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1.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harts/chart2.xml" ContentType="application/vnd.openxmlformats-officedocument.drawingml.chart+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harts/chart3.xml" ContentType="application/vnd.openxmlformats-officedocument.drawingml.chart+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harts/chart4.xml" ContentType="application/vnd.openxmlformats-officedocument.drawingml.chart+xml"/>
  <Override PartName="/xl/drawings/drawing19.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20.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mc:AlternateContent xmlns:mc="http://schemas.openxmlformats.org/markup-compatibility/2006">
    <mc:Choice Requires="x15">
      <x15ac:absPath xmlns:x15ac="http://schemas.microsoft.com/office/spreadsheetml/2010/11/ac" url="C:\Users\tttin\Desktop\"/>
    </mc:Choice>
  </mc:AlternateContent>
  <xr:revisionPtr revIDLastSave="0" documentId="13_ncr:1_{0B10B383-0325-4FF3-8C67-15C126C54790}" xr6:coauthVersionLast="47" xr6:coauthVersionMax="47" xr10:uidLastSave="{00000000-0000-0000-0000-000000000000}"/>
  <bookViews>
    <workbookView xWindow="-110" yWindow="-110" windowWidth="19420" windowHeight="10300" tabRatio="774" activeTab="23" xr2:uid="{00000000-000D-0000-FFFF-FFFF00000000}"/>
  </bookViews>
  <sheets>
    <sheet name="使用者輸入介面" sheetId="5" r:id="rId1"/>
    <sheet name="POS機按鈕" sheetId="9" r:id="rId2"/>
    <sheet name="POS機" sheetId="6" r:id="rId3"/>
    <sheet name="啟動人格問答" sheetId="36" r:id="rId4"/>
    <sheet name="雪天型結果" sheetId="37" r:id="rId5"/>
    <sheet name="雪天型隨機" sheetId="32" r:id="rId6"/>
    <sheet name="風險厭惡" sheetId="10" r:id="rId7"/>
    <sheet name="風險厭惡結果單" sheetId="15" r:id="rId8"/>
    <sheet name="陰天型結果" sheetId="38" r:id="rId9"/>
    <sheet name="陰天型隨機" sheetId="35" r:id="rId10"/>
    <sheet name="風險中立偏厭惡" sheetId="11" r:id="rId11"/>
    <sheet name="風險中立偏厭惡結果單" sheetId="344" r:id="rId12"/>
    <sheet name="晴天型結果" sheetId="27" r:id="rId13"/>
    <sheet name="晴天型隨機" sheetId="33" r:id="rId14"/>
    <sheet name="風險中立" sheetId="12" r:id="rId15"/>
    <sheet name="風險中立結果單" sheetId="17" r:id="rId16"/>
    <sheet name="雷雨型結果" sheetId="26" r:id="rId17"/>
    <sheet name="雷雨型隨機" sheetId="34" r:id="rId18"/>
    <sheet name="風險中立偏愛好" sheetId="13" r:id="rId19"/>
    <sheet name="風險中立偏愛好結果單" sheetId="785" r:id="rId20"/>
    <sheet name="閃電型結果" sheetId="25" r:id="rId21"/>
    <sheet name="閃電型隨機" sheetId="31" r:id="rId22"/>
    <sheet name="風險愛好" sheetId="14" r:id="rId23"/>
    <sheet name="風險愛好結果單" sheetId="19" r:id="rId24"/>
    <sheet name="幕後結果" sheetId="39" r:id="rId25"/>
    <sheet name="幕後結果_最佳化" sheetId="40" r:id="rId26"/>
    <sheet name="題庫" sheetId="8" r:id="rId27"/>
    <sheet name="使用者資料" sheetId="2" r:id="rId28"/>
    <sheet name="stock price" sheetId="341" r:id="rId29"/>
    <sheet name="high_risk" sheetId="342" r:id="rId30"/>
    <sheet name="medium_risk" sheetId="343" r:id="rId31"/>
    <sheet name="low_risk" sheetId="24" r:id="rId32"/>
    <sheet name="名人介紹" sheetId="20" r:id="rId33"/>
    <sheet name="3376" sheetId="1576" r:id="rId34"/>
    <sheet name="1702" sheetId="1577" r:id="rId35"/>
    <sheet name="2324" sheetId="1578" r:id="rId36"/>
    <sheet name="8454" sheetId="1579" r:id="rId37"/>
    <sheet name="2395" sheetId="1580" r:id="rId38"/>
    <sheet name="6790" sheetId="1581" r:id="rId39"/>
    <sheet name="2208" sheetId="1582" r:id="rId40"/>
    <sheet name="2029" sheetId="1583" r:id="rId41"/>
    <sheet name="6168" sheetId="1584" r:id="rId42"/>
    <sheet name="2375" sheetId="1585" r:id="rId43"/>
  </sheets>
  <functionGroups builtInGroupCount="19"/>
  <externalReferences>
    <externalReference r:id="rId44"/>
    <externalReference r:id="rId45"/>
    <externalReference r:id="rId46"/>
  </externalReferences>
  <definedNames>
    <definedName name="_xlnm._FilterDatabase" localSheetId="28" hidden="1">'stock price'!$A$1:$W$957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uri="GoogleSheetsCustomDataVersion2">
      <go:sheetsCustomData xmlns:go="http://customooxmlschemas.google.com/" r:id="rId47" roundtripDataChecksum="/ahAEb2uAW3XrtJ4HJfL6w2oHRVSGtJp6fA5ggJHqAw="/>
    </ext>
  </extLst>
</workbook>
</file>

<file path=xl/calcChain.xml><?xml version="1.0" encoding="utf-8"?>
<calcChain xmlns="http://schemas.openxmlformats.org/spreadsheetml/2006/main">
  <c r="H35" i="19" l="1"/>
  <c r="I35" i="19"/>
  <c r="J35" i="19"/>
  <c r="K35" i="19"/>
  <c r="L35" i="19"/>
  <c r="M35" i="19"/>
  <c r="N35" i="19"/>
  <c r="O35" i="19"/>
  <c r="P35" i="19"/>
  <c r="Q35" i="19"/>
  <c r="H35" i="785"/>
  <c r="I35" i="785"/>
  <c r="J35" i="785"/>
  <c r="K35" i="785"/>
  <c r="L35" i="785"/>
  <c r="M35" i="785"/>
  <c r="N35" i="785"/>
  <c r="O35" i="785"/>
  <c r="P35" i="785"/>
  <c r="Q35" i="785"/>
  <c r="I35" i="17"/>
  <c r="J35" i="17"/>
  <c r="K35" i="17"/>
  <c r="L35" i="17"/>
  <c r="M35" i="17"/>
  <c r="N35" i="17"/>
  <c r="O35" i="17"/>
  <c r="P35" i="17"/>
  <c r="Q35" i="17"/>
  <c r="I35" i="344"/>
  <c r="J35" i="344"/>
  <c r="K35" i="344"/>
  <c r="L35" i="344"/>
  <c r="M35" i="344"/>
  <c r="N35" i="344"/>
  <c r="O35" i="344"/>
  <c r="P35" i="344"/>
  <c r="Q35" i="344"/>
  <c r="I35" i="15"/>
  <c r="J35" i="15"/>
  <c r="K35" i="15"/>
  <c r="L35" i="15"/>
  <c r="M35" i="15"/>
  <c r="N35" i="15"/>
  <c r="O35" i="15"/>
  <c r="P35" i="15"/>
  <c r="Q35" i="15"/>
  <c r="AX4" i="40"/>
  <c r="AX5" i="40"/>
  <c r="AX6" i="40"/>
  <c r="AX7" i="40"/>
  <c r="AX8" i="40"/>
  <c r="AX9" i="40"/>
  <c r="AX10" i="40"/>
  <c r="AX11" i="40"/>
  <c r="AX12" i="40"/>
  <c r="AX13" i="40"/>
  <c r="AX14" i="40"/>
  <c r="AX15" i="40"/>
  <c r="AX16" i="40"/>
  <c r="AX17" i="40"/>
  <c r="AX18" i="40"/>
  <c r="AX19" i="40"/>
  <c r="AX20" i="40"/>
  <c r="AX21" i="40"/>
  <c r="AX22" i="40"/>
  <c r="AX23" i="40"/>
  <c r="AX24" i="40"/>
  <c r="AX25" i="40"/>
  <c r="AX26" i="40"/>
  <c r="AX27" i="40"/>
  <c r="AX28" i="40"/>
  <c r="AX29" i="40"/>
  <c r="AX30" i="40"/>
  <c r="AX31" i="40"/>
  <c r="AX32" i="40"/>
  <c r="AX33" i="40"/>
  <c r="AX34" i="40"/>
  <c r="AX35" i="40"/>
  <c r="AX36" i="40"/>
  <c r="AX37" i="40"/>
  <c r="AX38" i="40"/>
  <c r="AX39" i="40"/>
  <c r="AX40" i="40"/>
  <c r="AX41" i="40"/>
  <c r="AX42" i="40"/>
  <c r="AX43" i="40"/>
  <c r="AX44" i="40"/>
  <c r="AX45" i="40"/>
  <c r="AX46" i="40"/>
  <c r="AX47" i="40"/>
  <c r="AX48" i="40"/>
  <c r="AX49" i="40"/>
  <c r="AX50" i="40"/>
  <c r="AX51" i="40"/>
  <c r="AX52" i="40"/>
  <c r="AX53" i="40"/>
  <c r="AX54" i="40"/>
  <c r="AX55" i="40"/>
  <c r="AX56" i="40"/>
  <c r="AX57" i="40"/>
  <c r="AX58" i="40"/>
  <c r="AX59" i="40"/>
  <c r="AX60" i="40"/>
  <c r="AX61" i="40"/>
  <c r="AX62" i="40"/>
  <c r="AX63" i="40"/>
  <c r="AX64" i="40"/>
  <c r="AX65" i="40"/>
  <c r="AX66" i="40"/>
  <c r="AX67" i="40"/>
  <c r="AX68" i="40"/>
  <c r="AX69" i="40"/>
  <c r="AX70" i="40"/>
  <c r="AX71" i="40"/>
  <c r="AX72" i="40"/>
  <c r="AX73" i="40"/>
  <c r="AX74" i="40"/>
  <c r="AX75" i="40"/>
  <c r="AX76" i="40"/>
  <c r="AX77" i="40"/>
  <c r="AX78" i="40"/>
  <c r="AX79" i="40"/>
  <c r="AX80" i="40"/>
  <c r="AX81" i="40"/>
  <c r="AX82" i="40"/>
  <c r="AX83" i="40"/>
  <c r="AX84" i="40"/>
  <c r="AX85" i="40"/>
  <c r="AX86" i="40"/>
  <c r="AX87" i="40"/>
  <c r="AX88" i="40"/>
  <c r="AX89" i="40"/>
  <c r="AX90" i="40"/>
  <c r="AX91" i="40"/>
  <c r="AX92" i="40"/>
  <c r="AX93" i="40"/>
  <c r="AX94" i="40"/>
  <c r="AX95" i="40"/>
  <c r="AX96" i="40"/>
  <c r="AX97" i="40"/>
  <c r="AX98" i="40"/>
  <c r="AX99" i="40"/>
  <c r="AX100" i="40"/>
  <c r="AX101" i="40"/>
  <c r="AX102" i="40"/>
  <c r="AX103" i="40"/>
  <c r="AX104" i="40"/>
  <c r="AX105" i="40"/>
  <c r="AX106" i="40"/>
  <c r="AX107" i="40"/>
  <c r="AX108" i="40"/>
  <c r="AX109" i="40"/>
  <c r="AX110" i="40"/>
  <c r="AX111" i="40"/>
  <c r="AX112" i="40"/>
  <c r="AX113" i="40"/>
  <c r="AX114" i="40"/>
  <c r="AX115" i="40"/>
  <c r="AX116" i="40"/>
  <c r="AX117" i="40"/>
  <c r="AX118" i="40"/>
  <c r="AX119" i="40"/>
  <c r="AX120" i="40"/>
  <c r="AX121" i="40"/>
  <c r="AX122" i="40"/>
  <c r="AX123" i="40"/>
  <c r="AX124" i="40"/>
  <c r="AX125" i="40"/>
  <c r="AX126" i="40"/>
  <c r="AX127" i="40"/>
  <c r="AX128" i="40"/>
  <c r="AX129" i="40"/>
  <c r="AX130" i="40"/>
  <c r="AX131" i="40"/>
  <c r="AX132" i="40"/>
  <c r="AX133" i="40"/>
  <c r="AX134" i="40"/>
  <c r="AX135" i="40"/>
  <c r="AX136" i="40"/>
  <c r="AX137" i="40"/>
  <c r="AX138" i="40"/>
  <c r="AX139" i="40"/>
  <c r="AX140" i="40"/>
  <c r="AX141" i="40"/>
  <c r="AX142" i="40"/>
  <c r="AX143" i="40"/>
  <c r="AX144" i="40"/>
  <c r="AX145" i="40"/>
  <c r="AX146" i="40"/>
  <c r="AX147" i="40"/>
  <c r="AX148" i="40"/>
  <c r="AX149" i="40"/>
  <c r="AX150" i="40"/>
  <c r="AX151" i="40"/>
  <c r="AX152" i="40"/>
  <c r="AX153" i="40"/>
  <c r="AX154" i="40"/>
  <c r="AX155" i="40"/>
  <c r="AX156" i="40"/>
  <c r="AX157" i="40"/>
  <c r="AX158" i="40"/>
  <c r="AX159" i="40"/>
  <c r="AX160" i="40"/>
  <c r="AX161" i="40"/>
  <c r="AX162" i="40"/>
  <c r="AX163" i="40"/>
  <c r="AX164" i="40"/>
  <c r="AX165" i="40"/>
  <c r="AX166" i="40"/>
  <c r="AX167" i="40"/>
  <c r="AX168" i="40"/>
  <c r="AX169" i="40"/>
  <c r="AX170" i="40"/>
  <c r="AX171" i="40"/>
  <c r="AX172" i="40"/>
  <c r="AX173" i="40"/>
  <c r="AX174" i="40"/>
  <c r="AX175" i="40"/>
  <c r="AX176" i="40"/>
  <c r="AX177" i="40"/>
  <c r="AX178" i="40"/>
  <c r="AX179" i="40"/>
  <c r="AX180" i="40"/>
  <c r="AX181" i="40"/>
  <c r="AX182" i="40"/>
  <c r="AX183" i="40"/>
  <c r="AX184" i="40"/>
  <c r="AX185" i="40"/>
  <c r="AX186" i="40"/>
  <c r="AX187" i="40"/>
  <c r="AX188" i="40"/>
  <c r="AX189" i="40"/>
  <c r="AX190" i="40"/>
  <c r="AX191" i="40"/>
  <c r="AX192" i="40"/>
  <c r="AX193" i="40"/>
  <c r="AX194" i="40"/>
  <c r="AX195" i="40"/>
  <c r="AX196" i="40"/>
  <c r="AX197" i="40"/>
  <c r="AX198" i="40"/>
  <c r="AX199" i="40"/>
  <c r="AX200" i="40"/>
  <c r="AX201" i="40"/>
  <c r="AX202" i="40"/>
  <c r="AX203" i="40"/>
  <c r="AX204" i="40"/>
  <c r="AX205" i="40"/>
  <c r="AX206" i="40"/>
  <c r="AX207" i="40"/>
  <c r="AX208" i="40"/>
  <c r="AX209" i="40"/>
  <c r="AX210" i="40"/>
  <c r="AX211" i="40"/>
  <c r="AX212" i="40"/>
  <c r="AX213" i="40"/>
  <c r="AX214" i="40"/>
  <c r="AX215" i="40"/>
  <c r="AX216" i="40"/>
  <c r="AX217" i="40"/>
  <c r="AX218" i="40"/>
  <c r="AX219" i="40"/>
  <c r="AX220" i="40"/>
  <c r="AX221" i="40"/>
  <c r="AX222" i="40"/>
  <c r="AX223" i="40"/>
  <c r="AX224" i="40"/>
  <c r="AX225" i="40"/>
  <c r="AX226" i="40"/>
  <c r="AX227" i="40"/>
  <c r="AX228" i="40"/>
  <c r="AX229" i="40"/>
  <c r="AX230" i="40"/>
  <c r="AX231" i="40"/>
  <c r="AX232" i="40"/>
  <c r="AX233" i="40"/>
  <c r="AX234" i="40"/>
  <c r="AX235" i="40"/>
  <c r="AX236" i="40"/>
  <c r="AX237" i="40"/>
  <c r="AX238" i="40"/>
  <c r="AX239" i="40"/>
  <c r="AX240" i="40"/>
  <c r="AX241" i="40"/>
  <c r="AX242" i="40"/>
  <c r="AX243" i="40"/>
  <c r="AX244" i="40"/>
  <c r="AX245" i="40"/>
  <c r="AX246" i="40"/>
  <c r="AX247" i="40"/>
  <c r="AX248" i="40"/>
  <c r="AX249" i="40"/>
  <c r="AX250" i="40"/>
  <c r="AX251" i="40"/>
  <c r="AX252" i="40"/>
  <c r="AX253" i="40"/>
  <c r="AX254" i="40"/>
  <c r="AX255" i="40"/>
  <c r="AX256" i="40"/>
  <c r="AX257" i="40"/>
  <c r="AX258" i="40"/>
  <c r="AX259" i="40"/>
  <c r="AX260" i="40"/>
  <c r="AX261" i="40"/>
  <c r="AX262" i="40"/>
  <c r="AX263" i="40"/>
  <c r="AX264" i="40"/>
  <c r="AX265" i="40"/>
  <c r="AX266" i="40"/>
  <c r="AX267" i="40"/>
  <c r="AX268" i="40"/>
  <c r="AX269" i="40"/>
  <c r="AX270" i="40"/>
  <c r="AX271" i="40"/>
  <c r="AX272" i="40"/>
  <c r="AX273" i="40"/>
  <c r="AX274" i="40"/>
  <c r="AX275" i="40"/>
  <c r="AX276" i="40"/>
  <c r="AX277" i="40"/>
  <c r="AX278" i="40"/>
  <c r="AX279" i="40"/>
  <c r="AX280" i="40"/>
  <c r="AX281" i="40"/>
  <c r="AX282" i="40"/>
  <c r="AX283" i="40"/>
  <c r="AX284" i="40"/>
  <c r="AX285" i="40"/>
  <c r="AX286" i="40"/>
  <c r="AX287" i="40"/>
  <c r="AX288" i="40"/>
  <c r="AX289" i="40"/>
  <c r="AX290" i="40"/>
  <c r="AX291" i="40"/>
  <c r="AX292" i="40"/>
  <c r="AX293" i="40"/>
  <c r="AX294" i="40"/>
  <c r="AX295" i="40"/>
  <c r="AX296" i="40"/>
  <c r="AX297" i="40"/>
  <c r="AX298" i="40"/>
  <c r="AX299" i="40"/>
  <c r="AX300" i="40"/>
  <c r="AX301" i="40"/>
  <c r="AX302" i="40"/>
  <c r="AX303" i="40"/>
  <c r="AX304" i="40"/>
  <c r="AX305" i="40"/>
  <c r="AX306" i="40"/>
  <c r="AX307" i="40"/>
  <c r="AX308" i="40"/>
  <c r="AX309" i="40"/>
  <c r="AX310" i="40"/>
  <c r="AX311" i="40"/>
  <c r="AX312" i="40"/>
  <c r="AX313" i="40"/>
  <c r="AX314" i="40"/>
  <c r="AX315" i="40"/>
  <c r="AX316" i="40"/>
  <c r="AX317" i="40"/>
  <c r="AX318" i="40"/>
  <c r="AX319" i="40"/>
  <c r="AX320" i="40"/>
  <c r="AX321" i="40"/>
  <c r="AX322" i="40"/>
  <c r="AX323" i="40"/>
  <c r="AX324" i="40"/>
  <c r="AX325" i="40"/>
  <c r="AX326" i="40"/>
  <c r="AX327" i="40"/>
  <c r="AX328" i="40"/>
  <c r="AX329" i="40"/>
  <c r="AX330" i="40"/>
  <c r="AX331" i="40"/>
  <c r="AX332" i="40"/>
  <c r="AX333" i="40"/>
  <c r="AX334" i="40"/>
  <c r="AX335" i="40"/>
  <c r="AX336" i="40"/>
  <c r="AX337" i="40"/>
  <c r="AX338" i="40"/>
  <c r="AX339" i="40"/>
  <c r="AX340" i="40"/>
  <c r="AX341" i="40"/>
  <c r="AX342" i="40"/>
  <c r="AX343" i="40"/>
  <c r="AX344" i="40"/>
  <c r="AX345" i="40"/>
  <c r="AX346" i="40"/>
  <c r="AX347" i="40"/>
  <c r="AX348" i="40"/>
  <c r="AX349" i="40"/>
  <c r="AX350" i="40"/>
  <c r="AX351" i="40"/>
  <c r="AX352" i="40"/>
  <c r="AX353" i="40"/>
  <c r="AX354" i="40"/>
  <c r="AX355" i="40"/>
  <c r="AX356" i="40"/>
  <c r="AX357" i="40"/>
  <c r="AX358" i="40"/>
  <c r="AX359" i="40"/>
  <c r="AX360" i="40"/>
  <c r="AX361" i="40"/>
  <c r="AX362" i="40"/>
  <c r="AX363" i="40"/>
  <c r="AX364" i="40"/>
  <c r="AX365" i="40"/>
  <c r="AX366" i="40"/>
  <c r="AX367" i="40"/>
  <c r="AX368" i="40"/>
  <c r="AX369" i="40"/>
  <c r="AX370" i="40"/>
  <c r="AX371" i="40"/>
  <c r="AX372" i="40"/>
  <c r="AX373" i="40"/>
  <c r="AX374" i="40"/>
  <c r="AX375" i="40"/>
  <c r="AX376" i="40"/>
  <c r="AX377" i="40"/>
  <c r="AX378" i="40"/>
  <c r="AX379" i="40"/>
  <c r="AX380" i="40"/>
  <c r="AX381" i="40"/>
  <c r="AX382" i="40"/>
  <c r="AX383" i="40"/>
  <c r="AX384" i="40"/>
  <c r="AX385" i="40"/>
  <c r="AX386" i="40"/>
  <c r="AX387" i="40"/>
  <c r="AX388" i="40"/>
  <c r="AX389" i="40"/>
  <c r="AX390" i="40"/>
  <c r="AX391" i="40"/>
  <c r="AX392" i="40"/>
  <c r="AX393" i="40"/>
  <c r="AX394" i="40"/>
  <c r="AX395" i="40"/>
  <c r="AX396" i="40"/>
  <c r="AX397" i="40"/>
  <c r="AX398" i="40"/>
  <c r="AX399" i="40"/>
  <c r="AX400" i="40"/>
  <c r="AX401" i="40"/>
  <c r="AX402" i="40"/>
  <c r="AX403" i="40"/>
  <c r="AX404" i="40"/>
  <c r="AX405" i="40"/>
  <c r="AX406" i="40"/>
  <c r="AX407" i="40"/>
  <c r="AX408" i="40"/>
  <c r="AX409" i="40"/>
  <c r="AX410" i="40"/>
  <c r="AX411" i="40"/>
  <c r="AX412" i="40"/>
  <c r="AX413" i="40"/>
  <c r="AX414" i="40"/>
  <c r="AX415" i="40"/>
  <c r="AX416" i="40"/>
  <c r="AX417" i="40"/>
  <c r="AX418" i="40"/>
  <c r="AX419" i="40"/>
  <c r="AX420" i="40"/>
  <c r="AX421" i="40"/>
  <c r="AX422" i="40"/>
  <c r="AX423" i="40"/>
  <c r="AX424" i="40"/>
  <c r="AX425" i="40"/>
  <c r="AX426" i="40"/>
  <c r="AX427" i="40"/>
  <c r="AX428" i="40"/>
  <c r="AX429" i="40"/>
  <c r="AX430" i="40"/>
  <c r="AX431" i="40"/>
  <c r="AX432" i="40"/>
  <c r="AX433" i="40"/>
  <c r="AX434" i="40"/>
  <c r="AX435" i="40"/>
  <c r="AX436" i="40"/>
  <c r="AX437" i="40"/>
  <c r="AX438" i="40"/>
  <c r="AX439" i="40"/>
  <c r="AX440" i="40"/>
  <c r="AX441" i="40"/>
  <c r="AX442" i="40"/>
  <c r="AX443" i="40"/>
  <c r="AX444" i="40"/>
  <c r="AX445" i="40"/>
  <c r="AX446" i="40"/>
  <c r="AX447" i="40"/>
  <c r="AX448" i="40"/>
  <c r="AX449" i="40"/>
  <c r="AX450" i="40"/>
  <c r="AX451" i="40"/>
  <c r="AX452" i="40"/>
  <c r="AX453" i="40"/>
  <c r="AX454" i="40"/>
  <c r="AX455" i="40"/>
  <c r="AX456" i="40"/>
  <c r="AX457" i="40"/>
  <c r="AX458" i="40"/>
  <c r="AX459" i="40"/>
  <c r="AX460" i="40"/>
  <c r="AX461" i="40"/>
  <c r="AX462" i="40"/>
  <c r="AX463" i="40"/>
  <c r="AX464" i="40"/>
  <c r="AX465" i="40"/>
  <c r="AX466" i="40"/>
  <c r="AX467" i="40"/>
  <c r="AX468" i="40"/>
  <c r="AX469" i="40"/>
  <c r="AX470" i="40"/>
  <c r="AX471" i="40"/>
  <c r="AX472" i="40"/>
  <c r="AX473" i="40"/>
  <c r="AX474" i="40"/>
  <c r="AX475" i="40"/>
  <c r="AX476" i="40"/>
  <c r="AX477" i="40"/>
  <c r="AX478" i="40"/>
  <c r="AX479" i="40"/>
  <c r="AX480" i="40"/>
  <c r="AX481" i="40"/>
  <c r="AX482" i="40"/>
  <c r="AX483" i="40"/>
  <c r="AX484" i="40"/>
  <c r="AX485" i="40"/>
  <c r="AX486" i="40"/>
  <c r="AX487" i="40"/>
  <c r="AX488" i="40"/>
  <c r="AX489" i="40"/>
  <c r="AX490" i="40"/>
  <c r="AX491" i="40"/>
  <c r="AX492" i="40"/>
  <c r="AX493" i="40"/>
  <c r="AX494" i="40"/>
  <c r="AX495" i="40"/>
  <c r="AX496" i="40"/>
  <c r="AX497" i="40"/>
  <c r="AX498" i="40"/>
  <c r="AX499" i="40"/>
  <c r="AX500" i="40"/>
  <c r="AX501" i="40"/>
  <c r="AX502" i="40"/>
  <c r="AX503" i="40"/>
  <c r="AX504" i="40"/>
  <c r="AX505" i="40"/>
  <c r="AX506" i="40"/>
  <c r="AX507" i="40"/>
  <c r="AX508" i="40"/>
  <c r="AX509" i="40"/>
  <c r="AX510" i="40"/>
  <c r="AX511" i="40"/>
  <c r="AX512" i="40"/>
  <c r="AX513" i="40"/>
  <c r="AX514" i="40"/>
  <c r="AX515" i="40"/>
  <c r="AX516" i="40"/>
  <c r="AX517" i="40"/>
  <c r="AX518" i="40"/>
  <c r="AX519" i="40"/>
  <c r="AX520" i="40"/>
  <c r="AX521" i="40"/>
  <c r="AX522" i="40"/>
  <c r="AX523" i="40"/>
  <c r="AX524" i="40"/>
  <c r="AX525" i="40"/>
  <c r="AX526" i="40"/>
  <c r="AX527" i="40"/>
  <c r="AX528" i="40"/>
  <c r="AX529" i="40"/>
  <c r="AX530" i="40"/>
  <c r="AX531" i="40"/>
  <c r="AX532" i="40"/>
  <c r="AX533" i="40"/>
  <c r="AX534" i="40"/>
  <c r="AX535" i="40"/>
  <c r="AX536" i="40"/>
  <c r="AX537" i="40"/>
  <c r="AX538" i="40"/>
  <c r="AX539" i="40"/>
  <c r="AX540" i="40"/>
  <c r="AX541" i="40"/>
  <c r="AX542" i="40"/>
  <c r="AX543" i="40"/>
  <c r="AX544" i="40"/>
  <c r="AX545" i="40"/>
  <c r="AX546" i="40"/>
  <c r="AX547" i="40"/>
  <c r="AX548" i="40"/>
  <c r="AX549" i="40"/>
  <c r="AX550" i="40"/>
  <c r="AX551" i="40"/>
  <c r="AX552" i="40"/>
  <c r="AX553" i="40"/>
  <c r="AX554" i="40"/>
  <c r="AX555" i="40"/>
  <c r="AX556" i="40"/>
  <c r="AX557" i="40"/>
  <c r="AX558" i="40"/>
  <c r="AX559" i="40"/>
  <c r="AX560" i="40"/>
  <c r="AX561" i="40"/>
  <c r="AX562" i="40"/>
  <c r="AX563" i="40"/>
  <c r="AX564" i="40"/>
  <c r="AX565" i="40"/>
  <c r="AX566" i="40"/>
  <c r="AX567" i="40"/>
  <c r="AX568" i="40"/>
  <c r="AX569" i="40"/>
  <c r="AX570" i="40"/>
  <c r="AX571" i="40"/>
  <c r="AX572" i="40"/>
  <c r="AX573" i="40"/>
  <c r="AX574" i="40"/>
  <c r="AX575" i="40"/>
  <c r="AX576" i="40"/>
  <c r="AX577" i="40"/>
  <c r="AX578" i="40"/>
  <c r="AX579" i="40"/>
  <c r="AX580" i="40"/>
  <c r="AX581" i="40"/>
  <c r="AX582" i="40"/>
  <c r="AX583" i="40"/>
  <c r="AX584" i="40"/>
  <c r="AX585" i="40"/>
  <c r="AX586" i="40"/>
  <c r="AX587" i="40"/>
  <c r="AX588" i="40"/>
  <c r="AX589" i="40"/>
  <c r="AX590" i="40"/>
  <c r="AX591" i="40"/>
  <c r="AX592" i="40"/>
  <c r="AX593" i="40"/>
  <c r="AX594" i="40"/>
  <c r="AX595" i="40"/>
  <c r="AX596" i="40"/>
  <c r="AX597" i="40"/>
  <c r="AX598" i="40"/>
  <c r="AX599" i="40"/>
  <c r="AX600" i="40"/>
  <c r="AX601" i="40"/>
  <c r="AX602" i="40"/>
  <c r="AX603" i="40"/>
  <c r="AX604" i="40"/>
  <c r="AX605" i="40"/>
  <c r="AX606" i="40"/>
  <c r="AX607" i="40"/>
  <c r="AX608" i="40"/>
  <c r="AX609" i="40"/>
  <c r="AX610" i="40"/>
  <c r="AX611" i="40"/>
  <c r="AX612" i="40"/>
  <c r="AX613" i="40"/>
  <c r="AX614" i="40"/>
  <c r="AX615" i="40"/>
  <c r="AX616" i="40"/>
  <c r="AX617" i="40"/>
  <c r="AX618" i="40"/>
  <c r="AX619" i="40"/>
  <c r="AX620" i="40"/>
  <c r="AX621" i="40"/>
  <c r="AX622" i="40"/>
  <c r="AX623" i="40"/>
  <c r="AX624" i="40"/>
  <c r="AX625" i="40"/>
  <c r="AX626" i="40"/>
  <c r="AX627" i="40"/>
  <c r="AX628" i="40"/>
  <c r="AX629" i="40"/>
  <c r="AX630" i="40"/>
  <c r="AX631" i="40"/>
  <c r="AX632" i="40"/>
  <c r="AX633" i="40"/>
  <c r="AX634" i="40"/>
  <c r="AX635" i="40"/>
  <c r="AX636" i="40"/>
  <c r="AX637" i="40"/>
  <c r="AX638" i="40"/>
  <c r="AX639" i="40"/>
  <c r="AX640" i="40"/>
  <c r="AX641" i="40"/>
  <c r="AX642" i="40"/>
  <c r="AX643" i="40"/>
  <c r="AX644" i="40"/>
  <c r="AX645" i="40"/>
  <c r="AX646" i="40"/>
  <c r="AX647" i="40"/>
  <c r="AX648" i="40"/>
  <c r="AX649" i="40"/>
  <c r="AX650" i="40"/>
  <c r="AX651" i="40"/>
  <c r="AX652" i="40"/>
  <c r="AX653" i="40"/>
  <c r="AX654" i="40"/>
  <c r="AX655" i="40"/>
  <c r="AX656" i="40"/>
  <c r="AX657" i="40"/>
  <c r="AX658" i="40"/>
  <c r="AX659" i="40"/>
  <c r="AX660" i="40"/>
  <c r="AX661" i="40"/>
  <c r="AX662" i="40"/>
  <c r="AX663" i="40"/>
  <c r="AX664" i="40"/>
  <c r="AX665" i="40"/>
  <c r="AX666" i="40"/>
  <c r="AX667" i="40"/>
  <c r="AX668" i="40"/>
  <c r="AX669" i="40"/>
  <c r="AX670" i="40"/>
  <c r="AX671" i="40"/>
  <c r="AX672" i="40"/>
  <c r="AX673" i="40"/>
  <c r="AX674" i="40"/>
  <c r="AX675" i="40"/>
  <c r="AX676" i="40"/>
  <c r="AX677" i="40"/>
  <c r="AX678" i="40"/>
  <c r="AX679" i="40"/>
  <c r="AX680" i="40"/>
  <c r="AX681" i="40"/>
  <c r="AX682" i="40"/>
  <c r="AX683" i="40"/>
  <c r="AX684" i="40"/>
  <c r="AX685" i="40"/>
  <c r="AX686" i="40"/>
  <c r="AX687" i="40"/>
  <c r="AX688" i="40"/>
  <c r="AX689" i="40"/>
  <c r="AX690" i="40"/>
  <c r="AX691" i="40"/>
  <c r="AX692" i="40"/>
  <c r="AX693" i="40"/>
  <c r="AX694" i="40"/>
  <c r="AX695" i="40"/>
  <c r="AX696" i="40"/>
  <c r="AX697" i="40"/>
  <c r="AX698" i="40"/>
  <c r="AX699" i="40"/>
  <c r="AX700" i="40"/>
  <c r="AX701" i="40"/>
  <c r="AX702" i="40"/>
  <c r="AX703" i="40"/>
  <c r="AX704" i="40"/>
  <c r="AX705" i="40"/>
  <c r="AX706" i="40"/>
  <c r="AX707" i="40"/>
  <c r="AX708" i="40"/>
  <c r="AX709" i="40"/>
  <c r="AX710" i="40"/>
  <c r="AX711" i="40"/>
  <c r="AX712" i="40"/>
  <c r="AX713" i="40"/>
  <c r="AX714" i="40"/>
  <c r="AX715" i="40"/>
  <c r="AX716" i="40"/>
  <c r="AX717" i="40"/>
  <c r="AX718" i="40"/>
  <c r="AX719" i="40"/>
  <c r="AX720" i="40"/>
  <c r="AX721" i="40"/>
  <c r="AX722" i="40"/>
  <c r="AX723" i="40"/>
  <c r="AX724" i="40"/>
  <c r="AX725" i="40"/>
  <c r="AX726" i="40"/>
  <c r="AX727" i="40"/>
  <c r="AX728" i="40"/>
  <c r="AX729" i="40"/>
  <c r="AX730" i="40"/>
  <c r="AX731" i="40"/>
  <c r="AX732" i="40"/>
  <c r="AX733" i="40"/>
  <c r="AX734" i="40"/>
  <c r="AX735" i="40"/>
  <c r="AX736" i="40"/>
  <c r="AX737" i="40"/>
  <c r="AX738" i="40"/>
  <c r="AX739" i="40"/>
  <c r="AX740" i="40"/>
  <c r="AX741" i="40"/>
  <c r="AX742" i="40"/>
  <c r="AX743" i="40"/>
  <c r="AX744" i="40"/>
  <c r="AX745" i="40"/>
  <c r="AX746" i="40"/>
  <c r="AX747" i="40"/>
  <c r="AX748" i="40"/>
  <c r="AX749" i="40"/>
  <c r="AX750" i="40"/>
  <c r="AX751" i="40"/>
  <c r="AX752" i="40"/>
  <c r="AX753" i="40"/>
  <c r="AX754" i="40"/>
  <c r="AX755" i="40"/>
  <c r="AX756" i="40"/>
  <c r="AX757" i="40"/>
  <c r="AX758" i="40"/>
  <c r="AX759" i="40"/>
  <c r="AX760" i="40"/>
  <c r="AX761" i="40"/>
  <c r="AX762" i="40"/>
  <c r="AX763" i="40"/>
  <c r="AX764" i="40"/>
  <c r="AX765" i="40"/>
  <c r="AX766" i="40"/>
  <c r="AX767" i="40"/>
  <c r="AX768" i="40"/>
  <c r="AX769" i="40"/>
  <c r="AX770" i="40"/>
  <c r="AX771" i="40"/>
  <c r="AX772" i="40"/>
  <c r="AX773" i="40"/>
  <c r="AX774" i="40"/>
  <c r="AX775" i="40"/>
  <c r="AX776" i="40"/>
  <c r="AX777" i="40"/>
  <c r="AX778" i="40"/>
  <c r="AX779" i="40"/>
  <c r="AX780" i="40"/>
  <c r="AX781" i="40"/>
  <c r="AX782" i="40"/>
  <c r="AX783" i="40"/>
  <c r="AX784" i="40"/>
  <c r="AX785" i="40"/>
  <c r="AX786" i="40"/>
  <c r="AX787" i="40"/>
  <c r="AX788" i="40"/>
  <c r="AX789" i="40"/>
  <c r="AX790" i="40"/>
  <c r="AX791" i="40"/>
  <c r="AX792" i="40"/>
  <c r="AX793" i="40"/>
  <c r="AX794" i="40"/>
  <c r="AX795" i="40"/>
  <c r="AX796" i="40"/>
  <c r="AX797" i="40"/>
  <c r="AX798" i="40"/>
  <c r="AX799" i="40"/>
  <c r="AX800" i="40"/>
  <c r="AX801" i="40"/>
  <c r="AX802" i="40"/>
  <c r="AX803" i="40"/>
  <c r="AX804" i="40"/>
  <c r="AX805" i="40"/>
  <c r="AX806" i="40"/>
  <c r="AX807" i="40"/>
  <c r="AX808" i="40"/>
  <c r="AX809" i="40"/>
  <c r="AX810" i="40"/>
  <c r="AX811" i="40"/>
  <c r="AX812" i="40"/>
  <c r="AX813" i="40"/>
  <c r="AX814" i="40"/>
  <c r="AX815" i="40"/>
  <c r="AX816" i="40"/>
  <c r="AX817" i="40"/>
  <c r="AX818" i="40"/>
  <c r="AX819" i="40"/>
  <c r="AX820" i="40"/>
  <c r="AX821" i="40"/>
  <c r="AX822" i="40"/>
  <c r="AX823" i="40"/>
  <c r="AX824" i="40"/>
  <c r="AX825" i="40"/>
  <c r="AX826" i="40"/>
  <c r="AX827" i="40"/>
  <c r="AX828" i="40"/>
  <c r="AX829" i="40"/>
  <c r="AX830" i="40"/>
  <c r="AX831" i="40"/>
  <c r="AX832" i="40"/>
  <c r="AX833" i="40"/>
  <c r="AX834" i="40"/>
  <c r="AX835" i="40"/>
  <c r="AX836" i="40"/>
  <c r="AX837" i="40"/>
  <c r="AX838" i="40"/>
  <c r="AX839" i="40"/>
  <c r="AX840" i="40"/>
  <c r="AX841" i="40"/>
  <c r="AX842" i="40"/>
  <c r="AX843" i="40"/>
  <c r="AX844" i="40"/>
  <c r="AX845" i="40"/>
  <c r="AX846" i="40"/>
  <c r="AX847" i="40"/>
  <c r="AX848" i="40"/>
  <c r="AX849" i="40"/>
  <c r="AX850" i="40"/>
  <c r="AX851" i="40"/>
  <c r="AX852" i="40"/>
  <c r="AX853" i="40"/>
  <c r="AX854" i="40"/>
  <c r="AX855" i="40"/>
  <c r="AX856" i="40"/>
  <c r="AX857" i="40"/>
  <c r="AX858" i="40"/>
  <c r="AX859" i="40"/>
  <c r="AX860" i="40"/>
  <c r="AX861" i="40"/>
  <c r="AX862" i="40"/>
  <c r="AX863" i="40"/>
  <c r="AX864" i="40"/>
  <c r="AX865" i="40"/>
  <c r="AX866" i="40"/>
  <c r="AX867" i="40"/>
  <c r="AX868" i="40"/>
  <c r="AX869" i="40"/>
  <c r="AX870" i="40"/>
  <c r="AX871" i="40"/>
  <c r="AX872" i="40"/>
  <c r="AX873" i="40"/>
  <c r="AX874" i="40"/>
  <c r="AX875" i="40"/>
  <c r="AX876" i="40"/>
  <c r="AX877" i="40"/>
  <c r="AX878" i="40"/>
  <c r="AX879" i="40"/>
  <c r="AX880" i="40"/>
  <c r="AX881" i="40"/>
  <c r="AX882" i="40"/>
  <c r="AX883" i="40"/>
  <c r="AX884" i="40"/>
  <c r="AX885" i="40"/>
  <c r="AX886" i="40"/>
  <c r="AX887" i="40"/>
  <c r="AX888" i="40"/>
  <c r="AX889" i="40"/>
  <c r="AX890" i="40"/>
  <c r="AX891" i="40"/>
  <c r="AX892" i="40"/>
  <c r="AX893" i="40"/>
  <c r="AX894" i="40"/>
  <c r="AX895" i="40"/>
  <c r="AX896" i="40"/>
  <c r="AX897" i="40"/>
  <c r="AX898" i="40"/>
  <c r="AX899" i="40"/>
  <c r="AX900" i="40"/>
  <c r="AX901" i="40"/>
  <c r="AX902" i="40"/>
  <c r="AX903" i="40"/>
  <c r="AX904" i="40"/>
  <c r="AX905" i="40"/>
  <c r="AX906" i="40"/>
  <c r="AX907" i="40"/>
  <c r="AX908" i="40"/>
  <c r="AX909" i="40"/>
  <c r="AX910" i="40"/>
  <c r="AX911" i="40"/>
  <c r="AX912" i="40"/>
  <c r="AX913" i="40"/>
  <c r="AX914" i="40"/>
  <c r="AX915" i="40"/>
  <c r="AX916" i="40"/>
  <c r="AX917" i="40"/>
  <c r="AX918" i="40"/>
  <c r="AX919" i="40"/>
  <c r="AX920" i="40"/>
  <c r="AX921" i="40"/>
  <c r="AX922" i="40"/>
  <c r="AX923" i="40"/>
  <c r="AX924" i="40"/>
  <c r="AX925" i="40"/>
  <c r="AX926" i="40"/>
  <c r="AX927" i="40"/>
  <c r="AX928" i="40"/>
  <c r="AX929" i="40"/>
  <c r="AX930" i="40"/>
  <c r="AX931" i="40"/>
  <c r="AX932" i="40"/>
  <c r="AX933" i="40"/>
  <c r="AX934" i="40"/>
  <c r="AX935" i="40"/>
  <c r="AX936" i="40"/>
  <c r="AX937" i="40"/>
  <c r="AX938" i="40"/>
  <c r="AX939" i="40"/>
  <c r="AX940" i="40"/>
  <c r="AX941" i="40"/>
  <c r="AX942" i="40"/>
  <c r="AX943" i="40"/>
  <c r="AX944" i="40"/>
  <c r="AX945" i="40"/>
  <c r="AX946" i="40"/>
  <c r="AX947" i="40"/>
  <c r="AX948" i="40"/>
  <c r="AX949" i="40"/>
  <c r="AX950" i="40"/>
  <c r="AX951" i="40"/>
  <c r="AX952" i="40"/>
  <c r="AX953" i="40"/>
  <c r="AX954" i="40"/>
  <c r="AX955" i="40"/>
  <c r="AX956" i="40"/>
  <c r="AX957" i="40"/>
  <c r="AX958" i="40"/>
  <c r="AX959" i="40"/>
  <c r="AX960" i="40"/>
  <c r="AX961" i="40"/>
  <c r="AX962" i="40"/>
  <c r="AX963" i="40"/>
  <c r="AX964" i="40"/>
  <c r="AX965" i="40"/>
  <c r="AX966" i="40"/>
  <c r="AX967" i="40"/>
  <c r="AX968" i="40"/>
  <c r="AX969" i="40"/>
  <c r="AX970" i="40"/>
  <c r="AX971" i="40"/>
  <c r="AX972" i="40"/>
  <c r="AX973" i="40"/>
  <c r="AX974" i="40"/>
  <c r="AX975" i="40"/>
  <c r="AX976" i="40"/>
  <c r="AX977" i="40"/>
  <c r="AX978" i="40"/>
  <c r="AX979" i="40"/>
  <c r="AX980" i="40"/>
  <c r="AX981" i="40"/>
  <c r="AX982" i="40"/>
  <c r="AX983" i="40"/>
  <c r="AX984" i="40"/>
  <c r="AX985" i="40"/>
  <c r="AX986" i="40"/>
  <c r="AX987" i="40"/>
  <c r="AX988" i="40"/>
  <c r="AX989" i="40"/>
  <c r="AX990" i="40"/>
  <c r="AX991" i="40"/>
  <c r="AX992" i="40"/>
  <c r="AX993" i="40"/>
  <c r="AX994" i="40"/>
  <c r="AX995" i="40"/>
  <c r="AX996" i="40"/>
  <c r="AX997" i="40"/>
  <c r="AX998" i="40"/>
  <c r="AX999" i="40"/>
  <c r="AX1000" i="40"/>
  <c r="AX1001" i="40"/>
  <c r="AX3" i="40"/>
  <c r="AW1001" i="40"/>
  <c r="AV1001" i="40"/>
  <c r="AU1001" i="40"/>
  <c r="AT1001" i="40"/>
  <c r="AS1001" i="40"/>
  <c r="AR1001" i="40"/>
  <c r="AQ1001" i="40"/>
  <c r="AP1001" i="40"/>
  <c r="AO1001" i="40"/>
  <c r="AN1001" i="40"/>
  <c r="AW1000" i="40"/>
  <c r="AV1000" i="40"/>
  <c r="AU1000" i="40"/>
  <c r="AT1000" i="40"/>
  <c r="AS1000" i="40"/>
  <c r="AR1000" i="40"/>
  <c r="AQ1000" i="40"/>
  <c r="AP1000" i="40"/>
  <c r="AO1000" i="40"/>
  <c r="AN1000" i="40"/>
  <c r="AW999" i="40"/>
  <c r="AV999" i="40"/>
  <c r="AU999" i="40"/>
  <c r="AT999" i="40"/>
  <c r="AS999" i="40"/>
  <c r="AR999" i="40"/>
  <c r="AQ999" i="40"/>
  <c r="AP999" i="40"/>
  <c r="AO999" i="40"/>
  <c r="AN999" i="40"/>
  <c r="AW998" i="40"/>
  <c r="AV998" i="40"/>
  <c r="AU998" i="40"/>
  <c r="AT998" i="40"/>
  <c r="AS998" i="40"/>
  <c r="AR998" i="40"/>
  <c r="AQ998" i="40"/>
  <c r="AP998" i="40"/>
  <c r="AO998" i="40"/>
  <c r="AN998" i="40"/>
  <c r="AW997" i="40"/>
  <c r="AV997" i="40"/>
  <c r="AU997" i="40"/>
  <c r="AT997" i="40"/>
  <c r="AS997" i="40"/>
  <c r="AR997" i="40"/>
  <c r="AQ997" i="40"/>
  <c r="AP997" i="40"/>
  <c r="AO997" i="40"/>
  <c r="AN997" i="40"/>
  <c r="AW996" i="40"/>
  <c r="AV996" i="40"/>
  <c r="AU996" i="40"/>
  <c r="AT996" i="40"/>
  <c r="AS996" i="40"/>
  <c r="AR996" i="40"/>
  <c r="AQ996" i="40"/>
  <c r="AP996" i="40"/>
  <c r="AO996" i="40"/>
  <c r="AN996" i="40"/>
  <c r="AW995" i="40"/>
  <c r="AV995" i="40"/>
  <c r="AU995" i="40"/>
  <c r="AT995" i="40"/>
  <c r="AS995" i="40"/>
  <c r="AR995" i="40"/>
  <c r="AQ995" i="40"/>
  <c r="AP995" i="40"/>
  <c r="AO995" i="40"/>
  <c r="AN995" i="40"/>
  <c r="AW994" i="40"/>
  <c r="AV994" i="40"/>
  <c r="AU994" i="40"/>
  <c r="AT994" i="40"/>
  <c r="AS994" i="40"/>
  <c r="AR994" i="40"/>
  <c r="AQ994" i="40"/>
  <c r="AP994" i="40"/>
  <c r="AO994" i="40"/>
  <c r="AN994" i="40"/>
  <c r="AW993" i="40"/>
  <c r="AV993" i="40"/>
  <c r="AU993" i="40"/>
  <c r="AT993" i="40"/>
  <c r="AS993" i="40"/>
  <c r="AR993" i="40"/>
  <c r="AQ993" i="40"/>
  <c r="AP993" i="40"/>
  <c r="AO993" i="40"/>
  <c r="AN993" i="40"/>
  <c r="AW992" i="40"/>
  <c r="AV992" i="40"/>
  <c r="AU992" i="40"/>
  <c r="AT992" i="40"/>
  <c r="AS992" i="40"/>
  <c r="AR992" i="40"/>
  <c r="AQ992" i="40"/>
  <c r="AP992" i="40"/>
  <c r="AO992" i="40"/>
  <c r="AN992" i="40"/>
  <c r="AW991" i="40"/>
  <c r="AV991" i="40"/>
  <c r="AU991" i="40"/>
  <c r="AT991" i="40"/>
  <c r="AS991" i="40"/>
  <c r="AR991" i="40"/>
  <c r="AQ991" i="40"/>
  <c r="AP991" i="40"/>
  <c r="AO991" i="40"/>
  <c r="AN991" i="40"/>
  <c r="AW990" i="40"/>
  <c r="AV990" i="40"/>
  <c r="AU990" i="40"/>
  <c r="AT990" i="40"/>
  <c r="AS990" i="40"/>
  <c r="AR990" i="40"/>
  <c r="AQ990" i="40"/>
  <c r="AP990" i="40"/>
  <c r="AO990" i="40"/>
  <c r="AN990" i="40"/>
  <c r="AW989" i="40"/>
  <c r="AV989" i="40"/>
  <c r="AU989" i="40"/>
  <c r="AT989" i="40"/>
  <c r="AS989" i="40"/>
  <c r="AR989" i="40"/>
  <c r="AQ989" i="40"/>
  <c r="AP989" i="40"/>
  <c r="AO989" i="40"/>
  <c r="AN989" i="40"/>
  <c r="AW988" i="40"/>
  <c r="AV988" i="40"/>
  <c r="AU988" i="40"/>
  <c r="AT988" i="40"/>
  <c r="AS988" i="40"/>
  <c r="AR988" i="40"/>
  <c r="AQ988" i="40"/>
  <c r="AP988" i="40"/>
  <c r="AO988" i="40"/>
  <c r="AN988" i="40"/>
  <c r="AW987" i="40"/>
  <c r="AV987" i="40"/>
  <c r="AU987" i="40"/>
  <c r="AT987" i="40"/>
  <c r="AS987" i="40"/>
  <c r="AR987" i="40"/>
  <c r="AQ987" i="40"/>
  <c r="AP987" i="40"/>
  <c r="AO987" i="40"/>
  <c r="AN987" i="40"/>
  <c r="AW986" i="40"/>
  <c r="AV986" i="40"/>
  <c r="AU986" i="40"/>
  <c r="AT986" i="40"/>
  <c r="AS986" i="40"/>
  <c r="AR986" i="40"/>
  <c r="AQ986" i="40"/>
  <c r="AP986" i="40"/>
  <c r="AO986" i="40"/>
  <c r="AN986" i="40"/>
  <c r="AW985" i="40"/>
  <c r="AV985" i="40"/>
  <c r="AU985" i="40"/>
  <c r="AT985" i="40"/>
  <c r="AS985" i="40"/>
  <c r="AR985" i="40"/>
  <c r="AQ985" i="40"/>
  <c r="AP985" i="40"/>
  <c r="AO985" i="40"/>
  <c r="AN985" i="40"/>
  <c r="AW984" i="40"/>
  <c r="AV984" i="40"/>
  <c r="AU984" i="40"/>
  <c r="AT984" i="40"/>
  <c r="AS984" i="40"/>
  <c r="AR984" i="40"/>
  <c r="AQ984" i="40"/>
  <c r="AP984" i="40"/>
  <c r="AO984" i="40"/>
  <c r="AN984" i="40"/>
  <c r="AW983" i="40"/>
  <c r="AV983" i="40"/>
  <c r="AU983" i="40"/>
  <c r="AT983" i="40"/>
  <c r="AS983" i="40"/>
  <c r="AR983" i="40"/>
  <c r="AQ983" i="40"/>
  <c r="AP983" i="40"/>
  <c r="AO983" i="40"/>
  <c r="AN983" i="40"/>
  <c r="AW982" i="40"/>
  <c r="AV982" i="40"/>
  <c r="AU982" i="40"/>
  <c r="AT982" i="40"/>
  <c r="AS982" i="40"/>
  <c r="AR982" i="40"/>
  <c r="AQ982" i="40"/>
  <c r="AP982" i="40"/>
  <c r="AO982" i="40"/>
  <c r="AN982" i="40"/>
  <c r="AW981" i="40"/>
  <c r="AV981" i="40"/>
  <c r="AU981" i="40"/>
  <c r="AT981" i="40"/>
  <c r="AS981" i="40"/>
  <c r="AR981" i="40"/>
  <c r="AQ981" i="40"/>
  <c r="AP981" i="40"/>
  <c r="AO981" i="40"/>
  <c r="AN981" i="40"/>
  <c r="AW980" i="40"/>
  <c r="AV980" i="40"/>
  <c r="AU980" i="40"/>
  <c r="AT980" i="40"/>
  <c r="AS980" i="40"/>
  <c r="AR980" i="40"/>
  <c r="AQ980" i="40"/>
  <c r="AP980" i="40"/>
  <c r="AO980" i="40"/>
  <c r="AN980" i="40"/>
  <c r="AW979" i="40"/>
  <c r="AV979" i="40"/>
  <c r="AU979" i="40"/>
  <c r="AT979" i="40"/>
  <c r="AS979" i="40"/>
  <c r="AR979" i="40"/>
  <c r="AQ979" i="40"/>
  <c r="AP979" i="40"/>
  <c r="AO979" i="40"/>
  <c r="AN979" i="40"/>
  <c r="AW978" i="40"/>
  <c r="AV978" i="40"/>
  <c r="AU978" i="40"/>
  <c r="AT978" i="40"/>
  <c r="AS978" i="40"/>
  <c r="AR978" i="40"/>
  <c r="AQ978" i="40"/>
  <c r="AP978" i="40"/>
  <c r="AO978" i="40"/>
  <c r="AN978" i="40"/>
  <c r="AW977" i="40"/>
  <c r="AV977" i="40"/>
  <c r="AU977" i="40"/>
  <c r="AT977" i="40"/>
  <c r="AS977" i="40"/>
  <c r="AR977" i="40"/>
  <c r="AQ977" i="40"/>
  <c r="AP977" i="40"/>
  <c r="AO977" i="40"/>
  <c r="AN977" i="40"/>
  <c r="AW976" i="40"/>
  <c r="AV976" i="40"/>
  <c r="AU976" i="40"/>
  <c r="AT976" i="40"/>
  <c r="AS976" i="40"/>
  <c r="AR976" i="40"/>
  <c r="AQ976" i="40"/>
  <c r="AP976" i="40"/>
  <c r="AO976" i="40"/>
  <c r="AN976" i="40"/>
  <c r="AW975" i="40"/>
  <c r="AV975" i="40"/>
  <c r="AU975" i="40"/>
  <c r="AT975" i="40"/>
  <c r="AS975" i="40"/>
  <c r="AR975" i="40"/>
  <c r="AQ975" i="40"/>
  <c r="AP975" i="40"/>
  <c r="AO975" i="40"/>
  <c r="AN975" i="40"/>
  <c r="AW974" i="40"/>
  <c r="AV974" i="40"/>
  <c r="AU974" i="40"/>
  <c r="AT974" i="40"/>
  <c r="AS974" i="40"/>
  <c r="AR974" i="40"/>
  <c r="AQ974" i="40"/>
  <c r="AP974" i="40"/>
  <c r="AO974" i="40"/>
  <c r="AN974" i="40"/>
  <c r="AW973" i="40"/>
  <c r="AV973" i="40"/>
  <c r="AU973" i="40"/>
  <c r="AT973" i="40"/>
  <c r="AS973" i="40"/>
  <c r="AR973" i="40"/>
  <c r="AQ973" i="40"/>
  <c r="AP973" i="40"/>
  <c r="AO973" i="40"/>
  <c r="AN973" i="40"/>
  <c r="AW972" i="40"/>
  <c r="AV972" i="40"/>
  <c r="AU972" i="40"/>
  <c r="AT972" i="40"/>
  <c r="AS972" i="40"/>
  <c r="AR972" i="40"/>
  <c r="AQ972" i="40"/>
  <c r="AP972" i="40"/>
  <c r="AO972" i="40"/>
  <c r="AN972" i="40"/>
  <c r="AW971" i="40"/>
  <c r="AV971" i="40"/>
  <c r="AU971" i="40"/>
  <c r="AT971" i="40"/>
  <c r="AS971" i="40"/>
  <c r="AR971" i="40"/>
  <c r="AQ971" i="40"/>
  <c r="AP971" i="40"/>
  <c r="AO971" i="40"/>
  <c r="AN971" i="40"/>
  <c r="AW970" i="40"/>
  <c r="AV970" i="40"/>
  <c r="AU970" i="40"/>
  <c r="AT970" i="40"/>
  <c r="AS970" i="40"/>
  <c r="AR970" i="40"/>
  <c r="AQ970" i="40"/>
  <c r="AP970" i="40"/>
  <c r="AO970" i="40"/>
  <c r="AN970" i="40"/>
  <c r="AW969" i="40"/>
  <c r="AV969" i="40"/>
  <c r="AU969" i="40"/>
  <c r="AT969" i="40"/>
  <c r="AS969" i="40"/>
  <c r="AR969" i="40"/>
  <c r="AQ969" i="40"/>
  <c r="AP969" i="40"/>
  <c r="AO969" i="40"/>
  <c r="AN969" i="40"/>
  <c r="AW968" i="40"/>
  <c r="AV968" i="40"/>
  <c r="AU968" i="40"/>
  <c r="AT968" i="40"/>
  <c r="AS968" i="40"/>
  <c r="AR968" i="40"/>
  <c r="AQ968" i="40"/>
  <c r="AP968" i="40"/>
  <c r="AO968" i="40"/>
  <c r="AN968" i="40"/>
  <c r="AW967" i="40"/>
  <c r="AV967" i="40"/>
  <c r="AU967" i="40"/>
  <c r="AT967" i="40"/>
  <c r="AS967" i="40"/>
  <c r="AR967" i="40"/>
  <c r="AQ967" i="40"/>
  <c r="AP967" i="40"/>
  <c r="AO967" i="40"/>
  <c r="AN967" i="40"/>
  <c r="AW966" i="40"/>
  <c r="AV966" i="40"/>
  <c r="AU966" i="40"/>
  <c r="AT966" i="40"/>
  <c r="AS966" i="40"/>
  <c r="AR966" i="40"/>
  <c r="AQ966" i="40"/>
  <c r="AP966" i="40"/>
  <c r="AO966" i="40"/>
  <c r="AN966" i="40"/>
  <c r="AW965" i="40"/>
  <c r="AV965" i="40"/>
  <c r="AU965" i="40"/>
  <c r="AT965" i="40"/>
  <c r="AS965" i="40"/>
  <c r="AR965" i="40"/>
  <c r="AQ965" i="40"/>
  <c r="AP965" i="40"/>
  <c r="AO965" i="40"/>
  <c r="AN965" i="40"/>
  <c r="AW964" i="40"/>
  <c r="AV964" i="40"/>
  <c r="AU964" i="40"/>
  <c r="AT964" i="40"/>
  <c r="AS964" i="40"/>
  <c r="AR964" i="40"/>
  <c r="AQ964" i="40"/>
  <c r="AP964" i="40"/>
  <c r="AO964" i="40"/>
  <c r="AN964" i="40"/>
  <c r="AW963" i="40"/>
  <c r="AV963" i="40"/>
  <c r="AU963" i="40"/>
  <c r="AT963" i="40"/>
  <c r="AS963" i="40"/>
  <c r="AR963" i="40"/>
  <c r="AQ963" i="40"/>
  <c r="AP963" i="40"/>
  <c r="AO963" i="40"/>
  <c r="AN963" i="40"/>
  <c r="AW962" i="40"/>
  <c r="AV962" i="40"/>
  <c r="AU962" i="40"/>
  <c r="AT962" i="40"/>
  <c r="AS962" i="40"/>
  <c r="AR962" i="40"/>
  <c r="AQ962" i="40"/>
  <c r="AP962" i="40"/>
  <c r="AO962" i="40"/>
  <c r="AN962" i="40"/>
  <c r="AW961" i="40"/>
  <c r="AV961" i="40"/>
  <c r="AU961" i="40"/>
  <c r="AT961" i="40"/>
  <c r="AS961" i="40"/>
  <c r="AR961" i="40"/>
  <c r="AQ961" i="40"/>
  <c r="AP961" i="40"/>
  <c r="AO961" i="40"/>
  <c r="AN961" i="40"/>
  <c r="AW960" i="40"/>
  <c r="AV960" i="40"/>
  <c r="AU960" i="40"/>
  <c r="AT960" i="40"/>
  <c r="AS960" i="40"/>
  <c r="AR960" i="40"/>
  <c r="AQ960" i="40"/>
  <c r="AP960" i="40"/>
  <c r="AO960" i="40"/>
  <c r="AN960" i="40"/>
  <c r="AW959" i="40"/>
  <c r="AV959" i="40"/>
  <c r="AU959" i="40"/>
  <c r="AT959" i="40"/>
  <c r="AS959" i="40"/>
  <c r="AR959" i="40"/>
  <c r="AQ959" i="40"/>
  <c r="AP959" i="40"/>
  <c r="AO959" i="40"/>
  <c r="AN959" i="40"/>
  <c r="AW958" i="40"/>
  <c r="AV958" i="40"/>
  <c r="AU958" i="40"/>
  <c r="AT958" i="40"/>
  <c r="AS958" i="40"/>
  <c r="AR958" i="40"/>
  <c r="AQ958" i="40"/>
  <c r="AP958" i="40"/>
  <c r="AO958" i="40"/>
  <c r="AN958" i="40"/>
  <c r="AW957" i="40"/>
  <c r="AV957" i="40"/>
  <c r="AU957" i="40"/>
  <c r="AT957" i="40"/>
  <c r="AS957" i="40"/>
  <c r="AR957" i="40"/>
  <c r="AQ957" i="40"/>
  <c r="AP957" i="40"/>
  <c r="AO957" i="40"/>
  <c r="AN957" i="40"/>
  <c r="AW956" i="40"/>
  <c r="AV956" i="40"/>
  <c r="AU956" i="40"/>
  <c r="AT956" i="40"/>
  <c r="AS956" i="40"/>
  <c r="AR956" i="40"/>
  <c r="AQ956" i="40"/>
  <c r="AP956" i="40"/>
  <c r="AO956" i="40"/>
  <c r="AN956" i="40"/>
  <c r="AW955" i="40"/>
  <c r="AV955" i="40"/>
  <c r="AU955" i="40"/>
  <c r="AT955" i="40"/>
  <c r="AS955" i="40"/>
  <c r="AR955" i="40"/>
  <c r="AQ955" i="40"/>
  <c r="AP955" i="40"/>
  <c r="AO955" i="40"/>
  <c r="AN955" i="40"/>
  <c r="AW954" i="40"/>
  <c r="AV954" i="40"/>
  <c r="AU954" i="40"/>
  <c r="AT954" i="40"/>
  <c r="AS954" i="40"/>
  <c r="AR954" i="40"/>
  <c r="AQ954" i="40"/>
  <c r="AP954" i="40"/>
  <c r="AO954" i="40"/>
  <c r="AN954" i="40"/>
  <c r="AW953" i="40"/>
  <c r="AV953" i="40"/>
  <c r="AU953" i="40"/>
  <c r="AT953" i="40"/>
  <c r="AS953" i="40"/>
  <c r="AR953" i="40"/>
  <c r="AQ953" i="40"/>
  <c r="AP953" i="40"/>
  <c r="AO953" i="40"/>
  <c r="AN953" i="40"/>
  <c r="AW952" i="40"/>
  <c r="AV952" i="40"/>
  <c r="AU952" i="40"/>
  <c r="AT952" i="40"/>
  <c r="AS952" i="40"/>
  <c r="AR952" i="40"/>
  <c r="AQ952" i="40"/>
  <c r="AP952" i="40"/>
  <c r="AO952" i="40"/>
  <c r="AN952" i="40"/>
  <c r="AW951" i="40"/>
  <c r="AV951" i="40"/>
  <c r="AU951" i="40"/>
  <c r="AT951" i="40"/>
  <c r="AS951" i="40"/>
  <c r="AR951" i="40"/>
  <c r="AQ951" i="40"/>
  <c r="AP951" i="40"/>
  <c r="AO951" i="40"/>
  <c r="AN951" i="40"/>
  <c r="AW950" i="40"/>
  <c r="AV950" i="40"/>
  <c r="AU950" i="40"/>
  <c r="AT950" i="40"/>
  <c r="AS950" i="40"/>
  <c r="AR950" i="40"/>
  <c r="AQ950" i="40"/>
  <c r="AP950" i="40"/>
  <c r="AO950" i="40"/>
  <c r="AN950" i="40"/>
  <c r="AW949" i="40"/>
  <c r="AV949" i="40"/>
  <c r="AU949" i="40"/>
  <c r="AT949" i="40"/>
  <c r="AS949" i="40"/>
  <c r="AR949" i="40"/>
  <c r="AQ949" i="40"/>
  <c r="AP949" i="40"/>
  <c r="AO949" i="40"/>
  <c r="AN949" i="40"/>
  <c r="AW948" i="40"/>
  <c r="AV948" i="40"/>
  <c r="AU948" i="40"/>
  <c r="AT948" i="40"/>
  <c r="AS948" i="40"/>
  <c r="AR948" i="40"/>
  <c r="AQ948" i="40"/>
  <c r="AP948" i="40"/>
  <c r="AO948" i="40"/>
  <c r="AN948" i="40"/>
  <c r="AW947" i="40"/>
  <c r="AV947" i="40"/>
  <c r="AU947" i="40"/>
  <c r="AT947" i="40"/>
  <c r="AS947" i="40"/>
  <c r="AR947" i="40"/>
  <c r="AQ947" i="40"/>
  <c r="AP947" i="40"/>
  <c r="AO947" i="40"/>
  <c r="AN947" i="40"/>
  <c r="AW946" i="40"/>
  <c r="AV946" i="40"/>
  <c r="AU946" i="40"/>
  <c r="AT946" i="40"/>
  <c r="AS946" i="40"/>
  <c r="AR946" i="40"/>
  <c r="AQ946" i="40"/>
  <c r="AP946" i="40"/>
  <c r="AO946" i="40"/>
  <c r="AN946" i="40"/>
  <c r="AW945" i="40"/>
  <c r="AV945" i="40"/>
  <c r="AU945" i="40"/>
  <c r="AT945" i="40"/>
  <c r="AS945" i="40"/>
  <c r="AR945" i="40"/>
  <c r="AQ945" i="40"/>
  <c r="AP945" i="40"/>
  <c r="AO945" i="40"/>
  <c r="AN945" i="40"/>
  <c r="AW944" i="40"/>
  <c r="AV944" i="40"/>
  <c r="AU944" i="40"/>
  <c r="AT944" i="40"/>
  <c r="AS944" i="40"/>
  <c r="AR944" i="40"/>
  <c r="AQ944" i="40"/>
  <c r="AP944" i="40"/>
  <c r="AO944" i="40"/>
  <c r="AN944" i="40"/>
  <c r="AW943" i="40"/>
  <c r="AV943" i="40"/>
  <c r="AU943" i="40"/>
  <c r="AT943" i="40"/>
  <c r="AS943" i="40"/>
  <c r="AR943" i="40"/>
  <c r="AQ943" i="40"/>
  <c r="AP943" i="40"/>
  <c r="AO943" i="40"/>
  <c r="AN943" i="40"/>
  <c r="AW942" i="40"/>
  <c r="AV942" i="40"/>
  <c r="AU942" i="40"/>
  <c r="AT942" i="40"/>
  <c r="AS942" i="40"/>
  <c r="AR942" i="40"/>
  <c r="AQ942" i="40"/>
  <c r="AP942" i="40"/>
  <c r="AO942" i="40"/>
  <c r="AN942" i="40"/>
  <c r="AW941" i="40"/>
  <c r="AV941" i="40"/>
  <c r="AU941" i="40"/>
  <c r="AT941" i="40"/>
  <c r="AS941" i="40"/>
  <c r="AR941" i="40"/>
  <c r="AQ941" i="40"/>
  <c r="AP941" i="40"/>
  <c r="AO941" i="40"/>
  <c r="AN941" i="40"/>
  <c r="AW940" i="40"/>
  <c r="AV940" i="40"/>
  <c r="AU940" i="40"/>
  <c r="AT940" i="40"/>
  <c r="AS940" i="40"/>
  <c r="AR940" i="40"/>
  <c r="AQ940" i="40"/>
  <c r="AP940" i="40"/>
  <c r="AO940" i="40"/>
  <c r="AN940" i="40"/>
  <c r="AW939" i="40"/>
  <c r="AV939" i="40"/>
  <c r="AU939" i="40"/>
  <c r="AT939" i="40"/>
  <c r="AS939" i="40"/>
  <c r="AR939" i="40"/>
  <c r="AQ939" i="40"/>
  <c r="AP939" i="40"/>
  <c r="AO939" i="40"/>
  <c r="AN939" i="40"/>
  <c r="AW938" i="40"/>
  <c r="AV938" i="40"/>
  <c r="AU938" i="40"/>
  <c r="AT938" i="40"/>
  <c r="AS938" i="40"/>
  <c r="AR938" i="40"/>
  <c r="AQ938" i="40"/>
  <c r="AP938" i="40"/>
  <c r="AO938" i="40"/>
  <c r="AN938" i="40"/>
  <c r="AW937" i="40"/>
  <c r="AV937" i="40"/>
  <c r="AU937" i="40"/>
  <c r="AT937" i="40"/>
  <c r="AS937" i="40"/>
  <c r="AR937" i="40"/>
  <c r="AQ937" i="40"/>
  <c r="AP937" i="40"/>
  <c r="AO937" i="40"/>
  <c r="AN937" i="40"/>
  <c r="AW936" i="40"/>
  <c r="AV936" i="40"/>
  <c r="AU936" i="40"/>
  <c r="AT936" i="40"/>
  <c r="AS936" i="40"/>
  <c r="AR936" i="40"/>
  <c r="AQ936" i="40"/>
  <c r="AP936" i="40"/>
  <c r="AO936" i="40"/>
  <c r="AN936" i="40"/>
  <c r="AW935" i="40"/>
  <c r="AV935" i="40"/>
  <c r="AU935" i="40"/>
  <c r="AT935" i="40"/>
  <c r="AS935" i="40"/>
  <c r="AR935" i="40"/>
  <c r="AQ935" i="40"/>
  <c r="AP935" i="40"/>
  <c r="AO935" i="40"/>
  <c r="AN935" i="40"/>
  <c r="AW934" i="40"/>
  <c r="AV934" i="40"/>
  <c r="AU934" i="40"/>
  <c r="AT934" i="40"/>
  <c r="AS934" i="40"/>
  <c r="AR934" i="40"/>
  <c r="AQ934" i="40"/>
  <c r="AP934" i="40"/>
  <c r="AO934" i="40"/>
  <c r="AN934" i="40"/>
  <c r="AW933" i="40"/>
  <c r="AV933" i="40"/>
  <c r="AU933" i="40"/>
  <c r="AT933" i="40"/>
  <c r="AS933" i="40"/>
  <c r="AR933" i="40"/>
  <c r="AQ933" i="40"/>
  <c r="AP933" i="40"/>
  <c r="AO933" i="40"/>
  <c r="AN933" i="40"/>
  <c r="AW932" i="40"/>
  <c r="AV932" i="40"/>
  <c r="AU932" i="40"/>
  <c r="AT932" i="40"/>
  <c r="AS932" i="40"/>
  <c r="AR932" i="40"/>
  <c r="AQ932" i="40"/>
  <c r="AP932" i="40"/>
  <c r="AO932" i="40"/>
  <c r="AN932" i="40"/>
  <c r="AW931" i="40"/>
  <c r="AV931" i="40"/>
  <c r="AU931" i="40"/>
  <c r="AT931" i="40"/>
  <c r="AS931" i="40"/>
  <c r="AR931" i="40"/>
  <c r="AQ931" i="40"/>
  <c r="AP931" i="40"/>
  <c r="AO931" i="40"/>
  <c r="AN931" i="40"/>
  <c r="AW930" i="40"/>
  <c r="AV930" i="40"/>
  <c r="AU930" i="40"/>
  <c r="AT930" i="40"/>
  <c r="AS930" i="40"/>
  <c r="AR930" i="40"/>
  <c r="AQ930" i="40"/>
  <c r="AP930" i="40"/>
  <c r="AO930" i="40"/>
  <c r="AN930" i="40"/>
  <c r="AW929" i="40"/>
  <c r="AV929" i="40"/>
  <c r="AU929" i="40"/>
  <c r="AT929" i="40"/>
  <c r="AS929" i="40"/>
  <c r="AR929" i="40"/>
  <c r="AQ929" i="40"/>
  <c r="AP929" i="40"/>
  <c r="AO929" i="40"/>
  <c r="AN929" i="40"/>
  <c r="AW928" i="40"/>
  <c r="AV928" i="40"/>
  <c r="AU928" i="40"/>
  <c r="AT928" i="40"/>
  <c r="AS928" i="40"/>
  <c r="AR928" i="40"/>
  <c r="AQ928" i="40"/>
  <c r="AP928" i="40"/>
  <c r="AO928" i="40"/>
  <c r="AN928" i="40"/>
  <c r="AW927" i="40"/>
  <c r="AV927" i="40"/>
  <c r="AU927" i="40"/>
  <c r="AT927" i="40"/>
  <c r="AS927" i="40"/>
  <c r="AR927" i="40"/>
  <c r="AQ927" i="40"/>
  <c r="AP927" i="40"/>
  <c r="AO927" i="40"/>
  <c r="AN927" i="40"/>
  <c r="AW926" i="40"/>
  <c r="AV926" i="40"/>
  <c r="AU926" i="40"/>
  <c r="AT926" i="40"/>
  <c r="AS926" i="40"/>
  <c r="AR926" i="40"/>
  <c r="AQ926" i="40"/>
  <c r="AP926" i="40"/>
  <c r="AO926" i="40"/>
  <c r="AN926" i="40"/>
  <c r="AW925" i="40"/>
  <c r="AV925" i="40"/>
  <c r="AU925" i="40"/>
  <c r="AT925" i="40"/>
  <c r="AS925" i="40"/>
  <c r="AR925" i="40"/>
  <c r="AQ925" i="40"/>
  <c r="AP925" i="40"/>
  <c r="AO925" i="40"/>
  <c r="AN925" i="40"/>
  <c r="AW924" i="40"/>
  <c r="AV924" i="40"/>
  <c r="AU924" i="40"/>
  <c r="AT924" i="40"/>
  <c r="AS924" i="40"/>
  <c r="AR924" i="40"/>
  <c r="AQ924" i="40"/>
  <c r="AP924" i="40"/>
  <c r="AO924" i="40"/>
  <c r="AN924" i="40"/>
  <c r="AW923" i="40"/>
  <c r="AV923" i="40"/>
  <c r="AU923" i="40"/>
  <c r="AT923" i="40"/>
  <c r="AS923" i="40"/>
  <c r="AR923" i="40"/>
  <c r="AQ923" i="40"/>
  <c r="AP923" i="40"/>
  <c r="AO923" i="40"/>
  <c r="AN923" i="40"/>
  <c r="AW922" i="40"/>
  <c r="AV922" i="40"/>
  <c r="AU922" i="40"/>
  <c r="AT922" i="40"/>
  <c r="AS922" i="40"/>
  <c r="AR922" i="40"/>
  <c r="AQ922" i="40"/>
  <c r="AP922" i="40"/>
  <c r="AO922" i="40"/>
  <c r="AN922" i="40"/>
  <c r="AW921" i="40"/>
  <c r="AV921" i="40"/>
  <c r="AU921" i="40"/>
  <c r="AT921" i="40"/>
  <c r="AS921" i="40"/>
  <c r="AR921" i="40"/>
  <c r="AQ921" i="40"/>
  <c r="AP921" i="40"/>
  <c r="AO921" i="40"/>
  <c r="AN921" i="40"/>
  <c r="AW920" i="40"/>
  <c r="AV920" i="40"/>
  <c r="AU920" i="40"/>
  <c r="AT920" i="40"/>
  <c r="AS920" i="40"/>
  <c r="AR920" i="40"/>
  <c r="AQ920" i="40"/>
  <c r="AP920" i="40"/>
  <c r="AO920" i="40"/>
  <c r="AN920" i="40"/>
  <c r="AW919" i="40"/>
  <c r="AV919" i="40"/>
  <c r="AU919" i="40"/>
  <c r="AT919" i="40"/>
  <c r="AS919" i="40"/>
  <c r="AR919" i="40"/>
  <c r="AQ919" i="40"/>
  <c r="AP919" i="40"/>
  <c r="AO919" i="40"/>
  <c r="AN919" i="40"/>
  <c r="AW918" i="40"/>
  <c r="AV918" i="40"/>
  <c r="AU918" i="40"/>
  <c r="AT918" i="40"/>
  <c r="AS918" i="40"/>
  <c r="AR918" i="40"/>
  <c r="AQ918" i="40"/>
  <c r="AP918" i="40"/>
  <c r="AO918" i="40"/>
  <c r="AN918" i="40"/>
  <c r="AW917" i="40"/>
  <c r="AV917" i="40"/>
  <c r="AU917" i="40"/>
  <c r="AT917" i="40"/>
  <c r="AS917" i="40"/>
  <c r="AR917" i="40"/>
  <c r="AQ917" i="40"/>
  <c r="AP917" i="40"/>
  <c r="AO917" i="40"/>
  <c r="AN917" i="40"/>
  <c r="AW916" i="40"/>
  <c r="AV916" i="40"/>
  <c r="AU916" i="40"/>
  <c r="AT916" i="40"/>
  <c r="AS916" i="40"/>
  <c r="AR916" i="40"/>
  <c r="AQ916" i="40"/>
  <c r="AP916" i="40"/>
  <c r="AO916" i="40"/>
  <c r="AN916" i="40"/>
  <c r="AW915" i="40"/>
  <c r="AV915" i="40"/>
  <c r="AU915" i="40"/>
  <c r="AT915" i="40"/>
  <c r="AS915" i="40"/>
  <c r="AR915" i="40"/>
  <c r="AQ915" i="40"/>
  <c r="AP915" i="40"/>
  <c r="AO915" i="40"/>
  <c r="AN915" i="40"/>
  <c r="AW914" i="40"/>
  <c r="AV914" i="40"/>
  <c r="AU914" i="40"/>
  <c r="AT914" i="40"/>
  <c r="AS914" i="40"/>
  <c r="AR914" i="40"/>
  <c r="AQ914" i="40"/>
  <c r="AP914" i="40"/>
  <c r="AO914" i="40"/>
  <c r="AN914" i="40"/>
  <c r="AW913" i="40"/>
  <c r="AV913" i="40"/>
  <c r="AU913" i="40"/>
  <c r="AT913" i="40"/>
  <c r="AS913" i="40"/>
  <c r="AR913" i="40"/>
  <c r="AQ913" i="40"/>
  <c r="AP913" i="40"/>
  <c r="AO913" i="40"/>
  <c r="AN913" i="40"/>
  <c r="AW912" i="40"/>
  <c r="AV912" i="40"/>
  <c r="AU912" i="40"/>
  <c r="AT912" i="40"/>
  <c r="AS912" i="40"/>
  <c r="AR912" i="40"/>
  <c r="AQ912" i="40"/>
  <c r="AP912" i="40"/>
  <c r="AO912" i="40"/>
  <c r="AN912" i="40"/>
  <c r="AW911" i="40"/>
  <c r="AV911" i="40"/>
  <c r="AU911" i="40"/>
  <c r="AT911" i="40"/>
  <c r="AS911" i="40"/>
  <c r="AR911" i="40"/>
  <c r="AQ911" i="40"/>
  <c r="AP911" i="40"/>
  <c r="AO911" i="40"/>
  <c r="AN911" i="40"/>
  <c r="AW910" i="40"/>
  <c r="AV910" i="40"/>
  <c r="AU910" i="40"/>
  <c r="AT910" i="40"/>
  <c r="AS910" i="40"/>
  <c r="AR910" i="40"/>
  <c r="AQ910" i="40"/>
  <c r="AP910" i="40"/>
  <c r="AO910" i="40"/>
  <c r="AN910" i="40"/>
  <c r="AW909" i="40"/>
  <c r="AV909" i="40"/>
  <c r="AU909" i="40"/>
  <c r="AT909" i="40"/>
  <c r="AS909" i="40"/>
  <c r="AR909" i="40"/>
  <c r="AQ909" i="40"/>
  <c r="AP909" i="40"/>
  <c r="AO909" i="40"/>
  <c r="AN909" i="40"/>
  <c r="AW908" i="40"/>
  <c r="AV908" i="40"/>
  <c r="AU908" i="40"/>
  <c r="AT908" i="40"/>
  <c r="AS908" i="40"/>
  <c r="AR908" i="40"/>
  <c r="AQ908" i="40"/>
  <c r="AP908" i="40"/>
  <c r="AO908" i="40"/>
  <c r="AN908" i="40"/>
  <c r="AW907" i="40"/>
  <c r="AV907" i="40"/>
  <c r="AU907" i="40"/>
  <c r="AT907" i="40"/>
  <c r="AS907" i="40"/>
  <c r="AR907" i="40"/>
  <c r="AQ907" i="40"/>
  <c r="AP907" i="40"/>
  <c r="AO907" i="40"/>
  <c r="AN907" i="40"/>
  <c r="AW906" i="40"/>
  <c r="AV906" i="40"/>
  <c r="AU906" i="40"/>
  <c r="AT906" i="40"/>
  <c r="AS906" i="40"/>
  <c r="AR906" i="40"/>
  <c r="AQ906" i="40"/>
  <c r="AP906" i="40"/>
  <c r="AO906" i="40"/>
  <c r="AN906" i="40"/>
  <c r="AW905" i="40"/>
  <c r="AV905" i="40"/>
  <c r="AU905" i="40"/>
  <c r="AT905" i="40"/>
  <c r="AS905" i="40"/>
  <c r="AR905" i="40"/>
  <c r="AQ905" i="40"/>
  <c r="AP905" i="40"/>
  <c r="AO905" i="40"/>
  <c r="AN905" i="40"/>
  <c r="AW904" i="40"/>
  <c r="AV904" i="40"/>
  <c r="AU904" i="40"/>
  <c r="AT904" i="40"/>
  <c r="AS904" i="40"/>
  <c r="AR904" i="40"/>
  <c r="AQ904" i="40"/>
  <c r="AP904" i="40"/>
  <c r="AO904" i="40"/>
  <c r="AN904" i="40"/>
  <c r="AW903" i="40"/>
  <c r="AV903" i="40"/>
  <c r="AU903" i="40"/>
  <c r="AT903" i="40"/>
  <c r="AS903" i="40"/>
  <c r="AR903" i="40"/>
  <c r="AQ903" i="40"/>
  <c r="AP903" i="40"/>
  <c r="AO903" i="40"/>
  <c r="AN903" i="40"/>
  <c r="AW902" i="40"/>
  <c r="AV902" i="40"/>
  <c r="AU902" i="40"/>
  <c r="AT902" i="40"/>
  <c r="AS902" i="40"/>
  <c r="AR902" i="40"/>
  <c r="AQ902" i="40"/>
  <c r="AP902" i="40"/>
  <c r="AO902" i="40"/>
  <c r="AN902" i="40"/>
  <c r="AW901" i="40"/>
  <c r="AV901" i="40"/>
  <c r="AU901" i="40"/>
  <c r="AT901" i="40"/>
  <c r="AS901" i="40"/>
  <c r="AR901" i="40"/>
  <c r="AQ901" i="40"/>
  <c r="AP901" i="40"/>
  <c r="AO901" i="40"/>
  <c r="AN901" i="40"/>
  <c r="AW900" i="40"/>
  <c r="AV900" i="40"/>
  <c r="AU900" i="40"/>
  <c r="AT900" i="40"/>
  <c r="AS900" i="40"/>
  <c r="AR900" i="40"/>
  <c r="AQ900" i="40"/>
  <c r="AP900" i="40"/>
  <c r="AO900" i="40"/>
  <c r="AN900" i="40"/>
  <c r="AW899" i="40"/>
  <c r="AV899" i="40"/>
  <c r="AU899" i="40"/>
  <c r="AT899" i="40"/>
  <c r="AS899" i="40"/>
  <c r="AR899" i="40"/>
  <c r="AQ899" i="40"/>
  <c r="AP899" i="40"/>
  <c r="AO899" i="40"/>
  <c r="AN899" i="40"/>
  <c r="AW898" i="40"/>
  <c r="AV898" i="40"/>
  <c r="AU898" i="40"/>
  <c r="AT898" i="40"/>
  <c r="AS898" i="40"/>
  <c r="AR898" i="40"/>
  <c r="AQ898" i="40"/>
  <c r="AP898" i="40"/>
  <c r="AO898" i="40"/>
  <c r="AN898" i="40"/>
  <c r="AW897" i="40"/>
  <c r="AV897" i="40"/>
  <c r="AU897" i="40"/>
  <c r="AT897" i="40"/>
  <c r="AS897" i="40"/>
  <c r="AR897" i="40"/>
  <c r="AQ897" i="40"/>
  <c r="AP897" i="40"/>
  <c r="AO897" i="40"/>
  <c r="AN897" i="40"/>
  <c r="AW896" i="40"/>
  <c r="AV896" i="40"/>
  <c r="AU896" i="40"/>
  <c r="AT896" i="40"/>
  <c r="AS896" i="40"/>
  <c r="AR896" i="40"/>
  <c r="AQ896" i="40"/>
  <c r="AP896" i="40"/>
  <c r="AO896" i="40"/>
  <c r="AN896" i="40"/>
  <c r="AW895" i="40"/>
  <c r="AV895" i="40"/>
  <c r="AU895" i="40"/>
  <c r="AT895" i="40"/>
  <c r="AS895" i="40"/>
  <c r="AR895" i="40"/>
  <c r="AQ895" i="40"/>
  <c r="AP895" i="40"/>
  <c r="AO895" i="40"/>
  <c r="AN895" i="40"/>
  <c r="AW894" i="40"/>
  <c r="AV894" i="40"/>
  <c r="AU894" i="40"/>
  <c r="AT894" i="40"/>
  <c r="AS894" i="40"/>
  <c r="AR894" i="40"/>
  <c r="AQ894" i="40"/>
  <c r="AP894" i="40"/>
  <c r="AO894" i="40"/>
  <c r="AN894" i="40"/>
  <c r="AW893" i="40"/>
  <c r="AV893" i="40"/>
  <c r="AU893" i="40"/>
  <c r="AT893" i="40"/>
  <c r="AS893" i="40"/>
  <c r="AR893" i="40"/>
  <c r="AQ893" i="40"/>
  <c r="AP893" i="40"/>
  <c r="AO893" i="40"/>
  <c r="AN893" i="40"/>
  <c r="AW892" i="40"/>
  <c r="AV892" i="40"/>
  <c r="AU892" i="40"/>
  <c r="AT892" i="40"/>
  <c r="AS892" i="40"/>
  <c r="AR892" i="40"/>
  <c r="AQ892" i="40"/>
  <c r="AP892" i="40"/>
  <c r="AO892" i="40"/>
  <c r="AN892" i="40"/>
  <c r="AW891" i="40"/>
  <c r="AV891" i="40"/>
  <c r="AU891" i="40"/>
  <c r="AT891" i="40"/>
  <c r="AS891" i="40"/>
  <c r="AR891" i="40"/>
  <c r="AQ891" i="40"/>
  <c r="AP891" i="40"/>
  <c r="AO891" i="40"/>
  <c r="AN891" i="40"/>
  <c r="AW890" i="40"/>
  <c r="AV890" i="40"/>
  <c r="AU890" i="40"/>
  <c r="AT890" i="40"/>
  <c r="AS890" i="40"/>
  <c r="AR890" i="40"/>
  <c r="AQ890" i="40"/>
  <c r="AP890" i="40"/>
  <c r="AO890" i="40"/>
  <c r="AN890" i="40"/>
  <c r="AW889" i="40"/>
  <c r="AV889" i="40"/>
  <c r="AU889" i="40"/>
  <c r="AT889" i="40"/>
  <c r="AS889" i="40"/>
  <c r="AR889" i="40"/>
  <c r="AQ889" i="40"/>
  <c r="AP889" i="40"/>
  <c r="AO889" i="40"/>
  <c r="AN889" i="40"/>
  <c r="AW888" i="40"/>
  <c r="AV888" i="40"/>
  <c r="AU888" i="40"/>
  <c r="AT888" i="40"/>
  <c r="AS888" i="40"/>
  <c r="AR888" i="40"/>
  <c r="AQ888" i="40"/>
  <c r="AP888" i="40"/>
  <c r="AO888" i="40"/>
  <c r="AN888" i="40"/>
  <c r="AW887" i="40"/>
  <c r="AV887" i="40"/>
  <c r="AU887" i="40"/>
  <c r="AT887" i="40"/>
  <c r="AS887" i="40"/>
  <c r="AR887" i="40"/>
  <c r="AQ887" i="40"/>
  <c r="AP887" i="40"/>
  <c r="AO887" i="40"/>
  <c r="AN887" i="40"/>
  <c r="AW886" i="40"/>
  <c r="AV886" i="40"/>
  <c r="AU886" i="40"/>
  <c r="AT886" i="40"/>
  <c r="AS886" i="40"/>
  <c r="AR886" i="40"/>
  <c r="AQ886" i="40"/>
  <c r="AP886" i="40"/>
  <c r="AO886" i="40"/>
  <c r="AN886" i="40"/>
  <c r="AW885" i="40"/>
  <c r="AV885" i="40"/>
  <c r="AU885" i="40"/>
  <c r="AT885" i="40"/>
  <c r="AS885" i="40"/>
  <c r="AR885" i="40"/>
  <c r="AQ885" i="40"/>
  <c r="AP885" i="40"/>
  <c r="AO885" i="40"/>
  <c r="AN885" i="40"/>
  <c r="AW884" i="40"/>
  <c r="AV884" i="40"/>
  <c r="AU884" i="40"/>
  <c r="AT884" i="40"/>
  <c r="AS884" i="40"/>
  <c r="AR884" i="40"/>
  <c r="AQ884" i="40"/>
  <c r="AP884" i="40"/>
  <c r="AO884" i="40"/>
  <c r="AN884" i="40"/>
  <c r="AW883" i="40"/>
  <c r="AV883" i="40"/>
  <c r="AU883" i="40"/>
  <c r="AT883" i="40"/>
  <c r="AS883" i="40"/>
  <c r="AR883" i="40"/>
  <c r="AQ883" i="40"/>
  <c r="AP883" i="40"/>
  <c r="AO883" i="40"/>
  <c r="AN883" i="40"/>
  <c r="AW882" i="40"/>
  <c r="AV882" i="40"/>
  <c r="AU882" i="40"/>
  <c r="AT882" i="40"/>
  <c r="AS882" i="40"/>
  <c r="AR882" i="40"/>
  <c r="AQ882" i="40"/>
  <c r="AP882" i="40"/>
  <c r="AO882" i="40"/>
  <c r="AN882" i="40"/>
  <c r="AW881" i="40"/>
  <c r="AV881" i="40"/>
  <c r="AU881" i="40"/>
  <c r="AT881" i="40"/>
  <c r="AS881" i="40"/>
  <c r="AR881" i="40"/>
  <c r="AQ881" i="40"/>
  <c r="AP881" i="40"/>
  <c r="AO881" i="40"/>
  <c r="AN881" i="40"/>
  <c r="AW880" i="40"/>
  <c r="AV880" i="40"/>
  <c r="AU880" i="40"/>
  <c r="AT880" i="40"/>
  <c r="AS880" i="40"/>
  <c r="AR880" i="40"/>
  <c r="AQ880" i="40"/>
  <c r="AP880" i="40"/>
  <c r="AO880" i="40"/>
  <c r="AN880" i="40"/>
  <c r="AW879" i="40"/>
  <c r="AV879" i="40"/>
  <c r="AU879" i="40"/>
  <c r="AT879" i="40"/>
  <c r="AS879" i="40"/>
  <c r="AR879" i="40"/>
  <c r="AQ879" i="40"/>
  <c r="AP879" i="40"/>
  <c r="AO879" i="40"/>
  <c r="AN879" i="40"/>
  <c r="AW878" i="40"/>
  <c r="AV878" i="40"/>
  <c r="AU878" i="40"/>
  <c r="AT878" i="40"/>
  <c r="AS878" i="40"/>
  <c r="AR878" i="40"/>
  <c r="AQ878" i="40"/>
  <c r="AP878" i="40"/>
  <c r="AO878" i="40"/>
  <c r="AN878" i="40"/>
  <c r="AW877" i="40"/>
  <c r="AV877" i="40"/>
  <c r="AU877" i="40"/>
  <c r="AT877" i="40"/>
  <c r="AS877" i="40"/>
  <c r="AR877" i="40"/>
  <c r="AQ877" i="40"/>
  <c r="AP877" i="40"/>
  <c r="AO877" i="40"/>
  <c r="AN877" i="40"/>
  <c r="AW876" i="40"/>
  <c r="AV876" i="40"/>
  <c r="AU876" i="40"/>
  <c r="AT876" i="40"/>
  <c r="AS876" i="40"/>
  <c r="AR876" i="40"/>
  <c r="AQ876" i="40"/>
  <c r="AP876" i="40"/>
  <c r="AO876" i="40"/>
  <c r="AN876" i="40"/>
  <c r="AW875" i="40"/>
  <c r="AV875" i="40"/>
  <c r="AU875" i="40"/>
  <c r="AT875" i="40"/>
  <c r="AS875" i="40"/>
  <c r="AR875" i="40"/>
  <c r="AQ875" i="40"/>
  <c r="AP875" i="40"/>
  <c r="AO875" i="40"/>
  <c r="AN875" i="40"/>
  <c r="AW874" i="40"/>
  <c r="AV874" i="40"/>
  <c r="AU874" i="40"/>
  <c r="AT874" i="40"/>
  <c r="AS874" i="40"/>
  <c r="AR874" i="40"/>
  <c r="AQ874" i="40"/>
  <c r="AP874" i="40"/>
  <c r="AO874" i="40"/>
  <c r="AN874" i="40"/>
  <c r="AW873" i="40"/>
  <c r="AV873" i="40"/>
  <c r="AU873" i="40"/>
  <c r="AT873" i="40"/>
  <c r="AS873" i="40"/>
  <c r="AR873" i="40"/>
  <c r="AQ873" i="40"/>
  <c r="AP873" i="40"/>
  <c r="AO873" i="40"/>
  <c r="AN873" i="40"/>
  <c r="AW872" i="40"/>
  <c r="AV872" i="40"/>
  <c r="AU872" i="40"/>
  <c r="AT872" i="40"/>
  <c r="AS872" i="40"/>
  <c r="AR872" i="40"/>
  <c r="AQ872" i="40"/>
  <c r="AP872" i="40"/>
  <c r="AO872" i="40"/>
  <c r="AN872" i="40"/>
  <c r="AW871" i="40"/>
  <c r="AV871" i="40"/>
  <c r="AU871" i="40"/>
  <c r="AT871" i="40"/>
  <c r="AS871" i="40"/>
  <c r="AR871" i="40"/>
  <c r="AQ871" i="40"/>
  <c r="AP871" i="40"/>
  <c r="AO871" i="40"/>
  <c r="AN871" i="40"/>
  <c r="AW870" i="40"/>
  <c r="AV870" i="40"/>
  <c r="AU870" i="40"/>
  <c r="AT870" i="40"/>
  <c r="AS870" i="40"/>
  <c r="AR870" i="40"/>
  <c r="AQ870" i="40"/>
  <c r="AP870" i="40"/>
  <c r="AO870" i="40"/>
  <c r="AN870" i="40"/>
  <c r="AW869" i="40"/>
  <c r="AV869" i="40"/>
  <c r="AU869" i="40"/>
  <c r="AT869" i="40"/>
  <c r="AS869" i="40"/>
  <c r="AR869" i="40"/>
  <c r="AQ869" i="40"/>
  <c r="AP869" i="40"/>
  <c r="AO869" i="40"/>
  <c r="AN869" i="40"/>
  <c r="AW868" i="40"/>
  <c r="AV868" i="40"/>
  <c r="AU868" i="40"/>
  <c r="AT868" i="40"/>
  <c r="AS868" i="40"/>
  <c r="AR868" i="40"/>
  <c r="AQ868" i="40"/>
  <c r="AP868" i="40"/>
  <c r="AO868" i="40"/>
  <c r="AN868" i="40"/>
  <c r="AW867" i="40"/>
  <c r="AV867" i="40"/>
  <c r="AU867" i="40"/>
  <c r="AT867" i="40"/>
  <c r="AS867" i="40"/>
  <c r="AR867" i="40"/>
  <c r="AQ867" i="40"/>
  <c r="AP867" i="40"/>
  <c r="AO867" i="40"/>
  <c r="AN867" i="40"/>
  <c r="AW866" i="40"/>
  <c r="AV866" i="40"/>
  <c r="AU866" i="40"/>
  <c r="AT866" i="40"/>
  <c r="AS866" i="40"/>
  <c r="AR866" i="40"/>
  <c r="AQ866" i="40"/>
  <c r="AP866" i="40"/>
  <c r="AO866" i="40"/>
  <c r="AN866" i="40"/>
  <c r="AW865" i="40"/>
  <c r="AV865" i="40"/>
  <c r="AU865" i="40"/>
  <c r="AT865" i="40"/>
  <c r="AS865" i="40"/>
  <c r="AR865" i="40"/>
  <c r="AQ865" i="40"/>
  <c r="AP865" i="40"/>
  <c r="AO865" i="40"/>
  <c r="AN865" i="40"/>
  <c r="AW864" i="40"/>
  <c r="AV864" i="40"/>
  <c r="AU864" i="40"/>
  <c r="AT864" i="40"/>
  <c r="AS864" i="40"/>
  <c r="AR864" i="40"/>
  <c r="AQ864" i="40"/>
  <c r="AP864" i="40"/>
  <c r="AO864" i="40"/>
  <c r="AN864" i="40"/>
  <c r="AW863" i="40"/>
  <c r="AV863" i="40"/>
  <c r="AU863" i="40"/>
  <c r="AT863" i="40"/>
  <c r="AS863" i="40"/>
  <c r="AR863" i="40"/>
  <c r="AQ863" i="40"/>
  <c r="AP863" i="40"/>
  <c r="AO863" i="40"/>
  <c r="AN863" i="40"/>
  <c r="AW862" i="40"/>
  <c r="AV862" i="40"/>
  <c r="AU862" i="40"/>
  <c r="AT862" i="40"/>
  <c r="AS862" i="40"/>
  <c r="AR862" i="40"/>
  <c r="AQ862" i="40"/>
  <c r="AP862" i="40"/>
  <c r="AO862" i="40"/>
  <c r="AN862" i="40"/>
  <c r="AW861" i="40"/>
  <c r="AV861" i="40"/>
  <c r="AU861" i="40"/>
  <c r="AT861" i="40"/>
  <c r="AS861" i="40"/>
  <c r="AR861" i="40"/>
  <c r="AQ861" i="40"/>
  <c r="AP861" i="40"/>
  <c r="AO861" i="40"/>
  <c r="AN861" i="40"/>
  <c r="AW860" i="40"/>
  <c r="AV860" i="40"/>
  <c r="AU860" i="40"/>
  <c r="AT860" i="40"/>
  <c r="AS860" i="40"/>
  <c r="AR860" i="40"/>
  <c r="AQ860" i="40"/>
  <c r="AP860" i="40"/>
  <c r="AO860" i="40"/>
  <c r="AN860" i="40"/>
  <c r="AW859" i="40"/>
  <c r="AV859" i="40"/>
  <c r="AU859" i="40"/>
  <c r="AT859" i="40"/>
  <c r="AS859" i="40"/>
  <c r="AR859" i="40"/>
  <c r="AQ859" i="40"/>
  <c r="AP859" i="40"/>
  <c r="AO859" i="40"/>
  <c r="AN859" i="40"/>
  <c r="AW858" i="40"/>
  <c r="AV858" i="40"/>
  <c r="AU858" i="40"/>
  <c r="AT858" i="40"/>
  <c r="AS858" i="40"/>
  <c r="AR858" i="40"/>
  <c r="AQ858" i="40"/>
  <c r="AP858" i="40"/>
  <c r="AO858" i="40"/>
  <c r="AN858" i="40"/>
  <c r="AW857" i="40"/>
  <c r="AV857" i="40"/>
  <c r="AU857" i="40"/>
  <c r="AT857" i="40"/>
  <c r="AS857" i="40"/>
  <c r="AR857" i="40"/>
  <c r="AQ857" i="40"/>
  <c r="AP857" i="40"/>
  <c r="AO857" i="40"/>
  <c r="AN857" i="40"/>
  <c r="AW856" i="40"/>
  <c r="AV856" i="40"/>
  <c r="AU856" i="40"/>
  <c r="AT856" i="40"/>
  <c r="AS856" i="40"/>
  <c r="AR856" i="40"/>
  <c r="AQ856" i="40"/>
  <c r="AP856" i="40"/>
  <c r="AO856" i="40"/>
  <c r="AN856" i="40"/>
  <c r="AW855" i="40"/>
  <c r="AV855" i="40"/>
  <c r="AU855" i="40"/>
  <c r="AT855" i="40"/>
  <c r="AS855" i="40"/>
  <c r="AR855" i="40"/>
  <c r="AQ855" i="40"/>
  <c r="AP855" i="40"/>
  <c r="AO855" i="40"/>
  <c r="AN855" i="40"/>
  <c r="AW854" i="40"/>
  <c r="AV854" i="40"/>
  <c r="AU854" i="40"/>
  <c r="AT854" i="40"/>
  <c r="AS854" i="40"/>
  <c r="AR854" i="40"/>
  <c r="AQ854" i="40"/>
  <c r="AP854" i="40"/>
  <c r="AO854" i="40"/>
  <c r="AN854" i="40"/>
  <c r="AW853" i="40"/>
  <c r="AV853" i="40"/>
  <c r="AU853" i="40"/>
  <c r="AT853" i="40"/>
  <c r="AS853" i="40"/>
  <c r="AR853" i="40"/>
  <c r="AQ853" i="40"/>
  <c r="AP853" i="40"/>
  <c r="AO853" i="40"/>
  <c r="AN853" i="40"/>
  <c r="AW852" i="40"/>
  <c r="AV852" i="40"/>
  <c r="AU852" i="40"/>
  <c r="AT852" i="40"/>
  <c r="AS852" i="40"/>
  <c r="AR852" i="40"/>
  <c r="AQ852" i="40"/>
  <c r="AP852" i="40"/>
  <c r="AO852" i="40"/>
  <c r="AN852" i="40"/>
  <c r="AW851" i="40"/>
  <c r="AV851" i="40"/>
  <c r="AU851" i="40"/>
  <c r="AT851" i="40"/>
  <c r="AS851" i="40"/>
  <c r="AR851" i="40"/>
  <c r="AQ851" i="40"/>
  <c r="AP851" i="40"/>
  <c r="AO851" i="40"/>
  <c r="AN851" i="40"/>
  <c r="AW850" i="40"/>
  <c r="AV850" i="40"/>
  <c r="AU850" i="40"/>
  <c r="AT850" i="40"/>
  <c r="AS850" i="40"/>
  <c r="AR850" i="40"/>
  <c r="AQ850" i="40"/>
  <c r="AP850" i="40"/>
  <c r="AO850" i="40"/>
  <c r="AN850" i="40"/>
  <c r="AW849" i="40"/>
  <c r="AV849" i="40"/>
  <c r="AU849" i="40"/>
  <c r="AT849" i="40"/>
  <c r="AS849" i="40"/>
  <c r="AR849" i="40"/>
  <c r="AQ849" i="40"/>
  <c r="AP849" i="40"/>
  <c r="AO849" i="40"/>
  <c r="AN849" i="40"/>
  <c r="AW848" i="40"/>
  <c r="AV848" i="40"/>
  <c r="AU848" i="40"/>
  <c r="AT848" i="40"/>
  <c r="AS848" i="40"/>
  <c r="AR848" i="40"/>
  <c r="AQ848" i="40"/>
  <c r="AP848" i="40"/>
  <c r="AO848" i="40"/>
  <c r="AN848" i="40"/>
  <c r="AW847" i="40"/>
  <c r="AV847" i="40"/>
  <c r="AU847" i="40"/>
  <c r="AT847" i="40"/>
  <c r="AS847" i="40"/>
  <c r="AR847" i="40"/>
  <c r="AQ847" i="40"/>
  <c r="AP847" i="40"/>
  <c r="AO847" i="40"/>
  <c r="AN847" i="40"/>
  <c r="AW846" i="40"/>
  <c r="AV846" i="40"/>
  <c r="AU846" i="40"/>
  <c r="AT846" i="40"/>
  <c r="AS846" i="40"/>
  <c r="AR846" i="40"/>
  <c r="AQ846" i="40"/>
  <c r="AP846" i="40"/>
  <c r="AO846" i="40"/>
  <c r="AN846" i="40"/>
  <c r="AW845" i="40"/>
  <c r="AV845" i="40"/>
  <c r="AU845" i="40"/>
  <c r="AT845" i="40"/>
  <c r="AS845" i="40"/>
  <c r="AR845" i="40"/>
  <c r="AQ845" i="40"/>
  <c r="AP845" i="40"/>
  <c r="AO845" i="40"/>
  <c r="AN845" i="40"/>
  <c r="AW844" i="40"/>
  <c r="AV844" i="40"/>
  <c r="AU844" i="40"/>
  <c r="AT844" i="40"/>
  <c r="AS844" i="40"/>
  <c r="AR844" i="40"/>
  <c r="AQ844" i="40"/>
  <c r="AP844" i="40"/>
  <c r="AO844" i="40"/>
  <c r="AN844" i="40"/>
  <c r="AW843" i="40"/>
  <c r="AV843" i="40"/>
  <c r="AU843" i="40"/>
  <c r="AT843" i="40"/>
  <c r="AS843" i="40"/>
  <c r="AR843" i="40"/>
  <c r="AQ843" i="40"/>
  <c r="AP843" i="40"/>
  <c r="AO843" i="40"/>
  <c r="AN843" i="40"/>
  <c r="AW842" i="40"/>
  <c r="AV842" i="40"/>
  <c r="AU842" i="40"/>
  <c r="AT842" i="40"/>
  <c r="AS842" i="40"/>
  <c r="AR842" i="40"/>
  <c r="AQ842" i="40"/>
  <c r="AP842" i="40"/>
  <c r="AO842" i="40"/>
  <c r="AN842" i="40"/>
  <c r="AW841" i="40"/>
  <c r="AV841" i="40"/>
  <c r="AU841" i="40"/>
  <c r="AT841" i="40"/>
  <c r="AS841" i="40"/>
  <c r="AR841" i="40"/>
  <c r="AQ841" i="40"/>
  <c r="AP841" i="40"/>
  <c r="AO841" i="40"/>
  <c r="AN841" i="40"/>
  <c r="AW840" i="40"/>
  <c r="AV840" i="40"/>
  <c r="AU840" i="40"/>
  <c r="AT840" i="40"/>
  <c r="AS840" i="40"/>
  <c r="AR840" i="40"/>
  <c r="AQ840" i="40"/>
  <c r="AP840" i="40"/>
  <c r="AO840" i="40"/>
  <c r="AN840" i="40"/>
  <c r="AW839" i="40"/>
  <c r="AV839" i="40"/>
  <c r="AU839" i="40"/>
  <c r="AT839" i="40"/>
  <c r="AS839" i="40"/>
  <c r="AR839" i="40"/>
  <c r="AQ839" i="40"/>
  <c r="AP839" i="40"/>
  <c r="AO839" i="40"/>
  <c r="AN839" i="40"/>
  <c r="AW838" i="40"/>
  <c r="AV838" i="40"/>
  <c r="AU838" i="40"/>
  <c r="AT838" i="40"/>
  <c r="AS838" i="40"/>
  <c r="AR838" i="40"/>
  <c r="AQ838" i="40"/>
  <c r="AP838" i="40"/>
  <c r="AO838" i="40"/>
  <c r="AN838" i="40"/>
  <c r="AW837" i="40"/>
  <c r="AV837" i="40"/>
  <c r="AU837" i="40"/>
  <c r="AT837" i="40"/>
  <c r="AS837" i="40"/>
  <c r="AR837" i="40"/>
  <c r="AQ837" i="40"/>
  <c r="AP837" i="40"/>
  <c r="AO837" i="40"/>
  <c r="AN837" i="40"/>
  <c r="AW836" i="40"/>
  <c r="AV836" i="40"/>
  <c r="AU836" i="40"/>
  <c r="AT836" i="40"/>
  <c r="AS836" i="40"/>
  <c r="AR836" i="40"/>
  <c r="AQ836" i="40"/>
  <c r="AP836" i="40"/>
  <c r="AO836" i="40"/>
  <c r="AN836" i="40"/>
  <c r="AW835" i="40"/>
  <c r="AV835" i="40"/>
  <c r="AU835" i="40"/>
  <c r="AT835" i="40"/>
  <c r="AS835" i="40"/>
  <c r="AR835" i="40"/>
  <c r="AQ835" i="40"/>
  <c r="AP835" i="40"/>
  <c r="AO835" i="40"/>
  <c r="AN835" i="40"/>
  <c r="AW834" i="40"/>
  <c r="AV834" i="40"/>
  <c r="AU834" i="40"/>
  <c r="AT834" i="40"/>
  <c r="AS834" i="40"/>
  <c r="AR834" i="40"/>
  <c r="AQ834" i="40"/>
  <c r="AP834" i="40"/>
  <c r="AO834" i="40"/>
  <c r="AN834" i="40"/>
  <c r="AW833" i="40"/>
  <c r="AV833" i="40"/>
  <c r="AU833" i="40"/>
  <c r="AT833" i="40"/>
  <c r="AS833" i="40"/>
  <c r="AR833" i="40"/>
  <c r="AQ833" i="40"/>
  <c r="AP833" i="40"/>
  <c r="AO833" i="40"/>
  <c r="AN833" i="40"/>
  <c r="AW832" i="40"/>
  <c r="AV832" i="40"/>
  <c r="AU832" i="40"/>
  <c r="AT832" i="40"/>
  <c r="AS832" i="40"/>
  <c r="AR832" i="40"/>
  <c r="AQ832" i="40"/>
  <c r="AP832" i="40"/>
  <c r="AO832" i="40"/>
  <c r="AN832" i="40"/>
  <c r="AW831" i="40"/>
  <c r="AV831" i="40"/>
  <c r="AU831" i="40"/>
  <c r="AT831" i="40"/>
  <c r="AS831" i="40"/>
  <c r="AR831" i="40"/>
  <c r="AQ831" i="40"/>
  <c r="AP831" i="40"/>
  <c r="AO831" i="40"/>
  <c r="AN831" i="40"/>
  <c r="AW830" i="40"/>
  <c r="AV830" i="40"/>
  <c r="AU830" i="40"/>
  <c r="AT830" i="40"/>
  <c r="AS830" i="40"/>
  <c r="AR830" i="40"/>
  <c r="AQ830" i="40"/>
  <c r="AP830" i="40"/>
  <c r="AO830" i="40"/>
  <c r="AN830" i="40"/>
  <c r="AW829" i="40"/>
  <c r="AV829" i="40"/>
  <c r="AU829" i="40"/>
  <c r="AT829" i="40"/>
  <c r="AS829" i="40"/>
  <c r="AR829" i="40"/>
  <c r="AQ829" i="40"/>
  <c r="AP829" i="40"/>
  <c r="AO829" i="40"/>
  <c r="AN829" i="40"/>
  <c r="AW828" i="40"/>
  <c r="AV828" i="40"/>
  <c r="AU828" i="40"/>
  <c r="AT828" i="40"/>
  <c r="AS828" i="40"/>
  <c r="AR828" i="40"/>
  <c r="AQ828" i="40"/>
  <c r="AP828" i="40"/>
  <c r="AO828" i="40"/>
  <c r="AN828" i="40"/>
  <c r="AW827" i="40"/>
  <c r="AV827" i="40"/>
  <c r="AU827" i="40"/>
  <c r="AT827" i="40"/>
  <c r="AS827" i="40"/>
  <c r="AR827" i="40"/>
  <c r="AQ827" i="40"/>
  <c r="AP827" i="40"/>
  <c r="AO827" i="40"/>
  <c r="AN827" i="40"/>
  <c r="AW826" i="40"/>
  <c r="AV826" i="40"/>
  <c r="AU826" i="40"/>
  <c r="AT826" i="40"/>
  <c r="AS826" i="40"/>
  <c r="AR826" i="40"/>
  <c r="AQ826" i="40"/>
  <c r="AP826" i="40"/>
  <c r="AO826" i="40"/>
  <c r="AN826" i="40"/>
  <c r="AW825" i="40"/>
  <c r="AV825" i="40"/>
  <c r="AU825" i="40"/>
  <c r="AT825" i="40"/>
  <c r="AS825" i="40"/>
  <c r="AR825" i="40"/>
  <c r="AQ825" i="40"/>
  <c r="AP825" i="40"/>
  <c r="AO825" i="40"/>
  <c r="AN825" i="40"/>
  <c r="AW824" i="40"/>
  <c r="AV824" i="40"/>
  <c r="AU824" i="40"/>
  <c r="AT824" i="40"/>
  <c r="AS824" i="40"/>
  <c r="AR824" i="40"/>
  <c r="AQ824" i="40"/>
  <c r="AP824" i="40"/>
  <c r="AO824" i="40"/>
  <c r="AN824" i="40"/>
  <c r="AW823" i="40"/>
  <c r="AV823" i="40"/>
  <c r="AU823" i="40"/>
  <c r="AT823" i="40"/>
  <c r="AS823" i="40"/>
  <c r="AR823" i="40"/>
  <c r="AQ823" i="40"/>
  <c r="AP823" i="40"/>
  <c r="AO823" i="40"/>
  <c r="AN823" i="40"/>
  <c r="AW822" i="40"/>
  <c r="AV822" i="40"/>
  <c r="AU822" i="40"/>
  <c r="AT822" i="40"/>
  <c r="AS822" i="40"/>
  <c r="AR822" i="40"/>
  <c r="AQ822" i="40"/>
  <c r="AP822" i="40"/>
  <c r="AO822" i="40"/>
  <c r="AN822" i="40"/>
  <c r="AW821" i="40"/>
  <c r="AV821" i="40"/>
  <c r="AU821" i="40"/>
  <c r="AT821" i="40"/>
  <c r="AS821" i="40"/>
  <c r="AR821" i="40"/>
  <c r="AQ821" i="40"/>
  <c r="AP821" i="40"/>
  <c r="AO821" i="40"/>
  <c r="AN821" i="40"/>
  <c r="AW820" i="40"/>
  <c r="AV820" i="40"/>
  <c r="AU820" i="40"/>
  <c r="AT820" i="40"/>
  <c r="AS820" i="40"/>
  <c r="AR820" i="40"/>
  <c r="AQ820" i="40"/>
  <c r="AP820" i="40"/>
  <c r="AO820" i="40"/>
  <c r="AN820" i="40"/>
  <c r="AW819" i="40"/>
  <c r="AV819" i="40"/>
  <c r="AU819" i="40"/>
  <c r="AT819" i="40"/>
  <c r="AS819" i="40"/>
  <c r="AR819" i="40"/>
  <c r="AQ819" i="40"/>
  <c r="AP819" i="40"/>
  <c r="AO819" i="40"/>
  <c r="AN819" i="40"/>
  <c r="AW818" i="40"/>
  <c r="AV818" i="40"/>
  <c r="AU818" i="40"/>
  <c r="AT818" i="40"/>
  <c r="AS818" i="40"/>
  <c r="AR818" i="40"/>
  <c r="AQ818" i="40"/>
  <c r="AP818" i="40"/>
  <c r="AO818" i="40"/>
  <c r="AN818" i="40"/>
  <c r="AW817" i="40"/>
  <c r="AV817" i="40"/>
  <c r="AU817" i="40"/>
  <c r="AT817" i="40"/>
  <c r="AS817" i="40"/>
  <c r="AR817" i="40"/>
  <c r="AQ817" i="40"/>
  <c r="AP817" i="40"/>
  <c r="AO817" i="40"/>
  <c r="AN817" i="40"/>
  <c r="AW816" i="40"/>
  <c r="AV816" i="40"/>
  <c r="AU816" i="40"/>
  <c r="AT816" i="40"/>
  <c r="AS816" i="40"/>
  <c r="AR816" i="40"/>
  <c r="AQ816" i="40"/>
  <c r="AP816" i="40"/>
  <c r="AO816" i="40"/>
  <c r="AN816" i="40"/>
  <c r="AW815" i="40"/>
  <c r="AV815" i="40"/>
  <c r="AU815" i="40"/>
  <c r="AT815" i="40"/>
  <c r="AS815" i="40"/>
  <c r="AR815" i="40"/>
  <c r="AQ815" i="40"/>
  <c r="AP815" i="40"/>
  <c r="AO815" i="40"/>
  <c r="AN815" i="40"/>
  <c r="AW814" i="40"/>
  <c r="AV814" i="40"/>
  <c r="AU814" i="40"/>
  <c r="AT814" i="40"/>
  <c r="AS814" i="40"/>
  <c r="AR814" i="40"/>
  <c r="AQ814" i="40"/>
  <c r="AP814" i="40"/>
  <c r="AO814" i="40"/>
  <c r="AN814" i="40"/>
  <c r="AW813" i="40"/>
  <c r="AV813" i="40"/>
  <c r="AU813" i="40"/>
  <c r="AT813" i="40"/>
  <c r="AS813" i="40"/>
  <c r="AR813" i="40"/>
  <c r="AQ813" i="40"/>
  <c r="AP813" i="40"/>
  <c r="AO813" i="40"/>
  <c r="AN813" i="40"/>
  <c r="AW812" i="40"/>
  <c r="AV812" i="40"/>
  <c r="AU812" i="40"/>
  <c r="AT812" i="40"/>
  <c r="AS812" i="40"/>
  <c r="AR812" i="40"/>
  <c r="AQ812" i="40"/>
  <c r="AP812" i="40"/>
  <c r="AO812" i="40"/>
  <c r="AN812" i="40"/>
  <c r="AW811" i="40"/>
  <c r="AV811" i="40"/>
  <c r="AU811" i="40"/>
  <c r="AT811" i="40"/>
  <c r="AS811" i="40"/>
  <c r="AR811" i="40"/>
  <c r="AQ811" i="40"/>
  <c r="AP811" i="40"/>
  <c r="AO811" i="40"/>
  <c r="AN811" i="40"/>
  <c r="AW810" i="40"/>
  <c r="AV810" i="40"/>
  <c r="AU810" i="40"/>
  <c r="AT810" i="40"/>
  <c r="AS810" i="40"/>
  <c r="AR810" i="40"/>
  <c r="AQ810" i="40"/>
  <c r="AP810" i="40"/>
  <c r="AO810" i="40"/>
  <c r="AN810" i="40"/>
  <c r="AW809" i="40"/>
  <c r="AV809" i="40"/>
  <c r="AU809" i="40"/>
  <c r="AT809" i="40"/>
  <c r="AS809" i="40"/>
  <c r="AR809" i="40"/>
  <c r="AQ809" i="40"/>
  <c r="AP809" i="40"/>
  <c r="AO809" i="40"/>
  <c r="AN809" i="40"/>
  <c r="AW808" i="40"/>
  <c r="AV808" i="40"/>
  <c r="AU808" i="40"/>
  <c r="AT808" i="40"/>
  <c r="AS808" i="40"/>
  <c r="AR808" i="40"/>
  <c r="AQ808" i="40"/>
  <c r="AP808" i="40"/>
  <c r="AO808" i="40"/>
  <c r="AN808" i="40"/>
  <c r="AW807" i="40"/>
  <c r="AV807" i="40"/>
  <c r="AU807" i="40"/>
  <c r="AT807" i="40"/>
  <c r="AS807" i="40"/>
  <c r="AR807" i="40"/>
  <c r="AQ807" i="40"/>
  <c r="AP807" i="40"/>
  <c r="AO807" i="40"/>
  <c r="AN807" i="40"/>
  <c r="AW806" i="40"/>
  <c r="AV806" i="40"/>
  <c r="AU806" i="40"/>
  <c r="AT806" i="40"/>
  <c r="AS806" i="40"/>
  <c r="AR806" i="40"/>
  <c r="AQ806" i="40"/>
  <c r="AP806" i="40"/>
  <c r="AO806" i="40"/>
  <c r="AN806" i="40"/>
  <c r="AW805" i="40"/>
  <c r="AV805" i="40"/>
  <c r="AU805" i="40"/>
  <c r="AT805" i="40"/>
  <c r="AS805" i="40"/>
  <c r="AR805" i="40"/>
  <c r="AQ805" i="40"/>
  <c r="AP805" i="40"/>
  <c r="AO805" i="40"/>
  <c r="AN805" i="40"/>
  <c r="AW804" i="40"/>
  <c r="AV804" i="40"/>
  <c r="AU804" i="40"/>
  <c r="AT804" i="40"/>
  <c r="AS804" i="40"/>
  <c r="AR804" i="40"/>
  <c r="AQ804" i="40"/>
  <c r="AP804" i="40"/>
  <c r="AO804" i="40"/>
  <c r="AN804" i="40"/>
  <c r="AW803" i="40"/>
  <c r="AV803" i="40"/>
  <c r="AU803" i="40"/>
  <c r="AT803" i="40"/>
  <c r="AS803" i="40"/>
  <c r="AR803" i="40"/>
  <c r="AQ803" i="40"/>
  <c r="AP803" i="40"/>
  <c r="AO803" i="40"/>
  <c r="AN803" i="40"/>
  <c r="AW802" i="40"/>
  <c r="AV802" i="40"/>
  <c r="AU802" i="40"/>
  <c r="AT802" i="40"/>
  <c r="AS802" i="40"/>
  <c r="AR802" i="40"/>
  <c r="AQ802" i="40"/>
  <c r="AP802" i="40"/>
  <c r="AO802" i="40"/>
  <c r="AN802" i="40"/>
  <c r="AW801" i="40"/>
  <c r="AV801" i="40"/>
  <c r="AU801" i="40"/>
  <c r="AT801" i="40"/>
  <c r="AS801" i="40"/>
  <c r="AR801" i="40"/>
  <c r="AQ801" i="40"/>
  <c r="AP801" i="40"/>
  <c r="AO801" i="40"/>
  <c r="AN801" i="40"/>
  <c r="AW800" i="40"/>
  <c r="AV800" i="40"/>
  <c r="AU800" i="40"/>
  <c r="AT800" i="40"/>
  <c r="AS800" i="40"/>
  <c r="AR800" i="40"/>
  <c r="AQ800" i="40"/>
  <c r="AP800" i="40"/>
  <c r="AO800" i="40"/>
  <c r="AN800" i="40"/>
  <c r="AW799" i="40"/>
  <c r="AV799" i="40"/>
  <c r="AU799" i="40"/>
  <c r="AT799" i="40"/>
  <c r="AS799" i="40"/>
  <c r="AR799" i="40"/>
  <c r="AQ799" i="40"/>
  <c r="AP799" i="40"/>
  <c r="AO799" i="40"/>
  <c r="AN799" i="40"/>
  <c r="AW798" i="40"/>
  <c r="AV798" i="40"/>
  <c r="AU798" i="40"/>
  <c r="AT798" i="40"/>
  <c r="AS798" i="40"/>
  <c r="AR798" i="40"/>
  <c r="AQ798" i="40"/>
  <c r="AP798" i="40"/>
  <c r="AO798" i="40"/>
  <c r="AN798" i="40"/>
  <c r="AW797" i="40"/>
  <c r="AV797" i="40"/>
  <c r="AU797" i="40"/>
  <c r="AT797" i="40"/>
  <c r="AS797" i="40"/>
  <c r="AR797" i="40"/>
  <c r="AQ797" i="40"/>
  <c r="AP797" i="40"/>
  <c r="AO797" i="40"/>
  <c r="AN797" i="40"/>
  <c r="AW796" i="40"/>
  <c r="AV796" i="40"/>
  <c r="AU796" i="40"/>
  <c r="AT796" i="40"/>
  <c r="AS796" i="40"/>
  <c r="AR796" i="40"/>
  <c r="AQ796" i="40"/>
  <c r="AP796" i="40"/>
  <c r="AO796" i="40"/>
  <c r="AN796" i="40"/>
  <c r="AW795" i="40"/>
  <c r="AV795" i="40"/>
  <c r="AU795" i="40"/>
  <c r="AT795" i="40"/>
  <c r="AS795" i="40"/>
  <c r="AR795" i="40"/>
  <c r="AQ795" i="40"/>
  <c r="AP795" i="40"/>
  <c r="AO795" i="40"/>
  <c r="AN795" i="40"/>
  <c r="AW794" i="40"/>
  <c r="AV794" i="40"/>
  <c r="AU794" i="40"/>
  <c r="AT794" i="40"/>
  <c r="AS794" i="40"/>
  <c r="AR794" i="40"/>
  <c r="AQ794" i="40"/>
  <c r="AP794" i="40"/>
  <c r="AO794" i="40"/>
  <c r="AN794" i="40"/>
  <c r="AW793" i="40"/>
  <c r="AV793" i="40"/>
  <c r="AU793" i="40"/>
  <c r="AT793" i="40"/>
  <c r="AS793" i="40"/>
  <c r="AR793" i="40"/>
  <c r="AQ793" i="40"/>
  <c r="AP793" i="40"/>
  <c r="AO793" i="40"/>
  <c r="AN793" i="40"/>
  <c r="AW792" i="40"/>
  <c r="AV792" i="40"/>
  <c r="AU792" i="40"/>
  <c r="AT792" i="40"/>
  <c r="AS792" i="40"/>
  <c r="AR792" i="40"/>
  <c r="AQ792" i="40"/>
  <c r="AP792" i="40"/>
  <c r="AO792" i="40"/>
  <c r="AN792" i="40"/>
  <c r="AW791" i="40"/>
  <c r="AV791" i="40"/>
  <c r="AU791" i="40"/>
  <c r="AT791" i="40"/>
  <c r="AS791" i="40"/>
  <c r="AR791" i="40"/>
  <c r="AQ791" i="40"/>
  <c r="AP791" i="40"/>
  <c r="AO791" i="40"/>
  <c r="AN791" i="40"/>
  <c r="AW790" i="40"/>
  <c r="AV790" i="40"/>
  <c r="AU790" i="40"/>
  <c r="AT790" i="40"/>
  <c r="AS790" i="40"/>
  <c r="AR790" i="40"/>
  <c r="AQ790" i="40"/>
  <c r="AP790" i="40"/>
  <c r="AO790" i="40"/>
  <c r="AN790" i="40"/>
  <c r="AW789" i="40"/>
  <c r="AV789" i="40"/>
  <c r="AU789" i="40"/>
  <c r="AT789" i="40"/>
  <c r="AS789" i="40"/>
  <c r="AR789" i="40"/>
  <c r="AQ789" i="40"/>
  <c r="AP789" i="40"/>
  <c r="AO789" i="40"/>
  <c r="AN789" i="40"/>
  <c r="AW788" i="40"/>
  <c r="AV788" i="40"/>
  <c r="AU788" i="40"/>
  <c r="AT788" i="40"/>
  <c r="AS788" i="40"/>
  <c r="AR788" i="40"/>
  <c r="AQ788" i="40"/>
  <c r="AP788" i="40"/>
  <c r="AO788" i="40"/>
  <c r="AN788" i="40"/>
  <c r="AW787" i="40"/>
  <c r="AV787" i="40"/>
  <c r="AU787" i="40"/>
  <c r="AT787" i="40"/>
  <c r="AS787" i="40"/>
  <c r="AR787" i="40"/>
  <c r="AQ787" i="40"/>
  <c r="AP787" i="40"/>
  <c r="AO787" i="40"/>
  <c r="AN787" i="40"/>
  <c r="AW786" i="40"/>
  <c r="AV786" i="40"/>
  <c r="AU786" i="40"/>
  <c r="AT786" i="40"/>
  <c r="AS786" i="40"/>
  <c r="AR786" i="40"/>
  <c r="AQ786" i="40"/>
  <c r="AP786" i="40"/>
  <c r="AO786" i="40"/>
  <c r="AN786" i="40"/>
  <c r="AW785" i="40"/>
  <c r="AV785" i="40"/>
  <c r="AU785" i="40"/>
  <c r="AT785" i="40"/>
  <c r="AS785" i="40"/>
  <c r="AR785" i="40"/>
  <c r="AQ785" i="40"/>
  <c r="AP785" i="40"/>
  <c r="AO785" i="40"/>
  <c r="AN785" i="40"/>
  <c r="AW784" i="40"/>
  <c r="AV784" i="40"/>
  <c r="AU784" i="40"/>
  <c r="AT784" i="40"/>
  <c r="AS784" i="40"/>
  <c r="AR784" i="40"/>
  <c r="AQ784" i="40"/>
  <c r="AP784" i="40"/>
  <c r="AO784" i="40"/>
  <c r="AN784" i="40"/>
  <c r="AW783" i="40"/>
  <c r="AV783" i="40"/>
  <c r="AU783" i="40"/>
  <c r="AT783" i="40"/>
  <c r="AS783" i="40"/>
  <c r="AR783" i="40"/>
  <c r="AQ783" i="40"/>
  <c r="AP783" i="40"/>
  <c r="AO783" i="40"/>
  <c r="AN783" i="40"/>
  <c r="AW782" i="40"/>
  <c r="AV782" i="40"/>
  <c r="AU782" i="40"/>
  <c r="AT782" i="40"/>
  <c r="AS782" i="40"/>
  <c r="AR782" i="40"/>
  <c r="AQ782" i="40"/>
  <c r="AP782" i="40"/>
  <c r="AO782" i="40"/>
  <c r="AN782" i="40"/>
  <c r="AW781" i="40"/>
  <c r="AV781" i="40"/>
  <c r="AU781" i="40"/>
  <c r="AT781" i="40"/>
  <c r="AS781" i="40"/>
  <c r="AR781" i="40"/>
  <c r="AQ781" i="40"/>
  <c r="AP781" i="40"/>
  <c r="AO781" i="40"/>
  <c r="AN781" i="40"/>
  <c r="AW780" i="40"/>
  <c r="AV780" i="40"/>
  <c r="AU780" i="40"/>
  <c r="AT780" i="40"/>
  <c r="AS780" i="40"/>
  <c r="AR780" i="40"/>
  <c r="AQ780" i="40"/>
  <c r="AP780" i="40"/>
  <c r="AO780" i="40"/>
  <c r="AN780" i="40"/>
  <c r="AW779" i="40"/>
  <c r="AV779" i="40"/>
  <c r="AU779" i="40"/>
  <c r="AT779" i="40"/>
  <c r="AS779" i="40"/>
  <c r="AR779" i="40"/>
  <c r="AQ779" i="40"/>
  <c r="AP779" i="40"/>
  <c r="AO779" i="40"/>
  <c r="AN779" i="40"/>
  <c r="AW778" i="40"/>
  <c r="AV778" i="40"/>
  <c r="AU778" i="40"/>
  <c r="AT778" i="40"/>
  <c r="AS778" i="40"/>
  <c r="AR778" i="40"/>
  <c r="AQ778" i="40"/>
  <c r="AP778" i="40"/>
  <c r="AO778" i="40"/>
  <c r="AN778" i="40"/>
  <c r="AW777" i="40"/>
  <c r="AV777" i="40"/>
  <c r="AU777" i="40"/>
  <c r="AT777" i="40"/>
  <c r="AS777" i="40"/>
  <c r="AR777" i="40"/>
  <c r="AQ777" i="40"/>
  <c r="AP777" i="40"/>
  <c r="AO777" i="40"/>
  <c r="AN777" i="40"/>
  <c r="AW776" i="40"/>
  <c r="AV776" i="40"/>
  <c r="AU776" i="40"/>
  <c r="AT776" i="40"/>
  <c r="AS776" i="40"/>
  <c r="AR776" i="40"/>
  <c r="AQ776" i="40"/>
  <c r="AP776" i="40"/>
  <c r="AO776" i="40"/>
  <c r="AN776" i="40"/>
  <c r="AW775" i="40"/>
  <c r="AV775" i="40"/>
  <c r="AU775" i="40"/>
  <c r="AT775" i="40"/>
  <c r="AS775" i="40"/>
  <c r="AR775" i="40"/>
  <c r="AQ775" i="40"/>
  <c r="AP775" i="40"/>
  <c r="AO775" i="40"/>
  <c r="AN775" i="40"/>
  <c r="AW774" i="40"/>
  <c r="AV774" i="40"/>
  <c r="AU774" i="40"/>
  <c r="AT774" i="40"/>
  <c r="AS774" i="40"/>
  <c r="AR774" i="40"/>
  <c r="AQ774" i="40"/>
  <c r="AP774" i="40"/>
  <c r="AO774" i="40"/>
  <c r="AN774" i="40"/>
  <c r="AW773" i="40"/>
  <c r="AV773" i="40"/>
  <c r="AU773" i="40"/>
  <c r="AT773" i="40"/>
  <c r="AS773" i="40"/>
  <c r="AR773" i="40"/>
  <c r="AQ773" i="40"/>
  <c r="AP773" i="40"/>
  <c r="AO773" i="40"/>
  <c r="AN773" i="40"/>
  <c r="AW772" i="40"/>
  <c r="AV772" i="40"/>
  <c r="AU772" i="40"/>
  <c r="AT772" i="40"/>
  <c r="AS772" i="40"/>
  <c r="AR772" i="40"/>
  <c r="AQ772" i="40"/>
  <c r="AP772" i="40"/>
  <c r="AO772" i="40"/>
  <c r="AN772" i="40"/>
  <c r="AW771" i="40"/>
  <c r="AV771" i="40"/>
  <c r="AU771" i="40"/>
  <c r="AT771" i="40"/>
  <c r="AS771" i="40"/>
  <c r="AR771" i="40"/>
  <c r="AQ771" i="40"/>
  <c r="AP771" i="40"/>
  <c r="AO771" i="40"/>
  <c r="AN771" i="40"/>
  <c r="AW770" i="40"/>
  <c r="AV770" i="40"/>
  <c r="AU770" i="40"/>
  <c r="AT770" i="40"/>
  <c r="AS770" i="40"/>
  <c r="AR770" i="40"/>
  <c r="AQ770" i="40"/>
  <c r="AP770" i="40"/>
  <c r="AO770" i="40"/>
  <c r="AN770" i="40"/>
  <c r="AW769" i="40"/>
  <c r="AV769" i="40"/>
  <c r="AU769" i="40"/>
  <c r="AT769" i="40"/>
  <c r="AS769" i="40"/>
  <c r="AR769" i="40"/>
  <c r="AQ769" i="40"/>
  <c r="AP769" i="40"/>
  <c r="AO769" i="40"/>
  <c r="AN769" i="40"/>
  <c r="AW768" i="40"/>
  <c r="AV768" i="40"/>
  <c r="AU768" i="40"/>
  <c r="AT768" i="40"/>
  <c r="AS768" i="40"/>
  <c r="AR768" i="40"/>
  <c r="AQ768" i="40"/>
  <c r="AP768" i="40"/>
  <c r="AO768" i="40"/>
  <c r="AN768" i="40"/>
  <c r="AW767" i="40"/>
  <c r="AV767" i="40"/>
  <c r="AU767" i="40"/>
  <c r="AT767" i="40"/>
  <c r="AS767" i="40"/>
  <c r="AR767" i="40"/>
  <c r="AQ767" i="40"/>
  <c r="AP767" i="40"/>
  <c r="AO767" i="40"/>
  <c r="AN767" i="40"/>
  <c r="AW766" i="40"/>
  <c r="AV766" i="40"/>
  <c r="AU766" i="40"/>
  <c r="AT766" i="40"/>
  <c r="AS766" i="40"/>
  <c r="AR766" i="40"/>
  <c r="AQ766" i="40"/>
  <c r="AP766" i="40"/>
  <c r="AO766" i="40"/>
  <c r="AN766" i="40"/>
  <c r="AW765" i="40"/>
  <c r="AV765" i="40"/>
  <c r="AU765" i="40"/>
  <c r="AT765" i="40"/>
  <c r="AS765" i="40"/>
  <c r="AR765" i="40"/>
  <c r="AQ765" i="40"/>
  <c r="AP765" i="40"/>
  <c r="AO765" i="40"/>
  <c r="AN765" i="40"/>
  <c r="AW764" i="40"/>
  <c r="AV764" i="40"/>
  <c r="AU764" i="40"/>
  <c r="AT764" i="40"/>
  <c r="AS764" i="40"/>
  <c r="AR764" i="40"/>
  <c r="AQ764" i="40"/>
  <c r="AP764" i="40"/>
  <c r="AO764" i="40"/>
  <c r="AN764" i="40"/>
  <c r="AW763" i="40"/>
  <c r="AV763" i="40"/>
  <c r="AU763" i="40"/>
  <c r="AT763" i="40"/>
  <c r="AS763" i="40"/>
  <c r="AR763" i="40"/>
  <c r="AQ763" i="40"/>
  <c r="AP763" i="40"/>
  <c r="AO763" i="40"/>
  <c r="AN763" i="40"/>
  <c r="AW762" i="40"/>
  <c r="AV762" i="40"/>
  <c r="AU762" i="40"/>
  <c r="AT762" i="40"/>
  <c r="AS762" i="40"/>
  <c r="AR762" i="40"/>
  <c r="AQ762" i="40"/>
  <c r="AP762" i="40"/>
  <c r="AO762" i="40"/>
  <c r="AN762" i="40"/>
  <c r="AW761" i="40"/>
  <c r="AV761" i="40"/>
  <c r="AU761" i="40"/>
  <c r="AT761" i="40"/>
  <c r="AS761" i="40"/>
  <c r="AR761" i="40"/>
  <c r="AQ761" i="40"/>
  <c r="AP761" i="40"/>
  <c r="AO761" i="40"/>
  <c r="AN761" i="40"/>
  <c r="AW760" i="40"/>
  <c r="AV760" i="40"/>
  <c r="AU760" i="40"/>
  <c r="AT760" i="40"/>
  <c r="AS760" i="40"/>
  <c r="AR760" i="40"/>
  <c r="AQ760" i="40"/>
  <c r="AP760" i="40"/>
  <c r="AO760" i="40"/>
  <c r="AN760" i="40"/>
  <c r="AW759" i="40"/>
  <c r="AV759" i="40"/>
  <c r="AU759" i="40"/>
  <c r="AT759" i="40"/>
  <c r="AS759" i="40"/>
  <c r="AR759" i="40"/>
  <c r="AQ759" i="40"/>
  <c r="AP759" i="40"/>
  <c r="AO759" i="40"/>
  <c r="AN759" i="40"/>
  <c r="AW758" i="40"/>
  <c r="AV758" i="40"/>
  <c r="AU758" i="40"/>
  <c r="AT758" i="40"/>
  <c r="AS758" i="40"/>
  <c r="AR758" i="40"/>
  <c r="AQ758" i="40"/>
  <c r="AP758" i="40"/>
  <c r="AO758" i="40"/>
  <c r="AN758" i="40"/>
  <c r="AW757" i="40"/>
  <c r="AV757" i="40"/>
  <c r="AU757" i="40"/>
  <c r="AT757" i="40"/>
  <c r="AS757" i="40"/>
  <c r="AR757" i="40"/>
  <c r="AQ757" i="40"/>
  <c r="AP757" i="40"/>
  <c r="AO757" i="40"/>
  <c r="AN757" i="40"/>
  <c r="AW756" i="40"/>
  <c r="AV756" i="40"/>
  <c r="AU756" i="40"/>
  <c r="AT756" i="40"/>
  <c r="AS756" i="40"/>
  <c r="AR756" i="40"/>
  <c r="AQ756" i="40"/>
  <c r="AP756" i="40"/>
  <c r="AO756" i="40"/>
  <c r="AN756" i="40"/>
  <c r="AW755" i="40"/>
  <c r="AV755" i="40"/>
  <c r="AU755" i="40"/>
  <c r="AT755" i="40"/>
  <c r="AS755" i="40"/>
  <c r="AR755" i="40"/>
  <c r="AQ755" i="40"/>
  <c r="AP755" i="40"/>
  <c r="AO755" i="40"/>
  <c r="AN755" i="40"/>
  <c r="AW754" i="40"/>
  <c r="AV754" i="40"/>
  <c r="AU754" i="40"/>
  <c r="AT754" i="40"/>
  <c r="AS754" i="40"/>
  <c r="AR754" i="40"/>
  <c r="AQ754" i="40"/>
  <c r="AP754" i="40"/>
  <c r="AO754" i="40"/>
  <c r="AN754" i="40"/>
  <c r="AW753" i="40"/>
  <c r="AV753" i="40"/>
  <c r="AU753" i="40"/>
  <c r="AT753" i="40"/>
  <c r="AS753" i="40"/>
  <c r="AR753" i="40"/>
  <c r="AQ753" i="40"/>
  <c r="AP753" i="40"/>
  <c r="AO753" i="40"/>
  <c r="AN753" i="40"/>
  <c r="AW752" i="40"/>
  <c r="AV752" i="40"/>
  <c r="AU752" i="40"/>
  <c r="AT752" i="40"/>
  <c r="AS752" i="40"/>
  <c r="AR752" i="40"/>
  <c r="AQ752" i="40"/>
  <c r="AP752" i="40"/>
  <c r="AO752" i="40"/>
  <c r="AN752" i="40"/>
  <c r="AW751" i="40"/>
  <c r="AV751" i="40"/>
  <c r="AU751" i="40"/>
  <c r="AT751" i="40"/>
  <c r="AS751" i="40"/>
  <c r="AR751" i="40"/>
  <c r="AQ751" i="40"/>
  <c r="AP751" i="40"/>
  <c r="AO751" i="40"/>
  <c r="AN751" i="40"/>
  <c r="AW750" i="40"/>
  <c r="AV750" i="40"/>
  <c r="AU750" i="40"/>
  <c r="AT750" i="40"/>
  <c r="AS750" i="40"/>
  <c r="AR750" i="40"/>
  <c r="AQ750" i="40"/>
  <c r="AP750" i="40"/>
  <c r="AO750" i="40"/>
  <c r="AN750" i="40"/>
  <c r="AW749" i="40"/>
  <c r="AV749" i="40"/>
  <c r="AU749" i="40"/>
  <c r="AT749" i="40"/>
  <c r="AS749" i="40"/>
  <c r="AR749" i="40"/>
  <c r="AQ749" i="40"/>
  <c r="AP749" i="40"/>
  <c r="AO749" i="40"/>
  <c r="AN749" i="40"/>
  <c r="AW748" i="40"/>
  <c r="AV748" i="40"/>
  <c r="AU748" i="40"/>
  <c r="AT748" i="40"/>
  <c r="AS748" i="40"/>
  <c r="AR748" i="40"/>
  <c r="AQ748" i="40"/>
  <c r="AP748" i="40"/>
  <c r="AO748" i="40"/>
  <c r="AN748" i="40"/>
  <c r="AW747" i="40"/>
  <c r="AV747" i="40"/>
  <c r="AU747" i="40"/>
  <c r="AT747" i="40"/>
  <c r="AS747" i="40"/>
  <c r="AR747" i="40"/>
  <c r="AQ747" i="40"/>
  <c r="AP747" i="40"/>
  <c r="AO747" i="40"/>
  <c r="AN747" i="40"/>
  <c r="AW746" i="40"/>
  <c r="AV746" i="40"/>
  <c r="AU746" i="40"/>
  <c r="AT746" i="40"/>
  <c r="AS746" i="40"/>
  <c r="AR746" i="40"/>
  <c r="AQ746" i="40"/>
  <c r="AP746" i="40"/>
  <c r="AO746" i="40"/>
  <c r="AN746" i="40"/>
  <c r="AW745" i="40"/>
  <c r="AV745" i="40"/>
  <c r="AU745" i="40"/>
  <c r="AT745" i="40"/>
  <c r="AS745" i="40"/>
  <c r="AR745" i="40"/>
  <c r="AQ745" i="40"/>
  <c r="AP745" i="40"/>
  <c r="AO745" i="40"/>
  <c r="AN745" i="40"/>
  <c r="AW744" i="40"/>
  <c r="AV744" i="40"/>
  <c r="AU744" i="40"/>
  <c r="AT744" i="40"/>
  <c r="AS744" i="40"/>
  <c r="AR744" i="40"/>
  <c r="AQ744" i="40"/>
  <c r="AP744" i="40"/>
  <c r="AO744" i="40"/>
  <c r="AN744" i="40"/>
  <c r="AW743" i="40"/>
  <c r="AV743" i="40"/>
  <c r="AU743" i="40"/>
  <c r="AT743" i="40"/>
  <c r="AS743" i="40"/>
  <c r="AR743" i="40"/>
  <c r="AQ743" i="40"/>
  <c r="AP743" i="40"/>
  <c r="AO743" i="40"/>
  <c r="AN743" i="40"/>
  <c r="AW742" i="40"/>
  <c r="AV742" i="40"/>
  <c r="AU742" i="40"/>
  <c r="AT742" i="40"/>
  <c r="AS742" i="40"/>
  <c r="AR742" i="40"/>
  <c r="AQ742" i="40"/>
  <c r="AP742" i="40"/>
  <c r="AO742" i="40"/>
  <c r="AN742" i="40"/>
  <c r="AW741" i="40"/>
  <c r="AV741" i="40"/>
  <c r="AU741" i="40"/>
  <c r="AT741" i="40"/>
  <c r="AS741" i="40"/>
  <c r="AR741" i="40"/>
  <c r="AQ741" i="40"/>
  <c r="AP741" i="40"/>
  <c r="AO741" i="40"/>
  <c r="AN741" i="40"/>
  <c r="AW740" i="40"/>
  <c r="AV740" i="40"/>
  <c r="AU740" i="40"/>
  <c r="AT740" i="40"/>
  <c r="AS740" i="40"/>
  <c r="AR740" i="40"/>
  <c r="AQ740" i="40"/>
  <c r="AP740" i="40"/>
  <c r="AO740" i="40"/>
  <c r="AN740" i="40"/>
  <c r="AW739" i="40"/>
  <c r="AV739" i="40"/>
  <c r="AU739" i="40"/>
  <c r="AT739" i="40"/>
  <c r="AS739" i="40"/>
  <c r="AR739" i="40"/>
  <c r="AQ739" i="40"/>
  <c r="AP739" i="40"/>
  <c r="AO739" i="40"/>
  <c r="AN739" i="40"/>
  <c r="AW738" i="40"/>
  <c r="AV738" i="40"/>
  <c r="AU738" i="40"/>
  <c r="AT738" i="40"/>
  <c r="AS738" i="40"/>
  <c r="AR738" i="40"/>
  <c r="AQ738" i="40"/>
  <c r="AP738" i="40"/>
  <c r="AO738" i="40"/>
  <c r="AN738" i="40"/>
  <c r="AW737" i="40"/>
  <c r="AV737" i="40"/>
  <c r="AU737" i="40"/>
  <c r="AT737" i="40"/>
  <c r="AS737" i="40"/>
  <c r="AR737" i="40"/>
  <c r="AQ737" i="40"/>
  <c r="AP737" i="40"/>
  <c r="AO737" i="40"/>
  <c r="AN737" i="40"/>
  <c r="AW736" i="40"/>
  <c r="AV736" i="40"/>
  <c r="AU736" i="40"/>
  <c r="AT736" i="40"/>
  <c r="AS736" i="40"/>
  <c r="AR736" i="40"/>
  <c r="AQ736" i="40"/>
  <c r="AP736" i="40"/>
  <c r="AO736" i="40"/>
  <c r="AN736" i="40"/>
  <c r="AW735" i="40"/>
  <c r="AV735" i="40"/>
  <c r="AU735" i="40"/>
  <c r="AT735" i="40"/>
  <c r="AS735" i="40"/>
  <c r="AR735" i="40"/>
  <c r="AQ735" i="40"/>
  <c r="AP735" i="40"/>
  <c r="AO735" i="40"/>
  <c r="AN735" i="40"/>
  <c r="AW734" i="40"/>
  <c r="AV734" i="40"/>
  <c r="AU734" i="40"/>
  <c r="AT734" i="40"/>
  <c r="AS734" i="40"/>
  <c r="AR734" i="40"/>
  <c r="AQ734" i="40"/>
  <c r="AP734" i="40"/>
  <c r="AO734" i="40"/>
  <c r="AN734" i="40"/>
  <c r="AW733" i="40"/>
  <c r="AV733" i="40"/>
  <c r="AU733" i="40"/>
  <c r="AT733" i="40"/>
  <c r="AS733" i="40"/>
  <c r="AR733" i="40"/>
  <c r="AQ733" i="40"/>
  <c r="AP733" i="40"/>
  <c r="AO733" i="40"/>
  <c r="AN733" i="40"/>
  <c r="AW732" i="40"/>
  <c r="AV732" i="40"/>
  <c r="AU732" i="40"/>
  <c r="AT732" i="40"/>
  <c r="AS732" i="40"/>
  <c r="AR732" i="40"/>
  <c r="AQ732" i="40"/>
  <c r="AP732" i="40"/>
  <c r="AO732" i="40"/>
  <c r="AN732" i="40"/>
  <c r="AW731" i="40"/>
  <c r="AV731" i="40"/>
  <c r="AU731" i="40"/>
  <c r="AT731" i="40"/>
  <c r="AS731" i="40"/>
  <c r="AR731" i="40"/>
  <c r="AQ731" i="40"/>
  <c r="AP731" i="40"/>
  <c r="AO731" i="40"/>
  <c r="AN731" i="40"/>
  <c r="AW730" i="40"/>
  <c r="AV730" i="40"/>
  <c r="AU730" i="40"/>
  <c r="AT730" i="40"/>
  <c r="AS730" i="40"/>
  <c r="AR730" i="40"/>
  <c r="AQ730" i="40"/>
  <c r="AP730" i="40"/>
  <c r="AO730" i="40"/>
  <c r="AN730" i="40"/>
  <c r="AW729" i="40"/>
  <c r="AV729" i="40"/>
  <c r="AU729" i="40"/>
  <c r="AT729" i="40"/>
  <c r="AS729" i="40"/>
  <c r="AR729" i="40"/>
  <c r="AQ729" i="40"/>
  <c r="AP729" i="40"/>
  <c r="AO729" i="40"/>
  <c r="AN729" i="40"/>
  <c r="AW728" i="40"/>
  <c r="AV728" i="40"/>
  <c r="AU728" i="40"/>
  <c r="AT728" i="40"/>
  <c r="AS728" i="40"/>
  <c r="AR728" i="40"/>
  <c r="AQ728" i="40"/>
  <c r="AP728" i="40"/>
  <c r="AO728" i="40"/>
  <c r="AN728" i="40"/>
  <c r="AW727" i="40"/>
  <c r="AV727" i="40"/>
  <c r="AU727" i="40"/>
  <c r="AT727" i="40"/>
  <c r="AS727" i="40"/>
  <c r="AR727" i="40"/>
  <c r="AQ727" i="40"/>
  <c r="AP727" i="40"/>
  <c r="AO727" i="40"/>
  <c r="AN727" i="40"/>
  <c r="AW726" i="40"/>
  <c r="AV726" i="40"/>
  <c r="AU726" i="40"/>
  <c r="AT726" i="40"/>
  <c r="AS726" i="40"/>
  <c r="AR726" i="40"/>
  <c r="AQ726" i="40"/>
  <c r="AP726" i="40"/>
  <c r="AO726" i="40"/>
  <c r="AN726" i="40"/>
  <c r="AW725" i="40"/>
  <c r="AV725" i="40"/>
  <c r="AU725" i="40"/>
  <c r="AT725" i="40"/>
  <c r="AS725" i="40"/>
  <c r="AR725" i="40"/>
  <c r="AQ725" i="40"/>
  <c r="AP725" i="40"/>
  <c r="AO725" i="40"/>
  <c r="AN725" i="40"/>
  <c r="AW724" i="40"/>
  <c r="AV724" i="40"/>
  <c r="AU724" i="40"/>
  <c r="AT724" i="40"/>
  <c r="AS724" i="40"/>
  <c r="AR724" i="40"/>
  <c r="AQ724" i="40"/>
  <c r="AP724" i="40"/>
  <c r="AO724" i="40"/>
  <c r="AN724" i="40"/>
  <c r="AW723" i="40"/>
  <c r="AV723" i="40"/>
  <c r="AU723" i="40"/>
  <c r="AT723" i="40"/>
  <c r="AS723" i="40"/>
  <c r="AR723" i="40"/>
  <c r="AQ723" i="40"/>
  <c r="AP723" i="40"/>
  <c r="AO723" i="40"/>
  <c r="AN723" i="40"/>
  <c r="AW722" i="40"/>
  <c r="AV722" i="40"/>
  <c r="AU722" i="40"/>
  <c r="AT722" i="40"/>
  <c r="AS722" i="40"/>
  <c r="AR722" i="40"/>
  <c r="AQ722" i="40"/>
  <c r="AP722" i="40"/>
  <c r="AO722" i="40"/>
  <c r="AN722" i="40"/>
  <c r="AW721" i="40"/>
  <c r="AV721" i="40"/>
  <c r="AU721" i="40"/>
  <c r="AT721" i="40"/>
  <c r="AS721" i="40"/>
  <c r="AR721" i="40"/>
  <c r="AQ721" i="40"/>
  <c r="AP721" i="40"/>
  <c r="AO721" i="40"/>
  <c r="AN721" i="40"/>
  <c r="AW720" i="40"/>
  <c r="AV720" i="40"/>
  <c r="AU720" i="40"/>
  <c r="AT720" i="40"/>
  <c r="AS720" i="40"/>
  <c r="AR720" i="40"/>
  <c r="AQ720" i="40"/>
  <c r="AP720" i="40"/>
  <c r="AO720" i="40"/>
  <c r="AN720" i="40"/>
  <c r="AW719" i="40"/>
  <c r="AV719" i="40"/>
  <c r="AU719" i="40"/>
  <c r="AT719" i="40"/>
  <c r="AS719" i="40"/>
  <c r="AR719" i="40"/>
  <c r="AQ719" i="40"/>
  <c r="AP719" i="40"/>
  <c r="AO719" i="40"/>
  <c r="AN719" i="40"/>
  <c r="AW718" i="40"/>
  <c r="AV718" i="40"/>
  <c r="AU718" i="40"/>
  <c r="AT718" i="40"/>
  <c r="AS718" i="40"/>
  <c r="AR718" i="40"/>
  <c r="AQ718" i="40"/>
  <c r="AP718" i="40"/>
  <c r="AO718" i="40"/>
  <c r="AN718" i="40"/>
  <c r="AW717" i="40"/>
  <c r="AV717" i="40"/>
  <c r="AU717" i="40"/>
  <c r="AT717" i="40"/>
  <c r="AS717" i="40"/>
  <c r="AR717" i="40"/>
  <c r="AQ717" i="40"/>
  <c r="AP717" i="40"/>
  <c r="AO717" i="40"/>
  <c r="AN717" i="40"/>
  <c r="AW716" i="40"/>
  <c r="AV716" i="40"/>
  <c r="AU716" i="40"/>
  <c r="AT716" i="40"/>
  <c r="AS716" i="40"/>
  <c r="AR716" i="40"/>
  <c r="AQ716" i="40"/>
  <c r="AP716" i="40"/>
  <c r="AO716" i="40"/>
  <c r="AN716" i="40"/>
  <c r="AW715" i="40"/>
  <c r="AV715" i="40"/>
  <c r="AU715" i="40"/>
  <c r="AT715" i="40"/>
  <c r="AS715" i="40"/>
  <c r="AR715" i="40"/>
  <c r="AQ715" i="40"/>
  <c r="AP715" i="40"/>
  <c r="AO715" i="40"/>
  <c r="AN715" i="40"/>
  <c r="AW714" i="40"/>
  <c r="AV714" i="40"/>
  <c r="AU714" i="40"/>
  <c r="AT714" i="40"/>
  <c r="AS714" i="40"/>
  <c r="AR714" i="40"/>
  <c r="AQ714" i="40"/>
  <c r="AP714" i="40"/>
  <c r="AO714" i="40"/>
  <c r="AN714" i="40"/>
  <c r="AW713" i="40"/>
  <c r="AV713" i="40"/>
  <c r="AU713" i="40"/>
  <c r="AT713" i="40"/>
  <c r="AS713" i="40"/>
  <c r="AR713" i="40"/>
  <c r="AQ713" i="40"/>
  <c r="AP713" i="40"/>
  <c r="AO713" i="40"/>
  <c r="AN713" i="40"/>
  <c r="AW712" i="40"/>
  <c r="AV712" i="40"/>
  <c r="AU712" i="40"/>
  <c r="AT712" i="40"/>
  <c r="AS712" i="40"/>
  <c r="AR712" i="40"/>
  <c r="AQ712" i="40"/>
  <c r="AP712" i="40"/>
  <c r="AO712" i="40"/>
  <c r="AN712" i="40"/>
  <c r="AW711" i="40"/>
  <c r="AV711" i="40"/>
  <c r="AU711" i="40"/>
  <c r="AT711" i="40"/>
  <c r="AS711" i="40"/>
  <c r="AR711" i="40"/>
  <c r="AQ711" i="40"/>
  <c r="AP711" i="40"/>
  <c r="AO711" i="40"/>
  <c r="AN711" i="40"/>
  <c r="AW710" i="40"/>
  <c r="AV710" i="40"/>
  <c r="AU710" i="40"/>
  <c r="AT710" i="40"/>
  <c r="AS710" i="40"/>
  <c r="AR710" i="40"/>
  <c r="AQ710" i="40"/>
  <c r="AP710" i="40"/>
  <c r="AO710" i="40"/>
  <c r="AN710" i="40"/>
  <c r="AW709" i="40"/>
  <c r="AV709" i="40"/>
  <c r="AU709" i="40"/>
  <c r="AT709" i="40"/>
  <c r="AS709" i="40"/>
  <c r="AR709" i="40"/>
  <c r="AQ709" i="40"/>
  <c r="AP709" i="40"/>
  <c r="AO709" i="40"/>
  <c r="AN709" i="40"/>
  <c r="AW708" i="40"/>
  <c r="AV708" i="40"/>
  <c r="AU708" i="40"/>
  <c r="AT708" i="40"/>
  <c r="AS708" i="40"/>
  <c r="AR708" i="40"/>
  <c r="AQ708" i="40"/>
  <c r="AP708" i="40"/>
  <c r="AO708" i="40"/>
  <c r="AN708" i="40"/>
  <c r="AW707" i="40"/>
  <c r="AV707" i="40"/>
  <c r="AU707" i="40"/>
  <c r="AT707" i="40"/>
  <c r="AS707" i="40"/>
  <c r="AR707" i="40"/>
  <c r="AQ707" i="40"/>
  <c r="AP707" i="40"/>
  <c r="AO707" i="40"/>
  <c r="AN707" i="40"/>
  <c r="AW706" i="40"/>
  <c r="AV706" i="40"/>
  <c r="AU706" i="40"/>
  <c r="AT706" i="40"/>
  <c r="AS706" i="40"/>
  <c r="AR706" i="40"/>
  <c r="AQ706" i="40"/>
  <c r="AP706" i="40"/>
  <c r="AO706" i="40"/>
  <c r="AN706" i="40"/>
  <c r="AW705" i="40"/>
  <c r="AV705" i="40"/>
  <c r="AU705" i="40"/>
  <c r="AT705" i="40"/>
  <c r="AS705" i="40"/>
  <c r="AR705" i="40"/>
  <c r="AQ705" i="40"/>
  <c r="AP705" i="40"/>
  <c r="AO705" i="40"/>
  <c r="AN705" i="40"/>
  <c r="AW704" i="40"/>
  <c r="AV704" i="40"/>
  <c r="AU704" i="40"/>
  <c r="AT704" i="40"/>
  <c r="AS704" i="40"/>
  <c r="AR704" i="40"/>
  <c r="AQ704" i="40"/>
  <c r="AP704" i="40"/>
  <c r="AO704" i="40"/>
  <c r="AN704" i="40"/>
  <c r="AW703" i="40"/>
  <c r="AV703" i="40"/>
  <c r="AU703" i="40"/>
  <c r="AT703" i="40"/>
  <c r="AS703" i="40"/>
  <c r="AR703" i="40"/>
  <c r="AQ703" i="40"/>
  <c r="AP703" i="40"/>
  <c r="AO703" i="40"/>
  <c r="AN703" i="40"/>
  <c r="AW702" i="40"/>
  <c r="AV702" i="40"/>
  <c r="AU702" i="40"/>
  <c r="AT702" i="40"/>
  <c r="AS702" i="40"/>
  <c r="AR702" i="40"/>
  <c r="AQ702" i="40"/>
  <c r="AP702" i="40"/>
  <c r="AO702" i="40"/>
  <c r="AN702" i="40"/>
  <c r="AW701" i="40"/>
  <c r="AV701" i="40"/>
  <c r="AU701" i="40"/>
  <c r="AT701" i="40"/>
  <c r="AS701" i="40"/>
  <c r="AR701" i="40"/>
  <c r="AQ701" i="40"/>
  <c r="AP701" i="40"/>
  <c r="AO701" i="40"/>
  <c r="AN701" i="40"/>
  <c r="AW700" i="40"/>
  <c r="AV700" i="40"/>
  <c r="AU700" i="40"/>
  <c r="AT700" i="40"/>
  <c r="AS700" i="40"/>
  <c r="AR700" i="40"/>
  <c r="AQ700" i="40"/>
  <c r="AP700" i="40"/>
  <c r="AO700" i="40"/>
  <c r="AN700" i="40"/>
  <c r="AW699" i="40"/>
  <c r="AV699" i="40"/>
  <c r="AU699" i="40"/>
  <c r="AT699" i="40"/>
  <c r="AS699" i="40"/>
  <c r="AR699" i="40"/>
  <c r="AQ699" i="40"/>
  <c r="AP699" i="40"/>
  <c r="AO699" i="40"/>
  <c r="AN699" i="40"/>
  <c r="AW698" i="40"/>
  <c r="AV698" i="40"/>
  <c r="AU698" i="40"/>
  <c r="AT698" i="40"/>
  <c r="AS698" i="40"/>
  <c r="AR698" i="40"/>
  <c r="AQ698" i="40"/>
  <c r="AP698" i="40"/>
  <c r="AO698" i="40"/>
  <c r="AN698" i="40"/>
  <c r="AW697" i="40"/>
  <c r="AV697" i="40"/>
  <c r="AU697" i="40"/>
  <c r="AT697" i="40"/>
  <c r="AS697" i="40"/>
  <c r="AR697" i="40"/>
  <c r="AQ697" i="40"/>
  <c r="AP697" i="40"/>
  <c r="AO697" i="40"/>
  <c r="AN697" i="40"/>
  <c r="AW696" i="40"/>
  <c r="AV696" i="40"/>
  <c r="AU696" i="40"/>
  <c r="AT696" i="40"/>
  <c r="AS696" i="40"/>
  <c r="AR696" i="40"/>
  <c r="AQ696" i="40"/>
  <c r="AP696" i="40"/>
  <c r="AO696" i="40"/>
  <c r="AN696" i="40"/>
  <c r="AW695" i="40"/>
  <c r="AV695" i="40"/>
  <c r="AU695" i="40"/>
  <c r="AT695" i="40"/>
  <c r="AS695" i="40"/>
  <c r="AR695" i="40"/>
  <c r="AQ695" i="40"/>
  <c r="AP695" i="40"/>
  <c r="AO695" i="40"/>
  <c r="AN695" i="40"/>
  <c r="AW694" i="40"/>
  <c r="AV694" i="40"/>
  <c r="AU694" i="40"/>
  <c r="AT694" i="40"/>
  <c r="AS694" i="40"/>
  <c r="AR694" i="40"/>
  <c r="AQ694" i="40"/>
  <c r="AP694" i="40"/>
  <c r="AO694" i="40"/>
  <c r="AN694" i="40"/>
  <c r="AW693" i="40"/>
  <c r="AV693" i="40"/>
  <c r="AU693" i="40"/>
  <c r="AT693" i="40"/>
  <c r="AS693" i="40"/>
  <c r="AR693" i="40"/>
  <c r="AQ693" i="40"/>
  <c r="AP693" i="40"/>
  <c r="AO693" i="40"/>
  <c r="AN693" i="40"/>
  <c r="AW692" i="40"/>
  <c r="AV692" i="40"/>
  <c r="AU692" i="40"/>
  <c r="AT692" i="40"/>
  <c r="AS692" i="40"/>
  <c r="AR692" i="40"/>
  <c r="AQ692" i="40"/>
  <c r="AP692" i="40"/>
  <c r="AO692" i="40"/>
  <c r="AN692" i="40"/>
  <c r="AW691" i="40"/>
  <c r="AV691" i="40"/>
  <c r="AU691" i="40"/>
  <c r="AT691" i="40"/>
  <c r="AS691" i="40"/>
  <c r="AR691" i="40"/>
  <c r="AQ691" i="40"/>
  <c r="AP691" i="40"/>
  <c r="AO691" i="40"/>
  <c r="AN691" i="40"/>
  <c r="AW690" i="40"/>
  <c r="AV690" i="40"/>
  <c r="AU690" i="40"/>
  <c r="AT690" i="40"/>
  <c r="AS690" i="40"/>
  <c r="AR690" i="40"/>
  <c r="AQ690" i="40"/>
  <c r="AP690" i="40"/>
  <c r="AO690" i="40"/>
  <c r="AN690" i="40"/>
  <c r="AW689" i="40"/>
  <c r="AV689" i="40"/>
  <c r="AU689" i="40"/>
  <c r="AT689" i="40"/>
  <c r="AS689" i="40"/>
  <c r="AR689" i="40"/>
  <c r="AQ689" i="40"/>
  <c r="AP689" i="40"/>
  <c r="AO689" i="40"/>
  <c r="AN689" i="40"/>
  <c r="AW688" i="40"/>
  <c r="AV688" i="40"/>
  <c r="AU688" i="40"/>
  <c r="AT688" i="40"/>
  <c r="AS688" i="40"/>
  <c r="AR688" i="40"/>
  <c r="AQ688" i="40"/>
  <c r="AP688" i="40"/>
  <c r="AO688" i="40"/>
  <c r="AN688" i="40"/>
  <c r="AW687" i="40"/>
  <c r="AV687" i="40"/>
  <c r="AU687" i="40"/>
  <c r="AT687" i="40"/>
  <c r="AS687" i="40"/>
  <c r="AR687" i="40"/>
  <c r="AQ687" i="40"/>
  <c r="AP687" i="40"/>
  <c r="AO687" i="40"/>
  <c r="AN687" i="40"/>
  <c r="AW686" i="40"/>
  <c r="AV686" i="40"/>
  <c r="AU686" i="40"/>
  <c r="AT686" i="40"/>
  <c r="AS686" i="40"/>
  <c r="AR686" i="40"/>
  <c r="AQ686" i="40"/>
  <c r="AP686" i="40"/>
  <c r="AO686" i="40"/>
  <c r="AN686" i="40"/>
  <c r="AW685" i="40"/>
  <c r="AV685" i="40"/>
  <c r="AU685" i="40"/>
  <c r="AT685" i="40"/>
  <c r="AS685" i="40"/>
  <c r="AR685" i="40"/>
  <c r="AQ685" i="40"/>
  <c r="AP685" i="40"/>
  <c r="AO685" i="40"/>
  <c r="AN685" i="40"/>
  <c r="AW684" i="40"/>
  <c r="AV684" i="40"/>
  <c r="AU684" i="40"/>
  <c r="AT684" i="40"/>
  <c r="AS684" i="40"/>
  <c r="AR684" i="40"/>
  <c r="AQ684" i="40"/>
  <c r="AP684" i="40"/>
  <c r="AO684" i="40"/>
  <c r="AN684" i="40"/>
  <c r="AW683" i="40"/>
  <c r="AV683" i="40"/>
  <c r="AU683" i="40"/>
  <c r="AT683" i="40"/>
  <c r="AS683" i="40"/>
  <c r="AR683" i="40"/>
  <c r="AQ683" i="40"/>
  <c r="AP683" i="40"/>
  <c r="AO683" i="40"/>
  <c r="AN683" i="40"/>
  <c r="AW682" i="40"/>
  <c r="AV682" i="40"/>
  <c r="AU682" i="40"/>
  <c r="AT682" i="40"/>
  <c r="AS682" i="40"/>
  <c r="AR682" i="40"/>
  <c r="AQ682" i="40"/>
  <c r="AP682" i="40"/>
  <c r="AO682" i="40"/>
  <c r="AN682" i="40"/>
  <c r="AW681" i="40"/>
  <c r="AV681" i="40"/>
  <c r="AU681" i="40"/>
  <c r="AT681" i="40"/>
  <c r="AS681" i="40"/>
  <c r="AR681" i="40"/>
  <c r="AQ681" i="40"/>
  <c r="AP681" i="40"/>
  <c r="AO681" i="40"/>
  <c r="AN681" i="40"/>
  <c r="AW680" i="40"/>
  <c r="AV680" i="40"/>
  <c r="AU680" i="40"/>
  <c r="AT680" i="40"/>
  <c r="AS680" i="40"/>
  <c r="AR680" i="40"/>
  <c r="AQ680" i="40"/>
  <c r="AP680" i="40"/>
  <c r="AO680" i="40"/>
  <c r="AN680" i="40"/>
  <c r="AW679" i="40"/>
  <c r="AV679" i="40"/>
  <c r="AU679" i="40"/>
  <c r="AT679" i="40"/>
  <c r="AS679" i="40"/>
  <c r="AR679" i="40"/>
  <c r="AQ679" i="40"/>
  <c r="AP679" i="40"/>
  <c r="AO679" i="40"/>
  <c r="AN679" i="40"/>
  <c r="AW678" i="40"/>
  <c r="AV678" i="40"/>
  <c r="AU678" i="40"/>
  <c r="AT678" i="40"/>
  <c r="AS678" i="40"/>
  <c r="AR678" i="40"/>
  <c r="AQ678" i="40"/>
  <c r="AP678" i="40"/>
  <c r="AO678" i="40"/>
  <c r="AN678" i="40"/>
  <c r="AW677" i="40"/>
  <c r="AV677" i="40"/>
  <c r="AU677" i="40"/>
  <c r="AT677" i="40"/>
  <c r="AS677" i="40"/>
  <c r="AR677" i="40"/>
  <c r="AQ677" i="40"/>
  <c r="AP677" i="40"/>
  <c r="AO677" i="40"/>
  <c r="AN677" i="40"/>
  <c r="AW676" i="40"/>
  <c r="AV676" i="40"/>
  <c r="AU676" i="40"/>
  <c r="AT676" i="40"/>
  <c r="AS676" i="40"/>
  <c r="AR676" i="40"/>
  <c r="AQ676" i="40"/>
  <c r="AP676" i="40"/>
  <c r="AO676" i="40"/>
  <c r="AN676" i="40"/>
  <c r="AW675" i="40"/>
  <c r="AV675" i="40"/>
  <c r="AU675" i="40"/>
  <c r="AT675" i="40"/>
  <c r="AS675" i="40"/>
  <c r="AR675" i="40"/>
  <c r="AQ675" i="40"/>
  <c r="AP675" i="40"/>
  <c r="AO675" i="40"/>
  <c r="AN675" i="40"/>
  <c r="AW674" i="40"/>
  <c r="AV674" i="40"/>
  <c r="AU674" i="40"/>
  <c r="AT674" i="40"/>
  <c r="AS674" i="40"/>
  <c r="AR674" i="40"/>
  <c r="AQ674" i="40"/>
  <c r="AP674" i="40"/>
  <c r="AO674" i="40"/>
  <c r="AN674" i="40"/>
  <c r="AW673" i="40"/>
  <c r="AV673" i="40"/>
  <c r="AU673" i="40"/>
  <c r="AT673" i="40"/>
  <c r="AS673" i="40"/>
  <c r="AR673" i="40"/>
  <c r="AQ673" i="40"/>
  <c r="AP673" i="40"/>
  <c r="AO673" i="40"/>
  <c r="AN673" i="40"/>
  <c r="AW672" i="40"/>
  <c r="AV672" i="40"/>
  <c r="AU672" i="40"/>
  <c r="AT672" i="40"/>
  <c r="AS672" i="40"/>
  <c r="AR672" i="40"/>
  <c r="AQ672" i="40"/>
  <c r="AP672" i="40"/>
  <c r="AO672" i="40"/>
  <c r="AN672" i="40"/>
  <c r="AW671" i="40"/>
  <c r="AV671" i="40"/>
  <c r="AU671" i="40"/>
  <c r="AT671" i="40"/>
  <c r="AS671" i="40"/>
  <c r="AR671" i="40"/>
  <c r="AQ671" i="40"/>
  <c r="AP671" i="40"/>
  <c r="AO671" i="40"/>
  <c r="AN671" i="40"/>
  <c r="AW670" i="40"/>
  <c r="AV670" i="40"/>
  <c r="AU670" i="40"/>
  <c r="AT670" i="40"/>
  <c r="AS670" i="40"/>
  <c r="AR670" i="40"/>
  <c r="AQ670" i="40"/>
  <c r="AP670" i="40"/>
  <c r="AO670" i="40"/>
  <c r="AN670" i="40"/>
  <c r="AW669" i="40"/>
  <c r="AV669" i="40"/>
  <c r="AU669" i="40"/>
  <c r="AT669" i="40"/>
  <c r="AS669" i="40"/>
  <c r="AR669" i="40"/>
  <c r="AQ669" i="40"/>
  <c r="AP669" i="40"/>
  <c r="AO669" i="40"/>
  <c r="AN669" i="40"/>
  <c r="AW668" i="40"/>
  <c r="AV668" i="40"/>
  <c r="AU668" i="40"/>
  <c r="AT668" i="40"/>
  <c r="AS668" i="40"/>
  <c r="AR668" i="40"/>
  <c r="AQ668" i="40"/>
  <c r="AP668" i="40"/>
  <c r="AO668" i="40"/>
  <c r="AN668" i="40"/>
  <c r="AW667" i="40"/>
  <c r="AV667" i="40"/>
  <c r="AU667" i="40"/>
  <c r="AT667" i="40"/>
  <c r="AS667" i="40"/>
  <c r="AR667" i="40"/>
  <c r="AQ667" i="40"/>
  <c r="AP667" i="40"/>
  <c r="AO667" i="40"/>
  <c r="AN667" i="40"/>
  <c r="AW666" i="40"/>
  <c r="AV666" i="40"/>
  <c r="AU666" i="40"/>
  <c r="AT666" i="40"/>
  <c r="AS666" i="40"/>
  <c r="AR666" i="40"/>
  <c r="AQ666" i="40"/>
  <c r="AP666" i="40"/>
  <c r="AO666" i="40"/>
  <c r="AN666" i="40"/>
  <c r="AW665" i="40"/>
  <c r="AV665" i="40"/>
  <c r="AU665" i="40"/>
  <c r="AT665" i="40"/>
  <c r="AS665" i="40"/>
  <c r="AR665" i="40"/>
  <c r="AQ665" i="40"/>
  <c r="AP665" i="40"/>
  <c r="AO665" i="40"/>
  <c r="AN665" i="40"/>
  <c r="AW664" i="40"/>
  <c r="AV664" i="40"/>
  <c r="AU664" i="40"/>
  <c r="AT664" i="40"/>
  <c r="AS664" i="40"/>
  <c r="AR664" i="40"/>
  <c r="AQ664" i="40"/>
  <c r="AP664" i="40"/>
  <c r="AO664" i="40"/>
  <c r="AN664" i="40"/>
  <c r="AW663" i="40"/>
  <c r="AV663" i="40"/>
  <c r="AU663" i="40"/>
  <c r="AT663" i="40"/>
  <c r="AS663" i="40"/>
  <c r="AR663" i="40"/>
  <c r="AQ663" i="40"/>
  <c r="AP663" i="40"/>
  <c r="AO663" i="40"/>
  <c r="AN663" i="40"/>
  <c r="AW662" i="40"/>
  <c r="AV662" i="40"/>
  <c r="AU662" i="40"/>
  <c r="AT662" i="40"/>
  <c r="AS662" i="40"/>
  <c r="AR662" i="40"/>
  <c r="AQ662" i="40"/>
  <c r="AP662" i="40"/>
  <c r="AO662" i="40"/>
  <c r="AN662" i="40"/>
  <c r="AW661" i="40"/>
  <c r="AV661" i="40"/>
  <c r="AU661" i="40"/>
  <c r="AT661" i="40"/>
  <c r="AS661" i="40"/>
  <c r="AR661" i="40"/>
  <c r="AQ661" i="40"/>
  <c r="AP661" i="40"/>
  <c r="AO661" i="40"/>
  <c r="AN661" i="40"/>
  <c r="AW660" i="40"/>
  <c r="AV660" i="40"/>
  <c r="AU660" i="40"/>
  <c r="AT660" i="40"/>
  <c r="AS660" i="40"/>
  <c r="AR660" i="40"/>
  <c r="AQ660" i="40"/>
  <c r="AP660" i="40"/>
  <c r="AO660" i="40"/>
  <c r="AN660" i="40"/>
  <c r="AW659" i="40"/>
  <c r="AV659" i="40"/>
  <c r="AU659" i="40"/>
  <c r="AT659" i="40"/>
  <c r="AS659" i="40"/>
  <c r="AR659" i="40"/>
  <c r="AQ659" i="40"/>
  <c r="AP659" i="40"/>
  <c r="AO659" i="40"/>
  <c r="AN659" i="40"/>
  <c r="AW658" i="40"/>
  <c r="AV658" i="40"/>
  <c r="AU658" i="40"/>
  <c r="AT658" i="40"/>
  <c r="AS658" i="40"/>
  <c r="AR658" i="40"/>
  <c r="AQ658" i="40"/>
  <c r="AP658" i="40"/>
  <c r="AO658" i="40"/>
  <c r="AN658" i="40"/>
  <c r="AW657" i="40"/>
  <c r="AV657" i="40"/>
  <c r="AU657" i="40"/>
  <c r="AT657" i="40"/>
  <c r="AS657" i="40"/>
  <c r="AR657" i="40"/>
  <c r="AQ657" i="40"/>
  <c r="AP657" i="40"/>
  <c r="AO657" i="40"/>
  <c r="AN657" i="40"/>
  <c r="AW656" i="40"/>
  <c r="AV656" i="40"/>
  <c r="AU656" i="40"/>
  <c r="AT656" i="40"/>
  <c r="AS656" i="40"/>
  <c r="AR656" i="40"/>
  <c r="AQ656" i="40"/>
  <c r="AP656" i="40"/>
  <c r="AO656" i="40"/>
  <c r="AN656" i="40"/>
  <c r="AW655" i="40"/>
  <c r="AV655" i="40"/>
  <c r="AU655" i="40"/>
  <c r="AT655" i="40"/>
  <c r="AS655" i="40"/>
  <c r="AR655" i="40"/>
  <c r="AQ655" i="40"/>
  <c r="AP655" i="40"/>
  <c r="AO655" i="40"/>
  <c r="AN655" i="40"/>
  <c r="AW654" i="40"/>
  <c r="AV654" i="40"/>
  <c r="AU654" i="40"/>
  <c r="AT654" i="40"/>
  <c r="AS654" i="40"/>
  <c r="AR654" i="40"/>
  <c r="AQ654" i="40"/>
  <c r="AP654" i="40"/>
  <c r="AO654" i="40"/>
  <c r="AN654" i="40"/>
  <c r="AW653" i="40"/>
  <c r="AV653" i="40"/>
  <c r="AU653" i="40"/>
  <c r="AT653" i="40"/>
  <c r="AS653" i="40"/>
  <c r="AR653" i="40"/>
  <c r="AQ653" i="40"/>
  <c r="AP653" i="40"/>
  <c r="AO653" i="40"/>
  <c r="AN653" i="40"/>
  <c r="AW652" i="40"/>
  <c r="AV652" i="40"/>
  <c r="AU652" i="40"/>
  <c r="AT652" i="40"/>
  <c r="AS652" i="40"/>
  <c r="AR652" i="40"/>
  <c r="AQ652" i="40"/>
  <c r="AP652" i="40"/>
  <c r="AO652" i="40"/>
  <c r="AN652" i="40"/>
  <c r="AW651" i="40"/>
  <c r="AV651" i="40"/>
  <c r="AU651" i="40"/>
  <c r="AT651" i="40"/>
  <c r="AS651" i="40"/>
  <c r="AR651" i="40"/>
  <c r="AQ651" i="40"/>
  <c r="AP651" i="40"/>
  <c r="AO651" i="40"/>
  <c r="AN651" i="40"/>
  <c r="AW650" i="40"/>
  <c r="AV650" i="40"/>
  <c r="AU650" i="40"/>
  <c r="AT650" i="40"/>
  <c r="AS650" i="40"/>
  <c r="AR650" i="40"/>
  <c r="AQ650" i="40"/>
  <c r="AP650" i="40"/>
  <c r="AO650" i="40"/>
  <c r="AN650" i="40"/>
  <c r="AW649" i="40"/>
  <c r="AV649" i="40"/>
  <c r="AU649" i="40"/>
  <c r="AT649" i="40"/>
  <c r="AS649" i="40"/>
  <c r="AR649" i="40"/>
  <c r="AQ649" i="40"/>
  <c r="AP649" i="40"/>
  <c r="AO649" i="40"/>
  <c r="AN649" i="40"/>
  <c r="AW648" i="40"/>
  <c r="AV648" i="40"/>
  <c r="AU648" i="40"/>
  <c r="AT648" i="40"/>
  <c r="AS648" i="40"/>
  <c r="AR648" i="40"/>
  <c r="AQ648" i="40"/>
  <c r="AP648" i="40"/>
  <c r="AO648" i="40"/>
  <c r="AN648" i="40"/>
  <c r="AW647" i="40"/>
  <c r="AV647" i="40"/>
  <c r="AU647" i="40"/>
  <c r="AT647" i="40"/>
  <c r="AS647" i="40"/>
  <c r="AR647" i="40"/>
  <c r="AQ647" i="40"/>
  <c r="AP647" i="40"/>
  <c r="AO647" i="40"/>
  <c r="AN647" i="40"/>
  <c r="AW646" i="40"/>
  <c r="AV646" i="40"/>
  <c r="AU646" i="40"/>
  <c r="AT646" i="40"/>
  <c r="AS646" i="40"/>
  <c r="AR646" i="40"/>
  <c r="AQ646" i="40"/>
  <c r="AP646" i="40"/>
  <c r="AO646" i="40"/>
  <c r="AN646" i="40"/>
  <c r="AW645" i="40"/>
  <c r="AV645" i="40"/>
  <c r="AU645" i="40"/>
  <c r="AT645" i="40"/>
  <c r="AS645" i="40"/>
  <c r="AR645" i="40"/>
  <c r="AQ645" i="40"/>
  <c r="AP645" i="40"/>
  <c r="AO645" i="40"/>
  <c r="AN645" i="40"/>
  <c r="AW644" i="40"/>
  <c r="AV644" i="40"/>
  <c r="AU644" i="40"/>
  <c r="AT644" i="40"/>
  <c r="AS644" i="40"/>
  <c r="AR644" i="40"/>
  <c r="AQ644" i="40"/>
  <c r="AP644" i="40"/>
  <c r="AO644" i="40"/>
  <c r="AN644" i="40"/>
  <c r="AW643" i="40"/>
  <c r="AV643" i="40"/>
  <c r="AU643" i="40"/>
  <c r="AT643" i="40"/>
  <c r="AS643" i="40"/>
  <c r="AR643" i="40"/>
  <c r="AQ643" i="40"/>
  <c r="AP643" i="40"/>
  <c r="AO643" i="40"/>
  <c r="AN643" i="40"/>
  <c r="AW642" i="40"/>
  <c r="AV642" i="40"/>
  <c r="AU642" i="40"/>
  <c r="AT642" i="40"/>
  <c r="AS642" i="40"/>
  <c r="AR642" i="40"/>
  <c r="AQ642" i="40"/>
  <c r="AP642" i="40"/>
  <c r="AO642" i="40"/>
  <c r="AN642" i="40"/>
  <c r="AW641" i="40"/>
  <c r="AV641" i="40"/>
  <c r="AU641" i="40"/>
  <c r="AT641" i="40"/>
  <c r="AS641" i="40"/>
  <c r="AR641" i="40"/>
  <c r="AQ641" i="40"/>
  <c r="AP641" i="40"/>
  <c r="AO641" i="40"/>
  <c r="AN641" i="40"/>
  <c r="AW640" i="40"/>
  <c r="AV640" i="40"/>
  <c r="AU640" i="40"/>
  <c r="AT640" i="40"/>
  <c r="AS640" i="40"/>
  <c r="AR640" i="40"/>
  <c r="AQ640" i="40"/>
  <c r="AP640" i="40"/>
  <c r="AO640" i="40"/>
  <c r="AN640" i="40"/>
  <c r="AW639" i="40"/>
  <c r="AV639" i="40"/>
  <c r="AU639" i="40"/>
  <c r="AT639" i="40"/>
  <c r="AS639" i="40"/>
  <c r="AR639" i="40"/>
  <c r="AQ639" i="40"/>
  <c r="AP639" i="40"/>
  <c r="AO639" i="40"/>
  <c r="AN639" i="40"/>
  <c r="AW638" i="40"/>
  <c r="AV638" i="40"/>
  <c r="AU638" i="40"/>
  <c r="AT638" i="40"/>
  <c r="AS638" i="40"/>
  <c r="AR638" i="40"/>
  <c r="AQ638" i="40"/>
  <c r="AP638" i="40"/>
  <c r="AO638" i="40"/>
  <c r="AN638" i="40"/>
  <c r="AW637" i="40"/>
  <c r="AV637" i="40"/>
  <c r="AU637" i="40"/>
  <c r="AT637" i="40"/>
  <c r="AS637" i="40"/>
  <c r="AR637" i="40"/>
  <c r="AQ637" i="40"/>
  <c r="AP637" i="40"/>
  <c r="AO637" i="40"/>
  <c r="AN637" i="40"/>
  <c r="AW636" i="40"/>
  <c r="AV636" i="40"/>
  <c r="AU636" i="40"/>
  <c r="AT636" i="40"/>
  <c r="AS636" i="40"/>
  <c r="AR636" i="40"/>
  <c r="AQ636" i="40"/>
  <c r="AP636" i="40"/>
  <c r="AO636" i="40"/>
  <c r="AN636" i="40"/>
  <c r="AW635" i="40"/>
  <c r="AV635" i="40"/>
  <c r="AU635" i="40"/>
  <c r="AT635" i="40"/>
  <c r="AS635" i="40"/>
  <c r="AR635" i="40"/>
  <c r="AQ635" i="40"/>
  <c r="AP635" i="40"/>
  <c r="AO635" i="40"/>
  <c r="AN635" i="40"/>
  <c r="AW634" i="40"/>
  <c r="AV634" i="40"/>
  <c r="AU634" i="40"/>
  <c r="AT634" i="40"/>
  <c r="AS634" i="40"/>
  <c r="AR634" i="40"/>
  <c r="AQ634" i="40"/>
  <c r="AP634" i="40"/>
  <c r="AO634" i="40"/>
  <c r="AN634" i="40"/>
  <c r="AW633" i="40"/>
  <c r="AV633" i="40"/>
  <c r="AU633" i="40"/>
  <c r="AT633" i="40"/>
  <c r="AS633" i="40"/>
  <c r="AR633" i="40"/>
  <c r="AQ633" i="40"/>
  <c r="AP633" i="40"/>
  <c r="AO633" i="40"/>
  <c r="AN633" i="40"/>
  <c r="AW632" i="40"/>
  <c r="AV632" i="40"/>
  <c r="AU632" i="40"/>
  <c r="AT632" i="40"/>
  <c r="AS632" i="40"/>
  <c r="AR632" i="40"/>
  <c r="AQ632" i="40"/>
  <c r="AP632" i="40"/>
  <c r="AO632" i="40"/>
  <c r="AN632" i="40"/>
  <c r="AW631" i="40"/>
  <c r="AV631" i="40"/>
  <c r="AU631" i="40"/>
  <c r="AT631" i="40"/>
  <c r="AS631" i="40"/>
  <c r="AR631" i="40"/>
  <c r="AQ631" i="40"/>
  <c r="AP631" i="40"/>
  <c r="AO631" i="40"/>
  <c r="AN631" i="40"/>
  <c r="AW630" i="40"/>
  <c r="AV630" i="40"/>
  <c r="AU630" i="40"/>
  <c r="AT630" i="40"/>
  <c r="AS630" i="40"/>
  <c r="AR630" i="40"/>
  <c r="AQ630" i="40"/>
  <c r="AP630" i="40"/>
  <c r="AO630" i="40"/>
  <c r="AN630" i="40"/>
  <c r="AW629" i="40"/>
  <c r="AV629" i="40"/>
  <c r="AU629" i="40"/>
  <c r="AT629" i="40"/>
  <c r="AS629" i="40"/>
  <c r="AR629" i="40"/>
  <c r="AQ629" i="40"/>
  <c r="AP629" i="40"/>
  <c r="AO629" i="40"/>
  <c r="AN629" i="40"/>
  <c r="AW628" i="40"/>
  <c r="AV628" i="40"/>
  <c r="AU628" i="40"/>
  <c r="AT628" i="40"/>
  <c r="AS628" i="40"/>
  <c r="AR628" i="40"/>
  <c r="AQ628" i="40"/>
  <c r="AP628" i="40"/>
  <c r="AO628" i="40"/>
  <c r="AN628" i="40"/>
  <c r="AW627" i="40"/>
  <c r="AV627" i="40"/>
  <c r="AU627" i="40"/>
  <c r="AT627" i="40"/>
  <c r="AS627" i="40"/>
  <c r="AR627" i="40"/>
  <c r="AQ627" i="40"/>
  <c r="AP627" i="40"/>
  <c r="AO627" i="40"/>
  <c r="AN627" i="40"/>
  <c r="AW626" i="40"/>
  <c r="AV626" i="40"/>
  <c r="AU626" i="40"/>
  <c r="AT626" i="40"/>
  <c r="AS626" i="40"/>
  <c r="AR626" i="40"/>
  <c r="AQ626" i="40"/>
  <c r="AP626" i="40"/>
  <c r="AO626" i="40"/>
  <c r="AN626" i="40"/>
  <c r="AW625" i="40"/>
  <c r="AV625" i="40"/>
  <c r="AU625" i="40"/>
  <c r="AT625" i="40"/>
  <c r="AS625" i="40"/>
  <c r="AR625" i="40"/>
  <c r="AQ625" i="40"/>
  <c r="AP625" i="40"/>
  <c r="AO625" i="40"/>
  <c r="AN625" i="40"/>
  <c r="AW624" i="40"/>
  <c r="AV624" i="40"/>
  <c r="AU624" i="40"/>
  <c r="AT624" i="40"/>
  <c r="AS624" i="40"/>
  <c r="AR624" i="40"/>
  <c r="AQ624" i="40"/>
  <c r="AP624" i="40"/>
  <c r="AO624" i="40"/>
  <c r="AN624" i="40"/>
  <c r="AW623" i="40"/>
  <c r="AV623" i="40"/>
  <c r="AU623" i="40"/>
  <c r="AT623" i="40"/>
  <c r="AS623" i="40"/>
  <c r="AR623" i="40"/>
  <c r="AQ623" i="40"/>
  <c r="AP623" i="40"/>
  <c r="AO623" i="40"/>
  <c r="AN623" i="40"/>
  <c r="AW622" i="40"/>
  <c r="AV622" i="40"/>
  <c r="AU622" i="40"/>
  <c r="AT622" i="40"/>
  <c r="AS622" i="40"/>
  <c r="AR622" i="40"/>
  <c r="AQ622" i="40"/>
  <c r="AP622" i="40"/>
  <c r="AO622" i="40"/>
  <c r="AN622" i="40"/>
  <c r="AW621" i="40"/>
  <c r="AV621" i="40"/>
  <c r="AU621" i="40"/>
  <c r="AT621" i="40"/>
  <c r="AS621" i="40"/>
  <c r="AR621" i="40"/>
  <c r="AQ621" i="40"/>
  <c r="AP621" i="40"/>
  <c r="AO621" i="40"/>
  <c r="AN621" i="40"/>
  <c r="AW620" i="40"/>
  <c r="AV620" i="40"/>
  <c r="AU620" i="40"/>
  <c r="AT620" i="40"/>
  <c r="AS620" i="40"/>
  <c r="AR620" i="40"/>
  <c r="AQ620" i="40"/>
  <c r="AP620" i="40"/>
  <c r="AO620" i="40"/>
  <c r="AN620" i="40"/>
  <c r="AW619" i="40"/>
  <c r="AV619" i="40"/>
  <c r="AU619" i="40"/>
  <c r="AT619" i="40"/>
  <c r="AS619" i="40"/>
  <c r="AR619" i="40"/>
  <c r="AQ619" i="40"/>
  <c r="AP619" i="40"/>
  <c r="AO619" i="40"/>
  <c r="AN619" i="40"/>
  <c r="AW618" i="40"/>
  <c r="AV618" i="40"/>
  <c r="AU618" i="40"/>
  <c r="AT618" i="40"/>
  <c r="AS618" i="40"/>
  <c r="AR618" i="40"/>
  <c r="AQ618" i="40"/>
  <c r="AP618" i="40"/>
  <c r="AO618" i="40"/>
  <c r="AN618" i="40"/>
  <c r="AW617" i="40"/>
  <c r="AV617" i="40"/>
  <c r="AU617" i="40"/>
  <c r="AT617" i="40"/>
  <c r="AS617" i="40"/>
  <c r="AR617" i="40"/>
  <c r="AQ617" i="40"/>
  <c r="AP617" i="40"/>
  <c r="AO617" i="40"/>
  <c r="AN617" i="40"/>
  <c r="AW616" i="40"/>
  <c r="AV616" i="40"/>
  <c r="AU616" i="40"/>
  <c r="AT616" i="40"/>
  <c r="AS616" i="40"/>
  <c r="AR616" i="40"/>
  <c r="AQ616" i="40"/>
  <c r="AP616" i="40"/>
  <c r="AO616" i="40"/>
  <c r="AN616" i="40"/>
  <c r="AW615" i="40"/>
  <c r="AV615" i="40"/>
  <c r="AU615" i="40"/>
  <c r="AT615" i="40"/>
  <c r="AS615" i="40"/>
  <c r="AR615" i="40"/>
  <c r="AQ615" i="40"/>
  <c r="AP615" i="40"/>
  <c r="AO615" i="40"/>
  <c r="AN615" i="40"/>
  <c r="AW614" i="40"/>
  <c r="AV614" i="40"/>
  <c r="AU614" i="40"/>
  <c r="AT614" i="40"/>
  <c r="AS614" i="40"/>
  <c r="AR614" i="40"/>
  <c r="AQ614" i="40"/>
  <c r="AP614" i="40"/>
  <c r="AO614" i="40"/>
  <c r="AN614" i="40"/>
  <c r="AW613" i="40"/>
  <c r="AV613" i="40"/>
  <c r="AU613" i="40"/>
  <c r="AT613" i="40"/>
  <c r="AS613" i="40"/>
  <c r="AR613" i="40"/>
  <c r="AQ613" i="40"/>
  <c r="AP613" i="40"/>
  <c r="AO613" i="40"/>
  <c r="AN613" i="40"/>
  <c r="AW612" i="40"/>
  <c r="AV612" i="40"/>
  <c r="AU612" i="40"/>
  <c r="AT612" i="40"/>
  <c r="AS612" i="40"/>
  <c r="AR612" i="40"/>
  <c r="AQ612" i="40"/>
  <c r="AP612" i="40"/>
  <c r="AO612" i="40"/>
  <c r="AN612" i="40"/>
  <c r="AW611" i="40"/>
  <c r="AV611" i="40"/>
  <c r="AU611" i="40"/>
  <c r="AT611" i="40"/>
  <c r="AS611" i="40"/>
  <c r="AR611" i="40"/>
  <c r="AQ611" i="40"/>
  <c r="AP611" i="40"/>
  <c r="AO611" i="40"/>
  <c r="AN611" i="40"/>
  <c r="AW610" i="40"/>
  <c r="AV610" i="40"/>
  <c r="AU610" i="40"/>
  <c r="AT610" i="40"/>
  <c r="AS610" i="40"/>
  <c r="AR610" i="40"/>
  <c r="AQ610" i="40"/>
  <c r="AP610" i="40"/>
  <c r="AO610" i="40"/>
  <c r="AN610" i="40"/>
  <c r="AW609" i="40"/>
  <c r="AV609" i="40"/>
  <c r="AU609" i="40"/>
  <c r="AT609" i="40"/>
  <c r="AS609" i="40"/>
  <c r="AR609" i="40"/>
  <c r="AQ609" i="40"/>
  <c r="AP609" i="40"/>
  <c r="AO609" i="40"/>
  <c r="AN609" i="40"/>
  <c r="AW608" i="40"/>
  <c r="AV608" i="40"/>
  <c r="AU608" i="40"/>
  <c r="AT608" i="40"/>
  <c r="AS608" i="40"/>
  <c r="AR608" i="40"/>
  <c r="AQ608" i="40"/>
  <c r="AP608" i="40"/>
  <c r="AO608" i="40"/>
  <c r="AN608" i="40"/>
  <c r="AW607" i="40"/>
  <c r="AV607" i="40"/>
  <c r="AU607" i="40"/>
  <c r="AT607" i="40"/>
  <c r="AS607" i="40"/>
  <c r="AR607" i="40"/>
  <c r="AQ607" i="40"/>
  <c r="AP607" i="40"/>
  <c r="AO607" i="40"/>
  <c r="AN607" i="40"/>
  <c r="AW606" i="40"/>
  <c r="AV606" i="40"/>
  <c r="AU606" i="40"/>
  <c r="AT606" i="40"/>
  <c r="AS606" i="40"/>
  <c r="AR606" i="40"/>
  <c r="AQ606" i="40"/>
  <c r="AP606" i="40"/>
  <c r="AO606" i="40"/>
  <c r="AN606" i="40"/>
  <c r="AW605" i="40"/>
  <c r="AV605" i="40"/>
  <c r="AU605" i="40"/>
  <c r="AT605" i="40"/>
  <c r="AS605" i="40"/>
  <c r="AR605" i="40"/>
  <c r="AQ605" i="40"/>
  <c r="AP605" i="40"/>
  <c r="AO605" i="40"/>
  <c r="AN605" i="40"/>
  <c r="AW604" i="40"/>
  <c r="AV604" i="40"/>
  <c r="AU604" i="40"/>
  <c r="AT604" i="40"/>
  <c r="AS604" i="40"/>
  <c r="AR604" i="40"/>
  <c r="AQ604" i="40"/>
  <c r="AP604" i="40"/>
  <c r="AO604" i="40"/>
  <c r="AN604" i="40"/>
  <c r="AW603" i="40"/>
  <c r="AV603" i="40"/>
  <c r="AU603" i="40"/>
  <c r="AT603" i="40"/>
  <c r="AS603" i="40"/>
  <c r="AR603" i="40"/>
  <c r="AQ603" i="40"/>
  <c r="AP603" i="40"/>
  <c r="AO603" i="40"/>
  <c r="AN603" i="40"/>
  <c r="AW602" i="40"/>
  <c r="AV602" i="40"/>
  <c r="AU602" i="40"/>
  <c r="AT602" i="40"/>
  <c r="AS602" i="40"/>
  <c r="AR602" i="40"/>
  <c r="AQ602" i="40"/>
  <c r="AP602" i="40"/>
  <c r="AO602" i="40"/>
  <c r="AN602" i="40"/>
  <c r="AW601" i="40"/>
  <c r="AV601" i="40"/>
  <c r="AU601" i="40"/>
  <c r="AT601" i="40"/>
  <c r="AS601" i="40"/>
  <c r="AR601" i="40"/>
  <c r="AQ601" i="40"/>
  <c r="AP601" i="40"/>
  <c r="AO601" i="40"/>
  <c r="AN601" i="40"/>
  <c r="AW600" i="40"/>
  <c r="AV600" i="40"/>
  <c r="AU600" i="40"/>
  <c r="AT600" i="40"/>
  <c r="AS600" i="40"/>
  <c r="AR600" i="40"/>
  <c r="AQ600" i="40"/>
  <c r="AP600" i="40"/>
  <c r="AO600" i="40"/>
  <c r="AN600" i="40"/>
  <c r="AW599" i="40"/>
  <c r="AV599" i="40"/>
  <c r="AU599" i="40"/>
  <c r="AT599" i="40"/>
  <c r="AS599" i="40"/>
  <c r="AR599" i="40"/>
  <c r="AQ599" i="40"/>
  <c r="AP599" i="40"/>
  <c r="AO599" i="40"/>
  <c r="AN599" i="40"/>
  <c r="AW598" i="40"/>
  <c r="AV598" i="40"/>
  <c r="AU598" i="40"/>
  <c r="AT598" i="40"/>
  <c r="AS598" i="40"/>
  <c r="AR598" i="40"/>
  <c r="AQ598" i="40"/>
  <c r="AP598" i="40"/>
  <c r="AO598" i="40"/>
  <c r="AN598" i="40"/>
  <c r="AW597" i="40"/>
  <c r="AV597" i="40"/>
  <c r="AU597" i="40"/>
  <c r="AT597" i="40"/>
  <c r="AS597" i="40"/>
  <c r="AR597" i="40"/>
  <c r="AQ597" i="40"/>
  <c r="AP597" i="40"/>
  <c r="AO597" i="40"/>
  <c r="AN597" i="40"/>
  <c r="AW596" i="40"/>
  <c r="AV596" i="40"/>
  <c r="AU596" i="40"/>
  <c r="AT596" i="40"/>
  <c r="AS596" i="40"/>
  <c r="AR596" i="40"/>
  <c r="AQ596" i="40"/>
  <c r="AP596" i="40"/>
  <c r="AO596" i="40"/>
  <c r="AN596" i="40"/>
  <c r="AW595" i="40"/>
  <c r="AV595" i="40"/>
  <c r="AU595" i="40"/>
  <c r="AT595" i="40"/>
  <c r="AS595" i="40"/>
  <c r="AR595" i="40"/>
  <c r="AQ595" i="40"/>
  <c r="AP595" i="40"/>
  <c r="AO595" i="40"/>
  <c r="AN595" i="40"/>
  <c r="AW594" i="40"/>
  <c r="AV594" i="40"/>
  <c r="AU594" i="40"/>
  <c r="AT594" i="40"/>
  <c r="AS594" i="40"/>
  <c r="AR594" i="40"/>
  <c r="AQ594" i="40"/>
  <c r="AP594" i="40"/>
  <c r="AO594" i="40"/>
  <c r="AN594" i="40"/>
  <c r="AW593" i="40"/>
  <c r="AV593" i="40"/>
  <c r="AU593" i="40"/>
  <c r="AT593" i="40"/>
  <c r="AS593" i="40"/>
  <c r="AR593" i="40"/>
  <c r="AQ593" i="40"/>
  <c r="AP593" i="40"/>
  <c r="AO593" i="40"/>
  <c r="AN593" i="40"/>
  <c r="AW592" i="40"/>
  <c r="AV592" i="40"/>
  <c r="AU592" i="40"/>
  <c r="AT592" i="40"/>
  <c r="AS592" i="40"/>
  <c r="AR592" i="40"/>
  <c r="AQ592" i="40"/>
  <c r="AP592" i="40"/>
  <c r="AO592" i="40"/>
  <c r="AN592" i="40"/>
  <c r="AW591" i="40"/>
  <c r="AV591" i="40"/>
  <c r="AU591" i="40"/>
  <c r="AT591" i="40"/>
  <c r="AS591" i="40"/>
  <c r="AR591" i="40"/>
  <c r="AQ591" i="40"/>
  <c r="AP591" i="40"/>
  <c r="AO591" i="40"/>
  <c r="AN591" i="40"/>
  <c r="AW590" i="40"/>
  <c r="AV590" i="40"/>
  <c r="AU590" i="40"/>
  <c r="AT590" i="40"/>
  <c r="AS590" i="40"/>
  <c r="AR590" i="40"/>
  <c r="AQ590" i="40"/>
  <c r="AP590" i="40"/>
  <c r="AO590" i="40"/>
  <c r="AN590" i="40"/>
  <c r="AW589" i="40"/>
  <c r="AV589" i="40"/>
  <c r="AU589" i="40"/>
  <c r="AT589" i="40"/>
  <c r="AS589" i="40"/>
  <c r="AR589" i="40"/>
  <c r="AQ589" i="40"/>
  <c r="AP589" i="40"/>
  <c r="AO589" i="40"/>
  <c r="AN589" i="40"/>
  <c r="AW588" i="40"/>
  <c r="AV588" i="40"/>
  <c r="AU588" i="40"/>
  <c r="AT588" i="40"/>
  <c r="AS588" i="40"/>
  <c r="AR588" i="40"/>
  <c r="AQ588" i="40"/>
  <c r="AP588" i="40"/>
  <c r="AO588" i="40"/>
  <c r="AN588" i="40"/>
  <c r="AW587" i="40"/>
  <c r="AV587" i="40"/>
  <c r="AU587" i="40"/>
  <c r="AT587" i="40"/>
  <c r="AS587" i="40"/>
  <c r="AR587" i="40"/>
  <c r="AQ587" i="40"/>
  <c r="AP587" i="40"/>
  <c r="AO587" i="40"/>
  <c r="AN587" i="40"/>
  <c r="AW586" i="40"/>
  <c r="AV586" i="40"/>
  <c r="AU586" i="40"/>
  <c r="AT586" i="40"/>
  <c r="AS586" i="40"/>
  <c r="AR586" i="40"/>
  <c r="AQ586" i="40"/>
  <c r="AP586" i="40"/>
  <c r="AO586" i="40"/>
  <c r="AN586" i="40"/>
  <c r="AW585" i="40"/>
  <c r="AV585" i="40"/>
  <c r="AU585" i="40"/>
  <c r="AT585" i="40"/>
  <c r="AS585" i="40"/>
  <c r="AR585" i="40"/>
  <c r="AQ585" i="40"/>
  <c r="AP585" i="40"/>
  <c r="AO585" i="40"/>
  <c r="AN585" i="40"/>
  <c r="AW584" i="40"/>
  <c r="AV584" i="40"/>
  <c r="AU584" i="40"/>
  <c r="AT584" i="40"/>
  <c r="AS584" i="40"/>
  <c r="AR584" i="40"/>
  <c r="AQ584" i="40"/>
  <c r="AP584" i="40"/>
  <c r="AO584" i="40"/>
  <c r="AN584" i="40"/>
  <c r="AW583" i="40"/>
  <c r="AV583" i="40"/>
  <c r="AU583" i="40"/>
  <c r="AT583" i="40"/>
  <c r="AS583" i="40"/>
  <c r="AR583" i="40"/>
  <c r="AQ583" i="40"/>
  <c r="AP583" i="40"/>
  <c r="AO583" i="40"/>
  <c r="AN583" i="40"/>
  <c r="AW582" i="40"/>
  <c r="AV582" i="40"/>
  <c r="AU582" i="40"/>
  <c r="AT582" i="40"/>
  <c r="AS582" i="40"/>
  <c r="AR582" i="40"/>
  <c r="AQ582" i="40"/>
  <c r="AP582" i="40"/>
  <c r="AO582" i="40"/>
  <c r="AN582" i="40"/>
  <c r="AW581" i="40"/>
  <c r="AV581" i="40"/>
  <c r="AU581" i="40"/>
  <c r="AT581" i="40"/>
  <c r="AS581" i="40"/>
  <c r="AR581" i="40"/>
  <c r="AQ581" i="40"/>
  <c r="AP581" i="40"/>
  <c r="AO581" i="40"/>
  <c r="AN581" i="40"/>
  <c r="AW580" i="40"/>
  <c r="AV580" i="40"/>
  <c r="AU580" i="40"/>
  <c r="AT580" i="40"/>
  <c r="AS580" i="40"/>
  <c r="AR580" i="40"/>
  <c r="AQ580" i="40"/>
  <c r="AP580" i="40"/>
  <c r="AO580" i="40"/>
  <c r="AN580" i="40"/>
  <c r="AW579" i="40"/>
  <c r="AV579" i="40"/>
  <c r="AU579" i="40"/>
  <c r="AT579" i="40"/>
  <c r="AS579" i="40"/>
  <c r="AR579" i="40"/>
  <c r="AQ579" i="40"/>
  <c r="AP579" i="40"/>
  <c r="AO579" i="40"/>
  <c r="AN579" i="40"/>
  <c r="AW578" i="40"/>
  <c r="AV578" i="40"/>
  <c r="AU578" i="40"/>
  <c r="AT578" i="40"/>
  <c r="AS578" i="40"/>
  <c r="AR578" i="40"/>
  <c r="AQ578" i="40"/>
  <c r="AP578" i="40"/>
  <c r="AO578" i="40"/>
  <c r="AN578" i="40"/>
  <c r="AW577" i="40"/>
  <c r="AV577" i="40"/>
  <c r="AU577" i="40"/>
  <c r="AT577" i="40"/>
  <c r="AS577" i="40"/>
  <c r="AR577" i="40"/>
  <c r="AQ577" i="40"/>
  <c r="AP577" i="40"/>
  <c r="AO577" i="40"/>
  <c r="AN577" i="40"/>
  <c r="AW576" i="40"/>
  <c r="AV576" i="40"/>
  <c r="AU576" i="40"/>
  <c r="AT576" i="40"/>
  <c r="AS576" i="40"/>
  <c r="AR576" i="40"/>
  <c r="AQ576" i="40"/>
  <c r="AP576" i="40"/>
  <c r="AO576" i="40"/>
  <c r="AN576" i="40"/>
  <c r="AW575" i="40"/>
  <c r="AV575" i="40"/>
  <c r="AU575" i="40"/>
  <c r="AT575" i="40"/>
  <c r="AS575" i="40"/>
  <c r="AR575" i="40"/>
  <c r="AQ575" i="40"/>
  <c r="AP575" i="40"/>
  <c r="AO575" i="40"/>
  <c r="AN575" i="40"/>
  <c r="AW574" i="40"/>
  <c r="AV574" i="40"/>
  <c r="AU574" i="40"/>
  <c r="AT574" i="40"/>
  <c r="AS574" i="40"/>
  <c r="AR574" i="40"/>
  <c r="AQ574" i="40"/>
  <c r="AP574" i="40"/>
  <c r="AO574" i="40"/>
  <c r="AN574" i="40"/>
  <c r="AW573" i="40"/>
  <c r="AV573" i="40"/>
  <c r="AU573" i="40"/>
  <c r="AT573" i="40"/>
  <c r="AS573" i="40"/>
  <c r="AR573" i="40"/>
  <c r="AQ573" i="40"/>
  <c r="AP573" i="40"/>
  <c r="AO573" i="40"/>
  <c r="AN573" i="40"/>
  <c r="AW572" i="40"/>
  <c r="AV572" i="40"/>
  <c r="AU572" i="40"/>
  <c r="AT572" i="40"/>
  <c r="AS572" i="40"/>
  <c r="AR572" i="40"/>
  <c r="AQ572" i="40"/>
  <c r="AP572" i="40"/>
  <c r="AO572" i="40"/>
  <c r="AN572" i="40"/>
  <c r="AW571" i="40"/>
  <c r="AV571" i="40"/>
  <c r="AU571" i="40"/>
  <c r="AT571" i="40"/>
  <c r="AS571" i="40"/>
  <c r="AR571" i="40"/>
  <c r="AQ571" i="40"/>
  <c r="AP571" i="40"/>
  <c r="AO571" i="40"/>
  <c r="AN571" i="40"/>
  <c r="AW570" i="40"/>
  <c r="AV570" i="40"/>
  <c r="AU570" i="40"/>
  <c r="AT570" i="40"/>
  <c r="AS570" i="40"/>
  <c r="AR570" i="40"/>
  <c r="AQ570" i="40"/>
  <c r="AP570" i="40"/>
  <c r="AO570" i="40"/>
  <c r="AN570" i="40"/>
  <c r="AW569" i="40"/>
  <c r="AV569" i="40"/>
  <c r="AU569" i="40"/>
  <c r="AT569" i="40"/>
  <c r="AS569" i="40"/>
  <c r="AR569" i="40"/>
  <c r="AQ569" i="40"/>
  <c r="AP569" i="40"/>
  <c r="AO569" i="40"/>
  <c r="AN569" i="40"/>
  <c r="AW568" i="40"/>
  <c r="AV568" i="40"/>
  <c r="AU568" i="40"/>
  <c r="AT568" i="40"/>
  <c r="AS568" i="40"/>
  <c r="AR568" i="40"/>
  <c r="AQ568" i="40"/>
  <c r="AP568" i="40"/>
  <c r="AO568" i="40"/>
  <c r="AN568" i="40"/>
  <c r="AW567" i="40"/>
  <c r="AV567" i="40"/>
  <c r="AU567" i="40"/>
  <c r="AT567" i="40"/>
  <c r="AS567" i="40"/>
  <c r="AR567" i="40"/>
  <c r="AQ567" i="40"/>
  <c r="AP567" i="40"/>
  <c r="AO567" i="40"/>
  <c r="AN567" i="40"/>
  <c r="AW566" i="40"/>
  <c r="AV566" i="40"/>
  <c r="AU566" i="40"/>
  <c r="AT566" i="40"/>
  <c r="AS566" i="40"/>
  <c r="AR566" i="40"/>
  <c r="AQ566" i="40"/>
  <c r="AP566" i="40"/>
  <c r="AO566" i="40"/>
  <c r="AN566" i="40"/>
  <c r="AW565" i="40"/>
  <c r="AV565" i="40"/>
  <c r="AU565" i="40"/>
  <c r="AT565" i="40"/>
  <c r="AS565" i="40"/>
  <c r="AR565" i="40"/>
  <c r="AQ565" i="40"/>
  <c r="AP565" i="40"/>
  <c r="AO565" i="40"/>
  <c r="AN565" i="40"/>
  <c r="AW564" i="40"/>
  <c r="AV564" i="40"/>
  <c r="AU564" i="40"/>
  <c r="AT564" i="40"/>
  <c r="AS564" i="40"/>
  <c r="AR564" i="40"/>
  <c r="AQ564" i="40"/>
  <c r="AP564" i="40"/>
  <c r="AO564" i="40"/>
  <c r="AN564" i="40"/>
  <c r="AW563" i="40"/>
  <c r="AV563" i="40"/>
  <c r="AU563" i="40"/>
  <c r="AT563" i="40"/>
  <c r="AS563" i="40"/>
  <c r="AR563" i="40"/>
  <c r="AQ563" i="40"/>
  <c r="AP563" i="40"/>
  <c r="AO563" i="40"/>
  <c r="AN563" i="40"/>
  <c r="AW562" i="40"/>
  <c r="AV562" i="40"/>
  <c r="AU562" i="40"/>
  <c r="AT562" i="40"/>
  <c r="AS562" i="40"/>
  <c r="AR562" i="40"/>
  <c r="AQ562" i="40"/>
  <c r="AP562" i="40"/>
  <c r="AO562" i="40"/>
  <c r="AN562" i="40"/>
  <c r="AW561" i="40"/>
  <c r="AV561" i="40"/>
  <c r="AU561" i="40"/>
  <c r="AT561" i="40"/>
  <c r="AS561" i="40"/>
  <c r="AR561" i="40"/>
  <c r="AQ561" i="40"/>
  <c r="AP561" i="40"/>
  <c r="AO561" i="40"/>
  <c r="AN561" i="40"/>
  <c r="AW560" i="40"/>
  <c r="AV560" i="40"/>
  <c r="AU560" i="40"/>
  <c r="AT560" i="40"/>
  <c r="AS560" i="40"/>
  <c r="AR560" i="40"/>
  <c r="AQ560" i="40"/>
  <c r="AP560" i="40"/>
  <c r="AO560" i="40"/>
  <c r="AN560" i="40"/>
  <c r="AW559" i="40"/>
  <c r="AV559" i="40"/>
  <c r="AU559" i="40"/>
  <c r="AT559" i="40"/>
  <c r="AS559" i="40"/>
  <c r="AR559" i="40"/>
  <c r="AQ559" i="40"/>
  <c r="AP559" i="40"/>
  <c r="AO559" i="40"/>
  <c r="AN559" i="40"/>
  <c r="AW558" i="40"/>
  <c r="AV558" i="40"/>
  <c r="AU558" i="40"/>
  <c r="AT558" i="40"/>
  <c r="AS558" i="40"/>
  <c r="AR558" i="40"/>
  <c r="AQ558" i="40"/>
  <c r="AP558" i="40"/>
  <c r="AO558" i="40"/>
  <c r="AN558" i="40"/>
  <c r="AW557" i="40"/>
  <c r="AV557" i="40"/>
  <c r="AU557" i="40"/>
  <c r="AT557" i="40"/>
  <c r="AS557" i="40"/>
  <c r="AR557" i="40"/>
  <c r="AQ557" i="40"/>
  <c r="AP557" i="40"/>
  <c r="AO557" i="40"/>
  <c r="AN557" i="40"/>
  <c r="AW556" i="40"/>
  <c r="AV556" i="40"/>
  <c r="AU556" i="40"/>
  <c r="AT556" i="40"/>
  <c r="AS556" i="40"/>
  <c r="AR556" i="40"/>
  <c r="AQ556" i="40"/>
  <c r="AP556" i="40"/>
  <c r="AO556" i="40"/>
  <c r="AN556" i="40"/>
  <c r="AW555" i="40"/>
  <c r="AV555" i="40"/>
  <c r="AU555" i="40"/>
  <c r="AT555" i="40"/>
  <c r="AS555" i="40"/>
  <c r="AR555" i="40"/>
  <c r="AQ555" i="40"/>
  <c r="AP555" i="40"/>
  <c r="AO555" i="40"/>
  <c r="AN555" i="40"/>
  <c r="AW554" i="40"/>
  <c r="AV554" i="40"/>
  <c r="AU554" i="40"/>
  <c r="AT554" i="40"/>
  <c r="AS554" i="40"/>
  <c r="AR554" i="40"/>
  <c r="AQ554" i="40"/>
  <c r="AP554" i="40"/>
  <c r="AO554" i="40"/>
  <c r="AN554" i="40"/>
  <c r="AW553" i="40"/>
  <c r="AV553" i="40"/>
  <c r="AU553" i="40"/>
  <c r="AT553" i="40"/>
  <c r="AS553" i="40"/>
  <c r="AR553" i="40"/>
  <c r="AQ553" i="40"/>
  <c r="AP553" i="40"/>
  <c r="AO553" i="40"/>
  <c r="AN553" i="40"/>
  <c r="AW552" i="40"/>
  <c r="AV552" i="40"/>
  <c r="AU552" i="40"/>
  <c r="AT552" i="40"/>
  <c r="AS552" i="40"/>
  <c r="AR552" i="40"/>
  <c r="AQ552" i="40"/>
  <c r="AP552" i="40"/>
  <c r="AO552" i="40"/>
  <c r="AN552" i="40"/>
  <c r="AW551" i="40"/>
  <c r="AV551" i="40"/>
  <c r="AU551" i="40"/>
  <c r="AT551" i="40"/>
  <c r="AS551" i="40"/>
  <c r="AR551" i="40"/>
  <c r="AQ551" i="40"/>
  <c r="AP551" i="40"/>
  <c r="AO551" i="40"/>
  <c r="AN551" i="40"/>
  <c r="AW550" i="40"/>
  <c r="AV550" i="40"/>
  <c r="AU550" i="40"/>
  <c r="AT550" i="40"/>
  <c r="AS550" i="40"/>
  <c r="AR550" i="40"/>
  <c r="AQ550" i="40"/>
  <c r="AP550" i="40"/>
  <c r="AO550" i="40"/>
  <c r="AN550" i="40"/>
  <c r="AW549" i="40"/>
  <c r="AV549" i="40"/>
  <c r="AU549" i="40"/>
  <c r="AT549" i="40"/>
  <c r="AS549" i="40"/>
  <c r="AR549" i="40"/>
  <c r="AQ549" i="40"/>
  <c r="AP549" i="40"/>
  <c r="AO549" i="40"/>
  <c r="AN549" i="40"/>
  <c r="AW548" i="40"/>
  <c r="AV548" i="40"/>
  <c r="AU548" i="40"/>
  <c r="AT548" i="40"/>
  <c r="AS548" i="40"/>
  <c r="AR548" i="40"/>
  <c r="AQ548" i="40"/>
  <c r="AP548" i="40"/>
  <c r="AO548" i="40"/>
  <c r="AN548" i="40"/>
  <c r="AW547" i="40"/>
  <c r="AV547" i="40"/>
  <c r="AU547" i="40"/>
  <c r="AT547" i="40"/>
  <c r="AS547" i="40"/>
  <c r="AR547" i="40"/>
  <c r="AQ547" i="40"/>
  <c r="AP547" i="40"/>
  <c r="AO547" i="40"/>
  <c r="AN547" i="40"/>
  <c r="AW546" i="40"/>
  <c r="AV546" i="40"/>
  <c r="AU546" i="40"/>
  <c r="AT546" i="40"/>
  <c r="AS546" i="40"/>
  <c r="AR546" i="40"/>
  <c r="AQ546" i="40"/>
  <c r="AP546" i="40"/>
  <c r="AO546" i="40"/>
  <c r="AN546" i="40"/>
  <c r="AW545" i="40"/>
  <c r="AV545" i="40"/>
  <c r="AU545" i="40"/>
  <c r="AT545" i="40"/>
  <c r="AS545" i="40"/>
  <c r="AR545" i="40"/>
  <c r="AQ545" i="40"/>
  <c r="AP545" i="40"/>
  <c r="AO545" i="40"/>
  <c r="AN545" i="40"/>
  <c r="AW544" i="40"/>
  <c r="AV544" i="40"/>
  <c r="AU544" i="40"/>
  <c r="AT544" i="40"/>
  <c r="AS544" i="40"/>
  <c r="AR544" i="40"/>
  <c r="AQ544" i="40"/>
  <c r="AP544" i="40"/>
  <c r="AO544" i="40"/>
  <c r="AN544" i="40"/>
  <c r="AW543" i="40"/>
  <c r="AV543" i="40"/>
  <c r="AU543" i="40"/>
  <c r="AT543" i="40"/>
  <c r="AS543" i="40"/>
  <c r="AR543" i="40"/>
  <c r="AQ543" i="40"/>
  <c r="AP543" i="40"/>
  <c r="AO543" i="40"/>
  <c r="AN543" i="40"/>
  <c r="AW542" i="40"/>
  <c r="AV542" i="40"/>
  <c r="AU542" i="40"/>
  <c r="AT542" i="40"/>
  <c r="AS542" i="40"/>
  <c r="AR542" i="40"/>
  <c r="AQ542" i="40"/>
  <c r="AP542" i="40"/>
  <c r="AO542" i="40"/>
  <c r="AN542" i="40"/>
  <c r="AW541" i="40"/>
  <c r="AV541" i="40"/>
  <c r="AU541" i="40"/>
  <c r="AT541" i="40"/>
  <c r="AS541" i="40"/>
  <c r="AR541" i="40"/>
  <c r="AQ541" i="40"/>
  <c r="AP541" i="40"/>
  <c r="AO541" i="40"/>
  <c r="AN541" i="40"/>
  <c r="AW540" i="40"/>
  <c r="AV540" i="40"/>
  <c r="AU540" i="40"/>
  <c r="AT540" i="40"/>
  <c r="AS540" i="40"/>
  <c r="AR540" i="40"/>
  <c r="AQ540" i="40"/>
  <c r="AP540" i="40"/>
  <c r="AO540" i="40"/>
  <c r="AN540" i="40"/>
  <c r="AW539" i="40"/>
  <c r="AV539" i="40"/>
  <c r="AU539" i="40"/>
  <c r="AT539" i="40"/>
  <c r="AS539" i="40"/>
  <c r="AR539" i="40"/>
  <c r="AQ539" i="40"/>
  <c r="AP539" i="40"/>
  <c r="AO539" i="40"/>
  <c r="AN539" i="40"/>
  <c r="AW538" i="40"/>
  <c r="AV538" i="40"/>
  <c r="AU538" i="40"/>
  <c r="AT538" i="40"/>
  <c r="AS538" i="40"/>
  <c r="AR538" i="40"/>
  <c r="AQ538" i="40"/>
  <c r="AP538" i="40"/>
  <c r="AO538" i="40"/>
  <c r="AN538" i="40"/>
  <c r="AW537" i="40"/>
  <c r="AV537" i="40"/>
  <c r="AU537" i="40"/>
  <c r="AT537" i="40"/>
  <c r="AS537" i="40"/>
  <c r="AR537" i="40"/>
  <c r="AQ537" i="40"/>
  <c r="AP537" i="40"/>
  <c r="AO537" i="40"/>
  <c r="AN537" i="40"/>
  <c r="AW536" i="40"/>
  <c r="AV536" i="40"/>
  <c r="AU536" i="40"/>
  <c r="AT536" i="40"/>
  <c r="AS536" i="40"/>
  <c r="AR536" i="40"/>
  <c r="AQ536" i="40"/>
  <c r="AP536" i="40"/>
  <c r="AO536" i="40"/>
  <c r="AN536" i="40"/>
  <c r="AW535" i="40"/>
  <c r="AV535" i="40"/>
  <c r="AU535" i="40"/>
  <c r="AT535" i="40"/>
  <c r="AS535" i="40"/>
  <c r="AR535" i="40"/>
  <c r="AQ535" i="40"/>
  <c r="AP535" i="40"/>
  <c r="AO535" i="40"/>
  <c r="AN535" i="40"/>
  <c r="AW534" i="40"/>
  <c r="AV534" i="40"/>
  <c r="AU534" i="40"/>
  <c r="AT534" i="40"/>
  <c r="AS534" i="40"/>
  <c r="AR534" i="40"/>
  <c r="AQ534" i="40"/>
  <c r="AP534" i="40"/>
  <c r="AO534" i="40"/>
  <c r="AN534" i="40"/>
  <c r="AW533" i="40"/>
  <c r="AV533" i="40"/>
  <c r="AU533" i="40"/>
  <c r="AT533" i="40"/>
  <c r="AS533" i="40"/>
  <c r="AR533" i="40"/>
  <c r="AQ533" i="40"/>
  <c r="AP533" i="40"/>
  <c r="AO533" i="40"/>
  <c r="AN533" i="40"/>
  <c r="AW532" i="40"/>
  <c r="AV532" i="40"/>
  <c r="AU532" i="40"/>
  <c r="AT532" i="40"/>
  <c r="AS532" i="40"/>
  <c r="AR532" i="40"/>
  <c r="AQ532" i="40"/>
  <c r="AP532" i="40"/>
  <c r="AO532" i="40"/>
  <c r="AN532" i="40"/>
  <c r="AW531" i="40"/>
  <c r="AV531" i="40"/>
  <c r="AU531" i="40"/>
  <c r="AT531" i="40"/>
  <c r="AS531" i="40"/>
  <c r="AR531" i="40"/>
  <c r="AQ531" i="40"/>
  <c r="AP531" i="40"/>
  <c r="AO531" i="40"/>
  <c r="AN531" i="40"/>
  <c r="AW530" i="40"/>
  <c r="AV530" i="40"/>
  <c r="AU530" i="40"/>
  <c r="AT530" i="40"/>
  <c r="AS530" i="40"/>
  <c r="AR530" i="40"/>
  <c r="AQ530" i="40"/>
  <c r="AP530" i="40"/>
  <c r="AO530" i="40"/>
  <c r="AN530" i="40"/>
  <c r="AW529" i="40"/>
  <c r="AV529" i="40"/>
  <c r="AU529" i="40"/>
  <c r="AT529" i="40"/>
  <c r="AS529" i="40"/>
  <c r="AR529" i="40"/>
  <c r="AQ529" i="40"/>
  <c r="AP529" i="40"/>
  <c r="AO529" i="40"/>
  <c r="AN529" i="40"/>
  <c r="AW528" i="40"/>
  <c r="AV528" i="40"/>
  <c r="AU528" i="40"/>
  <c r="AT528" i="40"/>
  <c r="AS528" i="40"/>
  <c r="AR528" i="40"/>
  <c r="AQ528" i="40"/>
  <c r="AP528" i="40"/>
  <c r="AO528" i="40"/>
  <c r="AN528" i="40"/>
  <c r="AW527" i="40"/>
  <c r="AV527" i="40"/>
  <c r="AU527" i="40"/>
  <c r="AT527" i="40"/>
  <c r="AS527" i="40"/>
  <c r="AR527" i="40"/>
  <c r="AQ527" i="40"/>
  <c r="AP527" i="40"/>
  <c r="AO527" i="40"/>
  <c r="AN527" i="40"/>
  <c r="AW526" i="40"/>
  <c r="AV526" i="40"/>
  <c r="AU526" i="40"/>
  <c r="AT526" i="40"/>
  <c r="AS526" i="40"/>
  <c r="AR526" i="40"/>
  <c r="AQ526" i="40"/>
  <c r="AP526" i="40"/>
  <c r="AO526" i="40"/>
  <c r="AN526" i="40"/>
  <c r="AW525" i="40"/>
  <c r="AV525" i="40"/>
  <c r="AU525" i="40"/>
  <c r="AT525" i="40"/>
  <c r="AS525" i="40"/>
  <c r="AR525" i="40"/>
  <c r="AQ525" i="40"/>
  <c r="AP525" i="40"/>
  <c r="AO525" i="40"/>
  <c r="AN525" i="40"/>
  <c r="AW524" i="40"/>
  <c r="AV524" i="40"/>
  <c r="AU524" i="40"/>
  <c r="AT524" i="40"/>
  <c r="AS524" i="40"/>
  <c r="AR524" i="40"/>
  <c r="AQ524" i="40"/>
  <c r="AP524" i="40"/>
  <c r="AO524" i="40"/>
  <c r="AN524" i="40"/>
  <c r="AW523" i="40"/>
  <c r="AV523" i="40"/>
  <c r="AU523" i="40"/>
  <c r="AT523" i="40"/>
  <c r="AS523" i="40"/>
  <c r="AR523" i="40"/>
  <c r="AQ523" i="40"/>
  <c r="AP523" i="40"/>
  <c r="AO523" i="40"/>
  <c r="AN523" i="40"/>
  <c r="AW522" i="40"/>
  <c r="AV522" i="40"/>
  <c r="AU522" i="40"/>
  <c r="AT522" i="40"/>
  <c r="AS522" i="40"/>
  <c r="AR522" i="40"/>
  <c r="AQ522" i="40"/>
  <c r="AP522" i="40"/>
  <c r="AO522" i="40"/>
  <c r="AN522" i="40"/>
  <c r="AW521" i="40"/>
  <c r="AV521" i="40"/>
  <c r="AU521" i="40"/>
  <c r="AT521" i="40"/>
  <c r="AS521" i="40"/>
  <c r="AR521" i="40"/>
  <c r="AQ521" i="40"/>
  <c r="AP521" i="40"/>
  <c r="AO521" i="40"/>
  <c r="AN521" i="40"/>
  <c r="AW520" i="40"/>
  <c r="AV520" i="40"/>
  <c r="AU520" i="40"/>
  <c r="AT520" i="40"/>
  <c r="AS520" i="40"/>
  <c r="AR520" i="40"/>
  <c r="AQ520" i="40"/>
  <c r="AP520" i="40"/>
  <c r="AO520" i="40"/>
  <c r="AN520" i="40"/>
  <c r="AW519" i="40"/>
  <c r="AV519" i="40"/>
  <c r="AU519" i="40"/>
  <c r="AT519" i="40"/>
  <c r="AS519" i="40"/>
  <c r="AR519" i="40"/>
  <c r="AQ519" i="40"/>
  <c r="AP519" i="40"/>
  <c r="AO519" i="40"/>
  <c r="AN519" i="40"/>
  <c r="AW518" i="40"/>
  <c r="AV518" i="40"/>
  <c r="AU518" i="40"/>
  <c r="AT518" i="40"/>
  <c r="AS518" i="40"/>
  <c r="AR518" i="40"/>
  <c r="AQ518" i="40"/>
  <c r="AP518" i="40"/>
  <c r="AO518" i="40"/>
  <c r="AN518" i="40"/>
  <c r="AW517" i="40"/>
  <c r="AV517" i="40"/>
  <c r="AU517" i="40"/>
  <c r="AT517" i="40"/>
  <c r="AS517" i="40"/>
  <c r="AR517" i="40"/>
  <c r="AQ517" i="40"/>
  <c r="AP517" i="40"/>
  <c r="AO517" i="40"/>
  <c r="AN517" i="40"/>
  <c r="AW516" i="40"/>
  <c r="AV516" i="40"/>
  <c r="AU516" i="40"/>
  <c r="AT516" i="40"/>
  <c r="AS516" i="40"/>
  <c r="AR516" i="40"/>
  <c r="AQ516" i="40"/>
  <c r="AP516" i="40"/>
  <c r="AO516" i="40"/>
  <c r="AN516" i="40"/>
  <c r="AW515" i="40"/>
  <c r="AV515" i="40"/>
  <c r="AU515" i="40"/>
  <c r="AT515" i="40"/>
  <c r="AS515" i="40"/>
  <c r="AR515" i="40"/>
  <c r="AQ515" i="40"/>
  <c r="AP515" i="40"/>
  <c r="AO515" i="40"/>
  <c r="AN515" i="40"/>
  <c r="AW514" i="40"/>
  <c r="AV514" i="40"/>
  <c r="AU514" i="40"/>
  <c r="AT514" i="40"/>
  <c r="AS514" i="40"/>
  <c r="AR514" i="40"/>
  <c r="AQ514" i="40"/>
  <c r="AP514" i="40"/>
  <c r="AO514" i="40"/>
  <c r="AN514" i="40"/>
  <c r="AW513" i="40"/>
  <c r="AV513" i="40"/>
  <c r="AU513" i="40"/>
  <c r="AT513" i="40"/>
  <c r="AS513" i="40"/>
  <c r="AR513" i="40"/>
  <c r="AQ513" i="40"/>
  <c r="AP513" i="40"/>
  <c r="AO513" i="40"/>
  <c r="AN513" i="40"/>
  <c r="AW512" i="40"/>
  <c r="AV512" i="40"/>
  <c r="AU512" i="40"/>
  <c r="AT512" i="40"/>
  <c r="AS512" i="40"/>
  <c r="AR512" i="40"/>
  <c r="AQ512" i="40"/>
  <c r="AP512" i="40"/>
  <c r="AO512" i="40"/>
  <c r="AN512" i="40"/>
  <c r="AW511" i="40"/>
  <c r="AV511" i="40"/>
  <c r="AU511" i="40"/>
  <c r="AT511" i="40"/>
  <c r="AS511" i="40"/>
  <c r="AR511" i="40"/>
  <c r="AQ511" i="40"/>
  <c r="AP511" i="40"/>
  <c r="AO511" i="40"/>
  <c r="AN511" i="40"/>
  <c r="AW510" i="40"/>
  <c r="AV510" i="40"/>
  <c r="AU510" i="40"/>
  <c r="AT510" i="40"/>
  <c r="AS510" i="40"/>
  <c r="AR510" i="40"/>
  <c r="AQ510" i="40"/>
  <c r="AP510" i="40"/>
  <c r="AO510" i="40"/>
  <c r="AN510" i="40"/>
  <c r="AW509" i="40"/>
  <c r="AV509" i="40"/>
  <c r="AU509" i="40"/>
  <c r="AT509" i="40"/>
  <c r="AS509" i="40"/>
  <c r="AR509" i="40"/>
  <c r="AQ509" i="40"/>
  <c r="AP509" i="40"/>
  <c r="AO509" i="40"/>
  <c r="AN509" i="40"/>
  <c r="AW508" i="40"/>
  <c r="AV508" i="40"/>
  <c r="AU508" i="40"/>
  <c r="AT508" i="40"/>
  <c r="AS508" i="40"/>
  <c r="AR508" i="40"/>
  <c r="AQ508" i="40"/>
  <c r="AP508" i="40"/>
  <c r="AO508" i="40"/>
  <c r="AN508" i="40"/>
  <c r="AW507" i="40"/>
  <c r="AV507" i="40"/>
  <c r="AU507" i="40"/>
  <c r="AT507" i="40"/>
  <c r="AS507" i="40"/>
  <c r="AR507" i="40"/>
  <c r="AQ507" i="40"/>
  <c r="AP507" i="40"/>
  <c r="AO507" i="40"/>
  <c r="AN507" i="40"/>
  <c r="AW506" i="40"/>
  <c r="AV506" i="40"/>
  <c r="AU506" i="40"/>
  <c r="AT506" i="40"/>
  <c r="AS506" i="40"/>
  <c r="AR506" i="40"/>
  <c r="AQ506" i="40"/>
  <c r="AP506" i="40"/>
  <c r="AO506" i="40"/>
  <c r="AN506" i="40"/>
  <c r="AW505" i="40"/>
  <c r="AV505" i="40"/>
  <c r="AU505" i="40"/>
  <c r="AT505" i="40"/>
  <c r="AS505" i="40"/>
  <c r="AR505" i="40"/>
  <c r="AQ505" i="40"/>
  <c r="AP505" i="40"/>
  <c r="AO505" i="40"/>
  <c r="AN505" i="40"/>
  <c r="AW504" i="40"/>
  <c r="AV504" i="40"/>
  <c r="AU504" i="40"/>
  <c r="AT504" i="40"/>
  <c r="AS504" i="40"/>
  <c r="AR504" i="40"/>
  <c r="AQ504" i="40"/>
  <c r="AP504" i="40"/>
  <c r="AO504" i="40"/>
  <c r="AN504" i="40"/>
  <c r="AW503" i="40"/>
  <c r="AV503" i="40"/>
  <c r="AU503" i="40"/>
  <c r="AT503" i="40"/>
  <c r="AS503" i="40"/>
  <c r="AR503" i="40"/>
  <c r="AQ503" i="40"/>
  <c r="AP503" i="40"/>
  <c r="AO503" i="40"/>
  <c r="AN503" i="40"/>
  <c r="AW502" i="40"/>
  <c r="AV502" i="40"/>
  <c r="AU502" i="40"/>
  <c r="AT502" i="40"/>
  <c r="AS502" i="40"/>
  <c r="AR502" i="40"/>
  <c r="AQ502" i="40"/>
  <c r="AP502" i="40"/>
  <c r="AO502" i="40"/>
  <c r="AN502" i="40"/>
  <c r="AW501" i="40"/>
  <c r="AV501" i="40"/>
  <c r="AU501" i="40"/>
  <c r="AT501" i="40"/>
  <c r="AS501" i="40"/>
  <c r="AR501" i="40"/>
  <c r="AQ501" i="40"/>
  <c r="AP501" i="40"/>
  <c r="AO501" i="40"/>
  <c r="AN501" i="40"/>
  <c r="AW500" i="40"/>
  <c r="AV500" i="40"/>
  <c r="AU500" i="40"/>
  <c r="AT500" i="40"/>
  <c r="AS500" i="40"/>
  <c r="AR500" i="40"/>
  <c r="AQ500" i="40"/>
  <c r="AP500" i="40"/>
  <c r="AO500" i="40"/>
  <c r="AN500" i="40"/>
  <c r="AW499" i="40"/>
  <c r="AV499" i="40"/>
  <c r="AU499" i="40"/>
  <c r="AT499" i="40"/>
  <c r="AS499" i="40"/>
  <c r="AR499" i="40"/>
  <c r="AQ499" i="40"/>
  <c r="AP499" i="40"/>
  <c r="AO499" i="40"/>
  <c r="AN499" i="40"/>
  <c r="AW498" i="40"/>
  <c r="AV498" i="40"/>
  <c r="AU498" i="40"/>
  <c r="AT498" i="40"/>
  <c r="AS498" i="40"/>
  <c r="AR498" i="40"/>
  <c r="AQ498" i="40"/>
  <c r="AP498" i="40"/>
  <c r="AO498" i="40"/>
  <c r="AN498" i="40"/>
  <c r="AW497" i="40"/>
  <c r="AV497" i="40"/>
  <c r="AU497" i="40"/>
  <c r="AT497" i="40"/>
  <c r="AS497" i="40"/>
  <c r="AR497" i="40"/>
  <c r="AQ497" i="40"/>
  <c r="AP497" i="40"/>
  <c r="AO497" i="40"/>
  <c r="AN497" i="40"/>
  <c r="AW496" i="40"/>
  <c r="AV496" i="40"/>
  <c r="AU496" i="40"/>
  <c r="AT496" i="40"/>
  <c r="AS496" i="40"/>
  <c r="AR496" i="40"/>
  <c r="AQ496" i="40"/>
  <c r="AP496" i="40"/>
  <c r="AO496" i="40"/>
  <c r="AN496" i="40"/>
  <c r="AW495" i="40"/>
  <c r="AV495" i="40"/>
  <c r="AU495" i="40"/>
  <c r="AT495" i="40"/>
  <c r="AS495" i="40"/>
  <c r="AR495" i="40"/>
  <c r="AQ495" i="40"/>
  <c r="AP495" i="40"/>
  <c r="AO495" i="40"/>
  <c r="AN495" i="40"/>
  <c r="AW494" i="40"/>
  <c r="AV494" i="40"/>
  <c r="AU494" i="40"/>
  <c r="AT494" i="40"/>
  <c r="AS494" i="40"/>
  <c r="AR494" i="40"/>
  <c r="AQ494" i="40"/>
  <c r="AP494" i="40"/>
  <c r="AO494" i="40"/>
  <c r="AN494" i="40"/>
  <c r="AW493" i="40"/>
  <c r="AV493" i="40"/>
  <c r="AU493" i="40"/>
  <c r="AT493" i="40"/>
  <c r="AS493" i="40"/>
  <c r="AR493" i="40"/>
  <c r="AQ493" i="40"/>
  <c r="AP493" i="40"/>
  <c r="AO493" i="40"/>
  <c r="AN493" i="40"/>
  <c r="AW492" i="40"/>
  <c r="AV492" i="40"/>
  <c r="AU492" i="40"/>
  <c r="AT492" i="40"/>
  <c r="AS492" i="40"/>
  <c r="AR492" i="40"/>
  <c r="AQ492" i="40"/>
  <c r="AP492" i="40"/>
  <c r="AO492" i="40"/>
  <c r="AN492" i="40"/>
  <c r="AW491" i="40"/>
  <c r="AV491" i="40"/>
  <c r="AU491" i="40"/>
  <c r="AT491" i="40"/>
  <c r="AS491" i="40"/>
  <c r="AR491" i="40"/>
  <c r="AQ491" i="40"/>
  <c r="AP491" i="40"/>
  <c r="AO491" i="40"/>
  <c r="AN491" i="40"/>
  <c r="AW490" i="40"/>
  <c r="AV490" i="40"/>
  <c r="AU490" i="40"/>
  <c r="AT490" i="40"/>
  <c r="AS490" i="40"/>
  <c r="AR490" i="40"/>
  <c r="AQ490" i="40"/>
  <c r="AP490" i="40"/>
  <c r="AO490" i="40"/>
  <c r="AN490" i="40"/>
  <c r="AW489" i="40"/>
  <c r="AV489" i="40"/>
  <c r="AU489" i="40"/>
  <c r="AT489" i="40"/>
  <c r="AS489" i="40"/>
  <c r="AR489" i="40"/>
  <c r="AQ489" i="40"/>
  <c r="AP489" i="40"/>
  <c r="AO489" i="40"/>
  <c r="AN489" i="40"/>
  <c r="AW488" i="40"/>
  <c r="AV488" i="40"/>
  <c r="AU488" i="40"/>
  <c r="AT488" i="40"/>
  <c r="AS488" i="40"/>
  <c r="AR488" i="40"/>
  <c r="AQ488" i="40"/>
  <c r="AP488" i="40"/>
  <c r="AO488" i="40"/>
  <c r="AN488" i="40"/>
  <c r="AW487" i="40"/>
  <c r="AV487" i="40"/>
  <c r="AU487" i="40"/>
  <c r="AT487" i="40"/>
  <c r="AS487" i="40"/>
  <c r="AR487" i="40"/>
  <c r="AQ487" i="40"/>
  <c r="AP487" i="40"/>
  <c r="AO487" i="40"/>
  <c r="AN487" i="40"/>
  <c r="AW486" i="40"/>
  <c r="AV486" i="40"/>
  <c r="AU486" i="40"/>
  <c r="AT486" i="40"/>
  <c r="AS486" i="40"/>
  <c r="AR486" i="40"/>
  <c r="AQ486" i="40"/>
  <c r="AP486" i="40"/>
  <c r="AO486" i="40"/>
  <c r="AN486" i="40"/>
  <c r="AW485" i="40"/>
  <c r="AV485" i="40"/>
  <c r="AU485" i="40"/>
  <c r="AT485" i="40"/>
  <c r="AS485" i="40"/>
  <c r="AR485" i="40"/>
  <c r="AQ485" i="40"/>
  <c r="AP485" i="40"/>
  <c r="AO485" i="40"/>
  <c r="AN485" i="40"/>
  <c r="AW484" i="40"/>
  <c r="AV484" i="40"/>
  <c r="AU484" i="40"/>
  <c r="AT484" i="40"/>
  <c r="AS484" i="40"/>
  <c r="AR484" i="40"/>
  <c r="AQ484" i="40"/>
  <c r="AP484" i="40"/>
  <c r="AO484" i="40"/>
  <c r="AN484" i="40"/>
  <c r="AW483" i="40"/>
  <c r="AV483" i="40"/>
  <c r="AU483" i="40"/>
  <c r="AT483" i="40"/>
  <c r="AS483" i="40"/>
  <c r="AR483" i="40"/>
  <c r="AQ483" i="40"/>
  <c r="AP483" i="40"/>
  <c r="AO483" i="40"/>
  <c r="AN483" i="40"/>
  <c r="AW482" i="40"/>
  <c r="AV482" i="40"/>
  <c r="AU482" i="40"/>
  <c r="AT482" i="40"/>
  <c r="AS482" i="40"/>
  <c r="AR482" i="40"/>
  <c r="AQ482" i="40"/>
  <c r="AP482" i="40"/>
  <c r="AO482" i="40"/>
  <c r="AN482" i="40"/>
  <c r="AW481" i="40"/>
  <c r="AV481" i="40"/>
  <c r="AU481" i="40"/>
  <c r="AT481" i="40"/>
  <c r="AS481" i="40"/>
  <c r="AR481" i="40"/>
  <c r="AQ481" i="40"/>
  <c r="AP481" i="40"/>
  <c r="AO481" i="40"/>
  <c r="AN481" i="40"/>
  <c r="AW480" i="40"/>
  <c r="AV480" i="40"/>
  <c r="AU480" i="40"/>
  <c r="AT480" i="40"/>
  <c r="AS480" i="40"/>
  <c r="AR480" i="40"/>
  <c r="AQ480" i="40"/>
  <c r="AP480" i="40"/>
  <c r="AO480" i="40"/>
  <c r="AN480" i="40"/>
  <c r="AW479" i="40"/>
  <c r="AV479" i="40"/>
  <c r="AU479" i="40"/>
  <c r="AT479" i="40"/>
  <c r="AS479" i="40"/>
  <c r="AR479" i="40"/>
  <c r="AQ479" i="40"/>
  <c r="AP479" i="40"/>
  <c r="AO479" i="40"/>
  <c r="AN479" i="40"/>
  <c r="AW478" i="40"/>
  <c r="AV478" i="40"/>
  <c r="AU478" i="40"/>
  <c r="AT478" i="40"/>
  <c r="AS478" i="40"/>
  <c r="AR478" i="40"/>
  <c r="AQ478" i="40"/>
  <c r="AP478" i="40"/>
  <c r="AO478" i="40"/>
  <c r="AN478" i="40"/>
  <c r="AW477" i="40"/>
  <c r="AV477" i="40"/>
  <c r="AU477" i="40"/>
  <c r="AT477" i="40"/>
  <c r="AS477" i="40"/>
  <c r="AR477" i="40"/>
  <c r="AQ477" i="40"/>
  <c r="AP477" i="40"/>
  <c r="AO477" i="40"/>
  <c r="AN477" i="40"/>
  <c r="AW476" i="40"/>
  <c r="AV476" i="40"/>
  <c r="AU476" i="40"/>
  <c r="AT476" i="40"/>
  <c r="AS476" i="40"/>
  <c r="AR476" i="40"/>
  <c r="AQ476" i="40"/>
  <c r="AP476" i="40"/>
  <c r="AO476" i="40"/>
  <c r="AN476" i="40"/>
  <c r="AW475" i="40"/>
  <c r="AV475" i="40"/>
  <c r="AU475" i="40"/>
  <c r="AT475" i="40"/>
  <c r="AS475" i="40"/>
  <c r="AR475" i="40"/>
  <c r="AQ475" i="40"/>
  <c r="AP475" i="40"/>
  <c r="AO475" i="40"/>
  <c r="AN475" i="40"/>
  <c r="AW474" i="40"/>
  <c r="AV474" i="40"/>
  <c r="AU474" i="40"/>
  <c r="AT474" i="40"/>
  <c r="AS474" i="40"/>
  <c r="AR474" i="40"/>
  <c r="AQ474" i="40"/>
  <c r="AP474" i="40"/>
  <c r="AO474" i="40"/>
  <c r="AN474" i="40"/>
  <c r="AW473" i="40"/>
  <c r="AV473" i="40"/>
  <c r="AU473" i="40"/>
  <c r="AT473" i="40"/>
  <c r="AS473" i="40"/>
  <c r="AR473" i="40"/>
  <c r="AQ473" i="40"/>
  <c r="AP473" i="40"/>
  <c r="AO473" i="40"/>
  <c r="AN473" i="40"/>
  <c r="AW472" i="40"/>
  <c r="AV472" i="40"/>
  <c r="AU472" i="40"/>
  <c r="AT472" i="40"/>
  <c r="AS472" i="40"/>
  <c r="AR472" i="40"/>
  <c r="AQ472" i="40"/>
  <c r="AP472" i="40"/>
  <c r="AO472" i="40"/>
  <c r="AN472" i="40"/>
  <c r="AW471" i="40"/>
  <c r="AV471" i="40"/>
  <c r="AU471" i="40"/>
  <c r="AT471" i="40"/>
  <c r="AS471" i="40"/>
  <c r="AR471" i="40"/>
  <c r="AQ471" i="40"/>
  <c r="AP471" i="40"/>
  <c r="AO471" i="40"/>
  <c r="AN471" i="40"/>
  <c r="AW470" i="40"/>
  <c r="AV470" i="40"/>
  <c r="AU470" i="40"/>
  <c r="AT470" i="40"/>
  <c r="AS470" i="40"/>
  <c r="AR470" i="40"/>
  <c r="AQ470" i="40"/>
  <c r="AP470" i="40"/>
  <c r="AO470" i="40"/>
  <c r="AN470" i="40"/>
  <c r="AW469" i="40"/>
  <c r="AV469" i="40"/>
  <c r="AU469" i="40"/>
  <c r="AT469" i="40"/>
  <c r="AS469" i="40"/>
  <c r="AR469" i="40"/>
  <c r="AQ469" i="40"/>
  <c r="AP469" i="40"/>
  <c r="AO469" i="40"/>
  <c r="AN469" i="40"/>
  <c r="AW468" i="40"/>
  <c r="AV468" i="40"/>
  <c r="AU468" i="40"/>
  <c r="AT468" i="40"/>
  <c r="AS468" i="40"/>
  <c r="AR468" i="40"/>
  <c r="AQ468" i="40"/>
  <c r="AP468" i="40"/>
  <c r="AO468" i="40"/>
  <c r="AN468" i="40"/>
  <c r="AW467" i="40"/>
  <c r="AV467" i="40"/>
  <c r="AU467" i="40"/>
  <c r="AT467" i="40"/>
  <c r="AS467" i="40"/>
  <c r="AR467" i="40"/>
  <c r="AQ467" i="40"/>
  <c r="AP467" i="40"/>
  <c r="AO467" i="40"/>
  <c r="AN467" i="40"/>
  <c r="AW466" i="40"/>
  <c r="AV466" i="40"/>
  <c r="AU466" i="40"/>
  <c r="AT466" i="40"/>
  <c r="AS466" i="40"/>
  <c r="AR466" i="40"/>
  <c r="AQ466" i="40"/>
  <c r="AP466" i="40"/>
  <c r="AO466" i="40"/>
  <c r="AN466" i="40"/>
  <c r="AW465" i="40"/>
  <c r="AV465" i="40"/>
  <c r="AU465" i="40"/>
  <c r="AT465" i="40"/>
  <c r="AS465" i="40"/>
  <c r="AR465" i="40"/>
  <c r="AQ465" i="40"/>
  <c r="AP465" i="40"/>
  <c r="AO465" i="40"/>
  <c r="AN465" i="40"/>
  <c r="AW464" i="40"/>
  <c r="AV464" i="40"/>
  <c r="AU464" i="40"/>
  <c r="AT464" i="40"/>
  <c r="AS464" i="40"/>
  <c r="AR464" i="40"/>
  <c r="AQ464" i="40"/>
  <c r="AP464" i="40"/>
  <c r="AO464" i="40"/>
  <c r="AN464" i="40"/>
  <c r="AW463" i="40"/>
  <c r="AV463" i="40"/>
  <c r="AU463" i="40"/>
  <c r="AT463" i="40"/>
  <c r="AS463" i="40"/>
  <c r="AR463" i="40"/>
  <c r="AQ463" i="40"/>
  <c r="AP463" i="40"/>
  <c r="AO463" i="40"/>
  <c r="AN463" i="40"/>
  <c r="AW462" i="40"/>
  <c r="AV462" i="40"/>
  <c r="AU462" i="40"/>
  <c r="AT462" i="40"/>
  <c r="AS462" i="40"/>
  <c r="AR462" i="40"/>
  <c r="AQ462" i="40"/>
  <c r="AP462" i="40"/>
  <c r="AO462" i="40"/>
  <c r="AN462" i="40"/>
  <c r="AW461" i="40"/>
  <c r="AV461" i="40"/>
  <c r="AU461" i="40"/>
  <c r="AT461" i="40"/>
  <c r="AS461" i="40"/>
  <c r="AR461" i="40"/>
  <c r="AQ461" i="40"/>
  <c r="AP461" i="40"/>
  <c r="AO461" i="40"/>
  <c r="AN461" i="40"/>
  <c r="AW460" i="40"/>
  <c r="AV460" i="40"/>
  <c r="AU460" i="40"/>
  <c r="AT460" i="40"/>
  <c r="AS460" i="40"/>
  <c r="AR460" i="40"/>
  <c r="AQ460" i="40"/>
  <c r="AP460" i="40"/>
  <c r="AO460" i="40"/>
  <c r="AN460" i="40"/>
  <c r="AW459" i="40"/>
  <c r="AV459" i="40"/>
  <c r="AU459" i="40"/>
  <c r="AT459" i="40"/>
  <c r="AS459" i="40"/>
  <c r="AR459" i="40"/>
  <c r="AQ459" i="40"/>
  <c r="AP459" i="40"/>
  <c r="AO459" i="40"/>
  <c r="AN459" i="40"/>
  <c r="AW458" i="40"/>
  <c r="AV458" i="40"/>
  <c r="AU458" i="40"/>
  <c r="AT458" i="40"/>
  <c r="AS458" i="40"/>
  <c r="AR458" i="40"/>
  <c r="AQ458" i="40"/>
  <c r="AP458" i="40"/>
  <c r="AO458" i="40"/>
  <c r="AN458" i="40"/>
  <c r="AW457" i="40"/>
  <c r="AV457" i="40"/>
  <c r="AU457" i="40"/>
  <c r="AT457" i="40"/>
  <c r="AS457" i="40"/>
  <c r="AR457" i="40"/>
  <c r="AQ457" i="40"/>
  <c r="AP457" i="40"/>
  <c r="AO457" i="40"/>
  <c r="AN457" i="40"/>
  <c r="AW456" i="40"/>
  <c r="AV456" i="40"/>
  <c r="AU456" i="40"/>
  <c r="AT456" i="40"/>
  <c r="AS456" i="40"/>
  <c r="AR456" i="40"/>
  <c r="AQ456" i="40"/>
  <c r="AP456" i="40"/>
  <c r="AO456" i="40"/>
  <c r="AN456" i="40"/>
  <c r="AW455" i="40"/>
  <c r="AV455" i="40"/>
  <c r="AU455" i="40"/>
  <c r="AT455" i="40"/>
  <c r="AS455" i="40"/>
  <c r="AR455" i="40"/>
  <c r="AQ455" i="40"/>
  <c r="AP455" i="40"/>
  <c r="AO455" i="40"/>
  <c r="AN455" i="40"/>
  <c r="AW454" i="40"/>
  <c r="AV454" i="40"/>
  <c r="AU454" i="40"/>
  <c r="AT454" i="40"/>
  <c r="AS454" i="40"/>
  <c r="AR454" i="40"/>
  <c r="AQ454" i="40"/>
  <c r="AP454" i="40"/>
  <c r="AO454" i="40"/>
  <c r="AN454" i="40"/>
  <c r="AW453" i="40"/>
  <c r="AV453" i="40"/>
  <c r="AU453" i="40"/>
  <c r="AT453" i="40"/>
  <c r="AS453" i="40"/>
  <c r="AR453" i="40"/>
  <c r="AQ453" i="40"/>
  <c r="AP453" i="40"/>
  <c r="AO453" i="40"/>
  <c r="AN453" i="40"/>
  <c r="AW452" i="40"/>
  <c r="AV452" i="40"/>
  <c r="AU452" i="40"/>
  <c r="AT452" i="40"/>
  <c r="AS452" i="40"/>
  <c r="AR452" i="40"/>
  <c r="AQ452" i="40"/>
  <c r="AP452" i="40"/>
  <c r="AO452" i="40"/>
  <c r="AN452" i="40"/>
  <c r="AW451" i="40"/>
  <c r="AV451" i="40"/>
  <c r="AU451" i="40"/>
  <c r="AT451" i="40"/>
  <c r="AS451" i="40"/>
  <c r="AR451" i="40"/>
  <c r="AQ451" i="40"/>
  <c r="AP451" i="40"/>
  <c r="AO451" i="40"/>
  <c r="AN451" i="40"/>
  <c r="AW450" i="40"/>
  <c r="AV450" i="40"/>
  <c r="AU450" i="40"/>
  <c r="AT450" i="40"/>
  <c r="AS450" i="40"/>
  <c r="AR450" i="40"/>
  <c r="AQ450" i="40"/>
  <c r="AP450" i="40"/>
  <c r="AO450" i="40"/>
  <c r="AN450" i="40"/>
  <c r="AW449" i="40"/>
  <c r="AV449" i="40"/>
  <c r="AU449" i="40"/>
  <c r="AT449" i="40"/>
  <c r="AS449" i="40"/>
  <c r="AR449" i="40"/>
  <c r="AQ449" i="40"/>
  <c r="AP449" i="40"/>
  <c r="AO449" i="40"/>
  <c r="AN449" i="40"/>
  <c r="AW448" i="40"/>
  <c r="AV448" i="40"/>
  <c r="AU448" i="40"/>
  <c r="AT448" i="40"/>
  <c r="AS448" i="40"/>
  <c r="AR448" i="40"/>
  <c r="AQ448" i="40"/>
  <c r="AP448" i="40"/>
  <c r="AO448" i="40"/>
  <c r="AN448" i="40"/>
  <c r="AW447" i="40"/>
  <c r="AV447" i="40"/>
  <c r="AU447" i="40"/>
  <c r="AT447" i="40"/>
  <c r="AS447" i="40"/>
  <c r="AR447" i="40"/>
  <c r="AQ447" i="40"/>
  <c r="AP447" i="40"/>
  <c r="AO447" i="40"/>
  <c r="AN447" i="40"/>
  <c r="AW446" i="40"/>
  <c r="AV446" i="40"/>
  <c r="AU446" i="40"/>
  <c r="AT446" i="40"/>
  <c r="AS446" i="40"/>
  <c r="AR446" i="40"/>
  <c r="AQ446" i="40"/>
  <c r="AP446" i="40"/>
  <c r="AO446" i="40"/>
  <c r="AN446" i="40"/>
  <c r="AW445" i="40"/>
  <c r="AV445" i="40"/>
  <c r="AU445" i="40"/>
  <c r="AT445" i="40"/>
  <c r="AS445" i="40"/>
  <c r="AR445" i="40"/>
  <c r="AQ445" i="40"/>
  <c r="AP445" i="40"/>
  <c r="AO445" i="40"/>
  <c r="AN445" i="40"/>
  <c r="AW444" i="40"/>
  <c r="AV444" i="40"/>
  <c r="AU444" i="40"/>
  <c r="AT444" i="40"/>
  <c r="AS444" i="40"/>
  <c r="AR444" i="40"/>
  <c r="AQ444" i="40"/>
  <c r="AP444" i="40"/>
  <c r="AO444" i="40"/>
  <c r="AN444" i="40"/>
  <c r="AW443" i="40"/>
  <c r="AV443" i="40"/>
  <c r="AU443" i="40"/>
  <c r="AT443" i="40"/>
  <c r="AS443" i="40"/>
  <c r="AR443" i="40"/>
  <c r="AQ443" i="40"/>
  <c r="AP443" i="40"/>
  <c r="AO443" i="40"/>
  <c r="AN443" i="40"/>
  <c r="AW442" i="40"/>
  <c r="AV442" i="40"/>
  <c r="AU442" i="40"/>
  <c r="AT442" i="40"/>
  <c r="AS442" i="40"/>
  <c r="AR442" i="40"/>
  <c r="AQ442" i="40"/>
  <c r="AP442" i="40"/>
  <c r="AO442" i="40"/>
  <c r="AN442" i="40"/>
  <c r="AW441" i="40"/>
  <c r="AV441" i="40"/>
  <c r="AU441" i="40"/>
  <c r="AT441" i="40"/>
  <c r="AS441" i="40"/>
  <c r="AR441" i="40"/>
  <c r="AQ441" i="40"/>
  <c r="AP441" i="40"/>
  <c r="AO441" i="40"/>
  <c r="AN441" i="40"/>
  <c r="AW440" i="40"/>
  <c r="AV440" i="40"/>
  <c r="AU440" i="40"/>
  <c r="AT440" i="40"/>
  <c r="AS440" i="40"/>
  <c r="AR440" i="40"/>
  <c r="AQ440" i="40"/>
  <c r="AP440" i="40"/>
  <c r="AO440" i="40"/>
  <c r="AN440" i="40"/>
  <c r="AW439" i="40"/>
  <c r="AV439" i="40"/>
  <c r="AU439" i="40"/>
  <c r="AT439" i="40"/>
  <c r="AS439" i="40"/>
  <c r="AR439" i="40"/>
  <c r="AQ439" i="40"/>
  <c r="AP439" i="40"/>
  <c r="AO439" i="40"/>
  <c r="AN439" i="40"/>
  <c r="AW438" i="40"/>
  <c r="AV438" i="40"/>
  <c r="AU438" i="40"/>
  <c r="AT438" i="40"/>
  <c r="AS438" i="40"/>
  <c r="AR438" i="40"/>
  <c r="AQ438" i="40"/>
  <c r="AP438" i="40"/>
  <c r="AO438" i="40"/>
  <c r="AN438" i="40"/>
  <c r="AW437" i="40"/>
  <c r="AV437" i="40"/>
  <c r="AU437" i="40"/>
  <c r="AT437" i="40"/>
  <c r="AS437" i="40"/>
  <c r="AR437" i="40"/>
  <c r="AQ437" i="40"/>
  <c r="AP437" i="40"/>
  <c r="AO437" i="40"/>
  <c r="AN437" i="40"/>
  <c r="AW436" i="40"/>
  <c r="AV436" i="40"/>
  <c r="AU436" i="40"/>
  <c r="AT436" i="40"/>
  <c r="AS436" i="40"/>
  <c r="AR436" i="40"/>
  <c r="AQ436" i="40"/>
  <c r="AP436" i="40"/>
  <c r="AO436" i="40"/>
  <c r="AN436" i="40"/>
  <c r="AW435" i="40"/>
  <c r="AV435" i="40"/>
  <c r="AU435" i="40"/>
  <c r="AT435" i="40"/>
  <c r="AS435" i="40"/>
  <c r="AR435" i="40"/>
  <c r="AQ435" i="40"/>
  <c r="AP435" i="40"/>
  <c r="AO435" i="40"/>
  <c r="AN435" i="40"/>
  <c r="AW434" i="40"/>
  <c r="AV434" i="40"/>
  <c r="AU434" i="40"/>
  <c r="AT434" i="40"/>
  <c r="AS434" i="40"/>
  <c r="AR434" i="40"/>
  <c r="AQ434" i="40"/>
  <c r="AP434" i="40"/>
  <c r="AO434" i="40"/>
  <c r="AN434" i="40"/>
  <c r="AW433" i="40"/>
  <c r="AV433" i="40"/>
  <c r="AU433" i="40"/>
  <c r="AT433" i="40"/>
  <c r="AS433" i="40"/>
  <c r="AR433" i="40"/>
  <c r="AQ433" i="40"/>
  <c r="AP433" i="40"/>
  <c r="AO433" i="40"/>
  <c r="AN433" i="40"/>
  <c r="AW432" i="40"/>
  <c r="AV432" i="40"/>
  <c r="AU432" i="40"/>
  <c r="AT432" i="40"/>
  <c r="AS432" i="40"/>
  <c r="AR432" i="40"/>
  <c r="AQ432" i="40"/>
  <c r="AP432" i="40"/>
  <c r="AO432" i="40"/>
  <c r="AN432" i="40"/>
  <c r="AW431" i="40"/>
  <c r="AV431" i="40"/>
  <c r="AU431" i="40"/>
  <c r="AT431" i="40"/>
  <c r="AS431" i="40"/>
  <c r="AR431" i="40"/>
  <c r="AQ431" i="40"/>
  <c r="AP431" i="40"/>
  <c r="AO431" i="40"/>
  <c r="AN431" i="40"/>
  <c r="AW430" i="40"/>
  <c r="AV430" i="40"/>
  <c r="AU430" i="40"/>
  <c r="AT430" i="40"/>
  <c r="AS430" i="40"/>
  <c r="AR430" i="40"/>
  <c r="AQ430" i="40"/>
  <c r="AP430" i="40"/>
  <c r="AO430" i="40"/>
  <c r="AN430" i="40"/>
  <c r="AW429" i="40"/>
  <c r="AV429" i="40"/>
  <c r="AU429" i="40"/>
  <c r="AT429" i="40"/>
  <c r="AS429" i="40"/>
  <c r="AR429" i="40"/>
  <c r="AQ429" i="40"/>
  <c r="AP429" i="40"/>
  <c r="AO429" i="40"/>
  <c r="AN429" i="40"/>
  <c r="AW428" i="40"/>
  <c r="AV428" i="40"/>
  <c r="AU428" i="40"/>
  <c r="AT428" i="40"/>
  <c r="AS428" i="40"/>
  <c r="AR428" i="40"/>
  <c r="AQ428" i="40"/>
  <c r="AP428" i="40"/>
  <c r="AO428" i="40"/>
  <c r="AN428" i="40"/>
  <c r="AW427" i="40"/>
  <c r="AV427" i="40"/>
  <c r="AU427" i="40"/>
  <c r="AT427" i="40"/>
  <c r="AS427" i="40"/>
  <c r="AR427" i="40"/>
  <c r="AQ427" i="40"/>
  <c r="AP427" i="40"/>
  <c r="AO427" i="40"/>
  <c r="AN427" i="40"/>
  <c r="AW426" i="40"/>
  <c r="AV426" i="40"/>
  <c r="AU426" i="40"/>
  <c r="AT426" i="40"/>
  <c r="AS426" i="40"/>
  <c r="AR426" i="40"/>
  <c r="AQ426" i="40"/>
  <c r="AP426" i="40"/>
  <c r="AO426" i="40"/>
  <c r="AN426" i="40"/>
  <c r="AW425" i="40"/>
  <c r="AV425" i="40"/>
  <c r="AU425" i="40"/>
  <c r="AT425" i="40"/>
  <c r="AS425" i="40"/>
  <c r="AR425" i="40"/>
  <c r="AQ425" i="40"/>
  <c r="AP425" i="40"/>
  <c r="AO425" i="40"/>
  <c r="AN425" i="40"/>
  <c r="AW424" i="40"/>
  <c r="AV424" i="40"/>
  <c r="AU424" i="40"/>
  <c r="AT424" i="40"/>
  <c r="AS424" i="40"/>
  <c r="AR424" i="40"/>
  <c r="AQ424" i="40"/>
  <c r="AP424" i="40"/>
  <c r="AO424" i="40"/>
  <c r="AN424" i="40"/>
  <c r="AW423" i="40"/>
  <c r="AV423" i="40"/>
  <c r="AU423" i="40"/>
  <c r="AT423" i="40"/>
  <c r="AS423" i="40"/>
  <c r="AR423" i="40"/>
  <c r="AQ423" i="40"/>
  <c r="AP423" i="40"/>
  <c r="AO423" i="40"/>
  <c r="AN423" i="40"/>
  <c r="AW422" i="40"/>
  <c r="AV422" i="40"/>
  <c r="AU422" i="40"/>
  <c r="AT422" i="40"/>
  <c r="AS422" i="40"/>
  <c r="AR422" i="40"/>
  <c r="AQ422" i="40"/>
  <c r="AP422" i="40"/>
  <c r="AO422" i="40"/>
  <c r="AN422" i="40"/>
  <c r="AW421" i="40"/>
  <c r="AV421" i="40"/>
  <c r="AU421" i="40"/>
  <c r="AT421" i="40"/>
  <c r="AS421" i="40"/>
  <c r="AR421" i="40"/>
  <c r="AQ421" i="40"/>
  <c r="AP421" i="40"/>
  <c r="AO421" i="40"/>
  <c r="AN421" i="40"/>
  <c r="AW420" i="40"/>
  <c r="AV420" i="40"/>
  <c r="AU420" i="40"/>
  <c r="AT420" i="40"/>
  <c r="AS420" i="40"/>
  <c r="AR420" i="40"/>
  <c r="AQ420" i="40"/>
  <c r="AP420" i="40"/>
  <c r="AO420" i="40"/>
  <c r="AN420" i="40"/>
  <c r="AW419" i="40"/>
  <c r="AV419" i="40"/>
  <c r="AU419" i="40"/>
  <c r="AT419" i="40"/>
  <c r="AS419" i="40"/>
  <c r="AR419" i="40"/>
  <c r="AQ419" i="40"/>
  <c r="AP419" i="40"/>
  <c r="AO419" i="40"/>
  <c r="AN419" i="40"/>
  <c r="AW418" i="40"/>
  <c r="AV418" i="40"/>
  <c r="AU418" i="40"/>
  <c r="AT418" i="40"/>
  <c r="AS418" i="40"/>
  <c r="AR418" i="40"/>
  <c r="AQ418" i="40"/>
  <c r="AP418" i="40"/>
  <c r="AO418" i="40"/>
  <c r="AN418" i="40"/>
  <c r="AW417" i="40"/>
  <c r="AV417" i="40"/>
  <c r="AU417" i="40"/>
  <c r="AT417" i="40"/>
  <c r="AS417" i="40"/>
  <c r="AR417" i="40"/>
  <c r="AQ417" i="40"/>
  <c r="AP417" i="40"/>
  <c r="AO417" i="40"/>
  <c r="AN417" i="40"/>
  <c r="AW416" i="40"/>
  <c r="AV416" i="40"/>
  <c r="AU416" i="40"/>
  <c r="AT416" i="40"/>
  <c r="AS416" i="40"/>
  <c r="AR416" i="40"/>
  <c r="AQ416" i="40"/>
  <c r="AP416" i="40"/>
  <c r="AO416" i="40"/>
  <c r="AN416" i="40"/>
  <c r="AW415" i="40"/>
  <c r="AV415" i="40"/>
  <c r="AU415" i="40"/>
  <c r="AT415" i="40"/>
  <c r="AS415" i="40"/>
  <c r="AR415" i="40"/>
  <c r="AQ415" i="40"/>
  <c r="AP415" i="40"/>
  <c r="AO415" i="40"/>
  <c r="AN415" i="40"/>
  <c r="AW414" i="40"/>
  <c r="AV414" i="40"/>
  <c r="AU414" i="40"/>
  <c r="AT414" i="40"/>
  <c r="AS414" i="40"/>
  <c r="AR414" i="40"/>
  <c r="AQ414" i="40"/>
  <c r="AP414" i="40"/>
  <c r="AO414" i="40"/>
  <c r="AN414" i="40"/>
  <c r="AW413" i="40"/>
  <c r="AV413" i="40"/>
  <c r="AU413" i="40"/>
  <c r="AT413" i="40"/>
  <c r="AS413" i="40"/>
  <c r="AR413" i="40"/>
  <c r="AQ413" i="40"/>
  <c r="AP413" i="40"/>
  <c r="AO413" i="40"/>
  <c r="AN413" i="40"/>
  <c r="AW412" i="40"/>
  <c r="AV412" i="40"/>
  <c r="AU412" i="40"/>
  <c r="AT412" i="40"/>
  <c r="AS412" i="40"/>
  <c r="AR412" i="40"/>
  <c r="AQ412" i="40"/>
  <c r="AP412" i="40"/>
  <c r="AO412" i="40"/>
  <c r="AN412" i="40"/>
  <c r="AW411" i="40"/>
  <c r="AV411" i="40"/>
  <c r="AU411" i="40"/>
  <c r="AT411" i="40"/>
  <c r="AS411" i="40"/>
  <c r="AR411" i="40"/>
  <c r="AQ411" i="40"/>
  <c r="AP411" i="40"/>
  <c r="AO411" i="40"/>
  <c r="AN411" i="40"/>
  <c r="AW410" i="40"/>
  <c r="AV410" i="40"/>
  <c r="AU410" i="40"/>
  <c r="AT410" i="40"/>
  <c r="AS410" i="40"/>
  <c r="AR410" i="40"/>
  <c r="AQ410" i="40"/>
  <c r="AP410" i="40"/>
  <c r="AO410" i="40"/>
  <c r="AN410" i="40"/>
  <c r="AW409" i="40"/>
  <c r="AV409" i="40"/>
  <c r="AU409" i="40"/>
  <c r="AT409" i="40"/>
  <c r="AS409" i="40"/>
  <c r="AR409" i="40"/>
  <c r="AQ409" i="40"/>
  <c r="AP409" i="40"/>
  <c r="AO409" i="40"/>
  <c r="AN409" i="40"/>
  <c r="AW408" i="40"/>
  <c r="AV408" i="40"/>
  <c r="AU408" i="40"/>
  <c r="AT408" i="40"/>
  <c r="AS408" i="40"/>
  <c r="AR408" i="40"/>
  <c r="AQ408" i="40"/>
  <c r="AP408" i="40"/>
  <c r="AO408" i="40"/>
  <c r="AN408" i="40"/>
  <c r="AW407" i="40"/>
  <c r="AV407" i="40"/>
  <c r="AU407" i="40"/>
  <c r="AT407" i="40"/>
  <c r="AS407" i="40"/>
  <c r="AR407" i="40"/>
  <c r="AQ407" i="40"/>
  <c r="AP407" i="40"/>
  <c r="AO407" i="40"/>
  <c r="AN407" i="40"/>
  <c r="AW406" i="40"/>
  <c r="AV406" i="40"/>
  <c r="AU406" i="40"/>
  <c r="AT406" i="40"/>
  <c r="AS406" i="40"/>
  <c r="AR406" i="40"/>
  <c r="AQ406" i="40"/>
  <c r="AP406" i="40"/>
  <c r="AO406" i="40"/>
  <c r="AN406" i="40"/>
  <c r="AW405" i="40"/>
  <c r="AV405" i="40"/>
  <c r="AU405" i="40"/>
  <c r="AT405" i="40"/>
  <c r="AS405" i="40"/>
  <c r="AR405" i="40"/>
  <c r="AQ405" i="40"/>
  <c r="AP405" i="40"/>
  <c r="AO405" i="40"/>
  <c r="AN405" i="40"/>
  <c r="AW404" i="40"/>
  <c r="AV404" i="40"/>
  <c r="AU404" i="40"/>
  <c r="AT404" i="40"/>
  <c r="AS404" i="40"/>
  <c r="AR404" i="40"/>
  <c r="AQ404" i="40"/>
  <c r="AP404" i="40"/>
  <c r="AO404" i="40"/>
  <c r="AN404" i="40"/>
  <c r="AW403" i="40"/>
  <c r="AV403" i="40"/>
  <c r="AU403" i="40"/>
  <c r="AT403" i="40"/>
  <c r="AS403" i="40"/>
  <c r="AR403" i="40"/>
  <c r="AQ403" i="40"/>
  <c r="AP403" i="40"/>
  <c r="AO403" i="40"/>
  <c r="AN403" i="40"/>
  <c r="AW402" i="40"/>
  <c r="AV402" i="40"/>
  <c r="AU402" i="40"/>
  <c r="AT402" i="40"/>
  <c r="AS402" i="40"/>
  <c r="AR402" i="40"/>
  <c r="AQ402" i="40"/>
  <c r="AP402" i="40"/>
  <c r="AO402" i="40"/>
  <c r="AN402" i="40"/>
  <c r="AW401" i="40"/>
  <c r="AV401" i="40"/>
  <c r="AU401" i="40"/>
  <c r="AT401" i="40"/>
  <c r="AS401" i="40"/>
  <c r="AR401" i="40"/>
  <c r="AQ401" i="40"/>
  <c r="AP401" i="40"/>
  <c r="AO401" i="40"/>
  <c r="AN401" i="40"/>
  <c r="AW400" i="40"/>
  <c r="AV400" i="40"/>
  <c r="AU400" i="40"/>
  <c r="AT400" i="40"/>
  <c r="AS400" i="40"/>
  <c r="AR400" i="40"/>
  <c r="AQ400" i="40"/>
  <c r="AP400" i="40"/>
  <c r="AO400" i="40"/>
  <c r="AN400" i="40"/>
  <c r="AW399" i="40"/>
  <c r="AV399" i="40"/>
  <c r="AU399" i="40"/>
  <c r="AT399" i="40"/>
  <c r="AS399" i="40"/>
  <c r="AR399" i="40"/>
  <c r="AQ399" i="40"/>
  <c r="AP399" i="40"/>
  <c r="AO399" i="40"/>
  <c r="AN399" i="40"/>
  <c r="AW398" i="40"/>
  <c r="AV398" i="40"/>
  <c r="AU398" i="40"/>
  <c r="AT398" i="40"/>
  <c r="AS398" i="40"/>
  <c r="AR398" i="40"/>
  <c r="AQ398" i="40"/>
  <c r="AP398" i="40"/>
  <c r="AO398" i="40"/>
  <c r="AN398" i="40"/>
  <c r="AW397" i="40"/>
  <c r="AV397" i="40"/>
  <c r="AU397" i="40"/>
  <c r="AT397" i="40"/>
  <c r="AS397" i="40"/>
  <c r="AR397" i="40"/>
  <c r="AQ397" i="40"/>
  <c r="AP397" i="40"/>
  <c r="AO397" i="40"/>
  <c r="AN397" i="40"/>
  <c r="AW396" i="40"/>
  <c r="AV396" i="40"/>
  <c r="AU396" i="40"/>
  <c r="AT396" i="40"/>
  <c r="AS396" i="40"/>
  <c r="AR396" i="40"/>
  <c r="AQ396" i="40"/>
  <c r="AP396" i="40"/>
  <c r="AO396" i="40"/>
  <c r="AN396" i="40"/>
  <c r="AW395" i="40"/>
  <c r="AV395" i="40"/>
  <c r="AU395" i="40"/>
  <c r="AT395" i="40"/>
  <c r="AS395" i="40"/>
  <c r="AR395" i="40"/>
  <c r="AQ395" i="40"/>
  <c r="AP395" i="40"/>
  <c r="AO395" i="40"/>
  <c r="AN395" i="40"/>
  <c r="AW394" i="40"/>
  <c r="AV394" i="40"/>
  <c r="AU394" i="40"/>
  <c r="AT394" i="40"/>
  <c r="AS394" i="40"/>
  <c r="AR394" i="40"/>
  <c r="AQ394" i="40"/>
  <c r="AP394" i="40"/>
  <c r="AO394" i="40"/>
  <c r="AN394" i="40"/>
  <c r="AW393" i="40"/>
  <c r="AV393" i="40"/>
  <c r="AU393" i="40"/>
  <c r="AT393" i="40"/>
  <c r="AS393" i="40"/>
  <c r="AR393" i="40"/>
  <c r="AQ393" i="40"/>
  <c r="AP393" i="40"/>
  <c r="AO393" i="40"/>
  <c r="AN393" i="40"/>
  <c r="AW392" i="40"/>
  <c r="AV392" i="40"/>
  <c r="AU392" i="40"/>
  <c r="AT392" i="40"/>
  <c r="AS392" i="40"/>
  <c r="AR392" i="40"/>
  <c r="AQ392" i="40"/>
  <c r="AP392" i="40"/>
  <c r="AO392" i="40"/>
  <c r="AN392" i="40"/>
  <c r="AW391" i="40"/>
  <c r="AV391" i="40"/>
  <c r="AU391" i="40"/>
  <c r="AT391" i="40"/>
  <c r="AS391" i="40"/>
  <c r="AR391" i="40"/>
  <c r="AQ391" i="40"/>
  <c r="AP391" i="40"/>
  <c r="AO391" i="40"/>
  <c r="AN391" i="40"/>
  <c r="AW390" i="40"/>
  <c r="AV390" i="40"/>
  <c r="AU390" i="40"/>
  <c r="AT390" i="40"/>
  <c r="AS390" i="40"/>
  <c r="AR390" i="40"/>
  <c r="AQ390" i="40"/>
  <c r="AP390" i="40"/>
  <c r="AO390" i="40"/>
  <c r="AN390" i="40"/>
  <c r="AW389" i="40"/>
  <c r="AV389" i="40"/>
  <c r="AU389" i="40"/>
  <c r="AT389" i="40"/>
  <c r="AS389" i="40"/>
  <c r="AR389" i="40"/>
  <c r="AQ389" i="40"/>
  <c r="AP389" i="40"/>
  <c r="AO389" i="40"/>
  <c r="AN389" i="40"/>
  <c r="AW388" i="40"/>
  <c r="AV388" i="40"/>
  <c r="AU388" i="40"/>
  <c r="AT388" i="40"/>
  <c r="AS388" i="40"/>
  <c r="AR388" i="40"/>
  <c r="AQ388" i="40"/>
  <c r="AP388" i="40"/>
  <c r="AO388" i="40"/>
  <c r="AN388" i="40"/>
  <c r="AW387" i="40"/>
  <c r="AV387" i="40"/>
  <c r="AU387" i="40"/>
  <c r="AT387" i="40"/>
  <c r="AS387" i="40"/>
  <c r="AR387" i="40"/>
  <c r="AQ387" i="40"/>
  <c r="AP387" i="40"/>
  <c r="AO387" i="40"/>
  <c r="AN387" i="40"/>
  <c r="AW386" i="40"/>
  <c r="AV386" i="40"/>
  <c r="AU386" i="40"/>
  <c r="AT386" i="40"/>
  <c r="AS386" i="40"/>
  <c r="AR386" i="40"/>
  <c r="AQ386" i="40"/>
  <c r="AP386" i="40"/>
  <c r="AO386" i="40"/>
  <c r="AN386" i="40"/>
  <c r="AW385" i="40"/>
  <c r="AV385" i="40"/>
  <c r="AU385" i="40"/>
  <c r="AT385" i="40"/>
  <c r="AS385" i="40"/>
  <c r="AR385" i="40"/>
  <c r="AQ385" i="40"/>
  <c r="AP385" i="40"/>
  <c r="AO385" i="40"/>
  <c r="AN385" i="40"/>
  <c r="AW384" i="40"/>
  <c r="AV384" i="40"/>
  <c r="AU384" i="40"/>
  <c r="AT384" i="40"/>
  <c r="AS384" i="40"/>
  <c r="AR384" i="40"/>
  <c r="AQ384" i="40"/>
  <c r="AP384" i="40"/>
  <c r="AO384" i="40"/>
  <c r="AN384" i="40"/>
  <c r="AW383" i="40"/>
  <c r="AV383" i="40"/>
  <c r="AU383" i="40"/>
  <c r="AT383" i="40"/>
  <c r="AS383" i="40"/>
  <c r="AR383" i="40"/>
  <c r="AQ383" i="40"/>
  <c r="AP383" i="40"/>
  <c r="AO383" i="40"/>
  <c r="AN383" i="40"/>
  <c r="AW382" i="40"/>
  <c r="AV382" i="40"/>
  <c r="AU382" i="40"/>
  <c r="AT382" i="40"/>
  <c r="AS382" i="40"/>
  <c r="AR382" i="40"/>
  <c r="AQ382" i="40"/>
  <c r="AP382" i="40"/>
  <c r="AO382" i="40"/>
  <c r="AN382" i="40"/>
  <c r="AW381" i="40"/>
  <c r="AV381" i="40"/>
  <c r="AU381" i="40"/>
  <c r="AT381" i="40"/>
  <c r="AS381" i="40"/>
  <c r="AR381" i="40"/>
  <c r="AQ381" i="40"/>
  <c r="AP381" i="40"/>
  <c r="AO381" i="40"/>
  <c r="AN381" i="40"/>
  <c r="AW380" i="40"/>
  <c r="AV380" i="40"/>
  <c r="AU380" i="40"/>
  <c r="AT380" i="40"/>
  <c r="AS380" i="40"/>
  <c r="AR380" i="40"/>
  <c r="AQ380" i="40"/>
  <c r="AP380" i="40"/>
  <c r="AO380" i="40"/>
  <c r="AN380" i="40"/>
  <c r="AW379" i="40"/>
  <c r="AV379" i="40"/>
  <c r="AU379" i="40"/>
  <c r="AT379" i="40"/>
  <c r="AS379" i="40"/>
  <c r="AR379" i="40"/>
  <c r="AQ379" i="40"/>
  <c r="AP379" i="40"/>
  <c r="AO379" i="40"/>
  <c r="AN379" i="40"/>
  <c r="AW378" i="40"/>
  <c r="AV378" i="40"/>
  <c r="AU378" i="40"/>
  <c r="AT378" i="40"/>
  <c r="AS378" i="40"/>
  <c r="AR378" i="40"/>
  <c r="AQ378" i="40"/>
  <c r="AP378" i="40"/>
  <c r="AO378" i="40"/>
  <c r="AN378" i="40"/>
  <c r="AW377" i="40"/>
  <c r="AV377" i="40"/>
  <c r="AU377" i="40"/>
  <c r="AT377" i="40"/>
  <c r="AS377" i="40"/>
  <c r="AR377" i="40"/>
  <c r="AQ377" i="40"/>
  <c r="AP377" i="40"/>
  <c r="AO377" i="40"/>
  <c r="AN377" i="40"/>
  <c r="AW376" i="40"/>
  <c r="AV376" i="40"/>
  <c r="AU376" i="40"/>
  <c r="AT376" i="40"/>
  <c r="AS376" i="40"/>
  <c r="AR376" i="40"/>
  <c r="AQ376" i="40"/>
  <c r="AP376" i="40"/>
  <c r="AO376" i="40"/>
  <c r="AN376" i="40"/>
  <c r="AW375" i="40"/>
  <c r="AV375" i="40"/>
  <c r="AU375" i="40"/>
  <c r="AT375" i="40"/>
  <c r="AS375" i="40"/>
  <c r="AR375" i="40"/>
  <c r="AQ375" i="40"/>
  <c r="AP375" i="40"/>
  <c r="AO375" i="40"/>
  <c r="AN375" i="40"/>
  <c r="AW374" i="40"/>
  <c r="AV374" i="40"/>
  <c r="AU374" i="40"/>
  <c r="AT374" i="40"/>
  <c r="AS374" i="40"/>
  <c r="AR374" i="40"/>
  <c r="AQ374" i="40"/>
  <c r="AP374" i="40"/>
  <c r="AO374" i="40"/>
  <c r="AN374" i="40"/>
  <c r="AW373" i="40"/>
  <c r="AV373" i="40"/>
  <c r="AU373" i="40"/>
  <c r="AT373" i="40"/>
  <c r="AS373" i="40"/>
  <c r="AR373" i="40"/>
  <c r="AQ373" i="40"/>
  <c r="AP373" i="40"/>
  <c r="AO373" i="40"/>
  <c r="AN373" i="40"/>
  <c r="AW372" i="40"/>
  <c r="AV372" i="40"/>
  <c r="AU372" i="40"/>
  <c r="AT372" i="40"/>
  <c r="AS372" i="40"/>
  <c r="AR372" i="40"/>
  <c r="AQ372" i="40"/>
  <c r="AP372" i="40"/>
  <c r="AO372" i="40"/>
  <c r="AN372" i="40"/>
  <c r="AW371" i="40"/>
  <c r="AV371" i="40"/>
  <c r="AU371" i="40"/>
  <c r="AT371" i="40"/>
  <c r="AS371" i="40"/>
  <c r="AR371" i="40"/>
  <c r="AQ371" i="40"/>
  <c r="AP371" i="40"/>
  <c r="AO371" i="40"/>
  <c r="AN371" i="40"/>
  <c r="AW370" i="40"/>
  <c r="AV370" i="40"/>
  <c r="AU370" i="40"/>
  <c r="AT370" i="40"/>
  <c r="AS370" i="40"/>
  <c r="AR370" i="40"/>
  <c r="AQ370" i="40"/>
  <c r="AP370" i="40"/>
  <c r="AO370" i="40"/>
  <c r="AN370" i="40"/>
  <c r="AW369" i="40"/>
  <c r="AV369" i="40"/>
  <c r="AU369" i="40"/>
  <c r="AT369" i="40"/>
  <c r="AS369" i="40"/>
  <c r="AR369" i="40"/>
  <c r="AQ369" i="40"/>
  <c r="AP369" i="40"/>
  <c r="AO369" i="40"/>
  <c r="AN369" i="40"/>
  <c r="AW368" i="40"/>
  <c r="AV368" i="40"/>
  <c r="AU368" i="40"/>
  <c r="AT368" i="40"/>
  <c r="AS368" i="40"/>
  <c r="AR368" i="40"/>
  <c r="AQ368" i="40"/>
  <c r="AP368" i="40"/>
  <c r="AO368" i="40"/>
  <c r="AN368" i="40"/>
  <c r="AW367" i="40"/>
  <c r="AV367" i="40"/>
  <c r="AU367" i="40"/>
  <c r="AT367" i="40"/>
  <c r="AS367" i="40"/>
  <c r="AR367" i="40"/>
  <c r="AQ367" i="40"/>
  <c r="AP367" i="40"/>
  <c r="AO367" i="40"/>
  <c r="AN367" i="40"/>
  <c r="AW366" i="40"/>
  <c r="AV366" i="40"/>
  <c r="AU366" i="40"/>
  <c r="AT366" i="40"/>
  <c r="AS366" i="40"/>
  <c r="AR366" i="40"/>
  <c r="AQ366" i="40"/>
  <c r="AP366" i="40"/>
  <c r="AO366" i="40"/>
  <c r="AN366" i="40"/>
  <c r="AW365" i="40"/>
  <c r="AV365" i="40"/>
  <c r="AU365" i="40"/>
  <c r="AT365" i="40"/>
  <c r="AS365" i="40"/>
  <c r="AR365" i="40"/>
  <c r="AQ365" i="40"/>
  <c r="AP365" i="40"/>
  <c r="AO365" i="40"/>
  <c r="AN365" i="40"/>
  <c r="AW364" i="40"/>
  <c r="AV364" i="40"/>
  <c r="AU364" i="40"/>
  <c r="AT364" i="40"/>
  <c r="AS364" i="40"/>
  <c r="AR364" i="40"/>
  <c r="AQ364" i="40"/>
  <c r="AP364" i="40"/>
  <c r="AO364" i="40"/>
  <c r="AN364" i="40"/>
  <c r="AW363" i="40"/>
  <c r="AV363" i="40"/>
  <c r="AU363" i="40"/>
  <c r="AT363" i="40"/>
  <c r="AS363" i="40"/>
  <c r="AR363" i="40"/>
  <c r="AQ363" i="40"/>
  <c r="AP363" i="40"/>
  <c r="AO363" i="40"/>
  <c r="AN363" i="40"/>
  <c r="AW362" i="40"/>
  <c r="AV362" i="40"/>
  <c r="AU362" i="40"/>
  <c r="AT362" i="40"/>
  <c r="AS362" i="40"/>
  <c r="AR362" i="40"/>
  <c r="AQ362" i="40"/>
  <c r="AP362" i="40"/>
  <c r="AO362" i="40"/>
  <c r="AN362" i="40"/>
  <c r="AW361" i="40"/>
  <c r="AV361" i="40"/>
  <c r="AU361" i="40"/>
  <c r="AT361" i="40"/>
  <c r="AS361" i="40"/>
  <c r="AR361" i="40"/>
  <c r="AQ361" i="40"/>
  <c r="AP361" i="40"/>
  <c r="AO361" i="40"/>
  <c r="AN361" i="40"/>
  <c r="AW360" i="40"/>
  <c r="AV360" i="40"/>
  <c r="AU360" i="40"/>
  <c r="AT360" i="40"/>
  <c r="AS360" i="40"/>
  <c r="AR360" i="40"/>
  <c r="AQ360" i="40"/>
  <c r="AP360" i="40"/>
  <c r="AO360" i="40"/>
  <c r="AN360" i="40"/>
  <c r="AW359" i="40"/>
  <c r="AV359" i="40"/>
  <c r="AU359" i="40"/>
  <c r="AT359" i="40"/>
  <c r="AS359" i="40"/>
  <c r="AR359" i="40"/>
  <c r="AQ359" i="40"/>
  <c r="AP359" i="40"/>
  <c r="AO359" i="40"/>
  <c r="AN359" i="40"/>
  <c r="AW358" i="40"/>
  <c r="AV358" i="40"/>
  <c r="AU358" i="40"/>
  <c r="AT358" i="40"/>
  <c r="AS358" i="40"/>
  <c r="AR358" i="40"/>
  <c r="AQ358" i="40"/>
  <c r="AP358" i="40"/>
  <c r="AO358" i="40"/>
  <c r="AN358" i="40"/>
  <c r="AW357" i="40"/>
  <c r="AV357" i="40"/>
  <c r="AU357" i="40"/>
  <c r="AT357" i="40"/>
  <c r="AS357" i="40"/>
  <c r="AR357" i="40"/>
  <c r="AQ357" i="40"/>
  <c r="AP357" i="40"/>
  <c r="AO357" i="40"/>
  <c r="AN357" i="40"/>
  <c r="AW356" i="40"/>
  <c r="AV356" i="40"/>
  <c r="AU356" i="40"/>
  <c r="AT356" i="40"/>
  <c r="AS356" i="40"/>
  <c r="AR356" i="40"/>
  <c r="AQ356" i="40"/>
  <c r="AP356" i="40"/>
  <c r="AO356" i="40"/>
  <c r="AN356" i="40"/>
  <c r="AW355" i="40"/>
  <c r="AV355" i="40"/>
  <c r="AU355" i="40"/>
  <c r="AT355" i="40"/>
  <c r="AS355" i="40"/>
  <c r="AR355" i="40"/>
  <c r="AQ355" i="40"/>
  <c r="AP355" i="40"/>
  <c r="AO355" i="40"/>
  <c r="AN355" i="40"/>
  <c r="AW354" i="40"/>
  <c r="AV354" i="40"/>
  <c r="AU354" i="40"/>
  <c r="AT354" i="40"/>
  <c r="AS354" i="40"/>
  <c r="AR354" i="40"/>
  <c r="AQ354" i="40"/>
  <c r="AP354" i="40"/>
  <c r="AO354" i="40"/>
  <c r="AN354" i="40"/>
  <c r="AW353" i="40"/>
  <c r="AV353" i="40"/>
  <c r="AU353" i="40"/>
  <c r="AT353" i="40"/>
  <c r="AS353" i="40"/>
  <c r="AR353" i="40"/>
  <c r="AQ353" i="40"/>
  <c r="AP353" i="40"/>
  <c r="AO353" i="40"/>
  <c r="AN353" i="40"/>
  <c r="AW352" i="40"/>
  <c r="AV352" i="40"/>
  <c r="AU352" i="40"/>
  <c r="AT352" i="40"/>
  <c r="AS352" i="40"/>
  <c r="AR352" i="40"/>
  <c r="AQ352" i="40"/>
  <c r="AP352" i="40"/>
  <c r="AO352" i="40"/>
  <c r="AN352" i="40"/>
  <c r="AW351" i="40"/>
  <c r="AV351" i="40"/>
  <c r="AU351" i="40"/>
  <c r="AT351" i="40"/>
  <c r="AS351" i="40"/>
  <c r="AR351" i="40"/>
  <c r="AQ351" i="40"/>
  <c r="AP351" i="40"/>
  <c r="AO351" i="40"/>
  <c r="AN351" i="40"/>
  <c r="AW350" i="40"/>
  <c r="AV350" i="40"/>
  <c r="AU350" i="40"/>
  <c r="AT350" i="40"/>
  <c r="AS350" i="40"/>
  <c r="AR350" i="40"/>
  <c r="AQ350" i="40"/>
  <c r="AP350" i="40"/>
  <c r="AO350" i="40"/>
  <c r="AN350" i="40"/>
  <c r="AW349" i="40"/>
  <c r="AV349" i="40"/>
  <c r="AU349" i="40"/>
  <c r="AT349" i="40"/>
  <c r="AS349" i="40"/>
  <c r="AR349" i="40"/>
  <c r="AQ349" i="40"/>
  <c r="AP349" i="40"/>
  <c r="AO349" i="40"/>
  <c r="AN349" i="40"/>
  <c r="AW348" i="40"/>
  <c r="AV348" i="40"/>
  <c r="AU348" i="40"/>
  <c r="AT348" i="40"/>
  <c r="AS348" i="40"/>
  <c r="AR348" i="40"/>
  <c r="AQ348" i="40"/>
  <c r="AP348" i="40"/>
  <c r="AO348" i="40"/>
  <c r="AN348" i="40"/>
  <c r="AW347" i="40"/>
  <c r="AV347" i="40"/>
  <c r="AU347" i="40"/>
  <c r="AT347" i="40"/>
  <c r="AS347" i="40"/>
  <c r="AR347" i="40"/>
  <c r="AQ347" i="40"/>
  <c r="AP347" i="40"/>
  <c r="AO347" i="40"/>
  <c r="AN347" i="40"/>
  <c r="AW346" i="40"/>
  <c r="AV346" i="40"/>
  <c r="AU346" i="40"/>
  <c r="AT346" i="40"/>
  <c r="AS346" i="40"/>
  <c r="AR346" i="40"/>
  <c r="AQ346" i="40"/>
  <c r="AP346" i="40"/>
  <c r="AO346" i="40"/>
  <c r="AN346" i="40"/>
  <c r="AW345" i="40"/>
  <c r="AV345" i="40"/>
  <c r="AU345" i="40"/>
  <c r="AT345" i="40"/>
  <c r="AS345" i="40"/>
  <c r="AR345" i="40"/>
  <c r="AQ345" i="40"/>
  <c r="AP345" i="40"/>
  <c r="AO345" i="40"/>
  <c r="AN345" i="40"/>
  <c r="AW344" i="40"/>
  <c r="AV344" i="40"/>
  <c r="AU344" i="40"/>
  <c r="AT344" i="40"/>
  <c r="AS344" i="40"/>
  <c r="AR344" i="40"/>
  <c r="AQ344" i="40"/>
  <c r="AP344" i="40"/>
  <c r="AO344" i="40"/>
  <c r="AN344" i="40"/>
  <c r="AW343" i="40"/>
  <c r="AV343" i="40"/>
  <c r="AU343" i="40"/>
  <c r="AT343" i="40"/>
  <c r="AS343" i="40"/>
  <c r="AR343" i="40"/>
  <c r="AQ343" i="40"/>
  <c r="AP343" i="40"/>
  <c r="AO343" i="40"/>
  <c r="AN343" i="40"/>
  <c r="AW342" i="40"/>
  <c r="AV342" i="40"/>
  <c r="AU342" i="40"/>
  <c r="AT342" i="40"/>
  <c r="AS342" i="40"/>
  <c r="AR342" i="40"/>
  <c r="AQ342" i="40"/>
  <c r="AP342" i="40"/>
  <c r="AO342" i="40"/>
  <c r="AN342" i="40"/>
  <c r="AW341" i="40"/>
  <c r="AV341" i="40"/>
  <c r="AU341" i="40"/>
  <c r="AT341" i="40"/>
  <c r="AS341" i="40"/>
  <c r="AR341" i="40"/>
  <c r="AQ341" i="40"/>
  <c r="AP341" i="40"/>
  <c r="AO341" i="40"/>
  <c r="AN341" i="40"/>
  <c r="AW340" i="40"/>
  <c r="AV340" i="40"/>
  <c r="AU340" i="40"/>
  <c r="AT340" i="40"/>
  <c r="AS340" i="40"/>
  <c r="AR340" i="40"/>
  <c r="AQ340" i="40"/>
  <c r="AP340" i="40"/>
  <c r="AO340" i="40"/>
  <c r="AN340" i="40"/>
  <c r="AW339" i="40"/>
  <c r="AV339" i="40"/>
  <c r="AU339" i="40"/>
  <c r="AT339" i="40"/>
  <c r="AS339" i="40"/>
  <c r="AR339" i="40"/>
  <c r="AQ339" i="40"/>
  <c r="AP339" i="40"/>
  <c r="AO339" i="40"/>
  <c r="AN339" i="40"/>
  <c r="AW338" i="40"/>
  <c r="AV338" i="40"/>
  <c r="AU338" i="40"/>
  <c r="AT338" i="40"/>
  <c r="AS338" i="40"/>
  <c r="AR338" i="40"/>
  <c r="AQ338" i="40"/>
  <c r="AP338" i="40"/>
  <c r="AO338" i="40"/>
  <c r="AN338" i="40"/>
  <c r="AW337" i="40"/>
  <c r="AV337" i="40"/>
  <c r="AU337" i="40"/>
  <c r="AT337" i="40"/>
  <c r="AS337" i="40"/>
  <c r="AR337" i="40"/>
  <c r="AQ337" i="40"/>
  <c r="AP337" i="40"/>
  <c r="AO337" i="40"/>
  <c r="AN337" i="40"/>
  <c r="AW336" i="40"/>
  <c r="AV336" i="40"/>
  <c r="AU336" i="40"/>
  <c r="AT336" i="40"/>
  <c r="AS336" i="40"/>
  <c r="AR336" i="40"/>
  <c r="AQ336" i="40"/>
  <c r="AP336" i="40"/>
  <c r="AO336" i="40"/>
  <c r="AN336" i="40"/>
  <c r="AW335" i="40"/>
  <c r="AV335" i="40"/>
  <c r="AU335" i="40"/>
  <c r="AT335" i="40"/>
  <c r="AS335" i="40"/>
  <c r="AR335" i="40"/>
  <c r="AQ335" i="40"/>
  <c r="AP335" i="40"/>
  <c r="AO335" i="40"/>
  <c r="AN335" i="40"/>
  <c r="AW334" i="40"/>
  <c r="AV334" i="40"/>
  <c r="AU334" i="40"/>
  <c r="AT334" i="40"/>
  <c r="AS334" i="40"/>
  <c r="AR334" i="40"/>
  <c r="AQ334" i="40"/>
  <c r="AP334" i="40"/>
  <c r="AO334" i="40"/>
  <c r="AN334" i="40"/>
  <c r="AW333" i="40"/>
  <c r="AV333" i="40"/>
  <c r="AU333" i="40"/>
  <c r="AT333" i="40"/>
  <c r="AS333" i="40"/>
  <c r="AR333" i="40"/>
  <c r="AQ333" i="40"/>
  <c r="AP333" i="40"/>
  <c r="AO333" i="40"/>
  <c r="AN333" i="40"/>
  <c r="AW332" i="40"/>
  <c r="AV332" i="40"/>
  <c r="AU332" i="40"/>
  <c r="AT332" i="40"/>
  <c r="AS332" i="40"/>
  <c r="AR332" i="40"/>
  <c r="AQ332" i="40"/>
  <c r="AP332" i="40"/>
  <c r="AO332" i="40"/>
  <c r="AN332" i="40"/>
  <c r="AW331" i="40"/>
  <c r="AV331" i="40"/>
  <c r="AU331" i="40"/>
  <c r="AT331" i="40"/>
  <c r="AS331" i="40"/>
  <c r="AR331" i="40"/>
  <c r="AQ331" i="40"/>
  <c r="AP331" i="40"/>
  <c r="AO331" i="40"/>
  <c r="AN331" i="40"/>
  <c r="AW330" i="40"/>
  <c r="AV330" i="40"/>
  <c r="AU330" i="40"/>
  <c r="AT330" i="40"/>
  <c r="AS330" i="40"/>
  <c r="AR330" i="40"/>
  <c r="AQ330" i="40"/>
  <c r="AP330" i="40"/>
  <c r="AO330" i="40"/>
  <c r="AN330" i="40"/>
  <c r="AW329" i="40"/>
  <c r="AV329" i="40"/>
  <c r="AU329" i="40"/>
  <c r="AT329" i="40"/>
  <c r="AS329" i="40"/>
  <c r="AR329" i="40"/>
  <c r="AQ329" i="40"/>
  <c r="AP329" i="40"/>
  <c r="AO329" i="40"/>
  <c r="AN329" i="40"/>
  <c r="AW328" i="40"/>
  <c r="AV328" i="40"/>
  <c r="AU328" i="40"/>
  <c r="AT328" i="40"/>
  <c r="AS328" i="40"/>
  <c r="AR328" i="40"/>
  <c r="AQ328" i="40"/>
  <c r="AP328" i="40"/>
  <c r="AO328" i="40"/>
  <c r="AN328" i="40"/>
  <c r="AW327" i="40"/>
  <c r="AV327" i="40"/>
  <c r="AU327" i="40"/>
  <c r="AT327" i="40"/>
  <c r="AS327" i="40"/>
  <c r="AR327" i="40"/>
  <c r="AQ327" i="40"/>
  <c r="AP327" i="40"/>
  <c r="AO327" i="40"/>
  <c r="AN327" i="40"/>
  <c r="AW326" i="40"/>
  <c r="AV326" i="40"/>
  <c r="AU326" i="40"/>
  <c r="AT326" i="40"/>
  <c r="AS326" i="40"/>
  <c r="AR326" i="40"/>
  <c r="AQ326" i="40"/>
  <c r="AP326" i="40"/>
  <c r="AO326" i="40"/>
  <c r="AN326" i="40"/>
  <c r="AW325" i="40"/>
  <c r="AV325" i="40"/>
  <c r="AU325" i="40"/>
  <c r="AT325" i="40"/>
  <c r="AS325" i="40"/>
  <c r="AR325" i="40"/>
  <c r="AQ325" i="40"/>
  <c r="AP325" i="40"/>
  <c r="AO325" i="40"/>
  <c r="AN325" i="40"/>
  <c r="AW324" i="40"/>
  <c r="AV324" i="40"/>
  <c r="AU324" i="40"/>
  <c r="AT324" i="40"/>
  <c r="AS324" i="40"/>
  <c r="AR324" i="40"/>
  <c r="AQ324" i="40"/>
  <c r="AP324" i="40"/>
  <c r="AO324" i="40"/>
  <c r="AN324" i="40"/>
  <c r="AW323" i="40"/>
  <c r="AV323" i="40"/>
  <c r="AU323" i="40"/>
  <c r="AT323" i="40"/>
  <c r="AS323" i="40"/>
  <c r="AR323" i="40"/>
  <c r="AQ323" i="40"/>
  <c r="AP323" i="40"/>
  <c r="AO323" i="40"/>
  <c r="AN323" i="40"/>
  <c r="AW322" i="40"/>
  <c r="AV322" i="40"/>
  <c r="AU322" i="40"/>
  <c r="AT322" i="40"/>
  <c r="AS322" i="40"/>
  <c r="AR322" i="40"/>
  <c r="AQ322" i="40"/>
  <c r="AP322" i="40"/>
  <c r="AO322" i="40"/>
  <c r="AN322" i="40"/>
  <c r="AW321" i="40"/>
  <c r="AV321" i="40"/>
  <c r="AU321" i="40"/>
  <c r="AT321" i="40"/>
  <c r="AS321" i="40"/>
  <c r="AR321" i="40"/>
  <c r="AQ321" i="40"/>
  <c r="AP321" i="40"/>
  <c r="AO321" i="40"/>
  <c r="AN321" i="40"/>
  <c r="AW320" i="40"/>
  <c r="AV320" i="40"/>
  <c r="AU320" i="40"/>
  <c r="AT320" i="40"/>
  <c r="AS320" i="40"/>
  <c r="AR320" i="40"/>
  <c r="AQ320" i="40"/>
  <c r="AP320" i="40"/>
  <c r="AO320" i="40"/>
  <c r="AN320" i="40"/>
  <c r="AW319" i="40"/>
  <c r="AV319" i="40"/>
  <c r="AU319" i="40"/>
  <c r="AT319" i="40"/>
  <c r="AS319" i="40"/>
  <c r="AR319" i="40"/>
  <c r="AQ319" i="40"/>
  <c r="AP319" i="40"/>
  <c r="AO319" i="40"/>
  <c r="AN319" i="40"/>
  <c r="AW318" i="40"/>
  <c r="AV318" i="40"/>
  <c r="AU318" i="40"/>
  <c r="AT318" i="40"/>
  <c r="AS318" i="40"/>
  <c r="AR318" i="40"/>
  <c r="AQ318" i="40"/>
  <c r="AP318" i="40"/>
  <c r="AO318" i="40"/>
  <c r="AN318" i="40"/>
  <c r="AW317" i="40"/>
  <c r="AV317" i="40"/>
  <c r="AU317" i="40"/>
  <c r="AT317" i="40"/>
  <c r="AS317" i="40"/>
  <c r="AR317" i="40"/>
  <c r="AQ317" i="40"/>
  <c r="AP317" i="40"/>
  <c r="AO317" i="40"/>
  <c r="AN317" i="40"/>
  <c r="AW316" i="40"/>
  <c r="AV316" i="40"/>
  <c r="AU316" i="40"/>
  <c r="AT316" i="40"/>
  <c r="AS316" i="40"/>
  <c r="AR316" i="40"/>
  <c r="AQ316" i="40"/>
  <c r="AP316" i="40"/>
  <c r="AO316" i="40"/>
  <c r="AN316" i="40"/>
  <c r="AW315" i="40"/>
  <c r="AV315" i="40"/>
  <c r="AU315" i="40"/>
  <c r="AT315" i="40"/>
  <c r="AS315" i="40"/>
  <c r="AR315" i="40"/>
  <c r="AQ315" i="40"/>
  <c r="AP315" i="40"/>
  <c r="AO315" i="40"/>
  <c r="AN315" i="40"/>
  <c r="AW314" i="40"/>
  <c r="AV314" i="40"/>
  <c r="AU314" i="40"/>
  <c r="AT314" i="40"/>
  <c r="AS314" i="40"/>
  <c r="AR314" i="40"/>
  <c r="AQ314" i="40"/>
  <c r="AP314" i="40"/>
  <c r="AO314" i="40"/>
  <c r="AN314" i="40"/>
  <c r="AW313" i="40"/>
  <c r="AV313" i="40"/>
  <c r="AU313" i="40"/>
  <c r="AT313" i="40"/>
  <c r="AS313" i="40"/>
  <c r="AR313" i="40"/>
  <c r="AQ313" i="40"/>
  <c r="AP313" i="40"/>
  <c r="AO313" i="40"/>
  <c r="AN313" i="40"/>
  <c r="AW312" i="40"/>
  <c r="AV312" i="40"/>
  <c r="AU312" i="40"/>
  <c r="AT312" i="40"/>
  <c r="AS312" i="40"/>
  <c r="AR312" i="40"/>
  <c r="AQ312" i="40"/>
  <c r="AP312" i="40"/>
  <c r="AO312" i="40"/>
  <c r="AN312" i="40"/>
  <c r="AW311" i="40"/>
  <c r="AV311" i="40"/>
  <c r="AU311" i="40"/>
  <c r="AT311" i="40"/>
  <c r="AS311" i="40"/>
  <c r="AR311" i="40"/>
  <c r="AQ311" i="40"/>
  <c r="AP311" i="40"/>
  <c r="AO311" i="40"/>
  <c r="AN311" i="40"/>
  <c r="AW310" i="40"/>
  <c r="AV310" i="40"/>
  <c r="AU310" i="40"/>
  <c r="AT310" i="40"/>
  <c r="AS310" i="40"/>
  <c r="AR310" i="40"/>
  <c r="AQ310" i="40"/>
  <c r="AP310" i="40"/>
  <c r="AO310" i="40"/>
  <c r="AN310" i="40"/>
  <c r="AW309" i="40"/>
  <c r="AV309" i="40"/>
  <c r="AU309" i="40"/>
  <c r="AT309" i="40"/>
  <c r="AS309" i="40"/>
  <c r="AR309" i="40"/>
  <c r="AQ309" i="40"/>
  <c r="AP309" i="40"/>
  <c r="AO309" i="40"/>
  <c r="AN309" i="40"/>
  <c r="AW308" i="40"/>
  <c r="AV308" i="40"/>
  <c r="AU308" i="40"/>
  <c r="AT308" i="40"/>
  <c r="AS308" i="40"/>
  <c r="AR308" i="40"/>
  <c r="AQ308" i="40"/>
  <c r="AP308" i="40"/>
  <c r="AO308" i="40"/>
  <c r="AN308" i="40"/>
  <c r="AW307" i="40"/>
  <c r="AV307" i="40"/>
  <c r="AU307" i="40"/>
  <c r="AT307" i="40"/>
  <c r="AS307" i="40"/>
  <c r="AR307" i="40"/>
  <c r="AQ307" i="40"/>
  <c r="AP307" i="40"/>
  <c r="AO307" i="40"/>
  <c r="AN307" i="40"/>
  <c r="AW306" i="40"/>
  <c r="AV306" i="40"/>
  <c r="AU306" i="40"/>
  <c r="AT306" i="40"/>
  <c r="AS306" i="40"/>
  <c r="AR306" i="40"/>
  <c r="AQ306" i="40"/>
  <c r="AP306" i="40"/>
  <c r="AO306" i="40"/>
  <c r="AN306" i="40"/>
  <c r="AW305" i="40"/>
  <c r="AV305" i="40"/>
  <c r="AU305" i="40"/>
  <c r="AT305" i="40"/>
  <c r="AS305" i="40"/>
  <c r="AR305" i="40"/>
  <c r="AQ305" i="40"/>
  <c r="AP305" i="40"/>
  <c r="AO305" i="40"/>
  <c r="AN305" i="40"/>
  <c r="AW304" i="40"/>
  <c r="AV304" i="40"/>
  <c r="AU304" i="40"/>
  <c r="AT304" i="40"/>
  <c r="AS304" i="40"/>
  <c r="AR304" i="40"/>
  <c r="AQ304" i="40"/>
  <c r="AP304" i="40"/>
  <c r="AO304" i="40"/>
  <c r="AN304" i="40"/>
  <c r="AW303" i="40"/>
  <c r="AV303" i="40"/>
  <c r="AU303" i="40"/>
  <c r="AT303" i="40"/>
  <c r="AS303" i="40"/>
  <c r="AR303" i="40"/>
  <c r="AQ303" i="40"/>
  <c r="AP303" i="40"/>
  <c r="AO303" i="40"/>
  <c r="AN303" i="40"/>
  <c r="AW302" i="40"/>
  <c r="AV302" i="40"/>
  <c r="AU302" i="40"/>
  <c r="AT302" i="40"/>
  <c r="AS302" i="40"/>
  <c r="AR302" i="40"/>
  <c r="AQ302" i="40"/>
  <c r="AP302" i="40"/>
  <c r="AO302" i="40"/>
  <c r="AN302" i="40"/>
  <c r="AW301" i="40"/>
  <c r="AV301" i="40"/>
  <c r="AU301" i="40"/>
  <c r="AT301" i="40"/>
  <c r="AS301" i="40"/>
  <c r="AR301" i="40"/>
  <c r="AQ301" i="40"/>
  <c r="AP301" i="40"/>
  <c r="AO301" i="40"/>
  <c r="AN301" i="40"/>
  <c r="AW300" i="40"/>
  <c r="AV300" i="40"/>
  <c r="AU300" i="40"/>
  <c r="AT300" i="40"/>
  <c r="AS300" i="40"/>
  <c r="AR300" i="40"/>
  <c r="AQ300" i="40"/>
  <c r="AP300" i="40"/>
  <c r="AO300" i="40"/>
  <c r="AN300" i="40"/>
  <c r="AW299" i="40"/>
  <c r="AV299" i="40"/>
  <c r="AU299" i="40"/>
  <c r="AT299" i="40"/>
  <c r="AS299" i="40"/>
  <c r="AR299" i="40"/>
  <c r="AQ299" i="40"/>
  <c r="AP299" i="40"/>
  <c r="AO299" i="40"/>
  <c r="AN299" i="40"/>
  <c r="AW298" i="40"/>
  <c r="AV298" i="40"/>
  <c r="AU298" i="40"/>
  <c r="AT298" i="40"/>
  <c r="AS298" i="40"/>
  <c r="AR298" i="40"/>
  <c r="AQ298" i="40"/>
  <c r="AP298" i="40"/>
  <c r="AO298" i="40"/>
  <c r="AN298" i="40"/>
  <c r="AW297" i="40"/>
  <c r="AV297" i="40"/>
  <c r="AU297" i="40"/>
  <c r="AT297" i="40"/>
  <c r="AS297" i="40"/>
  <c r="AR297" i="40"/>
  <c r="AQ297" i="40"/>
  <c r="AP297" i="40"/>
  <c r="AO297" i="40"/>
  <c r="AN297" i="40"/>
  <c r="AW296" i="40"/>
  <c r="AV296" i="40"/>
  <c r="AU296" i="40"/>
  <c r="AT296" i="40"/>
  <c r="AS296" i="40"/>
  <c r="AR296" i="40"/>
  <c r="AQ296" i="40"/>
  <c r="AP296" i="40"/>
  <c r="AO296" i="40"/>
  <c r="AN296" i="40"/>
  <c r="AW295" i="40"/>
  <c r="AV295" i="40"/>
  <c r="AU295" i="40"/>
  <c r="AT295" i="40"/>
  <c r="AS295" i="40"/>
  <c r="AR295" i="40"/>
  <c r="AQ295" i="40"/>
  <c r="AP295" i="40"/>
  <c r="AO295" i="40"/>
  <c r="AN295" i="40"/>
  <c r="AW294" i="40"/>
  <c r="AV294" i="40"/>
  <c r="AU294" i="40"/>
  <c r="AT294" i="40"/>
  <c r="AS294" i="40"/>
  <c r="AR294" i="40"/>
  <c r="AQ294" i="40"/>
  <c r="AP294" i="40"/>
  <c r="AO294" i="40"/>
  <c r="AN294" i="40"/>
  <c r="AW293" i="40"/>
  <c r="AV293" i="40"/>
  <c r="AU293" i="40"/>
  <c r="AT293" i="40"/>
  <c r="AS293" i="40"/>
  <c r="AR293" i="40"/>
  <c r="AQ293" i="40"/>
  <c r="AP293" i="40"/>
  <c r="AO293" i="40"/>
  <c r="AN293" i="40"/>
  <c r="AW292" i="40"/>
  <c r="AV292" i="40"/>
  <c r="AU292" i="40"/>
  <c r="AT292" i="40"/>
  <c r="AS292" i="40"/>
  <c r="AR292" i="40"/>
  <c r="AQ292" i="40"/>
  <c r="AP292" i="40"/>
  <c r="AO292" i="40"/>
  <c r="AN292" i="40"/>
  <c r="AW291" i="40"/>
  <c r="AV291" i="40"/>
  <c r="AU291" i="40"/>
  <c r="AT291" i="40"/>
  <c r="AS291" i="40"/>
  <c r="AR291" i="40"/>
  <c r="AQ291" i="40"/>
  <c r="AP291" i="40"/>
  <c r="AO291" i="40"/>
  <c r="AN291" i="40"/>
  <c r="AW290" i="40"/>
  <c r="AV290" i="40"/>
  <c r="AU290" i="40"/>
  <c r="AT290" i="40"/>
  <c r="AS290" i="40"/>
  <c r="AR290" i="40"/>
  <c r="AQ290" i="40"/>
  <c r="AP290" i="40"/>
  <c r="AO290" i="40"/>
  <c r="AN290" i="40"/>
  <c r="AW289" i="40"/>
  <c r="AV289" i="40"/>
  <c r="AU289" i="40"/>
  <c r="AT289" i="40"/>
  <c r="AS289" i="40"/>
  <c r="AR289" i="40"/>
  <c r="AQ289" i="40"/>
  <c r="AP289" i="40"/>
  <c r="AO289" i="40"/>
  <c r="AN289" i="40"/>
  <c r="AW288" i="40"/>
  <c r="AV288" i="40"/>
  <c r="AU288" i="40"/>
  <c r="AT288" i="40"/>
  <c r="AS288" i="40"/>
  <c r="AR288" i="40"/>
  <c r="AQ288" i="40"/>
  <c r="AP288" i="40"/>
  <c r="AO288" i="40"/>
  <c r="AN288" i="40"/>
  <c r="AW287" i="40"/>
  <c r="AV287" i="40"/>
  <c r="AU287" i="40"/>
  <c r="AT287" i="40"/>
  <c r="AS287" i="40"/>
  <c r="AR287" i="40"/>
  <c r="AQ287" i="40"/>
  <c r="AP287" i="40"/>
  <c r="AO287" i="40"/>
  <c r="AN287" i="40"/>
  <c r="AW286" i="40"/>
  <c r="AV286" i="40"/>
  <c r="AU286" i="40"/>
  <c r="AT286" i="40"/>
  <c r="AS286" i="40"/>
  <c r="AR286" i="40"/>
  <c r="AQ286" i="40"/>
  <c r="AP286" i="40"/>
  <c r="AO286" i="40"/>
  <c r="AN286" i="40"/>
  <c r="AW285" i="40"/>
  <c r="AV285" i="40"/>
  <c r="AU285" i="40"/>
  <c r="AT285" i="40"/>
  <c r="AS285" i="40"/>
  <c r="AR285" i="40"/>
  <c r="AQ285" i="40"/>
  <c r="AP285" i="40"/>
  <c r="AO285" i="40"/>
  <c r="AN285" i="40"/>
  <c r="AW284" i="40"/>
  <c r="AV284" i="40"/>
  <c r="AU284" i="40"/>
  <c r="AT284" i="40"/>
  <c r="AS284" i="40"/>
  <c r="AR284" i="40"/>
  <c r="AQ284" i="40"/>
  <c r="AP284" i="40"/>
  <c r="AO284" i="40"/>
  <c r="AN284" i="40"/>
  <c r="AW283" i="40"/>
  <c r="AV283" i="40"/>
  <c r="AU283" i="40"/>
  <c r="AT283" i="40"/>
  <c r="AS283" i="40"/>
  <c r="AR283" i="40"/>
  <c r="AQ283" i="40"/>
  <c r="AP283" i="40"/>
  <c r="AO283" i="40"/>
  <c r="AN283" i="40"/>
  <c r="AW282" i="40"/>
  <c r="AV282" i="40"/>
  <c r="AU282" i="40"/>
  <c r="AT282" i="40"/>
  <c r="AS282" i="40"/>
  <c r="AR282" i="40"/>
  <c r="AQ282" i="40"/>
  <c r="AP282" i="40"/>
  <c r="AO282" i="40"/>
  <c r="AN282" i="40"/>
  <c r="AW281" i="40"/>
  <c r="AV281" i="40"/>
  <c r="AU281" i="40"/>
  <c r="AT281" i="40"/>
  <c r="AS281" i="40"/>
  <c r="AR281" i="40"/>
  <c r="AQ281" i="40"/>
  <c r="AP281" i="40"/>
  <c r="AO281" i="40"/>
  <c r="AN281" i="40"/>
  <c r="AW280" i="40"/>
  <c r="AV280" i="40"/>
  <c r="AU280" i="40"/>
  <c r="AT280" i="40"/>
  <c r="AS280" i="40"/>
  <c r="AR280" i="40"/>
  <c r="AQ280" i="40"/>
  <c r="AP280" i="40"/>
  <c r="AO280" i="40"/>
  <c r="AN280" i="40"/>
  <c r="AW279" i="40"/>
  <c r="AV279" i="40"/>
  <c r="AU279" i="40"/>
  <c r="AT279" i="40"/>
  <c r="AS279" i="40"/>
  <c r="AR279" i="40"/>
  <c r="AQ279" i="40"/>
  <c r="AP279" i="40"/>
  <c r="AO279" i="40"/>
  <c r="AN279" i="40"/>
  <c r="AW278" i="40"/>
  <c r="AV278" i="40"/>
  <c r="AU278" i="40"/>
  <c r="AT278" i="40"/>
  <c r="AS278" i="40"/>
  <c r="AR278" i="40"/>
  <c r="AQ278" i="40"/>
  <c r="AP278" i="40"/>
  <c r="AO278" i="40"/>
  <c r="AN278" i="40"/>
  <c r="AW277" i="40"/>
  <c r="AV277" i="40"/>
  <c r="AU277" i="40"/>
  <c r="AT277" i="40"/>
  <c r="AS277" i="40"/>
  <c r="AR277" i="40"/>
  <c r="AQ277" i="40"/>
  <c r="AP277" i="40"/>
  <c r="AO277" i="40"/>
  <c r="AN277" i="40"/>
  <c r="AW276" i="40"/>
  <c r="AV276" i="40"/>
  <c r="AU276" i="40"/>
  <c r="AT276" i="40"/>
  <c r="AS276" i="40"/>
  <c r="AR276" i="40"/>
  <c r="AQ276" i="40"/>
  <c r="AP276" i="40"/>
  <c r="AO276" i="40"/>
  <c r="AN276" i="40"/>
  <c r="AW275" i="40"/>
  <c r="AV275" i="40"/>
  <c r="AU275" i="40"/>
  <c r="AT275" i="40"/>
  <c r="AS275" i="40"/>
  <c r="AR275" i="40"/>
  <c r="AQ275" i="40"/>
  <c r="AP275" i="40"/>
  <c r="AO275" i="40"/>
  <c r="AN275" i="40"/>
  <c r="AW274" i="40"/>
  <c r="AV274" i="40"/>
  <c r="AU274" i="40"/>
  <c r="AT274" i="40"/>
  <c r="AS274" i="40"/>
  <c r="AR274" i="40"/>
  <c r="AQ274" i="40"/>
  <c r="AP274" i="40"/>
  <c r="AO274" i="40"/>
  <c r="AN274" i="40"/>
  <c r="AW273" i="40"/>
  <c r="AV273" i="40"/>
  <c r="AU273" i="40"/>
  <c r="AT273" i="40"/>
  <c r="AS273" i="40"/>
  <c r="AR273" i="40"/>
  <c r="AQ273" i="40"/>
  <c r="AP273" i="40"/>
  <c r="AO273" i="40"/>
  <c r="AN273" i="40"/>
  <c r="AW272" i="40"/>
  <c r="AV272" i="40"/>
  <c r="AU272" i="40"/>
  <c r="AT272" i="40"/>
  <c r="AS272" i="40"/>
  <c r="AR272" i="40"/>
  <c r="AQ272" i="40"/>
  <c r="AP272" i="40"/>
  <c r="AO272" i="40"/>
  <c r="AN272" i="40"/>
  <c r="AW271" i="40"/>
  <c r="AV271" i="40"/>
  <c r="AU271" i="40"/>
  <c r="AT271" i="40"/>
  <c r="AS271" i="40"/>
  <c r="AR271" i="40"/>
  <c r="AQ271" i="40"/>
  <c r="AP271" i="40"/>
  <c r="AO271" i="40"/>
  <c r="AN271" i="40"/>
  <c r="AW270" i="40"/>
  <c r="AV270" i="40"/>
  <c r="AU270" i="40"/>
  <c r="AT270" i="40"/>
  <c r="AS270" i="40"/>
  <c r="AR270" i="40"/>
  <c r="AQ270" i="40"/>
  <c r="AP270" i="40"/>
  <c r="AO270" i="40"/>
  <c r="AN270" i="40"/>
  <c r="AW269" i="40"/>
  <c r="AV269" i="40"/>
  <c r="AU269" i="40"/>
  <c r="AT269" i="40"/>
  <c r="AS269" i="40"/>
  <c r="AR269" i="40"/>
  <c r="AQ269" i="40"/>
  <c r="AP269" i="40"/>
  <c r="AO269" i="40"/>
  <c r="AN269" i="40"/>
  <c r="AW268" i="40"/>
  <c r="AV268" i="40"/>
  <c r="AU268" i="40"/>
  <c r="AT268" i="40"/>
  <c r="AS268" i="40"/>
  <c r="AR268" i="40"/>
  <c r="AQ268" i="40"/>
  <c r="AP268" i="40"/>
  <c r="AO268" i="40"/>
  <c r="AN268" i="40"/>
  <c r="AW267" i="40"/>
  <c r="AV267" i="40"/>
  <c r="AU267" i="40"/>
  <c r="AT267" i="40"/>
  <c r="AS267" i="40"/>
  <c r="AR267" i="40"/>
  <c r="AQ267" i="40"/>
  <c r="AP267" i="40"/>
  <c r="AO267" i="40"/>
  <c r="AN267" i="40"/>
  <c r="AW266" i="40"/>
  <c r="AV266" i="40"/>
  <c r="AU266" i="40"/>
  <c r="AT266" i="40"/>
  <c r="AS266" i="40"/>
  <c r="AR266" i="40"/>
  <c r="AQ266" i="40"/>
  <c r="AP266" i="40"/>
  <c r="AO266" i="40"/>
  <c r="AN266" i="40"/>
  <c r="AW265" i="40"/>
  <c r="AV265" i="40"/>
  <c r="AU265" i="40"/>
  <c r="AT265" i="40"/>
  <c r="AS265" i="40"/>
  <c r="AR265" i="40"/>
  <c r="AQ265" i="40"/>
  <c r="AP265" i="40"/>
  <c r="AO265" i="40"/>
  <c r="AN265" i="40"/>
  <c r="AW264" i="40"/>
  <c r="AV264" i="40"/>
  <c r="AU264" i="40"/>
  <c r="AT264" i="40"/>
  <c r="AS264" i="40"/>
  <c r="AR264" i="40"/>
  <c r="AQ264" i="40"/>
  <c r="AP264" i="40"/>
  <c r="AO264" i="40"/>
  <c r="AN264" i="40"/>
  <c r="AW263" i="40"/>
  <c r="AV263" i="40"/>
  <c r="AU263" i="40"/>
  <c r="AT263" i="40"/>
  <c r="AS263" i="40"/>
  <c r="AR263" i="40"/>
  <c r="AQ263" i="40"/>
  <c r="AP263" i="40"/>
  <c r="AO263" i="40"/>
  <c r="AN263" i="40"/>
  <c r="AW262" i="40"/>
  <c r="AV262" i="40"/>
  <c r="AU262" i="40"/>
  <c r="AT262" i="40"/>
  <c r="AS262" i="40"/>
  <c r="AR262" i="40"/>
  <c r="AQ262" i="40"/>
  <c r="AP262" i="40"/>
  <c r="AO262" i="40"/>
  <c r="AN262" i="40"/>
  <c r="AW261" i="40"/>
  <c r="AV261" i="40"/>
  <c r="AU261" i="40"/>
  <c r="AT261" i="40"/>
  <c r="AS261" i="40"/>
  <c r="AR261" i="40"/>
  <c r="AQ261" i="40"/>
  <c r="AP261" i="40"/>
  <c r="AO261" i="40"/>
  <c r="AN261" i="40"/>
  <c r="AW260" i="40"/>
  <c r="AV260" i="40"/>
  <c r="AU260" i="40"/>
  <c r="AT260" i="40"/>
  <c r="AS260" i="40"/>
  <c r="AR260" i="40"/>
  <c r="AQ260" i="40"/>
  <c r="AP260" i="40"/>
  <c r="AO260" i="40"/>
  <c r="AN260" i="40"/>
  <c r="AW259" i="40"/>
  <c r="AV259" i="40"/>
  <c r="AU259" i="40"/>
  <c r="AT259" i="40"/>
  <c r="AS259" i="40"/>
  <c r="AR259" i="40"/>
  <c r="AQ259" i="40"/>
  <c r="AP259" i="40"/>
  <c r="AO259" i="40"/>
  <c r="AN259" i="40"/>
  <c r="AW258" i="40"/>
  <c r="AV258" i="40"/>
  <c r="AU258" i="40"/>
  <c r="AT258" i="40"/>
  <c r="AS258" i="40"/>
  <c r="AR258" i="40"/>
  <c r="AQ258" i="40"/>
  <c r="AP258" i="40"/>
  <c r="AO258" i="40"/>
  <c r="AN258" i="40"/>
  <c r="AW257" i="40"/>
  <c r="AV257" i="40"/>
  <c r="AU257" i="40"/>
  <c r="AT257" i="40"/>
  <c r="AS257" i="40"/>
  <c r="AR257" i="40"/>
  <c r="AQ257" i="40"/>
  <c r="AP257" i="40"/>
  <c r="AO257" i="40"/>
  <c r="AN257" i="40"/>
  <c r="AW256" i="40"/>
  <c r="AV256" i="40"/>
  <c r="AU256" i="40"/>
  <c r="AT256" i="40"/>
  <c r="AS256" i="40"/>
  <c r="AR256" i="40"/>
  <c r="AQ256" i="40"/>
  <c r="AP256" i="40"/>
  <c r="AO256" i="40"/>
  <c r="AN256" i="40"/>
  <c r="AW255" i="40"/>
  <c r="AV255" i="40"/>
  <c r="AU255" i="40"/>
  <c r="AT255" i="40"/>
  <c r="AS255" i="40"/>
  <c r="AR255" i="40"/>
  <c r="AQ255" i="40"/>
  <c r="AP255" i="40"/>
  <c r="AO255" i="40"/>
  <c r="AN255" i="40"/>
  <c r="AW254" i="40"/>
  <c r="AV254" i="40"/>
  <c r="AU254" i="40"/>
  <c r="AT254" i="40"/>
  <c r="AS254" i="40"/>
  <c r="AR254" i="40"/>
  <c r="AQ254" i="40"/>
  <c r="AP254" i="40"/>
  <c r="AO254" i="40"/>
  <c r="AN254" i="40"/>
  <c r="AW253" i="40"/>
  <c r="AV253" i="40"/>
  <c r="AU253" i="40"/>
  <c r="AT253" i="40"/>
  <c r="AS253" i="40"/>
  <c r="AR253" i="40"/>
  <c r="AQ253" i="40"/>
  <c r="AP253" i="40"/>
  <c r="AO253" i="40"/>
  <c r="AN253" i="40"/>
  <c r="AW252" i="40"/>
  <c r="AV252" i="40"/>
  <c r="AU252" i="40"/>
  <c r="AT252" i="40"/>
  <c r="AS252" i="40"/>
  <c r="AR252" i="40"/>
  <c r="AQ252" i="40"/>
  <c r="AP252" i="40"/>
  <c r="AO252" i="40"/>
  <c r="AN252" i="40"/>
  <c r="AW251" i="40"/>
  <c r="AV251" i="40"/>
  <c r="AU251" i="40"/>
  <c r="AT251" i="40"/>
  <c r="AS251" i="40"/>
  <c r="AR251" i="40"/>
  <c r="AQ251" i="40"/>
  <c r="AP251" i="40"/>
  <c r="AO251" i="40"/>
  <c r="AN251" i="40"/>
  <c r="AW250" i="40"/>
  <c r="AV250" i="40"/>
  <c r="AU250" i="40"/>
  <c r="AT250" i="40"/>
  <c r="AS250" i="40"/>
  <c r="AR250" i="40"/>
  <c r="AQ250" i="40"/>
  <c r="AP250" i="40"/>
  <c r="AO250" i="40"/>
  <c r="AN250" i="40"/>
  <c r="AW249" i="40"/>
  <c r="AV249" i="40"/>
  <c r="AU249" i="40"/>
  <c r="AT249" i="40"/>
  <c r="AS249" i="40"/>
  <c r="AR249" i="40"/>
  <c r="AQ249" i="40"/>
  <c r="AP249" i="40"/>
  <c r="AO249" i="40"/>
  <c r="AN249" i="40"/>
  <c r="AW248" i="40"/>
  <c r="AV248" i="40"/>
  <c r="AU248" i="40"/>
  <c r="AT248" i="40"/>
  <c r="AS248" i="40"/>
  <c r="AR248" i="40"/>
  <c r="AQ248" i="40"/>
  <c r="AP248" i="40"/>
  <c r="AO248" i="40"/>
  <c r="AN248" i="40"/>
  <c r="AW247" i="40"/>
  <c r="AV247" i="40"/>
  <c r="AU247" i="40"/>
  <c r="AT247" i="40"/>
  <c r="AS247" i="40"/>
  <c r="AR247" i="40"/>
  <c r="AQ247" i="40"/>
  <c r="AP247" i="40"/>
  <c r="AO247" i="40"/>
  <c r="AN247" i="40"/>
  <c r="AW246" i="40"/>
  <c r="AV246" i="40"/>
  <c r="AU246" i="40"/>
  <c r="AT246" i="40"/>
  <c r="AS246" i="40"/>
  <c r="AR246" i="40"/>
  <c r="AQ246" i="40"/>
  <c r="AP246" i="40"/>
  <c r="AO246" i="40"/>
  <c r="AN246" i="40"/>
  <c r="AW245" i="40"/>
  <c r="AV245" i="40"/>
  <c r="AU245" i="40"/>
  <c r="AT245" i="40"/>
  <c r="AS245" i="40"/>
  <c r="AR245" i="40"/>
  <c r="AQ245" i="40"/>
  <c r="AP245" i="40"/>
  <c r="AO245" i="40"/>
  <c r="AN245" i="40"/>
  <c r="AW244" i="40"/>
  <c r="AV244" i="40"/>
  <c r="AU244" i="40"/>
  <c r="AT244" i="40"/>
  <c r="AS244" i="40"/>
  <c r="AR244" i="40"/>
  <c r="AQ244" i="40"/>
  <c r="AP244" i="40"/>
  <c r="AO244" i="40"/>
  <c r="AN244" i="40"/>
  <c r="AW243" i="40"/>
  <c r="AV243" i="40"/>
  <c r="AU243" i="40"/>
  <c r="AT243" i="40"/>
  <c r="AS243" i="40"/>
  <c r="AR243" i="40"/>
  <c r="AQ243" i="40"/>
  <c r="AP243" i="40"/>
  <c r="AO243" i="40"/>
  <c r="AN243" i="40"/>
  <c r="AW242" i="40"/>
  <c r="AV242" i="40"/>
  <c r="AU242" i="40"/>
  <c r="AT242" i="40"/>
  <c r="AS242" i="40"/>
  <c r="AR242" i="40"/>
  <c r="AQ242" i="40"/>
  <c r="AP242" i="40"/>
  <c r="AO242" i="40"/>
  <c r="AN242" i="40"/>
  <c r="AW241" i="40"/>
  <c r="AV241" i="40"/>
  <c r="AU241" i="40"/>
  <c r="AT241" i="40"/>
  <c r="AS241" i="40"/>
  <c r="AR241" i="40"/>
  <c r="AQ241" i="40"/>
  <c r="AP241" i="40"/>
  <c r="AO241" i="40"/>
  <c r="AN241" i="40"/>
  <c r="AW240" i="40"/>
  <c r="AV240" i="40"/>
  <c r="AU240" i="40"/>
  <c r="AT240" i="40"/>
  <c r="AS240" i="40"/>
  <c r="AR240" i="40"/>
  <c r="AQ240" i="40"/>
  <c r="AP240" i="40"/>
  <c r="AO240" i="40"/>
  <c r="AN240" i="40"/>
  <c r="AW239" i="40"/>
  <c r="AV239" i="40"/>
  <c r="AU239" i="40"/>
  <c r="AT239" i="40"/>
  <c r="AS239" i="40"/>
  <c r="AR239" i="40"/>
  <c r="AQ239" i="40"/>
  <c r="AP239" i="40"/>
  <c r="AO239" i="40"/>
  <c r="AN239" i="40"/>
  <c r="AW238" i="40"/>
  <c r="AV238" i="40"/>
  <c r="AU238" i="40"/>
  <c r="AT238" i="40"/>
  <c r="AS238" i="40"/>
  <c r="AR238" i="40"/>
  <c r="AQ238" i="40"/>
  <c r="AP238" i="40"/>
  <c r="AO238" i="40"/>
  <c r="AN238" i="40"/>
  <c r="AW237" i="40"/>
  <c r="AV237" i="40"/>
  <c r="AU237" i="40"/>
  <c r="AT237" i="40"/>
  <c r="AS237" i="40"/>
  <c r="AR237" i="40"/>
  <c r="AQ237" i="40"/>
  <c r="AP237" i="40"/>
  <c r="AO237" i="40"/>
  <c r="AN237" i="40"/>
  <c r="AW236" i="40"/>
  <c r="AV236" i="40"/>
  <c r="AU236" i="40"/>
  <c r="AT236" i="40"/>
  <c r="AS236" i="40"/>
  <c r="AR236" i="40"/>
  <c r="AQ236" i="40"/>
  <c r="AP236" i="40"/>
  <c r="AO236" i="40"/>
  <c r="AN236" i="40"/>
  <c r="AW235" i="40"/>
  <c r="AV235" i="40"/>
  <c r="AU235" i="40"/>
  <c r="AT235" i="40"/>
  <c r="AS235" i="40"/>
  <c r="AR235" i="40"/>
  <c r="AQ235" i="40"/>
  <c r="AP235" i="40"/>
  <c r="AO235" i="40"/>
  <c r="AN235" i="40"/>
  <c r="AW234" i="40"/>
  <c r="AV234" i="40"/>
  <c r="AU234" i="40"/>
  <c r="AT234" i="40"/>
  <c r="AS234" i="40"/>
  <c r="AR234" i="40"/>
  <c r="AQ234" i="40"/>
  <c r="AP234" i="40"/>
  <c r="AO234" i="40"/>
  <c r="AN234" i="40"/>
  <c r="AW233" i="40"/>
  <c r="AV233" i="40"/>
  <c r="AU233" i="40"/>
  <c r="AT233" i="40"/>
  <c r="AS233" i="40"/>
  <c r="AR233" i="40"/>
  <c r="AQ233" i="40"/>
  <c r="AP233" i="40"/>
  <c r="AO233" i="40"/>
  <c r="AN233" i="40"/>
  <c r="AW232" i="40"/>
  <c r="AV232" i="40"/>
  <c r="AU232" i="40"/>
  <c r="AT232" i="40"/>
  <c r="AS232" i="40"/>
  <c r="AR232" i="40"/>
  <c r="AQ232" i="40"/>
  <c r="AP232" i="40"/>
  <c r="AO232" i="40"/>
  <c r="AN232" i="40"/>
  <c r="AW231" i="40"/>
  <c r="AV231" i="40"/>
  <c r="AU231" i="40"/>
  <c r="AT231" i="40"/>
  <c r="AS231" i="40"/>
  <c r="AR231" i="40"/>
  <c r="AQ231" i="40"/>
  <c r="AP231" i="40"/>
  <c r="AO231" i="40"/>
  <c r="AN231" i="40"/>
  <c r="AW230" i="40"/>
  <c r="AV230" i="40"/>
  <c r="AU230" i="40"/>
  <c r="AT230" i="40"/>
  <c r="AS230" i="40"/>
  <c r="AR230" i="40"/>
  <c r="AQ230" i="40"/>
  <c r="AP230" i="40"/>
  <c r="AO230" i="40"/>
  <c r="AN230" i="40"/>
  <c r="AW229" i="40"/>
  <c r="AV229" i="40"/>
  <c r="AU229" i="40"/>
  <c r="AT229" i="40"/>
  <c r="AS229" i="40"/>
  <c r="AR229" i="40"/>
  <c r="AQ229" i="40"/>
  <c r="AP229" i="40"/>
  <c r="AO229" i="40"/>
  <c r="AN229" i="40"/>
  <c r="AW228" i="40"/>
  <c r="AV228" i="40"/>
  <c r="AU228" i="40"/>
  <c r="AT228" i="40"/>
  <c r="AS228" i="40"/>
  <c r="AR228" i="40"/>
  <c r="AQ228" i="40"/>
  <c r="AP228" i="40"/>
  <c r="AO228" i="40"/>
  <c r="AN228" i="40"/>
  <c r="AW227" i="40"/>
  <c r="AV227" i="40"/>
  <c r="AU227" i="40"/>
  <c r="AT227" i="40"/>
  <c r="AS227" i="40"/>
  <c r="AR227" i="40"/>
  <c r="AQ227" i="40"/>
  <c r="AP227" i="40"/>
  <c r="AO227" i="40"/>
  <c r="AN227" i="40"/>
  <c r="AW226" i="40"/>
  <c r="AV226" i="40"/>
  <c r="AU226" i="40"/>
  <c r="AT226" i="40"/>
  <c r="AS226" i="40"/>
  <c r="AR226" i="40"/>
  <c r="AQ226" i="40"/>
  <c r="AP226" i="40"/>
  <c r="AO226" i="40"/>
  <c r="AN226" i="40"/>
  <c r="AW225" i="40"/>
  <c r="AV225" i="40"/>
  <c r="AU225" i="40"/>
  <c r="AT225" i="40"/>
  <c r="AS225" i="40"/>
  <c r="AR225" i="40"/>
  <c r="AQ225" i="40"/>
  <c r="AP225" i="40"/>
  <c r="AO225" i="40"/>
  <c r="AN225" i="40"/>
  <c r="AW224" i="40"/>
  <c r="AV224" i="40"/>
  <c r="AU224" i="40"/>
  <c r="AT224" i="40"/>
  <c r="AS224" i="40"/>
  <c r="AR224" i="40"/>
  <c r="AQ224" i="40"/>
  <c r="AP224" i="40"/>
  <c r="AO224" i="40"/>
  <c r="AN224" i="40"/>
  <c r="AW223" i="40"/>
  <c r="AV223" i="40"/>
  <c r="AU223" i="40"/>
  <c r="AT223" i="40"/>
  <c r="AS223" i="40"/>
  <c r="AR223" i="40"/>
  <c r="AQ223" i="40"/>
  <c r="AP223" i="40"/>
  <c r="AO223" i="40"/>
  <c r="AN223" i="40"/>
  <c r="AW222" i="40"/>
  <c r="AV222" i="40"/>
  <c r="AU222" i="40"/>
  <c r="AT222" i="40"/>
  <c r="AS222" i="40"/>
  <c r="AR222" i="40"/>
  <c r="AQ222" i="40"/>
  <c r="AP222" i="40"/>
  <c r="AO222" i="40"/>
  <c r="AN222" i="40"/>
  <c r="AW221" i="40"/>
  <c r="AV221" i="40"/>
  <c r="AU221" i="40"/>
  <c r="AT221" i="40"/>
  <c r="AS221" i="40"/>
  <c r="AR221" i="40"/>
  <c r="AQ221" i="40"/>
  <c r="AP221" i="40"/>
  <c r="AO221" i="40"/>
  <c r="AN221" i="40"/>
  <c r="AW220" i="40"/>
  <c r="AV220" i="40"/>
  <c r="AU220" i="40"/>
  <c r="AT220" i="40"/>
  <c r="AS220" i="40"/>
  <c r="AR220" i="40"/>
  <c r="AQ220" i="40"/>
  <c r="AP220" i="40"/>
  <c r="AO220" i="40"/>
  <c r="AN220" i="40"/>
  <c r="AW219" i="40"/>
  <c r="AV219" i="40"/>
  <c r="AU219" i="40"/>
  <c r="AT219" i="40"/>
  <c r="AS219" i="40"/>
  <c r="AR219" i="40"/>
  <c r="AQ219" i="40"/>
  <c r="AP219" i="40"/>
  <c r="AO219" i="40"/>
  <c r="AN219" i="40"/>
  <c r="AW218" i="40"/>
  <c r="AV218" i="40"/>
  <c r="AU218" i="40"/>
  <c r="AT218" i="40"/>
  <c r="AS218" i="40"/>
  <c r="AR218" i="40"/>
  <c r="AQ218" i="40"/>
  <c r="AP218" i="40"/>
  <c r="AO218" i="40"/>
  <c r="AN218" i="40"/>
  <c r="AW217" i="40"/>
  <c r="AV217" i="40"/>
  <c r="AU217" i="40"/>
  <c r="AT217" i="40"/>
  <c r="AS217" i="40"/>
  <c r="AR217" i="40"/>
  <c r="AQ217" i="40"/>
  <c r="AP217" i="40"/>
  <c r="AO217" i="40"/>
  <c r="AN217" i="40"/>
  <c r="AW216" i="40"/>
  <c r="AV216" i="40"/>
  <c r="AU216" i="40"/>
  <c r="AT216" i="40"/>
  <c r="AS216" i="40"/>
  <c r="AR216" i="40"/>
  <c r="AQ216" i="40"/>
  <c r="AP216" i="40"/>
  <c r="AO216" i="40"/>
  <c r="AN216" i="40"/>
  <c r="AW215" i="40"/>
  <c r="AV215" i="40"/>
  <c r="AU215" i="40"/>
  <c r="AT215" i="40"/>
  <c r="AS215" i="40"/>
  <c r="AR215" i="40"/>
  <c r="AQ215" i="40"/>
  <c r="AP215" i="40"/>
  <c r="AO215" i="40"/>
  <c r="AN215" i="40"/>
  <c r="AW214" i="40"/>
  <c r="AV214" i="40"/>
  <c r="AU214" i="40"/>
  <c r="AT214" i="40"/>
  <c r="AS214" i="40"/>
  <c r="AR214" i="40"/>
  <c r="AQ214" i="40"/>
  <c r="AP214" i="40"/>
  <c r="AO214" i="40"/>
  <c r="AN214" i="40"/>
  <c r="AW213" i="40"/>
  <c r="AV213" i="40"/>
  <c r="AU213" i="40"/>
  <c r="AT213" i="40"/>
  <c r="AS213" i="40"/>
  <c r="AR213" i="40"/>
  <c r="AQ213" i="40"/>
  <c r="AP213" i="40"/>
  <c r="AO213" i="40"/>
  <c r="AN213" i="40"/>
  <c r="AW212" i="40"/>
  <c r="AV212" i="40"/>
  <c r="AU212" i="40"/>
  <c r="AT212" i="40"/>
  <c r="AS212" i="40"/>
  <c r="AR212" i="40"/>
  <c r="AQ212" i="40"/>
  <c r="AP212" i="40"/>
  <c r="AO212" i="40"/>
  <c r="AN212" i="40"/>
  <c r="AW211" i="40"/>
  <c r="AV211" i="40"/>
  <c r="AU211" i="40"/>
  <c r="AT211" i="40"/>
  <c r="AS211" i="40"/>
  <c r="AR211" i="40"/>
  <c r="AQ211" i="40"/>
  <c r="AP211" i="40"/>
  <c r="AO211" i="40"/>
  <c r="AN211" i="40"/>
  <c r="AW210" i="40"/>
  <c r="AV210" i="40"/>
  <c r="AU210" i="40"/>
  <c r="AT210" i="40"/>
  <c r="AS210" i="40"/>
  <c r="AR210" i="40"/>
  <c r="AQ210" i="40"/>
  <c r="AP210" i="40"/>
  <c r="AO210" i="40"/>
  <c r="AN210" i="40"/>
  <c r="AW209" i="40"/>
  <c r="AV209" i="40"/>
  <c r="AU209" i="40"/>
  <c r="AT209" i="40"/>
  <c r="AS209" i="40"/>
  <c r="AR209" i="40"/>
  <c r="AQ209" i="40"/>
  <c r="AP209" i="40"/>
  <c r="AO209" i="40"/>
  <c r="AN209" i="40"/>
  <c r="AW208" i="40"/>
  <c r="AV208" i="40"/>
  <c r="AU208" i="40"/>
  <c r="AT208" i="40"/>
  <c r="AS208" i="40"/>
  <c r="AR208" i="40"/>
  <c r="AQ208" i="40"/>
  <c r="AP208" i="40"/>
  <c r="AO208" i="40"/>
  <c r="AN208" i="40"/>
  <c r="AW207" i="40"/>
  <c r="AV207" i="40"/>
  <c r="AU207" i="40"/>
  <c r="AT207" i="40"/>
  <c r="AS207" i="40"/>
  <c r="AR207" i="40"/>
  <c r="AQ207" i="40"/>
  <c r="AP207" i="40"/>
  <c r="AO207" i="40"/>
  <c r="AN207" i="40"/>
  <c r="AW206" i="40"/>
  <c r="AV206" i="40"/>
  <c r="AU206" i="40"/>
  <c r="AT206" i="40"/>
  <c r="AS206" i="40"/>
  <c r="AR206" i="40"/>
  <c r="AQ206" i="40"/>
  <c r="AP206" i="40"/>
  <c r="AO206" i="40"/>
  <c r="AN206" i="40"/>
  <c r="AW205" i="40"/>
  <c r="AV205" i="40"/>
  <c r="AU205" i="40"/>
  <c r="AT205" i="40"/>
  <c r="AS205" i="40"/>
  <c r="AR205" i="40"/>
  <c r="AQ205" i="40"/>
  <c r="AP205" i="40"/>
  <c r="AO205" i="40"/>
  <c r="AN205" i="40"/>
  <c r="AW204" i="40"/>
  <c r="AV204" i="40"/>
  <c r="AU204" i="40"/>
  <c r="AT204" i="40"/>
  <c r="AS204" i="40"/>
  <c r="AR204" i="40"/>
  <c r="AQ204" i="40"/>
  <c r="AP204" i="40"/>
  <c r="AO204" i="40"/>
  <c r="AN204" i="40"/>
  <c r="AW203" i="40"/>
  <c r="AV203" i="40"/>
  <c r="AU203" i="40"/>
  <c r="AT203" i="40"/>
  <c r="AS203" i="40"/>
  <c r="AR203" i="40"/>
  <c r="AQ203" i="40"/>
  <c r="AP203" i="40"/>
  <c r="AO203" i="40"/>
  <c r="AN203" i="40"/>
  <c r="AW202" i="40"/>
  <c r="AV202" i="40"/>
  <c r="AU202" i="40"/>
  <c r="AT202" i="40"/>
  <c r="AS202" i="40"/>
  <c r="AR202" i="40"/>
  <c r="AQ202" i="40"/>
  <c r="AP202" i="40"/>
  <c r="AO202" i="40"/>
  <c r="AN202" i="40"/>
  <c r="AW201" i="40"/>
  <c r="AV201" i="40"/>
  <c r="AU201" i="40"/>
  <c r="AT201" i="40"/>
  <c r="AS201" i="40"/>
  <c r="AR201" i="40"/>
  <c r="AQ201" i="40"/>
  <c r="AP201" i="40"/>
  <c r="AO201" i="40"/>
  <c r="AN201" i="40"/>
  <c r="AW200" i="40"/>
  <c r="AV200" i="40"/>
  <c r="AU200" i="40"/>
  <c r="AT200" i="40"/>
  <c r="AS200" i="40"/>
  <c r="AR200" i="40"/>
  <c r="AQ200" i="40"/>
  <c r="AP200" i="40"/>
  <c r="AO200" i="40"/>
  <c r="AN200" i="40"/>
  <c r="AW199" i="40"/>
  <c r="AV199" i="40"/>
  <c r="AU199" i="40"/>
  <c r="AT199" i="40"/>
  <c r="AS199" i="40"/>
  <c r="AR199" i="40"/>
  <c r="AQ199" i="40"/>
  <c r="AP199" i="40"/>
  <c r="AO199" i="40"/>
  <c r="AN199" i="40"/>
  <c r="AW198" i="40"/>
  <c r="AV198" i="40"/>
  <c r="AU198" i="40"/>
  <c r="AT198" i="40"/>
  <c r="AS198" i="40"/>
  <c r="AR198" i="40"/>
  <c r="AQ198" i="40"/>
  <c r="AP198" i="40"/>
  <c r="AO198" i="40"/>
  <c r="AN198" i="40"/>
  <c r="AW197" i="40"/>
  <c r="AV197" i="40"/>
  <c r="AU197" i="40"/>
  <c r="AT197" i="40"/>
  <c r="AS197" i="40"/>
  <c r="AR197" i="40"/>
  <c r="AQ197" i="40"/>
  <c r="AP197" i="40"/>
  <c r="AO197" i="40"/>
  <c r="AN197" i="40"/>
  <c r="AW196" i="40"/>
  <c r="AV196" i="40"/>
  <c r="AU196" i="40"/>
  <c r="AT196" i="40"/>
  <c r="AS196" i="40"/>
  <c r="AR196" i="40"/>
  <c r="AQ196" i="40"/>
  <c r="AP196" i="40"/>
  <c r="AO196" i="40"/>
  <c r="AN196" i="40"/>
  <c r="AW195" i="40"/>
  <c r="AV195" i="40"/>
  <c r="AU195" i="40"/>
  <c r="AT195" i="40"/>
  <c r="AS195" i="40"/>
  <c r="AR195" i="40"/>
  <c r="AQ195" i="40"/>
  <c r="AP195" i="40"/>
  <c r="AO195" i="40"/>
  <c r="AN195" i="40"/>
  <c r="AW194" i="40"/>
  <c r="AV194" i="40"/>
  <c r="AU194" i="40"/>
  <c r="AT194" i="40"/>
  <c r="AS194" i="40"/>
  <c r="AR194" i="40"/>
  <c r="AQ194" i="40"/>
  <c r="AP194" i="40"/>
  <c r="AO194" i="40"/>
  <c r="AN194" i="40"/>
  <c r="AW193" i="40"/>
  <c r="AV193" i="40"/>
  <c r="AU193" i="40"/>
  <c r="AT193" i="40"/>
  <c r="AS193" i="40"/>
  <c r="AR193" i="40"/>
  <c r="AQ193" i="40"/>
  <c r="AP193" i="40"/>
  <c r="AO193" i="40"/>
  <c r="AN193" i="40"/>
  <c r="AW192" i="40"/>
  <c r="AV192" i="40"/>
  <c r="AU192" i="40"/>
  <c r="AT192" i="40"/>
  <c r="AS192" i="40"/>
  <c r="AR192" i="40"/>
  <c r="AQ192" i="40"/>
  <c r="AP192" i="40"/>
  <c r="AO192" i="40"/>
  <c r="AN192" i="40"/>
  <c r="AW191" i="40"/>
  <c r="AV191" i="40"/>
  <c r="AU191" i="40"/>
  <c r="AT191" i="40"/>
  <c r="AS191" i="40"/>
  <c r="AR191" i="40"/>
  <c r="AQ191" i="40"/>
  <c r="AP191" i="40"/>
  <c r="AO191" i="40"/>
  <c r="AN191" i="40"/>
  <c r="AW190" i="40"/>
  <c r="AV190" i="40"/>
  <c r="AU190" i="40"/>
  <c r="AT190" i="40"/>
  <c r="AS190" i="40"/>
  <c r="AR190" i="40"/>
  <c r="AQ190" i="40"/>
  <c r="AP190" i="40"/>
  <c r="AO190" i="40"/>
  <c r="AN190" i="40"/>
  <c r="AW189" i="40"/>
  <c r="AV189" i="40"/>
  <c r="AU189" i="40"/>
  <c r="AT189" i="40"/>
  <c r="AS189" i="40"/>
  <c r="AR189" i="40"/>
  <c r="AQ189" i="40"/>
  <c r="AP189" i="40"/>
  <c r="AO189" i="40"/>
  <c r="AN189" i="40"/>
  <c r="AW188" i="40"/>
  <c r="AV188" i="40"/>
  <c r="AU188" i="40"/>
  <c r="AT188" i="40"/>
  <c r="AS188" i="40"/>
  <c r="AR188" i="40"/>
  <c r="AQ188" i="40"/>
  <c r="AP188" i="40"/>
  <c r="AO188" i="40"/>
  <c r="AN188" i="40"/>
  <c r="AW187" i="40"/>
  <c r="AV187" i="40"/>
  <c r="AU187" i="40"/>
  <c r="AT187" i="40"/>
  <c r="AS187" i="40"/>
  <c r="AR187" i="40"/>
  <c r="AQ187" i="40"/>
  <c r="AP187" i="40"/>
  <c r="AO187" i="40"/>
  <c r="AN187" i="40"/>
  <c r="AW186" i="40"/>
  <c r="AV186" i="40"/>
  <c r="AU186" i="40"/>
  <c r="AT186" i="40"/>
  <c r="AS186" i="40"/>
  <c r="AR186" i="40"/>
  <c r="AQ186" i="40"/>
  <c r="AP186" i="40"/>
  <c r="AO186" i="40"/>
  <c r="AN186" i="40"/>
  <c r="AW185" i="40"/>
  <c r="AV185" i="40"/>
  <c r="AU185" i="40"/>
  <c r="AT185" i="40"/>
  <c r="AS185" i="40"/>
  <c r="AR185" i="40"/>
  <c r="AQ185" i="40"/>
  <c r="AP185" i="40"/>
  <c r="AO185" i="40"/>
  <c r="AN185" i="40"/>
  <c r="AW184" i="40"/>
  <c r="AV184" i="40"/>
  <c r="AU184" i="40"/>
  <c r="AT184" i="40"/>
  <c r="AS184" i="40"/>
  <c r="AR184" i="40"/>
  <c r="AQ184" i="40"/>
  <c r="AP184" i="40"/>
  <c r="AO184" i="40"/>
  <c r="AN184" i="40"/>
  <c r="AW183" i="40"/>
  <c r="AV183" i="40"/>
  <c r="AU183" i="40"/>
  <c r="AT183" i="40"/>
  <c r="AS183" i="40"/>
  <c r="AR183" i="40"/>
  <c r="AQ183" i="40"/>
  <c r="AP183" i="40"/>
  <c r="AO183" i="40"/>
  <c r="AN183" i="40"/>
  <c r="AW182" i="40"/>
  <c r="AV182" i="40"/>
  <c r="AU182" i="40"/>
  <c r="AT182" i="40"/>
  <c r="AS182" i="40"/>
  <c r="AR182" i="40"/>
  <c r="AQ182" i="40"/>
  <c r="AP182" i="40"/>
  <c r="AO182" i="40"/>
  <c r="AN182" i="40"/>
  <c r="AW181" i="40"/>
  <c r="AV181" i="40"/>
  <c r="AU181" i="40"/>
  <c r="AT181" i="40"/>
  <c r="AS181" i="40"/>
  <c r="AR181" i="40"/>
  <c r="AQ181" i="40"/>
  <c r="AP181" i="40"/>
  <c r="AO181" i="40"/>
  <c r="AN181" i="40"/>
  <c r="AW180" i="40"/>
  <c r="AV180" i="40"/>
  <c r="AU180" i="40"/>
  <c r="AT180" i="40"/>
  <c r="AS180" i="40"/>
  <c r="AR180" i="40"/>
  <c r="AQ180" i="40"/>
  <c r="AP180" i="40"/>
  <c r="AO180" i="40"/>
  <c r="AN180" i="40"/>
  <c r="AW179" i="40"/>
  <c r="AV179" i="40"/>
  <c r="AU179" i="40"/>
  <c r="AT179" i="40"/>
  <c r="AS179" i="40"/>
  <c r="AR179" i="40"/>
  <c r="AQ179" i="40"/>
  <c r="AP179" i="40"/>
  <c r="AO179" i="40"/>
  <c r="AN179" i="40"/>
  <c r="AW178" i="40"/>
  <c r="AV178" i="40"/>
  <c r="AU178" i="40"/>
  <c r="AT178" i="40"/>
  <c r="AS178" i="40"/>
  <c r="AR178" i="40"/>
  <c r="AQ178" i="40"/>
  <c r="AP178" i="40"/>
  <c r="AO178" i="40"/>
  <c r="AN178" i="40"/>
  <c r="AW177" i="40"/>
  <c r="AV177" i="40"/>
  <c r="AU177" i="40"/>
  <c r="AT177" i="40"/>
  <c r="AS177" i="40"/>
  <c r="AR177" i="40"/>
  <c r="AQ177" i="40"/>
  <c r="AP177" i="40"/>
  <c r="AO177" i="40"/>
  <c r="AN177" i="40"/>
  <c r="AW176" i="40"/>
  <c r="AV176" i="40"/>
  <c r="AU176" i="40"/>
  <c r="AT176" i="40"/>
  <c r="AS176" i="40"/>
  <c r="AR176" i="40"/>
  <c r="AQ176" i="40"/>
  <c r="AP176" i="40"/>
  <c r="AO176" i="40"/>
  <c r="AN176" i="40"/>
  <c r="AW175" i="40"/>
  <c r="AV175" i="40"/>
  <c r="AU175" i="40"/>
  <c r="AT175" i="40"/>
  <c r="AS175" i="40"/>
  <c r="AR175" i="40"/>
  <c r="AQ175" i="40"/>
  <c r="AP175" i="40"/>
  <c r="AO175" i="40"/>
  <c r="AN175" i="40"/>
  <c r="AW174" i="40"/>
  <c r="AV174" i="40"/>
  <c r="AU174" i="40"/>
  <c r="AT174" i="40"/>
  <c r="AS174" i="40"/>
  <c r="AR174" i="40"/>
  <c r="AQ174" i="40"/>
  <c r="AP174" i="40"/>
  <c r="AO174" i="40"/>
  <c r="AN174" i="40"/>
  <c r="AW173" i="40"/>
  <c r="AV173" i="40"/>
  <c r="AU173" i="40"/>
  <c r="AT173" i="40"/>
  <c r="AS173" i="40"/>
  <c r="AR173" i="40"/>
  <c r="AQ173" i="40"/>
  <c r="AP173" i="40"/>
  <c r="AO173" i="40"/>
  <c r="AN173" i="40"/>
  <c r="AW172" i="40"/>
  <c r="AV172" i="40"/>
  <c r="AU172" i="40"/>
  <c r="AT172" i="40"/>
  <c r="AS172" i="40"/>
  <c r="AR172" i="40"/>
  <c r="AQ172" i="40"/>
  <c r="AP172" i="40"/>
  <c r="AO172" i="40"/>
  <c r="AN172" i="40"/>
  <c r="AW171" i="40"/>
  <c r="AV171" i="40"/>
  <c r="AU171" i="40"/>
  <c r="AT171" i="40"/>
  <c r="AS171" i="40"/>
  <c r="AR171" i="40"/>
  <c r="AQ171" i="40"/>
  <c r="AP171" i="40"/>
  <c r="AO171" i="40"/>
  <c r="AN171" i="40"/>
  <c r="AW170" i="40"/>
  <c r="AV170" i="40"/>
  <c r="AU170" i="40"/>
  <c r="AT170" i="40"/>
  <c r="AS170" i="40"/>
  <c r="AR170" i="40"/>
  <c r="AQ170" i="40"/>
  <c r="AP170" i="40"/>
  <c r="AO170" i="40"/>
  <c r="AN170" i="40"/>
  <c r="AW169" i="40"/>
  <c r="AV169" i="40"/>
  <c r="AU169" i="40"/>
  <c r="AT169" i="40"/>
  <c r="AS169" i="40"/>
  <c r="AR169" i="40"/>
  <c r="AQ169" i="40"/>
  <c r="AP169" i="40"/>
  <c r="AO169" i="40"/>
  <c r="AN169" i="40"/>
  <c r="AW168" i="40"/>
  <c r="AV168" i="40"/>
  <c r="AU168" i="40"/>
  <c r="AT168" i="40"/>
  <c r="AS168" i="40"/>
  <c r="AR168" i="40"/>
  <c r="AQ168" i="40"/>
  <c r="AP168" i="40"/>
  <c r="AO168" i="40"/>
  <c r="AN168" i="40"/>
  <c r="AW167" i="40"/>
  <c r="AV167" i="40"/>
  <c r="AU167" i="40"/>
  <c r="AT167" i="40"/>
  <c r="AS167" i="40"/>
  <c r="AR167" i="40"/>
  <c r="AQ167" i="40"/>
  <c r="AP167" i="40"/>
  <c r="AO167" i="40"/>
  <c r="AN167" i="40"/>
  <c r="AW166" i="40"/>
  <c r="AV166" i="40"/>
  <c r="AU166" i="40"/>
  <c r="AT166" i="40"/>
  <c r="AS166" i="40"/>
  <c r="AR166" i="40"/>
  <c r="AQ166" i="40"/>
  <c r="AP166" i="40"/>
  <c r="AO166" i="40"/>
  <c r="AN166" i="40"/>
  <c r="AW165" i="40"/>
  <c r="AV165" i="40"/>
  <c r="AU165" i="40"/>
  <c r="AT165" i="40"/>
  <c r="AS165" i="40"/>
  <c r="AR165" i="40"/>
  <c r="AQ165" i="40"/>
  <c r="AP165" i="40"/>
  <c r="AO165" i="40"/>
  <c r="AN165" i="40"/>
  <c r="AW164" i="40"/>
  <c r="AV164" i="40"/>
  <c r="AU164" i="40"/>
  <c r="AT164" i="40"/>
  <c r="AS164" i="40"/>
  <c r="AR164" i="40"/>
  <c r="AQ164" i="40"/>
  <c r="AP164" i="40"/>
  <c r="AO164" i="40"/>
  <c r="AN164" i="40"/>
  <c r="AW163" i="40"/>
  <c r="AV163" i="40"/>
  <c r="AU163" i="40"/>
  <c r="AT163" i="40"/>
  <c r="AS163" i="40"/>
  <c r="AR163" i="40"/>
  <c r="AQ163" i="40"/>
  <c r="AP163" i="40"/>
  <c r="AO163" i="40"/>
  <c r="AN163" i="40"/>
  <c r="AW162" i="40"/>
  <c r="AV162" i="40"/>
  <c r="AU162" i="40"/>
  <c r="AT162" i="40"/>
  <c r="AS162" i="40"/>
  <c r="AR162" i="40"/>
  <c r="AQ162" i="40"/>
  <c r="AP162" i="40"/>
  <c r="AO162" i="40"/>
  <c r="AN162" i="40"/>
  <c r="AW161" i="40"/>
  <c r="AV161" i="40"/>
  <c r="AU161" i="40"/>
  <c r="AT161" i="40"/>
  <c r="AS161" i="40"/>
  <c r="AR161" i="40"/>
  <c r="AQ161" i="40"/>
  <c r="AP161" i="40"/>
  <c r="AO161" i="40"/>
  <c r="AN161" i="40"/>
  <c r="AW160" i="40"/>
  <c r="AV160" i="40"/>
  <c r="AU160" i="40"/>
  <c r="AT160" i="40"/>
  <c r="AS160" i="40"/>
  <c r="AR160" i="40"/>
  <c r="AQ160" i="40"/>
  <c r="AP160" i="40"/>
  <c r="AO160" i="40"/>
  <c r="AN160" i="40"/>
  <c r="AW159" i="40"/>
  <c r="AV159" i="40"/>
  <c r="AU159" i="40"/>
  <c r="AT159" i="40"/>
  <c r="AS159" i="40"/>
  <c r="AR159" i="40"/>
  <c r="AQ159" i="40"/>
  <c r="AP159" i="40"/>
  <c r="AO159" i="40"/>
  <c r="AN159" i="40"/>
  <c r="AW158" i="40"/>
  <c r="AV158" i="40"/>
  <c r="AU158" i="40"/>
  <c r="AT158" i="40"/>
  <c r="AS158" i="40"/>
  <c r="AR158" i="40"/>
  <c r="AQ158" i="40"/>
  <c r="AP158" i="40"/>
  <c r="AO158" i="40"/>
  <c r="AN158" i="40"/>
  <c r="AW157" i="40"/>
  <c r="AV157" i="40"/>
  <c r="AU157" i="40"/>
  <c r="AT157" i="40"/>
  <c r="AS157" i="40"/>
  <c r="AR157" i="40"/>
  <c r="AQ157" i="40"/>
  <c r="AP157" i="40"/>
  <c r="AO157" i="40"/>
  <c r="AN157" i="40"/>
  <c r="AW156" i="40"/>
  <c r="AV156" i="40"/>
  <c r="AU156" i="40"/>
  <c r="AT156" i="40"/>
  <c r="AS156" i="40"/>
  <c r="AR156" i="40"/>
  <c r="AQ156" i="40"/>
  <c r="AP156" i="40"/>
  <c r="AO156" i="40"/>
  <c r="AN156" i="40"/>
  <c r="AW155" i="40"/>
  <c r="AV155" i="40"/>
  <c r="AU155" i="40"/>
  <c r="AT155" i="40"/>
  <c r="AS155" i="40"/>
  <c r="AR155" i="40"/>
  <c r="AQ155" i="40"/>
  <c r="AP155" i="40"/>
  <c r="AO155" i="40"/>
  <c r="AN155" i="40"/>
  <c r="AW154" i="40"/>
  <c r="AV154" i="40"/>
  <c r="AU154" i="40"/>
  <c r="AT154" i="40"/>
  <c r="AS154" i="40"/>
  <c r="AR154" i="40"/>
  <c r="AQ154" i="40"/>
  <c r="AP154" i="40"/>
  <c r="AO154" i="40"/>
  <c r="AN154" i="40"/>
  <c r="AW153" i="40"/>
  <c r="AV153" i="40"/>
  <c r="AU153" i="40"/>
  <c r="AT153" i="40"/>
  <c r="AS153" i="40"/>
  <c r="AR153" i="40"/>
  <c r="AQ153" i="40"/>
  <c r="AP153" i="40"/>
  <c r="AO153" i="40"/>
  <c r="AN153" i="40"/>
  <c r="AW152" i="40"/>
  <c r="AV152" i="40"/>
  <c r="AU152" i="40"/>
  <c r="AT152" i="40"/>
  <c r="AS152" i="40"/>
  <c r="AR152" i="40"/>
  <c r="AQ152" i="40"/>
  <c r="AP152" i="40"/>
  <c r="AO152" i="40"/>
  <c r="AN152" i="40"/>
  <c r="AW151" i="40"/>
  <c r="AV151" i="40"/>
  <c r="AU151" i="40"/>
  <c r="AT151" i="40"/>
  <c r="AS151" i="40"/>
  <c r="AR151" i="40"/>
  <c r="AQ151" i="40"/>
  <c r="AP151" i="40"/>
  <c r="AO151" i="40"/>
  <c r="AN151" i="40"/>
  <c r="AW150" i="40"/>
  <c r="AV150" i="40"/>
  <c r="AU150" i="40"/>
  <c r="AT150" i="40"/>
  <c r="AS150" i="40"/>
  <c r="AR150" i="40"/>
  <c r="AQ150" i="40"/>
  <c r="AP150" i="40"/>
  <c r="AO150" i="40"/>
  <c r="AN150" i="40"/>
  <c r="AW149" i="40"/>
  <c r="AV149" i="40"/>
  <c r="AU149" i="40"/>
  <c r="AT149" i="40"/>
  <c r="AS149" i="40"/>
  <c r="AR149" i="40"/>
  <c r="AQ149" i="40"/>
  <c r="AP149" i="40"/>
  <c r="AO149" i="40"/>
  <c r="AN149" i="40"/>
  <c r="AW148" i="40"/>
  <c r="AV148" i="40"/>
  <c r="AU148" i="40"/>
  <c r="AT148" i="40"/>
  <c r="AS148" i="40"/>
  <c r="AR148" i="40"/>
  <c r="AQ148" i="40"/>
  <c r="AP148" i="40"/>
  <c r="AO148" i="40"/>
  <c r="AN148" i="40"/>
  <c r="AW147" i="40"/>
  <c r="AV147" i="40"/>
  <c r="AU147" i="40"/>
  <c r="AT147" i="40"/>
  <c r="AS147" i="40"/>
  <c r="AR147" i="40"/>
  <c r="AQ147" i="40"/>
  <c r="AP147" i="40"/>
  <c r="AO147" i="40"/>
  <c r="AN147" i="40"/>
  <c r="AW146" i="40"/>
  <c r="AV146" i="40"/>
  <c r="AU146" i="40"/>
  <c r="AT146" i="40"/>
  <c r="AS146" i="40"/>
  <c r="AR146" i="40"/>
  <c r="AQ146" i="40"/>
  <c r="AP146" i="40"/>
  <c r="AO146" i="40"/>
  <c r="AN146" i="40"/>
  <c r="AW145" i="40"/>
  <c r="AV145" i="40"/>
  <c r="AU145" i="40"/>
  <c r="AT145" i="40"/>
  <c r="AS145" i="40"/>
  <c r="AR145" i="40"/>
  <c r="AQ145" i="40"/>
  <c r="AP145" i="40"/>
  <c r="AO145" i="40"/>
  <c r="AN145" i="40"/>
  <c r="AW144" i="40"/>
  <c r="AV144" i="40"/>
  <c r="AU144" i="40"/>
  <c r="AT144" i="40"/>
  <c r="AS144" i="40"/>
  <c r="AR144" i="40"/>
  <c r="AQ144" i="40"/>
  <c r="AP144" i="40"/>
  <c r="AO144" i="40"/>
  <c r="AN144" i="40"/>
  <c r="AW143" i="40"/>
  <c r="AV143" i="40"/>
  <c r="AU143" i="40"/>
  <c r="AT143" i="40"/>
  <c r="AS143" i="40"/>
  <c r="AR143" i="40"/>
  <c r="AQ143" i="40"/>
  <c r="AP143" i="40"/>
  <c r="AO143" i="40"/>
  <c r="AN143" i="40"/>
  <c r="AW142" i="40"/>
  <c r="AV142" i="40"/>
  <c r="AU142" i="40"/>
  <c r="AT142" i="40"/>
  <c r="AS142" i="40"/>
  <c r="AR142" i="40"/>
  <c r="AQ142" i="40"/>
  <c r="AP142" i="40"/>
  <c r="AO142" i="40"/>
  <c r="AN142" i="40"/>
  <c r="AW141" i="40"/>
  <c r="AV141" i="40"/>
  <c r="AU141" i="40"/>
  <c r="AT141" i="40"/>
  <c r="AS141" i="40"/>
  <c r="AR141" i="40"/>
  <c r="AQ141" i="40"/>
  <c r="AP141" i="40"/>
  <c r="AO141" i="40"/>
  <c r="AN141" i="40"/>
  <c r="AW140" i="40"/>
  <c r="AV140" i="40"/>
  <c r="AU140" i="40"/>
  <c r="AT140" i="40"/>
  <c r="AS140" i="40"/>
  <c r="AR140" i="40"/>
  <c r="AQ140" i="40"/>
  <c r="AP140" i="40"/>
  <c r="AO140" i="40"/>
  <c r="AN140" i="40"/>
  <c r="AW139" i="40"/>
  <c r="AV139" i="40"/>
  <c r="AU139" i="40"/>
  <c r="AT139" i="40"/>
  <c r="AS139" i="40"/>
  <c r="AR139" i="40"/>
  <c r="AQ139" i="40"/>
  <c r="AP139" i="40"/>
  <c r="AO139" i="40"/>
  <c r="AN139" i="40"/>
  <c r="AW138" i="40"/>
  <c r="AV138" i="40"/>
  <c r="AU138" i="40"/>
  <c r="AT138" i="40"/>
  <c r="AS138" i="40"/>
  <c r="AR138" i="40"/>
  <c r="AQ138" i="40"/>
  <c r="AP138" i="40"/>
  <c r="AO138" i="40"/>
  <c r="AN138" i="40"/>
  <c r="AW137" i="40"/>
  <c r="AV137" i="40"/>
  <c r="AU137" i="40"/>
  <c r="AT137" i="40"/>
  <c r="AS137" i="40"/>
  <c r="AR137" i="40"/>
  <c r="AQ137" i="40"/>
  <c r="AP137" i="40"/>
  <c r="AO137" i="40"/>
  <c r="AN137" i="40"/>
  <c r="AW136" i="40"/>
  <c r="AV136" i="40"/>
  <c r="AU136" i="40"/>
  <c r="AT136" i="40"/>
  <c r="AS136" i="40"/>
  <c r="AR136" i="40"/>
  <c r="AQ136" i="40"/>
  <c r="AP136" i="40"/>
  <c r="AO136" i="40"/>
  <c r="AN136" i="40"/>
  <c r="AW135" i="40"/>
  <c r="AV135" i="40"/>
  <c r="AU135" i="40"/>
  <c r="AT135" i="40"/>
  <c r="AS135" i="40"/>
  <c r="AR135" i="40"/>
  <c r="AQ135" i="40"/>
  <c r="AP135" i="40"/>
  <c r="AO135" i="40"/>
  <c r="AN135" i="40"/>
  <c r="AW134" i="40"/>
  <c r="AV134" i="40"/>
  <c r="AU134" i="40"/>
  <c r="AT134" i="40"/>
  <c r="AS134" i="40"/>
  <c r="AR134" i="40"/>
  <c r="AQ134" i="40"/>
  <c r="AP134" i="40"/>
  <c r="AO134" i="40"/>
  <c r="AN134" i="40"/>
  <c r="AW133" i="40"/>
  <c r="AV133" i="40"/>
  <c r="AU133" i="40"/>
  <c r="AT133" i="40"/>
  <c r="AS133" i="40"/>
  <c r="AR133" i="40"/>
  <c r="AQ133" i="40"/>
  <c r="AP133" i="40"/>
  <c r="AO133" i="40"/>
  <c r="AN133" i="40"/>
  <c r="AW132" i="40"/>
  <c r="AV132" i="40"/>
  <c r="AU132" i="40"/>
  <c r="AT132" i="40"/>
  <c r="AS132" i="40"/>
  <c r="AR132" i="40"/>
  <c r="AQ132" i="40"/>
  <c r="AP132" i="40"/>
  <c r="AO132" i="40"/>
  <c r="AN132" i="40"/>
  <c r="AW131" i="40"/>
  <c r="AV131" i="40"/>
  <c r="AU131" i="40"/>
  <c r="AT131" i="40"/>
  <c r="AS131" i="40"/>
  <c r="AR131" i="40"/>
  <c r="AQ131" i="40"/>
  <c r="AP131" i="40"/>
  <c r="AO131" i="40"/>
  <c r="AN131" i="40"/>
  <c r="AW130" i="40"/>
  <c r="AV130" i="40"/>
  <c r="AU130" i="40"/>
  <c r="AT130" i="40"/>
  <c r="AS130" i="40"/>
  <c r="AR130" i="40"/>
  <c r="AQ130" i="40"/>
  <c r="AP130" i="40"/>
  <c r="AO130" i="40"/>
  <c r="AN130" i="40"/>
  <c r="AW129" i="40"/>
  <c r="AV129" i="40"/>
  <c r="AU129" i="40"/>
  <c r="AT129" i="40"/>
  <c r="AS129" i="40"/>
  <c r="AR129" i="40"/>
  <c r="AQ129" i="40"/>
  <c r="AP129" i="40"/>
  <c r="AO129" i="40"/>
  <c r="AN129" i="40"/>
  <c r="AW128" i="40"/>
  <c r="AV128" i="40"/>
  <c r="AU128" i="40"/>
  <c r="AT128" i="40"/>
  <c r="AS128" i="40"/>
  <c r="AR128" i="40"/>
  <c r="AQ128" i="40"/>
  <c r="AP128" i="40"/>
  <c r="AO128" i="40"/>
  <c r="AN128" i="40"/>
  <c r="AW127" i="40"/>
  <c r="AV127" i="40"/>
  <c r="AU127" i="40"/>
  <c r="AT127" i="40"/>
  <c r="AS127" i="40"/>
  <c r="AR127" i="40"/>
  <c r="AQ127" i="40"/>
  <c r="AP127" i="40"/>
  <c r="AO127" i="40"/>
  <c r="AN127" i="40"/>
  <c r="AW126" i="40"/>
  <c r="AV126" i="40"/>
  <c r="AU126" i="40"/>
  <c r="AT126" i="40"/>
  <c r="AS126" i="40"/>
  <c r="AR126" i="40"/>
  <c r="AQ126" i="40"/>
  <c r="AP126" i="40"/>
  <c r="AO126" i="40"/>
  <c r="AN126" i="40"/>
  <c r="AW125" i="40"/>
  <c r="AV125" i="40"/>
  <c r="AU125" i="40"/>
  <c r="AT125" i="40"/>
  <c r="AS125" i="40"/>
  <c r="AR125" i="40"/>
  <c r="AQ125" i="40"/>
  <c r="AP125" i="40"/>
  <c r="AO125" i="40"/>
  <c r="AN125" i="40"/>
  <c r="AW124" i="40"/>
  <c r="AV124" i="40"/>
  <c r="AU124" i="40"/>
  <c r="AT124" i="40"/>
  <c r="AS124" i="40"/>
  <c r="AR124" i="40"/>
  <c r="AQ124" i="40"/>
  <c r="AP124" i="40"/>
  <c r="AO124" i="40"/>
  <c r="AN124" i="40"/>
  <c r="AW123" i="40"/>
  <c r="AV123" i="40"/>
  <c r="AU123" i="40"/>
  <c r="AT123" i="40"/>
  <c r="AS123" i="40"/>
  <c r="AR123" i="40"/>
  <c r="AQ123" i="40"/>
  <c r="AP123" i="40"/>
  <c r="AO123" i="40"/>
  <c r="AN123" i="40"/>
  <c r="AW122" i="40"/>
  <c r="AV122" i="40"/>
  <c r="AU122" i="40"/>
  <c r="AT122" i="40"/>
  <c r="AS122" i="40"/>
  <c r="AR122" i="40"/>
  <c r="AQ122" i="40"/>
  <c r="AP122" i="40"/>
  <c r="AO122" i="40"/>
  <c r="AN122" i="40"/>
  <c r="AW121" i="40"/>
  <c r="AV121" i="40"/>
  <c r="AU121" i="40"/>
  <c r="AT121" i="40"/>
  <c r="AS121" i="40"/>
  <c r="AR121" i="40"/>
  <c r="AQ121" i="40"/>
  <c r="AP121" i="40"/>
  <c r="AO121" i="40"/>
  <c r="AN121" i="40"/>
  <c r="AW120" i="40"/>
  <c r="AV120" i="40"/>
  <c r="AU120" i="40"/>
  <c r="AT120" i="40"/>
  <c r="AS120" i="40"/>
  <c r="AR120" i="40"/>
  <c r="AQ120" i="40"/>
  <c r="AP120" i="40"/>
  <c r="AO120" i="40"/>
  <c r="AN120" i="40"/>
  <c r="AW119" i="40"/>
  <c r="AV119" i="40"/>
  <c r="AU119" i="40"/>
  <c r="AT119" i="40"/>
  <c r="AS119" i="40"/>
  <c r="AR119" i="40"/>
  <c r="AQ119" i="40"/>
  <c r="AP119" i="40"/>
  <c r="AO119" i="40"/>
  <c r="AN119" i="40"/>
  <c r="AW118" i="40"/>
  <c r="AV118" i="40"/>
  <c r="AU118" i="40"/>
  <c r="AT118" i="40"/>
  <c r="AS118" i="40"/>
  <c r="AR118" i="40"/>
  <c r="AQ118" i="40"/>
  <c r="AP118" i="40"/>
  <c r="AO118" i="40"/>
  <c r="AN118" i="40"/>
  <c r="AW117" i="40"/>
  <c r="AV117" i="40"/>
  <c r="AU117" i="40"/>
  <c r="AT117" i="40"/>
  <c r="AS117" i="40"/>
  <c r="AR117" i="40"/>
  <c r="AQ117" i="40"/>
  <c r="AP117" i="40"/>
  <c r="AO117" i="40"/>
  <c r="AN117" i="40"/>
  <c r="AW116" i="40"/>
  <c r="AV116" i="40"/>
  <c r="AU116" i="40"/>
  <c r="AT116" i="40"/>
  <c r="AS116" i="40"/>
  <c r="AR116" i="40"/>
  <c r="AQ116" i="40"/>
  <c r="AP116" i="40"/>
  <c r="AO116" i="40"/>
  <c r="AN116" i="40"/>
  <c r="AW115" i="40"/>
  <c r="AV115" i="40"/>
  <c r="AU115" i="40"/>
  <c r="AT115" i="40"/>
  <c r="AS115" i="40"/>
  <c r="AR115" i="40"/>
  <c r="AQ115" i="40"/>
  <c r="AP115" i="40"/>
  <c r="AO115" i="40"/>
  <c r="AN115" i="40"/>
  <c r="AW114" i="40"/>
  <c r="AV114" i="40"/>
  <c r="AU114" i="40"/>
  <c r="AT114" i="40"/>
  <c r="AS114" i="40"/>
  <c r="AR114" i="40"/>
  <c r="AQ114" i="40"/>
  <c r="AP114" i="40"/>
  <c r="AO114" i="40"/>
  <c r="AN114" i="40"/>
  <c r="AW113" i="40"/>
  <c r="AV113" i="40"/>
  <c r="AU113" i="40"/>
  <c r="AT113" i="40"/>
  <c r="AS113" i="40"/>
  <c r="AR113" i="40"/>
  <c r="AQ113" i="40"/>
  <c r="AP113" i="40"/>
  <c r="AO113" i="40"/>
  <c r="AN113" i="40"/>
  <c r="AW112" i="40"/>
  <c r="AV112" i="40"/>
  <c r="AU112" i="40"/>
  <c r="AT112" i="40"/>
  <c r="AS112" i="40"/>
  <c r="AR112" i="40"/>
  <c r="AQ112" i="40"/>
  <c r="AP112" i="40"/>
  <c r="AO112" i="40"/>
  <c r="AN112" i="40"/>
  <c r="AW111" i="40"/>
  <c r="AV111" i="40"/>
  <c r="AU111" i="40"/>
  <c r="AT111" i="40"/>
  <c r="AS111" i="40"/>
  <c r="AR111" i="40"/>
  <c r="AQ111" i="40"/>
  <c r="AP111" i="40"/>
  <c r="AO111" i="40"/>
  <c r="AN111" i="40"/>
  <c r="AW110" i="40"/>
  <c r="AV110" i="40"/>
  <c r="AU110" i="40"/>
  <c r="AT110" i="40"/>
  <c r="AS110" i="40"/>
  <c r="AR110" i="40"/>
  <c r="AQ110" i="40"/>
  <c r="AP110" i="40"/>
  <c r="AO110" i="40"/>
  <c r="AN110" i="40"/>
  <c r="AW109" i="40"/>
  <c r="AV109" i="40"/>
  <c r="AU109" i="40"/>
  <c r="AT109" i="40"/>
  <c r="AS109" i="40"/>
  <c r="AR109" i="40"/>
  <c r="AQ109" i="40"/>
  <c r="AP109" i="40"/>
  <c r="AO109" i="40"/>
  <c r="AN109" i="40"/>
  <c r="AW108" i="40"/>
  <c r="AV108" i="40"/>
  <c r="AU108" i="40"/>
  <c r="AT108" i="40"/>
  <c r="AS108" i="40"/>
  <c r="AR108" i="40"/>
  <c r="AQ108" i="40"/>
  <c r="AP108" i="40"/>
  <c r="AO108" i="40"/>
  <c r="AN108" i="40"/>
  <c r="AW107" i="40"/>
  <c r="AV107" i="40"/>
  <c r="AU107" i="40"/>
  <c r="AT107" i="40"/>
  <c r="AS107" i="40"/>
  <c r="AR107" i="40"/>
  <c r="AQ107" i="40"/>
  <c r="AP107" i="40"/>
  <c r="AO107" i="40"/>
  <c r="AN107" i="40"/>
  <c r="AW106" i="40"/>
  <c r="AV106" i="40"/>
  <c r="AU106" i="40"/>
  <c r="AT106" i="40"/>
  <c r="AS106" i="40"/>
  <c r="AR106" i="40"/>
  <c r="AQ106" i="40"/>
  <c r="AP106" i="40"/>
  <c r="AO106" i="40"/>
  <c r="AN106" i="40"/>
  <c r="AW105" i="40"/>
  <c r="AV105" i="40"/>
  <c r="AU105" i="40"/>
  <c r="AT105" i="40"/>
  <c r="AS105" i="40"/>
  <c r="AR105" i="40"/>
  <c r="AQ105" i="40"/>
  <c r="AP105" i="40"/>
  <c r="AO105" i="40"/>
  <c r="AN105" i="40"/>
  <c r="AW104" i="40"/>
  <c r="AV104" i="40"/>
  <c r="AU104" i="40"/>
  <c r="AT104" i="40"/>
  <c r="AS104" i="40"/>
  <c r="AR104" i="40"/>
  <c r="AQ104" i="40"/>
  <c r="AP104" i="40"/>
  <c r="AO104" i="40"/>
  <c r="AN104" i="40"/>
  <c r="AW103" i="40"/>
  <c r="AV103" i="40"/>
  <c r="AU103" i="40"/>
  <c r="AT103" i="40"/>
  <c r="AS103" i="40"/>
  <c r="AR103" i="40"/>
  <c r="AQ103" i="40"/>
  <c r="AP103" i="40"/>
  <c r="AO103" i="40"/>
  <c r="AN103" i="40"/>
  <c r="AW102" i="40"/>
  <c r="AV102" i="40"/>
  <c r="AU102" i="40"/>
  <c r="AT102" i="40"/>
  <c r="AS102" i="40"/>
  <c r="AR102" i="40"/>
  <c r="AQ102" i="40"/>
  <c r="AP102" i="40"/>
  <c r="AO102" i="40"/>
  <c r="AN102" i="40"/>
  <c r="AW101" i="40"/>
  <c r="AV101" i="40"/>
  <c r="AU101" i="40"/>
  <c r="AT101" i="40"/>
  <c r="AS101" i="40"/>
  <c r="AR101" i="40"/>
  <c r="AQ101" i="40"/>
  <c r="AP101" i="40"/>
  <c r="AO101" i="40"/>
  <c r="AN101" i="40"/>
  <c r="AW100" i="40"/>
  <c r="AV100" i="40"/>
  <c r="AU100" i="40"/>
  <c r="AT100" i="40"/>
  <c r="AS100" i="40"/>
  <c r="AR100" i="40"/>
  <c r="AQ100" i="40"/>
  <c r="AP100" i="40"/>
  <c r="AO100" i="40"/>
  <c r="AN100" i="40"/>
  <c r="AW99" i="40"/>
  <c r="AV99" i="40"/>
  <c r="AU99" i="40"/>
  <c r="AT99" i="40"/>
  <c r="AS99" i="40"/>
  <c r="AR99" i="40"/>
  <c r="AQ99" i="40"/>
  <c r="AP99" i="40"/>
  <c r="AO99" i="40"/>
  <c r="AN99" i="40"/>
  <c r="AW98" i="40"/>
  <c r="AV98" i="40"/>
  <c r="AU98" i="40"/>
  <c r="AT98" i="40"/>
  <c r="AS98" i="40"/>
  <c r="AR98" i="40"/>
  <c r="AQ98" i="40"/>
  <c r="AP98" i="40"/>
  <c r="AO98" i="40"/>
  <c r="AN98" i="40"/>
  <c r="AW97" i="40"/>
  <c r="AV97" i="40"/>
  <c r="AU97" i="40"/>
  <c r="AT97" i="40"/>
  <c r="AS97" i="40"/>
  <c r="AR97" i="40"/>
  <c r="AQ97" i="40"/>
  <c r="AP97" i="40"/>
  <c r="AO97" i="40"/>
  <c r="AN97" i="40"/>
  <c r="AW96" i="40"/>
  <c r="AV96" i="40"/>
  <c r="AU96" i="40"/>
  <c r="AT96" i="40"/>
  <c r="AS96" i="40"/>
  <c r="AR96" i="40"/>
  <c r="AQ96" i="40"/>
  <c r="AP96" i="40"/>
  <c r="AO96" i="40"/>
  <c r="AN96" i="40"/>
  <c r="AW95" i="40"/>
  <c r="AV95" i="40"/>
  <c r="AU95" i="40"/>
  <c r="AT95" i="40"/>
  <c r="AS95" i="40"/>
  <c r="AR95" i="40"/>
  <c r="AQ95" i="40"/>
  <c r="AP95" i="40"/>
  <c r="AO95" i="40"/>
  <c r="AN95" i="40"/>
  <c r="AW94" i="40"/>
  <c r="AV94" i="40"/>
  <c r="AU94" i="40"/>
  <c r="AT94" i="40"/>
  <c r="AS94" i="40"/>
  <c r="AR94" i="40"/>
  <c r="AQ94" i="40"/>
  <c r="AP94" i="40"/>
  <c r="AO94" i="40"/>
  <c r="AN94" i="40"/>
  <c r="AW93" i="40"/>
  <c r="AV93" i="40"/>
  <c r="AU93" i="40"/>
  <c r="AT93" i="40"/>
  <c r="AS93" i="40"/>
  <c r="AR93" i="40"/>
  <c r="AQ93" i="40"/>
  <c r="AP93" i="40"/>
  <c r="AO93" i="40"/>
  <c r="AN93" i="40"/>
  <c r="AW92" i="40"/>
  <c r="AV92" i="40"/>
  <c r="AU92" i="40"/>
  <c r="AT92" i="40"/>
  <c r="AS92" i="40"/>
  <c r="AR92" i="40"/>
  <c r="AQ92" i="40"/>
  <c r="AP92" i="40"/>
  <c r="AO92" i="40"/>
  <c r="AN92" i="40"/>
  <c r="AW91" i="40"/>
  <c r="AV91" i="40"/>
  <c r="AU91" i="40"/>
  <c r="AT91" i="40"/>
  <c r="AS91" i="40"/>
  <c r="AR91" i="40"/>
  <c r="AQ91" i="40"/>
  <c r="AP91" i="40"/>
  <c r="AO91" i="40"/>
  <c r="AN91" i="40"/>
  <c r="AW90" i="40"/>
  <c r="AV90" i="40"/>
  <c r="AU90" i="40"/>
  <c r="AT90" i="40"/>
  <c r="AS90" i="40"/>
  <c r="AR90" i="40"/>
  <c r="AQ90" i="40"/>
  <c r="AP90" i="40"/>
  <c r="AO90" i="40"/>
  <c r="AN90" i="40"/>
  <c r="AW89" i="40"/>
  <c r="AV89" i="40"/>
  <c r="AU89" i="40"/>
  <c r="AT89" i="40"/>
  <c r="AS89" i="40"/>
  <c r="AR89" i="40"/>
  <c r="AQ89" i="40"/>
  <c r="AP89" i="40"/>
  <c r="AO89" i="40"/>
  <c r="AN89" i="40"/>
  <c r="AW88" i="40"/>
  <c r="AV88" i="40"/>
  <c r="AU88" i="40"/>
  <c r="AT88" i="40"/>
  <c r="AS88" i="40"/>
  <c r="AR88" i="40"/>
  <c r="AQ88" i="40"/>
  <c r="AP88" i="40"/>
  <c r="AO88" i="40"/>
  <c r="AN88" i="40"/>
  <c r="AW87" i="40"/>
  <c r="AV87" i="40"/>
  <c r="AU87" i="40"/>
  <c r="AT87" i="40"/>
  <c r="AS87" i="40"/>
  <c r="AR87" i="40"/>
  <c r="AQ87" i="40"/>
  <c r="AP87" i="40"/>
  <c r="AO87" i="40"/>
  <c r="AN87" i="40"/>
  <c r="AW86" i="40"/>
  <c r="AV86" i="40"/>
  <c r="AU86" i="40"/>
  <c r="AT86" i="40"/>
  <c r="AS86" i="40"/>
  <c r="AR86" i="40"/>
  <c r="AQ86" i="40"/>
  <c r="AP86" i="40"/>
  <c r="AO86" i="40"/>
  <c r="AN86" i="40"/>
  <c r="AW85" i="40"/>
  <c r="AV85" i="40"/>
  <c r="AU85" i="40"/>
  <c r="AT85" i="40"/>
  <c r="AS85" i="40"/>
  <c r="AR85" i="40"/>
  <c r="AQ85" i="40"/>
  <c r="AP85" i="40"/>
  <c r="AO85" i="40"/>
  <c r="AN85" i="40"/>
  <c r="AW84" i="40"/>
  <c r="AV84" i="40"/>
  <c r="AU84" i="40"/>
  <c r="AT84" i="40"/>
  <c r="AS84" i="40"/>
  <c r="AR84" i="40"/>
  <c r="AQ84" i="40"/>
  <c r="AP84" i="40"/>
  <c r="AO84" i="40"/>
  <c r="AN84" i="40"/>
  <c r="AW83" i="40"/>
  <c r="AV83" i="40"/>
  <c r="AU83" i="40"/>
  <c r="AT83" i="40"/>
  <c r="AS83" i="40"/>
  <c r="AR83" i="40"/>
  <c r="AQ83" i="40"/>
  <c r="AP83" i="40"/>
  <c r="AO83" i="40"/>
  <c r="AN83" i="40"/>
  <c r="AW82" i="40"/>
  <c r="AV82" i="40"/>
  <c r="AU82" i="40"/>
  <c r="AT82" i="40"/>
  <c r="AS82" i="40"/>
  <c r="AR82" i="40"/>
  <c r="AQ82" i="40"/>
  <c r="AP82" i="40"/>
  <c r="AO82" i="40"/>
  <c r="AN82" i="40"/>
  <c r="AW81" i="40"/>
  <c r="AV81" i="40"/>
  <c r="AU81" i="40"/>
  <c r="AT81" i="40"/>
  <c r="AS81" i="40"/>
  <c r="AR81" i="40"/>
  <c r="AQ81" i="40"/>
  <c r="AP81" i="40"/>
  <c r="AO81" i="40"/>
  <c r="AN81" i="40"/>
  <c r="AW80" i="40"/>
  <c r="AV80" i="40"/>
  <c r="AU80" i="40"/>
  <c r="AT80" i="40"/>
  <c r="AS80" i="40"/>
  <c r="AR80" i="40"/>
  <c r="AQ80" i="40"/>
  <c r="AP80" i="40"/>
  <c r="AO80" i="40"/>
  <c r="AN80" i="40"/>
  <c r="AW79" i="40"/>
  <c r="AV79" i="40"/>
  <c r="AU79" i="40"/>
  <c r="AT79" i="40"/>
  <c r="AS79" i="40"/>
  <c r="AR79" i="40"/>
  <c r="AQ79" i="40"/>
  <c r="AP79" i="40"/>
  <c r="AO79" i="40"/>
  <c r="AN79" i="40"/>
  <c r="AW78" i="40"/>
  <c r="AV78" i="40"/>
  <c r="AU78" i="40"/>
  <c r="AT78" i="40"/>
  <c r="AS78" i="40"/>
  <c r="AR78" i="40"/>
  <c r="AQ78" i="40"/>
  <c r="AP78" i="40"/>
  <c r="AO78" i="40"/>
  <c r="AN78" i="40"/>
  <c r="AW77" i="40"/>
  <c r="AV77" i="40"/>
  <c r="AU77" i="40"/>
  <c r="AT77" i="40"/>
  <c r="AS77" i="40"/>
  <c r="AR77" i="40"/>
  <c r="AQ77" i="40"/>
  <c r="AP77" i="40"/>
  <c r="AO77" i="40"/>
  <c r="AN77" i="40"/>
  <c r="AW76" i="40"/>
  <c r="AV76" i="40"/>
  <c r="AU76" i="40"/>
  <c r="AT76" i="40"/>
  <c r="AS76" i="40"/>
  <c r="AR76" i="40"/>
  <c r="AQ76" i="40"/>
  <c r="AP76" i="40"/>
  <c r="AO76" i="40"/>
  <c r="AN76" i="40"/>
  <c r="AW75" i="40"/>
  <c r="AV75" i="40"/>
  <c r="AU75" i="40"/>
  <c r="AT75" i="40"/>
  <c r="AS75" i="40"/>
  <c r="AR75" i="40"/>
  <c r="AQ75" i="40"/>
  <c r="AP75" i="40"/>
  <c r="AO75" i="40"/>
  <c r="AN75" i="40"/>
  <c r="AW74" i="40"/>
  <c r="AV74" i="40"/>
  <c r="AU74" i="40"/>
  <c r="AT74" i="40"/>
  <c r="AS74" i="40"/>
  <c r="AR74" i="40"/>
  <c r="AQ74" i="40"/>
  <c r="AP74" i="40"/>
  <c r="AO74" i="40"/>
  <c r="AN74" i="40"/>
  <c r="AW73" i="40"/>
  <c r="AV73" i="40"/>
  <c r="AU73" i="40"/>
  <c r="AT73" i="40"/>
  <c r="AS73" i="40"/>
  <c r="AR73" i="40"/>
  <c r="AQ73" i="40"/>
  <c r="AP73" i="40"/>
  <c r="AO73" i="40"/>
  <c r="AN73" i="40"/>
  <c r="AW72" i="40"/>
  <c r="AV72" i="40"/>
  <c r="AU72" i="40"/>
  <c r="AT72" i="40"/>
  <c r="AS72" i="40"/>
  <c r="AR72" i="40"/>
  <c r="AQ72" i="40"/>
  <c r="AP72" i="40"/>
  <c r="AO72" i="40"/>
  <c r="AN72" i="40"/>
  <c r="AW71" i="40"/>
  <c r="AV71" i="40"/>
  <c r="AU71" i="40"/>
  <c r="AT71" i="40"/>
  <c r="AS71" i="40"/>
  <c r="AR71" i="40"/>
  <c r="AQ71" i="40"/>
  <c r="AP71" i="40"/>
  <c r="AO71" i="40"/>
  <c r="AN71" i="40"/>
  <c r="AW70" i="40"/>
  <c r="AV70" i="40"/>
  <c r="AU70" i="40"/>
  <c r="AT70" i="40"/>
  <c r="AS70" i="40"/>
  <c r="AR70" i="40"/>
  <c r="AQ70" i="40"/>
  <c r="AP70" i="40"/>
  <c r="AO70" i="40"/>
  <c r="AN70" i="40"/>
  <c r="AW69" i="40"/>
  <c r="AV69" i="40"/>
  <c r="AU69" i="40"/>
  <c r="AT69" i="40"/>
  <c r="AS69" i="40"/>
  <c r="AR69" i="40"/>
  <c r="AQ69" i="40"/>
  <c r="AP69" i="40"/>
  <c r="AO69" i="40"/>
  <c r="AN69" i="40"/>
  <c r="AW68" i="40"/>
  <c r="AV68" i="40"/>
  <c r="AU68" i="40"/>
  <c r="AT68" i="40"/>
  <c r="AS68" i="40"/>
  <c r="AR68" i="40"/>
  <c r="AQ68" i="40"/>
  <c r="AP68" i="40"/>
  <c r="AO68" i="40"/>
  <c r="AN68" i="40"/>
  <c r="AW67" i="40"/>
  <c r="AV67" i="40"/>
  <c r="AU67" i="40"/>
  <c r="AT67" i="40"/>
  <c r="AS67" i="40"/>
  <c r="AR67" i="40"/>
  <c r="AQ67" i="40"/>
  <c r="AP67" i="40"/>
  <c r="AO67" i="40"/>
  <c r="AN67" i="40"/>
  <c r="AW66" i="40"/>
  <c r="AV66" i="40"/>
  <c r="AU66" i="40"/>
  <c r="AT66" i="40"/>
  <c r="AS66" i="40"/>
  <c r="AR66" i="40"/>
  <c r="AQ66" i="40"/>
  <c r="AP66" i="40"/>
  <c r="AO66" i="40"/>
  <c r="AN66" i="40"/>
  <c r="AW65" i="40"/>
  <c r="AV65" i="40"/>
  <c r="AU65" i="40"/>
  <c r="AT65" i="40"/>
  <c r="AS65" i="40"/>
  <c r="AR65" i="40"/>
  <c r="AQ65" i="40"/>
  <c r="AP65" i="40"/>
  <c r="AO65" i="40"/>
  <c r="AN65" i="40"/>
  <c r="AW64" i="40"/>
  <c r="AV64" i="40"/>
  <c r="AU64" i="40"/>
  <c r="AT64" i="40"/>
  <c r="AS64" i="40"/>
  <c r="AR64" i="40"/>
  <c r="AQ64" i="40"/>
  <c r="AP64" i="40"/>
  <c r="AO64" i="40"/>
  <c r="AN64" i="40"/>
  <c r="AW63" i="40"/>
  <c r="AV63" i="40"/>
  <c r="AU63" i="40"/>
  <c r="AT63" i="40"/>
  <c r="AS63" i="40"/>
  <c r="AR63" i="40"/>
  <c r="AQ63" i="40"/>
  <c r="AP63" i="40"/>
  <c r="AO63" i="40"/>
  <c r="AN63" i="40"/>
  <c r="AW62" i="40"/>
  <c r="AV62" i="40"/>
  <c r="AU62" i="40"/>
  <c r="AT62" i="40"/>
  <c r="AS62" i="40"/>
  <c r="AR62" i="40"/>
  <c r="AQ62" i="40"/>
  <c r="AP62" i="40"/>
  <c r="AO62" i="40"/>
  <c r="AN62" i="40"/>
  <c r="AW61" i="40"/>
  <c r="AV61" i="40"/>
  <c r="AU61" i="40"/>
  <c r="AT61" i="40"/>
  <c r="AS61" i="40"/>
  <c r="AR61" i="40"/>
  <c r="AQ61" i="40"/>
  <c r="AP61" i="40"/>
  <c r="AO61" i="40"/>
  <c r="AN61" i="40"/>
  <c r="AW60" i="40"/>
  <c r="AV60" i="40"/>
  <c r="AU60" i="40"/>
  <c r="AT60" i="40"/>
  <c r="AS60" i="40"/>
  <c r="AR60" i="40"/>
  <c r="AQ60" i="40"/>
  <c r="AP60" i="40"/>
  <c r="AO60" i="40"/>
  <c r="AN60" i="40"/>
  <c r="AW59" i="40"/>
  <c r="AV59" i="40"/>
  <c r="AU59" i="40"/>
  <c r="AT59" i="40"/>
  <c r="AS59" i="40"/>
  <c r="AR59" i="40"/>
  <c r="AQ59" i="40"/>
  <c r="AP59" i="40"/>
  <c r="AO59" i="40"/>
  <c r="AN59" i="40"/>
  <c r="AW58" i="40"/>
  <c r="AV58" i="40"/>
  <c r="AU58" i="40"/>
  <c r="AT58" i="40"/>
  <c r="AS58" i="40"/>
  <c r="AR58" i="40"/>
  <c r="AQ58" i="40"/>
  <c r="AP58" i="40"/>
  <c r="AO58" i="40"/>
  <c r="AN58" i="40"/>
  <c r="AW57" i="40"/>
  <c r="AV57" i="40"/>
  <c r="AU57" i="40"/>
  <c r="AT57" i="40"/>
  <c r="AS57" i="40"/>
  <c r="AR57" i="40"/>
  <c r="AQ57" i="40"/>
  <c r="AP57" i="40"/>
  <c r="AO57" i="40"/>
  <c r="AN57" i="40"/>
  <c r="AW56" i="40"/>
  <c r="AV56" i="40"/>
  <c r="AU56" i="40"/>
  <c r="AT56" i="40"/>
  <c r="AS56" i="40"/>
  <c r="AR56" i="40"/>
  <c r="AQ56" i="40"/>
  <c r="AP56" i="40"/>
  <c r="AO56" i="40"/>
  <c r="AN56" i="40"/>
  <c r="AW55" i="40"/>
  <c r="AV55" i="40"/>
  <c r="AU55" i="40"/>
  <c r="AT55" i="40"/>
  <c r="AS55" i="40"/>
  <c r="AR55" i="40"/>
  <c r="AQ55" i="40"/>
  <c r="AP55" i="40"/>
  <c r="AO55" i="40"/>
  <c r="AN55" i="40"/>
  <c r="AW54" i="40"/>
  <c r="AV54" i="40"/>
  <c r="AU54" i="40"/>
  <c r="AT54" i="40"/>
  <c r="AS54" i="40"/>
  <c r="AR54" i="40"/>
  <c r="AQ54" i="40"/>
  <c r="AP54" i="40"/>
  <c r="AO54" i="40"/>
  <c r="AN54" i="40"/>
  <c r="AW53" i="40"/>
  <c r="AV53" i="40"/>
  <c r="AU53" i="40"/>
  <c r="AT53" i="40"/>
  <c r="AS53" i="40"/>
  <c r="AR53" i="40"/>
  <c r="AQ53" i="40"/>
  <c r="AP53" i="40"/>
  <c r="AO53" i="40"/>
  <c r="AN53" i="40"/>
  <c r="AW52" i="40"/>
  <c r="AV52" i="40"/>
  <c r="AU52" i="40"/>
  <c r="AT52" i="40"/>
  <c r="AS52" i="40"/>
  <c r="AR52" i="40"/>
  <c r="AQ52" i="40"/>
  <c r="AP52" i="40"/>
  <c r="AO52" i="40"/>
  <c r="AN52" i="40"/>
  <c r="AW51" i="40"/>
  <c r="AV51" i="40"/>
  <c r="AU51" i="40"/>
  <c r="AT51" i="40"/>
  <c r="AS51" i="40"/>
  <c r="AR51" i="40"/>
  <c r="AQ51" i="40"/>
  <c r="AP51" i="40"/>
  <c r="AO51" i="40"/>
  <c r="AN51" i="40"/>
  <c r="AW50" i="40"/>
  <c r="AV50" i="40"/>
  <c r="AU50" i="40"/>
  <c r="AT50" i="40"/>
  <c r="AS50" i="40"/>
  <c r="AR50" i="40"/>
  <c r="AQ50" i="40"/>
  <c r="AP50" i="40"/>
  <c r="AO50" i="40"/>
  <c r="AN50" i="40"/>
  <c r="AW49" i="40"/>
  <c r="AV49" i="40"/>
  <c r="AU49" i="40"/>
  <c r="AT49" i="40"/>
  <c r="AS49" i="40"/>
  <c r="AR49" i="40"/>
  <c r="AQ49" i="40"/>
  <c r="AP49" i="40"/>
  <c r="AO49" i="40"/>
  <c r="AN49" i="40"/>
  <c r="AW48" i="40"/>
  <c r="AV48" i="40"/>
  <c r="AU48" i="40"/>
  <c r="AT48" i="40"/>
  <c r="AS48" i="40"/>
  <c r="AR48" i="40"/>
  <c r="AQ48" i="40"/>
  <c r="AP48" i="40"/>
  <c r="AO48" i="40"/>
  <c r="AN48" i="40"/>
  <c r="AW47" i="40"/>
  <c r="AV47" i="40"/>
  <c r="AU47" i="40"/>
  <c r="AT47" i="40"/>
  <c r="AS47" i="40"/>
  <c r="AR47" i="40"/>
  <c r="AQ47" i="40"/>
  <c r="AP47" i="40"/>
  <c r="AO47" i="40"/>
  <c r="AN47" i="40"/>
  <c r="AW46" i="40"/>
  <c r="AV46" i="40"/>
  <c r="AU46" i="40"/>
  <c r="AT46" i="40"/>
  <c r="AS46" i="40"/>
  <c r="AR46" i="40"/>
  <c r="AQ46" i="40"/>
  <c r="AP46" i="40"/>
  <c r="AO46" i="40"/>
  <c r="AN46" i="40"/>
  <c r="AW45" i="40"/>
  <c r="AV45" i="40"/>
  <c r="AU45" i="40"/>
  <c r="AT45" i="40"/>
  <c r="AS45" i="40"/>
  <c r="AR45" i="40"/>
  <c r="AQ45" i="40"/>
  <c r="AP45" i="40"/>
  <c r="AO45" i="40"/>
  <c r="AN45" i="40"/>
  <c r="AW44" i="40"/>
  <c r="AV44" i="40"/>
  <c r="AU44" i="40"/>
  <c r="AT44" i="40"/>
  <c r="AS44" i="40"/>
  <c r="AR44" i="40"/>
  <c r="AQ44" i="40"/>
  <c r="AP44" i="40"/>
  <c r="AO44" i="40"/>
  <c r="AN44" i="40"/>
  <c r="AW43" i="40"/>
  <c r="AV43" i="40"/>
  <c r="AU43" i="40"/>
  <c r="AT43" i="40"/>
  <c r="AS43" i="40"/>
  <c r="AR43" i="40"/>
  <c r="AQ43" i="40"/>
  <c r="AP43" i="40"/>
  <c r="AO43" i="40"/>
  <c r="AN43" i="40"/>
  <c r="AW42" i="40"/>
  <c r="AV42" i="40"/>
  <c r="AU42" i="40"/>
  <c r="AT42" i="40"/>
  <c r="AS42" i="40"/>
  <c r="AR42" i="40"/>
  <c r="AQ42" i="40"/>
  <c r="AP42" i="40"/>
  <c r="AO42" i="40"/>
  <c r="AN42" i="40"/>
  <c r="AW41" i="40"/>
  <c r="AV41" i="40"/>
  <c r="AU41" i="40"/>
  <c r="AT41" i="40"/>
  <c r="AS41" i="40"/>
  <c r="AR41" i="40"/>
  <c r="AQ41" i="40"/>
  <c r="AP41" i="40"/>
  <c r="AO41" i="40"/>
  <c r="AN41" i="40"/>
  <c r="AW40" i="40"/>
  <c r="AV40" i="40"/>
  <c r="AU40" i="40"/>
  <c r="AT40" i="40"/>
  <c r="AS40" i="40"/>
  <c r="AR40" i="40"/>
  <c r="AQ40" i="40"/>
  <c r="AP40" i="40"/>
  <c r="AO40" i="40"/>
  <c r="AN40" i="40"/>
  <c r="AW39" i="40"/>
  <c r="AV39" i="40"/>
  <c r="AU39" i="40"/>
  <c r="AT39" i="40"/>
  <c r="AS39" i="40"/>
  <c r="AR39" i="40"/>
  <c r="AQ39" i="40"/>
  <c r="AP39" i="40"/>
  <c r="AO39" i="40"/>
  <c r="AN39" i="40"/>
  <c r="AW38" i="40"/>
  <c r="AV38" i="40"/>
  <c r="AU38" i="40"/>
  <c r="AT38" i="40"/>
  <c r="AS38" i="40"/>
  <c r="AR38" i="40"/>
  <c r="AQ38" i="40"/>
  <c r="AP38" i="40"/>
  <c r="AO38" i="40"/>
  <c r="AN38" i="40"/>
  <c r="AW37" i="40"/>
  <c r="AV37" i="40"/>
  <c r="AU37" i="40"/>
  <c r="AT37" i="40"/>
  <c r="AS37" i="40"/>
  <c r="AR37" i="40"/>
  <c r="AQ37" i="40"/>
  <c r="AP37" i="40"/>
  <c r="AO37" i="40"/>
  <c r="AN37" i="40"/>
  <c r="AW36" i="40"/>
  <c r="AV36" i="40"/>
  <c r="AU36" i="40"/>
  <c r="AT36" i="40"/>
  <c r="AS36" i="40"/>
  <c r="AR36" i="40"/>
  <c r="AQ36" i="40"/>
  <c r="AP36" i="40"/>
  <c r="AO36" i="40"/>
  <c r="AN36" i="40"/>
  <c r="AW35" i="40"/>
  <c r="AV35" i="40"/>
  <c r="AU35" i="40"/>
  <c r="AT35" i="40"/>
  <c r="AS35" i="40"/>
  <c r="AR35" i="40"/>
  <c r="AQ35" i="40"/>
  <c r="AP35" i="40"/>
  <c r="AO35" i="40"/>
  <c r="AN35" i="40"/>
  <c r="AW34" i="40"/>
  <c r="AV34" i="40"/>
  <c r="AU34" i="40"/>
  <c r="AT34" i="40"/>
  <c r="AS34" i="40"/>
  <c r="AR34" i="40"/>
  <c r="AQ34" i="40"/>
  <c r="AP34" i="40"/>
  <c r="AO34" i="40"/>
  <c r="AN34" i="40"/>
  <c r="AW33" i="40"/>
  <c r="AV33" i="40"/>
  <c r="AU33" i="40"/>
  <c r="AT33" i="40"/>
  <c r="AS33" i="40"/>
  <c r="AR33" i="40"/>
  <c r="AQ33" i="40"/>
  <c r="AP33" i="40"/>
  <c r="AO33" i="40"/>
  <c r="AN33" i="40"/>
  <c r="AW32" i="40"/>
  <c r="AV32" i="40"/>
  <c r="AU32" i="40"/>
  <c r="AT32" i="40"/>
  <c r="AS32" i="40"/>
  <c r="AR32" i="40"/>
  <c r="AQ32" i="40"/>
  <c r="AP32" i="40"/>
  <c r="AO32" i="40"/>
  <c r="AN32" i="40"/>
  <c r="AW31" i="40"/>
  <c r="AV31" i="40"/>
  <c r="AU31" i="40"/>
  <c r="AT31" i="40"/>
  <c r="AS31" i="40"/>
  <c r="AR31" i="40"/>
  <c r="AQ31" i="40"/>
  <c r="AP31" i="40"/>
  <c r="AO31" i="40"/>
  <c r="AN31" i="40"/>
  <c r="AW30" i="40"/>
  <c r="AV30" i="40"/>
  <c r="AU30" i="40"/>
  <c r="AT30" i="40"/>
  <c r="AS30" i="40"/>
  <c r="AR30" i="40"/>
  <c r="AQ30" i="40"/>
  <c r="AP30" i="40"/>
  <c r="AO30" i="40"/>
  <c r="AN30" i="40"/>
  <c r="AW29" i="40"/>
  <c r="AV29" i="40"/>
  <c r="AU29" i="40"/>
  <c r="AT29" i="40"/>
  <c r="AS29" i="40"/>
  <c r="AR29" i="40"/>
  <c r="AQ29" i="40"/>
  <c r="AP29" i="40"/>
  <c r="AO29" i="40"/>
  <c r="AN29" i="40"/>
  <c r="AW28" i="40"/>
  <c r="AV28" i="40"/>
  <c r="AU28" i="40"/>
  <c r="AT28" i="40"/>
  <c r="AS28" i="40"/>
  <c r="AR28" i="40"/>
  <c r="AQ28" i="40"/>
  <c r="AP28" i="40"/>
  <c r="AO28" i="40"/>
  <c r="AN28" i="40"/>
  <c r="AW27" i="40"/>
  <c r="AV27" i="40"/>
  <c r="AU27" i="40"/>
  <c r="AT27" i="40"/>
  <c r="AS27" i="40"/>
  <c r="AR27" i="40"/>
  <c r="AQ27" i="40"/>
  <c r="AP27" i="40"/>
  <c r="AO27" i="40"/>
  <c r="AN27" i="40"/>
  <c r="AW26" i="40"/>
  <c r="AV26" i="40"/>
  <c r="AU26" i="40"/>
  <c r="AT26" i="40"/>
  <c r="AS26" i="40"/>
  <c r="AR26" i="40"/>
  <c r="AQ26" i="40"/>
  <c r="AP26" i="40"/>
  <c r="AO26" i="40"/>
  <c r="AN26" i="40"/>
  <c r="AW25" i="40"/>
  <c r="AV25" i="40"/>
  <c r="AU25" i="40"/>
  <c r="AT25" i="40"/>
  <c r="AS25" i="40"/>
  <c r="AR25" i="40"/>
  <c r="AQ25" i="40"/>
  <c r="AP25" i="40"/>
  <c r="AO25" i="40"/>
  <c r="AN25" i="40"/>
  <c r="AW24" i="40"/>
  <c r="AV24" i="40"/>
  <c r="AU24" i="40"/>
  <c r="AT24" i="40"/>
  <c r="AS24" i="40"/>
  <c r="AR24" i="40"/>
  <c r="AQ24" i="40"/>
  <c r="AP24" i="40"/>
  <c r="AO24" i="40"/>
  <c r="AN24" i="40"/>
  <c r="AW23" i="40"/>
  <c r="AV23" i="40"/>
  <c r="AU23" i="40"/>
  <c r="AT23" i="40"/>
  <c r="AS23" i="40"/>
  <c r="AR23" i="40"/>
  <c r="AQ23" i="40"/>
  <c r="AP23" i="40"/>
  <c r="AO23" i="40"/>
  <c r="AN23" i="40"/>
  <c r="AW22" i="40"/>
  <c r="AV22" i="40"/>
  <c r="AU22" i="40"/>
  <c r="AT22" i="40"/>
  <c r="AS22" i="40"/>
  <c r="AR22" i="40"/>
  <c r="AQ22" i="40"/>
  <c r="AP22" i="40"/>
  <c r="AO22" i="40"/>
  <c r="AN22" i="40"/>
  <c r="AW21" i="40"/>
  <c r="AV21" i="40"/>
  <c r="AU21" i="40"/>
  <c r="AT21" i="40"/>
  <c r="AS21" i="40"/>
  <c r="AR21" i="40"/>
  <c r="AQ21" i="40"/>
  <c r="AP21" i="40"/>
  <c r="AO21" i="40"/>
  <c r="AN21" i="40"/>
  <c r="AW20" i="40"/>
  <c r="AV20" i="40"/>
  <c r="AU20" i="40"/>
  <c r="AT20" i="40"/>
  <c r="AS20" i="40"/>
  <c r="AR20" i="40"/>
  <c r="AQ20" i="40"/>
  <c r="AP20" i="40"/>
  <c r="AO20" i="40"/>
  <c r="AN20" i="40"/>
  <c r="AW19" i="40"/>
  <c r="AV19" i="40"/>
  <c r="AU19" i="40"/>
  <c r="AT19" i="40"/>
  <c r="AS19" i="40"/>
  <c r="AR19" i="40"/>
  <c r="AQ19" i="40"/>
  <c r="AP19" i="40"/>
  <c r="AO19" i="40"/>
  <c r="AN19" i="40"/>
  <c r="AW18" i="40"/>
  <c r="AV18" i="40"/>
  <c r="AU18" i="40"/>
  <c r="AT18" i="40"/>
  <c r="AS18" i="40"/>
  <c r="AR18" i="40"/>
  <c r="AQ18" i="40"/>
  <c r="AP18" i="40"/>
  <c r="AO18" i="40"/>
  <c r="AN18" i="40"/>
  <c r="AW17" i="40"/>
  <c r="AV17" i="40"/>
  <c r="AU17" i="40"/>
  <c r="AT17" i="40"/>
  <c r="AS17" i="40"/>
  <c r="AR17" i="40"/>
  <c r="AQ17" i="40"/>
  <c r="AP17" i="40"/>
  <c r="AO17" i="40"/>
  <c r="AN17" i="40"/>
  <c r="AW16" i="40"/>
  <c r="AV16" i="40"/>
  <c r="AU16" i="40"/>
  <c r="AT16" i="40"/>
  <c r="AS16" i="40"/>
  <c r="AR16" i="40"/>
  <c r="AQ16" i="40"/>
  <c r="AP16" i="40"/>
  <c r="AO16" i="40"/>
  <c r="AN16" i="40"/>
  <c r="AW15" i="40"/>
  <c r="AV15" i="40"/>
  <c r="AU15" i="40"/>
  <c r="AT15" i="40"/>
  <c r="AS15" i="40"/>
  <c r="AR15" i="40"/>
  <c r="AQ15" i="40"/>
  <c r="AP15" i="40"/>
  <c r="AO15" i="40"/>
  <c r="AN15" i="40"/>
  <c r="AW14" i="40"/>
  <c r="AV14" i="40"/>
  <c r="AU14" i="40"/>
  <c r="AT14" i="40"/>
  <c r="AS14" i="40"/>
  <c r="AR14" i="40"/>
  <c r="AQ14" i="40"/>
  <c r="AP14" i="40"/>
  <c r="AO14" i="40"/>
  <c r="AN14" i="40"/>
  <c r="AW13" i="40"/>
  <c r="AV13" i="40"/>
  <c r="AU13" i="40"/>
  <c r="AT13" i="40"/>
  <c r="AS13" i="40"/>
  <c r="AR13" i="40"/>
  <c r="AQ13" i="40"/>
  <c r="AP13" i="40"/>
  <c r="AO13" i="40"/>
  <c r="AN13" i="40"/>
  <c r="AW12" i="40"/>
  <c r="AV12" i="40"/>
  <c r="AU12" i="40"/>
  <c r="AT12" i="40"/>
  <c r="AS12" i="40"/>
  <c r="AR12" i="40"/>
  <c r="AQ12" i="40"/>
  <c r="AP12" i="40"/>
  <c r="AO12" i="40"/>
  <c r="AN12" i="40"/>
  <c r="AW11" i="40"/>
  <c r="AV11" i="40"/>
  <c r="AU11" i="40"/>
  <c r="AT11" i="40"/>
  <c r="AS11" i="40"/>
  <c r="AR11" i="40"/>
  <c r="AQ11" i="40"/>
  <c r="AP11" i="40"/>
  <c r="AO11" i="40"/>
  <c r="AN11" i="40"/>
  <c r="AW10" i="40"/>
  <c r="AV10" i="40"/>
  <c r="AU10" i="40"/>
  <c r="AT10" i="40"/>
  <c r="AS10" i="40"/>
  <c r="AR10" i="40"/>
  <c r="AQ10" i="40"/>
  <c r="AP10" i="40"/>
  <c r="AO10" i="40"/>
  <c r="AN10" i="40"/>
  <c r="AW9" i="40"/>
  <c r="AV9" i="40"/>
  <c r="AU9" i="40"/>
  <c r="AT9" i="40"/>
  <c r="AS9" i="40"/>
  <c r="AR9" i="40"/>
  <c r="AQ9" i="40"/>
  <c r="AP9" i="40"/>
  <c r="AO9" i="40"/>
  <c r="AN9" i="40"/>
  <c r="AW8" i="40"/>
  <c r="AV8" i="40"/>
  <c r="AU8" i="40"/>
  <c r="AT8" i="40"/>
  <c r="AS8" i="40"/>
  <c r="AR8" i="40"/>
  <c r="AQ8" i="40"/>
  <c r="AP8" i="40"/>
  <c r="AO8" i="40"/>
  <c r="AN8" i="40"/>
  <c r="AW7" i="40"/>
  <c r="AV7" i="40"/>
  <c r="AU7" i="40"/>
  <c r="AT7" i="40"/>
  <c r="AS7" i="40"/>
  <c r="AR7" i="40"/>
  <c r="AQ7" i="40"/>
  <c r="AP7" i="40"/>
  <c r="AO7" i="40"/>
  <c r="AN7" i="40"/>
  <c r="AW6" i="40"/>
  <c r="AV6" i="40"/>
  <c r="AU6" i="40"/>
  <c r="AT6" i="40"/>
  <c r="AS6" i="40"/>
  <c r="AR6" i="40"/>
  <c r="AQ6" i="40"/>
  <c r="AP6" i="40"/>
  <c r="AO6" i="40"/>
  <c r="AN6" i="40"/>
  <c r="AW5" i="40"/>
  <c r="AV5" i="40"/>
  <c r="AU5" i="40"/>
  <c r="AT5" i="40"/>
  <c r="AS5" i="40"/>
  <c r="AR5" i="40"/>
  <c r="AQ5" i="40"/>
  <c r="AP5" i="40"/>
  <c r="AO5" i="40"/>
  <c r="AN5" i="40"/>
  <c r="AW4" i="40"/>
  <c r="AV4" i="40"/>
  <c r="AU4" i="40"/>
  <c r="AT4" i="40"/>
  <c r="AS4" i="40"/>
  <c r="AR4" i="40"/>
  <c r="AQ4" i="40"/>
  <c r="AP4" i="40"/>
  <c r="AO4" i="40"/>
  <c r="AN4" i="40"/>
  <c r="AW3" i="40"/>
  <c r="AV3" i="40"/>
  <c r="AU3" i="40"/>
  <c r="AT3" i="40"/>
  <c r="AS3" i="40"/>
  <c r="AR3" i="40"/>
  <c r="AQ3" i="40"/>
  <c r="AP3" i="40"/>
  <c r="AO3" i="40"/>
  <c r="AN3" i="40"/>
  <c r="P3" i="39"/>
  <c r="Q3" i="39"/>
  <c r="R3" i="39"/>
  <c r="S3" i="39"/>
  <c r="T3" i="39"/>
  <c r="U3" i="39"/>
  <c r="V3" i="39"/>
  <c r="W3" i="39"/>
  <c r="X3" i="39"/>
  <c r="Y3" i="39"/>
  <c r="P4" i="39"/>
  <c r="Q4" i="39"/>
  <c r="R4" i="39"/>
  <c r="S4" i="39"/>
  <c r="T4" i="39"/>
  <c r="U4" i="39"/>
  <c r="V4" i="39"/>
  <c r="W4" i="39"/>
  <c r="X4" i="39"/>
  <c r="Y4" i="39"/>
  <c r="P5" i="39"/>
  <c r="Q5" i="39"/>
  <c r="R5" i="39"/>
  <c r="S5" i="39"/>
  <c r="T5" i="39"/>
  <c r="U5" i="39"/>
  <c r="V5" i="39"/>
  <c r="W5" i="39"/>
  <c r="X5" i="39"/>
  <c r="Y5" i="39"/>
  <c r="P6" i="39"/>
  <c r="Q6" i="39"/>
  <c r="R6" i="39"/>
  <c r="S6" i="39"/>
  <c r="T6" i="39"/>
  <c r="U6" i="39"/>
  <c r="V6" i="39"/>
  <c r="W6" i="39"/>
  <c r="X6" i="39"/>
  <c r="Y6" i="39"/>
  <c r="P7" i="39"/>
  <c r="Q7" i="39"/>
  <c r="R7" i="39"/>
  <c r="S7" i="39"/>
  <c r="T7" i="39"/>
  <c r="U7" i="39"/>
  <c r="V7" i="39"/>
  <c r="W7" i="39"/>
  <c r="X7" i="39"/>
  <c r="Y7" i="39"/>
  <c r="P8" i="39"/>
  <c r="Q8" i="39"/>
  <c r="R8" i="39"/>
  <c r="S8" i="39"/>
  <c r="T8" i="39"/>
  <c r="U8" i="39"/>
  <c r="V8" i="39"/>
  <c r="W8" i="39"/>
  <c r="X8" i="39"/>
  <c r="Y8" i="39"/>
  <c r="P9" i="39"/>
  <c r="Q9" i="39"/>
  <c r="R9" i="39"/>
  <c r="S9" i="39"/>
  <c r="T9" i="39"/>
  <c r="U9" i="39"/>
  <c r="V9" i="39"/>
  <c r="W9" i="39"/>
  <c r="X9" i="39"/>
  <c r="Y9" i="39"/>
  <c r="P10" i="39"/>
  <c r="Q10" i="39"/>
  <c r="R10" i="39"/>
  <c r="S10" i="39"/>
  <c r="T10" i="39"/>
  <c r="U10" i="39"/>
  <c r="V10" i="39"/>
  <c r="W10" i="39"/>
  <c r="X10" i="39"/>
  <c r="Y10" i="39"/>
  <c r="P11" i="39"/>
  <c r="Q11" i="39"/>
  <c r="R11" i="39"/>
  <c r="S11" i="39"/>
  <c r="T11" i="39"/>
  <c r="U11" i="39"/>
  <c r="V11" i="39"/>
  <c r="W11" i="39"/>
  <c r="X11" i="39"/>
  <c r="Y11" i="39"/>
  <c r="P12" i="39"/>
  <c r="Q12" i="39"/>
  <c r="R12" i="39"/>
  <c r="S12" i="39"/>
  <c r="T12" i="39"/>
  <c r="U12" i="39"/>
  <c r="V12" i="39"/>
  <c r="W12" i="39"/>
  <c r="X12" i="39"/>
  <c r="Y12" i="39"/>
  <c r="P13" i="39"/>
  <c r="Q13" i="39"/>
  <c r="R13" i="39"/>
  <c r="S13" i="39"/>
  <c r="T13" i="39"/>
  <c r="U13" i="39"/>
  <c r="V13" i="39"/>
  <c r="W13" i="39"/>
  <c r="X13" i="39"/>
  <c r="Y13" i="39"/>
  <c r="P14" i="39"/>
  <c r="Q14" i="39"/>
  <c r="R14" i="39"/>
  <c r="S14" i="39"/>
  <c r="T14" i="39"/>
  <c r="U14" i="39"/>
  <c r="V14" i="39"/>
  <c r="W14" i="39"/>
  <c r="X14" i="39"/>
  <c r="Y14" i="39"/>
  <c r="P15" i="39"/>
  <c r="Q15" i="39"/>
  <c r="R15" i="39"/>
  <c r="S15" i="39"/>
  <c r="T15" i="39"/>
  <c r="U15" i="39"/>
  <c r="V15" i="39"/>
  <c r="W15" i="39"/>
  <c r="X15" i="39"/>
  <c r="Y15" i="39"/>
  <c r="P16" i="39"/>
  <c r="Q16" i="39"/>
  <c r="R16" i="39"/>
  <c r="S16" i="39"/>
  <c r="T16" i="39"/>
  <c r="U16" i="39"/>
  <c r="V16" i="39"/>
  <c r="W16" i="39"/>
  <c r="X16" i="39"/>
  <c r="Y16" i="39"/>
  <c r="P17" i="39"/>
  <c r="Q17" i="39"/>
  <c r="R17" i="39"/>
  <c r="S17" i="39"/>
  <c r="T17" i="39"/>
  <c r="U17" i="39"/>
  <c r="V17" i="39"/>
  <c r="W17" i="39"/>
  <c r="X17" i="39"/>
  <c r="Y17" i="39"/>
  <c r="P18" i="39"/>
  <c r="Q18" i="39"/>
  <c r="R18" i="39"/>
  <c r="S18" i="39"/>
  <c r="T18" i="39"/>
  <c r="U18" i="39"/>
  <c r="V18" i="39"/>
  <c r="W18" i="39"/>
  <c r="X18" i="39"/>
  <c r="Y18" i="39"/>
  <c r="P19" i="39"/>
  <c r="Q19" i="39"/>
  <c r="R19" i="39"/>
  <c r="S19" i="39"/>
  <c r="T19" i="39"/>
  <c r="U19" i="39"/>
  <c r="V19" i="39"/>
  <c r="W19" i="39"/>
  <c r="X19" i="39"/>
  <c r="Y19" i="39"/>
  <c r="P20" i="39"/>
  <c r="Q20" i="39"/>
  <c r="R20" i="39"/>
  <c r="S20" i="39"/>
  <c r="T20" i="39"/>
  <c r="U20" i="39"/>
  <c r="V20" i="39"/>
  <c r="W20" i="39"/>
  <c r="X20" i="39"/>
  <c r="Y20" i="39"/>
  <c r="P21" i="39"/>
  <c r="Q21" i="39"/>
  <c r="R21" i="39"/>
  <c r="S21" i="39"/>
  <c r="T21" i="39"/>
  <c r="U21" i="39"/>
  <c r="V21" i="39"/>
  <c r="W21" i="39"/>
  <c r="X21" i="39"/>
  <c r="Y21" i="39"/>
  <c r="P22" i="39"/>
  <c r="Q22" i="39"/>
  <c r="R22" i="39"/>
  <c r="S22" i="39"/>
  <c r="T22" i="39"/>
  <c r="U22" i="39"/>
  <c r="V22" i="39"/>
  <c r="W22" i="39"/>
  <c r="X22" i="39"/>
  <c r="Y22" i="39"/>
  <c r="P23" i="39"/>
  <c r="Q23" i="39"/>
  <c r="R23" i="39"/>
  <c r="S23" i="39"/>
  <c r="T23" i="39"/>
  <c r="U23" i="39"/>
  <c r="V23" i="39"/>
  <c r="W23" i="39"/>
  <c r="X23" i="39"/>
  <c r="Y23" i="39"/>
  <c r="P24" i="39"/>
  <c r="Q24" i="39"/>
  <c r="R24" i="39"/>
  <c r="S24" i="39"/>
  <c r="T24" i="39"/>
  <c r="U24" i="39"/>
  <c r="V24" i="39"/>
  <c r="W24" i="39"/>
  <c r="X24" i="39"/>
  <c r="Y24" i="39"/>
  <c r="P25" i="39"/>
  <c r="Q25" i="39"/>
  <c r="R25" i="39"/>
  <c r="S25" i="39"/>
  <c r="T25" i="39"/>
  <c r="U25" i="39"/>
  <c r="V25" i="39"/>
  <c r="W25" i="39"/>
  <c r="X25" i="39"/>
  <c r="Y25" i="39"/>
  <c r="P26" i="39"/>
  <c r="Q26" i="39"/>
  <c r="R26" i="39"/>
  <c r="S26" i="39"/>
  <c r="T26" i="39"/>
  <c r="U26" i="39"/>
  <c r="V26" i="39"/>
  <c r="W26" i="39"/>
  <c r="X26" i="39"/>
  <c r="Y26" i="39"/>
  <c r="P27" i="39"/>
  <c r="Q27" i="39"/>
  <c r="R27" i="39"/>
  <c r="S27" i="39"/>
  <c r="T27" i="39"/>
  <c r="U27" i="39"/>
  <c r="V27" i="39"/>
  <c r="W27" i="39"/>
  <c r="X27" i="39"/>
  <c r="Y27" i="39"/>
  <c r="P28" i="39"/>
  <c r="Q28" i="39"/>
  <c r="R28" i="39"/>
  <c r="S28" i="39"/>
  <c r="T28" i="39"/>
  <c r="U28" i="39"/>
  <c r="V28" i="39"/>
  <c r="W28" i="39"/>
  <c r="X28" i="39"/>
  <c r="Y28" i="39"/>
  <c r="P29" i="39"/>
  <c r="Q29" i="39"/>
  <c r="R29" i="39"/>
  <c r="S29" i="39"/>
  <c r="T29" i="39"/>
  <c r="U29" i="39"/>
  <c r="V29" i="39"/>
  <c r="W29" i="39"/>
  <c r="X29" i="39"/>
  <c r="Y29" i="39"/>
  <c r="P30" i="39"/>
  <c r="Q30" i="39"/>
  <c r="R30" i="39"/>
  <c r="S30" i="39"/>
  <c r="T30" i="39"/>
  <c r="U30" i="39"/>
  <c r="V30" i="39"/>
  <c r="W30" i="39"/>
  <c r="X30" i="39"/>
  <c r="Y30" i="39"/>
  <c r="P31" i="39"/>
  <c r="Q31" i="39"/>
  <c r="R31" i="39"/>
  <c r="S31" i="39"/>
  <c r="T31" i="39"/>
  <c r="U31" i="39"/>
  <c r="V31" i="39"/>
  <c r="W31" i="39"/>
  <c r="X31" i="39"/>
  <c r="Y31" i="39"/>
  <c r="P32" i="39"/>
  <c r="Q32" i="39"/>
  <c r="R32" i="39"/>
  <c r="S32" i="39"/>
  <c r="T32" i="39"/>
  <c r="U32" i="39"/>
  <c r="V32" i="39"/>
  <c r="W32" i="39"/>
  <c r="X32" i="39"/>
  <c r="Y32" i="39"/>
  <c r="P33" i="39"/>
  <c r="Q33" i="39"/>
  <c r="R33" i="39"/>
  <c r="S33" i="39"/>
  <c r="T33" i="39"/>
  <c r="U33" i="39"/>
  <c r="V33" i="39"/>
  <c r="W33" i="39"/>
  <c r="X33" i="39"/>
  <c r="Y33" i="39"/>
  <c r="P34" i="39"/>
  <c r="Q34" i="39"/>
  <c r="R34" i="39"/>
  <c r="S34" i="39"/>
  <c r="T34" i="39"/>
  <c r="U34" i="39"/>
  <c r="V34" i="39"/>
  <c r="W34" i="39"/>
  <c r="X34" i="39"/>
  <c r="Y34" i="39"/>
  <c r="P35" i="39"/>
  <c r="Q35" i="39"/>
  <c r="R35" i="39"/>
  <c r="S35" i="39"/>
  <c r="T35" i="39"/>
  <c r="U35" i="39"/>
  <c r="V35" i="39"/>
  <c r="W35" i="39"/>
  <c r="X35" i="39"/>
  <c r="Y35" i="39"/>
  <c r="P36" i="39"/>
  <c r="Q36" i="39"/>
  <c r="R36" i="39"/>
  <c r="S36" i="39"/>
  <c r="T36" i="39"/>
  <c r="U36" i="39"/>
  <c r="V36" i="39"/>
  <c r="W36" i="39"/>
  <c r="X36" i="39"/>
  <c r="Y36" i="39"/>
  <c r="P37" i="39"/>
  <c r="Q37" i="39"/>
  <c r="R37" i="39"/>
  <c r="S37" i="39"/>
  <c r="T37" i="39"/>
  <c r="U37" i="39"/>
  <c r="V37" i="39"/>
  <c r="W37" i="39"/>
  <c r="X37" i="39"/>
  <c r="Y37" i="39"/>
  <c r="P38" i="39"/>
  <c r="Q38" i="39"/>
  <c r="R38" i="39"/>
  <c r="S38" i="39"/>
  <c r="T38" i="39"/>
  <c r="U38" i="39"/>
  <c r="V38" i="39"/>
  <c r="W38" i="39"/>
  <c r="X38" i="39"/>
  <c r="Y38" i="39"/>
  <c r="P39" i="39"/>
  <c r="Q39" i="39"/>
  <c r="R39" i="39"/>
  <c r="S39" i="39"/>
  <c r="T39" i="39"/>
  <c r="U39" i="39"/>
  <c r="V39" i="39"/>
  <c r="W39" i="39"/>
  <c r="X39" i="39"/>
  <c r="Y39" i="39"/>
  <c r="P40" i="39"/>
  <c r="Q40" i="39"/>
  <c r="R40" i="39"/>
  <c r="S40" i="39"/>
  <c r="T40" i="39"/>
  <c r="U40" i="39"/>
  <c r="V40" i="39"/>
  <c r="W40" i="39"/>
  <c r="X40" i="39"/>
  <c r="Y40" i="39"/>
  <c r="P41" i="39"/>
  <c r="Q41" i="39"/>
  <c r="R41" i="39"/>
  <c r="S41" i="39"/>
  <c r="T41" i="39"/>
  <c r="U41" i="39"/>
  <c r="V41" i="39"/>
  <c r="W41" i="39"/>
  <c r="X41" i="39"/>
  <c r="Y41" i="39"/>
  <c r="P42" i="39"/>
  <c r="Q42" i="39"/>
  <c r="R42" i="39"/>
  <c r="S42" i="39"/>
  <c r="T42" i="39"/>
  <c r="U42" i="39"/>
  <c r="V42" i="39"/>
  <c r="W42" i="39"/>
  <c r="X42" i="39"/>
  <c r="Y42" i="39"/>
  <c r="P43" i="39"/>
  <c r="Q43" i="39"/>
  <c r="R43" i="39"/>
  <c r="S43" i="39"/>
  <c r="T43" i="39"/>
  <c r="U43" i="39"/>
  <c r="V43" i="39"/>
  <c r="W43" i="39"/>
  <c r="X43" i="39"/>
  <c r="Y43" i="39"/>
  <c r="P44" i="39"/>
  <c r="Q44" i="39"/>
  <c r="R44" i="39"/>
  <c r="S44" i="39"/>
  <c r="T44" i="39"/>
  <c r="U44" i="39"/>
  <c r="V44" i="39"/>
  <c r="W44" i="39"/>
  <c r="X44" i="39"/>
  <c r="Y44" i="39"/>
  <c r="P45" i="39"/>
  <c r="Q45" i="39"/>
  <c r="R45" i="39"/>
  <c r="S45" i="39"/>
  <c r="T45" i="39"/>
  <c r="U45" i="39"/>
  <c r="V45" i="39"/>
  <c r="W45" i="39"/>
  <c r="X45" i="39"/>
  <c r="Y45" i="39"/>
  <c r="P46" i="39"/>
  <c r="Q46" i="39"/>
  <c r="R46" i="39"/>
  <c r="S46" i="39"/>
  <c r="T46" i="39"/>
  <c r="U46" i="39"/>
  <c r="V46" i="39"/>
  <c r="W46" i="39"/>
  <c r="X46" i="39"/>
  <c r="Y46" i="39"/>
  <c r="P47" i="39"/>
  <c r="Q47" i="39"/>
  <c r="R47" i="39"/>
  <c r="S47" i="39"/>
  <c r="T47" i="39"/>
  <c r="U47" i="39"/>
  <c r="V47" i="39"/>
  <c r="W47" i="39"/>
  <c r="X47" i="39"/>
  <c r="Y47" i="39"/>
  <c r="P48" i="39"/>
  <c r="Q48" i="39"/>
  <c r="R48" i="39"/>
  <c r="S48" i="39"/>
  <c r="T48" i="39"/>
  <c r="U48" i="39"/>
  <c r="V48" i="39"/>
  <c r="W48" i="39"/>
  <c r="X48" i="39"/>
  <c r="Y48" i="39"/>
  <c r="P49" i="39"/>
  <c r="Q49" i="39"/>
  <c r="R49" i="39"/>
  <c r="S49" i="39"/>
  <c r="T49" i="39"/>
  <c r="U49" i="39"/>
  <c r="V49" i="39"/>
  <c r="W49" i="39"/>
  <c r="X49" i="39"/>
  <c r="Y49" i="39"/>
  <c r="P50" i="39"/>
  <c r="Q50" i="39"/>
  <c r="R50" i="39"/>
  <c r="S50" i="39"/>
  <c r="T50" i="39"/>
  <c r="U50" i="39"/>
  <c r="V50" i="39"/>
  <c r="W50" i="39"/>
  <c r="X50" i="39"/>
  <c r="Y50" i="39"/>
  <c r="P51" i="39"/>
  <c r="Q51" i="39"/>
  <c r="R51" i="39"/>
  <c r="S51" i="39"/>
  <c r="T51" i="39"/>
  <c r="U51" i="39"/>
  <c r="V51" i="39"/>
  <c r="W51" i="39"/>
  <c r="X51" i="39"/>
  <c r="Y51" i="39"/>
  <c r="P52" i="39"/>
  <c r="Q52" i="39"/>
  <c r="R52" i="39"/>
  <c r="S52" i="39"/>
  <c r="T52" i="39"/>
  <c r="U52" i="39"/>
  <c r="V52" i="39"/>
  <c r="W52" i="39"/>
  <c r="X52" i="39"/>
  <c r="Y52" i="39"/>
  <c r="P53" i="39"/>
  <c r="Q53" i="39"/>
  <c r="R53" i="39"/>
  <c r="S53" i="39"/>
  <c r="T53" i="39"/>
  <c r="U53" i="39"/>
  <c r="V53" i="39"/>
  <c r="W53" i="39"/>
  <c r="X53" i="39"/>
  <c r="Y53" i="39"/>
  <c r="P54" i="39"/>
  <c r="Q54" i="39"/>
  <c r="R54" i="39"/>
  <c r="S54" i="39"/>
  <c r="T54" i="39"/>
  <c r="U54" i="39"/>
  <c r="V54" i="39"/>
  <c r="W54" i="39"/>
  <c r="X54" i="39"/>
  <c r="Y54" i="39"/>
  <c r="P55" i="39"/>
  <c r="Q55" i="39"/>
  <c r="R55" i="39"/>
  <c r="S55" i="39"/>
  <c r="T55" i="39"/>
  <c r="U55" i="39"/>
  <c r="V55" i="39"/>
  <c r="W55" i="39"/>
  <c r="X55" i="39"/>
  <c r="Y55" i="39"/>
  <c r="P56" i="39"/>
  <c r="Q56" i="39"/>
  <c r="R56" i="39"/>
  <c r="S56" i="39"/>
  <c r="T56" i="39"/>
  <c r="U56" i="39"/>
  <c r="V56" i="39"/>
  <c r="W56" i="39"/>
  <c r="X56" i="39"/>
  <c r="Y56" i="39"/>
  <c r="P57" i="39"/>
  <c r="Q57" i="39"/>
  <c r="R57" i="39"/>
  <c r="S57" i="39"/>
  <c r="T57" i="39"/>
  <c r="U57" i="39"/>
  <c r="V57" i="39"/>
  <c r="W57" i="39"/>
  <c r="X57" i="39"/>
  <c r="Y57" i="39"/>
  <c r="P58" i="39"/>
  <c r="Q58" i="39"/>
  <c r="R58" i="39"/>
  <c r="S58" i="39"/>
  <c r="T58" i="39"/>
  <c r="U58" i="39"/>
  <c r="V58" i="39"/>
  <c r="W58" i="39"/>
  <c r="X58" i="39"/>
  <c r="Y58" i="39"/>
  <c r="P59" i="39"/>
  <c r="Q59" i="39"/>
  <c r="R59" i="39"/>
  <c r="S59" i="39"/>
  <c r="T59" i="39"/>
  <c r="U59" i="39"/>
  <c r="V59" i="39"/>
  <c r="W59" i="39"/>
  <c r="X59" i="39"/>
  <c r="Y59" i="39"/>
  <c r="P60" i="39"/>
  <c r="Q60" i="39"/>
  <c r="R60" i="39"/>
  <c r="S60" i="39"/>
  <c r="T60" i="39"/>
  <c r="U60" i="39"/>
  <c r="V60" i="39"/>
  <c r="W60" i="39"/>
  <c r="X60" i="39"/>
  <c r="Y60" i="39"/>
  <c r="P61" i="39"/>
  <c r="Q61" i="39"/>
  <c r="R61" i="39"/>
  <c r="S61" i="39"/>
  <c r="T61" i="39"/>
  <c r="U61" i="39"/>
  <c r="V61" i="39"/>
  <c r="W61" i="39"/>
  <c r="X61" i="39"/>
  <c r="Y61" i="39"/>
  <c r="P62" i="39"/>
  <c r="Q62" i="39"/>
  <c r="R62" i="39"/>
  <c r="S62" i="39"/>
  <c r="T62" i="39"/>
  <c r="U62" i="39"/>
  <c r="V62" i="39"/>
  <c r="W62" i="39"/>
  <c r="X62" i="39"/>
  <c r="Y62" i="39"/>
  <c r="P63" i="39"/>
  <c r="Q63" i="39"/>
  <c r="R63" i="39"/>
  <c r="S63" i="39"/>
  <c r="T63" i="39"/>
  <c r="U63" i="39"/>
  <c r="V63" i="39"/>
  <c r="W63" i="39"/>
  <c r="X63" i="39"/>
  <c r="Y63" i="39"/>
  <c r="P64" i="39"/>
  <c r="Q64" i="39"/>
  <c r="R64" i="39"/>
  <c r="S64" i="39"/>
  <c r="T64" i="39"/>
  <c r="U64" i="39"/>
  <c r="V64" i="39"/>
  <c r="W64" i="39"/>
  <c r="X64" i="39"/>
  <c r="Y64" i="39"/>
  <c r="AB23" i="39" a="1"/>
  <c r="AB9" i="39" a="1"/>
  <c r="AB23" i="39" l="1"/>
  <c r="AB9" i="39"/>
  <c r="AB37" i="39" a="1"/>
  <c r="AB37" i="39" l="1"/>
  <c r="AZ5" i="40"/>
  <c r="BA5" i="40" s="1"/>
  <c r="AZ13" i="40"/>
  <c r="BA13" i="40" s="1"/>
  <c r="AZ21" i="40"/>
  <c r="BA21" i="40" s="1"/>
  <c r="AZ29" i="40"/>
  <c r="BA29" i="40" s="1"/>
  <c r="AZ37" i="40"/>
  <c r="BA37" i="40" s="1"/>
  <c r="AZ45" i="40"/>
  <c r="BA45" i="40" s="1"/>
  <c r="AZ53" i="40"/>
  <c r="BA53" i="40" s="1"/>
  <c r="AZ61" i="40"/>
  <c r="BA61" i="40" s="1"/>
  <c r="AZ69" i="40"/>
  <c r="BA69" i="40" s="1"/>
  <c r="AZ77" i="40"/>
  <c r="BA77" i="40" s="1"/>
  <c r="AZ85" i="40"/>
  <c r="BA85" i="40" s="1"/>
  <c r="AZ93" i="40"/>
  <c r="BA93" i="40" s="1"/>
  <c r="AZ101" i="40"/>
  <c r="BA101" i="40" s="1"/>
  <c r="AZ109" i="40"/>
  <c r="BA109" i="40" s="1"/>
  <c r="AZ117" i="40"/>
  <c r="BA117" i="40" s="1"/>
  <c r="AZ125" i="40"/>
  <c r="BA125" i="40" s="1"/>
  <c r="AZ133" i="40"/>
  <c r="BA133" i="40" s="1"/>
  <c r="AZ141" i="40"/>
  <c r="BA141" i="40" s="1"/>
  <c r="AZ149" i="40"/>
  <c r="BA149" i="40" s="1"/>
  <c r="AZ157" i="40"/>
  <c r="BA157" i="40" s="1"/>
  <c r="AZ165" i="40"/>
  <c r="BA165" i="40" s="1"/>
  <c r="AZ6" i="40"/>
  <c r="BA6" i="40" s="1"/>
  <c r="AZ14" i="40"/>
  <c r="BA14" i="40" s="1"/>
  <c r="AZ22" i="40"/>
  <c r="BA22" i="40" s="1"/>
  <c r="AZ30" i="40"/>
  <c r="BA30" i="40" s="1"/>
  <c r="AZ38" i="40"/>
  <c r="BA38" i="40" s="1"/>
  <c r="AZ46" i="40"/>
  <c r="BA46" i="40" s="1"/>
  <c r="AZ54" i="40"/>
  <c r="BA54" i="40" s="1"/>
  <c r="AZ62" i="40"/>
  <c r="BA62" i="40" s="1"/>
  <c r="AZ70" i="40"/>
  <c r="BA70" i="40" s="1"/>
  <c r="AZ78" i="40"/>
  <c r="BA78" i="40" s="1"/>
  <c r="AZ86" i="40"/>
  <c r="BA86" i="40" s="1"/>
  <c r="AZ94" i="40"/>
  <c r="BA94" i="40" s="1"/>
  <c r="AZ102" i="40"/>
  <c r="BA102" i="40" s="1"/>
  <c r="AZ110" i="40"/>
  <c r="BA110" i="40" s="1"/>
  <c r="AZ118" i="40"/>
  <c r="BA118" i="40" s="1"/>
  <c r="AZ126" i="40"/>
  <c r="BA126" i="40" s="1"/>
  <c r="AZ134" i="40"/>
  <c r="BA134" i="40" s="1"/>
  <c r="AZ142" i="40"/>
  <c r="BA142" i="40" s="1"/>
  <c r="AZ150" i="40"/>
  <c r="BA150" i="40" s="1"/>
  <c r="AZ158" i="40"/>
  <c r="BA158" i="40" s="1"/>
  <c r="AZ166" i="40"/>
  <c r="BA166" i="40" s="1"/>
  <c r="AZ7" i="40"/>
  <c r="BA7" i="40" s="1"/>
  <c r="AZ15" i="40"/>
  <c r="BA15" i="40" s="1"/>
  <c r="AZ23" i="40"/>
  <c r="BA23" i="40" s="1"/>
  <c r="AZ31" i="40"/>
  <c r="BA31" i="40" s="1"/>
  <c r="AZ39" i="40"/>
  <c r="BA39" i="40" s="1"/>
  <c r="AZ47" i="40"/>
  <c r="BA47" i="40" s="1"/>
  <c r="AZ55" i="40"/>
  <c r="BA55" i="40" s="1"/>
  <c r="AZ63" i="40"/>
  <c r="BA63" i="40" s="1"/>
  <c r="AZ71" i="40"/>
  <c r="BA71" i="40" s="1"/>
  <c r="AZ79" i="40"/>
  <c r="BA79" i="40" s="1"/>
  <c r="AZ87" i="40"/>
  <c r="BA87" i="40" s="1"/>
  <c r="AZ95" i="40"/>
  <c r="BA95" i="40" s="1"/>
  <c r="AZ103" i="40"/>
  <c r="BA103" i="40" s="1"/>
  <c r="AZ111" i="40"/>
  <c r="BA111" i="40" s="1"/>
  <c r="AZ119" i="40"/>
  <c r="BA119" i="40" s="1"/>
  <c r="AZ127" i="40"/>
  <c r="BA127" i="40" s="1"/>
  <c r="AZ135" i="40"/>
  <c r="BA135" i="40" s="1"/>
  <c r="AZ143" i="40"/>
  <c r="BA143" i="40" s="1"/>
  <c r="AZ151" i="40"/>
  <c r="BA151" i="40" s="1"/>
  <c r="AZ159" i="40"/>
  <c r="BA159" i="40" s="1"/>
  <c r="AZ167" i="40"/>
  <c r="BA167" i="40" s="1"/>
  <c r="AZ175" i="40"/>
  <c r="BA175" i="40" s="1"/>
  <c r="AZ183" i="40"/>
  <c r="BA183" i="40" s="1"/>
  <c r="AZ191" i="40"/>
  <c r="BA191" i="40" s="1"/>
  <c r="AZ199" i="40"/>
  <c r="BA199" i="40" s="1"/>
  <c r="AZ8" i="40"/>
  <c r="BA8" i="40" s="1"/>
  <c r="AZ16" i="40"/>
  <c r="BA16" i="40" s="1"/>
  <c r="AZ24" i="40"/>
  <c r="BA24" i="40" s="1"/>
  <c r="AZ32" i="40"/>
  <c r="BA32" i="40" s="1"/>
  <c r="AZ40" i="40"/>
  <c r="BA40" i="40" s="1"/>
  <c r="AZ48" i="40"/>
  <c r="BA48" i="40" s="1"/>
  <c r="AZ56" i="40"/>
  <c r="BA56" i="40" s="1"/>
  <c r="AZ64" i="40"/>
  <c r="BA64" i="40" s="1"/>
  <c r="AZ72" i="40"/>
  <c r="BA72" i="40" s="1"/>
  <c r="AZ80" i="40"/>
  <c r="BA80" i="40" s="1"/>
  <c r="AZ88" i="40"/>
  <c r="BA88" i="40" s="1"/>
  <c r="AZ96" i="40"/>
  <c r="BA96" i="40" s="1"/>
  <c r="AZ104" i="40"/>
  <c r="BA104" i="40" s="1"/>
  <c r="AZ112" i="40"/>
  <c r="BA112" i="40" s="1"/>
  <c r="AZ120" i="40"/>
  <c r="BA120" i="40" s="1"/>
  <c r="AZ128" i="40"/>
  <c r="BA128" i="40" s="1"/>
  <c r="AZ136" i="40"/>
  <c r="BA136" i="40" s="1"/>
  <c r="AZ144" i="40"/>
  <c r="BA144" i="40" s="1"/>
  <c r="AZ152" i="40"/>
  <c r="BA152" i="40" s="1"/>
  <c r="AZ160" i="40"/>
  <c r="BA160" i="40" s="1"/>
  <c r="AZ168" i="40"/>
  <c r="BA168" i="40" s="1"/>
  <c r="AZ176" i="40"/>
  <c r="BA176" i="40" s="1"/>
  <c r="AZ184" i="40"/>
  <c r="BA184" i="40" s="1"/>
  <c r="AZ192" i="40"/>
  <c r="BA192" i="40" s="1"/>
  <c r="AZ200" i="40"/>
  <c r="BA200" i="40" s="1"/>
  <c r="AZ208" i="40"/>
  <c r="BA208" i="40" s="1"/>
  <c r="AZ9" i="40"/>
  <c r="BA9" i="40" s="1"/>
  <c r="AZ17" i="40"/>
  <c r="BA17" i="40" s="1"/>
  <c r="AZ25" i="40"/>
  <c r="BA25" i="40" s="1"/>
  <c r="AZ33" i="40"/>
  <c r="BA33" i="40" s="1"/>
  <c r="AZ41" i="40"/>
  <c r="BA41" i="40" s="1"/>
  <c r="AZ49" i="40"/>
  <c r="BA49" i="40" s="1"/>
  <c r="AZ57" i="40"/>
  <c r="BA57" i="40" s="1"/>
  <c r="AZ65" i="40"/>
  <c r="BA65" i="40" s="1"/>
  <c r="AZ73" i="40"/>
  <c r="BA73" i="40" s="1"/>
  <c r="AZ81" i="40"/>
  <c r="BA81" i="40" s="1"/>
  <c r="AZ89" i="40"/>
  <c r="BA89" i="40" s="1"/>
  <c r="AZ97" i="40"/>
  <c r="BA97" i="40" s="1"/>
  <c r="AZ105" i="40"/>
  <c r="BA105" i="40" s="1"/>
  <c r="AZ113" i="40"/>
  <c r="BA113" i="40" s="1"/>
  <c r="AZ121" i="40"/>
  <c r="BA121" i="40" s="1"/>
  <c r="AZ129" i="40"/>
  <c r="BA129" i="40" s="1"/>
  <c r="AZ137" i="40"/>
  <c r="BA137" i="40" s="1"/>
  <c r="AZ145" i="40"/>
  <c r="BA145" i="40" s="1"/>
  <c r="AZ153" i="40"/>
  <c r="BA153" i="40" s="1"/>
  <c r="AZ161" i="40"/>
  <c r="BA161" i="40" s="1"/>
  <c r="AZ169" i="40"/>
  <c r="BA169" i="40" s="1"/>
  <c r="AZ177" i="40"/>
  <c r="BA177" i="40" s="1"/>
  <c r="AZ185" i="40"/>
  <c r="BA185" i="40" s="1"/>
  <c r="AZ193" i="40"/>
  <c r="BA193" i="40" s="1"/>
  <c r="AZ10" i="40"/>
  <c r="BA10" i="40" s="1"/>
  <c r="AZ18" i="40"/>
  <c r="BA18" i="40" s="1"/>
  <c r="AZ26" i="40"/>
  <c r="BA26" i="40" s="1"/>
  <c r="AZ34" i="40"/>
  <c r="BA34" i="40" s="1"/>
  <c r="AZ42" i="40"/>
  <c r="BA42" i="40" s="1"/>
  <c r="AZ50" i="40"/>
  <c r="BA50" i="40" s="1"/>
  <c r="AZ58" i="40"/>
  <c r="BA58" i="40" s="1"/>
  <c r="AZ66" i="40"/>
  <c r="BA66" i="40" s="1"/>
  <c r="AZ74" i="40"/>
  <c r="BA74" i="40" s="1"/>
  <c r="AZ82" i="40"/>
  <c r="BA82" i="40" s="1"/>
  <c r="AZ90" i="40"/>
  <c r="BA90" i="40" s="1"/>
  <c r="AZ98" i="40"/>
  <c r="BA98" i="40" s="1"/>
  <c r="AZ106" i="40"/>
  <c r="BA106" i="40" s="1"/>
  <c r="AZ114" i="40"/>
  <c r="BA114" i="40" s="1"/>
  <c r="AZ122" i="40"/>
  <c r="BA122" i="40" s="1"/>
  <c r="AZ130" i="40"/>
  <c r="BA130" i="40" s="1"/>
  <c r="AZ138" i="40"/>
  <c r="BA138" i="40" s="1"/>
  <c r="AZ146" i="40"/>
  <c r="BA146" i="40" s="1"/>
  <c r="AZ154" i="40"/>
  <c r="BA154" i="40" s="1"/>
  <c r="AZ162" i="40"/>
  <c r="BA162" i="40" s="1"/>
  <c r="AZ170" i="40"/>
  <c r="BA170" i="40" s="1"/>
  <c r="AZ178" i="40"/>
  <c r="BA178" i="40" s="1"/>
  <c r="AZ186" i="40"/>
  <c r="BA186" i="40" s="1"/>
  <c r="AZ194" i="40"/>
  <c r="BA194" i="40" s="1"/>
  <c r="AZ11" i="40"/>
  <c r="BA11" i="40" s="1"/>
  <c r="AZ19" i="40"/>
  <c r="BA19" i="40" s="1"/>
  <c r="AZ27" i="40"/>
  <c r="BA27" i="40" s="1"/>
  <c r="AZ35" i="40"/>
  <c r="BA35" i="40" s="1"/>
  <c r="AZ43" i="40"/>
  <c r="BA43" i="40" s="1"/>
  <c r="AZ51" i="40"/>
  <c r="BA51" i="40" s="1"/>
  <c r="AZ59" i="40"/>
  <c r="BA59" i="40" s="1"/>
  <c r="AZ67" i="40"/>
  <c r="BA67" i="40" s="1"/>
  <c r="AZ75" i="40"/>
  <c r="BA75" i="40" s="1"/>
  <c r="AZ83" i="40"/>
  <c r="BA83" i="40" s="1"/>
  <c r="AZ91" i="40"/>
  <c r="BA91" i="40" s="1"/>
  <c r="AZ99" i="40"/>
  <c r="BA99" i="40" s="1"/>
  <c r="AZ107" i="40"/>
  <c r="BA107" i="40" s="1"/>
  <c r="AZ115" i="40"/>
  <c r="BA115" i="40" s="1"/>
  <c r="AZ123" i="40"/>
  <c r="BA123" i="40" s="1"/>
  <c r="AZ131" i="40"/>
  <c r="BA131" i="40" s="1"/>
  <c r="AZ139" i="40"/>
  <c r="BA139" i="40" s="1"/>
  <c r="AZ147" i="40"/>
  <c r="BA147" i="40" s="1"/>
  <c r="AZ155" i="40"/>
  <c r="BA155" i="40" s="1"/>
  <c r="AZ163" i="40"/>
  <c r="BA163" i="40" s="1"/>
  <c r="AZ171" i="40"/>
  <c r="BA171" i="40" s="1"/>
  <c r="AZ179" i="40"/>
  <c r="BA179" i="40" s="1"/>
  <c r="AZ187" i="40"/>
  <c r="BA187" i="40" s="1"/>
  <c r="AZ195" i="40"/>
  <c r="BA195" i="40" s="1"/>
  <c r="AZ203" i="40"/>
  <c r="BA203" i="40" s="1"/>
  <c r="AZ44" i="40"/>
  <c r="BA44" i="40" s="1"/>
  <c r="AZ108" i="40"/>
  <c r="BA108" i="40" s="1"/>
  <c r="AZ172" i="40"/>
  <c r="BA172" i="40" s="1"/>
  <c r="AZ190" i="40"/>
  <c r="BA190" i="40" s="1"/>
  <c r="AZ206" i="40"/>
  <c r="BA206" i="40" s="1"/>
  <c r="AZ215" i="40"/>
  <c r="BA215" i="40" s="1"/>
  <c r="AZ223" i="40"/>
  <c r="BA223" i="40" s="1"/>
  <c r="AZ231" i="40"/>
  <c r="BA231" i="40" s="1"/>
  <c r="AZ239" i="40"/>
  <c r="BA239" i="40" s="1"/>
  <c r="AZ247" i="40"/>
  <c r="BA247" i="40" s="1"/>
  <c r="AZ255" i="40"/>
  <c r="BA255" i="40" s="1"/>
  <c r="AZ263" i="40"/>
  <c r="BA263" i="40" s="1"/>
  <c r="AZ271" i="40"/>
  <c r="BA271" i="40" s="1"/>
  <c r="AZ279" i="40"/>
  <c r="BA279" i="40" s="1"/>
  <c r="AZ287" i="40"/>
  <c r="BA287" i="40" s="1"/>
  <c r="AZ295" i="40"/>
  <c r="BA295" i="40" s="1"/>
  <c r="AZ303" i="40"/>
  <c r="BA303" i="40" s="1"/>
  <c r="AZ311" i="40"/>
  <c r="BA311" i="40" s="1"/>
  <c r="AZ319" i="40"/>
  <c r="BA319" i="40" s="1"/>
  <c r="AZ327" i="40"/>
  <c r="BA327" i="40" s="1"/>
  <c r="AZ335" i="40"/>
  <c r="BA335" i="40" s="1"/>
  <c r="AZ343" i="40"/>
  <c r="BA343" i="40" s="1"/>
  <c r="AZ351" i="40"/>
  <c r="BA351" i="40" s="1"/>
  <c r="AZ359" i="40"/>
  <c r="BA359" i="40" s="1"/>
  <c r="AZ367" i="40"/>
  <c r="BA367" i="40" s="1"/>
  <c r="AZ375" i="40"/>
  <c r="BA375" i="40" s="1"/>
  <c r="AZ383" i="40"/>
  <c r="BA383" i="40" s="1"/>
  <c r="AZ391" i="40"/>
  <c r="BA391" i="40" s="1"/>
  <c r="AZ399" i="40"/>
  <c r="BA399" i="40" s="1"/>
  <c r="AZ407" i="40"/>
  <c r="BA407" i="40" s="1"/>
  <c r="AZ415" i="40"/>
  <c r="BA415" i="40" s="1"/>
  <c r="AZ423" i="40"/>
  <c r="BA423" i="40" s="1"/>
  <c r="AZ431" i="40"/>
  <c r="BA431" i="40" s="1"/>
  <c r="AZ439" i="40"/>
  <c r="BA439" i="40" s="1"/>
  <c r="AZ447" i="40"/>
  <c r="BA447" i="40" s="1"/>
  <c r="AZ455" i="40"/>
  <c r="BA455" i="40" s="1"/>
  <c r="AZ463" i="40"/>
  <c r="BA463" i="40" s="1"/>
  <c r="AZ471" i="40"/>
  <c r="BA471" i="40" s="1"/>
  <c r="AZ479" i="40"/>
  <c r="BA479" i="40" s="1"/>
  <c r="AZ487" i="40"/>
  <c r="BA487" i="40" s="1"/>
  <c r="AZ495" i="40"/>
  <c r="BA495" i="40" s="1"/>
  <c r="AZ503" i="40"/>
  <c r="BA503" i="40" s="1"/>
  <c r="AZ511" i="40"/>
  <c r="BA511" i="40" s="1"/>
  <c r="AZ519" i="40"/>
  <c r="BA519" i="40" s="1"/>
  <c r="AZ527" i="40"/>
  <c r="BA527" i="40" s="1"/>
  <c r="AZ535" i="40"/>
  <c r="BA535" i="40" s="1"/>
  <c r="AZ543" i="40"/>
  <c r="BA543" i="40" s="1"/>
  <c r="AZ551" i="40"/>
  <c r="BA551" i="40" s="1"/>
  <c r="AZ559" i="40"/>
  <c r="BA559" i="40" s="1"/>
  <c r="AZ567" i="40"/>
  <c r="BA567" i="40" s="1"/>
  <c r="AZ575" i="40"/>
  <c r="BA575" i="40" s="1"/>
  <c r="AZ583" i="40"/>
  <c r="BA583" i="40" s="1"/>
  <c r="AZ591" i="40"/>
  <c r="BA591" i="40" s="1"/>
  <c r="AZ599" i="40"/>
  <c r="BA599" i="40" s="1"/>
  <c r="AZ607" i="40"/>
  <c r="BA607" i="40" s="1"/>
  <c r="AZ615" i="40"/>
  <c r="BA615" i="40" s="1"/>
  <c r="AZ623" i="40"/>
  <c r="BA623" i="40" s="1"/>
  <c r="AZ631" i="40"/>
  <c r="BA631" i="40" s="1"/>
  <c r="AZ639" i="40"/>
  <c r="BA639" i="40" s="1"/>
  <c r="AZ647" i="40"/>
  <c r="BA647" i="40" s="1"/>
  <c r="AZ655" i="40"/>
  <c r="BA655" i="40" s="1"/>
  <c r="AZ663" i="40"/>
  <c r="BA663" i="40" s="1"/>
  <c r="AZ671" i="40"/>
  <c r="BA671" i="40" s="1"/>
  <c r="AZ679" i="40"/>
  <c r="BA679" i="40" s="1"/>
  <c r="AZ687" i="40"/>
  <c r="BA687" i="40" s="1"/>
  <c r="AZ695" i="40"/>
  <c r="BA695" i="40" s="1"/>
  <c r="AZ703" i="40"/>
  <c r="BA703" i="40" s="1"/>
  <c r="AZ711" i="40"/>
  <c r="BA711" i="40" s="1"/>
  <c r="AZ719" i="40"/>
  <c r="BA719" i="40" s="1"/>
  <c r="AZ727" i="40"/>
  <c r="BA727" i="40" s="1"/>
  <c r="AZ735" i="40"/>
  <c r="BA735" i="40" s="1"/>
  <c r="AZ743" i="40"/>
  <c r="BA743" i="40" s="1"/>
  <c r="AZ751" i="40"/>
  <c r="BA751" i="40" s="1"/>
  <c r="AZ759" i="40"/>
  <c r="BA759" i="40" s="1"/>
  <c r="AZ767" i="40"/>
  <c r="BA767" i="40" s="1"/>
  <c r="AZ775" i="40"/>
  <c r="BA775" i="40" s="1"/>
  <c r="AZ783" i="40"/>
  <c r="BA783" i="40" s="1"/>
  <c r="AZ52" i="40"/>
  <c r="BA52" i="40" s="1"/>
  <c r="AZ116" i="40"/>
  <c r="BA116" i="40" s="1"/>
  <c r="AZ173" i="40"/>
  <c r="BA173" i="40" s="1"/>
  <c r="AZ196" i="40"/>
  <c r="BA196" i="40" s="1"/>
  <c r="AZ207" i="40"/>
  <c r="BA207" i="40" s="1"/>
  <c r="AZ216" i="40"/>
  <c r="BA216" i="40" s="1"/>
  <c r="AZ224" i="40"/>
  <c r="BA224" i="40" s="1"/>
  <c r="AZ232" i="40"/>
  <c r="BA232" i="40" s="1"/>
  <c r="AZ240" i="40"/>
  <c r="BA240" i="40" s="1"/>
  <c r="AZ248" i="40"/>
  <c r="BA248" i="40" s="1"/>
  <c r="AZ256" i="40"/>
  <c r="BA256" i="40" s="1"/>
  <c r="AZ264" i="40"/>
  <c r="BA264" i="40" s="1"/>
  <c r="AZ272" i="40"/>
  <c r="BA272" i="40" s="1"/>
  <c r="AZ280" i="40"/>
  <c r="BA280" i="40" s="1"/>
  <c r="AZ288" i="40"/>
  <c r="BA288" i="40" s="1"/>
  <c r="AZ296" i="40"/>
  <c r="BA296" i="40" s="1"/>
  <c r="AZ304" i="40"/>
  <c r="BA304" i="40" s="1"/>
  <c r="AZ312" i="40"/>
  <c r="BA312" i="40" s="1"/>
  <c r="AZ320" i="40"/>
  <c r="BA320" i="40" s="1"/>
  <c r="AZ328" i="40"/>
  <c r="BA328" i="40" s="1"/>
  <c r="AZ336" i="40"/>
  <c r="BA336" i="40" s="1"/>
  <c r="AZ344" i="40"/>
  <c r="BA344" i="40" s="1"/>
  <c r="AZ352" i="40"/>
  <c r="BA352" i="40" s="1"/>
  <c r="AZ360" i="40"/>
  <c r="BA360" i="40" s="1"/>
  <c r="AZ368" i="40"/>
  <c r="BA368" i="40" s="1"/>
  <c r="AZ376" i="40"/>
  <c r="BA376" i="40" s="1"/>
  <c r="AZ384" i="40"/>
  <c r="BA384" i="40" s="1"/>
  <c r="AZ392" i="40"/>
  <c r="BA392" i="40" s="1"/>
  <c r="AZ400" i="40"/>
  <c r="BA400" i="40" s="1"/>
  <c r="AZ408" i="40"/>
  <c r="BA408" i="40" s="1"/>
  <c r="AZ416" i="40"/>
  <c r="BA416" i="40" s="1"/>
  <c r="AZ424" i="40"/>
  <c r="BA424" i="40" s="1"/>
  <c r="AZ432" i="40"/>
  <c r="BA432" i="40" s="1"/>
  <c r="AZ440" i="40"/>
  <c r="BA440" i="40" s="1"/>
  <c r="AZ448" i="40"/>
  <c r="BA448" i="40" s="1"/>
  <c r="AZ456" i="40"/>
  <c r="BA456" i="40" s="1"/>
  <c r="AZ464" i="40"/>
  <c r="BA464" i="40" s="1"/>
  <c r="AZ472" i="40"/>
  <c r="BA472" i="40" s="1"/>
  <c r="AZ480" i="40"/>
  <c r="BA480" i="40" s="1"/>
  <c r="AZ488" i="40"/>
  <c r="BA488" i="40" s="1"/>
  <c r="AZ496" i="40"/>
  <c r="BA496" i="40" s="1"/>
  <c r="AZ504" i="40"/>
  <c r="BA504" i="40" s="1"/>
  <c r="AZ512" i="40"/>
  <c r="BA512" i="40" s="1"/>
  <c r="AZ520" i="40"/>
  <c r="BA520" i="40" s="1"/>
  <c r="AZ528" i="40"/>
  <c r="BA528" i="40" s="1"/>
  <c r="AZ536" i="40"/>
  <c r="BA536" i="40" s="1"/>
  <c r="AZ544" i="40"/>
  <c r="BA544" i="40" s="1"/>
  <c r="AZ552" i="40"/>
  <c r="BA552" i="40" s="1"/>
  <c r="AZ560" i="40"/>
  <c r="BA560" i="40" s="1"/>
  <c r="AZ568" i="40"/>
  <c r="BA568" i="40" s="1"/>
  <c r="AZ576" i="40"/>
  <c r="BA576" i="40" s="1"/>
  <c r="AZ584" i="40"/>
  <c r="BA584" i="40" s="1"/>
  <c r="AZ592" i="40"/>
  <c r="BA592" i="40" s="1"/>
  <c r="AZ600" i="40"/>
  <c r="BA600" i="40" s="1"/>
  <c r="AZ608" i="40"/>
  <c r="BA608" i="40" s="1"/>
  <c r="AZ616" i="40"/>
  <c r="BA616" i="40" s="1"/>
  <c r="AZ624" i="40"/>
  <c r="BA624" i="40" s="1"/>
  <c r="AZ632" i="40"/>
  <c r="BA632" i="40" s="1"/>
  <c r="AZ640" i="40"/>
  <c r="BA640" i="40" s="1"/>
  <c r="AZ648" i="40"/>
  <c r="BA648" i="40" s="1"/>
  <c r="AZ656" i="40"/>
  <c r="BA656" i="40" s="1"/>
  <c r="AZ664" i="40"/>
  <c r="BA664" i="40" s="1"/>
  <c r="AZ672" i="40"/>
  <c r="BA672" i="40" s="1"/>
  <c r="AZ680" i="40"/>
  <c r="BA680" i="40" s="1"/>
  <c r="AZ688" i="40"/>
  <c r="BA688" i="40" s="1"/>
  <c r="AZ696" i="40"/>
  <c r="BA696" i="40" s="1"/>
  <c r="AZ704" i="40"/>
  <c r="BA704" i="40" s="1"/>
  <c r="AZ712" i="40"/>
  <c r="BA712" i="40" s="1"/>
  <c r="AZ720" i="40"/>
  <c r="BA720" i="40" s="1"/>
  <c r="AZ728" i="40"/>
  <c r="BA728" i="40" s="1"/>
  <c r="AZ736" i="40"/>
  <c r="BA736" i="40" s="1"/>
  <c r="AZ744" i="40"/>
  <c r="BA744" i="40" s="1"/>
  <c r="AZ752" i="40"/>
  <c r="BA752" i="40" s="1"/>
  <c r="AZ760" i="40"/>
  <c r="BA760" i="40" s="1"/>
  <c r="AZ768" i="40"/>
  <c r="BA768" i="40" s="1"/>
  <c r="AZ776" i="40"/>
  <c r="BA776" i="40" s="1"/>
  <c r="AZ784" i="40"/>
  <c r="BA784" i="40" s="1"/>
  <c r="AZ792" i="40"/>
  <c r="BA792" i="40" s="1"/>
  <c r="AZ60" i="40"/>
  <c r="BA60" i="40" s="1"/>
  <c r="AZ124" i="40"/>
  <c r="BA124" i="40" s="1"/>
  <c r="AZ174" i="40"/>
  <c r="BA174" i="40" s="1"/>
  <c r="AZ197" i="40"/>
  <c r="BA197" i="40" s="1"/>
  <c r="AZ209" i="40"/>
  <c r="BA209" i="40" s="1"/>
  <c r="AZ217" i="40"/>
  <c r="BA217" i="40" s="1"/>
  <c r="AZ225" i="40"/>
  <c r="BA225" i="40" s="1"/>
  <c r="AZ233" i="40"/>
  <c r="BA233" i="40" s="1"/>
  <c r="AZ241" i="40"/>
  <c r="BA241" i="40" s="1"/>
  <c r="AZ249" i="40"/>
  <c r="BA249" i="40" s="1"/>
  <c r="AZ257" i="40"/>
  <c r="BA257" i="40" s="1"/>
  <c r="AZ265" i="40"/>
  <c r="BA265" i="40" s="1"/>
  <c r="AZ273" i="40"/>
  <c r="BA273" i="40" s="1"/>
  <c r="AZ281" i="40"/>
  <c r="BA281" i="40" s="1"/>
  <c r="AZ289" i="40"/>
  <c r="BA289" i="40" s="1"/>
  <c r="AZ297" i="40"/>
  <c r="BA297" i="40" s="1"/>
  <c r="AZ305" i="40"/>
  <c r="BA305" i="40" s="1"/>
  <c r="AZ313" i="40"/>
  <c r="BA313" i="40" s="1"/>
  <c r="AZ321" i="40"/>
  <c r="BA321" i="40" s="1"/>
  <c r="AZ329" i="40"/>
  <c r="BA329" i="40" s="1"/>
  <c r="AZ337" i="40"/>
  <c r="BA337" i="40" s="1"/>
  <c r="AZ345" i="40"/>
  <c r="BA345" i="40" s="1"/>
  <c r="AZ353" i="40"/>
  <c r="BA353" i="40" s="1"/>
  <c r="AZ361" i="40"/>
  <c r="BA361" i="40" s="1"/>
  <c r="AZ369" i="40"/>
  <c r="BA369" i="40" s="1"/>
  <c r="AZ377" i="40"/>
  <c r="BA377" i="40" s="1"/>
  <c r="AZ385" i="40"/>
  <c r="BA385" i="40" s="1"/>
  <c r="AZ393" i="40"/>
  <c r="BA393" i="40" s="1"/>
  <c r="AZ401" i="40"/>
  <c r="BA401" i="40" s="1"/>
  <c r="AZ409" i="40"/>
  <c r="BA409" i="40" s="1"/>
  <c r="AZ417" i="40"/>
  <c r="BA417" i="40" s="1"/>
  <c r="AZ425" i="40"/>
  <c r="BA425" i="40" s="1"/>
  <c r="AZ433" i="40"/>
  <c r="BA433" i="40" s="1"/>
  <c r="AZ441" i="40"/>
  <c r="BA441" i="40" s="1"/>
  <c r="AZ449" i="40"/>
  <c r="BA449" i="40" s="1"/>
  <c r="AZ457" i="40"/>
  <c r="BA457" i="40" s="1"/>
  <c r="AZ465" i="40"/>
  <c r="BA465" i="40" s="1"/>
  <c r="AZ473" i="40"/>
  <c r="BA473" i="40" s="1"/>
  <c r="AZ481" i="40"/>
  <c r="BA481" i="40" s="1"/>
  <c r="AZ489" i="40"/>
  <c r="BA489" i="40" s="1"/>
  <c r="AZ497" i="40"/>
  <c r="BA497" i="40" s="1"/>
  <c r="AZ505" i="40"/>
  <c r="BA505" i="40" s="1"/>
  <c r="AZ513" i="40"/>
  <c r="BA513" i="40" s="1"/>
  <c r="AZ521" i="40"/>
  <c r="BA521" i="40" s="1"/>
  <c r="AZ529" i="40"/>
  <c r="BA529" i="40" s="1"/>
  <c r="AZ537" i="40"/>
  <c r="BA537" i="40" s="1"/>
  <c r="AZ545" i="40"/>
  <c r="BA545" i="40" s="1"/>
  <c r="AZ553" i="40"/>
  <c r="BA553" i="40" s="1"/>
  <c r="AZ561" i="40"/>
  <c r="BA561" i="40" s="1"/>
  <c r="AZ569" i="40"/>
  <c r="BA569" i="40" s="1"/>
  <c r="AZ577" i="40"/>
  <c r="BA577" i="40" s="1"/>
  <c r="AZ585" i="40"/>
  <c r="BA585" i="40" s="1"/>
  <c r="AZ593" i="40"/>
  <c r="BA593" i="40" s="1"/>
  <c r="AZ601" i="40"/>
  <c r="BA601" i="40" s="1"/>
  <c r="AZ609" i="40"/>
  <c r="BA609" i="40" s="1"/>
  <c r="AZ617" i="40"/>
  <c r="BA617" i="40" s="1"/>
  <c r="AZ625" i="40"/>
  <c r="BA625" i="40" s="1"/>
  <c r="AZ633" i="40"/>
  <c r="BA633" i="40" s="1"/>
  <c r="AZ641" i="40"/>
  <c r="BA641" i="40" s="1"/>
  <c r="AZ649" i="40"/>
  <c r="BA649" i="40" s="1"/>
  <c r="AZ657" i="40"/>
  <c r="BA657" i="40" s="1"/>
  <c r="AZ665" i="40"/>
  <c r="BA665" i="40" s="1"/>
  <c r="AZ673" i="40"/>
  <c r="BA673" i="40" s="1"/>
  <c r="AZ681" i="40"/>
  <c r="BA681" i="40" s="1"/>
  <c r="AZ689" i="40"/>
  <c r="BA689" i="40" s="1"/>
  <c r="AZ697" i="40"/>
  <c r="BA697" i="40" s="1"/>
  <c r="AZ705" i="40"/>
  <c r="BA705" i="40" s="1"/>
  <c r="AZ713" i="40"/>
  <c r="BA713" i="40" s="1"/>
  <c r="AZ721" i="40"/>
  <c r="BA721" i="40" s="1"/>
  <c r="AZ729" i="40"/>
  <c r="BA729" i="40" s="1"/>
  <c r="AZ737" i="40"/>
  <c r="BA737" i="40" s="1"/>
  <c r="AZ745" i="40"/>
  <c r="BA745" i="40" s="1"/>
  <c r="AZ753" i="40"/>
  <c r="BA753" i="40" s="1"/>
  <c r="AZ4" i="40"/>
  <c r="BA4" i="40" s="1"/>
  <c r="AZ68" i="40"/>
  <c r="BA68" i="40" s="1"/>
  <c r="AZ132" i="40"/>
  <c r="BA132" i="40" s="1"/>
  <c r="AZ180" i="40"/>
  <c r="BA180" i="40" s="1"/>
  <c r="AZ198" i="40"/>
  <c r="BA198" i="40" s="1"/>
  <c r="AZ210" i="40"/>
  <c r="BA210" i="40" s="1"/>
  <c r="AZ218" i="40"/>
  <c r="BA218" i="40" s="1"/>
  <c r="AZ226" i="40"/>
  <c r="BA226" i="40" s="1"/>
  <c r="AZ234" i="40"/>
  <c r="BA234" i="40" s="1"/>
  <c r="AZ242" i="40"/>
  <c r="BA242" i="40" s="1"/>
  <c r="AZ250" i="40"/>
  <c r="BA250" i="40" s="1"/>
  <c r="AZ258" i="40"/>
  <c r="BA258" i="40" s="1"/>
  <c r="AZ266" i="40"/>
  <c r="BA266" i="40" s="1"/>
  <c r="AZ274" i="40"/>
  <c r="BA274" i="40" s="1"/>
  <c r="AZ282" i="40"/>
  <c r="BA282" i="40" s="1"/>
  <c r="AZ290" i="40"/>
  <c r="BA290" i="40" s="1"/>
  <c r="AZ298" i="40"/>
  <c r="BA298" i="40" s="1"/>
  <c r="AZ306" i="40"/>
  <c r="BA306" i="40" s="1"/>
  <c r="AZ314" i="40"/>
  <c r="BA314" i="40" s="1"/>
  <c r="AZ322" i="40"/>
  <c r="BA322" i="40" s="1"/>
  <c r="AZ330" i="40"/>
  <c r="BA330" i="40" s="1"/>
  <c r="AZ338" i="40"/>
  <c r="BA338" i="40" s="1"/>
  <c r="AZ346" i="40"/>
  <c r="BA346" i="40" s="1"/>
  <c r="AZ354" i="40"/>
  <c r="BA354" i="40" s="1"/>
  <c r="AZ362" i="40"/>
  <c r="BA362" i="40" s="1"/>
  <c r="AZ370" i="40"/>
  <c r="BA370" i="40" s="1"/>
  <c r="AZ378" i="40"/>
  <c r="BA378" i="40" s="1"/>
  <c r="AZ386" i="40"/>
  <c r="BA386" i="40" s="1"/>
  <c r="AZ394" i="40"/>
  <c r="BA394" i="40" s="1"/>
  <c r="AZ402" i="40"/>
  <c r="BA402" i="40" s="1"/>
  <c r="AZ410" i="40"/>
  <c r="BA410" i="40" s="1"/>
  <c r="AZ418" i="40"/>
  <c r="BA418" i="40" s="1"/>
  <c r="AZ426" i="40"/>
  <c r="BA426" i="40" s="1"/>
  <c r="AZ434" i="40"/>
  <c r="BA434" i="40" s="1"/>
  <c r="AZ442" i="40"/>
  <c r="BA442" i="40" s="1"/>
  <c r="AZ450" i="40"/>
  <c r="BA450" i="40" s="1"/>
  <c r="AZ458" i="40"/>
  <c r="BA458" i="40" s="1"/>
  <c r="AZ466" i="40"/>
  <c r="BA466" i="40" s="1"/>
  <c r="AZ474" i="40"/>
  <c r="BA474" i="40" s="1"/>
  <c r="AZ482" i="40"/>
  <c r="BA482" i="40" s="1"/>
  <c r="AZ490" i="40"/>
  <c r="BA490" i="40" s="1"/>
  <c r="AZ498" i="40"/>
  <c r="BA498" i="40" s="1"/>
  <c r="AZ506" i="40"/>
  <c r="BA506" i="40" s="1"/>
  <c r="AZ514" i="40"/>
  <c r="BA514" i="40" s="1"/>
  <c r="AZ522" i="40"/>
  <c r="BA522" i="40" s="1"/>
  <c r="AZ530" i="40"/>
  <c r="BA530" i="40" s="1"/>
  <c r="AZ538" i="40"/>
  <c r="BA538" i="40" s="1"/>
  <c r="AZ546" i="40"/>
  <c r="BA546" i="40" s="1"/>
  <c r="AZ554" i="40"/>
  <c r="BA554" i="40" s="1"/>
  <c r="AZ562" i="40"/>
  <c r="BA562" i="40" s="1"/>
  <c r="AZ570" i="40"/>
  <c r="BA570" i="40" s="1"/>
  <c r="AZ578" i="40"/>
  <c r="BA578" i="40" s="1"/>
  <c r="AZ586" i="40"/>
  <c r="BA586" i="40" s="1"/>
  <c r="AZ594" i="40"/>
  <c r="BA594" i="40" s="1"/>
  <c r="AZ602" i="40"/>
  <c r="BA602" i="40" s="1"/>
  <c r="AZ610" i="40"/>
  <c r="BA610" i="40" s="1"/>
  <c r="AZ618" i="40"/>
  <c r="BA618" i="40" s="1"/>
  <c r="AZ626" i="40"/>
  <c r="BA626" i="40" s="1"/>
  <c r="AZ634" i="40"/>
  <c r="BA634" i="40" s="1"/>
  <c r="AZ642" i="40"/>
  <c r="BA642" i="40" s="1"/>
  <c r="AZ650" i="40"/>
  <c r="BA650" i="40" s="1"/>
  <c r="AZ658" i="40"/>
  <c r="BA658" i="40" s="1"/>
  <c r="AZ666" i="40"/>
  <c r="BA666" i="40" s="1"/>
  <c r="AZ674" i="40"/>
  <c r="BA674" i="40" s="1"/>
  <c r="AZ682" i="40"/>
  <c r="BA682" i="40" s="1"/>
  <c r="AZ690" i="40"/>
  <c r="BA690" i="40" s="1"/>
  <c r="AZ698" i="40"/>
  <c r="BA698" i="40" s="1"/>
  <c r="AZ706" i="40"/>
  <c r="BA706" i="40" s="1"/>
  <c r="AZ714" i="40"/>
  <c r="BA714" i="40" s="1"/>
  <c r="AZ722" i="40"/>
  <c r="BA722" i="40" s="1"/>
  <c r="AZ730" i="40"/>
  <c r="BA730" i="40" s="1"/>
  <c r="AZ738" i="40"/>
  <c r="BA738" i="40" s="1"/>
  <c r="AZ746" i="40"/>
  <c r="BA746" i="40" s="1"/>
  <c r="AZ754" i="40"/>
  <c r="BA754" i="40" s="1"/>
  <c r="AZ762" i="40"/>
  <c r="BA762" i="40" s="1"/>
  <c r="AZ770" i="40"/>
  <c r="BA770" i="40" s="1"/>
  <c r="AZ12" i="40"/>
  <c r="BA12" i="40" s="1"/>
  <c r="AZ76" i="40"/>
  <c r="BA76" i="40" s="1"/>
  <c r="AZ140" i="40"/>
  <c r="BA140" i="40" s="1"/>
  <c r="AZ181" i="40"/>
  <c r="BA181" i="40" s="1"/>
  <c r="AZ201" i="40"/>
  <c r="BA201" i="40" s="1"/>
  <c r="AZ211" i="40"/>
  <c r="BA211" i="40" s="1"/>
  <c r="AZ219" i="40"/>
  <c r="BA219" i="40" s="1"/>
  <c r="AZ227" i="40"/>
  <c r="BA227" i="40" s="1"/>
  <c r="AZ235" i="40"/>
  <c r="BA235" i="40" s="1"/>
  <c r="AZ243" i="40"/>
  <c r="BA243" i="40" s="1"/>
  <c r="AZ251" i="40"/>
  <c r="BA251" i="40" s="1"/>
  <c r="AZ259" i="40"/>
  <c r="BA259" i="40" s="1"/>
  <c r="AZ267" i="40"/>
  <c r="BA267" i="40" s="1"/>
  <c r="AZ275" i="40"/>
  <c r="BA275" i="40" s="1"/>
  <c r="AZ283" i="40"/>
  <c r="BA283" i="40" s="1"/>
  <c r="AZ291" i="40"/>
  <c r="BA291" i="40" s="1"/>
  <c r="AZ299" i="40"/>
  <c r="BA299" i="40" s="1"/>
  <c r="AZ307" i="40"/>
  <c r="BA307" i="40" s="1"/>
  <c r="AZ315" i="40"/>
  <c r="BA315" i="40" s="1"/>
  <c r="AZ323" i="40"/>
  <c r="BA323" i="40" s="1"/>
  <c r="AZ331" i="40"/>
  <c r="BA331" i="40" s="1"/>
  <c r="AZ339" i="40"/>
  <c r="BA339" i="40" s="1"/>
  <c r="AZ347" i="40"/>
  <c r="BA347" i="40" s="1"/>
  <c r="AZ355" i="40"/>
  <c r="BA355" i="40" s="1"/>
  <c r="AZ363" i="40"/>
  <c r="BA363" i="40" s="1"/>
  <c r="AZ371" i="40"/>
  <c r="BA371" i="40" s="1"/>
  <c r="AZ379" i="40"/>
  <c r="BA379" i="40" s="1"/>
  <c r="AZ387" i="40"/>
  <c r="BA387" i="40" s="1"/>
  <c r="AZ395" i="40"/>
  <c r="BA395" i="40" s="1"/>
  <c r="AZ403" i="40"/>
  <c r="BA403" i="40" s="1"/>
  <c r="AZ411" i="40"/>
  <c r="BA411" i="40" s="1"/>
  <c r="AZ419" i="40"/>
  <c r="BA419" i="40" s="1"/>
  <c r="AZ427" i="40"/>
  <c r="BA427" i="40" s="1"/>
  <c r="AZ435" i="40"/>
  <c r="BA435" i="40" s="1"/>
  <c r="AZ443" i="40"/>
  <c r="BA443" i="40" s="1"/>
  <c r="AZ451" i="40"/>
  <c r="BA451" i="40" s="1"/>
  <c r="AZ459" i="40"/>
  <c r="BA459" i="40" s="1"/>
  <c r="AZ467" i="40"/>
  <c r="BA467" i="40" s="1"/>
  <c r="AZ475" i="40"/>
  <c r="BA475" i="40" s="1"/>
  <c r="AZ483" i="40"/>
  <c r="BA483" i="40" s="1"/>
  <c r="AZ491" i="40"/>
  <c r="BA491" i="40" s="1"/>
  <c r="AZ499" i="40"/>
  <c r="BA499" i="40" s="1"/>
  <c r="AZ507" i="40"/>
  <c r="BA507" i="40" s="1"/>
  <c r="AZ515" i="40"/>
  <c r="BA515" i="40" s="1"/>
  <c r="AZ523" i="40"/>
  <c r="BA523" i="40" s="1"/>
  <c r="AZ531" i="40"/>
  <c r="BA531" i="40" s="1"/>
  <c r="AZ539" i="40"/>
  <c r="BA539" i="40" s="1"/>
  <c r="AZ547" i="40"/>
  <c r="BA547" i="40" s="1"/>
  <c r="AZ555" i="40"/>
  <c r="BA555" i="40" s="1"/>
  <c r="AZ563" i="40"/>
  <c r="BA563" i="40" s="1"/>
  <c r="AZ571" i="40"/>
  <c r="BA571" i="40" s="1"/>
  <c r="AZ579" i="40"/>
  <c r="BA579" i="40" s="1"/>
  <c r="AZ587" i="40"/>
  <c r="BA587" i="40" s="1"/>
  <c r="AZ595" i="40"/>
  <c r="BA595" i="40" s="1"/>
  <c r="AZ603" i="40"/>
  <c r="BA603" i="40" s="1"/>
  <c r="AZ611" i="40"/>
  <c r="BA611" i="40" s="1"/>
  <c r="AZ619" i="40"/>
  <c r="BA619" i="40" s="1"/>
  <c r="AZ627" i="40"/>
  <c r="BA627" i="40" s="1"/>
  <c r="AZ635" i="40"/>
  <c r="BA635" i="40" s="1"/>
  <c r="AZ643" i="40"/>
  <c r="BA643" i="40" s="1"/>
  <c r="AZ651" i="40"/>
  <c r="BA651" i="40" s="1"/>
  <c r="AZ659" i="40"/>
  <c r="BA659" i="40" s="1"/>
  <c r="AZ667" i="40"/>
  <c r="BA667" i="40" s="1"/>
  <c r="AZ675" i="40"/>
  <c r="BA675" i="40" s="1"/>
  <c r="AZ683" i="40"/>
  <c r="BA683" i="40" s="1"/>
  <c r="AZ691" i="40"/>
  <c r="BA691" i="40" s="1"/>
  <c r="AZ699" i="40"/>
  <c r="BA699" i="40" s="1"/>
  <c r="AZ707" i="40"/>
  <c r="BA707" i="40" s="1"/>
  <c r="AZ715" i="40"/>
  <c r="BA715" i="40" s="1"/>
  <c r="AZ723" i="40"/>
  <c r="BA723" i="40" s="1"/>
  <c r="AZ731" i="40"/>
  <c r="BA731" i="40" s="1"/>
  <c r="AZ739" i="40"/>
  <c r="BA739" i="40" s="1"/>
  <c r="AZ747" i="40"/>
  <c r="BA747" i="40" s="1"/>
  <c r="AZ755" i="40"/>
  <c r="BA755" i="40" s="1"/>
  <c r="AZ763" i="40"/>
  <c r="BA763" i="40" s="1"/>
  <c r="AZ771" i="40"/>
  <c r="BA771" i="40" s="1"/>
  <c r="AZ779" i="40"/>
  <c r="BA779" i="40" s="1"/>
  <c r="AZ20" i="40"/>
  <c r="BA20" i="40" s="1"/>
  <c r="AZ84" i="40"/>
  <c r="BA84" i="40" s="1"/>
  <c r="AZ148" i="40"/>
  <c r="BA148" i="40" s="1"/>
  <c r="AZ182" i="40"/>
  <c r="BA182" i="40" s="1"/>
  <c r="AZ202" i="40"/>
  <c r="BA202" i="40" s="1"/>
  <c r="AZ212" i="40"/>
  <c r="BA212" i="40" s="1"/>
  <c r="AZ220" i="40"/>
  <c r="BA220" i="40" s="1"/>
  <c r="AZ228" i="40"/>
  <c r="BA228" i="40" s="1"/>
  <c r="AZ236" i="40"/>
  <c r="BA236" i="40" s="1"/>
  <c r="AZ244" i="40"/>
  <c r="BA244" i="40" s="1"/>
  <c r="AZ252" i="40"/>
  <c r="BA252" i="40" s="1"/>
  <c r="AZ260" i="40"/>
  <c r="BA260" i="40" s="1"/>
  <c r="AZ268" i="40"/>
  <c r="BA268" i="40" s="1"/>
  <c r="AZ276" i="40"/>
  <c r="BA276" i="40" s="1"/>
  <c r="AZ284" i="40"/>
  <c r="BA284" i="40" s="1"/>
  <c r="AZ292" i="40"/>
  <c r="BA292" i="40" s="1"/>
  <c r="AZ300" i="40"/>
  <c r="BA300" i="40" s="1"/>
  <c r="AZ308" i="40"/>
  <c r="BA308" i="40" s="1"/>
  <c r="AZ316" i="40"/>
  <c r="BA316" i="40" s="1"/>
  <c r="AZ324" i="40"/>
  <c r="BA324" i="40" s="1"/>
  <c r="AZ332" i="40"/>
  <c r="BA332" i="40" s="1"/>
  <c r="AZ340" i="40"/>
  <c r="BA340" i="40" s="1"/>
  <c r="AZ348" i="40"/>
  <c r="BA348" i="40" s="1"/>
  <c r="AZ356" i="40"/>
  <c r="BA356" i="40" s="1"/>
  <c r="AZ364" i="40"/>
  <c r="BA364" i="40" s="1"/>
  <c r="AZ372" i="40"/>
  <c r="BA372" i="40" s="1"/>
  <c r="AZ380" i="40"/>
  <c r="BA380" i="40" s="1"/>
  <c r="AZ388" i="40"/>
  <c r="BA388" i="40" s="1"/>
  <c r="AZ396" i="40"/>
  <c r="BA396" i="40" s="1"/>
  <c r="AZ404" i="40"/>
  <c r="BA404" i="40" s="1"/>
  <c r="AZ412" i="40"/>
  <c r="BA412" i="40" s="1"/>
  <c r="AZ420" i="40"/>
  <c r="BA420" i="40" s="1"/>
  <c r="AZ428" i="40"/>
  <c r="BA428" i="40" s="1"/>
  <c r="AZ436" i="40"/>
  <c r="BA436" i="40" s="1"/>
  <c r="AZ444" i="40"/>
  <c r="BA444" i="40" s="1"/>
  <c r="AZ452" i="40"/>
  <c r="BA452" i="40" s="1"/>
  <c r="AZ460" i="40"/>
  <c r="BA460" i="40" s="1"/>
  <c r="AZ468" i="40"/>
  <c r="BA468" i="40" s="1"/>
  <c r="AZ476" i="40"/>
  <c r="BA476" i="40" s="1"/>
  <c r="AZ484" i="40"/>
  <c r="BA484" i="40" s="1"/>
  <c r="AZ492" i="40"/>
  <c r="BA492" i="40" s="1"/>
  <c r="AZ500" i="40"/>
  <c r="BA500" i="40" s="1"/>
  <c r="AZ508" i="40"/>
  <c r="BA508" i="40" s="1"/>
  <c r="AZ516" i="40"/>
  <c r="BA516" i="40" s="1"/>
  <c r="AZ524" i="40"/>
  <c r="BA524" i="40" s="1"/>
  <c r="AZ532" i="40"/>
  <c r="BA532" i="40" s="1"/>
  <c r="AZ540" i="40"/>
  <c r="BA540" i="40" s="1"/>
  <c r="AZ548" i="40"/>
  <c r="BA548" i="40" s="1"/>
  <c r="AZ556" i="40"/>
  <c r="BA556" i="40" s="1"/>
  <c r="AZ564" i="40"/>
  <c r="BA564" i="40" s="1"/>
  <c r="AZ572" i="40"/>
  <c r="BA572" i="40" s="1"/>
  <c r="AZ580" i="40"/>
  <c r="BA580" i="40" s="1"/>
  <c r="AZ588" i="40"/>
  <c r="BA588" i="40" s="1"/>
  <c r="AZ596" i="40"/>
  <c r="BA596" i="40" s="1"/>
  <c r="AZ604" i="40"/>
  <c r="BA604" i="40" s="1"/>
  <c r="AZ612" i="40"/>
  <c r="BA612" i="40" s="1"/>
  <c r="AZ620" i="40"/>
  <c r="BA620" i="40" s="1"/>
  <c r="AZ628" i="40"/>
  <c r="BA628" i="40" s="1"/>
  <c r="AZ636" i="40"/>
  <c r="BA636" i="40" s="1"/>
  <c r="AZ644" i="40"/>
  <c r="BA644" i="40" s="1"/>
  <c r="AZ652" i="40"/>
  <c r="BA652" i="40" s="1"/>
  <c r="AZ660" i="40"/>
  <c r="BA660" i="40" s="1"/>
  <c r="AZ668" i="40"/>
  <c r="BA668" i="40" s="1"/>
  <c r="AZ676" i="40"/>
  <c r="BA676" i="40" s="1"/>
  <c r="AZ684" i="40"/>
  <c r="BA684" i="40" s="1"/>
  <c r="AZ692" i="40"/>
  <c r="BA692" i="40" s="1"/>
  <c r="AZ700" i="40"/>
  <c r="BA700" i="40" s="1"/>
  <c r="AZ708" i="40"/>
  <c r="BA708" i="40" s="1"/>
  <c r="AZ716" i="40"/>
  <c r="BA716" i="40" s="1"/>
  <c r="AZ724" i="40"/>
  <c r="BA724" i="40" s="1"/>
  <c r="AZ732" i="40"/>
  <c r="BA732" i="40" s="1"/>
  <c r="AZ740" i="40"/>
  <c r="BA740" i="40" s="1"/>
  <c r="AZ748" i="40"/>
  <c r="BA748" i="40" s="1"/>
  <c r="AZ756" i="40"/>
  <c r="BA756" i="40" s="1"/>
  <c r="AZ764" i="40"/>
  <c r="BA764" i="40" s="1"/>
  <c r="AZ772" i="40"/>
  <c r="BA772" i="40" s="1"/>
  <c r="AZ780" i="40"/>
  <c r="BA780" i="40" s="1"/>
  <c r="AZ92" i="40"/>
  <c r="BA92" i="40" s="1"/>
  <c r="AZ213" i="40"/>
  <c r="BA213" i="40" s="1"/>
  <c r="AZ245" i="40"/>
  <c r="BA245" i="40" s="1"/>
  <c r="AZ277" i="40"/>
  <c r="BA277" i="40" s="1"/>
  <c r="AZ309" i="40"/>
  <c r="BA309" i="40" s="1"/>
  <c r="AZ341" i="40"/>
  <c r="BA341" i="40" s="1"/>
  <c r="AZ373" i="40"/>
  <c r="BA373" i="40" s="1"/>
  <c r="AZ405" i="40"/>
  <c r="BA405" i="40" s="1"/>
  <c r="AZ437" i="40"/>
  <c r="BA437" i="40" s="1"/>
  <c r="AZ469" i="40"/>
  <c r="BA469" i="40" s="1"/>
  <c r="AZ501" i="40"/>
  <c r="BA501" i="40" s="1"/>
  <c r="AZ533" i="40"/>
  <c r="BA533" i="40" s="1"/>
  <c r="AZ565" i="40"/>
  <c r="BA565" i="40" s="1"/>
  <c r="AZ597" i="40"/>
  <c r="BA597" i="40" s="1"/>
  <c r="AZ629" i="40"/>
  <c r="BA629" i="40" s="1"/>
  <c r="AZ661" i="40"/>
  <c r="BA661" i="40" s="1"/>
  <c r="AZ693" i="40"/>
  <c r="BA693" i="40" s="1"/>
  <c r="AZ725" i="40"/>
  <c r="BA725" i="40" s="1"/>
  <c r="AZ757" i="40"/>
  <c r="BA757" i="40" s="1"/>
  <c r="AZ777" i="40"/>
  <c r="BA777" i="40" s="1"/>
  <c r="AZ789" i="40"/>
  <c r="BA789" i="40" s="1"/>
  <c r="AZ798" i="40"/>
  <c r="BA798" i="40" s="1"/>
  <c r="AZ806" i="40"/>
  <c r="BA806" i="40" s="1"/>
  <c r="AZ814" i="40"/>
  <c r="BA814" i="40" s="1"/>
  <c r="AZ822" i="40"/>
  <c r="BA822" i="40" s="1"/>
  <c r="AZ830" i="40"/>
  <c r="BA830" i="40" s="1"/>
  <c r="AZ838" i="40"/>
  <c r="BA838" i="40" s="1"/>
  <c r="AZ846" i="40"/>
  <c r="BA846" i="40" s="1"/>
  <c r="AZ854" i="40"/>
  <c r="BA854" i="40" s="1"/>
  <c r="AZ862" i="40"/>
  <c r="BA862" i="40" s="1"/>
  <c r="AZ870" i="40"/>
  <c r="BA870" i="40" s="1"/>
  <c r="AZ878" i="40"/>
  <c r="BA878" i="40" s="1"/>
  <c r="AZ886" i="40"/>
  <c r="BA886" i="40" s="1"/>
  <c r="AZ894" i="40"/>
  <c r="BA894" i="40" s="1"/>
  <c r="AZ902" i="40"/>
  <c r="BA902" i="40" s="1"/>
  <c r="AZ910" i="40"/>
  <c r="BA910" i="40" s="1"/>
  <c r="AZ918" i="40"/>
  <c r="BA918" i="40" s="1"/>
  <c r="AZ926" i="40"/>
  <c r="BA926" i="40" s="1"/>
  <c r="AZ934" i="40"/>
  <c r="BA934" i="40" s="1"/>
  <c r="AZ942" i="40"/>
  <c r="BA942" i="40" s="1"/>
  <c r="AZ950" i="40"/>
  <c r="BA950" i="40" s="1"/>
  <c r="AZ958" i="40"/>
  <c r="BA958" i="40" s="1"/>
  <c r="AZ966" i="40"/>
  <c r="BA966" i="40" s="1"/>
  <c r="AZ974" i="40"/>
  <c r="BA974" i="40" s="1"/>
  <c r="AZ982" i="40"/>
  <c r="BA982" i="40" s="1"/>
  <c r="AZ990" i="40"/>
  <c r="BA990" i="40" s="1"/>
  <c r="AZ998" i="40"/>
  <c r="BA998" i="40" s="1"/>
  <c r="AZ100" i="40"/>
  <c r="BA100" i="40" s="1"/>
  <c r="AZ214" i="40"/>
  <c r="BA214" i="40" s="1"/>
  <c r="AZ246" i="40"/>
  <c r="BA246" i="40" s="1"/>
  <c r="AZ278" i="40"/>
  <c r="BA278" i="40" s="1"/>
  <c r="AZ310" i="40"/>
  <c r="BA310" i="40" s="1"/>
  <c r="AZ342" i="40"/>
  <c r="BA342" i="40" s="1"/>
  <c r="AZ374" i="40"/>
  <c r="BA374" i="40" s="1"/>
  <c r="AZ406" i="40"/>
  <c r="BA406" i="40" s="1"/>
  <c r="AZ438" i="40"/>
  <c r="BA438" i="40" s="1"/>
  <c r="AZ470" i="40"/>
  <c r="BA470" i="40" s="1"/>
  <c r="AZ502" i="40"/>
  <c r="BA502" i="40" s="1"/>
  <c r="AZ534" i="40"/>
  <c r="BA534" i="40" s="1"/>
  <c r="AZ566" i="40"/>
  <c r="BA566" i="40" s="1"/>
  <c r="AZ598" i="40"/>
  <c r="BA598" i="40" s="1"/>
  <c r="AZ630" i="40"/>
  <c r="BA630" i="40" s="1"/>
  <c r="AZ662" i="40"/>
  <c r="BA662" i="40" s="1"/>
  <c r="AZ694" i="40"/>
  <c r="BA694" i="40" s="1"/>
  <c r="AZ726" i="40"/>
  <c r="BA726" i="40" s="1"/>
  <c r="AZ758" i="40"/>
  <c r="BA758" i="40" s="1"/>
  <c r="AZ778" i="40"/>
  <c r="BA778" i="40" s="1"/>
  <c r="AZ790" i="40"/>
  <c r="BA790" i="40" s="1"/>
  <c r="AZ799" i="40"/>
  <c r="BA799" i="40" s="1"/>
  <c r="AZ807" i="40"/>
  <c r="BA807" i="40" s="1"/>
  <c r="AZ815" i="40"/>
  <c r="BA815" i="40" s="1"/>
  <c r="AZ823" i="40"/>
  <c r="BA823" i="40" s="1"/>
  <c r="AZ831" i="40"/>
  <c r="BA831" i="40" s="1"/>
  <c r="AZ839" i="40"/>
  <c r="BA839" i="40" s="1"/>
  <c r="AZ847" i="40"/>
  <c r="BA847" i="40" s="1"/>
  <c r="AZ855" i="40"/>
  <c r="BA855" i="40" s="1"/>
  <c r="AZ863" i="40"/>
  <c r="BA863" i="40" s="1"/>
  <c r="AZ871" i="40"/>
  <c r="BA871" i="40" s="1"/>
  <c r="AZ879" i="40"/>
  <c r="BA879" i="40" s="1"/>
  <c r="AZ887" i="40"/>
  <c r="BA887" i="40" s="1"/>
  <c r="AZ895" i="40"/>
  <c r="BA895" i="40" s="1"/>
  <c r="AZ903" i="40"/>
  <c r="BA903" i="40" s="1"/>
  <c r="AZ911" i="40"/>
  <c r="BA911" i="40" s="1"/>
  <c r="AZ919" i="40"/>
  <c r="BA919" i="40" s="1"/>
  <c r="AZ927" i="40"/>
  <c r="BA927" i="40" s="1"/>
  <c r="AZ935" i="40"/>
  <c r="BA935" i="40" s="1"/>
  <c r="AZ943" i="40"/>
  <c r="BA943" i="40" s="1"/>
  <c r="AZ951" i="40"/>
  <c r="BA951" i="40" s="1"/>
  <c r="AZ959" i="40"/>
  <c r="BA959" i="40" s="1"/>
  <c r="AZ967" i="40"/>
  <c r="BA967" i="40" s="1"/>
  <c r="AZ975" i="40"/>
  <c r="BA975" i="40" s="1"/>
  <c r="AZ983" i="40"/>
  <c r="BA983" i="40" s="1"/>
  <c r="AZ991" i="40"/>
  <c r="BA991" i="40" s="1"/>
  <c r="AZ999" i="40"/>
  <c r="BA999" i="40" s="1"/>
  <c r="AZ156" i="40"/>
  <c r="BA156" i="40" s="1"/>
  <c r="AZ221" i="40"/>
  <c r="BA221" i="40" s="1"/>
  <c r="AZ253" i="40"/>
  <c r="BA253" i="40" s="1"/>
  <c r="AZ285" i="40"/>
  <c r="BA285" i="40" s="1"/>
  <c r="AZ317" i="40"/>
  <c r="BA317" i="40" s="1"/>
  <c r="AZ349" i="40"/>
  <c r="BA349" i="40" s="1"/>
  <c r="AZ381" i="40"/>
  <c r="BA381" i="40" s="1"/>
  <c r="AZ413" i="40"/>
  <c r="BA413" i="40" s="1"/>
  <c r="AZ445" i="40"/>
  <c r="BA445" i="40" s="1"/>
  <c r="AZ477" i="40"/>
  <c r="BA477" i="40" s="1"/>
  <c r="AZ509" i="40"/>
  <c r="BA509" i="40" s="1"/>
  <c r="AZ541" i="40"/>
  <c r="BA541" i="40" s="1"/>
  <c r="AZ573" i="40"/>
  <c r="BA573" i="40" s="1"/>
  <c r="AZ605" i="40"/>
  <c r="BA605" i="40" s="1"/>
  <c r="AZ637" i="40"/>
  <c r="BA637" i="40" s="1"/>
  <c r="AZ669" i="40"/>
  <c r="BA669" i="40" s="1"/>
  <c r="AZ701" i="40"/>
  <c r="BA701" i="40" s="1"/>
  <c r="AZ733" i="40"/>
  <c r="BA733" i="40" s="1"/>
  <c r="AZ761" i="40"/>
  <c r="BA761" i="40" s="1"/>
  <c r="AZ781" i="40"/>
  <c r="BA781" i="40" s="1"/>
  <c r="AZ791" i="40"/>
  <c r="BA791" i="40" s="1"/>
  <c r="AZ800" i="40"/>
  <c r="BA800" i="40" s="1"/>
  <c r="AZ808" i="40"/>
  <c r="BA808" i="40" s="1"/>
  <c r="AZ816" i="40"/>
  <c r="BA816" i="40" s="1"/>
  <c r="AZ824" i="40"/>
  <c r="BA824" i="40" s="1"/>
  <c r="AZ832" i="40"/>
  <c r="BA832" i="40" s="1"/>
  <c r="AZ840" i="40"/>
  <c r="BA840" i="40" s="1"/>
  <c r="AZ848" i="40"/>
  <c r="BA848" i="40" s="1"/>
  <c r="AZ856" i="40"/>
  <c r="BA856" i="40" s="1"/>
  <c r="AZ864" i="40"/>
  <c r="BA864" i="40" s="1"/>
  <c r="AZ872" i="40"/>
  <c r="BA872" i="40" s="1"/>
  <c r="AZ880" i="40"/>
  <c r="BA880" i="40" s="1"/>
  <c r="AZ888" i="40"/>
  <c r="BA888" i="40" s="1"/>
  <c r="AZ896" i="40"/>
  <c r="BA896" i="40" s="1"/>
  <c r="AZ904" i="40"/>
  <c r="BA904" i="40" s="1"/>
  <c r="AZ912" i="40"/>
  <c r="BA912" i="40" s="1"/>
  <c r="AZ920" i="40"/>
  <c r="BA920" i="40" s="1"/>
  <c r="AZ928" i="40"/>
  <c r="BA928" i="40" s="1"/>
  <c r="AZ936" i="40"/>
  <c r="BA936" i="40" s="1"/>
  <c r="AZ944" i="40"/>
  <c r="BA944" i="40" s="1"/>
  <c r="AZ952" i="40"/>
  <c r="BA952" i="40" s="1"/>
  <c r="AZ960" i="40"/>
  <c r="BA960" i="40" s="1"/>
  <c r="AZ968" i="40"/>
  <c r="BA968" i="40" s="1"/>
  <c r="AZ976" i="40"/>
  <c r="BA976" i="40" s="1"/>
  <c r="AZ984" i="40"/>
  <c r="BA984" i="40" s="1"/>
  <c r="AZ992" i="40"/>
  <c r="BA992" i="40" s="1"/>
  <c r="AZ1000" i="40"/>
  <c r="BA1000" i="40" s="1"/>
  <c r="AZ164" i="40"/>
  <c r="BA164" i="40" s="1"/>
  <c r="AZ222" i="40"/>
  <c r="BA222" i="40" s="1"/>
  <c r="AZ254" i="40"/>
  <c r="BA254" i="40" s="1"/>
  <c r="AZ286" i="40"/>
  <c r="BA286" i="40" s="1"/>
  <c r="AZ318" i="40"/>
  <c r="BA318" i="40" s="1"/>
  <c r="AZ350" i="40"/>
  <c r="BA350" i="40" s="1"/>
  <c r="AZ382" i="40"/>
  <c r="BA382" i="40" s="1"/>
  <c r="AZ414" i="40"/>
  <c r="BA414" i="40" s="1"/>
  <c r="AZ446" i="40"/>
  <c r="BA446" i="40" s="1"/>
  <c r="AZ478" i="40"/>
  <c r="BA478" i="40" s="1"/>
  <c r="AZ510" i="40"/>
  <c r="BA510" i="40" s="1"/>
  <c r="AZ542" i="40"/>
  <c r="BA542" i="40" s="1"/>
  <c r="AZ574" i="40"/>
  <c r="BA574" i="40" s="1"/>
  <c r="AZ606" i="40"/>
  <c r="BA606" i="40" s="1"/>
  <c r="AZ638" i="40"/>
  <c r="BA638" i="40" s="1"/>
  <c r="AZ670" i="40"/>
  <c r="BA670" i="40" s="1"/>
  <c r="AZ702" i="40"/>
  <c r="BA702" i="40" s="1"/>
  <c r="AZ734" i="40"/>
  <c r="BA734" i="40" s="1"/>
  <c r="AZ765" i="40"/>
  <c r="BA765" i="40" s="1"/>
  <c r="AZ782" i="40"/>
  <c r="BA782" i="40" s="1"/>
  <c r="AZ793" i="40"/>
  <c r="BA793" i="40" s="1"/>
  <c r="AZ801" i="40"/>
  <c r="BA801" i="40" s="1"/>
  <c r="AZ809" i="40"/>
  <c r="BA809" i="40" s="1"/>
  <c r="AZ817" i="40"/>
  <c r="BA817" i="40" s="1"/>
  <c r="AZ825" i="40"/>
  <c r="BA825" i="40" s="1"/>
  <c r="AZ833" i="40"/>
  <c r="BA833" i="40" s="1"/>
  <c r="AZ841" i="40"/>
  <c r="BA841" i="40" s="1"/>
  <c r="AZ849" i="40"/>
  <c r="BA849" i="40" s="1"/>
  <c r="AZ857" i="40"/>
  <c r="BA857" i="40" s="1"/>
  <c r="AZ865" i="40"/>
  <c r="BA865" i="40" s="1"/>
  <c r="AZ873" i="40"/>
  <c r="BA873" i="40" s="1"/>
  <c r="AZ881" i="40"/>
  <c r="BA881" i="40" s="1"/>
  <c r="AZ889" i="40"/>
  <c r="BA889" i="40" s="1"/>
  <c r="AZ897" i="40"/>
  <c r="BA897" i="40" s="1"/>
  <c r="AZ905" i="40"/>
  <c r="BA905" i="40" s="1"/>
  <c r="AZ913" i="40"/>
  <c r="BA913" i="40" s="1"/>
  <c r="AZ921" i="40"/>
  <c r="BA921" i="40" s="1"/>
  <c r="AZ929" i="40"/>
  <c r="BA929" i="40" s="1"/>
  <c r="AZ937" i="40"/>
  <c r="BA937" i="40" s="1"/>
  <c r="AZ945" i="40"/>
  <c r="BA945" i="40" s="1"/>
  <c r="AZ953" i="40"/>
  <c r="BA953" i="40" s="1"/>
  <c r="AZ961" i="40"/>
  <c r="BA961" i="40" s="1"/>
  <c r="AZ969" i="40"/>
  <c r="BA969" i="40" s="1"/>
  <c r="AZ977" i="40"/>
  <c r="BA977" i="40" s="1"/>
  <c r="AZ985" i="40"/>
  <c r="BA985" i="40" s="1"/>
  <c r="AZ993" i="40"/>
  <c r="BA993" i="40" s="1"/>
  <c r="AZ1001" i="40"/>
  <c r="BA1001" i="40" s="1"/>
  <c r="AZ188" i="40"/>
  <c r="BA188" i="40" s="1"/>
  <c r="AZ229" i="40"/>
  <c r="BA229" i="40" s="1"/>
  <c r="AZ261" i="40"/>
  <c r="BA261" i="40" s="1"/>
  <c r="AZ293" i="40"/>
  <c r="BA293" i="40" s="1"/>
  <c r="AZ325" i="40"/>
  <c r="BA325" i="40" s="1"/>
  <c r="AZ357" i="40"/>
  <c r="BA357" i="40" s="1"/>
  <c r="AZ389" i="40"/>
  <c r="BA389" i="40" s="1"/>
  <c r="AZ421" i="40"/>
  <c r="BA421" i="40" s="1"/>
  <c r="AZ453" i="40"/>
  <c r="BA453" i="40" s="1"/>
  <c r="AZ485" i="40"/>
  <c r="BA485" i="40" s="1"/>
  <c r="AZ517" i="40"/>
  <c r="BA517" i="40" s="1"/>
  <c r="AZ549" i="40"/>
  <c r="BA549" i="40" s="1"/>
  <c r="AZ581" i="40"/>
  <c r="BA581" i="40" s="1"/>
  <c r="AZ613" i="40"/>
  <c r="BA613" i="40" s="1"/>
  <c r="AZ645" i="40"/>
  <c r="BA645" i="40" s="1"/>
  <c r="AZ677" i="40"/>
  <c r="BA677" i="40" s="1"/>
  <c r="AZ709" i="40"/>
  <c r="BA709" i="40" s="1"/>
  <c r="AZ741" i="40"/>
  <c r="BA741" i="40" s="1"/>
  <c r="AZ766" i="40"/>
  <c r="BA766" i="40" s="1"/>
  <c r="AZ785" i="40"/>
  <c r="BA785" i="40" s="1"/>
  <c r="AZ794" i="40"/>
  <c r="BA794" i="40" s="1"/>
  <c r="AZ802" i="40"/>
  <c r="BA802" i="40" s="1"/>
  <c r="AZ810" i="40"/>
  <c r="BA810" i="40" s="1"/>
  <c r="AZ818" i="40"/>
  <c r="BA818" i="40" s="1"/>
  <c r="AZ826" i="40"/>
  <c r="BA826" i="40" s="1"/>
  <c r="AZ834" i="40"/>
  <c r="BA834" i="40" s="1"/>
  <c r="AZ842" i="40"/>
  <c r="BA842" i="40" s="1"/>
  <c r="AZ850" i="40"/>
  <c r="BA850" i="40" s="1"/>
  <c r="AZ858" i="40"/>
  <c r="BA858" i="40" s="1"/>
  <c r="AZ866" i="40"/>
  <c r="BA866" i="40" s="1"/>
  <c r="AZ874" i="40"/>
  <c r="BA874" i="40" s="1"/>
  <c r="AZ882" i="40"/>
  <c r="BA882" i="40" s="1"/>
  <c r="AZ890" i="40"/>
  <c r="BA890" i="40" s="1"/>
  <c r="AZ898" i="40"/>
  <c r="BA898" i="40" s="1"/>
  <c r="AZ906" i="40"/>
  <c r="BA906" i="40" s="1"/>
  <c r="AZ914" i="40"/>
  <c r="BA914" i="40" s="1"/>
  <c r="AZ922" i="40"/>
  <c r="BA922" i="40" s="1"/>
  <c r="AZ930" i="40"/>
  <c r="BA930" i="40" s="1"/>
  <c r="AZ938" i="40"/>
  <c r="BA938" i="40" s="1"/>
  <c r="AZ946" i="40"/>
  <c r="BA946" i="40" s="1"/>
  <c r="AZ954" i="40"/>
  <c r="BA954" i="40" s="1"/>
  <c r="AZ962" i="40"/>
  <c r="BA962" i="40" s="1"/>
  <c r="AZ970" i="40"/>
  <c r="BA970" i="40" s="1"/>
  <c r="AZ978" i="40"/>
  <c r="BA978" i="40" s="1"/>
  <c r="AZ986" i="40"/>
  <c r="BA986" i="40" s="1"/>
  <c r="AZ994" i="40"/>
  <c r="BA994" i="40" s="1"/>
  <c r="AZ3" i="40"/>
  <c r="BA3" i="40" s="1"/>
  <c r="AZ189" i="40"/>
  <c r="BA189" i="40" s="1"/>
  <c r="AZ230" i="40"/>
  <c r="BA230" i="40" s="1"/>
  <c r="AZ262" i="40"/>
  <c r="BA262" i="40" s="1"/>
  <c r="AZ294" i="40"/>
  <c r="BA294" i="40" s="1"/>
  <c r="AZ326" i="40"/>
  <c r="BA326" i="40" s="1"/>
  <c r="AZ358" i="40"/>
  <c r="BA358" i="40" s="1"/>
  <c r="AZ390" i="40"/>
  <c r="BA390" i="40" s="1"/>
  <c r="AZ422" i="40"/>
  <c r="BA422" i="40" s="1"/>
  <c r="AZ454" i="40"/>
  <c r="BA454" i="40" s="1"/>
  <c r="AZ486" i="40"/>
  <c r="BA486" i="40" s="1"/>
  <c r="AZ518" i="40"/>
  <c r="BA518" i="40" s="1"/>
  <c r="AZ550" i="40"/>
  <c r="BA550" i="40" s="1"/>
  <c r="AZ582" i="40"/>
  <c r="BA582" i="40" s="1"/>
  <c r="AZ614" i="40"/>
  <c r="BA614" i="40" s="1"/>
  <c r="AZ646" i="40"/>
  <c r="BA646" i="40" s="1"/>
  <c r="AZ678" i="40"/>
  <c r="BA678" i="40" s="1"/>
  <c r="AZ710" i="40"/>
  <c r="BA710" i="40" s="1"/>
  <c r="AZ742" i="40"/>
  <c r="BA742" i="40" s="1"/>
  <c r="AZ769" i="40"/>
  <c r="BA769" i="40" s="1"/>
  <c r="AZ786" i="40"/>
  <c r="BA786" i="40" s="1"/>
  <c r="AZ795" i="40"/>
  <c r="BA795" i="40" s="1"/>
  <c r="AZ803" i="40"/>
  <c r="BA803" i="40" s="1"/>
  <c r="AZ811" i="40"/>
  <c r="BA811" i="40" s="1"/>
  <c r="AZ819" i="40"/>
  <c r="BA819" i="40" s="1"/>
  <c r="AZ827" i="40"/>
  <c r="BA827" i="40" s="1"/>
  <c r="AZ835" i="40"/>
  <c r="BA835" i="40" s="1"/>
  <c r="AZ843" i="40"/>
  <c r="BA843" i="40" s="1"/>
  <c r="AZ851" i="40"/>
  <c r="BA851" i="40" s="1"/>
  <c r="AZ859" i="40"/>
  <c r="BA859" i="40" s="1"/>
  <c r="AZ867" i="40"/>
  <c r="BA867" i="40" s="1"/>
  <c r="AZ875" i="40"/>
  <c r="BA875" i="40" s="1"/>
  <c r="AZ883" i="40"/>
  <c r="BA883" i="40" s="1"/>
  <c r="AZ891" i="40"/>
  <c r="BA891" i="40" s="1"/>
  <c r="AZ899" i="40"/>
  <c r="BA899" i="40" s="1"/>
  <c r="AZ907" i="40"/>
  <c r="BA907" i="40" s="1"/>
  <c r="AZ915" i="40"/>
  <c r="BA915" i="40" s="1"/>
  <c r="AZ923" i="40"/>
  <c r="BA923" i="40" s="1"/>
  <c r="AZ931" i="40"/>
  <c r="BA931" i="40" s="1"/>
  <c r="AZ939" i="40"/>
  <c r="BA939" i="40" s="1"/>
  <c r="AZ947" i="40"/>
  <c r="BA947" i="40" s="1"/>
  <c r="AZ955" i="40"/>
  <c r="BA955" i="40" s="1"/>
  <c r="AZ963" i="40"/>
  <c r="BA963" i="40" s="1"/>
  <c r="AZ971" i="40"/>
  <c r="BA971" i="40" s="1"/>
  <c r="AZ979" i="40"/>
  <c r="BA979" i="40" s="1"/>
  <c r="AZ987" i="40"/>
  <c r="BA987" i="40" s="1"/>
  <c r="AZ995" i="40"/>
  <c r="BA995" i="40" s="1"/>
  <c r="AZ28" i="40"/>
  <c r="BA28" i="40" s="1"/>
  <c r="AZ204" i="40"/>
  <c r="BA204" i="40" s="1"/>
  <c r="AZ237" i="40"/>
  <c r="BA237" i="40" s="1"/>
  <c r="AZ269" i="40"/>
  <c r="BA269" i="40" s="1"/>
  <c r="AZ301" i="40"/>
  <c r="BA301" i="40" s="1"/>
  <c r="AZ333" i="40"/>
  <c r="BA333" i="40" s="1"/>
  <c r="AZ365" i="40"/>
  <c r="BA365" i="40" s="1"/>
  <c r="AZ397" i="40"/>
  <c r="BA397" i="40" s="1"/>
  <c r="AZ429" i="40"/>
  <c r="BA429" i="40" s="1"/>
  <c r="AZ461" i="40"/>
  <c r="BA461" i="40" s="1"/>
  <c r="AZ493" i="40"/>
  <c r="BA493" i="40" s="1"/>
  <c r="AZ525" i="40"/>
  <c r="BA525" i="40" s="1"/>
  <c r="AZ557" i="40"/>
  <c r="BA557" i="40" s="1"/>
  <c r="AZ589" i="40"/>
  <c r="BA589" i="40" s="1"/>
  <c r="AZ621" i="40"/>
  <c r="BA621" i="40" s="1"/>
  <c r="AZ653" i="40"/>
  <c r="BA653" i="40" s="1"/>
  <c r="AZ685" i="40"/>
  <c r="BA685" i="40" s="1"/>
  <c r="AZ717" i="40"/>
  <c r="BA717" i="40" s="1"/>
  <c r="AZ749" i="40"/>
  <c r="BA749" i="40" s="1"/>
  <c r="AZ773" i="40"/>
  <c r="BA773" i="40" s="1"/>
  <c r="AZ787" i="40"/>
  <c r="BA787" i="40" s="1"/>
  <c r="AZ796" i="40"/>
  <c r="BA796" i="40" s="1"/>
  <c r="AZ804" i="40"/>
  <c r="BA804" i="40" s="1"/>
  <c r="AZ812" i="40"/>
  <c r="BA812" i="40" s="1"/>
  <c r="AZ820" i="40"/>
  <c r="BA820" i="40" s="1"/>
  <c r="AZ828" i="40"/>
  <c r="BA828" i="40" s="1"/>
  <c r="AZ836" i="40"/>
  <c r="BA836" i="40" s="1"/>
  <c r="AZ844" i="40"/>
  <c r="BA844" i="40" s="1"/>
  <c r="AZ852" i="40"/>
  <c r="BA852" i="40" s="1"/>
  <c r="AZ860" i="40"/>
  <c r="BA860" i="40" s="1"/>
  <c r="AZ868" i="40"/>
  <c r="BA868" i="40" s="1"/>
  <c r="AZ876" i="40"/>
  <c r="BA876" i="40" s="1"/>
  <c r="AZ884" i="40"/>
  <c r="BA884" i="40" s="1"/>
  <c r="AZ892" i="40"/>
  <c r="BA892" i="40" s="1"/>
  <c r="AZ900" i="40"/>
  <c r="BA900" i="40" s="1"/>
  <c r="AZ908" i="40"/>
  <c r="BA908" i="40" s="1"/>
  <c r="AZ916" i="40"/>
  <c r="BA916" i="40" s="1"/>
  <c r="AZ924" i="40"/>
  <c r="BA924" i="40" s="1"/>
  <c r="AZ932" i="40"/>
  <c r="BA932" i="40" s="1"/>
  <c r="AZ940" i="40"/>
  <c r="BA940" i="40" s="1"/>
  <c r="AZ948" i="40"/>
  <c r="BA948" i="40" s="1"/>
  <c r="AZ956" i="40"/>
  <c r="BA956" i="40" s="1"/>
  <c r="AZ964" i="40"/>
  <c r="BA964" i="40" s="1"/>
  <c r="AZ972" i="40"/>
  <c r="BA972" i="40" s="1"/>
  <c r="AZ980" i="40"/>
  <c r="BA980" i="40" s="1"/>
  <c r="AZ988" i="40"/>
  <c r="BA988" i="40" s="1"/>
  <c r="AZ996" i="40"/>
  <c r="BA996" i="40" s="1"/>
  <c r="AZ36" i="40"/>
  <c r="BA36" i="40" s="1"/>
  <c r="AZ205" i="40"/>
  <c r="BA205" i="40" s="1"/>
  <c r="AZ238" i="40"/>
  <c r="BA238" i="40" s="1"/>
  <c r="AZ270" i="40"/>
  <c r="BA270" i="40" s="1"/>
  <c r="AZ302" i="40"/>
  <c r="BA302" i="40" s="1"/>
  <c r="AZ334" i="40"/>
  <c r="BA334" i="40" s="1"/>
  <c r="AZ366" i="40"/>
  <c r="BA366" i="40" s="1"/>
  <c r="AZ398" i="40"/>
  <c r="BA398" i="40" s="1"/>
  <c r="AZ430" i="40"/>
  <c r="BA430" i="40" s="1"/>
  <c r="AZ462" i="40"/>
  <c r="BA462" i="40" s="1"/>
  <c r="AZ494" i="40"/>
  <c r="BA494" i="40" s="1"/>
  <c r="AZ526" i="40"/>
  <c r="BA526" i="40" s="1"/>
  <c r="AZ558" i="40"/>
  <c r="BA558" i="40" s="1"/>
  <c r="AZ590" i="40"/>
  <c r="BA590" i="40" s="1"/>
  <c r="AZ622" i="40"/>
  <c r="BA622" i="40" s="1"/>
  <c r="AZ654" i="40"/>
  <c r="BA654" i="40" s="1"/>
  <c r="AZ686" i="40"/>
  <c r="BA686" i="40" s="1"/>
  <c r="AZ718" i="40"/>
  <c r="BA718" i="40" s="1"/>
  <c r="AZ750" i="40"/>
  <c r="BA750" i="40" s="1"/>
  <c r="AZ837" i="40"/>
  <c r="BA837" i="40" s="1"/>
  <c r="AZ901" i="40"/>
  <c r="BA901" i="40" s="1"/>
  <c r="AZ965" i="40"/>
  <c r="BA965" i="40" s="1"/>
  <c r="AZ774" i="40"/>
  <c r="BA774" i="40" s="1"/>
  <c r="AZ845" i="40"/>
  <c r="BA845" i="40" s="1"/>
  <c r="AZ909" i="40"/>
  <c r="BA909" i="40" s="1"/>
  <c r="AZ973" i="40"/>
  <c r="BA973" i="40" s="1"/>
  <c r="AZ788" i="40"/>
  <c r="BA788" i="40" s="1"/>
  <c r="AZ853" i="40"/>
  <c r="BA853" i="40" s="1"/>
  <c r="AZ917" i="40"/>
  <c r="BA917" i="40" s="1"/>
  <c r="AZ981" i="40"/>
  <c r="BA981" i="40" s="1"/>
  <c r="AZ797" i="40"/>
  <c r="BA797" i="40" s="1"/>
  <c r="AZ861" i="40"/>
  <c r="BA861" i="40" s="1"/>
  <c r="AZ925" i="40"/>
  <c r="BA925" i="40" s="1"/>
  <c r="AZ989" i="40"/>
  <c r="BA989" i="40" s="1"/>
  <c r="AZ805" i="40"/>
  <c r="BA805" i="40" s="1"/>
  <c r="AZ869" i="40"/>
  <c r="BA869" i="40" s="1"/>
  <c r="AZ933" i="40"/>
  <c r="BA933" i="40" s="1"/>
  <c r="AZ997" i="40"/>
  <c r="BA997" i="40" s="1"/>
  <c r="AZ813" i="40"/>
  <c r="BA813" i="40" s="1"/>
  <c r="AZ877" i="40"/>
  <c r="BA877" i="40" s="1"/>
  <c r="AZ941" i="40"/>
  <c r="BA941" i="40" s="1"/>
  <c r="AZ821" i="40"/>
  <c r="BA821" i="40" s="1"/>
  <c r="AZ885" i="40"/>
  <c r="BA885" i="40" s="1"/>
  <c r="AZ949" i="40"/>
  <c r="BA949" i="40" s="1"/>
  <c r="AZ829" i="40"/>
  <c r="BA829" i="40" s="1"/>
  <c r="AZ893" i="40"/>
  <c r="BA893" i="40" s="1"/>
  <c r="AZ957" i="40"/>
  <c r="BA957" i="40" s="1"/>
  <c r="AI4" i="39"/>
  <c r="AI5" i="39" s="1"/>
  <c r="AI3" i="39"/>
  <c r="AI2" i="39"/>
  <c r="AH3" i="39"/>
  <c r="AH2" i="39"/>
  <c r="AH4" i="39"/>
  <c r="AH5" i="39" s="1"/>
  <c r="AG2" i="39"/>
  <c r="AG4" i="39"/>
  <c r="AG5" i="39" s="1"/>
  <c r="AG3" i="39"/>
  <c r="AF2" i="39"/>
  <c r="AF4" i="39"/>
  <c r="AF5" i="39" s="1"/>
  <c r="AF3" i="39"/>
  <c r="AE2" i="39"/>
  <c r="AE4" i="39"/>
  <c r="AE5" i="39" s="1"/>
  <c r="AE3" i="39"/>
  <c r="AD4" i="39"/>
  <c r="AD5" i="39" s="1"/>
  <c r="AD3" i="39"/>
  <c r="AD2" i="39"/>
  <c r="AK4" i="39"/>
  <c r="AK5" i="39" s="1"/>
  <c r="AK3" i="39"/>
  <c r="AK2" i="39"/>
  <c r="AC4" i="39"/>
  <c r="AC5" i="39" s="1"/>
  <c r="AC3" i="39"/>
  <c r="AC2" i="39"/>
  <c r="AJ4" i="39"/>
  <c r="AJ5" i="39" s="1"/>
  <c r="AJ3" i="39"/>
  <c r="AJ2" i="39"/>
  <c r="AB4" i="39"/>
  <c r="AB5" i="39" s="1"/>
  <c r="AB3" i="39"/>
  <c r="AB2" i="39"/>
  <c r="N1009" i="40" l="1" a="1"/>
  <c r="N1015" i="40" a="1"/>
  <c r="N1021" i="40" a="1"/>
  <c r="N1028" i="40" a="1"/>
  <c r="N1040" i="40" a="1"/>
  <c r="N1047" i="40" a="1"/>
  <c r="N1053" i="40" a="1"/>
  <c r="N1060" i="40" a="1"/>
  <c r="N1072" i="40" a="1"/>
  <c r="N1080" i="40" a="1"/>
  <c r="N1087" i="40" a="1"/>
  <c r="N1094" i="40" a="1"/>
  <c r="N1101" i="40" a="1"/>
  <c r="N1108" i="40" a="1"/>
  <c r="N1115" i="40" a="1"/>
  <c r="N1122" i="40" a="1"/>
  <c r="N1130" i="40" a="1"/>
  <c r="N1136" i="40" a="1"/>
  <c r="N1144" i="40" a="1"/>
  <c r="N1151" i="40" a="1"/>
  <c r="N1158" i="40" a="1"/>
  <c r="N1165" i="40" a="1"/>
  <c r="N1172" i="40" a="1"/>
  <c r="N1180" i="40" a="1"/>
  <c r="N1188" i="40" a="1"/>
  <c r="N1195" i="40" a="1"/>
  <c r="N1203" i="40" a="1"/>
  <c r="N1217" i="40" a="1"/>
  <c r="N1225" i="40" a="1"/>
  <c r="N1232" i="40" a="1"/>
  <c r="N1240" i="40" a="1"/>
  <c r="N1248" i="40" a="1"/>
  <c r="N1256" i="40" a="1"/>
  <c r="N1263" i="40" a="1"/>
  <c r="N1271" i="40" a="1"/>
  <c r="N1278" i="40" a="1"/>
  <c r="N1285" i="40" a="1"/>
  <c r="N1291" i="40" a="1"/>
  <c r="N1298" i="40" a="1"/>
  <c r="N1309" i="40" a="1"/>
  <c r="N1316" i="40" a="1"/>
  <c r="N1322" i="40" a="1"/>
  <c r="N1328" i="40" a="1"/>
  <c r="N1342" i="40" a="1"/>
  <c r="N1358" i="40" a="1"/>
  <c r="N1369" i="40" a="1"/>
  <c r="N1375" i="40" a="1"/>
  <c r="N1380" i="40" a="1"/>
  <c r="N1386" i="40" a="1"/>
  <c r="N1391" i="40" a="1"/>
  <c r="N1397" i="40" a="1"/>
  <c r="N1402" i="40" a="1"/>
  <c r="N1408" i="40" a="1"/>
  <c r="N1419" i="40" a="1"/>
  <c r="N1435" i="40" a="1"/>
  <c r="N1445" i="40" a="1"/>
  <c r="N1456" i="40" a="1"/>
  <c r="N1462" i="40" a="1"/>
  <c r="N1473" i="40" a="1"/>
  <c r="N1478" i="40" a="1"/>
  <c r="N1484" i="40" a="1"/>
  <c r="N1489" i="40" a="1"/>
  <c r="N1495" i="40" a="1"/>
  <c r="N1500" i="40" a="1"/>
  <c r="N1511" i="40" a="1"/>
  <c r="N1527" i="40" a="1"/>
  <c r="N1533" i="40" a="1"/>
  <c r="N1540" i="40" a="1"/>
  <c r="N1546" i="40" a="1"/>
  <c r="N1560" i="40" a="1"/>
  <c r="N1568" i="40" a="1"/>
  <c r="N1575" i="40" a="1"/>
  <c r="N1581" i="40" a="1"/>
  <c r="N1589" i="40" a="1"/>
  <c r="N1596" i="40" a="1"/>
  <c r="N1603" i="40" a="1"/>
  <c r="N1611" i="40" a="1"/>
  <c r="N1619" i="40" a="1"/>
  <c r="N1627" i="40" a="1"/>
  <c r="N1635" i="40" a="1"/>
  <c r="N1643" i="40" a="1"/>
  <c r="N1651" i="40" a="1"/>
  <c r="N1659" i="40" a="1"/>
  <c r="N1667" i="40" a="1"/>
  <c r="N1675" i="40" a="1"/>
  <c r="N1683" i="40" a="1"/>
  <c r="N1691" i="40" a="1"/>
  <c r="N1699" i="40" a="1"/>
  <c r="N1707" i="40" a="1"/>
  <c r="N1715" i="40" a="1"/>
  <c r="N1723" i="40" a="1"/>
  <c r="N1731" i="40" a="1"/>
  <c r="N1739" i="40" a="1"/>
  <c r="N1747" i="40" a="1"/>
  <c r="N1755" i="40" a="1"/>
  <c r="N1763" i="40" a="1"/>
  <c r="N1771" i="40" a="1"/>
  <c r="N1779" i="40" a="1"/>
  <c r="N1787" i="40" a="1"/>
  <c r="N1795" i="40" a="1"/>
  <c r="N1803" i="40" a="1"/>
  <c r="N1811" i="40" a="1"/>
  <c r="N1819" i="40" a="1"/>
  <c r="N1827" i="40" a="1"/>
  <c r="N1835" i="40" a="1"/>
  <c r="N1843" i="40" a="1"/>
  <c r="N1851" i="40" a="1"/>
  <c r="N1859" i="40" a="1"/>
  <c r="N1867" i="40" a="1"/>
  <c r="N1873" i="40" a="1"/>
  <c r="N1885" i="40" a="1"/>
  <c r="N1893" i="40" a="1"/>
  <c r="N1901" i="40" a="1"/>
  <c r="N1909" i="40" a="1"/>
  <c r="N1917" i="40" a="1"/>
  <c r="N1925" i="40" a="1"/>
  <c r="N1933" i="40" a="1"/>
  <c r="N1941" i="40" a="1"/>
  <c r="N1949" i="40" a="1"/>
  <c r="N1957" i="40" a="1"/>
  <c r="N1965" i="40" a="1"/>
  <c r="N1973" i="40" a="1"/>
  <c r="N1981" i="40" a="1"/>
  <c r="N1989" i="40" a="1"/>
  <c r="N1997" i="40" a="1"/>
  <c r="N1359" i="40" a="1"/>
  <c r="N1365" i="40" a="1"/>
  <c r="N1370" i="40" a="1"/>
  <c r="N1376" i="40" a="1"/>
  <c r="N1387" i="40" a="1"/>
  <c r="N1403" i="40" a="1"/>
  <c r="N1413" i="40" a="1"/>
  <c r="N1424" i="40" a="1"/>
  <c r="N1430" i="40" a="1"/>
  <c r="N1441" i="40" a="1"/>
  <c r="N1446" i="40" a="1"/>
  <c r="N1452" i="40" a="1"/>
  <c r="N1457" i="40" a="1"/>
  <c r="N1479" i="40" a="1"/>
  <c r="N1501" i="40" a="1"/>
  <c r="N1534" i="40" a="1"/>
  <c r="N1604" i="40" a="1"/>
  <c r="N1660" i="40" a="1"/>
  <c r="N1716" i="40" a="1"/>
  <c r="N1772" i="40" a="1"/>
  <c r="N1828" i="40" a="1"/>
  <c r="N1880" i="40" a="1"/>
  <c r="N1934" i="40" a="1"/>
  <c r="N1990" i="40" a="1"/>
  <c r="N1004" i="40" a="1"/>
  <c r="N1010" i="40" a="1"/>
  <c r="N1016" i="40" a="1"/>
  <c r="N1022" i="40" a="1"/>
  <c r="N1029" i="40" a="1"/>
  <c r="N1035" i="40" a="1"/>
  <c r="N1041" i="40" a="1"/>
  <c r="N1048" i="40" a="1"/>
  <c r="N1054" i="40" a="1"/>
  <c r="N1061" i="40" a="1"/>
  <c r="N1067" i="40" a="1"/>
  <c r="N1073" i="40" a="1"/>
  <c r="N1081" i="40" a="1"/>
  <c r="N1095" i="40" a="1"/>
  <c r="N1102" i="40" a="1"/>
  <c r="N1109" i="40" a="1"/>
  <c r="N1116" i="40" a="1"/>
  <c r="N1123" i="40" a="1"/>
  <c r="N1137" i="40" a="1"/>
  <c r="N1145" i="40" a="1"/>
  <c r="N1159" i="40" a="1"/>
  <c r="N1166" i="40" a="1"/>
  <c r="N1173" i="40" a="1"/>
  <c r="N1181" i="40" a="1"/>
  <c r="N1189" i="40" a="1"/>
  <c r="N1196" i="40" a="1"/>
  <c r="N1204" i="40" a="1"/>
  <c r="N1211" i="40" a="1"/>
  <c r="N1218" i="40" a="1"/>
  <c r="N1226" i="40" a="1"/>
  <c r="N1233" i="40" a="1"/>
  <c r="N1241" i="40" a="1"/>
  <c r="N1249" i="40" a="1"/>
  <c r="N1257" i="40" a="1"/>
  <c r="N1264" i="40" a="1"/>
  <c r="N1272" i="40" a="1"/>
  <c r="N1279" i="40" a="1"/>
  <c r="N1286" i="40" a="1"/>
  <c r="N1304" i="40" a="1"/>
  <c r="N1310" i="40" a="1"/>
  <c r="N1317" i="40" a="1"/>
  <c r="N1323" i="40" a="1"/>
  <c r="N1329" i="40" a="1"/>
  <c r="N1336" i="40" a="1"/>
  <c r="N1343" i="40" a="1"/>
  <c r="N1348" i="40" a="1"/>
  <c r="N1354" i="40" a="1"/>
  <c r="N1005" i="40" a="1"/>
  <c r="N1017" i="40" a="1"/>
  <c r="N1023" i="40" a="1"/>
  <c r="N1030" i="40" a="1"/>
  <c r="N1042" i="40" a="1"/>
  <c r="N1049" i="40" a="1"/>
  <c r="N1055" i="40" a="1"/>
  <c r="N1062" i="40" a="1"/>
  <c r="N1074" i="40" a="1"/>
  <c r="N1082" i="40" a="1"/>
  <c r="N1088" i="40" a="1"/>
  <c r="N1096" i="40" a="1"/>
  <c r="N1103" i="40" a="1"/>
  <c r="N1110" i="40" a="1"/>
  <c r="N1117" i="40" a="1"/>
  <c r="N1124" i="40" a="1"/>
  <c r="N1131" i="40" a="1"/>
  <c r="N1138" i="40" a="1"/>
  <c r="N1146" i="40" a="1"/>
  <c r="N1152" i="40" a="1"/>
  <c r="N1160" i="40" a="1"/>
  <c r="N1167" i="40" a="1"/>
  <c r="N1174" i="40" a="1"/>
  <c r="N1182" i="40" a="1"/>
  <c r="N1190" i="40" a="1"/>
  <c r="N1197" i="40" a="1"/>
  <c r="N1205" i="40" a="1"/>
  <c r="N1212" i="40" a="1"/>
  <c r="N1219" i="40" a="1"/>
  <c r="N1227" i="40" a="1"/>
  <c r="N1234" i="40" a="1"/>
  <c r="N1242" i="40" a="1"/>
  <c r="N1250" i="40" a="1"/>
  <c r="N1258" i="40" a="1"/>
  <c r="N1265" i="40" a="1"/>
  <c r="N1273" i="40" a="1"/>
  <c r="N1292" i="40" a="1"/>
  <c r="N1299" i="40" a="1"/>
  <c r="N1305" i="40" a="1"/>
  <c r="N1311" i="40" a="1"/>
  <c r="N1318" i="40" a="1"/>
  <c r="N1330" i="40" a="1"/>
  <c r="N1337" i="40" a="1"/>
  <c r="N1344" i="40" a="1"/>
  <c r="N1355" i="40" a="1"/>
  <c r="N1371" i="40" a="1"/>
  <c r="N1381" i="40" a="1"/>
  <c r="N1392" i="40" a="1"/>
  <c r="N1398" i="40" a="1"/>
  <c r="N1409" i="40" a="1"/>
  <c r="N1414" i="40" a="1"/>
  <c r="N1420" i="40" a="1"/>
  <c r="N1425" i="40" a="1"/>
  <c r="N1431" i="40" a="1"/>
  <c r="N1436" i="40" a="1"/>
  <c r="N1447" i="40" a="1"/>
  <c r="N1458" i="40" a="1"/>
  <c r="N1469" i="40" a="1"/>
  <c r="N1474" i="40" a="1"/>
  <c r="N1480" i="40" a="1"/>
  <c r="N1485" i="40" a="1"/>
  <c r="N1491" i="40" a="1"/>
  <c r="N1496" i="40" a="1"/>
  <c r="N1507" i="40" a="1"/>
  <c r="N1513" i="40" a="1"/>
  <c r="N1523" i="40" a="1"/>
  <c r="N1535" i="40" a="1"/>
  <c r="N1541" i="40" a="1"/>
  <c r="N1548" i="40" a="1"/>
  <c r="N1554" i="40" a="1"/>
  <c r="N1562" i="40" a="1"/>
  <c r="N1570" i="40" a="1"/>
  <c r="N1576" i="40" a="1"/>
  <c r="N1583" i="40" a="1"/>
  <c r="N1591" i="40" a="1"/>
  <c r="N1597" i="40" a="1"/>
  <c r="N1605" i="40" a="1"/>
  <c r="N1613" i="40" a="1"/>
  <c r="N1621" i="40" a="1"/>
  <c r="N1629" i="40" a="1"/>
  <c r="N1637" i="40" a="1"/>
  <c r="N1645" i="40" a="1"/>
  <c r="N1653" i="40" a="1"/>
  <c r="N1661" i="40" a="1"/>
  <c r="N1669" i="40" a="1"/>
  <c r="N1677" i="40" a="1"/>
  <c r="N1685" i="40" a="1"/>
  <c r="N1693" i="40" a="1"/>
  <c r="N1701" i="40" a="1"/>
  <c r="N1709" i="40" a="1"/>
  <c r="N1717" i="40" a="1"/>
  <c r="N1725" i="40" a="1"/>
  <c r="N1733" i="40" a="1"/>
  <c r="N1741" i="40" a="1"/>
  <c r="N1749" i="40" a="1"/>
  <c r="N1757" i="40" a="1"/>
  <c r="N1765" i="40" a="1"/>
  <c r="N1773" i="40" a="1"/>
  <c r="N1781" i="40" a="1"/>
  <c r="N1789" i="40" a="1"/>
  <c r="N1797" i="40" a="1"/>
  <c r="N1805" i="40" a="1"/>
  <c r="N1813" i="40" a="1"/>
  <c r="N1821" i="40" a="1"/>
  <c r="N1829" i="40" a="1"/>
  <c r="N1837" i="40" a="1"/>
  <c r="N1845" i="40" a="1"/>
  <c r="N1853" i="40" a="1"/>
  <c r="N1861" i="40" a="1"/>
  <c r="N1869" i="40" a="1"/>
  <c r="N1874" i="40" a="1"/>
  <c r="N1887" i="40" a="1"/>
  <c r="N1895" i="40" a="1"/>
  <c r="N1903" i="40" a="1"/>
  <c r="N1911" i="40" a="1"/>
  <c r="N1919" i="40" a="1"/>
  <c r="N1927" i="40" a="1"/>
  <c r="N1935" i="40" a="1"/>
  <c r="N1943" i="40" a="1"/>
  <c r="N1951" i="40" a="1"/>
  <c r="N1959" i="40" a="1"/>
  <c r="N1967" i="40" a="1"/>
  <c r="N1975" i="40" a="1"/>
  <c r="N1983" i="40" a="1"/>
  <c r="N1991" i="40" a="1"/>
  <c r="N1999" i="40" a="1"/>
  <c r="N2001" i="40" a="1"/>
  <c r="N1494" i="40" a="1"/>
  <c r="N1539" i="40" a="1"/>
  <c r="N1588" i="40" a="1"/>
  <c r="N1634" i="40" a="1"/>
  <c r="N1682" i="40" a="1"/>
  <c r="N1722" i="40" a="1"/>
  <c r="N1762" i="40" a="1"/>
  <c r="N1810" i="40" a="1"/>
  <c r="N1924" i="40" a="1"/>
  <c r="N1972" i="40" a="1"/>
  <c r="N1517" i="40" a="1"/>
  <c r="N1561" i="40" a="1"/>
  <c r="N1628" i="40" a="1"/>
  <c r="N1684" i="40" a="1"/>
  <c r="N1740" i="40" a="1"/>
  <c r="N1796" i="40" a="1"/>
  <c r="N1836" i="40" a="1"/>
  <c r="N1894" i="40" a="1"/>
  <c r="N1950" i="40" a="1"/>
  <c r="N1006" i="40" a="1"/>
  <c r="N1011" i="40" a="1"/>
  <c r="N1018" i="40" a="1"/>
  <c r="N1036" i="40" a="1"/>
  <c r="N1043" i="40" a="1"/>
  <c r="N1050" i="40" a="1"/>
  <c r="N1068" i="40" a="1"/>
  <c r="N1075" i="40" a="1"/>
  <c r="N1089" i="40" a="1"/>
  <c r="N1097" i="40" a="1"/>
  <c r="N1111" i="40" a="1"/>
  <c r="N1118" i="40" a="1"/>
  <c r="N1125" i="40" a="1"/>
  <c r="N1132" i="40" a="1"/>
  <c r="N1139" i="40" a="1"/>
  <c r="N1153" i="40" a="1"/>
  <c r="N1161" i="40" a="1"/>
  <c r="N1175" i="40" a="1"/>
  <c r="N1183" i="40" a="1"/>
  <c r="N1191" i="40" a="1"/>
  <c r="N1198" i="40" a="1"/>
  <c r="N1206" i="40" a="1"/>
  <c r="N1213" i="40" a="1"/>
  <c r="N1220" i="40" a="1"/>
  <c r="N1228" i="40" a="1"/>
  <c r="N1235" i="40" a="1"/>
  <c r="N1243" i="40" a="1"/>
  <c r="N1251" i="40" a="1"/>
  <c r="N1266" i="40" a="1"/>
  <c r="N1274" i="40" a="1"/>
  <c r="N1280" i="40" a="1"/>
  <c r="N1287" i="40" a="1"/>
  <c r="N1293" i="40" a="1"/>
  <c r="N1300" i="40" a="1"/>
  <c r="N1306" i="40" a="1"/>
  <c r="N1324" i="40" a="1"/>
  <c r="N1331" i="40" a="1"/>
  <c r="N1338" i="40" a="1"/>
  <c r="N1349" i="40" a="1"/>
  <c r="N1360" i="40" a="1"/>
  <c r="N1366" i="40" a="1"/>
  <c r="N1377" i="40" a="1"/>
  <c r="N1382" i="40" a="1"/>
  <c r="N1388" i="40" a="1"/>
  <c r="N1393" i="40" a="1"/>
  <c r="N1399" i="40" a="1"/>
  <c r="N1404" i="40" a="1"/>
  <c r="N1415" i="40" a="1"/>
  <c r="N1426" i="40" a="1"/>
  <c r="N1437" i="40" a="1"/>
  <c r="N1442" i="40" a="1"/>
  <c r="N1448" i="40" a="1"/>
  <c r="N1453" i="40" a="1"/>
  <c r="N1459" i="40" a="1"/>
  <c r="N1464" i="40" a="1"/>
  <c r="N1475" i="40" a="1"/>
  <c r="N1481" i="40" a="1"/>
  <c r="N1492" i="40" a="1"/>
  <c r="N1502" i="40" a="1"/>
  <c r="N1518" i="40" a="1"/>
  <c r="N1524" i="40" a="1"/>
  <c r="N1529" i="40" a="1"/>
  <c r="N1536" i="40" a="1"/>
  <c r="N1542" i="40" a="1"/>
  <c r="N1555" i="40" a="1"/>
  <c r="N1563" i="40" a="1"/>
  <c r="N1571" i="40" a="1"/>
  <c r="N1577" i="40" a="1"/>
  <c r="N1584" i="40" a="1"/>
  <c r="N1598" i="40" a="1"/>
  <c r="N1606" i="40" a="1"/>
  <c r="N1614" i="40" a="1"/>
  <c r="N1622" i="40" a="1"/>
  <c r="N1630" i="40" a="1"/>
  <c r="N1638" i="40" a="1"/>
  <c r="N1646" i="40" a="1"/>
  <c r="N1654" i="40" a="1"/>
  <c r="N1662" i="40" a="1"/>
  <c r="N1670" i="40" a="1"/>
  <c r="N1678" i="40" a="1"/>
  <c r="N1686" i="40" a="1"/>
  <c r="N1694" i="40" a="1"/>
  <c r="N1702" i="40" a="1"/>
  <c r="N1710" i="40" a="1"/>
  <c r="N1718" i="40" a="1"/>
  <c r="N1726" i="40" a="1"/>
  <c r="N1734" i="40" a="1"/>
  <c r="N1742" i="40" a="1"/>
  <c r="N1750" i="40" a="1"/>
  <c r="N1758" i="40" a="1"/>
  <c r="N1766" i="40" a="1"/>
  <c r="N1774" i="40" a="1"/>
  <c r="N1782" i="40" a="1"/>
  <c r="N1790" i="40" a="1"/>
  <c r="N1798" i="40" a="1"/>
  <c r="N1806" i="40" a="1"/>
  <c r="N1814" i="40" a="1"/>
  <c r="N1822" i="40" a="1"/>
  <c r="N1830" i="40" a="1"/>
  <c r="N1838" i="40" a="1"/>
  <c r="N1846" i="40" a="1"/>
  <c r="N1854" i="40" a="1"/>
  <c r="N1862" i="40" a="1"/>
  <c r="N1870" i="40" a="1"/>
  <c r="N1875" i="40" a="1"/>
  <c r="N1881" i="40" a="1"/>
  <c r="N1888" i="40" a="1"/>
  <c r="N1896" i="40" a="1"/>
  <c r="N1904" i="40" a="1"/>
  <c r="N1912" i="40" a="1"/>
  <c r="N1920" i="40" a="1"/>
  <c r="N1928" i="40" a="1"/>
  <c r="N1936" i="40" a="1"/>
  <c r="N1944" i="40" a="1"/>
  <c r="N1952" i="40" a="1"/>
  <c r="N1960" i="40" a="1"/>
  <c r="N1968" i="40" a="1"/>
  <c r="N1976" i="40" a="1"/>
  <c r="N1984" i="40" a="1"/>
  <c r="N1992" i="40" a="1"/>
  <c r="N2000" i="40" a="1"/>
  <c r="N1985" i="40" a="1"/>
  <c r="N2002" i="40" a="1"/>
  <c r="N1510" i="40" a="1"/>
  <c r="N1552" i="40" a="1"/>
  <c r="N1602" i="40" a="1"/>
  <c r="N1650" i="40" a="1"/>
  <c r="N1698" i="40" a="1"/>
  <c r="N1746" i="40" a="1"/>
  <c r="N1778" i="40" a="1"/>
  <c r="N1826" i="40" a="1"/>
  <c r="N1858" i="40" a="1"/>
  <c r="N1900" i="40" a="1"/>
  <c r="N1956" i="40" a="1"/>
  <c r="N1463" i="40" a="1"/>
  <c r="N1528" i="40" a="1"/>
  <c r="N1582" i="40" a="1"/>
  <c r="N1644" i="40" a="1"/>
  <c r="N1700" i="40" a="1"/>
  <c r="N1756" i="40" a="1"/>
  <c r="N1812" i="40" a="1"/>
  <c r="N1868" i="40" a="1"/>
  <c r="N1926" i="40" a="1"/>
  <c r="N1982" i="40" a="1"/>
  <c r="N1012" i="40" a="1"/>
  <c r="N1024" i="40" a="1"/>
  <c r="N1031" i="40" a="1"/>
  <c r="N1037" i="40" a="1"/>
  <c r="N1044" i="40" a="1"/>
  <c r="N1056" i="40" a="1"/>
  <c r="N1063" i="40" a="1"/>
  <c r="N1069" i="40" a="1"/>
  <c r="N1076" i="40" a="1"/>
  <c r="N1083" i="40" a="1"/>
  <c r="N1090" i="40" a="1"/>
  <c r="N1098" i="40" a="1"/>
  <c r="N1104" i="40" a="1"/>
  <c r="N1112" i="40" a="1"/>
  <c r="N1119" i="40" a="1"/>
  <c r="N1126" i="40" a="1"/>
  <c r="N1133" i="40" a="1"/>
  <c r="N1140" i="40" a="1"/>
  <c r="N1147" i="40" a="1"/>
  <c r="N1154" i="40" a="1"/>
  <c r="N1162" i="40" a="1"/>
  <c r="N1168" i="40" a="1"/>
  <c r="N1176" i="40" a="1"/>
  <c r="N1184" i="40" a="1"/>
  <c r="N1192" i="40" a="1"/>
  <c r="N1199" i="40" a="1"/>
  <c r="N1207" i="40" a="1"/>
  <c r="N1214" i="40" a="1"/>
  <c r="N1221" i="40" a="1"/>
  <c r="N1229" i="40" a="1"/>
  <c r="N1236" i="40" a="1"/>
  <c r="N1244" i="40" a="1"/>
  <c r="N1252" i="40" a="1"/>
  <c r="N1259" i="40" a="1"/>
  <c r="N1267" i="40" a="1"/>
  <c r="N1281" i="40" a="1"/>
  <c r="N1288" i="40" a="1"/>
  <c r="N1294" i="40" a="1"/>
  <c r="N1301" i="40" a="1"/>
  <c r="N1312" i="40" a="1"/>
  <c r="N1319" i="40" a="1"/>
  <c r="N1325" i="40" a="1"/>
  <c r="N1332" i="40" a="1"/>
  <c r="N1345" i="40" a="1"/>
  <c r="N1350" i="40" a="1"/>
  <c r="N1356" i="40" a="1"/>
  <c r="N1361" i="40" a="1"/>
  <c r="N1367" i="40" a="1"/>
  <c r="N1372" i="40" a="1"/>
  <c r="N1383" i="40" a="1"/>
  <c r="N1394" i="40" a="1"/>
  <c r="N1405" i="40" a="1"/>
  <c r="N1410" i="40" a="1"/>
  <c r="N1416" i="40" a="1"/>
  <c r="N1421" i="40" a="1"/>
  <c r="N1427" i="40" a="1"/>
  <c r="N1432" i="40" a="1"/>
  <c r="N1443" i="40" a="1"/>
  <c r="N1449" i="40" a="1"/>
  <c r="N1460" i="40" a="1"/>
  <c r="N1470" i="40" a="1"/>
  <c r="N1486" i="40" a="1"/>
  <c r="N1497" i="40" a="1"/>
  <c r="N1503" i="40" a="1"/>
  <c r="N1508" i="40" a="1"/>
  <c r="N1514" i="40" a="1"/>
  <c r="N1519" i="40" a="1"/>
  <c r="N1530" i="40" a="1"/>
  <c r="N1543" i="40" a="1"/>
  <c r="N1549" i="40" a="1"/>
  <c r="N1556" i="40" a="1"/>
  <c r="N1564" i="40" a="1"/>
  <c r="N1578" i="40" a="1"/>
  <c r="N1585" i="40" a="1"/>
  <c r="N1592" i="40" a="1"/>
  <c r="N1599" i="40" a="1"/>
  <c r="N1607" i="40" a="1"/>
  <c r="N1615" i="40" a="1"/>
  <c r="N1623" i="40" a="1"/>
  <c r="N1631" i="40" a="1"/>
  <c r="N1639" i="40" a="1"/>
  <c r="N1647" i="40" a="1"/>
  <c r="N1655" i="40" a="1"/>
  <c r="N1663" i="40" a="1"/>
  <c r="N1671" i="40" a="1"/>
  <c r="N1679" i="40" a="1"/>
  <c r="N1687" i="40" a="1"/>
  <c r="N1695" i="40" a="1"/>
  <c r="N1703" i="40" a="1"/>
  <c r="N1711" i="40" a="1"/>
  <c r="N1719" i="40" a="1"/>
  <c r="N1727" i="40" a="1"/>
  <c r="N1735" i="40" a="1"/>
  <c r="N1743" i="40" a="1"/>
  <c r="N1751" i="40" a="1"/>
  <c r="N1759" i="40" a="1"/>
  <c r="N1767" i="40" a="1"/>
  <c r="N1775" i="40" a="1"/>
  <c r="N1783" i="40" a="1"/>
  <c r="N1791" i="40" a="1"/>
  <c r="N1799" i="40" a="1"/>
  <c r="N1807" i="40" a="1"/>
  <c r="N1815" i="40" a="1"/>
  <c r="N1823" i="40" a="1"/>
  <c r="N1831" i="40" a="1"/>
  <c r="N1839" i="40" a="1"/>
  <c r="N1847" i="40" a="1"/>
  <c r="N1855" i="40" a="1"/>
  <c r="N1863" i="40" a="1"/>
  <c r="N1871" i="40" a="1"/>
  <c r="N1876" i="40" a="1"/>
  <c r="N1889" i="40" a="1"/>
  <c r="N1897" i="40" a="1"/>
  <c r="N1905" i="40" a="1"/>
  <c r="N1913" i="40" a="1"/>
  <c r="N1921" i="40" a="1"/>
  <c r="N1929" i="40" a="1"/>
  <c r="N1937" i="40" a="1"/>
  <c r="N1945" i="40" a="1"/>
  <c r="N1953" i="40" a="1"/>
  <c r="N1961" i="40" a="1"/>
  <c r="N1969" i="40" a="1"/>
  <c r="N1977" i="40" a="1"/>
  <c r="N1993" i="40" a="1"/>
  <c r="N1451" i="40" a="1"/>
  <c r="N1521" i="40" a="1"/>
  <c r="N1567" i="40" a="1"/>
  <c r="N1626" i="40" a="1"/>
  <c r="N1666" i="40" a="1"/>
  <c r="N1714" i="40" a="1"/>
  <c r="N1754" i="40" a="1"/>
  <c r="N1802" i="40" a="1"/>
  <c r="N1850" i="40" a="1"/>
  <c r="N1892" i="40" a="1"/>
  <c r="N1940" i="40" a="1"/>
  <c r="N1988" i="40" a="1"/>
  <c r="N1512" i="40" a="1"/>
  <c r="N1547" i="40" a="1"/>
  <c r="N1612" i="40" a="1"/>
  <c r="N1668" i="40" a="1"/>
  <c r="N1724" i="40" a="1"/>
  <c r="N1780" i="40" a="1"/>
  <c r="N1852" i="40" a="1"/>
  <c r="N1910" i="40" a="1"/>
  <c r="N1966" i="40" a="1"/>
  <c r="N1007" i="40" a="1"/>
  <c r="N1013" i="40" a="1"/>
  <c r="N1019" i="40" a="1"/>
  <c r="N1025" i="40" a="1"/>
  <c r="N1032" i="40" a="1"/>
  <c r="N1038" i="40" a="1"/>
  <c r="N1045" i="40" a="1"/>
  <c r="N1051" i="40" a="1"/>
  <c r="N1057" i="40" a="1"/>
  <c r="N1064" i="40" a="1"/>
  <c r="N1070" i="40" a="1"/>
  <c r="N1077" i="40" a="1"/>
  <c r="N1084" i="40" a="1"/>
  <c r="N1091" i="40" a="1"/>
  <c r="N1105" i="40" a="1"/>
  <c r="N1113" i="40" a="1"/>
  <c r="N1127" i="40" a="1"/>
  <c r="N1134" i="40" a="1"/>
  <c r="N1141" i="40" a="1"/>
  <c r="N1148" i="40" a="1"/>
  <c r="N1155" i="40" a="1"/>
  <c r="N1169" i="40" a="1"/>
  <c r="N1177" i="40" a="1"/>
  <c r="N1185" i="40" a="1"/>
  <c r="N1193" i="40" a="1"/>
  <c r="N1200" i="40" a="1"/>
  <c r="N1208" i="40" a="1"/>
  <c r="N1215" i="40" a="1"/>
  <c r="N1222" i="40" a="1"/>
  <c r="N1230" i="40" a="1"/>
  <c r="N1237" i="40" a="1"/>
  <c r="N1245" i="40" a="1"/>
  <c r="N1253" i="40" a="1"/>
  <c r="N1260" i="40" a="1"/>
  <c r="N1268" i="40" a="1"/>
  <c r="N1275" i="40" a="1"/>
  <c r="N1282" i="40" a="1"/>
  <c r="N1289" i="40" a="1"/>
  <c r="N1295" i="40" a="1"/>
  <c r="N1302" i="40" a="1"/>
  <c r="N1307" i="40" a="1"/>
  <c r="N1313" i="40" a="1"/>
  <c r="N1326" i="40" a="1"/>
  <c r="N1333" i="40" a="1"/>
  <c r="N1339" i="40" a="1"/>
  <c r="N1351" i="40" a="1"/>
  <c r="N1362" i="40" a="1"/>
  <c r="N1373" i="40" a="1"/>
  <c r="N1378" i="40" a="1"/>
  <c r="N1384" i="40" a="1"/>
  <c r="N1389" i="40" a="1"/>
  <c r="N1395" i="40" a="1"/>
  <c r="N1400" i="40" a="1"/>
  <c r="N1411" i="40" a="1"/>
  <c r="N1417" i="40" a="1"/>
  <c r="N1428" i="40" a="1"/>
  <c r="N1438" i="40" a="1"/>
  <c r="N1454" i="40" a="1"/>
  <c r="N1465" i="40" a="1"/>
  <c r="N1471" i="40" a="1"/>
  <c r="N1476" i="40" a="1"/>
  <c r="N1482" i="40" a="1"/>
  <c r="N1487" i="40" a="1"/>
  <c r="N1493" i="40" a="1"/>
  <c r="N1498" i="40" a="1"/>
  <c r="N1504" i="40" a="1"/>
  <c r="N1515" i="40" a="1"/>
  <c r="N1520" i="40" a="1"/>
  <c r="N1525" i="40" a="1"/>
  <c r="N1531" i="40" a="1"/>
  <c r="N1537" i="40" a="1"/>
  <c r="N1544" i="40" a="1"/>
  <c r="N1550" i="40" a="1"/>
  <c r="N1557" i="40" a="1"/>
  <c r="N1565" i="40" a="1"/>
  <c r="N1572" i="40" a="1"/>
  <c r="N1579" i="40" a="1"/>
  <c r="N1586" i="40" a="1"/>
  <c r="N1593" i="40" a="1"/>
  <c r="N1600" i="40" a="1"/>
  <c r="N1608" i="40" a="1"/>
  <c r="N1616" i="40" a="1"/>
  <c r="N1624" i="40" a="1"/>
  <c r="N1632" i="40" a="1"/>
  <c r="N1640" i="40" a="1"/>
  <c r="N1648" i="40" a="1"/>
  <c r="N1656" i="40" a="1"/>
  <c r="N1664" i="40" a="1"/>
  <c r="N1672" i="40" a="1"/>
  <c r="N1680" i="40" a="1"/>
  <c r="N1688" i="40" a="1"/>
  <c r="N1696" i="40" a="1"/>
  <c r="N1704" i="40" a="1"/>
  <c r="N1712" i="40" a="1"/>
  <c r="N1720" i="40" a="1"/>
  <c r="N1728" i="40" a="1"/>
  <c r="N1736" i="40" a="1"/>
  <c r="N1744" i="40" a="1"/>
  <c r="N1752" i="40" a="1"/>
  <c r="N1760" i="40" a="1"/>
  <c r="N1768" i="40" a="1"/>
  <c r="N1776" i="40" a="1"/>
  <c r="N1784" i="40" a="1"/>
  <c r="N1792" i="40" a="1"/>
  <c r="N1800" i="40" a="1"/>
  <c r="N1808" i="40" a="1"/>
  <c r="N1816" i="40" a="1"/>
  <c r="N1824" i="40" a="1"/>
  <c r="N1832" i="40" a="1"/>
  <c r="N1840" i="40" a="1"/>
  <c r="N1848" i="40" a="1"/>
  <c r="N1856" i="40" a="1"/>
  <c r="N1864" i="40" a="1"/>
  <c r="N1877" i="40" a="1"/>
  <c r="N1882" i="40" a="1"/>
  <c r="N1890" i="40" a="1"/>
  <c r="N1898" i="40" a="1"/>
  <c r="N1906" i="40" a="1"/>
  <c r="N1914" i="40" a="1"/>
  <c r="N1922" i="40" a="1"/>
  <c r="N1930" i="40" a="1"/>
  <c r="N1938" i="40" a="1"/>
  <c r="N1946" i="40" a="1"/>
  <c r="N1954" i="40" a="1"/>
  <c r="N1962" i="40" a="1"/>
  <c r="N1970" i="40" a="1"/>
  <c r="N1978" i="40" a="1"/>
  <c r="N1986" i="40" a="1"/>
  <c r="N1994" i="40" a="1"/>
  <c r="N1477" i="40" a="1"/>
  <c r="N1516" i="40" a="1"/>
  <c r="N1559" i="40" a="1"/>
  <c r="N1610" i="40" a="1"/>
  <c r="N1658" i="40" a="1"/>
  <c r="N1738" i="40" a="1"/>
  <c r="N1786" i="40" a="1"/>
  <c r="N1834" i="40" a="1"/>
  <c r="N1879" i="40" a="1"/>
  <c r="N1916" i="40" a="1"/>
  <c r="N1964" i="40" a="1"/>
  <c r="N1996" i="40" a="1"/>
  <c r="N1506" i="40" a="1"/>
  <c r="N1590" i="40" a="1"/>
  <c r="N1652" i="40" a="1"/>
  <c r="N1708" i="40" a="1"/>
  <c r="N1764" i="40" a="1"/>
  <c r="N1820" i="40" a="1"/>
  <c r="N1886" i="40" a="1"/>
  <c r="N1942" i="40" a="1"/>
  <c r="N1998" i="40" a="1"/>
  <c r="N1014" i="40" a="1"/>
  <c r="N1026" i="40" a="1"/>
  <c r="N1033" i="40" a="1"/>
  <c r="N1039" i="40" a="1"/>
  <c r="N1046" i="40" a="1"/>
  <c r="N1058" i="40" a="1"/>
  <c r="N1065" i="40" a="1"/>
  <c r="N1071" i="40" a="1"/>
  <c r="N1078" i="40" a="1"/>
  <c r="N1085" i="40" a="1"/>
  <c r="N1092" i="40" a="1"/>
  <c r="N1099" i="40" a="1"/>
  <c r="N1106" i="40" a="1"/>
  <c r="N1114" i="40" a="1"/>
  <c r="N1120" i="40" a="1"/>
  <c r="N1128" i="40" a="1"/>
  <c r="N1135" i="40" a="1"/>
  <c r="N1142" i="40" a="1"/>
  <c r="N1149" i="40" a="1"/>
  <c r="N1156" i="40" a="1"/>
  <c r="N1163" i="40" a="1"/>
  <c r="N1170" i="40" a="1"/>
  <c r="N1178" i="40" a="1"/>
  <c r="N1186" i="40" a="1"/>
  <c r="N1194" i="40" a="1"/>
  <c r="N1201" i="40" a="1"/>
  <c r="N1209" i="40" a="1"/>
  <c r="N1223" i="40" a="1"/>
  <c r="N1231" i="40" a="1"/>
  <c r="N1238" i="40" a="1"/>
  <c r="N1246" i="40" a="1"/>
  <c r="N1254" i="40" a="1"/>
  <c r="N1261" i="40" a="1"/>
  <c r="N1269" i="40" a="1"/>
  <c r="N1276" i="40" a="1"/>
  <c r="N1283" i="40" a="1"/>
  <c r="N1290" i="40" a="1"/>
  <c r="N1296" i="40" a="1"/>
  <c r="N1314" i="40" a="1"/>
  <c r="N1320" i="40" a="1"/>
  <c r="N1327" i="40" a="1"/>
  <c r="N1334" i="40" a="1"/>
  <c r="N1340" i="40" a="1"/>
  <c r="N1346" i="40" a="1"/>
  <c r="N1352" i="40" a="1"/>
  <c r="N1357" i="40" a="1"/>
  <c r="N1363" i="40" a="1"/>
  <c r="N1368" i="40" a="1"/>
  <c r="N1379" i="40" a="1"/>
  <c r="N1385" i="40" a="1"/>
  <c r="N1396" i="40" a="1"/>
  <c r="N1406" i="40" a="1"/>
  <c r="N1422" i="40" a="1"/>
  <c r="N1433" i="40" a="1"/>
  <c r="N1439" i="40" a="1"/>
  <c r="N1444" i="40" a="1"/>
  <c r="N1450" i="40" a="1"/>
  <c r="N1455" i="40" a="1"/>
  <c r="N1461" i="40" a="1"/>
  <c r="N1466" i="40" a="1"/>
  <c r="N1472" i="40" a="1"/>
  <c r="N1483" i="40" a="1"/>
  <c r="N1499" i="40" a="1"/>
  <c r="N1509" i="40" a="1"/>
  <c r="N1532" i="40" a="1"/>
  <c r="N1538" i="40" a="1"/>
  <c r="N1551" i="40" a="1"/>
  <c r="N1558" i="40" a="1"/>
  <c r="N1566" i="40" a="1"/>
  <c r="N1573" i="40" a="1"/>
  <c r="N1580" i="40" a="1"/>
  <c r="N1587" i="40" a="1"/>
  <c r="N1594" i="40" a="1"/>
  <c r="N1601" i="40" a="1"/>
  <c r="N1609" i="40" a="1"/>
  <c r="N1617" i="40" a="1"/>
  <c r="N1625" i="40" a="1"/>
  <c r="N1633" i="40" a="1"/>
  <c r="N1641" i="40" a="1"/>
  <c r="N1649" i="40" a="1"/>
  <c r="N1657" i="40" a="1"/>
  <c r="N1665" i="40" a="1"/>
  <c r="N1673" i="40" a="1"/>
  <c r="N1681" i="40" a="1"/>
  <c r="N1689" i="40" a="1"/>
  <c r="N1697" i="40" a="1"/>
  <c r="N1705" i="40" a="1"/>
  <c r="N1713" i="40" a="1"/>
  <c r="N1721" i="40" a="1"/>
  <c r="N1729" i="40" a="1"/>
  <c r="N1737" i="40" a="1"/>
  <c r="N1745" i="40" a="1"/>
  <c r="N1753" i="40" a="1"/>
  <c r="N1761" i="40" a="1"/>
  <c r="N1769" i="40" a="1"/>
  <c r="N1777" i="40" a="1"/>
  <c r="N1785" i="40" a="1"/>
  <c r="N1793" i="40" a="1"/>
  <c r="N1801" i="40" a="1"/>
  <c r="N1809" i="40" a="1"/>
  <c r="N1817" i="40" a="1"/>
  <c r="N1825" i="40" a="1"/>
  <c r="N1833" i="40" a="1"/>
  <c r="N1841" i="40" a="1"/>
  <c r="N1849" i="40" a="1"/>
  <c r="N1857" i="40" a="1"/>
  <c r="N1865" i="40" a="1"/>
  <c r="N1872" i="40" a="1"/>
  <c r="N1878" i="40" a="1"/>
  <c r="N1883" i="40" a="1"/>
  <c r="N1891" i="40" a="1"/>
  <c r="N1899" i="40" a="1"/>
  <c r="N1907" i="40" a="1"/>
  <c r="N1915" i="40" a="1"/>
  <c r="N1923" i="40" a="1"/>
  <c r="N1931" i="40" a="1"/>
  <c r="N1939" i="40" a="1"/>
  <c r="N1947" i="40" a="1"/>
  <c r="N1955" i="40" a="1"/>
  <c r="N1963" i="40" a="1"/>
  <c r="N1971" i="40" a="1"/>
  <c r="N1979" i="40" a="1"/>
  <c r="N1987" i="40" a="1"/>
  <c r="N1995" i="40" a="1"/>
  <c r="N1003" i="40" a="1"/>
  <c r="N1003" i="40" s="1"/>
  <c r="N1412" i="40" a="1"/>
  <c r="N1434" i="40" a="1"/>
  <c r="N1467" i="40" a="1"/>
  <c r="N1505" i="40" a="1"/>
  <c r="N1545" i="40" a="1"/>
  <c r="N1595" i="40" a="1"/>
  <c r="N1642" i="40" a="1"/>
  <c r="N1690" i="40" a="1"/>
  <c r="N1730" i="40" a="1"/>
  <c r="N1770" i="40" a="1"/>
  <c r="N1818" i="40" a="1"/>
  <c r="N1866" i="40" a="1"/>
  <c r="N1908" i="40" a="1"/>
  <c r="N1948" i="40" a="1"/>
  <c r="N1468" i="40" a="1"/>
  <c r="N1522" i="40" a="1"/>
  <c r="N1569" i="40" a="1"/>
  <c r="N1636" i="40" a="1"/>
  <c r="N1692" i="40" a="1"/>
  <c r="N1748" i="40" a="1"/>
  <c r="N1804" i="40" a="1"/>
  <c r="N1860" i="40" a="1"/>
  <c r="N1918" i="40" a="1"/>
  <c r="N1974" i="40" a="1"/>
  <c r="N1008" i="40" a="1"/>
  <c r="N1020" i="40" a="1"/>
  <c r="N1027" i="40" a="1"/>
  <c r="N1034" i="40" a="1"/>
  <c r="N1052" i="40" a="1"/>
  <c r="N1059" i="40" a="1"/>
  <c r="N1066" i="40" a="1"/>
  <c r="N1079" i="40" a="1"/>
  <c r="N1086" i="40" a="1"/>
  <c r="N1093" i="40" a="1"/>
  <c r="N1100" i="40" a="1"/>
  <c r="N1107" i="40" a="1"/>
  <c r="N1121" i="40" a="1"/>
  <c r="N1129" i="40" a="1"/>
  <c r="N1143" i="40" a="1"/>
  <c r="N1150" i="40" a="1"/>
  <c r="N1157" i="40" a="1"/>
  <c r="N1164" i="40" a="1"/>
  <c r="N1171" i="40" a="1"/>
  <c r="N1179" i="40" a="1"/>
  <c r="N1187" i="40" a="1"/>
  <c r="N1202" i="40" a="1"/>
  <c r="N1210" i="40" a="1"/>
  <c r="N1216" i="40" a="1"/>
  <c r="N1224" i="40" a="1"/>
  <c r="N1239" i="40" a="1"/>
  <c r="N1247" i="40" a="1"/>
  <c r="N1255" i="40" a="1"/>
  <c r="N1262" i="40" a="1"/>
  <c r="N1270" i="40" a="1"/>
  <c r="N1277" i="40" a="1"/>
  <c r="N1284" i="40" a="1"/>
  <c r="N1297" i="40" a="1"/>
  <c r="N1303" i="40" a="1"/>
  <c r="N1308" i="40" a="1"/>
  <c r="N1315" i="40" a="1"/>
  <c r="N1321" i="40" a="1"/>
  <c r="N1335" i="40" a="1"/>
  <c r="N1341" i="40" a="1"/>
  <c r="N1347" i="40" a="1"/>
  <c r="N1353" i="40" a="1"/>
  <c r="N1364" i="40" a="1"/>
  <c r="N1374" i="40" a="1"/>
  <c r="N1390" i="40" a="1"/>
  <c r="N1401" i="40" a="1"/>
  <c r="N1407" i="40" a="1"/>
  <c r="N1418" i="40" a="1"/>
  <c r="N1423" i="40" a="1"/>
  <c r="N1429" i="40" a="1"/>
  <c r="N1440" i="40" a="1"/>
  <c r="N1488" i="40" a="1"/>
  <c r="N1526" i="40" a="1"/>
  <c r="N1574" i="40" a="1"/>
  <c r="N1618" i="40" a="1"/>
  <c r="N1674" i="40" a="1"/>
  <c r="N1706" i="40" a="1"/>
  <c r="N1794" i="40" a="1"/>
  <c r="N1842" i="40" a="1"/>
  <c r="N1884" i="40" a="1"/>
  <c r="N1932" i="40" a="1"/>
  <c r="N1980" i="40" a="1"/>
  <c r="N1490" i="40" a="1"/>
  <c r="N1553" i="40" a="1"/>
  <c r="N1620" i="40" a="1"/>
  <c r="N1676" i="40" a="1"/>
  <c r="N1732" i="40" a="1"/>
  <c r="N1788" i="40" a="1"/>
  <c r="N1844" i="40" a="1"/>
  <c r="N1902" i="40" a="1"/>
  <c r="N1958" i="40" a="1"/>
  <c r="A1" i="341" a="1"/>
  <c r="A1" i="341" s="1"/>
  <c r="N1490" i="40" l="1"/>
  <c r="Z489" i="40" s="1"/>
  <c r="AI489" i="40"/>
  <c r="AG489" i="40"/>
  <c r="AH489" i="40"/>
  <c r="AF489" i="40"/>
  <c r="AD489" i="40"/>
  <c r="AE489" i="40"/>
  <c r="AC489" i="40"/>
  <c r="AB489" i="40"/>
  <c r="AA489" i="40"/>
  <c r="N1059" i="40"/>
  <c r="Z58" i="40" s="1"/>
  <c r="AI58" i="40"/>
  <c r="AH58" i="40"/>
  <c r="AG58" i="40"/>
  <c r="AE58" i="40"/>
  <c r="AF58" i="40"/>
  <c r="AD58" i="40"/>
  <c r="AC58" i="40"/>
  <c r="AB58" i="40"/>
  <c r="AA58" i="40"/>
  <c r="N1737" i="40"/>
  <c r="Z736" i="40" s="1"/>
  <c r="AI736" i="40"/>
  <c r="AG736" i="40"/>
  <c r="AH736" i="40"/>
  <c r="AE736" i="40"/>
  <c r="AF736" i="40"/>
  <c r="AC736" i="40"/>
  <c r="AD736" i="40"/>
  <c r="AB736" i="40"/>
  <c r="AA736" i="40"/>
  <c r="N1340" i="40"/>
  <c r="Z339" i="40" s="1"/>
  <c r="AI339" i="40"/>
  <c r="AH339" i="40"/>
  <c r="AG339" i="40"/>
  <c r="AF339" i="40"/>
  <c r="AE339" i="40"/>
  <c r="AD339" i="40"/>
  <c r="AC339" i="40"/>
  <c r="AA339" i="40"/>
  <c r="AB339" i="40"/>
  <c r="N1834" i="40"/>
  <c r="Z833" i="40" s="1"/>
  <c r="AI833" i="40"/>
  <c r="AH833" i="40"/>
  <c r="AF833" i="40"/>
  <c r="AG833" i="40"/>
  <c r="AE833" i="40"/>
  <c r="AD833" i="40"/>
  <c r="AC833" i="40"/>
  <c r="AB833" i="40"/>
  <c r="AA833" i="40"/>
  <c r="N1608" i="40"/>
  <c r="Z607" i="40" s="1"/>
  <c r="AI607" i="40"/>
  <c r="AG607" i="40"/>
  <c r="AH607" i="40"/>
  <c r="AF607" i="40"/>
  <c r="AE607" i="40"/>
  <c r="AD607" i="40"/>
  <c r="AC607" i="40"/>
  <c r="AB607" i="40"/>
  <c r="AA607" i="40"/>
  <c r="N1057" i="40"/>
  <c r="Z56" i="40" s="1"/>
  <c r="AI56" i="40"/>
  <c r="AH56" i="40"/>
  <c r="AG56" i="40"/>
  <c r="AF56" i="40"/>
  <c r="AE56" i="40"/>
  <c r="AC56" i="40"/>
  <c r="AD56" i="40"/>
  <c r="AB56" i="40"/>
  <c r="AA56" i="40"/>
  <c r="N1711" i="40"/>
  <c r="Z710" i="40" s="1"/>
  <c r="AI710" i="40"/>
  <c r="AG710" i="40"/>
  <c r="AH710" i="40"/>
  <c r="AE710" i="40"/>
  <c r="AF710" i="40"/>
  <c r="AD710" i="40"/>
  <c r="AC710" i="40"/>
  <c r="AB710" i="40"/>
  <c r="AA710" i="40"/>
  <c r="N1259" i="40"/>
  <c r="Z258" i="40" s="1"/>
  <c r="AI258" i="40"/>
  <c r="AH258" i="40"/>
  <c r="AG258" i="40"/>
  <c r="AF258" i="40"/>
  <c r="AE258" i="40"/>
  <c r="AD258" i="40"/>
  <c r="AC258" i="40"/>
  <c r="AB258" i="40"/>
  <c r="AA258" i="40"/>
  <c r="N1944" i="40"/>
  <c r="Z943" i="40" s="1"/>
  <c r="AI943" i="40"/>
  <c r="AH943" i="40"/>
  <c r="AF943" i="40"/>
  <c r="AG943" i="40"/>
  <c r="AD943" i="40"/>
  <c r="AE943" i="40"/>
  <c r="AC943" i="40"/>
  <c r="AB943" i="40"/>
  <c r="AA943" i="40"/>
  <c r="N1563" i="40"/>
  <c r="Z562" i="40" s="1"/>
  <c r="AI562" i="40"/>
  <c r="AG562" i="40"/>
  <c r="AH562" i="40"/>
  <c r="AF562" i="40"/>
  <c r="AE562" i="40"/>
  <c r="AD562" i="40"/>
  <c r="AC562" i="40"/>
  <c r="AB562" i="40"/>
  <c r="AA562" i="40"/>
  <c r="N1175" i="40"/>
  <c r="Z174" i="40" s="1"/>
  <c r="AI174" i="40"/>
  <c r="AH174" i="40"/>
  <c r="AG174" i="40"/>
  <c r="AE174" i="40"/>
  <c r="AF174" i="40"/>
  <c r="AD174" i="40"/>
  <c r="AC174" i="40"/>
  <c r="AB174" i="40"/>
  <c r="AA174" i="40"/>
  <c r="N1789" i="40"/>
  <c r="Z788" i="40" s="1"/>
  <c r="AI788" i="40"/>
  <c r="AH788" i="40"/>
  <c r="AG788" i="40"/>
  <c r="AF788" i="40"/>
  <c r="AE788" i="40"/>
  <c r="AD788" i="40"/>
  <c r="AC788" i="40"/>
  <c r="AB788" i="40"/>
  <c r="AA788" i="40"/>
  <c r="AI343" i="40"/>
  <c r="AH343" i="40"/>
  <c r="AG343" i="40"/>
  <c r="AF343" i="40"/>
  <c r="AE343" i="40"/>
  <c r="AD343" i="40"/>
  <c r="AC343" i="40"/>
  <c r="AA343" i="40"/>
  <c r="AB343" i="40"/>
  <c r="N1344" i="40"/>
  <c r="Z343" i="40" s="1"/>
  <c r="N1264" i="40"/>
  <c r="Z263" i="40" s="1"/>
  <c r="AI263" i="40"/>
  <c r="AH263" i="40"/>
  <c r="AG263" i="40"/>
  <c r="AF263" i="40"/>
  <c r="AE263" i="40"/>
  <c r="AD263" i="40"/>
  <c r="AC263" i="40"/>
  <c r="AA263" i="40"/>
  <c r="AB263" i="40"/>
  <c r="N1370" i="40"/>
  <c r="Z369" i="40" s="1"/>
  <c r="AI369" i="40"/>
  <c r="AH369" i="40"/>
  <c r="AG369" i="40"/>
  <c r="AF369" i="40"/>
  <c r="AE369" i="40"/>
  <c r="AD369" i="40"/>
  <c r="AC369" i="40"/>
  <c r="AA369" i="40"/>
  <c r="AB369" i="40"/>
  <c r="N1500" i="40"/>
  <c r="Z499" i="40" s="1"/>
  <c r="AI499" i="40"/>
  <c r="AG499" i="40"/>
  <c r="AH499" i="40"/>
  <c r="AF499" i="40"/>
  <c r="AE499" i="40"/>
  <c r="AD499" i="40"/>
  <c r="AC499" i="40"/>
  <c r="AB499" i="40"/>
  <c r="AA499" i="40"/>
  <c r="AI379" i="40"/>
  <c r="AH379" i="40"/>
  <c r="AG379" i="40"/>
  <c r="AF379" i="40"/>
  <c r="AE379" i="40"/>
  <c r="AD379" i="40"/>
  <c r="AC379" i="40"/>
  <c r="AB379" i="40"/>
  <c r="AA379" i="40"/>
  <c r="N1380" i="40"/>
  <c r="Z379" i="40" s="1"/>
  <c r="N1980" i="40"/>
  <c r="Z979" i="40" s="1"/>
  <c r="AI979" i="40"/>
  <c r="AH979" i="40"/>
  <c r="AG979" i="40"/>
  <c r="AE979" i="40"/>
  <c r="AF979" i="40"/>
  <c r="AD979" i="40"/>
  <c r="AC979" i="40"/>
  <c r="AA979" i="40"/>
  <c r="AB979" i="40"/>
  <c r="N1574" i="40"/>
  <c r="Z573" i="40" s="1"/>
  <c r="AI573" i="40"/>
  <c r="AG573" i="40"/>
  <c r="AH573" i="40"/>
  <c r="AF573" i="40"/>
  <c r="AD573" i="40"/>
  <c r="AE573" i="40"/>
  <c r="AC573" i="40"/>
  <c r="AB573" i="40"/>
  <c r="AA573" i="40"/>
  <c r="N1401" i="40"/>
  <c r="Z400" i="40" s="1"/>
  <c r="AI400" i="40"/>
  <c r="AH400" i="40"/>
  <c r="AG400" i="40"/>
  <c r="AF400" i="40"/>
  <c r="AE400" i="40"/>
  <c r="AC400" i="40"/>
  <c r="AD400" i="40"/>
  <c r="AB400" i="40"/>
  <c r="AA400" i="40"/>
  <c r="N1321" i="40"/>
  <c r="Z320" i="40" s="1"/>
  <c r="AI320" i="40"/>
  <c r="AH320" i="40"/>
  <c r="AG320" i="40"/>
  <c r="AE320" i="40"/>
  <c r="AF320" i="40"/>
  <c r="AC320" i="40"/>
  <c r="AD320" i="40"/>
  <c r="AB320" i="40"/>
  <c r="AA320" i="40"/>
  <c r="N1262" i="40"/>
  <c r="Z261" i="40" s="1"/>
  <c r="AI261" i="40"/>
  <c r="AH261" i="40"/>
  <c r="AG261" i="40"/>
  <c r="AF261" i="40"/>
  <c r="AE261" i="40"/>
  <c r="AD261" i="40"/>
  <c r="AC261" i="40"/>
  <c r="AA261" i="40"/>
  <c r="AB261" i="40"/>
  <c r="N1187" i="40"/>
  <c r="Z186" i="40" s="1"/>
  <c r="AI186" i="40"/>
  <c r="AH186" i="40"/>
  <c r="AG186" i="40"/>
  <c r="AF186" i="40"/>
  <c r="AE186" i="40"/>
  <c r="AC186" i="40"/>
  <c r="AD186" i="40"/>
  <c r="AB186" i="40"/>
  <c r="AA186" i="40"/>
  <c r="N1121" i="40"/>
  <c r="Z120" i="40" s="1"/>
  <c r="AI120" i="40"/>
  <c r="AH120" i="40"/>
  <c r="AG120" i="40"/>
  <c r="AF120" i="40"/>
  <c r="AE120" i="40"/>
  <c r="AC120" i="40"/>
  <c r="AD120" i="40"/>
  <c r="AB120" i="40"/>
  <c r="AA120" i="40"/>
  <c r="N1052" i="40"/>
  <c r="Z51" i="40" s="1"/>
  <c r="AH51" i="40"/>
  <c r="AI51" i="40"/>
  <c r="AG51" i="40"/>
  <c r="AF51" i="40"/>
  <c r="AE51" i="40"/>
  <c r="AC51" i="40"/>
  <c r="AD51" i="40"/>
  <c r="AB51" i="40"/>
  <c r="AA51" i="40"/>
  <c r="N1804" i="40"/>
  <c r="Z803" i="40" s="1"/>
  <c r="AI803" i="40"/>
  <c r="AG803" i="40"/>
  <c r="AH803" i="40"/>
  <c r="AF803" i="40"/>
  <c r="AE803" i="40"/>
  <c r="AD803" i="40"/>
  <c r="AC803" i="40"/>
  <c r="AA803" i="40"/>
  <c r="AB803" i="40"/>
  <c r="N1908" i="40"/>
  <c r="Z907" i="40" s="1"/>
  <c r="AI907" i="40"/>
  <c r="AH907" i="40"/>
  <c r="AG907" i="40"/>
  <c r="AF907" i="40"/>
  <c r="AE907" i="40"/>
  <c r="AD907" i="40"/>
  <c r="AC907" i="40"/>
  <c r="AA907" i="40"/>
  <c r="AB907" i="40"/>
  <c r="N1545" i="40"/>
  <c r="Z544" i="40" s="1"/>
  <c r="AI544" i="40"/>
  <c r="AG544" i="40"/>
  <c r="AH544" i="40"/>
  <c r="AE544" i="40"/>
  <c r="AF544" i="40"/>
  <c r="AC544" i="40"/>
  <c r="AD544" i="40"/>
  <c r="AB544" i="40"/>
  <c r="AA544" i="40"/>
  <c r="N1979" i="40"/>
  <c r="Z978" i="40" s="1"/>
  <c r="AI978" i="40"/>
  <c r="AH978" i="40"/>
  <c r="AG978" i="40"/>
  <c r="AE978" i="40"/>
  <c r="AF978" i="40"/>
  <c r="AD978" i="40"/>
  <c r="AC978" i="40"/>
  <c r="AB978" i="40"/>
  <c r="AA978" i="40"/>
  <c r="N1915" i="40"/>
  <c r="Z914" i="40" s="1"/>
  <c r="AI914" i="40"/>
  <c r="AH914" i="40"/>
  <c r="AG914" i="40"/>
  <c r="AE914" i="40"/>
  <c r="AF914" i="40"/>
  <c r="AD914" i="40"/>
  <c r="AC914" i="40"/>
  <c r="AB914" i="40"/>
  <c r="AA914" i="40"/>
  <c r="N1857" i="40"/>
  <c r="Z856" i="40" s="1"/>
  <c r="AI856" i="40"/>
  <c r="AH856" i="40"/>
  <c r="AG856" i="40"/>
  <c r="AF856" i="40"/>
  <c r="AE856" i="40"/>
  <c r="AC856" i="40"/>
  <c r="AD856" i="40"/>
  <c r="AB856" i="40"/>
  <c r="AA856" i="40"/>
  <c r="N1793" i="40"/>
  <c r="Z792" i="40" s="1"/>
  <c r="AI792" i="40"/>
  <c r="AG792" i="40"/>
  <c r="AH792" i="40"/>
  <c r="AF792" i="40"/>
  <c r="AE792" i="40"/>
  <c r="AC792" i="40"/>
  <c r="AD792" i="40"/>
  <c r="AB792" i="40"/>
  <c r="AA792" i="40"/>
  <c r="N1729" i="40"/>
  <c r="Z728" i="40" s="1"/>
  <c r="AI728" i="40"/>
  <c r="AG728" i="40"/>
  <c r="AH728" i="40"/>
  <c r="AF728" i="40"/>
  <c r="AE728" i="40"/>
  <c r="AC728" i="40"/>
  <c r="AD728" i="40"/>
  <c r="AB728" i="40"/>
  <c r="AA728" i="40"/>
  <c r="N1665" i="40"/>
  <c r="Z664" i="40" s="1"/>
  <c r="AI664" i="40"/>
  <c r="AG664" i="40"/>
  <c r="AH664" i="40"/>
  <c r="AF664" i="40"/>
  <c r="AE664" i="40"/>
  <c r="AC664" i="40"/>
  <c r="AD664" i="40"/>
  <c r="AB664" i="40"/>
  <c r="AA664" i="40"/>
  <c r="N1601" i="40"/>
  <c r="Z600" i="40" s="1"/>
  <c r="AI600" i="40"/>
  <c r="AG600" i="40"/>
  <c r="AH600" i="40"/>
  <c r="AF600" i="40"/>
  <c r="AE600" i="40"/>
  <c r="AC600" i="40"/>
  <c r="AD600" i="40"/>
  <c r="AB600" i="40"/>
  <c r="AA600" i="40"/>
  <c r="N1538" i="40"/>
  <c r="Z537" i="40" s="1"/>
  <c r="AI537" i="40"/>
  <c r="AG537" i="40"/>
  <c r="AH537" i="40"/>
  <c r="AF537" i="40"/>
  <c r="AD537" i="40"/>
  <c r="AC537" i="40"/>
  <c r="AE537" i="40"/>
  <c r="AB537" i="40"/>
  <c r="AA537" i="40"/>
  <c r="AI454" i="40"/>
  <c r="AH454" i="40"/>
  <c r="AG454" i="40"/>
  <c r="AE454" i="40"/>
  <c r="AF454" i="40"/>
  <c r="AD454" i="40"/>
  <c r="AC454" i="40"/>
  <c r="AA454" i="40"/>
  <c r="AB454" i="40"/>
  <c r="N1455" i="40"/>
  <c r="Z454" i="40" s="1"/>
  <c r="AI384" i="40"/>
  <c r="AH384" i="40"/>
  <c r="AG384" i="40"/>
  <c r="AE384" i="40"/>
  <c r="AF384" i="40"/>
  <c r="AC384" i="40"/>
  <c r="AD384" i="40"/>
  <c r="AB384" i="40"/>
  <c r="AA384" i="40"/>
  <c r="N1385" i="40"/>
  <c r="Z384" i="40" s="1"/>
  <c r="N1334" i="40"/>
  <c r="Z333" i="40" s="1"/>
  <c r="AI333" i="40"/>
  <c r="AH333" i="40"/>
  <c r="AG333" i="40"/>
  <c r="AF333" i="40"/>
  <c r="AE333" i="40"/>
  <c r="AD333" i="40"/>
  <c r="AC333" i="40"/>
  <c r="AA333" i="40"/>
  <c r="AB333" i="40"/>
  <c r="N1269" i="40"/>
  <c r="Z268" i="40" s="1"/>
  <c r="AI268" i="40"/>
  <c r="AH268" i="40"/>
  <c r="AG268" i="40"/>
  <c r="AF268" i="40"/>
  <c r="AE268" i="40"/>
  <c r="AD268" i="40"/>
  <c r="AC268" i="40"/>
  <c r="AB268" i="40"/>
  <c r="AA268" i="40"/>
  <c r="N1201" i="40"/>
  <c r="Z200" i="40" s="1"/>
  <c r="AI200" i="40"/>
  <c r="AH200" i="40"/>
  <c r="AG200" i="40"/>
  <c r="AE200" i="40"/>
  <c r="AF200" i="40"/>
  <c r="AC200" i="40"/>
  <c r="AD200" i="40"/>
  <c r="AB200" i="40"/>
  <c r="AA200" i="40"/>
  <c r="N1142" i="40"/>
  <c r="Z141" i="40" s="1"/>
  <c r="AI141" i="40"/>
  <c r="AH141" i="40"/>
  <c r="AG141" i="40"/>
  <c r="AF141" i="40"/>
  <c r="AE141" i="40"/>
  <c r="AD141" i="40"/>
  <c r="AC141" i="40"/>
  <c r="AB141" i="40"/>
  <c r="AA141" i="40"/>
  <c r="N1085" i="40"/>
  <c r="Z84" i="40" s="1"/>
  <c r="AI84" i="40"/>
  <c r="AH84" i="40"/>
  <c r="AG84" i="40"/>
  <c r="AF84" i="40"/>
  <c r="AE84" i="40"/>
  <c r="AD84" i="40"/>
  <c r="AC84" i="40"/>
  <c r="AB84" i="40"/>
  <c r="AA84" i="40"/>
  <c r="N1026" i="40"/>
  <c r="Z25" i="40" s="1"/>
  <c r="AI25" i="40"/>
  <c r="AH25" i="40"/>
  <c r="AG25" i="40"/>
  <c r="AF25" i="40"/>
  <c r="AE25" i="40"/>
  <c r="AD25" i="40"/>
  <c r="AB25" i="40"/>
  <c r="AC25" i="40"/>
  <c r="AA25" i="40"/>
  <c r="N1652" i="40"/>
  <c r="Z651" i="40" s="1"/>
  <c r="AI651" i="40"/>
  <c r="AG651" i="40"/>
  <c r="AH651" i="40"/>
  <c r="AF651" i="40"/>
  <c r="AE651" i="40"/>
  <c r="AD651" i="40"/>
  <c r="AC651" i="40"/>
  <c r="AA651" i="40"/>
  <c r="AB651" i="40"/>
  <c r="N1786" i="40"/>
  <c r="Z785" i="40" s="1"/>
  <c r="AI785" i="40"/>
  <c r="AG785" i="40"/>
  <c r="AH785" i="40"/>
  <c r="AF785" i="40"/>
  <c r="AE785" i="40"/>
  <c r="AD785" i="40"/>
  <c r="AC785" i="40"/>
  <c r="AB785" i="40"/>
  <c r="AA785" i="40"/>
  <c r="N1986" i="40"/>
  <c r="Z985" i="40" s="1"/>
  <c r="AI985" i="40"/>
  <c r="AH985" i="40"/>
  <c r="AF985" i="40"/>
  <c r="AG985" i="40"/>
  <c r="AD985" i="40"/>
  <c r="AE985" i="40"/>
  <c r="AC985" i="40"/>
  <c r="AB985" i="40"/>
  <c r="AA985" i="40"/>
  <c r="N1922" i="40"/>
  <c r="Z921" i="40" s="1"/>
  <c r="AI921" i="40"/>
  <c r="AH921" i="40"/>
  <c r="AF921" i="40"/>
  <c r="AG921" i="40"/>
  <c r="AD921" i="40"/>
  <c r="AE921" i="40"/>
  <c r="AC921" i="40"/>
  <c r="AB921" i="40"/>
  <c r="AA921" i="40"/>
  <c r="N1856" i="40"/>
  <c r="Z855" i="40" s="1"/>
  <c r="AI855" i="40"/>
  <c r="AH855" i="40"/>
  <c r="AF855" i="40"/>
  <c r="AG855" i="40"/>
  <c r="AE855" i="40"/>
  <c r="AD855" i="40"/>
  <c r="AC855" i="40"/>
  <c r="AB855" i="40"/>
  <c r="AA855" i="40"/>
  <c r="N1792" i="40"/>
  <c r="Z791" i="40" s="1"/>
  <c r="AI791" i="40"/>
  <c r="AH791" i="40"/>
  <c r="AF791" i="40"/>
  <c r="AG791" i="40"/>
  <c r="AE791" i="40"/>
  <c r="AD791" i="40"/>
  <c r="AC791" i="40"/>
  <c r="AB791" i="40"/>
  <c r="AA791" i="40"/>
  <c r="N1728" i="40"/>
  <c r="Z727" i="40" s="1"/>
  <c r="AI727" i="40"/>
  <c r="AG727" i="40"/>
  <c r="AH727" i="40"/>
  <c r="AF727" i="40"/>
  <c r="AE727" i="40"/>
  <c r="AD727" i="40"/>
  <c r="AC727" i="40"/>
  <c r="AB727" i="40"/>
  <c r="AA727" i="40"/>
  <c r="N1664" i="40"/>
  <c r="Z663" i="40" s="1"/>
  <c r="AI663" i="40"/>
  <c r="AG663" i="40"/>
  <c r="AH663" i="40"/>
  <c r="AF663" i="40"/>
  <c r="AE663" i="40"/>
  <c r="AD663" i="40"/>
  <c r="AC663" i="40"/>
  <c r="AB663" i="40"/>
  <c r="AA663" i="40"/>
  <c r="N1600" i="40"/>
  <c r="Z599" i="40" s="1"/>
  <c r="AI599" i="40"/>
  <c r="AG599" i="40"/>
  <c r="AH599" i="40"/>
  <c r="AF599" i="40"/>
  <c r="AE599" i="40"/>
  <c r="AD599" i="40"/>
  <c r="AC599" i="40"/>
  <c r="AB599" i="40"/>
  <c r="AA599" i="40"/>
  <c r="AI543" i="40"/>
  <c r="AG543" i="40"/>
  <c r="AH543" i="40"/>
  <c r="AF543" i="40"/>
  <c r="AE543" i="40"/>
  <c r="AD543" i="40"/>
  <c r="AC543" i="40"/>
  <c r="AB543" i="40"/>
  <c r="AA543" i="40"/>
  <c r="N1544" i="40"/>
  <c r="Z543" i="40" s="1"/>
  <c r="AI492" i="40"/>
  <c r="AH492" i="40"/>
  <c r="AG492" i="40"/>
  <c r="AF492" i="40"/>
  <c r="AD492" i="40"/>
  <c r="AE492" i="40"/>
  <c r="AC492" i="40"/>
  <c r="AB492" i="40"/>
  <c r="AA492" i="40"/>
  <c r="N1493" i="40"/>
  <c r="Z492" i="40" s="1"/>
  <c r="AH427" i="40"/>
  <c r="AI427" i="40"/>
  <c r="AG427" i="40"/>
  <c r="AF427" i="40"/>
  <c r="AE427" i="40"/>
  <c r="AD427" i="40"/>
  <c r="AC427" i="40"/>
  <c r="AB427" i="40"/>
  <c r="AA427" i="40"/>
  <c r="N1428" i="40"/>
  <c r="Z427" i="40" s="1"/>
  <c r="AI372" i="40"/>
  <c r="AH372" i="40"/>
  <c r="AG372" i="40"/>
  <c r="AF372" i="40"/>
  <c r="AE372" i="40"/>
  <c r="AD372" i="40"/>
  <c r="AC372" i="40"/>
  <c r="AB372" i="40"/>
  <c r="AA372" i="40"/>
  <c r="N1373" i="40"/>
  <c r="Z372" i="40" s="1"/>
  <c r="AI301" i="40"/>
  <c r="AH301" i="40"/>
  <c r="AG301" i="40"/>
  <c r="AF301" i="40"/>
  <c r="AD301" i="40"/>
  <c r="AE301" i="40"/>
  <c r="AC301" i="40"/>
  <c r="AA301" i="40"/>
  <c r="AB301" i="40"/>
  <c r="N1302" i="40"/>
  <c r="Z301" i="40" s="1"/>
  <c r="N1245" i="40"/>
  <c r="Z244" i="40" s="1"/>
  <c r="AI244" i="40"/>
  <c r="AH244" i="40"/>
  <c r="AG244" i="40"/>
  <c r="AF244" i="40"/>
  <c r="AE244" i="40"/>
  <c r="AD244" i="40"/>
  <c r="AC244" i="40"/>
  <c r="AB244" i="40"/>
  <c r="AA244" i="40"/>
  <c r="N1185" i="40"/>
  <c r="Z184" i="40" s="1"/>
  <c r="AI184" i="40"/>
  <c r="AH184" i="40"/>
  <c r="AG184" i="40"/>
  <c r="AF184" i="40"/>
  <c r="AE184" i="40"/>
  <c r="AC184" i="40"/>
  <c r="AD184" i="40"/>
  <c r="AB184" i="40"/>
  <c r="AA184" i="40"/>
  <c r="N1113" i="40"/>
  <c r="Z112" i="40" s="1"/>
  <c r="AI112" i="40"/>
  <c r="AH112" i="40"/>
  <c r="AG112" i="40"/>
  <c r="AF112" i="40"/>
  <c r="AE112" i="40"/>
  <c r="AD112" i="40"/>
  <c r="AC112" i="40"/>
  <c r="AB112" i="40"/>
  <c r="AA112" i="40"/>
  <c r="AI50" i="40"/>
  <c r="AH50" i="40"/>
  <c r="AG50" i="40"/>
  <c r="AE50" i="40"/>
  <c r="AF50" i="40"/>
  <c r="AC50" i="40"/>
  <c r="AD50" i="40"/>
  <c r="AB50" i="40"/>
  <c r="AA50" i="40"/>
  <c r="N1051" i="40"/>
  <c r="Z50" i="40" s="1"/>
  <c r="N1966" i="40"/>
  <c r="Z965" i="40" s="1"/>
  <c r="AI965" i="40"/>
  <c r="AH965" i="40"/>
  <c r="AF965" i="40"/>
  <c r="AG965" i="40"/>
  <c r="AE965" i="40"/>
  <c r="AD965" i="40"/>
  <c r="AC965" i="40"/>
  <c r="AB965" i="40"/>
  <c r="AA965" i="40"/>
  <c r="N1512" i="40"/>
  <c r="Z511" i="40" s="1"/>
  <c r="AI511" i="40"/>
  <c r="AG511" i="40"/>
  <c r="AH511" i="40"/>
  <c r="AF511" i="40"/>
  <c r="AE511" i="40"/>
  <c r="AD511" i="40"/>
  <c r="AC511" i="40"/>
  <c r="AB511" i="40"/>
  <c r="AA511" i="40"/>
  <c r="N1666" i="40"/>
  <c r="Z665" i="40" s="1"/>
  <c r="AI665" i="40"/>
  <c r="AG665" i="40"/>
  <c r="AH665" i="40"/>
  <c r="AF665" i="40"/>
  <c r="AD665" i="40"/>
  <c r="AE665" i="40"/>
  <c r="AC665" i="40"/>
  <c r="AB665" i="40"/>
  <c r="AA665" i="40"/>
  <c r="N1961" i="40"/>
  <c r="Z960" i="40" s="1"/>
  <c r="AI960" i="40"/>
  <c r="AH960" i="40"/>
  <c r="AG960" i="40"/>
  <c r="AF960" i="40"/>
  <c r="AE960" i="40"/>
  <c r="AC960" i="40"/>
  <c r="AD960" i="40"/>
  <c r="AB960" i="40"/>
  <c r="AA960" i="40"/>
  <c r="N1897" i="40"/>
  <c r="Z896" i="40" s="1"/>
  <c r="AI896" i="40"/>
  <c r="AH896" i="40"/>
  <c r="AG896" i="40"/>
  <c r="AE896" i="40"/>
  <c r="AF896" i="40"/>
  <c r="AC896" i="40"/>
  <c r="AD896" i="40"/>
  <c r="AB896" i="40"/>
  <c r="AA896" i="40"/>
  <c r="N1831" i="40"/>
  <c r="Z830" i="40" s="1"/>
  <c r="AI830" i="40"/>
  <c r="AH830" i="40"/>
  <c r="AG830" i="40"/>
  <c r="AE830" i="40"/>
  <c r="AF830" i="40"/>
  <c r="AD830" i="40"/>
  <c r="AC830" i="40"/>
  <c r="AB830" i="40"/>
  <c r="AA830" i="40"/>
  <c r="N1767" i="40"/>
  <c r="Z766" i="40" s="1"/>
  <c r="AI766" i="40"/>
  <c r="AG766" i="40"/>
  <c r="AH766" i="40"/>
  <c r="AE766" i="40"/>
  <c r="AF766" i="40"/>
  <c r="AD766" i="40"/>
  <c r="AC766" i="40"/>
  <c r="AB766" i="40"/>
  <c r="AA766" i="40"/>
  <c r="N1703" i="40"/>
  <c r="Z702" i="40" s="1"/>
  <c r="AI702" i="40"/>
  <c r="AG702" i="40"/>
  <c r="AH702" i="40"/>
  <c r="AE702" i="40"/>
  <c r="AF702" i="40"/>
  <c r="AD702" i="40"/>
  <c r="AC702" i="40"/>
  <c r="AB702" i="40"/>
  <c r="AA702" i="40"/>
  <c r="N1639" i="40"/>
  <c r="Z638" i="40" s="1"/>
  <c r="AI638" i="40"/>
  <c r="AG638" i="40"/>
  <c r="AH638" i="40"/>
  <c r="AE638" i="40"/>
  <c r="AF638" i="40"/>
  <c r="AD638" i="40"/>
  <c r="AC638" i="40"/>
  <c r="AB638" i="40"/>
  <c r="AA638" i="40"/>
  <c r="N1578" i="40"/>
  <c r="Z577" i="40" s="1"/>
  <c r="AI577" i="40"/>
  <c r="AG577" i="40"/>
  <c r="AH577" i="40"/>
  <c r="AF577" i="40"/>
  <c r="AD577" i="40"/>
  <c r="AE577" i="40"/>
  <c r="AC577" i="40"/>
  <c r="AB577" i="40"/>
  <c r="AA577" i="40"/>
  <c r="AI507" i="40"/>
  <c r="AG507" i="40"/>
  <c r="AH507" i="40"/>
  <c r="AF507" i="40"/>
  <c r="AE507" i="40"/>
  <c r="AD507" i="40"/>
  <c r="AC507" i="40"/>
  <c r="AB507" i="40"/>
  <c r="AA507" i="40"/>
  <c r="N1508" i="40"/>
  <c r="Z507" i="40" s="1"/>
  <c r="AI431" i="40"/>
  <c r="AH431" i="40"/>
  <c r="AG431" i="40"/>
  <c r="AF431" i="40"/>
  <c r="AE431" i="40"/>
  <c r="AD431" i="40"/>
  <c r="AC431" i="40"/>
  <c r="AB431" i="40"/>
  <c r="AA431" i="40"/>
  <c r="N1432" i="40"/>
  <c r="Z431" i="40" s="1"/>
  <c r="N1372" i="40"/>
  <c r="Z371" i="40" s="1"/>
  <c r="AH371" i="40"/>
  <c r="AI371" i="40"/>
  <c r="AG371" i="40"/>
  <c r="AF371" i="40"/>
  <c r="AE371" i="40"/>
  <c r="AD371" i="40"/>
  <c r="AC371" i="40"/>
  <c r="AB371" i="40"/>
  <c r="AA371" i="40"/>
  <c r="AI318" i="40"/>
  <c r="AH318" i="40"/>
  <c r="AG318" i="40"/>
  <c r="AE318" i="40"/>
  <c r="AF318" i="40"/>
  <c r="AD318" i="40"/>
  <c r="AC318" i="40"/>
  <c r="AA318" i="40"/>
  <c r="AB318" i="40"/>
  <c r="N1319" i="40"/>
  <c r="Z318" i="40" s="1"/>
  <c r="N1252" i="40"/>
  <c r="Z251" i="40" s="1"/>
  <c r="AI251" i="40"/>
  <c r="AH251" i="40"/>
  <c r="AG251" i="40"/>
  <c r="AF251" i="40"/>
  <c r="AE251" i="40"/>
  <c r="AD251" i="40"/>
  <c r="AC251" i="40"/>
  <c r="AA251" i="40"/>
  <c r="AB251" i="40"/>
  <c r="N1192" i="40"/>
  <c r="Z191" i="40" s="1"/>
  <c r="AI191" i="40"/>
  <c r="AH191" i="40"/>
  <c r="AG191" i="40"/>
  <c r="AF191" i="40"/>
  <c r="AE191" i="40"/>
  <c r="AD191" i="40"/>
  <c r="AC191" i="40"/>
  <c r="AB191" i="40"/>
  <c r="AA191" i="40"/>
  <c r="N1133" i="40"/>
  <c r="Z132" i="40" s="1"/>
  <c r="AI132" i="40"/>
  <c r="AH132" i="40"/>
  <c r="AG132" i="40"/>
  <c r="AF132" i="40"/>
  <c r="AE132" i="40"/>
  <c r="AD132" i="40"/>
  <c r="AC132" i="40"/>
  <c r="AB132" i="40"/>
  <c r="AA132" i="40"/>
  <c r="N1076" i="40"/>
  <c r="Z75" i="40" s="1"/>
  <c r="AI75" i="40"/>
  <c r="AH75" i="40"/>
  <c r="AG75" i="40"/>
  <c r="AF75" i="40"/>
  <c r="AE75" i="40"/>
  <c r="AD75" i="40"/>
  <c r="AC75" i="40"/>
  <c r="AB75" i="40"/>
  <c r="AA75" i="40"/>
  <c r="N1012" i="40"/>
  <c r="Z11" i="40" s="1"/>
  <c r="AI11" i="40"/>
  <c r="AH11" i="40"/>
  <c r="AG11" i="40"/>
  <c r="AF11" i="40"/>
  <c r="AE11" i="40"/>
  <c r="AC11" i="40"/>
  <c r="AD11" i="40"/>
  <c r="AB11" i="40"/>
  <c r="AA11" i="40"/>
  <c r="N1582" i="40"/>
  <c r="Z581" i="40" s="1"/>
  <c r="AI581" i="40"/>
  <c r="AG581" i="40"/>
  <c r="AH581" i="40"/>
  <c r="AF581" i="40"/>
  <c r="AE581" i="40"/>
  <c r="AD581" i="40"/>
  <c r="AC581" i="40"/>
  <c r="AB581" i="40"/>
  <c r="AA581" i="40"/>
  <c r="N1746" i="40"/>
  <c r="Z745" i="40" s="1"/>
  <c r="AI745" i="40"/>
  <c r="AG745" i="40"/>
  <c r="AH745" i="40"/>
  <c r="AF745" i="40"/>
  <c r="AD745" i="40"/>
  <c r="AE745" i="40"/>
  <c r="AC745" i="40"/>
  <c r="AB745" i="40"/>
  <c r="AA745" i="40"/>
  <c r="N2000" i="40"/>
  <c r="Z999" i="40" s="1"/>
  <c r="AI999" i="40"/>
  <c r="AH999" i="40"/>
  <c r="AG999" i="40"/>
  <c r="AF999" i="40"/>
  <c r="AE999" i="40"/>
  <c r="AD999" i="40"/>
  <c r="AC999" i="40"/>
  <c r="AB999" i="40"/>
  <c r="AA999" i="40"/>
  <c r="N1936" i="40"/>
  <c r="Z935" i="40" s="1"/>
  <c r="AI935" i="40"/>
  <c r="AH935" i="40"/>
  <c r="AG935" i="40"/>
  <c r="AF935" i="40"/>
  <c r="AE935" i="40"/>
  <c r="AD935" i="40"/>
  <c r="AC935" i="40"/>
  <c r="AB935" i="40"/>
  <c r="AA935" i="40"/>
  <c r="N1875" i="40"/>
  <c r="Z874" i="40" s="1"/>
  <c r="AI874" i="40"/>
  <c r="AH874" i="40"/>
  <c r="AF874" i="40"/>
  <c r="AG874" i="40"/>
  <c r="AE874" i="40"/>
  <c r="AD874" i="40"/>
  <c r="AC874" i="40"/>
  <c r="AB874" i="40"/>
  <c r="AA874" i="40"/>
  <c r="N1814" i="40"/>
  <c r="Z813" i="40" s="1"/>
  <c r="AI813" i="40"/>
  <c r="AH813" i="40"/>
  <c r="AF813" i="40"/>
  <c r="AG813" i="40"/>
  <c r="AD813" i="40"/>
  <c r="AE813" i="40"/>
  <c r="AC813" i="40"/>
  <c r="AB813" i="40"/>
  <c r="AA813" i="40"/>
  <c r="N1750" i="40"/>
  <c r="Z749" i="40" s="1"/>
  <c r="AI749" i="40"/>
  <c r="AG749" i="40"/>
  <c r="AH749" i="40"/>
  <c r="AF749" i="40"/>
  <c r="AD749" i="40"/>
  <c r="AE749" i="40"/>
  <c r="AC749" i="40"/>
  <c r="AB749" i="40"/>
  <c r="AA749" i="40"/>
  <c r="N1686" i="40"/>
  <c r="Z685" i="40" s="1"/>
  <c r="AI685" i="40"/>
  <c r="AG685" i="40"/>
  <c r="AH685" i="40"/>
  <c r="AF685" i="40"/>
  <c r="AD685" i="40"/>
  <c r="AE685" i="40"/>
  <c r="AC685" i="40"/>
  <c r="AB685" i="40"/>
  <c r="AA685" i="40"/>
  <c r="N1622" i="40"/>
  <c r="Z621" i="40" s="1"/>
  <c r="AI621" i="40"/>
  <c r="AG621" i="40"/>
  <c r="AH621" i="40"/>
  <c r="AF621" i="40"/>
  <c r="AD621" i="40"/>
  <c r="AC621" i="40"/>
  <c r="AE621" i="40"/>
  <c r="AB621" i="40"/>
  <c r="AA621" i="40"/>
  <c r="N1555" i="40"/>
  <c r="Z554" i="40" s="1"/>
  <c r="AI554" i="40"/>
  <c r="AG554" i="40"/>
  <c r="AH554" i="40"/>
  <c r="AF554" i="40"/>
  <c r="AE554" i="40"/>
  <c r="AD554" i="40"/>
  <c r="AC554" i="40"/>
  <c r="AB554" i="40"/>
  <c r="AA554" i="40"/>
  <c r="AI480" i="40"/>
  <c r="AG480" i="40"/>
  <c r="AH480" i="40"/>
  <c r="AE480" i="40"/>
  <c r="AF480" i="40"/>
  <c r="AC480" i="40"/>
  <c r="AD480" i="40"/>
  <c r="AB480" i="40"/>
  <c r="AA480" i="40"/>
  <c r="N1481" i="40"/>
  <c r="Z480" i="40" s="1"/>
  <c r="N1426" i="40"/>
  <c r="Z425" i="40" s="1"/>
  <c r="AI425" i="40"/>
  <c r="AH425" i="40"/>
  <c r="AG425" i="40"/>
  <c r="AF425" i="40"/>
  <c r="AE425" i="40"/>
  <c r="AD425" i="40"/>
  <c r="AC425" i="40"/>
  <c r="AA425" i="40"/>
  <c r="AB425" i="40"/>
  <c r="N1366" i="40"/>
  <c r="Z365" i="40" s="1"/>
  <c r="AI365" i="40"/>
  <c r="AH365" i="40"/>
  <c r="AG365" i="40"/>
  <c r="AF365" i="40"/>
  <c r="AD365" i="40"/>
  <c r="AE365" i="40"/>
  <c r="AC365" i="40"/>
  <c r="AA365" i="40"/>
  <c r="AB365" i="40"/>
  <c r="N1293" i="40"/>
  <c r="Z292" i="40" s="1"/>
  <c r="AI292" i="40"/>
  <c r="AH292" i="40"/>
  <c r="AG292" i="40"/>
  <c r="AF292" i="40"/>
  <c r="AE292" i="40"/>
  <c r="AD292" i="40"/>
  <c r="AC292" i="40"/>
  <c r="AB292" i="40"/>
  <c r="AA292" i="40"/>
  <c r="N1228" i="40"/>
  <c r="Z227" i="40" s="1"/>
  <c r="AH227" i="40"/>
  <c r="AI227" i="40"/>
  <c r="AG227" i="40"/>
  <c r="AF227" i="40"/>
  <c r="AE227" i="40"/>
  <c r="AD227" i="40"/>
  <c r="AB227" i="40"/>
  <c r="AC227" i="40"/>
  <c r="AA227" i="40"/>
  <c r="N1161" i="40"/>
  <c r="Z160" i="40" s="1"/>
  <c r="AI160" i="40"/>
  <c r="AH160" i="40"/>
  <c r="AG160" i="40"/>
  <c r="AF160" i="40"/>
  <c r="AE160" i="40"/>
  <c r="AC160" i="40"/>
  <c r="AD160" i="40"/>
  <c r="AB160" i="40"/>
  <c r="AA160" i="40"/>
  <c r="N1089" i="40"/>
  <c r="Z88" i="40" s="1"/>
  <c r="AI88" i="40"/>
  <c r="AH88" i="40"/>
  <c r="AG88" i="40"/>
  <c r="AF88" i="40"/>
  <c r="AE88" i="40"/>
  <c r="AC88" i="40"/>
  <c r="AD88" i="40"/>
  <c r="AB88" i="40"/>
  <c r="AA88" i="40"/>
  <c r="AI5" i="40"/>
  <c r="AH5" i="40"/>
  <c r="AG5" i="40"/>
  <c r="AF5" i="40"/>
  <c r="AE5" i="40"/>
  <c r="AD5" i="40"/>
  <c r="AC5" i="40"/>
  <c r="AB5" i="40"/>
  <c r="AA5" i="40"/>
  <c r="N1006" i="40"/>
  <c r="Z5" i="40" s="1"/>
  <c r="N1561" i="40"/>
  <c r="Z560" i="40" s="1"/>
  <c r="AI560" i="40"/>
  <c r="AG560" i="40"/>
  <c r="AH560" i="40"/>
  <c r="AF560" i="40"/>
  <c r="AE560" i="40"/>
  <c r="AC560" i="40"/>
  <c r="AD560" i="40"/>
  <c r="AB560" i="40"/>
  <c r="AA560" i="40"/>
  <c r="N1634" i="40"/>
  <c r="Z633" i="40" s="1"/>
  <c r="AI633" i="40"/>
  <c r="AG633" i="40"/>
  <c r="AH633" i="40"/>
  <c r="AF633" i="40"/>
  <c r="AD633" i="40"/>
  <c r="AE633" i="40"/>
  <c r="AC633" i="40"/>
  <c r="AB633" i="40"/>
  <c r="AA633" i="40"/>
  <c r="N1975" i="40"/>
  <c r="Z974" i="40" s="1"/>
  <c r="AI974" i="40"/>
  <c r="AH974" i="40"/>
  <c r="AG974" i="40"/>
  <c r="AE974" i="40"/>
  <c r="AF974" i="40"/>
  <c r="AD974" i="40"/>
  <c r="AC974" i="40"/>
  <c r="AB974" i="40"/>
  <c r="AA974" i="40"/>
  <c r="N1911" i="40"/>
  <c r="Z910" i="40" s="1"/>
  <c r="AI910" i="40"/>
  <c r="AH910" i="40"/>
  <c r="AG910" i="40"/>
  <c r="AE910" i="40"/>
  <c r="AF910" i="40"/>
  <c r="AD910" i="40"/>
  <c r="AC910" i="40"/>
  <c r="AB910" i="40"/>
  <c r="AA910" i="40"/>
  <c r="N1845" i="40"/>
  <c r="Z844" i="40" s="1"/>
  <c r="AI844" i="40"/>
  <c r="AH844" i="40"/>
  <c r="AG844" i="40"/>
  <c r="AF844" i="40"/>
  <c r="AD844" i="40"/>
  <c r="AE844" i="40"/>
  <c r="AC844" i="40"/>
  <c r="AB844" i="40"/>
  <c r="AA844" i="40"/>
  <c r="N1781" i="40"/>
  <c r="Z780" i="40" s="1"/>
  <c r="AI780" i="40"/>
  <c r="AH780" i="40"/>
  <c r="AG780" i="40"/>
  <c r="AF780" i="40"/>
  <c r="AD780" i="40"/>
  <c r="AE780" i="40"/>
  <c r="AC780" i="40"/>
  <c r="AB780" i="40"/>
  <c r="AA780" i="40"/>
  <c r="N1717" i="40"/>
  <c r="Z716" i="40" s="1"/>
  <c r="AI716" i="40"/>
  <c r="AH716" i="40"/>
  <c r="AG716" i="40"/>
  <c r="AF716" i="40"/>
  <c r="AD716" i="40"/>
  <c r="AE716" i="40"/>
  <c r="AC716" i="40"/>
  <c r="AB716" i="40"/>
  <c r="AA716" i="40"/>
  <c r="N1653" i="40"/>
  <c r="Z652" i="40" s="1"/>
  <c r="AI652" i="40"/>
  <c r="AH652" i="40"/>
  <c r="AG652" i="40"/>
  <c r="AF652" i="40"/>
  <c r="AE652" i="40"/>
  <c r="AD652" i="40"/>
  <c r="AC652" i="40"/>
  <c r="AB652" i="40"/>
  <c r="AA652" i="40"/>
  <c r="AI590" i="40"/>
  <c r="AG590" i="40"/>
  <c r="AH590" i="40"/>
  <c r="AE590" i="40"/>
  <c r="AF590" i="40"/>
  <c r="AD590" i="40"/>
  <c r="AC590" i="40"/>
  <c r="AB590" i="40"/>
  <c r="AA590" i="40"/>
  <c r="N1591" i="40"/>
  <c r="Z590" i="40" s="1"/>
  <c r="N1535" i="40"/>
  <c r="Z534" i="40" s="1"/>
  <c r="AI534" i="40"/>
  <c r="AG534" i="40"/>
  <c r="AH534" i="40"/>
  <c r="AE534" i="40"/>
  <c r="AF534" i="40"/>
  <c r="AD534" i="40"/>
  <c r="AC534" i="40"/>
  <c r="AB534" i="40"/>
  <c r="AA534" i="40"/>
  <c r="N1474" i="40"/>
  <c r="Z473" i="40" s="1"/>
  <c r="AI473" i="40"/>
  <c r="AG473" i="40"/>
  <c r="AH473" i="40"/>
  <c r="AF473" i="40"/>
  <c r="AE473" i="40"/>
  <c r="AD473" i="40"/>
  <c r="AC473" i="40"/>
  <c r="AB473" i="40"/>
  <c r="AA473" i="40"/>
  <c r="N1414" i="40"/>
  <c r="Z413" i="40" s="1"/>
  <c r="AI413" i="40"/>
  <c r="AH413" i="40"/>
  <c r="AG413" i="40"/>
  <c r="AF413" i="40"/>
  <c r="AE413" i="40"/>
  <c r="AD413" i="40"/>
  <c r="AC413" i="40"/>
  <c r="AA413" i="40"/>
  <c r="AB413" i="40"/>
  <c r="N1337" i="40"/>
  <c r="Z336" i="40" s="1"/>
  <c r="AI336" i="40"/>
  <c r="AH336" i="40"/>
  <c r="AG336" i="40"/>
  <c r="AF336" i="40"/>
  <c r="AE336" i="40"/>
  <c r="AC336" i="40"/>
  <c r="AD336" i="40"/>
  <c r="AB336" i="40"/>
  <c r="AA336" i="40"/>
  <c r="N1265" i="40"/>
  <c r="Z264" i="40" s="1"/>
  <c r="AI264" i="40"/>
  <c r="AH264" i="40"/>
  <c r="AG264" i="40"/>
  <c r="AE264" i="40"/>
  <c r="AF264" i="40"/>
  <c r="AC264" i="40"/>
  <c r="AD264" i="40"/>
  <c r="AB264" i="40"/>
  <c r="AA264" i="40"/>
  <c r="N1205" i="40"/>
  <c r="Z204" i="40" s="1"/>
  <c r="AI204" i="40"/>
  <c r="AH204" i="40"/>
  <c r="AG204" i="40"/>
  <c r="AF204" i="40"/>
  <c r="AE204" i="40"/>
  <c r="AD204" i="40"/>
  <c r="AB204" i="40"/>
  <c r="AC204" i="40"/>
  <c r="AA204" i="40"/>
  <c r="AI145" i="40"/>
  <c r="AH145" i="40"/>
  <c r="AG145" i="40"/>
  <c r="AF145" i="40"/>
  <c r="AE145" i="40"/>
  <c r="AD145" i="40"/>
  <c r="AB145" i="40"/>
  <c r="AC145" i="40"/>
  <c r="AA145" i="40"/>
  <c r="N1146" i="40"/>
  <c r="Z145" i="40" s="1"/>
  <c r="N1088" i="40"/>
  <c r="Z87" i="40" s="1"/>
  <c r="AI87" i="40"/>
  <c r="AH87" i="40"/>
  <c r="AG87" i="40"/>
  <c r="AF87" i="40"/>
  <c r="AD87" i="40"/>
  <c r="AE87" i="40"/>
  <c r="AC87" i="40"/>
  <c r="AB87" i="40"/>
  <c r="AA87" i="40"/>
  <c r="AI22" i="40"/>
  <c r="AH22" i="40"/>
  <c r="AG22" i="40"/>
  <c r="AE22" i="40"/>
  <c r="AF22" i="40"/>
  <c r="AC22" i="40"/>
  <c r="AD22" i="40"/>
  <c r="AB22" i="40"/>
  <c r="AA22" i="40"/>
  <c r="N1023" i="40"/>
  <c r="Z22" i="40" s="1"/>
  <c r="AI322" i="40"/>
  <c r="AH322" i="40"/>
  <c r="AG322" i="40"/>
  <c r="AF322" i="40"/>
  <c r="AE322" i="40"/>
  <c r="AD322" i="40"/>
  <c r="AC322" i="40"/>
  <c r="AB322" i="40"/>
  <c r="AA322" i="40"/>
  <c r="N1323" i="40"/>
  <c r="Z322" i="40" s="1"/>
  <c r="N1257" i="40"/>
  <c r="Z256" i="40" s="1"/>
  <c r="AI256" i="40"/>
  <c r="AH256" i="40"/>
  <c r="AG256" i="40"/>
  <c r="AE256" i="40"/>
  <c r="AF256" i="40"/>
  <c r="AC256" i="40"/>
  <c r="AD256" i="40"/>
  <c r="AB256" i="40"/>
  <c r="AA256" i="40"/>
  <c r="N1196" i="40"/>
  <c r="Z195" i="40" s="1"/>
  <c r="AI195" i="40"/>
  <c r="AH195" i="40"/>
  <c r="AG195" i="40"/>
  <c r="AF195" i="40"/>
  <c r="AE195" i="40"/>
  <c r="AD195" i="40"/>
  <c r="AB195" i="40"/>
  <c r="AC195" i="40"/>
  <c r="AA195" i="40"/>
  <c r="N1123" i="40"/>
  <c r="Z122" i="40" s="1"/>
  <c r="AI122" i="40"/>
  <c r="AH122" i="40"/>
  <c r="AG122" i="40"/>
  <c r="AE122" i="40"/>
  <c r="AF122" i="40"/>
  <c r="AC122" i="40"/>
  <c r="AD122" i="40"/>
  <c r="AB122" i="40"/>
  <c r="AA122" i="40"/>
  <c r="N1061" i="40"/>
  <c r="Z60" i="40" s="1"/>
  <c r="AI60" i="40"/>
  <c r="AH60" i="40"/>
  <c r="AG60" i="40"/>
  <c r="AF60" i="40"/>
  <c r="AE60" i="40"/>
  <c r="AD60" i="40"/>
  <c r="AB60" i="40"/>
  <c r="AC60" i="40"/>
  <c r="AA60" i="40"/>
  <c r="AI9" i="40"/>
  <c r="AH9" i="40"/>
  <c r="AG9" i="40"/>
  <c r="AF9" i="40"/>
  <c r="AD9" i="40"/>
  <c r="AE9" i="40"/>
  <c r="AB9" i="40"/>
  <c r="AC9" i="40"/>
  <c r="AA9" i="40"/>
  <c r="N1010" i="40"/>
  <c r="Z9" i="40" s="1"/>
  <c r="N1660" i="40"/>
  <c r="Z659" i="40" s="1"/>
  <c r="AI659" i="40"/>
  <c r="AG659" i="40"/>
  <c r="AH659" i="40"/>
  <c r="AF659" i="40"/>
  <c r="AE659" i="40"/>
  <c r="AD659" i="40"/>
  <c r="AC659" i="40"/>
  <c r="AA659" i="40"/>
  <c r="AB659" i="40"/>
  <c r="AI440" i="40"/>
  <c r="AG440" i="40"/>
  <c r="AH440" i="40"/>
  <c r="AF440" i="40"/>
  <c r="AE440" i="40"/>
  <c r="AC440" i="40"/>
  <c r="AD440" i="40"/>
  <c r="AB440" i="40"/>
  <c r="AA440" i="40"/>
  <c r="N1441" i="40"/>
  <c r="Z440" i="40" s="1"/>
  <c r="AI364" i="40"/>
  <c r="AH364" i="40"/>
  <c r="AG364" i="40"/>
  <c r="AF364" i="40"/>
  <c r="AE364" i="40"/>
  <c r="AD364" i="40"/>
  <c r="AC364" i="40"/>
  <c r="AB364" i="40"/>
  <c r="AA364" i="40"/>
  <c r="N1365" i="40"/>
  <c r="Z364" i="40" s="1"/>
  <c r="N1949" i="40"/>
  <c r="Z948" i="40" s="1"/>
  <c r="AI948" i="40"/>
  <c r="AH948" i="40"/>
  <c r="AG948" i="40"/>
  <c r="AF948" i="40"/>
  <c r="AE948" i="40"/>
  <c r="AD948" i="40"/>
  <c r="AC948" i="40"/>
  <c r="AB948" i="40"/>
  <c r="AA948" i="40"/>
  <c r="N1885" i="40"/>
  <c r="Z884" i="40" s="1"/>
  <c r="AI884" i="40"/>
  <c r="AH884" i="40"/>
  <c r="AG884" i="40"/>
  <c r="AF884" i="40"/>
  <c r="AE884" i="40"/>
  <c r="AD884" i="40"/>
  <c r="AC884" i="40"/>
  <c r="AB884" i="40"/>
  <c r="AA884" i="40"/>
  <c r="N1819" i="40"/>
  <c r="Z818" i="40" s="1"/>
  <c r="AI818" i="40"/>
  <c r="AH818" i="40"/>
  <c r="AG818" i="40"/>
  <c r="AF818" i="40"/>
  <c r="AE818" i="40"/>
  <c r="AD818" i="40"/>
  <c r="AC818" i="40"/>
  <c r="AB818" i="40"/>
  <c r="AA818" i="40"/>
  <c r="N1755" i="40"/>
  <c r="Z754" i="40" s="1"/>
  <c r="AI754" i="40"/>
  <c r="AG754" i="40"/>
  <c r="AH754" i="40"/>
  <c r="AF754" i="40"/>
  <c r="AE754" i="40"/>
  <c r="AD754" i="40"/>
  <c r="AC754" i="40"/>
  <c r="AB754" i="40"/>
  <c r="AA754" i="40"/>
  <c r="N1691" i="40"/>
  <c r="Z690" i="40" s="1"/>
  <c r="AI690" i="40"/>
  <c r="AG690" i="40"/>
  <c r="AH690" i="40"/>
  <c r="AF690" i="40"/>
  <c r="AE690" i="40"/>
  <c r="AD690" i="40"/>
  <c r="AC690" i="40"/>
  <c r="AB690" i="40"/>
  <c r="AA690" i="40"/>
  <c r="N1627" i="40"/>
  <c r="Z626" i="40" s="1"/>
  <c r="AI626" i="40"/>
  <c r="AG626" i="40"/>
  <c r="AH626" i="40"/>
  <c r="AF626" i="40"/>
  <c r="AE626" i="40"/>
  <c r="AD626" i="40"/>
  <c r="AC626" i="40"/>
  <c r="AB626" i="40"/>
  <c r="AA626" i="40"/>
  <c r="N1568" i="40"/>
  <c r="Z567" i="40" s="1"/>
  <c r="AI567" i="40"/>
  <c r="AG567" i="40"/>
  <c r="AH567" i="40"/>
  <c r="AF567" i="40"/>
  <c r="AE567" i="40"/>
  <c r="AD567" i="40"/>
  <c r="AC567" i="40"/>
  <c r="AB567" i="40"/>
  <c r="AA567" i="40"/>
  <c r="AI494" i="40"/>
  <c r="AG494" i="40"/>
  <c r="AH494" i="40"/>
  <c r="AE494" i="40"/>
  <c r="AD494" i="40"/>
  <c r="AC494" i="40"/>
  <c r="AF494" i="40"/>
  <c r="AB494" i="40"/>
  <c r="AA494" i="40"/>
  <c r="N1495" i="40"/>
  <c r="Z494" i="40" s="1"/>
  <c r="AI434" i="40"/>
  <c r="AG434" i="40"/>
  <c r="AH434" i="40"/>
  <c r="AF434" i="40"/>
  <c r="AE434" i="40"/>
  <c r="AD434" i="40"/>
  <c r="AC434" i="40"/>
  <c r="AB434" i="40"/>
  <c r="AA434" i="40"/>
  <c r="N1435" i="40"/>
  <c r="Z434" i="40" s="1"/>
  <c r="N1375" i="40"/>
  <c r="Z374" i="40" s="1"/>
  <c r="AI374" i="40"/>
  <c r="AH374" i="40"/>
  <c r="AG374" i="40"/>
  <c r="AE374" i="40"/>
  <c r="AF374" i="40"/>
  <c r="AD374" i="40"/>
  <c r="AC374" i="40"/>
  <c r="AA374" i="40"/>
  <c r="AB374" i="40"/>
  <c r="AI297" i="40"/>
  <c r="AH297" i="40"/>
  <c r="AG297" i="40"/>
  <c r="AF297" i="40"/>
  <c r="AE297" i="40"/>
  <c r="AD297" i="40"/>
  <c r="AC297" i="40"/>
  <c r="AA297" i="40"/>
  <c r="AB297" i="40"/>
  <c r="N1298" i="40"/>
  <c r="Z297" i="40" s="1"/>
  <c r="N1240" i="40"/>
  <c r="Z239" i="40" s="1"/>
  <c r="AI239" i="40"/>
  <c r="AH239" i="40"/>
  <c r="AG239" i="40"/>
  <c r="AF239" i="40"/>
  <c r="AE239" i="40"/>
  <c r="AD239" i="40"/>
  <c r="AC239" i="40"/>
  <c r="AB239" i="40"/>
  <c r="AA239" i="40"/>
  <c r="N1172" i="40"/>
  <c r="Z171" i="40" s="1"/>
  <c r="AH171" i="40"/>
  <c r="AI171" i="40"/>
  <c r="AG171" i="40"/>
  <c r="AF171" i="40"/>
  <c r="AE171" i="40"/>
  <c r="AD171" i="40"/>
  <c r="AB171" i="40"/>
  <c r="AC171" i="40"/>
  <c r="AA171" i="40"/>
  <c r="N1115" i="40"/>
  <c r="Z114" i="40" s="1"/>
  <c r="AI114" i="40"/>
  <c r="AH114" i="40"/>
  <c r="AG114" i="40"/>
  <c r="AE114" i="40"/>
  <c r="AF114" i="40"/>
  <c r="AC114" i="40"/>
  <c r="AD114" i="40"/>
  <c r="AB114" i="40"/>
  <c r="AA114" i="40"/>
  <c r="N1053" i="40"/>
  <c r="Z52" i="40" s="1"/>
  <c r="AI52" i="40"/>
  <c r="AH52" i="40"/>
  <c r="AG52" i="40"/>
  <c r="AF52" i="40"/>
  <c r="AE52" i="40"/>
  <c r="AC52" i="40"/>
  <c r="AD52" i="40"/>
  <c r="AB52" i="40"/>
  <c r="AA52" i="40"/>
  <c r="N1407" i="40"/>
  <c r="Z406" i="40" s="1"/>
  <c r="AI406" i="40"/>
  <c r="AH406" i="40"/>
  <c r="AG406" i="40"/>
  <c r="AE406" i="40"/>
  <c r="AF406" i="40"/>
  <c r="AD406" i="40"/>
  <c r="AC406" i="40"/>
  <c r="AA406" i="40"/>
  <c r="AB406" i="40"/>
  <c r="N1948" i="40"/>
  <c r="Z947" i="40" s="1"/>
  <c r="AI947" i="40"/>
  <c r="AH947" i="40"/>
  <c r="AG947" i="40"/>
  <c r="AE947" i="40"/>
  <c r="AF947" i="40"/>
  <c r="AD947" i="40"/>
  <c r="AC947" i="40"/>
  <c r="AA947" i="40"/>
  <c r="AB947" i="40"/>
  <c r="N1673" i="40"/>
  <c r="Z672" i="40" s="1"/>
  <c r="AI672" i="40"/>
  <c r="AG672" i="40"/>
  <c r="AH672" i="40"/>
  <c r="AE672" i="40"/>
  <c r="AF672" i="40"/>
  <c r="AC672" i="40"/>
  <c r="AD672" i="40"/>
  <c r="AB672" i="40"/>
  <c r="AA672" i="40"/>
  <c r="N1149" i="40"/>
  <c r="Z148" i="40" s="1"/>
  <c r="AI148" i="40"/>
  <c r="AH148" i="40"/>
  <c r="AG148" i="40"/>
  <c r="AF148" i="40"/>
  <c r="AE148" i="40"/>
  <c r="AD148" i="40"/>
  <c r="AC148" i="40"/>
  <c r="AB148" i="40"/>
  <c r="AA148" i="40"/>
  <c r="N1864" i="40"/>
  <c r="Z863" i="40" s="1"/>
  <c r="AI863" i="40"/>
  <c r="AH863" i="40"/>
  <c r="AF863" i="40"/>
  <c r="AG863" i="40"/>
  <c r="AD863" i="40"/>
  <c r="AE863" i="40"/>
  <c r="AC863" i="40"/>
  <c r="AB863" i="40"/>
  <c r="AA863" i="40"/>
  <c r="N1438" i="40"/>
  <c r="Z437" i="40" s="1"/>
  <c r="AI437" i="40"/>
  <c r="AH437" i="40"/>
  <c r="AG437" i="40"/>
  <c r="AF437" i="40"/>
  <c r="AD437" i="40"/>
  <c r="AE437" i="40"/>
  <c r="AC437" i="40"/>
  <c r="AA437" i="40"/>
  <c r="AB437" i="40"/>
  <c r="N1127" i="40"/>
  <c r="Z126" i="40" s="1"/>
  <c r="AI126" i="40"/>
  <c r="AH126" i="40"/>
  <c r="AG126" i="40"/>
  <c r="AE126" i="40"/>
  <c r="AF126" i="40"/>
  <c r="AD126" i="40"/>
  <c r="AB126" i="40"/>
  <c r="AC126" i="40"/>
  <c r="AA126" i="40"/>
  <c r="N1905" i="40"/>
  <c r="Z904" i="40" s="1"/>
  <c r="AI904" i="40"/>
  <c r="AH904" i="40"/>
  <c r="AG904" i="40"/>
  <c r="AE904" i="40"/>
  <c r="AF904" i="40"/>
  <c r="AC904" i="40"/>
  <c r="AD904" i="40"/>
  <c r="AB904" i="40"/>
  <c r="AA904" i="40"/>
  <c r="AI442" i="40"/>
  <c r="AH442" i="40"/>
  <c r="AG442" i="40"/>
  <c r="AF442" i="40"/>
  <c r="AE442" i="40"/>
  <c r="AD442" i="40"/>
  <c r="AC442" i="40"/>
  <c r="AB442" i="40"/>
  <c r="AA442" i="40"/>
  <c r="N1443" i="40"/>
  <c r="Z442" i="40" s="1"/>
  <c r="N1778" i="40"/>
  <c r="Z777" i="40" s="1"/>
  <c r="AI777" i="40"/>
  <c r="AG777" i="40"/>
  <c r="AH777" i="40"/>
  <c r="AF777" i="40"/>
  <c r="AD777" i="40"/>
  <c r="AE777" i="40"/>
  <c r="AC777" i="40"/>
  <c r="AB777" i="40"/>
  <c r="AA777" i="40"/>
  <c r="AI491" i="40"/>
  <c r="AG491" i="40"/>
  <c r="AH491" i="40"/>
  <c r="AF491" i="40"/>
  <c r="AE491" i="40"/>
  <c r="AD491" i="40"/>
  <c r="AC491" i="40"/>
  <c r="AB491" i="40"/>
  <c r="AA491" i="40"/>
  <c r="N1492" i="40"/>
  <c r="Z491" i="40" s="1"/>
  <c r="N1628" i="40"/>
  <c r="Z627" i="40" s="1"/>
  <c r="AI627" i="40"/>
  <c r="AG627" i="40"/>
  <c r="AH627" i="40"/>
  <c r="AF627" i="40"/>
  <c r="AE627" i="40"/>
  <c r="AD627" i="40"/>
  <c r="AC627" i="40"/>
  <c r="AB627" i="40"/>
  <c r="AA627" i="40"/>
  <c r="N1661" i="40"/>
  <c r="Z660" i="40" s="1"/>
  <c r="AI660" i="40"/>
  <c r="AH660" i="40"/>
  <c r="AG660" i="40"/>
  <c r="AF660" i="40"/>
  <c r="AD660" i="40"/>
  <c r="AE660" i="40"/>
  <c r="AC660" i="40"/>
  <c r="AB660" i="40"/>
  <c r="AA660" i="40"/>
  <c r="N1212" i="40"/>
  <c r="Z211" i="40" s="1"/>
  <c r="AI211" i="40"/>
  <c r="AH211" i="40"/>
  <c r="AG211" i="40"/>
  <c r="AF211" i="40"/>
  <c r="AE211" i="40"/>
  <c r="AD211" i="40"/>
  <c r="AB211" i="40"/>
  <c r="AC211" i="40"/>
  <c r="AA211" i="40"/>
  <c r="N1137" i="40"/>
  <c r="Z136" i="40" s="1"/>
  <c r="AI136" i="40"/>
  <c r="AH136" i="40"/>
  <c r="AG136" i="40"/>
  <c r="AE136" i="40"/>
  <c r="AF136" i="40"/>
  <c r="AD136" i="40"/>
  <c r="AC136" i="40"/>
  <c r="AB136" i="40"/>
  <c r="AA136" i="40"/>
  <c r="N1893" i="40"/>
  <c r="Z892" i="40" s="1"/>
  <c r="AI892" i="40"/>
  <c r="AH892" i="40"/>
  <c r="AG892" i="40"/>
  <c r="AF892" i="40"/>
  <c r="AD892" i="40"/>
  <c r="AE892" i="40"/>
  <c r="AC892" i="40"/>
  <c r="AB892" i="40"/>
  <c r="AA892" i="40"/>
  <c r="N1060" i="40"/>
  <c r="Z59" i="40" s="1"/>
  <c r="AI59" i="40"/>
  <c r="AH59" i="40"/>
  <c r="AG59" i="40"/>
  <c r="AF59" i="40"/>
  <c r="AE59" i="40"/>
  <c r="AD59" i="40"/>
  <c r="AB59" i="40"/>
  <c r="AC59" i="40"/>
  <c r="AA59" i="40"/>
  <c r="N1932" i="40"/>
  <c r="Z931" i="40" s="1"/>
  <c r="AI931" i="40"/>
  <c r="AH931" i="40"/>
  <c r="AG931" i="40"/>
  <c r="AF931" i="40"/>
  <c r="AE931" i="40"/>
  <c r="AD931" i="40"/>
  <c r="AC931" i="40"/>
  <c r="AA931" i="40"/>
  <c r="AB931" i="40"/>
  <c r="N1526" i="40"/>
  <c r="Z525" i="40" s="1"/>
  <c r="AI525" i="40"/>
  <c r="AG525" i="40"/>
  <c r="AH525" i="40"/>
  <c r="AF525" i="40"/>
  <c r="AE525" i="40"/>
  <c r="AD525" i="40"/>
  <c r="AC525" i="40"/>
  <c r="AB525" i="40"/>
  <c r="AA525" i="40"/>
  <c r="N1390" i="40"/>
  <c r="Z389" i="40" s="1"/>
  <c r="AI389" i="40"/>
  <c r="AH389" i="40"/>
  <c r="AG389" i="40"/>
  <c r="AF389" i="40"/>
  <c r="AE389" i="40"/>
  <c r="AD389" i="40"/>
  <c r="AC389" i="40"/>
  <c r="AA389" i="40"/>
  <c r="AB389" i="40"/>
  <c r="N1315" i="40"/>
  <c r="Z314" i="40" s="1"/>
  <c r="AI314" i="40"/>
  <c r="AH314" i="40"/>
  <c r="AG314" i="40"/>
  <c r="AF314" i="40"/>
  <c r="AE314" i="40"/>
  <c r="AD314" i="40"/>
  <c r="AC314" i="40"/>
  <c r="AB314" i="40"/>
  <c r="AA314" i="40"/>
  <c r="N1255" i="40"/>
  <c r="Z254" i="40" s="1"/>
  <c r="AI254" i="40"/>
  <c r="AH254" i="40"/>
  <c r="AG254" i="40"/>
  <c r="AE254" i="40"/>
  <c r="AF254" i="40"/>
  <c r="AD254" i="40"/>
  <c r="AC254" i="40"/>
  <c r="AA254" i="40"/>
  <c r="AB254" i="40"/>
  <c r="N1179" i="40"/>
  <c r="Z178" i="40" s="1"/>
  <c r="AI178" i="40"/>
  <c r="AH178" i="40"/>
  <c r="AG178" i="40"/>
  <c r="AF178" i="40"/>
  <c r="AE178" i="40"/>
  <c r="AC178" i="40"/>
  <c r="AD178" i="40"/>
  <c r="AB178" i="40"/>
  <c r="AA178" i="40"/>
  <c r="N1107" i="40"/>
  <c r="Z106" i="40" s="1"/>
  <c r="AI106" i="40"/>
  <c r="AH106" i="40"/>
  <c r="AG106" i="40"/>
  <c r="AE106" i="40"/>
  <c r="AF106" i="40"/>
  <c r="AC106" i="40"/>
  <c r="AD106" i="40"/>
  <c r="AB106" i="40"/>
  <c r="AA106" i="40"/>
  <c r="AI33" i="40"/>
  <c r="AH33" i="40"/>
  <c r="AG33" i="40"/>
  <c r="AF33" i="40"/>
  <c r="AD33" i="40"/>
  <c r="AE33" i="40"/>
  <c r="AB33" i="40"/>
  <c r="AC33" i="40"/>
  <c r="AA33" i="40"/>
  <c r="N1034" i="40"/>
  <c r="Z33" i="40" s="1"/>
  <c r="N1748" i="40"/>
  <c r="Z747" i="40" s="1"/>
  <c r="AI747" i="40"/>
  <c r="AG747" i="40"/>
  <c r="AH747" i="40"/>
  <c r="AF747" i="40"/>
  <c r="AE747" i="40"/>
  <c r="AD747" i="40"/>
  <c r="AC747" i="40"/>
  <c r="AA747" i="40"/>
  <c r="AB747" i="40"/>
  <c r="N1866" i="40"/>
  <c r="Z865" i="40" s="1"/>
  <c r="AI865" i="40"/>
  <c r="AH865" i="40"/>
  <c r="AF865" i="40"/>
  <c r="AG865" i="40"/>
  <c r="AE865" i="40"/>
  <c r="AD865" i="40"/>
  <c r="AC865" i="40"/>
  <c r="AB865" i="40"/>
  <c r="AA865" i="40"/>
  <c r="AI504" i="40"/>
  <c r="AG504" i="40"/>
  <c r="AH504" i="40"/>
  <c r="AF504" i="40"/>
  <c r="AE504" i="40"/>
  <c r="AC504" i="40"/>
  <c r="AD504" i="40"/>
  <c r="AB504" i="40"/>
  <c r="AA504" i="40"/>
  <c r="N1505" i="40"/>
  <c r="Z504" i="40" s="1"/>
  <c r="N1971" i="40"/>
  <c r="Z970" i="40" s="1"/>
  <c r="AI970" i="40"/>
  <c r="AH970" i="40"/>
  <c r="AG970" i="40"/>
  <c r="AE970" i="40"/>
  <c r="AD970" i="40"/>
  <c r="AF970" i="40"/>
  <c r="AC970" i="40"/>
  <c r="AB970" i="40"/>
  <c r="AA970" i="40"/>
  <c r="N1907" i="40"/>
  <c r="Z906" i="40" s="1"/>
  <c r="AI906" i="40"/>
  <c r="AH906" i="40"/>
  <c r="AG906" i="40"/>
  <c r="AE906" i="40"/>
  <c r="AD906" i="40"/>
  <c r="AF906" i="40"/>
  <c r="AC906" i="40"/>
  <c r="AB906" i="40"/>
  <c r="AA906" i="40"/>
  <c r="N1849" i="40"/>
  <c r="Z848" i="40" s="1"/>
  <c r="AI848" i="40"/>
  <c r="AH848" i="40"/>
  <c r="AG848" i="40"/>
  <c r="AF848" i="40"/>
  <c r="AE848" i="40"/>
  <c r="AC848" i="40"/>
  <c r="AD848" i="40"/>
  <c r="AB848" i="40"/>
  <c r="AA848" i="40"/>
  <c r="N1785" i="40"/>
  <c r="Z784" i="40" s="1"/>
  <c r="AI784" i="40"/>
  <c r="AG784" i="40"/>
  <c r="AH784" i="40"/>
  <c r="AF784" i="40"/>
  <c r="AE784" i="40"/>
  <c r="AC784" i="40"/>
  <c r="AD784" i="40"/>
  <c r="AB784" i="40"/>
  <c r="AA784" i="40"/>
  <c r="N1721" i="40"/>
  <c r="Z720" i="40" s="1"/>
  <c r="AI720" i="40"/>
  <c r="AG720" i="40"/>
  <c r="AH720" i="40"/>
  <c r="AF720" i="40"/>
  <c r="AE720" i="40"/>
  <c r="AC720" i="40"/>
  <c r="AD720" i="40"/>
  <c r="AB720" i="40"/>
  <c r="AA720" i="40"/>
  <c r="N1657" i="40"/>
  <c r="Z656" i="40" s="1"/>
  <c r="AI656" i="40"/>
  <c r="AG656" i="40"/>
  <c r="AH656" i="40"/>
  <c r="AF656" i="40"/>
  <c r="AE656" i="40"/>
  <c r="AC656" i="40"/>
  <c r="AD656" i="40"/>
  <c r="AB656" i="40"/>
  <c r="AA656" i="40"/>
  <c r="N1594" i="40"/>
  <c r="Z593" i="40" s="1"/>
  <c r="AI593" i="40"/>
  <c r="AG593" i="40"/>
  <c r="AH593" i="40"/>
  <c r="AF593" i="40"/>
  <c r="AD593" i="40"/>
  <c r="AE593" i="40"/>
  <c r="AC593" i="40"/>
  <c r="AB593" i="40"/>
  <c r="AA593" i="40"/>
  <c r="AI531" i="40"/>
  <c r="AG531" i="40"/>
  <c r="AH531" i="40"/>
  <c r="AF531" i="40"/>
  <c r="AE531" i="40"/>
  <c r="AD531" i="40"/>
  <c r="AC531" i="40"/>
  <c r="AB531" i="40"/>
  <c r="AA531" i="40"/>
  <c r="N1532" i="40"/>
  <c r="Z531" i="40" s="1"/>
  <c r="N1450" i="40"/>
  <c r="Z449" i="40" s="1"/>
  <c r="AI449" i="40"/>
  <c r="AH449" i="40"/>
  <c r="AG449" i="40"/>
  <c r="AF449" i="40"/>
  <c r="AE449" i="40"/>
  <c r="AD449" i="40"/>
  <c r="AC449" i="40"/>
  <c r="AA449" i="40"/>
  <c r="AB449" i="40"/>
  <c r="AI378" i="40"/>
  <c r="AH378" i="40"/>
  <c r="AG378" i="40"/>
  <c r="AF378" i="40"/>
  <c r="AE378" i="40"/>
  <c r="AD378" i="40"/>
  <c r="AC378" i="40"/>
  <c r="AB378" i="40"/>
  <c r="AA378" i="40"/>
  <c r="N1379" i="40"/>
  <c r="Z378" i="40" s="1"/>
  <c r="AI326" i="40"/>
  <c r="AH326" i="40"/>
  <c r="AG326" i="40"/>
  <c r="AE326" i="40"/>
  <c r="AF326" i="40"/>
  <c r="AD326" i="40"/>
  <c r="AC326" i="40"/>
  <c r="AA326" i="40"/>
  <c r="AB326" i="40"/>
  <c r="N1327" i="40"/>
  <c r="Z326" i="40" s="1"/>
  <c r="N1261" i="40"/>
  <c r="Z260" i="40" s="1"/>
  <c r="AI260" i="40"/>
  <c r="AH260" i="40"/>
  <c r="AG260" i="40"/>
  <c r="AF260" i="40"/>
  <c r="AE260" i="40"/>
  <c r="AD260" i="40"/>
  <c r="AC260" i="40"/>
  <c r="AB260" i="40"/>
  <c r="AA260" i="40"/>
  <c r="AI193" i="40"/>
  <c r="AH193" i="40"/>
  <c r="AG193" i="40"/>
  <c r="AF193" i="40"/>
  <c r="AE193" i="40"/>
  <c r="AD193" i="40"/>
  <c r="AB193" i="40"/>
  <c r="AC193" i="40"/>
  <c r="AA193" i="40"/>
  <c r="N1194" i="40"/>
  <c r="Z193" i="40" s="1"/>
  <c r="AI134" i="40"/>
  <c r="AH134" i="40"/>
  <c r="AG134" i="40"/>
  <c r="AE134" i="40"/>
  <c r="AF134" i="40"/>
  <c r="AD134" i="40"/>
  <c r="AC134" i="40"/>
  <c r="AB134" i="40"/>
  <c r="AA134" i="40"/>
  <c r="N1135" i="40"/>
  <c r="Z134" i="40" s="1"/>
  <c r="N1078" i="40"/>
  <c r="Z77" i="40" s="1"/>
  <c r="AI77" i="40"/>
  <c r="AH77" i="40"/>
  <c r="AG77" i="40"/>
  <c r="AF77" i="40"/>
  <c r="AE77" i="40"/>
  <c r="AC77" i="40"/>
  <c r="AB77" i="40"/>
  <c r="AD77" i="40"/>
  <c r="AA77" i="40"/>
  <c r="AI13" i="40"/>
  <c r="AH13" i="40"/>
  <c r="AG13" i="40"/>
  <c r="AF13" i="40"/>
  <c r="AC13" i="40"/>
  <c r="AE13" i="40"/>
  <c r="AB13" i="40"/>
  <c r="AD13" i="40"/>
  <c r="AA13" i="40"/>
  <c r="N1014" i="40"/>
  <c r="Z13" i="40" s="1"/>
  <c r="N1590" i="40"/>
  <c r="Z589" i="40" s="1"/>
  <c r="AI589" i="40"/>
  <c r="AG589" i="40"/>
  <c r="AH589" i="40"/>
  <c r="AF589" i="40"/>
  <c r="AE589" i="40"/>
  <c r="AD589" i="40"/>
  <c r="AC589" i="40"/>
  <c r="AB589" i="40"/>
  <c r="AA589" i="40"/>
  <c r="N1738" i="40"/>
  <c r="Z737" i="40" s="1"/>
  <c r="AI737" i="40"/>
  <c r="AG737" i="40"/>
  <c r="AH737" i="40"/>
  <c r="AF737" i="40"/>
  <c r="AE737" i="40"/>
  <c r="AD737" i="40"/>
  <c r="AC737" i="40"/>
  <c r="AB737" i="40"/>
  <c r="AA737" i="40"/>
  <c r="N1978" i="40"/>
  <c r="Z977" i="40" s="1"/>
  <c r="AI977" i="40"/>
  <c r="AH977" i="40"/>
  <c r="AF977" i="40"/>
  <c r="AG977" i="40"/>
  <c r="AE977" i="40"/>
  <c r="AD977" i="40"/>
  <c r="AC977" i="40"/>
  <c r="AB977" i="40"/>
  <c r="AA977" i="40"/>
  <c r="N1914" i="40"/>
  <c r="Z913" i="40" s="1"/>
  <c r="AI913" i="40"/>
  <c r="AH913" i="40"/>
  <c r="AF913" i="40"/>
  <c r="AG913" i="40"/>
  <c r="AE913" i="40"/>
  <c r="AD913" i="40"/>
  <c r="AC913" i="40"/>
  <c r="AB913" i="40"/>
  <c r="AA913" i="40"/>
  <c r="N1848" i="40"/>
  <c r="Z847" i="40" s="1"/>
  <c r="AI847" i="40"/>
  <c r="AH847" i="40"/>
  <c r="AF847" i="40"/>
  <c r="AG847" i="40"/>
  <c r="AD847" i="40"/>
  <c r="AE847" i="40"/>
  <c r="AC847" i="40"/>
  <c r="AB847" i="40"/>
  <c r="AA847" i="40"/>
  <c r="N1784" i="40"/>
  <c r="Z783" i="40" s="1"/>
  <c r="AI783" i="40"/>
  <c r="AG783" i="40"/>
  <c r="AH783" i="40"/>
  <c r="AF783" i="40"/>
  <c r="AD783" i="40"/>
  <c r="AE783" i="40"/>
  <c r="AC783" i="40"/>
  <c r="AB783" i="40"/>
  <c r="AA783" i="40"/>
  <c r="N1720" i="40"/>
  <c r="Z719" i="40" s="1"/>
  <c r="AI719" i="40"/>
  <c r="AG719" i="40"/>
  <c r="AH719" i="40"/>
  <c r="AF719" i="40"/>
  <c r="AD719" i="40"/>
  <c r="AE719" i="40"/>
  <c r="AC719" i="40"/>
  <c r="AB719" i="40"/>
  <c r="AA719" i="40"/>
  <c r="N1656" i="40"/>
  <c r="Z655" i="40" s="1"/>
  <c r="AI655" i="40"/>
  <c r="AG655" i="40"/>
  <c r="AH655" i="40"/>
  <c r="AF655" i="40"/>
  <c r="AE655" i="40"/>
  <c r="AD655" i="40"/>
  <c r="AC655" i="40"/>
  <c r="AB655" i="40"/>
  <c r="AA655" i="40"/>
  <c r="N1593" i="40"/>
  <c r="Z592" i="40" s="1"/>
  <c r="AI592" i="40"/>
  <c r="AG592" i="40"/>
  <c r="AH592" i="40"/>
  <c r="AF592" i="40"/>
  <c r="AE592" i="40"/>
  <c r="AC592" i="40"/>
  <c r="AD592" i="40"/>
  <c r="AB592" i="40"/>
  <c r="AA592" i="40"/>
  <c r="N1537" i="40"/>
  <c r="Z536" i="40" s="1"/>
  <c r="AI536" i="40"/>
  <c r="AG536" i="40"/>
  <c r="AH536" i="40"/>
  <c r="AF536" i="40"/>
  <c r="AE536" i="40"/>
  <c r="AC536" i="40"/>
  <c r="AD536" i="40"/>
  <c r="AB536" i="40"/>
  <c r="AA536" i="40"/>
  <c r="AI486" i="40"/>
  <c r="AG486" i="40"/>
  <c r="AH486" i="40"/>
  <c r="AE486" i="40"/>
  <c r="AF486" i="40"/>
  <c r="AD486" i="40"/>
  <c r="AC486" i="40"/>
  <c r="AB486" i="40"/>
  <c r="AA486" i="40"/>
  <c r="N1487" i="40"/>
  <c r="Z486" i="40" s="1"/>
  <c r="AI416" i="40"/>
  <c r="AH416" i="40"/>
  <c r="AG416" i="40"/>
  <c r="AE416" i="40"/>
  <c r="AF416" i="40"/>
  <c r="AC416" i="40"/>
  <c r="AD416" i="40"/>
  <c r="AB416" i="40"/>
  <c r="AA416" i="40"/>
  <c r="N1417" i="40"/>
  <c r="Z416" i="40" s="1"/>
  <c r="N1362" i="40"/>
  <c r="Z361" i="40" s="1"/>
  <c r="AI361" i="40"/>
  <c r="AH361" i="40"/>
  <c r="AG361" i="40"/>
  <c r="AF361" i="40"/>
  <c r="AE361" i="40"/>
  <c r="AD361" i="40"/>
  <c r="AC361" i="40"/>
  <c r="AA361" i="40"/>
  <c r="AB361" i="40"/>
  <c r="N1295" i="40"/>
  <c r="Z294" i="40" s="1"/>
  <c r="AI294" i="40"/>
  <c r="AH294" i="40"/>
  <c r="AG294" i="40"/>
  <c r="AE294" i="40"/>
  <c r="AF294" i="40"/>
  <c r="AD294" i="40"/>
  <c r="AC294" i="40"/>
  <c r="AA294" i="40"/>
  <c r="AB294" i="40"/>
  <c r="N1237" i="40"/>
  <c r="Z236" i="40" s="1"/>
  <c r="AI236" i="40"/>
  <c r="AH236" i="40"/>
  <c r="AG236" i="40"/>
  <c r="AF236" i="40"/>
  <c r="AE236" i="40"/>
  <c r="AD236" i="40"/>
  <c r="AC236" i="40"/>
  <c r="AB236" i="40"/>
  <c r="AA236" i="40"/>
  <c r="N1177" i="40"/>
  <c r="Z176" i="40" s="1"/>
  <c r="AI176" i="40"/>
  <c r="AH176" i="40"/>
  <c r="AG176" i="40"/>
  <c r="AF176" i="40"/>
  <c r="AE176" i="40"/>
  <c r="AD176" i="40"/>
  <c r="AC176" i="40"/>
  <c r="AB176" i="40"/>
  <c r="AA176" i="40"/>
  <c r="N1105" i="40"/>
  <c r="Z104" i="40" s="1"/>
  <c r="AI104" i="40"/>
  <c r="AH104" i="40"/>
  <c r="AG104" i="40"/>
  <c r="AE104" i="40"/>
  <c r="AF104" i="40"/>
  <c r="AD104" i="40"/>
  <c r="AC104" i="40"/>
  <c r="AB104" i="40"/>
  <c r="AA104" i="40"/>
  <c r="N1045" i="40"/>
  <c r="Z44" i="40" s="1"/>
  <c r="AI44" i="40"/>
  <c r="AH44" i="40"/>
  <c r="AG44" i="40"/>
  <c r="AF44" i="40"/>
  <c r="AE44" i="40"/>
  <c r="AC44" i="40"/>
  <c r="AD44" i="40"/>
  <c r="AB44" i="40"/>
  <c r="AA44" i="40"/>
  <c r="N1910" i="40"/>
  <c r="Z909" i="40" s="1"/>
  <c r="AI909" i="40"/>
  <c r="AH909" i="40"/>
  <c r="AF909" i="40"/>
  <c r="AG909" i="40"/>
  <c r="AD909" i="40"/>
  <c r="AE909" i="40"/>
  <c r="AC909" i="40"/>
  <c r="AB909" i="40"/>
  <c r="AA909" i="40"/>
  <c r="N1988" i="40"/>
  <c r="Z987" i="40" s="1"/>
  <c r="AI987" i="40"/>
  <c r="AH987" i="40"/>
  <c r="AG987" i="40"/>
  <c r="AF987" i="40"/>
  <c r="AE987" i="40"/>
  <c r="AD987" i="40"/>
  <c r="AC987" i="40"/>
  <c r="AA987" i="40"/>
  <c r="AB987" i="40"/>
  <c r="N1626" i="40"/>
  <c r="Z625" i="40" s="1"/>
  <c r="AI625" i="40"/>
  <c r="AG625" i="40"/>
  <c r="AH625" i="40"/>
  <c r="AF625" i="40"/>
  <c r="AE625" i="40"/>
  <c r="AD625" i="40"/>
  <c r="AC625" i="40"/>
  <c r="AB625" i="40"/>
  <c r="AA625" i="40"/>
  <c r="N1953" i="40"/>
  <c r="Z952" i="40" s="1"/>
  <c r="AI952" i="40"/>
  <c r="AH952" i="40"/>
  <c r="AG952" i="40"/>
  <c r="AF952" i="40"/>
  <c r="AE952" i="40"/>
  <c r="AC952" i="40"/>
  <c r="AD952" i="40"/>
  <c r="AB952" i="40"/>
  <c r="AA952" i="40"/>
  <c r="N1889" i="40"/>
  <c r="Z888" i="40" s="1"/>
  <c r="AI888" i="40"/>
  <c r="AH888" i="40"/>
  <c r="AG888" i="40"/>
  <c r="AF888" i="40"/>
  <c r="AE888" i="40"/>
  <c r="AC888" i="40"/>
  <c r="AD888" i="40"/>
  <c r="AB888" i="40"/>
  <c r="AA888" i="40"/>
  <c r="N1823" i="40"/>
  <c r="Z822" i="40" s="1"/>
  <c r="AI822" i="40"/>
  <c r="AH822" i="40"/>
  <c r="AG822" i="40"/>
  <c r="AE822" i="40"/>
  <c r="AF822" i="40"/>
  <c r="AD822" i="40"/>
  <c r="AC822" i="40"/>
  <c r="AB822" i="40"/>
  <c r="AA822" i="40"/>
  <c r="N1759" i="40"/>
  <c r="Z758" i="40" s="1"/>
  <c r="AI758" i="40"/>
  <c r="AG758" i="40"/>
  <c r="AH758" i="40"/>
  <c r="AE758" i="40"/>
  <c r="AF758" i="40"/>
  <c r="AD758" i="40"/>
  <c r="AC758" i="40"/>
  <c r="AB758" i="40"/>
  <c r="AA758" i="40"/>
  <c r="N1695" i="40"/>
  <c r="Z694" i="40" s="1"/>
  <c r="AI694" i="40"/>
  <c r="AG694" i="40"/>
  <c r="AH694" i="40"/>
  <c r="AE694" i="40"/>
  <c r="AF694" i="40"/>
  <c r="AD694" i="40"/>
  <c r="AC694" i="40"/>
  <c r="AB694" i="40"/>
  <c r="AA694" i="40"/>
  <c r="N1631" i="40"/>
  <c r="Z630" i="40" s="1"/>
  <c r="AI630" i="40"/>
  <c r="AG630" i="40"/>
  <c r="AH630" i="40"/>
  <c r="AE630" i="40"/>
  <c r="AF630" i="40"/>
  <c r="AD630" i="40"/>
  <c r="AC630" i="40"/>
  <c r="AB630" i="40"/>
  <c r="AA630" i="40"/>
  <c r="N1564" i="40"/>
  <c r="Z563" i="40" s="1"/>
  <c r="AI563" i="40"/>
  <c r="AG563" i="40"/>
  <c r="AH563" i="40"/>
  <c r="AF563" i="40"/>
  <c r="AE563" i="40"/>
  <c r="AD563" i="40"/>
  <c r="AC563" i="40"/>
  <c r="AB563" i="40"/>
  <c r="AA563" i="40"/>
  <c r="N1503" i="40"/>
  <c r="Z502" i="40" s="1"/>
  <c r="AI502" i="40"/>
  <c r="AG502" i="40"/>
  <c r="AH502" i="40"/>
  <c r="AE502" i="40"/>
  <c r="AF502" i="40"/>
  <c r="AD502" i="40"/>
  <c r="AC502" i="40"/>
  <c r="AB502" i="40"/>
  <c r="AA502" i="40"/>
  <c r="N1427" i="40"/>
  <c r="Z426" i="40" s="1"/>
  <c r="AI426" i="40"/>
  <c r="AH426" i="40"/>
  <c r="AG426" i="40"/>
  <c r="AF426" i="40"/>
  <c r="AE426" i="40"/>
  <c r="AD426" i="40"/>
  <c r="AC426" i="40"/>
  <c r="AB426" i="40"/>
  <c r="AA426" i="40"/>
  <c r="AI366" i="40"/>
  <c r="AH366" i="40"/>
  <c r="AG366" i="40"/>
  <c r="AE366" i="40"/>
  <c r="AF366" i="40"/>
  <c r="AD366" i="40"/>
  <c r="AC366" i="40"/>
  <c r="AA366" i="40"/>
  <c r="AB366" i="40"/>
  <c r="N1367" i="40"/>
  <c r="Z366" i="40" s="1"/>
  <c r="N1312" i="40"/>
  <c r="Z311" i="40" s="1"/>
  <c r="AI311" i="40"/>
  <c r="AH311" i="40"/>
  <c r="AG311" i="40"/>
  <c r="AF311" i="40"/>
  <c r="AE311" i="40"/>
  <c r="AD311" i="40"/>
  <c r="AC311" i="40"/>
  <c r="AA311" i="40"/>
  <c r="AB311" i="40"/>
  <c r="N1244" i="40"/>
  <c r="Z243" i="40" s="1"/>
  <c r="AH243" i="40"/>
  <c r="AI243" i="40"/>
  <c r="AG243" i="40"/>
  <c r="AF243" i="40"/>
  <c r="AE243" i="40"/>
  <c r="AD243" i="40"/>
  <c r="AB243" i="40"/>
  <c r="AC243" i="40"/>
  <c r="AA243" i="40"/>
  <c r="N1184" i="40"/>
  <c r="Z183" i="40" s="1"/>
  <c r="AI183" i="40"/>
  <c r="AH183" i="40"/>
  <c r="AG183" i="40"/>
  <c r="AF183" i="40"/>
  <c r="AE183" i="40"/>
  <c r="AD183" i="40"/>
  <c r="AC183" i="40"/>
  <c r="AB183" i="40"/>
  <c r="AA183" i="40"/>
  <c r="N1126" i="40"/>
  <c r="Z125" i="40" s="1"/>
  <c r="AI125" i="40"/>
  <c r="AH125" i="40"/>
  <c r="AG125" i="40"/>
  <c r="AF125" i="40"/>
  <c r="AE125" i="40"/>
  <c r="AD125" i="40"/>
  <c r="AB125" i="40"/>
  <c r="AC125" i="40"/>
  <c r="AA125" i="40"/>
  <c r="N1069" i="40"/>
  <c r="Z68" i="40" s="1"/>
  <c r="AI68" i="40"/>
  <c r="AH68" i="40"/>
  <c r="AG68" i="40"/>
  <c r="AF68" i="40"/>
  <c r="AE68" i="40"/>
  <c r="AD68" i="40"/>
  <c r="AB68" i="40"/>
  <c r="AC68" i="40"/>
  <c r="AA68" i="40"/>
  <c r="N1982" i="40"/>
  <c r="Z981" i="40" s="1"/>
  <c r="AI981" i="40"/>
  <c r="AH981" i="40"/>
  <c r="AF981" i="40"/>
  <c r="AE981" i="40"/>
  <c r="AD981" i="40"/>
  <c r="AG981" i="40"/>
  <c r="AC981" i="40"/>
  <c r="AB981" i="40"/>
  <c r="AA981" i="40"/>
  <c r="AI527" i="40"/>
  <c r="AG527" i="40"/>
  <c r="AH527" i="40"/>
  <c r="AF527" i="40"/>
  <c r="AE527" i="40"/>
  <c r="AD527" i="40"/>
  <c r="AC527" i="40"/>
  <c r="AB527" i="40"/>
  <c r="AA527" i="40"/>
  <c r="N1528" i="40"/>
  <c r="Z527" i="40" s="1"/>
  <c r="N1698" i="40"/>
  <c r="Z697" i="40" s="1"/>
  <c r="AI697" i="40"/>
  <c r="AG697" i="40"/>
  <c r="AH697" i="40"/>
  <c r="AF697" i="40"/>
  <c r="AD697" i="40"/>
  <c r="AE697" i="40"/>
  <c r="AC697" i="40"/>
  <c r="AB697" i="40"/>
  <c r="AA697" i="40"/>
  <c r="N1992" i="40"/>
  <c r="Z991" i="40" s="1"/>
  <c r="AI991" i="40"/>
  <c r="AH991" i="40"/>
  <c r="AG991" i="40"/>
  <c r="AF991" i="40"/>
  <c r="AD991" i="40"/>
  <c r="AE991" i="40"/>
  <c r="AC991" i="40"/>
  <c r="AB991" i="40"/>
  <c r="AA991" i="40"/>
  <c r="N1928" i="40"/>
  <c r="Z927" i="40" s="1"/>
  <c r="AI927" i="40"/>
  <c r="AH927" i="40"/>
  <c r="AG927" i="40"/>
  <c r="AF927" i="40"/>
  <c r="AD927" i="40"/>
  <c r="AE927" i="40"/>
  <c r="AC927" i="40"/>
  <c r="AB927" i="40"/>
  <c r="AA927" i="40"/>
  <c r="N1870" i="40"/>
  <c r="Z869" i="40" s="1"/>
  <c r="AI869" i="40"/>
  <c r="AH869" i="40"/>
  <c r="AF869" i="40"/>
  <c r="AG869" i="40"/>
  <c r="AE869" i="40"/>
  <c r="AD869" i="40"/>
  <c r="AC869" i="40"/>
  <c r="AB869" i="40"/>
  <c r="AA869" i="40"/>
  <c r="N1806" i="40"/>
  <c r="Z805" i="40" s="1"/>
  <c r="AI805" i="40"/>
  <c r="AH805" i="40"/>
  <c r="AF805" i="40"/>
  <c r="AG805" i="40"/>
  <c r="AE805" i="40"/>
  <c r="AD805" i="40"/>
  <c r="AC805" i="40"/>
  <c r="AB805" i="40"/>
  <c r="AA805" i="40"/>
  <c r="N1742" i="40"/>
  <c r="Z741" i="40" s="1"/>
  <c r="AI741" i="40"/>
  <c r="AG741" i="40"/>
  <c r="AH741" i="40"/>
  <c r="AF741" i="40"/>
  <c r="AE741" i="40"/>
  <c r="AD741" i="40"/>
  <c r="AC741" i="40"/>
  <c r="AB741" i="40"/>
  <c r="AA741" i="40"/>
  <c r="N1678" i="40"/>
  <c r="Z677" i="40" s="1"/>
  <c r="AI677" i="40"/>
  <c r="AG677" i="40"/>
  <c r="AH677" i="40"/>
  <c r="AF677" i="40"/>
  <c r="AE677" i="40"/>
  <c r="AD677" i="40"/>
  <c r="AC677" i="40"/>
  <c r="AB677" i="40"/>
  <c r="AA677" i="40"/>
  <c r="N1614" i="40"/>
  <c r="Z613" i="40" s="1"/>
  <c r="AI613" i="40"/>
  <c r="AG613" i="40"/>
  <c r="AH613" i="40"/>
  <c r="AF613" i="40"/>
  <c r="AE613" i="40"/>
  <c r="AD613" i="40"/>
  <c r="AC613" i="40"/>
  <c r="AB613" i="40"/>
  <c r="AA613" i="40"/>
  <c r="N1542" i="40"/>
  <c r="Z541" i="40" s="1"/>
  <c r="AI541" i="40"/>
  <c r="AG541" i="40"/>
  <c r="AH541" i="40"/>
  <c r="AF541" i="40"/>
  <c r="AE541" i="40"/>
  <c r="AD541" i="40"/>
  <c r="AC541" i="40"/>
  <c r="AB541" i="40"/>
  <c r="AA541" i="40"/>
  <c r="AI474" i="40"/>
  <c r="AG474" i="40"/>
  <c r="AH474" i="40"/>
  <c r="AF474" i="40"/>
  <c r="AE474" i="40"/>
  <c r="AD474" i="40"/>
  <c r="AC474" i="40"/>
  <c r="AB474" i="40"/>
  <c r="AA474" i="40"/>
  <c r="N1475" i="40"/>
  <c r="Z474" i="40" s="1"/>
  <c r="N1415" i="40"/>
  <c r="Z414" i="40" s="1"/>
  <c r="AI414" i="40"/>
  <c r="AH414" i="40"/>
  <c r="AG414" i="40"/>
  <c r="AE414" i="40"/>
  <c r="AF414" i="40"/>
  <c r="AD414" i="40"/>
  <c r="AC414" i="40"/>
  <c r="AA414" i="40"/>
  <c r="AB414" i="40"/>
  <c r="N1360" i="40"/>
  <c r="Z359" i="40" s="1"/>
  <c r="AI359" i="40"/>
  <c r="AH359" i="40"/>
  <c r="AG359" i="40"/>
  <c r="AF359" i="40"/>
  <c r="AE359" i="40"/>
  <c r="AD359" i="40"/>
  <c r="AC359" i="40"/>
  <c r="AB359" i="40"/>
  <c r="AA359" i="40"/>
  <c r="N1287" i="40"/>
  <c r="Z286" i="40" s="1"/>
  <c r="AI286" i="40"/>
  <c r="AH286" i="40"/>
  <c r="AG286" i="40"/>
  <c r="AE286" i="40"/>
  <c r="AF286" i="40"/>
  <c r="AD286" i="40"/>
  <c r="AC286" i="40"/>
  <c r="AA286" i="40"/>
  <c r="AB286" i="40"/>
  <c r="N1220" i="40"/>
  <c r="Z219" i="40" s="1"/>
  <c r="AH219" i="40"/>
  <c r="AI219" i="40"/>
  <c r="AG219" i="40"/>
  <c r="AF219" i="40"/>
  <c r="AE219" i="40"/>
  <c r="AD219" i="40"/>
  <c r="AB219" i="40"/>
  <c r="AC219" i="40"/>
  <c r="AA219" i="40"/>
  <c r="N1153" i="40"/>
  <c r="Z152" i="40" s="1"/>
  <c r="AI152" i="40"/>
  <c r="AH152" i="40"/>
  <c r="AG152" i="40"/>
  <c r="AF152" i="40"/>
  <c r="AE152" i="40"/>
  <c r="AC152" i="40"/>
  <c r="AD152" i="40"/>
  <c r="AB152" i="40"/>
  <c r="AA152" i="40"/>
  <c r="N1075" i="40"/>
  <c r="Z74" i="40" s="1"/>
  <c r="AI74" i="40"/>
  <c r="AH74" i="40"/>
  <c r="AG74" i="40"/>
  <c r="AE74" i="40"/>
  <c r="AF74" i="40"/>
  <c r="AC74" i="40"/>
  <c r="AD74" i="40"/>
  <c r="AB74" i="40"/>
  <c r="AA74" i="40"/>
  <c r="N1950" i="40"/>
  <c r="Z949" i="40" s="1"/>
  <c r="AI949" i="40"/>
  <c r="AH949" i="40"/>
  <c r="AF949" i="40"/>
  <c r="AE949" i="40"/>
  <c r="AD949" i="40"/>
  <c r="AG949" i="40"/>
  <c r="AC949" i="40"/>
  <c r="AB949" i="40"/>
  <c r="AA949" i="40"/>
  <c r="AI516" i="40"/>
  <c r="AH516" i="40"/>
  <c r="AG516" i="40"/>
  <c r="AF516" i="40"/>
  <c r="AD516" i="40"/>
  <c r="AE516" i="40"/>
  <c r="AC516" i="40"/>
  <c r="AB516" i="40"/>
  <c r="AA516" i="40"/>
  <c r="N1517" i="40"/>
  <c r="Z516" i="40" s="1"/>
  <c r="N1588" i="40"/>
  <c r="Z587" i="40" s="1"/>
  <c r="AI587" i="40"/>
  <c r="AG587" i="40"/>
  <c r="AH587" i="40"/>
  <c r="AF587" i="40"/>
  <c r="AE587" i="40"/>
  <c r="AD587" i="40"/>
  <c r="AC587" i="40"/>
  <c r="AB587" i="40"/>
  <c r="AA587" i="40"/>
  <c r="N1967" i="40"/>
  <c r="Z966" i="40" s="1"/>
  <c r="AI966" i="40"/>
  <c r="AH966" i="40"/>
  <c r="AG966" i="40"/>
  <c r="AE966" i="40"/>
  <c r="AF966" i="40"/>
  <c r="AD966" i="40"/>
  <c r="AC966" i="40"/>
  <c r="AB966" i="40"/>
  <c r="AA966" i="40"/>
  <c r="N1903" i="40"/>
  <c r="Z902" i="40" s="1"/>
  <c r="AI902" i="40"/>
  <c r="AH902" i="40"/>
  <c r="AG902" i="40"/>
  <c r="AE902" i="40"/>
  <c r="AF902" i="40"/>
  <c r="AD902" i="40"/>
  <c r="AC902" i="40"/>
  <c r="AB902" i="40"/>
  <c r="AA902" i="40"/>
  <c r="N1837" i="40"/>
  <c r="Z836" i="40" s="1"/>
  <c r="AI836" i="40"/>
  <c r="AH836" i="40"/>
  <c r="AG836" i="40"/>
  <c r="AF836" i="40"/>
  <c r="AE836" i="40"/>
  <c r="AD836" i="40"/>
  <c r="AC836" i="40"/>
  <c r="AB836" i="40"/>
  <c r="AA836" i="40"/>
  <c r="N1773" i="40"/>
  <c r="Z772" i="40" s="1"/>
  <c r="AI772" i="40"/>
  <c r="AH772" i="40"/>
  <c r="AG772" i="40"/>
  <c r="AF772" i="40"/>
  <c r="AE772" i="40"/>
  <c r="AD772" i="40"/>
  <c r="AC772" i="40"/>
  <c r="AB772" i="40"/>
  <c r="AA772" i="40"/>
  <c r="N1709" i="40"/>
  <c r="Z708" i="40" s="1"/>
  <c r="AI708" i="40"/>
  <c r="AH708" i="40"/>
  <c r="AG708" i="40"/>
  <c r="AF708" i="40"/>
  <c r="AE708" i="40"/>
  <c r="AD708" i="40"/>
  <c r="AC708" i="40"/>
  <c r="AB708" i="40"/>
  <c r="AA708" i="40"/>
  <c r="N1645" i="40"/>
  <c r="Z644" i="40" s="1"/>
  <c r="AI644" i="40"/>
  <c r="AH644" i="40"/>
  <c r="AG644" i="40"/>
  <c r="AF644" i="40"/>
  <c r="AD644" i="40"/>
  <c r="AE644" i="40"/>
  <c r="AC644" i="40"/>
  <c r="AB644" i="40"/>
  <c r="AA644" i="40"/>
  <c r="N1583" i="40"/>
  <c r="Z582" i="40" s="1"/>
  <c r="AI582" i="40"/>
  <c r="AG582" i="40"/>
  <c r="AH582" i="40"/>
  <c r="AE582" i="40"/>
  <c r="AF582" i="40"/>
  <c r="AD582" i="40"/>
  <c r="AC582" i="40"/>
  <c r="AB582" i="40"/>
  <c r="AA582" i="40"/>
  <c r="N1523" i="40"/>
  <c r="Z522" i="40" s="1"/>
  <c r="AI522" i="40"/>
  <c r="AG522" i="40"/>
  <c r="AH522" i="40"/>
  <c r="AF522" i="40"/>
  <c r="AE522" i="40"/>
  <c r="AD522" i="40"/>
  <c r="AC522" i="40"/>
  <c r="AB522" i="40"/>
  <c r="AA522" i="40"/>
  <c r="AI468" i="40"/>
  <c r="AH468" i="40"/>
  <c r="AG468" i="40"/>
  <c r="AF468" i="40"/>
  <c r="AE468" i="40"/>
  <c r="AD468" i="40"/>
  <c r="AC468" i="40"/>
  <c r="AB468" i="40"/>
  <c r="AA468" i="40"/>
  <c r="N1469" i="40"/>
  <c r="Z468" i="40" s="1"/>
  <c r="AI408" i="40"/>
  <c r="AH408" i="40"/>
  <c r="AG408" i="40"/>
  <c r="AF408" i="40"/>
  <c r="AE408" i="40"/>
  <c r="AC408" i="40"/>
  <c r="AD408" i="40"/>
  <c r="AB408" i="40"/>
  <c r="AA408" i="40"/>
  <c r="N1409" i="40"/>
  <c r="Z408" i="40" s="1"/>
  <c r="N1330" i="40"/>
  <c r="Z329" i="40" s="1"/>
  <c r="AI329" i="40"/>
  <c r="AH329" i="40"/>
  <c r="AG329" i="40"/>
  <c r="AF329" i="40"/>
  <c r="AE329" i="40"/>
  <c r="AD329" i="40"/>
  <c r="AC329" i="40"/>
  <c r="AA329" i="40"/>
  <c r="AB329" i="40"/>
  <c r="AI257" i="40"/>
  <c r="AH257" i="40"/>
  <c r="AG257" i="40"/>
  <c r="AF257" i="40"/>
  <c r="AE257" i="40"/>
  <c r="AD257" i="40"/>
  <c r="AC257" i="40"/>
  <c r="AA257" i="40"/>
  <c r="AB257" i="40"/>
  <c r="N1258" i="40"/>
  <c r="Z257" i="40" s="1"/>
  <c r="N1197" i="40"/>
  <c r="Z196" i="40" s="1"/>
  <c r="AI196" i="40"/>
  <c r="AH196" i="40"/>
  <c r="AG196" i="40"/>
  <c r="AF196" i="40"/>
  <c r="AE196" i="40"/>
  <c r="AD196" i="40"/>
  <c r="AB196" i="40"/>
  <c r="AC196" i="40"/>
  <c r="AA196" i="40"/>
  <c r="N1138" i="40"/>
  <c r="Z137" i="40" s="1"/>
  <c r="AI137" i="40"/>
  <c r="AH137" i="40"/>
  <c r="AG137" i="40"/>
  <c r="AF137" i="40"/>
  <c r="AE137" i="40"/>
  <c r="AD137" i="40"/>
  <c r="AC137" i="40"/>
  <c r="AB137" i="40"/>
  <c r="AA137" i="40"/>
  <c r="AI81" i="40"/>
  <c r="AH81" i="40"/>
  <c r="AG81" i="40"/>
  <c r="AF81" i="40"/>
  <c r="AE81" i="40"/>
  <c r="AD81" i="40"/>
  <c r="AB81" i="40"/>
  <c r="AC81" i="40"/>
  <c r="AA81" i="40"/>
  <c r="N1082" i="40"/>
  <c r="Z81" i="40" s="1"/>
  <c r="N1017" i="40"/>
  <c r="Z16" i="40" s="1"/>
  <c r="AI16" i="40"/>
  <c r="AH16" i="40"/>
  <c r="AG16" i="40"/>
  <c r="AF16" i="40"/>
  <c r="AE16" i="40"/>
  <c r="AD16" i="40"/>
  <c r="AC16" i="40"/>
  <c r="AB16" i="40"/>
  <c r="AA16" i="40"/>
  <c r="N1317" i="40"/>
  <c r="Z316" i="40" s="1"/>
  <c r="AI316" i="40"/>
  <c r="AH316" i="40"/>
  <c r="AG316" i="40"/>
  <c r="AF316" i="40"/>
  <c r="AE316" i="40"/>
  <c r="AD316" i="40"/>
  <c r="AC316" i="40"/>
  <c r="AB316" i="40"/>
  <c r="AA316" i="40"/>
  <c r="N1249" i="40"/>
  <c r="Z248" i="40" s="1"/>
  <c r="AI248" i="40"/>
  <c r="AH248" i="40"/>
  <c r="AG248" i="40"/>
  <c r="AF248" i="40"/>
  <c r="AE248" i="40"/>
  <c r="AC248" i="40"/>
  <c r="AD248" i="40"/>
  <c r="AB248" i="40"/>
  <c r="AA248" i="40"/>
  <c r="N1189" i="40"/>
  <c r="Z188" i="40" s="1"/>
  <c r="AI188" i="40"/>
  <c r="AH188" i="40"/>
  <c r="AG188" i="40"/>
  <c r="AF188" i="40"/>
  <c r="AE188" i="40"/>
  <c r="AD188" i="40"/>
  <c r="AB188" i="40"/>
  <c r="AC188" i="40"/>
  <c r="AA188" i="40"/>
  <c r="N1116" i="40"/>
  <c r="Z115" i="40" s="1"/>
  <c r="AH115" i="40"/>
  <c r="AI115" i="40"/>
  <c r="AG115" i="40"/>
  <c r="AF115" i="40"/>
  <c r="AE115" i="40"/>
  <c r="AD115" i="40"/>
  <c r="AB115" i="40"/>
  <c r="AC115" i="40"/>
  <c r="AA115" i="40"/>
  <c r="N1054" i="40"/>
  <c r="Z53" i="40" s="1"/>
  <c r="AI53" i="40"/>
  <c r="AH53" i="40"/>
  <c r="AG53" i="40"/>
  <c r="AF53" i="40"/>
  <c r="AE53" i="40"/>
  <c r="AC53" i="40"/>
  <c r="AD53" i="40"/>
  <c r="AB53" i="40"/>
  <c r="AA53" i="40"/>
  <c r="N1004" i="40"/>
  <c r="Z3" i="40" s="1"/>
  <c r="AI3" i="40"/>
  <c r="AH3" i="40"/>
  <c r="AG3" i="40"/>
  <c r="AF3" i="40"/>
  <c r="AC3" i="40"/>
  <c r="AE3" i="40"/>
  <c r="AB3" i="40"/>
  <c r="AD3" i="40"/>
  <c r="AA3" i="40"/>
  <c r="N1604" i="40"/>
  <c r="Z603" i="40" s="1"/>
  <c r="AI603" i="40"/>
  <c r="AG603" i="40"/>
  <c r="AH603" i="40"/>
  <c r="AF603" i="40"/>
  <c r="AE603" i="40"/>
  <c r="AD603" i="40"/>
  <c r="AC603" i="40"/>
  <c r="AB603" i="40"/>
  <c r="AA603" i="40"/>
  <c r="N1430" i="40"/>
  <c r="Z429" i="40" s="1"/>
  <c r="AI429" i="40"/>
  <c r="AH429" i="40"/>
  <c r="AG429" i="40"/>
  <c r="AF429" i="40"/>
  <c r="AD429" i="40"/>
  <c r="AE429" i="40"/>
  <c r="AC429" i="40"/>
  <c r="AA429" i="40"/>
  <c r="AB429" i="40"/>
  <c r="AI358" i="40"/>
  <c r="AH358" i="40"/>
  <c r="AG358" i="40"/>
  <c r="AE358" i="40"/>
  <c r="AF358" i="40"/>
  <c r="AD358" i="40"/>
  <c r="AC358" i="40"/>
  <c r="AA358" i="40"/>
  <c r="AB358" i="40"/>
  <c r="N1359" i="40"/>
  <c r="Z358" i="40" s="1"/>
  <c r="N1941" i="40"/>
  <c r="Z940" i="40" s="1"/>
  <c r="AI940" i="40"/>
  <c r="AH940" i="40"/>
  <c r="AG940" i="40"/>
  <c r="AF940" i="40"/>
  <c r="AD940" i="40"/>
  <c r="AE940" i="40"/>
  <c r="AC940" i="40"/>
  <c r="AB940" i="40"/>
  <c r="AA940" i="40"/>
  <c r="AI872" i="40"/>
  <c r="AH872" i="40"/>
  <c r="AG872" i="40"/>
  <c r="AE872" i="40"/>
  <c r="AF872" i="40"/>
  <c r="AC872" i="40"/>
  <c r="AD872" i="40"/>
  <c r="AB872" i="40"/>
  <c r="AA872" i="40"/>
  <c r="N1873" i="40"/>
  <c r="Z872" i="40" s="1"/>
  <c r="N1811" i="40"/>
  <c r="Z810" i="40" s="1"/>
  <c r="AI810" i="40"/>
  <c r="AH810" i="40"/>
  <c r="AG810" i="40"/>
  <c r="AF810" i="40"/>
  <c r="AE810" i="40"/>
  <c r="AD810" i="40"/>
  <c r="AC810" i="40"/>
  <c r="AB810" i="40"/>
  <c r="AA810" i="40"/>
  <c r="N1747" i="40"/>
  <c r="Z746" i="40" s="1"/>
  <c r="AI746" i="40"/>
  <c r="AG746" i="40"/>
  <c r="AH746" i="40"/>
  <c r="AF746" i="40"/>
  <c r="AE746" i="40"/>
  <c r="AD746" i="40"/>
  <c r="AC746" i="40"/>
  <c r="AB746" i="40"/>
  <c r="AA746" i="40"/>
  <c r="N1683" i="40"/>
  <c r="Z682" i="40" s="1"/>
  <c r="AI682" i="40"/>
  <c r="AG682" i="40"/>
  <c r="AH682" i="40"/>
  <c r="AF682" i="40"/>
  <c r="AE682" i="40"/>
  <c r="AD682" i="40"/>
  <c r="AC682" i="40"/>
  <c r="AB682" i="40"/>
  <c r="AA682" i="40"/>
  <c r="N1619" i="40"/>
  <c r="Z618" i="40" s="1"/>
  <c r="AI618" i="40"/>
  <c r="AG618" i="40"/>
  <c r="AH618" i="40"/>
  <c r="AF618" i="40"/>
  <c r="AE618" i="40"/>
  <c r="AD618" i="40"/>
  <c r="AC618" i="40"/>
  <c r="AB618" i="40"/>
  <c r="AA618" i="40"/>
  <c r="N1560" i="40"/>
  <c r="Z559" i="40" s="1"/>
  <c r="AI559" i="40"/>
  <c r="AG559" i="40"/>
  <c r="AH559" i="40"/>
  <c r="AF559" i="40"/>
  <c r="AE559" i="40"/>
  <c r="AD559" i="40"/>
  <c r="AC559" i="40"/>
  <c r="AB559" i="40"/>
  <c r="AA559" i="40"/>
  <c r="N1489" i="40"/>
  <c r="Z488" i="40" s="1"/>
  <c r="AI488" i="40"/>
  <c r="AG488" i="40"/>
  <c r="AH488" i="40"/>
  <c r="AE488" i="40"/>
  <c r="AF488" i="40"/>
  <c r="AD488" i="40"/>
  <c r="AC488" i="40"/>
  <c r="AB488" i="40"/>
  <c r="AA488" i="40"/>
  <c r="AI418" i="40"/>
  <c r="AH418" i="40"/>
  <c r="AG418" i="40"/>
  <c r="AF418" i="40"/>
  <c r="AE418" i="40"/>
  <c r="AD418" i="40"/>
  <c r="AC418" i="40"/>
  <c r="AB418" i="40"/>
  <c r="AA418" i="40"/>
  <c r="N1419" i="40"/>
  <c r="Z418" i="40" s="1"/>
  <c r="N1369" i="40"/>
  <c r="Z368" i="40" s="1"/>
  <c r="AI368" i="40"/>
  <c r="AH368" i="40"/>
  <c r="AG368" i="40"/>
  <c r="AF368" i="40"/>
  <c r="AE368" i="40"/>
  <c r="AC368" i="40"/>
  <c r="AD368" i="40"/>
  <c r="AB368" i="40"/>
  <c r="AA368" i="40"/>
  <c r="AI290" i="40"/>
  <c r="AH290" i="40"/>
  <c r="AG290" i="40"/>
  <c r="AF290" i="40"/>
  <c r="AE290" i="40"/>
  <c r="AD290" i="40"/>
  <c r="AC290" i="40"/>
  <c r="AB290" i="40"/>
  <c r="AA290" i="40"/>
  <c r="N1291" i="40"/>
  <c r="Z290" i="40" s="1"/>
  <c r="N1232" i="40"/>
  <c r="Z231" i="40" s="1"/>
  <c r="AI231" i="40"/>
  <c r="AH231" i="40"/>
  <c r="AG231" i="40"/>
  <c r="AF231" i="40"/>
  <c r="AE231" i="40"/>
  <c r="AD231" i="40"/>
  <c r="AC231" i="40"/>
  <c r="AB231" i="40"/>
  <c r="AA231" i="40"/>
  <c r="N1165" i="40"/>
  <c r="Z164" i="40" s="1"/>
  <c r="AI164" i="40"/>
  <c r="AH164" i="40"/>
  <c r="AG164" i="40"/>
  <c r="AF164" i="40"/>
  <c r="AE164" i="40"/>
  <c r="AD164" i="40"/>
  <c r="AB164" i="40"/>
  <c r="AC164" i="40"/>
  <c r="AA164" i="40"/>
  <c r="N1108" i="40"/>
  <c r="Z107" i="40" s="1"/>
  <c r="AH107" i="40"/>
  <c r="AI107" i="40"/>
  <c r="AG107" i="40"/>
  <c r="AF107" i="40"/>
  <c r="AE107" i="40"/>
  <c r="AD107" i="40"/>
  <c r="AB107" i="40"/>
  <c r="AC107" i="40"/>
  <c r="AA107" i="40"/>
  <c r="N1047" i="40"/>
  <c r="Z46" i="40" s="1"/>
  <c r="AI46" i="40"/>
  <c r="AH46" i="40"/>
  <c r="AG46" i="40"/>
  <c r="AE46" i="40"/>
  <c r="AD46" i="40"/>
  <c r="AF46" i="40"/>
  <c r="AC46" i="40"/>
  <c r="AB46" i="40"/>
  <c r="AA46" i="40"/>
  <c r="N1958" i="40"/>
  <c r="Z957" i="40" s="1"/>
  <c r="AI957" i="40"/>
  <c r="AH957" i="40"/>
  <c r="AF957" i="40"/>
  <c r="AG957" i="40"/>
  <c r="AD957" i="40"/>
  <c r="AE957" i="40"/>
  <c r="AC957" i="40"/>
  <c r="AB957" i="40"/>
  <c r="AA957" i="40"/>
  <c r="N1129" i="40"/>
  <c r="Z128" i="40" s="1"/>
  <c r="AI128" i="40"/>
  <c r="AH128" i="40"/>
  <c r="AG128" i="40"/>
  <c r="AF128" i="40"/>
  <c r="AE128" i="40"/>
  <c r="AC128" i="40"/>
  <c r="AD128" i="40"/>
  <c r="AB128" i="40"/>
  <c r="AA128" i="40"/>
  <c r="N1865" i="40"/>
  <c r="Z864" i="40" s="1"/>
  <c r="AI864" i="40"/>
  <c r="AH864" i="40"/>
  <c r="AG864" i="40"/>
  <c r="AE864" i="40"/>
  <c r="AF864" i="40"/>
  <c r="AC864" i="40"/>
  <c r="AD864" i="40"/>
  <c r="AB864" i="40"/>
  <c r="AA864" i="40"/>
  <c r="AI395" i="40"/>
  <c r="AH395" i="40"/>
  <c r="AG395" i="40"/>
  <c r="AF395" i="40"/>
  <c r="AE395" i="40"/>
  <c r="AD395" i="40"/>
  <c r="AC395" i="40"/>
  <c r="AB395" i="40"/>
  <c r="AA395" i="40"/>
  <c r="N1396" i="40"/>
  <c r="Z395" i="40" s="1"/>
  <c r="N1708" i="40"/>
  <c r="Z707" i="40" s="1"/>
  <c r="AI707" i="40"/>
  <c r="AG707" i="40"/>
  <c r="AH707" i="40"/>
  <c r="AF707" i="40"/>
  <c r="AE707" i="40"/>
  <c r="AD707" i="40"/>
  <c r="AC707" i="40"/>
  <c r="AA707" i="40"/>
  <c r="AB707" i="40"/>
  <c r="N1672" i="40"/>
  <c r="Z671" i="40" s="1"/>
  <c r="AI671" i="40"/>
  <c r="AG671" i="40"/>
  <c r="AH671" i="40"/>
  <c r="AF671" i="40"/>
  <c r="AE671" i="40"/>
  <c r="AD671" i="40"/>
  <c r="AC671" i="40"/>
  <c r="AB671" i="40"/>
  <c r="AA671" i="40"/>
  <c r="N1253" i="40"/>
  <c r="Z252" i="40" s="1"/>
  <c r="AI252" i="40"/>
  <c r="AH252" i="40"/>
  <c r="AG252" i="40"/>
  <c r="AF252" i="40"/>
  <c r="AE252" i="40"/>
  <c r="AD252" i="40"/>
  <c r="AC252" i="40"/>
  <c r="AB252" i="40"/>
  <c r="AA252" i="40"/>
  <c r="N1969" i="40"/>
  <c r="Z968" i="40" s="1"/>
  <c r="AI968" i="40"/>
  <c r="AH968" i="40"/>
  <c r="AG968" i="40"/>
  <c r="AE968" i="40"/>
  <c r="AF968" i="40"/>
  <c r="AC968" i="40"/>
  <c r="AD968" i="40"/>
  <c r="AB968" i="40"/>
  <c r="AA968" i="40"/>
  <c r="N1514" i="40"/>
  <c r="Z513" i="40" s="1"/>
  <c r="AI513" i="40"/>
  <c r="AG513" i="40"/>
  <c r="AH513" i="40"/>
  <c r="AF513" i="40"/>
  <c r="AD513" i="40"/>
  <c r="AE513" i="40"/>
  <c r="AC513" i="40"/>
  <c r="AB513" i="40"/>
  <c r="AA513" i="40"/>
  <c r="N1083" i="40"/>
  <c r="Z82" i="40" s="1"/>
  <c r="AI82" i="40"/>
  <c r="AH82" i="40"/>
  <c r="AG82" i="40"/>
  <c r="AE82" i="40"/>
  <c r="AF82" i="40"/>
  <c r="AC82" i="40"/>
  <c r="AD82" i="40"/>
  <c r="AB82" i="40"/>
  <c r="AA82" i="40"/>
  <c r="N1822" i="40"/>
  <c r="Z821" i="40" s="1"/>
  <c r="AI821" i="40"/>
  <c r="AH821" i="40"/>
  <c r="AF821" i="40"/>
  <c r="AG821" i="40"/>
  <c r="AE821" i="40"/>
  <c r="AD821" i="40"/>
  <c r="AC821" i="40"/>
  <c r="AB821" i="40"/>
  <c r="AA821" i="40"/>
  <c r="AI376" i="40"/>
  <c r="AH376" i="40"/>
  <c r="AG376" i="40"/>
  <c r="AF376" i="40"/>
  <c r="AE376" i="40"/>
  <c r="AC376" i="40"/>
  <c r="AD376" i="40"/>
  <c r="AB376" i="40"/>
  <c r="AA376" i="40"/>
  <c r="N1377" i="40"/>
  <c r="Z376" i="40" s="1"/>
  <c r="N1682" i="40"/>
  <c r="Z681" i="40" s="1"/>
  <c r="AI681" i="40"/>
  <c r="AG681" i="40"/>
  <c r="AH681" i="40"/>
  <c r="AF681" i="40"/>
  <c r="AD681" i="40"/>
  <c r="AE681" i="40"/>
  <c r="AC681" i="40"/>
  <c r="AB681" i="40"/>
  <c r="AA681" i="40"/>
  <c r="N1541" i="40"/>
  <c r="Z540" i="40" s="1"/>
  <c r="AI540" i="40"/>
  <c r="AH540" i="40"/>
  <c r="AG540" i="40"/>
  <c r="AF540" i="40"/>
  <c r="AE540" i="40"/>
  <c r="AD540" i="40"/>
  <c r="AC540" i="40"/>
  <c r="AB540" i="40"/>
  <c r="AA540" i="40"/>
  <c r="N1329" i="40"/>
  <c r="Z328" i="40" s="1"/>
  <c r="AI328" i="40"/>
  <c r="AH328" i="40"/>
  <c r="AG328" i="40"/>
  <c r="AE328" i="40"/>
  <c r="AF328" i="40"/>
  <c r="AC328" i="40"/>
  <c r="AD328" i="40"/>
  <c r="AB328" i="40"/>
  <c r="AA328" i="40"/>
  <c r="N1446" i="40"/>
  <c r="Z445" i="40" s="1"/>
  <c r="AI445" i="40"/>
  <c r="AH445" i="40"/>
  <c r="AG445" i="40"/>
  <c r="AF445" i="40"/>
  <c r="AD445" i="40"/>
  <c r="AE445" i="40"/>
  <c r="AC445" i="40"/>
  <c r="AA445" i="40"/>
  <c r="AB445" i="40"/>
  <c r="N1635" i="40"/>
  <c r="Z634" i="40" s="1"/>
  <c r="AI634" i="40"/>
  <c r="AG634" i="40"/>
  <c r="AH634" i="40"/>
  <c r="AF634" i="40"/>
  <c r="AE634" i="40"/>
  <c r="AD634" i="40"/>
  <c r="AC634" i="40"/>
  <c r="AB634" i="40"/>
  <c r="AA634" i="40"/>
  <c r="N1309" i="40"/>
  <c r="Z308" i="40" s="1"/>
  <c r="AI308" i="40"/>
  <c r="AH308" i="40"/>
  <c r="AG308" i="40"/>
  <c r="AF308" i="40"/>
  <c r="AE308" i="40"/>
  <c r="AD308" i="40"/>
  <c r="AC308" i="40"/>
  <c r="AB308" i="40"/>
  <c r="AA308" i="40"/>
  <c r="N1844" i="40"/>
  <c r="Z843" i="40" s="1"/>
  <c r="AI843" i="40"/>
  <c r="AG843" i="40"/>
  <c r="AH843" i="40"/>
  <c r="AF843" i="40"/>
  <c r="AE843" i="40"/>
  <c r="AD843" i="40"/>
  <c r="AC843" i="40"/>
  <c r="AA843" i="40"/>
  <c r="AB843" i="40"/>
  <c r="N1884" i="40"/>
  <c r="Z883" i="40" s="1"/>
  <c r="AI883" i="40"/>
  <c r="AH883" i="40"/>
  <c r="AF883" i="40"/>
  <c r="AG883" i="40"/>
  <c r="AE883" i="40"/>
  <c r="AD883" i="40"/>
  <c r="AC883" i="40"/>
  <c r="AA883" i="40"/>
  <c r="AB883" i="40"/>
  <c r="N1374" i="40"/>
  <c r="Z373" i="40" s="1"/>
  <c r="AI373" i="40"/>
  <c r="AH373" i="40"/>
  <c r="AG373" i="40"/>
  <c r="AF373" i="40"/>
  <c r="AD373" i="40"/>
  <c r="AE373" i="40"/>
  <c r="AC373" i="40"/>
  <c r="AA373" i="40"/>
  <c r="AB373" i="40"/>
  <c r="N1308" i="40"/>
  <c r="Z307" i="40" s="1"/>
  <c r="AH307" i="40"/>
  <c r="AI307" i="40"/>
  <c r="AG307" i="40"/>
  <c r="AF307" i="40"/>
  <c r="AE307" i="40"/>
  <c r="AD307" i="40"/>
  <c r="AC307" i="40"/>
  <c r="AA307" i="40"/>
  <c r="AB307" i="40"/>
  <c r="N1247" i="40"/>
  <c r="Z246" i="40" s="1"/>
  <c r="AI246" i="40"/>
  <c r="AH246" i="40"/>
  <c r="AG246" i="40"/>
  <c r="AE246" i="40"/>
  <c r="AF246" i="40"/>
  <c r="AD246" i="40"/>
  <c r="AC246" i="40"/>
  <c r="AA246" i="40"/>
  <c r="AB246" i="40"/>
  <c r="N1171" i="40"/>
  <c r="Z170" i="40" s="1"/>
  <c r="AI170" i="40"/>
  <c r="AH170" i="40"/>
  <c r="AG170" i="40"/>
  <c r="AE170" i="40"/>
  <c r="AF170" i="40"/>
  <c r="AC170" i="40"/>
  <c r="AD170" i="40"/>
  <c r="AB170" i="40"/>
  <c r="AA170" i="40"/>
  <c r="N1100" i="40"/>
  <c r="Z99" i="40" s="1"/>
  <c r="AH99" i="40"/>
  <c r="AI99" i="40"/>
  <c r="AG99" i="40"/>
  <c r="AF99" i="40"/>
  <c r="AD99" i="40"/>
  <c r="AE99" i="40"/>
  <c r="AB99" i="40"/>
  <c r="AC99" i="40"/>
  <c r="AA99" i="40"/>
  <c r="N1027" i="40"/>
  <c r="Z26" i="40" s="1"/>
  <c r="AI26" i="40"/>
  <c r="AH26" i="40"/>
  <c r="AG26" i="40"/>
  <c r="AE26" i="40"/>
  <c r="AF26" i="40"/>
  <c r="AD26" i="40"/>
  <c r="AC26" i="40"/>
  <c r="AB26" i="40"/>
  <c r="AA26" i="40"/>
  <c r="N1692" i="40"/>
  <c r="Z691" i="40" s="1"/>
  <c r="AI691" i="40"/>
  <c r="AG691" i="40"/>
  <c r="AH691" i="40"/>
  <c r="AF691" i="40"/>
  <c r="AE691" i="40"/>
  <c r="AD691" i="40"/>
  <c r="AC691" i="40"/>
  <c r="AA691" i="40"/>
  <c r="AB691" i="40"/>
  <c r="N1818" i="40"/>
  <c r="Z817" i="40" s="1"/>
  <c r="AI817" i="40"/>
  <c r="AH817" i="40"/>
  <c r="AG817" i="40"/>
  <c r="AF817" i="40"/>
  <c r="AE817" i="40"/>
  <c r="AD817" i="40"/>
  <c r="AC817" i="40"/>
  <c r="AB817" i="40"/>
  <c r="AA817" i="40"/>
  <c r="AI466" i="40"/>
  <c r="AG466" i="40"/>
  <c r="AH466" i="40"/>
  <c r="AF466" i="40"/>
  <c r="AE466" i="40"/>
  <c r="AD466" i="40"/>
  <c r="AC466" i="40"/>
  <c r="AB466" i="40"/>
  <c r="N1467" i="40"/>
  <c r="Z466" i="40" s="1"/>
  <c r="AA466" i="40"/>
  <c r="N1963" i="40"/>
  <c r="Z962" i="40" s="1"/>
  <c r="AI962" i="40"/>
  <c r="AH962" i="40"/>
  <c r="AG962" i="40"/>
  <c r="AF962" i="40"/>
  <c r="AE962" i="40"/>
  <c r="AD962" i="40"/>
  <c r="AC962" i="40"/>
  <c r="AB962" i="40"/>
  <c r="AA962" i="40"/>
  <c r="N1899" i="40"/>
  <c r="Z898" i="40" s="1"/>
  <c r="AI898" i="40"/>
  <c r="AH898" i="40"/>
  <c r="AF898" i="40"/>
  <c r="AG898" i="40"/>
  <c r="AE898" i="40"/>
  <c r="AD898" i="40"/>
  <c r="AC898" i="40"/>
  <c r="AB898" i="40"/>
  <c r="AA898" i="40"/>
  <c r="N1841" i="40"/>
  <c r="Z840" i="40" s="1"/>
  <c r="AI840" i="40"/>
  <c r="AH840" i="40"/>
  <c r="AG840" i="40"/>
  <c r="AE840" i="40"/>
  <c r="AF840" i="40"/>
  <c r="AC840" i="40"/>
  <c r="AD840" i="40"/>
  <c r="AB840" i="40"/>
  <c r="AA840" i="40"/>
  <c r="N1777" i="40"/>
  <c r="Z776" i="40" s="1"/>
  <c r="AI776" i="40"/>
  <c r="AG776" i="40"/>
  <c r="AH776" i="40"/>
  <c r="AE776" i="40"/>
  <c r="AF776" i="40"/>
  <c r="AC776" i="40"/>
  <c r="AD776" i="40"/>
  <c r="AB776" i="40"/>
  <c r="AA776" i="40"/>
  <c r="N1713" i="40"/>
  <c r="Z712" i="40" s="1"/>
  <c r="AI712" i="40"/>
  <c r="AG712" i="40"/>
  <c r="AH712" i="40"/>
  <c r="AE712" i="40"/>
  <c r="AF712" i="40"/>
  <c r="AC712" i="40"/>
  <c r="AD712" i="40"/>
  <c r="AB712" i="40"/>
  <c r="AA712" i="40"/>
  <c r="N1649" i="40"/>
  <c r="Z648" i="40" s="1"/>
  <c r="AI648" i="40"/>
  <c r="AG648" i="40"/>
  <c r="AH648" i="40"/>
  <c r="AE648" i="40"/>
  <c r="AF648" i="40"/>
  <c r="AC648" i="40"/>
  <c r="AD648" i="40"/>
  <c r="AB648" i="40"/>
  <c r="AA648" i="40"/>
  <c r="N1587" i="40"/>
  <c r="Z586" i="40" s="1"/>
  <c r="AI586" i="40"/>
  <c r="AG586" i="40"/>
  <c r="AH586" i="40"/>
  <c r="AF586" i="40"/>
  <c r="AE586" i="40"/>
  <c r="AD586" i="40"/>
  <c r="AC586" i="40"/>
  <c r="AB586" i="40"/>
  <c r="AA586" i="40"/>
  <c r="N1509" i="40"/>
  <c r="Z508" i="40" s="1"/>
  <c r="AI508" i="40"/>
  <c r="AH508" i="40"/>
  <c r="AG508" i="40"/>
  <c r="AF508" i="40"/>
  <c r="AD508" i="40"/>
  <c r="AE508" i="40"/>
  <c r="AC508" i="40"/>
  <c r="AB508" i="40"/>
  <c r="AA508" i="40"/>
  <c r="AI443" i="40"/>
  <c r="AH443" i="40"/>
  <c r="AG443" i="40"/>
  <c r="AF443" i="40"/>
  <c r="AE443" i="40"/>
  <c r="AD443" i="40"/>
  <c r="AC443" i="40"/>
  <c r="AB443" i="40"/>
  <c r="AA443" i="40"/>
  <c r="N1444" i="40"/>
  <c r="Z443" i="40" s="1"/>
  <c r="AI367" i="40"/>
  <c r="AH367" i="40"/>
  <c r="AG367" i="40"/>
  <c r="AF367" i="40"/>
  <c r="AE367" i="40"/>
  <c r="AD367" i="40"/>
  <c r="AC367" i="40"/>
  <c r="AB367" i="40"/>
  <c r="AA367" i="40"/>
  <c r="N1368" i="40"/>
  <c r="Z367" i="40" s="1"/>
  <c r="N1320" i="40"/>
  <c r="Z319" i="40" s="1"/>
  <c r="AI319" i="40"/>
  <c r="AH319" i="40"/>
  <c r="AG319" i="40"/>
  <c r="AF319" i="40"/>
  <c r="AE319" i="40"/>
  <c r="AD319" i="40"/>
  <c r="AC319" i="40"/>
  <c r="AA319" i="40"/>
  <c r="AB319" i="40"/>
  <c r="N1254" i="40"/>
  <c r="Z253" i="40" s="1"/>
  <c r="AI253" i="40"/>
  <c r="AH253" i="40"/>
  <c r="AG253" i="40"/>
  <c r="AF253" i="40"/>
  <c r="AD253" i="40"/>
  <c r="AE253" i="40"/>
  <c r="AC253" i="40"/>
  <c r="AA253" i="40"/>
  <c r="AB253" i="40"/>
  <c r="N1186" i="40"/>
  <c r="Z185" i="40" s="1"/>
  <c r="AI185" i="40"/>
  <c r="AH185" i="40"/>
  <c r="AG185" i="40"/>
  <c r="AF185" i="40"/>
  <c r="AE185" i="40"/>
  <c r="AD185" i="40"/>
  <c r="AB185" i="40"/>
  <c r="AC185" i="40"/>
  <c r="AA185" i="40"/>
  <c r="N1128" i="40"/>
  <c r="Z127" i="40" s="1"/>
  <c r="AI127" i="40"/>
  <c r="AH127" i="40"/>
  <c r="AG127" i="40"/>
  <c r="AF127" i="40"/>
  <c r="AE127" i="40"/>
  <c r="AD127" i="40"/>
  <c r="AB127" i="40"/>
  <c r="AC127" i="40"/>
  <c r="AA127" i="40"/>
  <c r="AI70" i="40"/>
  <c r="AH70" i="40"/>
  <c r="AG70" i="40"/>
  <c r="AE70" i="40"/>
  <c r="AF70" i="40"/>
  <c r="AD70" i="40"/>
  <c r="AB70" i="40"/>
  <c r="AC70" i="40"/>
  <c r="AA70" i="40"/>
  <c r="N1071" i="40"/>
  <c r="Z70" i="40" s="1"/>
  <c r="N1998" i="40"/>
  <c r="Z997" i="40" s="1"/>
  <c r="AI997" i="40"/>
  <c r="AH997" i="40"/>
  <c r="AF997" i="40"/>
  <c r="AG997" i="40"/>
  <c r="AE997" i="40"/>
  <c r="AD997" i="40"/>
  <c r="AC997" i="40"/>
  <c r="AB997" i="40"/>
  <c r="AA997" i="40"/>
  <c r="N1506" i="40"/>
  <c r="Z505" i="40" s="1"/>
  <c r="AI505" i="40"/>
  <c r="AG505" i="40"/>
  <c r="AH505" i="40"/>
  <c r="AF505" i="40"/>
  <c r="AD505" i="40"/>
  <c r="AE505" i="40"/>
  <c r="AC505" i="40"/>
  <c r="AB505" i="40"/>
  <c r="AA505" i="40"/>
  <c r="N1658" i="40"/>
  <c r="Z657" i="40" s="1"/>
  <c r="AI657" i="40"/>
  <c r="AG657" i="40"/>
  <c r="AH657" i="40"/>
  <c r="AF657" i="40"/>
  <c r="AD657" i="40"/>
  <c r="AE657" i="40"/>
  <c r="AC657" i="40"/>
  <c r="AB657" i="40"/>
  <c r="AA657" i="40"/>
  <c r="N1970" i="40"/>
  <c r="Z969" i="40" s="1"/>
  <c r="AI969" i="40"/>
  <c r="AH969" i="40"/>
  <c r="AF969" i="40"/>
  <c r="AG969" i="40"/>
  <c r="AD969" i="40"/>
  <c r="AE969" i="40"/>
  <c r="AC969" i="40"/>
  <c r="AB969" i="40"/>
  <c r="AA969" i="40"/>
  <c r="N1906" i="40"/>
  <c r="Z905" i="40" s="1"/>
  <c r="AI905" i="40"/>
  <c r="AH905" i="40"/>
  <c r="AF905" i="40"/>
  <c r="AG905" i="40"/>
  <c r="AD905" i="40"/>
  <c r="AE905" i="40"/>
  <c r="AC905" i="40"/>
  <c r="AB905" i="40"/>
  <c r="AA905" i="40"/>
  <c r="N1840" i="40"/>
  <c r="Z839" i="40" s="1"/>
  <c r="AI839" i="40"/>
  <c r="AH839" i="40"/>
  <c r="AF839" i="40"/>
  <c r="AG839" i="40"/>
  <c r="AE839" i="40"/>
  <c r="AD839" i="40"/>
  <c r="AC839" i="40"/>
  <c r="AB839" i="40"/>
  <c r="AA839" i="40"/>
  <c r="N1776" i="40"/>
  <c r="Z775" i="40" s="1"/>
  <c r="AI775" i="40"/>
  <c r="AG775" i="40"/>
  <c r="AH775" i="40"/>
  <c r="AF775" i="40"/>
  <c r="AE775" i="40"/>
  <c r="AD775" i="40"/>
  <c r="AC775" i="40"/>
  <c r="AB775" i="40"/>
  <c r="AA775" i="40"/>
  <c r="N1712" i="40"/>
  <c r="Z711" i="40" s="1"/>
  <c r="AI711" i="40"/>
  <c r="AG711" i="40"/>
  <c r="AH711" i="40"/>
  <c r="AF711" i="40"/>
  <c r="AE711" i="40"/>
  <c r="AD711" i="40"/>
  <c r="AC711" i="40"/>
  <c r="AB711" i="40"/>
  <c r="AA711" i="40"/>
  <c r="N1648" i="40"/>
  <c r="Z647" i="40" s="1"/>
  <c r="AI647" i="40"/>
  <c r="AG647" i="40"/>
  <c r="AH647" i="40"/>
  <c r="AF647" i="40"/>
  <c r="AE647" i="40"/>
  <c r="AD647" i="40"/>
  <c r="AC647" i="40"/>
  <c r="AB647" i="40"/>
  <c r="AA647" i="40"/>
  <c r="N1586" i="40"/>
  <c r="Z585" i="40" s="1"/>
  <c r="AI585" i="40"/>
  <c r="AG585" i="40"/>
  <c r="AH585" i="40"/>
  <c r="AF585" i="40"/>
  <c r="AD585" i="40"/>
  <c r="AE585" i="40"/>
  <c r="AC585" i="40"/>
  <c r="AB585" i="40"/>
  <c r="AA585" i="40"/>
  <c r="N1531" i="40"/>
  <c r="Z530" i="40" s="1"/>
  <c r="AI530" i="40"/>
  <c r="AG530" i="40"/>
  <c r="AH530" i="40"/>
  <c r="AF530" i="40"/>
  <c r="AE530" i="40"/>
  <c r="AD530" i="40"/>
  <c r="AC530" i="40"/>
  <c r="AB530" i="40"/>
  <c r="AA530" i="40"/>
  <c r="N1482" i="40"/>
  <c r="Z481" i="40" s="1"/>
  <c r="AI481" i="40"/>
  <c r="AG481" i="40"/>
  <c r="AH481" i="40"/>
  <c r="AF481" i="40"/>
  <c r="AE481" i="40"/>
  <c r="AD481" i="40"/>
  <c r="AC481" i="40"/>
  <c r="AB481" i="40"/>
  <c r="AA481" i="40"/>
  <c r="AI410" i="40"/>
  <c r="AH410" i="40"/>
  <c r="AG410" i="40"/>
  <c r="AF410" i="40"/>
  <c r="AE410" i="40"/>
  <c r="AD410" i="40"/>
  <c r="AC410" i="40"/>
  <c r="AB410" i="40"/>
  <c r="AA410" i="40"/>
  <c r="N1411" i="40"/>
  <c r="Z410" i="40" s="1"/>
  <c r="N1351" i="40"/>
  <c r="Z350" i="40" s="1"/>
  <c r="AI350" i="40"/>
  <c r="AH350" i="40"/>
  <c r="AG350" i="40"/>
  <c r="AE350" i="40"/>
  <c r="AF350" i="40"/>
  <c r="AD350" i="40"/>
  <c r="AC350" i="40"/>
  <c r="AA350" i="40"/>
  <c r="AB350" i="40"/>
  <c r="N1289" i="40"/>
  <c r="Z288" i="40" s="1"/>
  <c r="AI288" i="40"/>
  <c r="AH288" i="40"/>
  <c r="AG288" i="40"/>
  <c r="AE288" i="40"/>
  <c r="AF288" i="40"/>
  <c r="AC288" i="40"/>
  <c r="AD288" i="40"/>
  <c r="AB288" i="40"/>
  <c r="AA288" i="40"/>
  <c r="N1230" i="40"/>
  <c r="Z229" i="40" s="1"/>
  <c r="AI229" i="40"/>
  <c r="AH229" i="40"/>
  <c r="AG229" i="40"/>
  <c r="AF229" i="40"/>
  <c r="AE229" i="40"/>
  <c r="AD229" i="40"/>
  <c r="AB229" i="40"/>
  <c r="AC229" i="40"/>
  <c r="AA229" i="40"/>
  <c r="N1169" i="40"/>
  <c r="Z168" i="40" s="1"/>
  <c r="AI168" i="40"/>
  <c r="AH168" i="40"/>
  <c r="AG168" i="40"/>
  <c r="AE168" i="40"/>
  <c r="AF168" i="40"/>
  <c r="AD168" i="40"/>
  <c r="AC168" i="40"/>
  <c r="AB168" i="40"/>
  <c r="AA168" i="40"/>
  <c r="N1091" i="40"/>
  <c r="Z90" i="40" s="1"/>
  <c r="AI90" i="40"/>
  <c r="AH90" i="40"/>
  <c r="AG90" i="40"/>
  <c r="AE90" i="40"/>
  <c r="AF90" i="40"/>
  <c r="AC90" i="40"/>
  <c r="AD90" i="40"/>
  <c r="AB90" i="40"/>
  <c r="AA90" i="40"/>
  <c r="N1038" i="40"/>
  <c r="Z37" i="40" s="1"/>
  <c r="AI37" i="40"/>
  <c r="AH37" i="40"/>
  <c r="AG37" i="40"/>
  <c r="AF37" i="40"/>
  <c r="AE37" i="40"/>
  <c r="AD37" i="40"/>
  <c r="AC37" i="40"/>
  <c r="AB37" i="40"/>
  <c r="AA37" i="40"/>
  <c r="N1852" i="40"/>
  <c r="Z851" i="40" s="1"/>
  <c r="AI851" i="40"/>
  <c r="AH851" i="40"/>
  <c r="AF851" i="40"/>
  <c r="AG851" i="40"/>
  <c r="AE851" i="40"/>
  <c r="AD851" i="40"/>
  <c r="AC851" i="40"/>
  <c r="AA851" i="40"/>
  <c r="AB851" i="40"/>
  <c r="N1940" i="40"/>
  <c r="Z939" i="40" s="1"/>
  <c r="AI939" i="40"/>
  <c r="AH939" i="40"/>
  <c r="AG939" i="40"/>
  <c r="AF939" i="40"/>
  <c r="AE939" i="40"/>
  <c r="AD939" i="40"/>
  <c r="AC939" i="40"/>
  <c r="AA939" i="40"/>
  <c r="AB939" i="40"/>
  <c r="N1567" i="40"/>
  <c r="Z566" i="40" s="1"/>
  <c r="AI566" i="40"/>
  <c r="AG566" i="40"/>
  <c r="AH566" i="40"/>
  <c r="AE566" i="40"/>
  <c r="AF566" i="40"/>
  <c r="AD566" i="40"/>
  <c r="AC566" i="40"/>
  <c r="AB566" i="40"/>
  <c r="AA566" i="40"/>
  <c r="N1945" i="40"/>
  <c r="Z944" i="40" s="1"/>
  <c r="AI944" i="40"/>
  <c r="AH944" i="40"/>
  <c r="AG944" i="40"/>
  <c r="AE944" i="40"/>
  <c r="AF944" i="40"/>
  <c r="AC944" i="40"/>
  <c r="AD944" i="40"/>
  <c r="AB944" i="40"/>
  <c r="AA944" i="40"/>
  <c r="N1876" i="40"/>
  <c r="Z875" i="40" s="1"/>
  <c r="AI875" i="40"/>
  <c r="AH875" i="40"/>
  <c r="AF875" i="40"/>
  <c r="AG875" i="40"/>
  <c r="AE875" i="40"/>
  <c r="AD875" i="40"/>
  <c r="AC875" i="40"/>
  <c r="AA875" i="40"/>
  <c r="AB875" i="40"/>
  <c r="N1815" i="40"/>
  <c r="Z814" i="40" s="1"/>
  <c r="AI814" i="40"/>
  <c r="AH814" i="40"/>
  <c r="AG814" i="40"/>
  <c r="AE814" i="40"/>
  <c r="AF814" i="40"/>
  <c r="AD814" i="40"/>
  <c r="AC814" i="40"/>
  <c r="AB814" i="40"/>
  <c r="AA814" i="40"/>
  <c r="N1751" i="40"/>
  <c r="Z750" i="40" s="1"/>
  <c r="AI750" i="40"/>
  <c r="AG750" i="40"/>
  <c r="AH750" i="40"/>
  <c r="AE750" i="40"/>
  <c r="AD750" i="40"/>
  <c r="AF750" i="40"/>
  <c r="AC750" i="40"/>
  <c r="AB750" i="40"/>
  <c r="AA750" i="40"/>
  <c r="N1687" i="40"/>
  <c r="Z686" i="40" s="1"/>
  <c r="AI686" i="40"/>
  <c r="AG686" i="40"/>
  <c r="AH686" i="40"/>
  <c r="AE686" i="40"/>
  <c r="AF686" i="40"/>
  <c r="AD686" i="40"/>
  <c r="AC686" i="40"/>
  <c r="AB686" i="40"/>
  <c r="AA686" i="40"/>
  <c r="N1623" i="40"/>
  <c r="Z622" i="40" s="1"/>
  <c r="AI622" i="40"/>
  <c r="AG622" i="40"/>
  <c r="AH622" i="40"/>
  <c r="AE622" i="40"/>
  <c r="AF622" i="40"/>
  <c r="AD622" i="40"/>
  <c r="AC622" i="40"/>
  <c r="AB622" i="40"/>
  <c r="AA622" i="40"/>
  <c r="N1556" i="40"/>
  <c r="Z555" i="40" s="1"/>
  <c r="AI555" i="40"/>
  <c r="AG555" i="40"/>
  <c r="AH555" i="40"/>
  <c r="AF555" i="40"/>
  <c r="AE555" i="40"/>
  <c r="AD555" i="40"/>
  <c r="AC555" i="40"/>
  <c r="AB555" i="40"/>
  <c r="AA555" i="40"/>
  <c r="N1497" i="40"/>
  <c r="Z496" i="40" s="1"/>
  <c r="AI496" i="40"/>
  <c r="AG496" i="40"/>
  <c r="AH496" i="40"/>
  <c r="AF496" i="40"/>
  <c r="AE496" i="40"/>
  <c r="AC496" i="40"/>
  <c r="AD496" i="40"/>
  <c r="AB496" i="40"/>
  <c r="AA496" i="40"/>
  <c r="AI420" i="40"/>
  <c r="AH420" i="40"/>
  <c r="AG420" i="40"/>
  <c r="AF420" i="40"/>
  <c r="AE420" i="40"/>
  <c r="AD420" i="40"/>
  <c r="AC420" i="40"/>
  <c r="AB420" i="40"/>
  <c r="N1421" i="40"/>
  <c r="Z420" i="40" s="1"/>
  <c r="AA420" i="40"/>
  <c r="N1361" i="40"/>
  <c r="Z360" i="40" s="1"/>
  <c r="AI360" i="40"/>
  <c r="AH360" i="40"/>
  <c r="AG360" i="40"/>
  <c r="AE360" i="40"/>
  <c r="AF360" i="40"/>
  <c r="AD360" i="40"/>
  <c r="AC360" i="40"/>
  <c r="AB360" i="40"/>
  <c r="AA360" i="40"/>
  <c r="N1301" i="40"/>
  <c r="Z300" i="40" s="1"/>
  <c r="AI300" i="40"/>
  <c r="AH300" i="40"/>
  <c r="AG300" i="40"/>
  <c r="AF300" i="40"/>
  <c r="AE300" i="40"/>
  <c r="AD300" i="40"/>
  <c r="AC300" i="40"/>
  <c r="AB300" i="40"/>
  <c r="AA300" i="40"/>
  <c r="N1236" i="40"/>
  <c r="Z235" i="40" s="1"/>
  <c r="AH235" i="40"/>
  <c r="AI235" i="40"/>
  <c r="AG235" i="40"/>
  <c r="AF235" i="40"/>
  <c r="AE235" i="40"/>
  <c r="AD235" i="40"/>
  <c r="AB235" i="40"/>
  <c r="AC235" i="40"/>
  <c r="AA235" i="40"/>
  <c r="N1176" i="40"/>
  <c r="Z175" i="40" s="1"/>
  <c r="AI175" i="40"/>
  <c r="AH175" i="40"/>
  <c r="AG175" i="40"/>
  <c r="AF175" i="40"/>
  <c r="AE175" i="40"/>
  <c r="AD175" i="40"/>
  <c r="AC175" i="40"/>
  <c r="AB175" i="40"/>
  <c r="AA175" i="40"/>
  <c r="AI118" i="40"/>
  <c r="AH118" i="40"/>
  <c r="AG118" i="40"/>
  <c r="AE118" i="40"/>
  <c r="AF118" i="40"/>
  <c r="AD118" i="40"/>
  <c r="AB118" i="40"/>
  <c r="AC118" i="40"/>
  <c r="AA118" i="40"/>
  <c r="N1119" i="40"/>
  <c r="Z118" i="40" s="1"/>
  <c r="N1063" i="40"/>
  <c r="Z62" i="40" s="1"/>
  <c r="AI62" i="40"/>
  <c r="AH62" i="40"/>
  <c r="AG62" i="40"/>
  <c r="AE62" i="40"/>
  <c r="AF62" i="40"/>
  <c r="AD62" i="40"/>
  <c r="AC62" i="40"/>
  <c r="AB62" i="40"/>
  <c r="AA62" i="40"/>
  <c r="N1926" i="40"/>
  <c r="Z925" i="40" s="1"/>
  <c r="AI925" i="40"/>
  <c r="AH925" i="40"/>
  <c r="AF925" i="40"/>
  <c r="AG925" i="40"/>
  <c r="AD925" i="40"/>
  <c r="AE925" i="40"/>
  <c r="AC925" i="40"/>
  <c r="AB925" i="40"/>
  <c r="AA925" i="40"/>
  <c r="AI462" i="40"/>
  <c r="AH462" i="40"/>
  <c r="AG462" i="40"/>
  <c r="AE462" i="40"/>
  <c r="AD462" i="40"/>
  <c r="AF462" i="40"/>
  <c r="AC462" i="40"/>
  <c r="AB462" i="40"/>
  <c r="AA462" i="40"/>
  <c r="N1463" i="40"/>
  <c r="Z462" i="40" s="1"/>
  <c r="N1650" i="40"/>
  <c r="Z649" i="40" s="1"/>
  <c r="AI649" i="40"/>
  <c r="AG649" i="40"/>
  <c r="AH649" i="40"/>
  <c r="AF649" i="40"/>
  <c r="AD649" i="40"/>
  <c r="AE649" i="40"/>
  <c r="AC649" i="40"/>
  <c r="AB649" i="40"/>
  <c r="AA649" i="40"/>
  <c r="N1984" i="40"/>
  <c r="Z983" i="40" s="1"/>
  <c r="AI983" i="40"/>
  <c r="AH983" i="40"/>
  <c r="AG983" i="40"/>
  <c r="AF983" i="40"/>
  <c r="AE983" i="40"/>
  <c r="AD983" i="40"/>
  <c r="AC983" i="40"/>
  <c r="AB983" i="40"/>
  <c r="AA983" i="40"/>
  <c r="N1920" i="40"/>
  <c r="Z919" i="40" s="1"/>
  <c r="AI919" i="40"/>
  <c r="AH919" i="40"/>
  <c r="AG919" i="40"/>
  <c r="AF919" i="40"/>
  <c r="AE919" i="40"/>
  <c r="AD919" i="40"/>
  <c r="AC919" i="40"/>
  <c r="AB919" i="40"/>
  <c r="AA919" i="40"/>
  <c r="N1862" i="40"/>
  <c r="Z861" i="40" s="1"/>
  <c r="AI861" i="40"/>
  <c r="AH861" i="40"/>
  <c r="AF861" i="40"/>
  <c r="AG861" i="40"/>
  <c r="AD861" i="40"/>
  <c r="AE861" i="40"/>
  <c r="AC861" i="40"/>
  <c r="AB861" i="40"/>
  <c r="AA861" i="40"/>
  <c r="N1798" i="40"/>
  <c r="Z797" i="40" s="1"/>
  <c r="AI797" i="40"/>
  <c r="AG797" i="40"/>
  <c r="AH797" i="40"/>
  <c r="AF797" i="40"/>
  <c r="AD797" i="40"/>
  <c r="AE797" i="40"/>
  <c r="AC797" i="40"/>
  <c r="AB797" i="40"/>
  <c r="AA797" i="40"/>
  <c r="N1734" i="40"/>
  <c r="Z733" i="40" s="1"/>
  <c r="AI733" i="40"/>
  <c r="AG733" i="40"/>
  <c r="AH733" i="40"/>
  <c r="AF733" i="40"/>
  <c r="AD733" i="40"/>
  <c r="AE733" i="40"/>
  <c r="AC733" i="40"/>
  <c r="AB733" i="40"/>
  <c r="AA733" i="40"/>
  <c r="N1670" i="40"/>
  <c r="Z669" i="40" s="1"/>
  <c r="AI669" i="40"/>
  <c r="AG669" i="40"/>
  <c r="AH669" i="40"/>
  <c r="AF669" i="40"/>
  <c r="AE669" i="40"/>
  <c r="AD669" i="40"/>
  <c r="AC669" i="40"/>
  <c r="AB669" i="40"/>
  <c r="AA669" i="40"/>
  <c r="N1606" i="40"/>
  <c r="Z605" i="40" s="1"/>
  <c r="AI605" i="40"/>
  <c r="AG605" i="40"/>
  <c r="AH605" i="40"/>
  <c r="AF605" i="40"/>
  <c r="AE605" i="40"/>
  <c r="AD605" i="40"/>
  <c r="AC605" i="40"/>
  <c r="AB605" i="40"/>
  <c r="AA605" i="40"/>
  <c r="AI535" i="40"/>
  <c r="AG535" i="40"/>
  <c r="AH535" i="40"/>
  <c r="AF535" i="40"/>
  <c r="AE535" i="40"/>
  <c r="AD535" i="40"/>
  <c r="AC535" i="40"/>
  <c r="AB535" i="40"/>
  <c r="AA535" i="40"/>
  <c r="N1536" i="40"/>
  <c r="Z535" i="40" s="1"/>
  <c r="AI463" i="40"/>
  <c r="AG463" i="40"/>
  <c r="AH463" i="40"/>
  <c r="AF463" i="40"/>
  <c r="AE463" i="40"/>
  <c r="AD463" i="40"/>
  <c r="AC463" i="40"/>
  <c r="AB463" i="40"/>
  <c r="AA463" i="40"/>
  <c r="N1464" i="40"/>
  <c r="Z463" i="40" s="1"/>
  <c r="N1404" i="40"/>
  <c r="Z403" i="40" s="1"/>
  <c r="AI403" i="40"/>
  <c r="AH403" i="40"/>
  <c r="AG403" i="40"/>
  <c r="AF403" i="40"/>
  <c r="AE403" i="40"/>
  <c r="AD403" i="40"/>
  <c r="AC403" i="40"/>
  <c r="AB403" i="40"/>
  <c r="AA403" i="40"/>
  <c r="N1349" i="40"/>
  <c r="Z348" i="40" s="1"/>
  <c r="AI348" i="40"/>
  <c r="AH348" i="40"/>
  <c r="AG348" i="40"/>
  <c r="AF348" i="40"/>
  <c r="AE348" i="40"/>
  <c r="AD348" i="40"/>
  <c r="AC348" i="40"/>
  <c r="AB348" i="40"/>
  <c r="AA348" i="40"/>
  <c r="N1280" i="40"/>
  <c r="Z279" i="40" s="1"/>
  <c r="AI279" i="40"/>
  <c r="AH279" i="40"/>
  <c r="AG279" i="40"/>
  <c r="AF279" i="40"/>
  <c r="AE279" i="40"/>
  <c r="AD279" i="40"/>
  <c r="AC279" i="40"/>
  <c r="AA279" i="40"/>
  <c r="AB279" i="40"/>
  <c r="N1213" i="40"/>
  <c r="Z212" i="40" s="1"/>
  <c r="AI212" i="40"/>
  <c r="AH212" i="40"/>
  <c r="AG212" i="40"/>
  <c r="AF212" i="40"/>
  <c r="AE212" i="40"/>
  <c r="AD212" i="40"/>
  <c r="AB212" i="40"/>
  <c r="AC212" i="40"/>
  <c r="AA212" i="40"/>
  <c r="N1139" i="40"/>
  <c r="Z138" i="40" s="1"/>
  <c r="AI138" i="40"/>
  <c r="AH138" i="40"/>
  <c r="AG138" i="40"/>
  <c r="AE138" i="40"/>
  <c r="AF138" i="40"/>
  <c r="AC138" i="40"/>
  <c r="AD138" i="40"/>
  <c r="AB138" i="40"/>
  <c r="AA138" i="40"/>
  <c r="N1068" i="40"/>
  <c r="Z67" i="40" s="1"/>
  <c r="AI67" i="40"/>
  <c r="AH67" i="40"/>
  <c r="AG67" i="40"/>
  <c r="AF67" i="40"/>
  <c r="AE67" i="40"/>
  <c r="AB67" i="40"/>
  <c r="AD67" i="40"/>
  <c r="AC67" i="40"/>
  <c r="AA67" i="40"/>
  <c r="N1894" i="40"/>
  <c r="Z893" i="40" s="1"/>
  <c r="AI893" i="40"/>
  <c r="AH893" i="40"/>
  <c r="AF893" i="40"/>
  <c r="AG893" i="40"/>
  <c r="AD893" i="40"/>
  <c r="AE893" i="40"/>
  <c r="AC893" i="40"/>
  <c r="AB893" i="40"/>
  <c r="AA893" i="40"/>
  <c r="N1972" i="40"/>
  <c r="Z971" i="40" s="1"/>
  <c r="AI971" i="40"/>
  <c r="AH971" i="40"/>
  <c r="AG971" i="40"/>
  <c r="AF971" i="40"/>
  <c r="AE971" i="40"/>
  <c r="AD971" i="40"/>
  <c r="AC971" i="40"/>
  <c r="AA971" i="40"/>
  <c r="AB971" i="40"/>
  <c r="N1539" i="40"/>
  <c r="Z538" i="40" s="1"/>
  <c r="AI538" i="40"/>
  <c r="AG538" i="40"/>
  <c r="AH538" i="40"/>
  <c r="AF538" i="40"/>
  <c r="AE538" i="40"/>
  <c r="AD538" i="40"/>
  <c r="AC538" i="40"/>
  <c r="AB538" i="40"/>
  <c r="AA538" i="40"/>
  <c r="N1959" i="40"/>
  <c r="Z958" i="40" s="1"/>
  <c r="AI958" i="40"/>
  <c r="AH958" i="40"/>
  <c r="AG958" i="40"/>
  <c r="AE958" i="40"/>
  <c r="AF958" i="40"/>
  <c r="AD958" i="40"/>
  <c r="AC958" i="40"/>
  <c r="AB958" i="40"/>
  <c r="AA958" i="40"/>
  <c r="N1895" i="40"/>
  <c r="Z894" i="40" s="1"/>
  <c r="AI894" i="40"/>
  <c r="AH894" i="40"/>
  <c r="AG894" i="40"/>
  <c r="AE894" i="40"/>
  <c r="AF894" i="40"/>
  <c r="AD894" i="40"/>
  <c r="AC894" i="40"/>
  <c r="AB894" i="40"/>
  <c r="AA894" i="40"/>
  <c r="N1829" i="40"/>
  <c r="Z828" i="40" s="1"/>
  <c r="AI828" i="40"/>
  <c r="AH828" i="40"/>
  <c r="AG828" i="40"/>
  <c r="AF828" i="40"/>
  <c r="AD828" i="40"/>
  <c r="AE828" i="40"/>
  <c r="AC828" i="40"/>
  <c r="AB828" i="40"/>
  <c r="AA828" i="40"/>
  <c r="N1765" i="40"/>
  <c r="Z764" i="40" s="1"/>
  <c r="AI764" i="40"/>
  <c r="AH764" i="40"/>
  <c r="AG764" i="40"/>
  <c r="AF764" i="40"/>
  <c r="AD764" i="40"/>
  <c r="AE764" i="40"/>
  <c r="AC764" i="40"/>
  <c r="AB764" i="40"/>
  <c r="AA764" i="40"/>
  <c r="N1701" i="40"/>
  <c r="Z700" i="40" s="1"/>
  <c r="AI700" i="40"/>
  <c r="AH700" i="40"/>
  <c r="AG700" i="40"/>
  <c r="AF700" i="40"/>
  <c r="AD700" i="40"/>
  <c r="AE700" i="40"/>
  <c r="AC700" i="40"/>
  <c r="AB700" i="40"/>
  <c r="AA700" i="40"/>
  <c r="N1637" i="40"/>
  <c r="Z636" i="40" s="1"/>
  <c r="AI636" i="40"/>
  <c r="AH636" i="40"/>
  <c r="AG636" i="40"/>
  <c r="AF636" i="40"/>
  <c r="AD636" i="40"/>
  <c r="AE636" i="40"/>
  <c r="AC636" i="40"/>
  <c r="AB636" i="40"/>
  <c r="AA636" i="40"/>
  <c r="N1576" i="40"/>
  <c r="Z575" i="40" s="1"/>
  <c r="AI575" i="40"/>
  <c r="AG575" i="40"/>
  <c r="AH575" i="40"/>
  <c r="AF575" i="40"/>
  <c r="AE575" i="40"/>
  <c r="AD575" i="40"/>
  <c r="AC575" i="40"/>
  <c r="AB575" i="40"/>
  <c r="AA575" i="40"/>
  <c r="AI512" i="40"/>
  <c r="AG512" i="40"/>
  <c r="AH512" i="40"/>
  <c r="AE512" i="40"/>
  <c r="AF512" i="40"/>
  <c r="AC512" i="40"/>
  <c r="AD512" i="40"/>
  <c r="AB512" i="40"/>
  <c r="AA512" i="40"/>
  <c r="N1513" i="40"/>
  <c r="Z512" i="40" s="1"/>
  <c r="N1458" i="40"/>
  <c r="Z457" i="40" s="1"/>
  <c r="AI457" i="40"/>
  <c r="AG457" i="40"/>
  <c r="AH457" i="40"/>
  <c r="AF457" i="40"/>
  <c r="AE457" i="40"/>
  <c r="AD457" i="40"/>
  <c r="AC457" i="40"/>
  <c r="AA457" i="40"/>
  <c r="AB457" i="40"/>
  <c r="N1398" i="40"/>
  <c r="Z397" i="40" s="1"/>
  <c r="AI397" i="40"/>
  <c r="AH397" i="40"/>
  <c r="AG397" i="40"/>
  <c r="AF397" i="40"/>
  <c r="AE397" i="40"/>
  <c r="AD397" i="40"/>
  <c r="AC397" i="40"/>
  <c r="AA397" i="40"/>
  <c r="AB397" i="40"/>
  <c r="AI317" i="40"/>
  <c r="AH317" i="40"/>
  <c r="AG317" i="40"/>
  <c r="AF317" i="40"/>
  <c r="AD317" i="40"/>
  <c r="AC317" i="40"/>
  <c r="AE317" i="40"/>
  <c r="AA317" i="40"/>
  <c r="AB317" i="40"/>
  <c r="N1318" i="40"/>
  <c r="Z317" i="40" s="1"/>
  <c r="N1250" i="40"/>
  <c r="Z249" i="40" s="1"/>
  <c r="AI249" i="40"/>
  <c r="AH249" i="40"/>
  <c r="AG249" i="40"/>
  <c r="AF249" i="40"/>
  <c r="AE249" i="40"/>
  <c r="AD249" i="40"/>
  <c r="AC249" i="40"/>
  <c r="AA249" i="40"/>
  <c r="AB249" i="40"/>
  <c r="N1190" i="40"/>
  <c r="Z189" i="40" s="1"/>
  <c r="AI189" i="40"/>
  <c r="AH189" i="40"/>
  <c r="AG189" i="40"/>
  <c r="AF189" i="40"/>
  <c r="AD189" i="40"/>
  <c r="AE189" i="40"/>
  <c r="AB189" i="40"/>
  <c r="AC189" i="40"/>
  <c r="AA189" i="40"/>
  <c r="N1131" i="40"/>
  <c r="Z130" i="40" s="1"/>
  <c r="AI130" i="40"/>
  <c r="AH130" i="40"/>
  <c r="AG130" i="40"/>
  <c r="AE130" i="40"/>
  <c r="AF130" i="40"/>
  <c r="AC130" i="40"/>
  <c r="AD130" i="40"/>
  <c r="AB130" i="40"/>
  <c r="AA130" i="40"/>
  <c r="N1074" i="40"/>
  <c r="Z73" i="40" s="1"/>
  <c r="AI73" i="40"/>
  <c r="AH73" i="40"/>
  <c r="AG73" i="40"/>
  <c r="AF73" i="40"/>
  <c r="AD73" i="40"/>
  <c r="AE73" i="40"/>
  <c r="AB73" i="40"/>
  <c r="AC73" i="40"/>
  <c r="AA73" i="40"/>
  <c r="N1005" i="40"/>
  <c r="Z4" i="40" s="1"/>
  <c r="AI4" i="40"/>
  <c r="AH4" i="40"/>
  <c r="AG4" i="40"/>
  <c r="AF4" i="40"/>
  <c r="AE4" i="40"/>
  <c r="AD4" i="40"/>
  <c r="AC4" i="40"/>
  <c r="AB4" i="40"/>
  <c r="AA4" i="40"/>
  <c r="N1310" i="40"/>
  <c r="Z309" i="40" s="1"/>
  <c r="AI309" i="40"/>
  <c r="AH309" i="40"/>
  <c r="AG309" i="40"/>
  <c r="AF309" i="40"/>
  <c r="AD309" i="40"/>
  <c r="AE309" i="40"/>
  <c r="AC309" i="40"/>
  <c r="AA309" i="40"/>
  <c r="AB309" i="40"/>
  <c r="N1241" i="40"/>
  <c r="Z240" i="40" s="1"/>
  <c r="AI240" i="40"/>
  <c r="AH240" i="40"/>
  <c r="AG240" i="40"/>
  <c r="AF240" i="40"/>
  <c r="AE240" i="40"/>
  <c r="AC240" i="40"/>
  <c r="AD240" i="40"/>
  <c r="AB240" i="40"/>
  <c r="AA240" i="40"/>
  <c r="N1181" i="40"/>
  <c r="Z180" i="40" s="1"/>
  <c r="AI180" i="40"/>
  <c r="AH180" i="40"/>
  <c r="AG180" i="40"/>
  <c r="AF180" i="40"/>
  <c r="AE180" i="40"/>
  <c r="AD180" i="40"/>
  <c r="AB180" i="40"/>
  <c r="AC180" i="40"/>
  <c r="AA180" i="40"/>
  <c r="N1109" i="40"/>
  <c r="Z108" i="40" s="1"/>
  <c r="AI108" i="40"/>
  <c r="AH108" i="40"/>
  <c r="AG108" i="40"/>
  <c r="AF108" i="40"/>
  <c r="AE108" i="40"/>
  <c r="AD108" i="40"/>
  <c r="AB108" i="40"/>
  <c r="AC108" i="40"/>
  <c r="AA108" i="40"/>
  <c r="N1048" i="40"/>
  <c r="Z47" i="40" s="1"/>
  <c r="AI47" i="40"/>
  <c r="AH47" i="40"/>
  <c r="AG47" i="40"/>
  <c r="AF47" i="40"/>
  <c r="AE47" i="40"/>
  <c r="AD47" i="40"/>
  <c r="AC47" i="40"/>
  <c r="AB47" i="40"/>
  <c r="AA47" i="40"/>
  <c r="N1990" i="40"/>
  <c r="Z989" i="40" s="1"/>
  <c r="AI989" i="40"/>
  <c r="AH989" i="40"/>
  <c r="AF989" i="40"/>
  <c r="AG989" i="40"/>
  <c r="AD989" i="40"/>
  <c r="AE989" i="40"/>
  <c r="AC989" i="40"/>
  <c r="AB989" i="40"/>
  <c r="AA989" i="40"/>
  <c r="N1534" i="40"/>
  <c r="Z533" i="40" s="1"/>
  <c r="AI533" i="40"/>
  <c r="AG533" i="40"/>
  <c r="AH533" i="40"/>
  <c r="AF533" i="40"/>
  <c r="AD533" i="40"/>
  <c r="AE533" i="40"/>
  <c r="AC533" i="40"/>
  <c r="AB533" i="40"/>
  <c r="AA533" i="40"/>
  <c r="N1424" i="40"/>
  <c r="Z423" i="40" s="1"/>
  <c r="AI423" i="40"/>
  <c r="AH423" i="40"/>
  <c r="AG423" i="40"/>
  <c r="AF423" i="40"/>
  <c r="AE423" i="40"/>
  <c r="AD423" i="40"/>
  <c r="AC423" i="40"/>
  <c r="AB423" i="40"/>
  <c r="AA423" i="40"/>
  <c r="N1997" i="40"/>
  <c r="Z996" i="40" s="1"/>
  <c r="AI996" i="40"/>
  <c r="AH996" i="40"/>
  <c r="AG996" i="40"/>
  <c r="AF996" i="40"/>
  <c r="AE996" i="40"/>
  <c r="AD996" i="40"/>
  <c r="AC996" i="40"/>
  <c r="AB996" i="40"/>
  <c r="AA996" i="40"/>
  <c r="N1933" i="40"/>
  <c r="Z932" i="40" s="1"/>
  <c r="AI932" i="40"/>
  <c r="AH932" i="40"/>
  <c r="AG932" i="40"/>
  <c r="AF932" i="40"/>
  <c r="AE932" i="40"/>
  <c r="AD932" i="40"/>
  <c r="AC932" i="40"/>
  <c r="AB932" i="40"/>
  <c r="AA932" i="40"/>
  <c r="N1867" i="40"/>
  <c r="Z866" i="40" s="1"/>
  <c r="AI866" i="40"/>
  <c r="AH866" i="40"/>
  <c r="AF866" i="40"/>
  <c r="AG866" i="40"/>
  <c r="AE866" i="40"/>
  <c r="AD866" i="40"/>
  <c r="AC866" i="40"/>
  <c r="AB866" i="40"/>
  <c r="AA866" i="40"/>
  <c r="N1803" i="40"/>
  <c r="Z802" i="40" s="1"/>
  <c r="AI802" i="40"/>
  <c r="AG802" i="40"/>
  <c r="AH802" i="40"/>
  <c r="AF802" i="40"/>
  <c r="AE802" i="40"/>
  <c r="AD802" i="40"/>
  <c r="AC802" i="40"/>
  <c r="AB802" i="40"/>
  <c r="AA802" i="40"/>
  <c r="N1739" i="40"/>
  <c r="Z738" i="40" s="1"/>
  <c r="AI738" i="40"/>
  <c r="AG738" i="40"/>
  <c r="AH738" i="40"/>
  <c r="AF738" i="40"/>
  <c r="AE738" i="40"/>
  <c r="AD738" i="40"/>
  <c r="AC738" i="40"/>
  <c r="AB738" i="40"/>
  <c r="AA738" i="40"/>
  <c r="N1675" i="40"/>
  <c r="Z674" i="40" s="1"/>
  <c r="AI674" i="40"/>
  <c r="AG674" i="40"/>
  <c r="AH674" i="40"/>
  <c r="AF674" i="40"/>
  <c r="AE674" i="40"/>
  <c r="AD674" i="40"/>
  <c r="AC674" i="40"/>
  <c r="AB674" i="40"/>
  <c r="AA674" i="40"/>
  <c r="N1611" i="40"/>
  <c r="Z610" i="40" s="1"/>
  <c r="AI610" i="40"/>
  <c r="AG610" i="40"/>
  <c r="AH610" i="40"/>
  <c r="AF610" i="40"/>
  <c r="AE610" i="40"/>
  <c r="AD610" i="40"/>
  <c r="AC610" i="40"/>
  <c r="AB610" i="40"/>
  <c r="AA610" i="40"/>
  <c r="N1546" i="40"/>
  <c r="Z545" i="40" s="1"/>
  <c r="AI545" i="40"/>
  <c r="AG545" i="40"/>
  <c r="AH545" i="40"/>
  <c r="AF545" i="40"/>
  <c r="AD545" i="40"/>
  <c r="AE545" i="40"/>
  <c r="AC545" i="40"/>
  <c r="AB545" i="40"/>
  <c r="AA545" i="40"/>
  <c r="AI483" i="40"/>
  <c r="AG483" i="40"/>
  <c r="AH483" i="40"/>
  <c r="AF483" i="40"/>
  <c r="AE483" i="40"/>
  <c r="AD483" i="40"/>
  <c r="AC483" i="40"/>
  <c r="AB483" i="40"/>
  <c r="AA483" i="40"/>
  <c r="N1484" i="40"/>
  <c r="Z483" i="40" s="1"/>
  <c r="AI407" i="40"/>
  <c r="AH407" i="40"/>
  <c r="AG407" i="40"/>
  <c r="AF407" i="40"/>
  <c r="AE407" i="40"/>
  <c r="AD407" i="40"/>
  <c r="AC407" i="40"/>
  <c r="AB407" i="40"/>
  <c r="AA407" i="40"/>
  <c r="N1408" i="40"/>
  <c r="Z407" i="40" s="1"/>
  <c r="N1358" i="40"/>
  <c r="Z357" i="40" s="1"/>
  <c r="AI357" i="40"/>
  <c r="AH357" i="40"/>
  <c r="AG357" i="40"/>
  <c r="AF357" i="40"/>
  <c r="AE357" i="40"/>
  <c r="AD357" i="40"/>
  <c r="AC357" i="40"/>
  <c r="AA357" i="40"/>
  <c r="AB357" i="40"/>
  <c r="N1285" i="40"/>
  <c r="Z284" i="40" s="1"/>
  <c r="AI284" i="40"/>
  <c r="AH284" i="40"/>
  <c r="AG284" i="40"/>
  <c r="AF284" i="40"/>
  <c r="AE284" i="40"/>
  <c r="AD284" i="40"/>
  <c r="AC284" i="40"/>
  <c r="AB284" i="40"/>
  <c r="AA284" i="40"/>
  <c r="N1225" i="40"/>
  <c r="Z224" i="40" s="1"/>
  <c r="AI224" i="40"/>
  <c r="AH224" i="40"/>
  <c r="AG224" i="40"/>
  <c r="AE224" i="40"/>
  <c r="AF224" i="40"/>
  <c r="AC224" i="40"/>
  <c r="AD224" i="40"/>
  <c r="AB224" i="40"/>
  <c r="AA224" i="40"/>
  <c r="N1158" i="40"/>
  <c r="Z157" i="40" s="1"/>
  <c r="AI157" i="40"/>
  <c r="AH157" i="40"/>
  <c r="AG157" i="40"/>
  <c r="AF157" i="40"/>
  <c r="AE157" i="40"/>
  <c r="AD157" i="40"/>
  <c r="AC157" i="40"/>
  <c r="AB157" i="40"/>
  <c r="AA157" i="40"/>
  <c r="N1101" i="40"/>
  <c r="Z100" i="40" s="1"/>
  <c r="AI100" i="40"/>
  <c r="AH100" i="40"/>
  <c r="AG100" i="40"/>
  <c r="AF100" i="40"/>
  <c r="AE100" i="40"/>
  <c r="AD100" i="40"/>
  <c r="AB100" i="40"/>
  <c r="AC100" i="40"/>
  <c r="AA100" i="40"/>
  <c r="N1040" i="40"/>
  <c r="Z39" i="40" s="1"/>
  <c r="AI39" i="40"/>
  <c r="AH39" i="40"/>
  <c r="AG39" i="40"/>
  <c r="AF39" i="40"/>
  <c r="AD39" i="40"/>
  <c r="AE39" i="40"/>
  <c r="AC39" i="40"/>
  <c r="AB39" i="40"/>
  <c r="AA39" i="40"/>
  <c r="N1618" i="40"/>
  <c r="Z617" i="40" s="1"/>
  <c r="AI617" i="40"/>
  <c r="AG617" i="40"/>
  <c r="AH617" i="40"/>
  <c r="AF617" i="40"/>
  <c r="AD617" i="40"/>
  <c r="AE617" i="40"/>
  <c r="AC617" i="40"/>
  <c r="AB617" i="40"/>
  <c r="AA617" i="40"/>
  <c r="N1860" i="40"/>
  <c r="Z859" i="40" s="1"/>
  <c r="AI859" i="40"/>
  <c r="AH859" i="40"/>
  <c r="AF859" i="40"/>
  <c r="AG859" i="40"/>
  <c r="AE859" i="40"/>
  <c r="AD859" i="40"/>
  <c r="AC859" i="40"/>
  <c r="AA859" i="40"/>
  <c r="AB859" i="40"/>
  <c r="N1801" i="40"/>
  <c r="Z800" i="40" s="1"/>
  <c r="AI800" i="40"/>
  <c r="AG800" i="40"/>
  <c r="AH800" i="40"/>
  <c r="AE800" i="40"/>
  <c r="AF800" i="40"/>
  <c r="AC800" i="40"/>
  <c r="AD800" i="40"/>
  <c r="AB800" i="40"/>
  <c r="AA800" i="40"/>
  <c r="N1276" i="40"/>
  <c r="Z275" i="40" s="1"/>
  <c r="AI275" i="40"/>
  <c r="AH275" i="40"/>
  <c r="AG275" i="40"/>
  <c r="AF275" i="40"/>
  <c r="AE275" i="40"/>
  <c r="AD275" i="40"/>
  <c r="AC275" i="40"/>
  <c r="AA275" i="40"/>
  <c r="AB275" i="40"/>
  <c r="N1994" i="40"/>
  <c r="Z993" i="40" s="1"/>
  <c r="AI993" i="40"/>
  <c r="AH993" i="40"/>
  <c r="AF993" i="40"/>
  <c r="AG993" i="40"/>
  <c r="AE993" i="40"/>
  <c r="AD993" i="40"/>
  <c r="AC993" i="40"/>
  <c r="AB993" i="40"/>
  <c r="AA993" i="40"/>
  <c r="N1550" i="40"/>
  <c r="Z549" i="40" s="1"/>
  <c r="AI549" i="40"/>
  <c r="AG549" i="40"/>
  <c r="AH549" i="40"/>
  <c r="AF549" i="40"/>
  <c r="AE549" i="40"/>
  <c r="AD549" i="40"/>
  <c r="AC549" i="40"/>
  <c r="AB549" i="40"/>
  <c r="AA549" i="40"/>
  <c r="N1193" i="40"/>
  <c r="Z192" i="40" s="1"/>
  <c r="AI192" i="40"/>
  <c r="AH192" i="40"/>
  <c r="AG192" i="40"/>
  <c r="AE192" i="40"/>
  <c r="AF192" i="40"/>
  <c r="AC192" i="40"/>
  <c r="AD192" i="40"/>
  <c r="AB192" i="40"/>
  <c r="AA192" i="40"/>
  <c r="N1839" i="40"/>
  <c r="Z838" i="40" s="1"/>
  <c r="AI838" i="40"/>
  <c r="AH838" i="40"/>
  <c r="AG838" i="40"/>
  <c r="AE838" i="40"/>
  <c r="AF838" i="40"/>
  <c r="AD838" i="40"/>
  <c r="AC838" i="40"/>
  <c r="AB838" i="40"/>
  <c r="AA838" i="40"/>
  <c r="N1199" i="40"/>
  <c r="Z198" i="40" s="1"/>
  <c r="AI198" i="40"/>
  <c r="AH198" i="40"/>
  <c r="AG198" i="40"/>
  <c r="AE198" i="40"/>
  <c r="AF198" i="40"/>
  <c r="AD198" i="40"/>
  <c r="AC198" i="40"/>
  <c r="AA198" i="40"/>
  <c r="AB198" i="40"/>
  <c r="N1985" i="40"/>
  <c r="Z984" i="40" s="1"/>
  <c r="AI984" i="40"/>
  <c r="AH984" i="40"/>
  <c r="AG984" i="40"/>
  <c r="AF984" i="40"/>
  <c r="AE984" i="40"/>
  <c r="AC984" i="40"/>
  <c r="AD984" i="40"/>
  <c r="AB984" i="40"/>
  <c r="AA984" i="40"/>
  <c r="N1630" i="40"/>
  <c r="Z629" i="40" s="1"/>
  <c r="AI629" i="40"/>
  <c r="AG629" i="40"/>
  <c r="AH629" i="40"/>
  <c r="AF629" i="40"/>
  <c r="AE629" i="40"/>
  <c r="AD629" i="40"/>
  <c r="AC629" i="40"/>
  <c r="AB629" i="40"/>
  <c r="AA629" i="40"/>
  <c r="N1011" i="40"/>
  <c r="Z10" i="40" s="1"/>
  <c r="AI10" i="40"/>
  <c r="AH10" i="40"/>
  <c r="AG10" i="40"/>
  <c r="AE10" i="40"/>
  <c r="AF10" i="40"/>
  <c r="AC10" i="40"/>
  <c r="AD10" i="40"/>
  <c r="AB10" i="40"/>
  <c r="AA10" i="40"/>
  <c r="N1725" i="40"/>
  <c r="Z724" i="40" s="1"/>
  <c r="AI724" i="40"/>
  <c r="AH724" i="40"/>
  <c r="AG724" i="40"/>
  <c r="AF724" i="40"/>
  <c r="AE724" i="40"/>
  <c r="AD724" i="40"/>
  <c r="AC724" i="40"/>
  <c r="AB724" i="40"/>
  <c r="AA724" i="40"/>
  <c r="N1273" i="40"/>
  <c r="Z272" i="40" s="1"/>
  <c r="AI272" i="40"/>
  <c r="AH272" i="40"/>
  <c r="AG272" i="40"/>
  <c r="AF272" i="40"/>
  <c r="AE272" i="40"/>
  <c r="AC272" i="40"/>
  <c r="AD272" i="40"/>
  <c r="AB272" i="40"/>
  <c r="AA272" i="40"/>
  <c r="N1204" i="40"/>
  <c r="Z203" i="40" s="1"/>
  <c r="AI203" i="40"/>
  <c r="AH203" i="40"/>
  <c r="AG203" i="40"/>
  <c r="AF203" i="40"/>
  <c r="AE203" i="40"/>
  <c r="AD203" i="40"/>
  <c r="AB203" i="40"/>
  <c r="AC203" i="40"/>
  <c r="AA203" i="40"/>
  <c r="N1957" i="40"/>
  <c r="Z956" i="40" s="1"/>
  <c r="AI956" i="40"/>
  <c r="AH956" i="40"/>
  <c r="AG956" i="40"/>
  <c r="AF956" i="40"/>
  <c r="AD956" i="40"/>
  <c r="AE956" i="40"/>
  <c r="AC956" i="40"/>
  <c r="AB956" i="40"/>
  <c r="AA956" i="40"/>
  <c r="AI574" i="40"/>
  <c r="AG574" i="40"/>
  <c r="AH574" i="40"/>
  <c r="AE574" i="40"/>
  <c r="AF574" i="40"/>
  <c r="AD574" i="40"/>
  <c r="AC574" i="40"/>
  <c r="AB574" i="40"/>
  <c r="AA574" i="40"/>
  <c r="N1575" i="40"/>
  <c r="Z574" i="40" s="1"/>
  <c r="N1445" i="40"/>
  <c r="Z444" i="40" s="1"/>
  <c r="AI444" i="40"/>
  <c r="AH444" i="40"/>
  <c r="AG444" i="40"/>
  <c r="AF444" i="40"/>
  <c r="AE444" i="40"/>
  <c r="AD444" i="40"/>
  <c r="AC444" i="40"/>
  <c r="AB444" i="40"/>
  <c r="AA444" i="40"/>
  <c r="N1902" i="40"/>
  <c r="Z901" i="40" s="1"/>
  <c r="AI901" i="40"/>
  <c r="AH901" i="40"/>
  <c r="AF901" i="40"/>
  <c r="AG901" i="40"/>
  <c r="AE901" i="40"/>
  <c r="AD901" i="40"/>
  <c r="AC901" i="40"/>
  <c r="AB901" i="40"/>
  <c r="AA901" i="40"/>
  <c r="N1788" i="40"/>
  <c r="Z787" i="40" s="1"/>
  <c r="AI787" i="40"/>
  <c r="AG787" i="40"/>
  <c r="AH787" i="40"/>
  <c r="AF787" i="40"/>
  <c r="AE787" i="40"/>
  <c r="AD787" i="40"/>
  <c r="AC787" i="40"/>
  <c r="AA787" i="40"/>
  <c r="AB787" i="40"/>
  <c r="N1488" i="40"/>
  <c r="Z487" i="40" s="1"/>
  <c r="AI487" i="40"/>
  <c r="AG487" i="40"/>
  <c r="AH487" i="40"/>
  <c r="AF487" i="40"/>
  <c r="AE487" i="40"/>
  <c r="AD487" i="40"/>
  <c r="AC487" i="40"/>
  <c r="AB487" i="40"/>
  <c r="AA487" i="40"/>
  <c r="N1732" i="40"/>
  <c r="Z731" i="40" s="1"/>
  <c r="AI731" i="40"/>
  <c r="AG731" i="40"/>
  <c r="AH731" i="40"/>
  <c r="AF731" i="40"/>
  <c r="AE731" i="40"/>
  <c r="AD731" i="40"/>
  <c r="AC731" i="40"/>
  <c r="AA731" i="40"/>
  <c r="AB731" i="40"/>
  <c r="N1842" i="40"/>
  <c r="Z841" i="40" s="1"/>
  <c r="AI841" i="40"/>
  <c r="AH841" i="40"/>
  <c r="AF841" i="40"/>
  <c r="AG841" i="40"/>
  <c r="AD841" i="40"/>
  <c r="AE841" i="40"/>
  <c r="AC841" i="40"/>
  <c r="AB841" i="40"/>
  <c r="AA841" i="40"/>
  <c r="AI439" i="40"/>
  <c r="AH439" i="40"/>
  <c r="AG439" i="40"/>
  <c r="AF439" i="40"/>
  <c r="AE439" i="40"/>
  <c r="AD439" i="40"/>
  <c r="AC439" i="40"/>
  <c r="AB439" i="40"/>
  <c r="AA439" i="40"/>
  <c r="N1440" i="40"/>
  <c r="Z439" i="40" s="1"/>
  <c r="AH363" i="40"/>
  <c r="AI363" i="40"/>
  <c r="AG363" i="40"/>
  <c r="AF363" i="40"/>
  <c r="AE363" i="40"/>
  <c r="AD363" i="40"/>
  <c r="AC363" i="40"/>
  <c r="AB363" i="40"/>
  <c r="AA363" i="40"/>
  <c r="N1364" i="40"/>
  <c r="Z363" i="40" s="1"/>
  <c r="AI302" i="40"/>
  <c r="AH302" i="40"/>
  <c r="AG302" i="40"/>
  <c r="AE302" i="40"/>
  <c r="AF302" i="40"/>
  <c r="AD302" i="40"/>
  <c r="AC302" i="40"/>
  <c r="AA302" i="40"/>
  <c r="AB302" i="40"/>
  <c r="N1303" i="40"/>
  <c r="Z302" i="40" s="1"/>
  <c r="N1239" i="40"/>
  <c r="Z238" i="40" s="1"/>
  <c r="AI238" i="40"/>
  <c r="AH238" i="40"/>
  <c r="AG238" i="40"/>
  <c r="AE238" i="40"/>
  <c r="AD238" i="40"/>
  <c r="AF238" i="40"/>
  <c r="AC238" i="40"/>
  <c r="AA238" i="40"/>
  <c r="AB238" i="40"/>
  <c r="N1164" i="40"/>
  <c r="Z163" i="40" s="1"/>
  <c r="AH163" i="40"/>
  <c r="AI163" i="40"/>
  <c r="AG163" i="40"/>
  <c r="AF163" i="40"/>
  <c r="AD163" i="40"/>
  <c r="AE163" i="40"/>
  <c r="AB163" i="40"/>
  <c r="AC163" i="40"/>
  <c r="AA163" i="40"/>
  <c r="N1093" i="40"/>
  <c r="Z92" i="40" s="1"/>
  <c r="AI92" i="40"/>
  <c r="AH92" i="40"/>
  <c r="AG92" i="40"/>
  <c r="AF92" i="40"/>
  <c r="AE92" i="40"/>
  <c r="AD92" i="40"/>
  <c r="AC92" i="40"/>
  <c r="AB92" i="40"/>
  <c r="AA92" i="40"/>
  <c r="N1020" i="40"/>
  <c r="Z19" i="40" s="1"/>
  <c r="AI19" i="40"/>
  <c r="AH19" i="40"/>
  <c r="AG19" i="40"/>
  <c r="AF19" i="40"/>
  <c r="AE19" i="40"/>
  <c r="AC19" i="40"/>
  <c r="AD19" i="40"/>
  <c r="AB19" i="40"/>
  <c r="AA19" i="40"/>
  <c r="N1636" i="40"/>
  <c r="Z635" i="40" s="1"/>
  <c r="AI635" i="40"/>
  <c r="AG635" i="40"/>
  <c r="AH635" i="40"/>
  <c r="AF635" i="40"/>
  <c r="AE635" i="40"/>
  <c r="AD635" i="40"/>
  <c r="AC635" i="40"/>
  <c r="AB635" i="40"/>
  <c r="AA635" i="40"/>
  <c r="N1770" i="40"/>
  <c r="Z769" i="40" s="1"/>
  <c r="AI769" i="40"/>
  <c r="AG769" i="40"/>
  <c r="AH769" i="40"/>
  <c r="AF769" i="40"/>
  <c r="AE769" i="40"/>
  <c r="AD769" i="40"/>
  <c r="AC769" i="40"/>
  <c r="AB769" i="40"/>
  <c r="AA769" i="40"/>
  <c r="N1434" i="40"/>
  <c r="Z433" i="40" s="1"/>
  <c r="AI433" i="40"/>
  <c r="AG433" i="40"/>
  <c r="AH433" i="40"/>
  <c r="AF433" i="40"/>
  <c r="AE433" i="40"/>
  <c r="AD433" i="40"/>
  <c r="AC433" i="40"/>
  <c r="AA433" i="40"/>
  <c r="AB433" i="40"/>
  <c r="N1955" i="40"/>
  <c r="Z954" i="40" s="1"/>
  <c r="AI954" i="40"/>
  <c r="AH954" i="40"/>
  <c r="AG954" i="40"/>
  <c r="AF954" i="40"/>
  <c r="AE954" i="40"/>
  <c r="AD954" i="40"/>
  <c r="AC954" i="40"/>
  <c r="AB954" i="40"/>
  <c r="AA954" i="40"/>
  <c r="N1891" i="40"/>
  <c r="Z890" i="40" s="1"/>
  <c r="AI890" i="40"/>
  <c r="AH890" i="40"/>
  <c r="AF890" i="40"/>
  <c r="AG890" i="40"/>
  <c r="AE890" i="40"/>
  <c r="AD890" i="40"/>
  <c r="AC890" i="40"/>
  <c r="AB890" i="40"/>
  <c r="AA890" i="40"/>
  <c r="N1833" i="40"/>
  <c r="Z832" i="40" s="1"/>
  <c r="AI832" i="40"/>
  <c r="AH832" i="40"/>
  <c r="AG832" i="40"/>
  <c r="AE832" i="40"/>
  <c r="AF832" i="40"/>
  <c r="AC832" i="40"/>
  <c r="AD832" i="40"/>
  <c r="AB832" i="40"/>
  <c r="AA832" i="40"/>
  <c r="N1769" i="40"/>
  <c r="Z768" i="40" s="1"/>
  <c r="AI768" i="40"/>
  <c r="AG768" i="40"/>
  <c r="AH768" i="40"/>
  <c r="AE768" i="40"/>
  <c r="AF768" i="40"/>
  <c r="AC768" i="40"/>
  <c r="AD768" i="40"/>
  <c r="AB768" i="40"/>
  <c r="AA768" i="40"/>
  <c r="N1705" i="40"/>
  <c r="Z704" i="40" s="1"/>
  <c r="AI704" i="40"/>
  <c r="AG704" i="40"/>
  <c r="AH704" i="40"/>
  <c r="AE704" i="40"/>
  <c r="AF704" i="40"/>
  <c r="AC704" i="40"/>
  <c r="AD704" i="40"/>
  <c r="AB704" i="40"/>
  <c r="AA704" i="40"/>
  <c r="N1641" i="40"/>
  <c r="Z640" i="40" s="1"/>
  <c r="AI640" i="40"/>
  <c r="AG640" i="40"/>
  <c r="AH640" i="40"/>
  <c r="AE640" i="40"/>
  <c r="AF640" i="40"/>
  <c r="AC640" i="40"/>
  <c r="AD640" i="40"/>
  <c r="AB640" i="40"/>
  <c r="AA640" i="40"/>
  <c r="AI579" i="40"/>
  <c r="AG579" i="40"/>
  <c r="AH579" i="40"/>
  <c r="AF579" i="40"/>
  <c r="AE579" i="40"/>
  <c r="AD579" i="40"/>
  <c r="AC579" i="40"/>
  <c r="AB579" i="40"/>
  <c r="AA579" i="40"/>
  <c r="N1580" i="40"/>
  <c r="Z579" i="40" s="1"/>
  <c r="AI498" i="40"/>
  <c r="AG498" i="40"/>
  <c r="AH498" i="40"/>
  <c r="AF498" i="40"/>
  <c r="AE498" i="40"/>
  <c r="AD498" i="40"/>
  <c r="AC498" i="40"/>
  <c r="AB498" i="40"/>
  <c r="AA498" i="40"/>
  <c r="N1499" i="40"/>
  <c r="Z498" i="40" s="1"/>
  <c r="N1439" i="40"/>
  <c r="Z438" i="40" s="1"/>
  <c r="AI438" i="40"/>
  <c r="AH438" i="40"/>
  <c r="AG438" i="40"/>
  <c r="AE438" i="40"/>
  <c r="AF438" i="40"/>
  <c r="AD438" i="40"/>
  <c r="AC438" i="40"/>
  <c r="AA438" i="40"/>
  <c r="AB438" i="40"/>
  <c r="N1363" i="40"/>
  <c r="Z362" i="40" s="1"/>
  <c r="AI362" i="40"/>
  <c r="AH362" i="40"/>
  <c r="AG362" i="40"/>
  <c r="AF362" i="40"/>
  <c r="AE362" i="40"/>
  <c r="AD362" i="40"/>
  <c r="AC362" i="40"/>
  <c r="AB362" i="40"/>
  <c r="AA362" i="40"/>
  <c r="N1314" i="40"/>
  <c r="Z313" i="40" s="1"/>
  <c r="AI313" i="40"/>
  <c r="AH313" i="40"/>
  <c r="AG313" i="40"/>
  <c r="AF313" i="40"/>
  <c r="AE313" i="40"/>
  <c r="AD313" i="40"/>
  <c r="AC313" i="40"/>
  <c r="AA313" i="40"/>
  <c r="AB313" i="40"/>
  <c r="N1246" i="40"/>
  <c r="Z245" i="40" s="1"/>
  <c r="AI245" i="40"/>
  <c r="AH245" i="40"/>
  <c r="AG245" i="40"/>
  <c r="AF245" i="40"/>
  <c r="AD245" i="40"/>
  <c r="AE245" i="40"/>
  <c r="AC245" i="40"/>
  <c r="AA245" i="40"/>
  <c r="AB245" i="40"/>
  <c r="N1178" i="40"/>
  <c r="Z177" i="40" s="1"/>
  <c r="AI177" i="40"/>
  <c r="AH177" i="40"/>
  <c r="AG177" i="40"/>
  <c r="AF177" i="40"/>
  <c r="AE177" i="40"/>
  <c r="AD177" i="40"/>
  <c r="AB177" i="40"/>
  <c r="AC177" i="40"/>
  <c r="AA177" i="40"/>
  <c r="N1120" i="40"/>
  <c r="Z119" i="40" s="1"/>
  <c r="AI119" i="40"/>
  <c r="AH119" i="40"/>
  <c r="AG119" i="40"/>
  <c r="AF119" i="40"/>
  <c r="AE119" i="40"/>
  <c r="AD119" i="40"/>
  <c r="AC119" i="40"/>
  <c r="AB119" i="40"/>
  <c r="AA119" i="40"/>
  <c r="N1065" i="40"/>
  <c r="Z64" i="40" s="1"/>
  <c r="AI64" i="40"/>
  <c r="AH64" i="40"/>
  <c r="AG64" i="40"/>
  <c r="AF64" i="40"/>
  <c r="AE64" i="40"/>
  <c r="AD64" i="40"/>
  <c r="AC64" i="40"/>
  <c r="AB64" i="40"/>
  <c r="AA64" i="40"/>
  <c r="N1942" i="40"/>
  <c r="Z941" i="40" s="1"/>
  <c r="AI941" i="40"/>
  <c r="AH941" i="40"/>
  <c r="AF941" i="40"/>
  <c r="AG941" i="40"/>
  <c r="AD941" i="40"/>
  <c r="AE941" i="40"/>
  <c r="AC941" i="40"/>
  <c r="AB941" i="40"/>
  <c r="AA941" i="40"/>
  <c r="N1996" i="40"/>
  <c r="Z995" i="40" s="1"/>
  <c r="AI995" i="40"/>
  <c r="AH995" i="40"/>
  <c r="AG995" i="40"/>
  <c r="AF995" i="40"/>
  <c r="AE995" i="40"/>
  <c r="AD995" i="40"/>
  <c r="AC995" i="40"/>
  <c r="AA995" i="40"/>
  <c r="AB995" i="40"/>
  <c r="N1610" i="40"/>
  <c r="Z609" i="40" s="1"/>
  <c r="AI609" i="40"/>
  <c r="AG609" i="40"/>
  <c r="AH609" i="40"/>
  <c r="AF609" i="40"/>
  <c r="AD609" i="40"/>
  <c r="AE609" i="40"/>
  <c r="AC609" i="40"/>
  <c r="AB609" i="40"/>
  <c r="AA609" i="40"/>
  <c r="N1962" i="40"/>
  <c r="Z961" i="40" s="1"/>
  <c r="AI961" i="40"/>
  <c r="AH961" i="40"/>
  <c r="AF961" i="40"/>
  <c r="AG961" i="40"/>
  <c r="AE961" i="40"/>
  <c r="AD961" i="40"/>
  <c r="AC961" i="40"/>
  <c r="AB961" i="40"/>
  <c r="AA961" i="40"/>
  <c r="N1898" i="40"/>
  <c r="Z897" i="40" s="1"/>
  <c r="AI897" i="40"/>
  <c r="AH897" i="40"/>
  <c r="AF897" i="40"/>
  <c r="AG897" i="40"/>
  <c r="AE897" i="40"/>
  <c r="AD897" i="40"/>
  <c r="AC897" i="40"/>
  <c r="AB897" i="40"/>
  <c r="AA897" i="40"/>
  <c r="N1832" i="40"/>
  <c r="Z831" i="40" s="1"/>
  <c r="AI831" i="40"/>
  <c r="AH831" i="40"/>
  <c r="AF831" i="40"/>
  <c r="AG831" i="40"/>
  <c r="AD831" i="40"/>
  <c r="AE831" i="40"/>
  <c r="AC831" i="40"/>
  <c r="AB831" i="40"/>
  <c r="AA831" i="40"/>
  <c r="N1768" i="40"/>
  <c r="Z767" i="40" s="1"/>
  <c r="AI767" i="40"/>
  <c r="AG767" i="40"/>
  <c r="AH767" i="40"/>
  <c r="AF767" i="40"/>
  <c r="AD767" i="40"/>
  <c r="AE767" i="40"/>
  <c r="AC767" i="40"/>
  <c r="AB767" i="40"/>
  <c r="AA767" i="40"/>
  <c r="N1704" i="40"/>
  <c r="Z703" i="40" s="1"/>
  <c r="AI703" i="40"/>
  <c r="AG703" i="40"/>
  <c r="AH703" i="40"/>
  <c r="AF703" i="40"/>
  <c r="AD703" i="40"/>
  <c r="AE703" i="40"/>
  <c r="AC703" i="40"/>
  <c r="AB703" i="40"/>
  <c r="AA703" i="40"/>
  <c r="N1640" i="40"/>
  <c r="Z639" i="40" s="1"/>
  <c r="AI639" i="40"/>
  <c r="AG639" i="40"/>
  <c r="AH639" i="40"/>
  <c r="AF639" i="40"/>
  <c r="AE639" i="40"/>
  <c r="AD639" i="40"/>
  <c r="AC639" i="40"/>
  <c r="AB639" i="40"/>
  <c r="AA639" i="40"/>
  <c r="N1579" i="40"/>
  <c r="Z578" i="40" s="1"/>
  <c r="AI578" i="40"/>
  <c r="AG578" i="40"/>
  <c r="AH578" i="40"/>
  <c r="AF578" i="40"/>
  <c r="AE578" i="40"/>
  <c r="AD578" i="40"/>
  <c r="AC578" i="40"/>
  <c r="AB578" i="40"/>
  <c r="AA578" i="40"/>
  <c r="AI524" i="40"/>
  <c r="AH524" i="40"/>
  <c r="AG524" i="40"/>
  <c r="AF524" i="40"/>
  <c r="AE524" i="40"/>
  <c r="AD524" i="40"/>
  <c r="AC524" i="40"/>
  <c r="AB524" i="40"/>
  <c r="AA524" i="40"/>
  <c r="N1525" i="40"/>
  <c r="Z524" i="40" s="1"/>
  <c r="AI475" i="40"/>
  <c r="AG475" i="40"/>
  <c r="AH475" i="40"/>
  <c r="AF475" i="40"/>
  <c r="AE475" i="40"/>
  <c r="AD475" i="40"/>
  <c r="AC475" i="40"/>
  <c r="AB475" i="40"/>
  <c r="AA475" i="40"/>
  <c r="N1476" i="40"/>
  <c r="Z475" i="40" s="1"/>
  <c r="AI399" i="40"/>
  <c r="AH399" i="40"/>
  <c r="AG399" i="40"/>
  <c r="AF399" i="40"/>
  <c r="AE399" i="40"/>
  <c r="AD399" i="40"/>
  <c r="AC399" i="40"/>
  <c r="AB399" i="40"/>
  <c r="AA399" i="40"/>
  <c r="N1400" i="40"/>
  <c r="Z399" i="40" s="1"/>
  <c r="N1339" i="40"/>
  <c r="Z338" i="40" s="1"/>
  <c r="AI338" i="40"/>
  <c r="AH338" i="40"/>
  <c r="AG338" i="40"/>
  <c r="AF338" i="40"/>
  <c r="AE338" i="40"/>
  <c r="AD338" i="40"/>
  <c r="AC338" i="40"/>
  <c r="AB338" i="40"/>
  <c r="AA338" i="40"/>
  <c r="N1282" i="40"/>
  <c r="Z281" i="40" s="1"/>
  <c r="AI281" i="40"/>
  <c r="AH281" i="40"/>
  <c r="AG281" i="40"/>
  <c r="AF281" i="40"/>
  <c r="AE281" i="40"/>
  <c r="AD281" i="40"/>
  <c r="AC281" i="40"/>
  <c r="AA281" i="40"/>
  <c r="AB281" i="40"/>
  <c r="N1222" i="40"/>
  <c r="Z221" i="40" s="1"/>
  <c r="AI221" i="40"/>
  <c r="AH221" i="40"/>
  <c r="AG221" i="40"/>
  <c r="AF221" i="40"/>
  <c r="AE221" i="40"/>
  <c r="AD221" i="40"/>
  <c r="AB221" i="40"/>
  <c r="AC221" i="40"/>
  <c r="AA221" i="40"/>
  <c r="N1155" i="40"/>
  <c r="Z154" i="40" s="1"/>
  <c r="AI154" i="40"/>
  <c r="AH154" i="40"/>
  <c r="AG154" i="40"/>
  <c r="AE154" i="40"/>
  <c r="AF154" i="40"/>
  <c r="AC154" i="40"/>
  <c r="AD154" i="40"/>
  <c r="AB154" i="40"/>
  <c r="AA154" i="40"/>
  <c r="N1084" i="40"/>
  <c r="Z83" i="40" s="1"/>
  <c r="AI83" i="40"/>
  <c r="AH83" i="40"/>
  <c r="AG83" i="40"/>
  <c r="AF83" i="40"/>
  <c r="AE83" i="40"/>
  <c r="AD83" i="40"/>
  <c r="AC83" i="40"/>
  <c r="AB83" i="40"/>
  <c r="AA83" i="40"/>
  <c r="N1032" i="40"/>
  <c r="Z31" i="40" s="1"/>
  <c r="AI31" i="40"/>
  <c r="AH31" i="40"/>
  <c r="AG31" i="40"/>
  <c r="AF31" i="40"/>
  <c r="AD31" i="40"/>
  <c r="AE31" i="40"/>
  <c r="AC31" i="40"/>
  <c r="AB31" i="40"/>
  <c r="AA31" i="40"/>
  <c r="N1780" i="40"/>
  <c r="Z779" i="40" s="1"/>
  <c r="AI779" i="40"/>
  <c r="AG779" i="40"/>
  <c r="AH779" i="40"/>
  <c r="AF779" i="40"/>
  <c r="AE779" i="40"/>
  <c r="AD779" i="40"/>
  <c r="AC779" i="40"/>
  <c r="AA779" i="40"/>
  <c r="AB779" i="40"/>
  <c r="N1892" i="40"/>
  <c r="Z891" i="40" s="1"/>
  <c r="AI891" i="40"/>
  <c r="AH891" i="40"/>
  <c r="AF891" i="40"/>
  <c r="AG891" i="40"/>
  <c r="AE891" i="40"/>
  <c r="AD891" i="40"/>
  <c r="AC891" i="40"/>
  <c r="AA891" i="40"/>
  <c r="AB891" i="40"/>
  <c r="AI520" i="40"/>
  <c r="AG520" i="40"/>
  <c r="AH520" i="40"/>
  <c r="AE520" i="40"/>
  <c r="AF520" i="40"/>
  <c r="AC520" i="40"/>
  <c r="AD520" i="40"/>
  <c r="AB520" i="40"/>
  <c r="AA520" i="40"/>
  <c r="N1521" i="40"/>
  <c r="Z520" i="40" s="1"/>
  <c r="N1937" i="40"/>
  <c r="Z936" i="40" s="1"/>
  <c r="AI936" i="40"/>
  <c r="AH936" i="40"/>
  <c r="AG936" i="40"/>
  <c r="AE936" i="40"/>
  <c r="AF936" i="40"/>
  <c r="AC936" i="40"/>
  <c r="AD936" i="40"/>
  <c r="AB936" i="40"/>
  <c r="AA936" i="40"/>
  <c r="AI870" i="40"/>
  <c r="AH870" i="40"/>
  <c r="AG870" i="40"/>
  <c r="AE870" i="40"/>
  <c r="AF870" i="40"/>
  <c r="AD870" i="40"/>
  <c r="AC870" i="40"/>
  <c r="AB870" i="40"/>
  <c r="AA870" i="40"/>
  <c r="N1871" i="40"/>
  <c r="Z870" i="40" s="1"/>
  <c r="N1807" i="40"/>
  <c r="Z806" i="40" s="1"/>
  <c r="AI806" i="40"/>
  <c r="AG806" i="40"/>
  <c r="AH806" i="40"/>
  <c r="AE806" i="40"/>
  <c r="AF806" i="40"/>
  <c r="AD806" i="40"/>
  <c r="AC806" i="40"/>
  <c r="AB806" i="40"/>
  <c r="AA806" i="40"/>
  <c r="N1743" i="40"/>
  <c r="Z742" i="40" s="1"/>
  <c r="AI742" i="40"/>
  <c r="AG742" i="40"/>
  <c r="AH742" i="40"/>
  <c r="AE742" i="40"/>
  <c r="AF742" i="40"/>
  <c r="AD742" i="40"/>
  <c r="AC742" i="40"/>
  <c r="AB742" i="40"/>
  <c r="AA742" i="40"/>
  <c r="N1679" i="40"/>
  <c r="Z678" i="40" s="1"/>
  <c r="AI678" i="40"/>
  <c r="AG678" i="40"/>
  <c r="AH678" i="40"/>
  <c r="AE678" i="40"/>
  <c r="AF678" i="40"/>
  <c r="AD678" i="40"/>
  <c r="AC678" i="40"/>
  <c r="AB678" i="40"/>
  <c r="AA678" i="40"/>
  <c r="N1615" i="40"/>
  <c r="Z614" i="40" s="1"/>
  <c r="AI614" i="40"/>
  <c r="AG614" i="40"/>
  <c r="AH614" i="40"/>
  <c r="AE614" i="40"/>
  <c r="AF614" i="40"/>
  <c r="AD614" i="40"/>
  <c r="AC614" i="40"/>
  <c r="AB614" i="40"/>
  <c r="AA614" i="40"/>
  <c r="N1549" i="40"/>
  <c r="Z548" i="40" s="1"/>
  <c r="AI548" i="40"/>
  <c r="AH548" i="40"/>
  <c r="AG548" i="40"/>
  <c r="AF548" i="40"/>
  <c r="AE548" i="40"/>
  <c r="AD548" i="40"/>
  <c r="AC548" i="40"/>
  <c r="AB548" i="40"/>
  <c r="AA548" i="40"/>
  <c r="N1486" i="40"/>
  <c r="Z485" i="40" s="1"/>
  <c r="AI485" i="40"/>
  <c r="AG485" i="40"/>
  <c r="AH485" i="40"/>
  <c r="AF485" i="40"/>
  <c r="AE485" i="40"/>
  <c r="AD485" i="40"/>
  <c r="AC485" i="40"/>
  <c r="AB485" i="40"/>
  <c r="AA485" i="40"/>
  <c r="N1416" i="40"/>
  <c r="Z415" i="40" s="1"/>
  <c r="AI415" i="40"/>
  <c r="AH415" i="40"/>
  <c r="AG415" i="40"/>
  <c r="AF415" i="40"/>
  <c r="AE415" i="40"/>
  <c r="AD415" i="40"/>
  <c r="AC415" i="40"/>
  <c r="AB415" i="40"/>
  <c r="AA415" i="40"/>
  <c r="AH355" i="40"/>
  <c r="AI355" i="40"/>
  <c r="AG355" i="40"/>
  <c r="AF355" i="40"/>
  <c r="AE355" i="40"/>
  <c r="AD355" i="40"/>
  <c r="AC355" i="40"/>
  <c r="AB355" i="40"/>
  <c r="AA355" i="40"/>
  <c r="N1356" i="40"/>
  <c r="Z355" i="40" s="1"/>
  <c r="N1294" i="40"/>
  <c r="Z293" i="40" s="1"/>
  <c r="AI293" i="40"/>
  <c r="AH293" i="40"/>
  <c r="AG293" i="40"/>
  <c r="AF293" i="40"/>
  <c r="AE293" i="40"/>
  <c r="AD293" i="40"/>
  <c r="AC293" i="40"/>
  <c r="AA293" i="40"/>
  <c r="AB293" i="40"/>
  <c r="N1229" i="40"/>
  <c r="Z228" i="40" s="1"/>
  <c r="AI228" i="40"/>
  <c r="AH228" i="40"/>
  <c r="AG228" i="40"/>
  <c r="AF228" i="40"/>
  <c r="AE228" i="40"/>
  <c r="AD228" i="40"/>
  <c r="AB228" i="40"/>
  <c r="AC228" i="40"/>
  <c r="AA228" i="40"/>
  <c r="N1168" i="40"/>
  <c r="Z167" i="40" s="1"/>
  <c r="AI167" i="40"/>
  <c r="AH167" i="40"/>
  <c r="AG167" i="40"/>
  <c r="AF167" i="40"/>
  <c r="AE167" i="40"/>
  <c r="AD167" i="40"/>
  <c r="AC167" i="40"/>
  <c r="AB167" i="40"/>
  <c r="AA167" i="40"/>
  <c r="N1112" i="40"/>
  <c r="Z111" i="40" s="1"/>
  <c r="AI111" i="40"/>
  <c r="AH111" i="40"/>
  <c r="AG111" i="40"/>
  <c r="AF111" i="40"/>
  <c r="AE111" i="40"/>
  <c r="AD111" i="40"/>
  <c r="AC111" i="40"/>
  <c r="AB111" i="40"/>
  <c r="AA111" i="40"/>
  <c r="N1056" i="40"/>
  <c r="Z55" i="40" s="1"/>
  <c r="AI55" i="40"/>
  <c r="AH55" i="40"/>
  <c r="AG55" i="40"/>
  <c r="AF55" i="40"/>
  <c r="AD55" i="40"/>
  <c r="AE55" i="40"/>
  <c r="AC55" i="40"/>
  <c r="AB55" i="40"/>
  <c r="AA55" i="40"/>
  <c r="N1868" i="40"/>
  <c r="Z867" i="40" s="1"/>
  <c r="AI867" i="40"/>
  <c r="AH867" i="40"/>
  <c r="AF867" i="40"/>
  <c r="AG867" i="40"/>
  <c r="AE867" i="40"/>
  <c r="AD867" i="40"/>
  <c r="AC867" i="40"/>
  <c r="AA867" i="40"/>
  <c r="AB867" i="40"/>
  <c r="N1956" i="40"/>
  <c r="Z955" i="40" s="1"/>
  <c r="AI955" i="40"/>
  <c r="AH955" i="40"/>
  <c r="AG955" i="40"/>
  <c r="AF955" i="40"/>
  <c r="AE955" i="40"/>
  <c r="AD955" i="40"/>
  <c r="AC955" i="40"/>
  <c r="AA955" i="40"/>
  <c r="AB955" i="40"/>
  <c r="N1602" i="40"/>
  <c r="Z601" i="40" s="1"/>
  <c r="AI601" i="40"/>
  <c r="AG601" i="40"/>
  <c r="AH601" i="40"/>
  <c r="AF601" i="40"/>
  <c r="AD601" i="40"/>
  <c r="AC601" i="40"/>
  <c r="AE601" i="40"/>
  <c r="AB601" i="40"/>
  <c r="AA601" i="40"/>
  <c r="N1976" i="40"/>
  <c r="Z975" i="40" s="1"/>
  <c r="AI975" i="40"/>
  <c r="AH975" i="40"/>
  <c r="AF975" i="40"/>
  <c r="AG975" i="40"/>
  <c r="AD975" i="40"/>
  <c r="AE975" i="40"/>
  <c r="AC975" i="40"/>
  <c r="AB975" i="40"/>
  <c r="AA975" i="40"/>
  <c r="N1912" i="40"/>
  <c r="Z911" i="40" s="1"/>
  <c r="AI911" i="40"/>
  <c r="AH911" i="40"/>
  <c r="AF911" i="40"/>
  <c r="AG911" i="40"/>
  <c r="AD911" i="40"/>
  <c r="AE911" i="40"/>
  <c r="AC911" i="40"/>
  <c r="AB911" i="40"/>
  <c r="AA911" i="40"/>
  <c r="N1854" i="40"/>
  <c r="Z853" i="40" s="1"/>
  <c r="AI853" i="40"/>
  <c r="AH853" i="40"/>
  <c r="AF853" i="40"/>
  <c r="AG853" i="40"/>
  <c r="AE853" i="40"/>
  <c r="AD853" i="40"/>
  <c r="AC853" i="40"/>
  <c r="AB853" i="40"/>
  <c r="AA853" i="40"/>
  <c r="N1790" i="40"/>
  <c r="Z789" i="40" s="1"/>
  <c r="AI789" i="40"/>
  <c r="AG789" i="40"/>
  <c r="AH789" i="40"/>
  <c r="AF789" i="40"/>
  <c r="AE789" i="40"/>
  <c r="AD789" i="40"/>
  <c r="AC789" i="40"/>
  <c r="AB789" i="40"/>
  <c r="AA789" i="40"/>
  <c r="N1726" i="40"/>
  <c r="Z725" i="40" s="1"/>
  <c r="AI725" i="40"/>
  <c r="AG725" i="40"/>
  <c r="AH725" i="40"/>
  <c r="AF725" i="40"/>
  <c r="AE725" i="40"/>
  <c r="AD725" i="40"/>
  <c r="AC725" i="40"/>
  <c r="AB725" i="40"/>
  <c r="AA725" i="40"/>
  <c r="N1662" i="40"/>
  <c r="Z661" i="40" s="1"/>
  <c r="AI661" i="40"/>
  <c r="AG661" i="40"/>
  <c r="AH661" i="40"/>
  <c r="AF661" i="40"/>
  <c r="AD661" i="40"/>
  <c r="AE661" i="40"/>
  <c r="AC661" i="40"/>
  <c r="AB661" i="40"/>
  <c r="AA661" i="40"/>
  <c r="N1598" i="40"/>
  <c r="Z597" i="40" s="1"/>
  <c r="AI597" i="40"/>
  <c r="AG597" i="40"/>
  <c r="AH597" i="40"/>
  <c r="AF597" i="40"/>
  <c r="AD597" i="40"/>
  <c r="AE597" i="40"/>
  <c r="AC597" i="40"/>
  <c r="AB597" i="40"/>
  <c r="AA597" i="40"/>
  <c r="N1529" i="40"/>
  <c r="Z528" i="40" s="1"/>
  <c r="AI528" i="40"/>
  <c r="AG528" i="40"/>
  <c r="AH528" i="40"/>
  <c r="AF528" i="40"/>
  <c r="AE528" i="40"/>
  <c r="AC528" i="40"/>
  <c r="AD528" i="40"/>
  <c r="AB528" i="40"/>
  <c r="AA528" i="40"/>
  <c r="N1459" i="40"/>
  <c r="Z458" i="40" s="1"/>
  <c r="AI458" i="40"/>
  <c r="AH458" i="40"/>
  <c r="AG458" i="40"/>
  <c r="AF458" i="40"/>
  <c r="AE458" i="40"/>
  <c r="AD458" i="40"/>
  <c r="AC458" i="40"/>
  <c r="AB458" i="40"/>
  <c r="AA458" i="40"/>
  <c r="AI398" i="40"/>
  <c r="AH398" i="40"/>
  <c r="AG398" i="40"/>
  <c r="AE398" i="40"/>
  <c r="AF398" i="40"/>
  <c r="AD398" i="40"/>
  <c r="AC398" i="40"/>
  <c r="AA398" i="40"/>
  <c r="AB398" i="40"/>
  <c r="N1399" i="40"/>
  <c r="Z398" i="40" s="1"/>
  <c r="AI337" i="40"/>
  <c r="AH337" i="40"/>
  <c r="AG337" i="40"/>
  <c r="AF337" i="40"/>
  <c r="AE337" i="40"/>
  <c r="AD337" i="40"/>
  <c r="AC337" i="40"/>
  <c r="AA337" i="40"/>
  <c r="AB337" i="40"/>
  <c r="N1338" i="40"/>
  <c r="Z337" i="40" s="1"/>
  <c r="AI273" i="40"/>
  <c r="AH273" i="40"/>
  <c r="AG273" i="40"/>
  <c r="AF273" i="40"/>
  <c r="AE273" i="40"/>
  <c r="AD273" i="40"/>
  <c r="AC273" i="40"/>
  <c r="AA273" i="40"/>
  <c r="AB273" i="40"/>
  <c r="N1274" i="40"/>
  <c r="Z273" i="40" s="1"/>
  <c r="N1206" i="40"/>
  <c r="Z205" i="40" s="1"/>
  <c r="AI205" i="40"/>
  <c r="AH205" i="40"/>
  <c r="AG205" i="40"/>
  <c r="AF205" i="40"/>
  <c r="AE205" i="40"/>
  <c r="AD205" i="40"/>
  <c r="AB205" i="40"/>
  <c r="AC205" i="40"/>
  <c r="AA205" i="40"/>
  <c r="N1132" i="40"/>
  <c r="Z131" i="40" s="1"/>
  <c r="AI131" i="40"/>
  <c r="AH131" i="40"/>
  <c r="AG131" i="40"/>
  <c r="AF131" i="40"/>
  <c r="AE131" i="40"/>
  <c r="AD131" i="40"/>
  <c r="AC131" i="40"/>
  <c r="AB131" i="40"/>
  <c r="AA131" i="40"/>
  <c r="AI49" i="40"/>
  <c r="AH49" i="40"/>
  <c r="AG49" i="40"/>
  <c r="AF49" i="40"/>
  <c r="AE49" i="40"/>
  <c r="AD49" i="40"/>
  <c r="AB49" i="40"/>
  <c r="AC49" i="40"/>
  <c r="AA49" i="40"/>
  <c r="N1050" i="40"/>
  <c r="Z49" i="40" s="1"/>
  <c r="N1836" i="40"/>
  <c r="Z835" i="40" s="1"/>
  <c r="AI835" i="40"/>
  <c r="AG835" i="40"/>
  <c r="AH835" i="40"/>
  <c r="AF835" i="40"/>
  <c r="AE835" i="40"/>
  <c r="AD835" i="40"/>
  <c r="AC835" i="40"/>
  <c r="AA835" i="40"/>
  <c r="AB835" i="40"/>
  <c r="N1924" i="40"/>
  <c r="Z923" i="40" s="1"/>
  <c r="AI923" i="40"/>
  <c r="AH923" i="40"/>
  <c r="AG923" i="40"/>
  <c r="AF923" i="40"/>
  <c r="AE923" i="40"/>
  <c r="AD923" i="40"/>
  <c r="AC923" i="40"/>
  <c r="AA923" i="40"/>
  <c r="AB923" i="40"/>
  <c r="N1494" i="40"/>
  <c r="Z493" i="40" s="1"/>
  <c r="AI493" i="40"/>
  <c r="AG493" i="40"/>
  <c r="AH493" i="40"/>
  <c r="AF493" i="40"/>
  <c r="AD493" i="40"/>
  <c r="AE493" i="40"/>
  <c r="AC493" i="40"/>
  <c r="AB493" i="40"/>
  <c r="AA493" i="40"/>
  <c r="N1951" i="40"/>
  <c r="Z950" i="40" s="1"/>
  <c r="AI950" i="40"/>
  <c r="AH950" i="40"/>
  <c r="AG950" i="40"/>
  <c r="AF950" i="40"/>
  <c r="AE950" i="40"/>
  <c r="AD950" i="40"/>
  <c r="AC950" i="40"/>
  <c r="AB950" i="40"/>
  <c r="AA950" i="40"/>
  <c r="N1887" i="40"/>
  <c r="Z886" i="40" s="1"/>
  <c r="AI886" i="40"/>
  <c r="AH886" i="40"/>
  <c r="AG886" i="40"/>
  <c r="AE886" i="40"/>
  <c r="AF886" i="40"/>
  <c r="AD886" i="40"/>
  <c r="AC886" i="40"/>
  <c r="AB886" i="40"/>
  <c r="AA886" i="40"/>
  <c r="N1821" i="40"/>
  <c r="Z820" i="40" s="1"/>
  <c r="AI820" i="40"/>
  <c r="AH820" i="40"/>
  <c r="AG820" i="40"/>
  <c r="AF820" i="40"/>
  <c r="AE820" i="40"/>
  <c r="AD820" i="40"/>
  <c r="AC820" i="40"/>
  <c r="AB820" i="40"/>
  <c r="AA820" i="40"/>
  <c r="N1757" i="40"/>
  <c r="Z756" i="40" s="1"/>
  <c r="AI756" i="40"/>
  <c r="AH756" i="40"/>
  <c r="AG756" i="40"/>
  <c r="AF756" i="40"/>
  <c r="AE756" i="40"/>
  <c r="AD756" i="40"/>
  <c r="AC756" i="40"/>
  <c r="AB756" i="40"/>
  <c r="AA756" i="40"/>
  <c r="N1693" i="40"/>
  <c r="Z692" i="40" s="1"/>
  <c r="AI692" i="40"/>
  <c r="AH692" i="40"/>
  <c r="AG692" i="40"/>
  <c r="AF692" i="40"/>
  <c r="AE692" i="40"/>
  <c r="AD692" i="40"/>
  <c r="AC692" i="40"/>
  <c r="AB692" i="40"/>
  <c r="AA692" i="40"/>
  <c r="N1629" i="40"/>
  <c r="Z628" i="40" s="1"/>
  <c r="AI628" i="40"/>
  <c r="AH628" i="40"/>
  <c r="AG628" i="40"/>
  <c r="AF628" i="40"/>
  <c r="AE628" i="40"/>
  <c r="AD628" i="40"/>
  <c r="AC628" i="40"/>
  <c r="AB628" i="40"/>
  <c r="AA628" i="40"/>
  <c r="N1570" i="40"/>
  <c r="Z569" i="40" s="1"/>
  <c r="AI569" i="40"/>
  <c r="AG569" i="40"/>
  <c r="AH569" i="40"/>
  <c r="AF569" i="40"/>
  <c r="AD569" i="40"/>
  <c r="AE569" i="40"/>
  <c r="AC569" i="40"/>
  <c r="AB569" i="40"/>
  <c r="AA569" i="40"/>
  <c r="AI506" i="40"/>
  <c r="AG506" i="40"/>
  <c r="AH506" i="40"/>
  <c r="AF506" i="40"/>
  <c r="AE506" i="40"/>
  <c r="AD506" i="40"/>
  <c r="AC506" i="40"/>
  <c r="AB506" i="40"/>
  <c r="N1507" i="40"/>
  <c r="Z506" i="40" s="1"/>
  <c r="AA506" i="40"/>
  <c r="N1447" i="40"/>
  <c r="Z446" i="40" s="1"/>
  <c r="AI446" i="40"/>
  <c r="AH446" i="40"/>
  <c r="AG446" i="40"/>
  <c r="AE446" i="40"/>
  <c r="AF446" i="40"/>
  <c r="AD446" i="40"/>
  <c r="AC446" i="40"/>
  <c r="AA446" i="40"/>
  <c r="AB446" i="40"/>
  <c r="N1392" i="40"/>
  <c r="Z391" i="40" s="1"/>
  <c r="AI391" i="40"/>
  <c r="AH391" i="40"/>
  <c r="AG391" i="40"/>
  <c r="AF391" i="40"/>
  <c r="AE391" i="40"/>
  <c r="AD391" i="40"/>
  <c r="AC391" i="40"/>
  <c r="AB391" i="40"/>
  <c r="AA391" i="40"/>
  <c r="AI310" i="40"/>
  <c r="AH310" i="40"/>
  <c r="AG310" i="40"/>
  <c r="AE310" i="40"/>
  <c r="AF310" i="40"/>
  <c r="AD310" i="40"/>
  <c r="AC310" i="40"/>
  <c r="AA310" i="40"/>
  <c r="AB310" i="40"/>
  <c r="N1311" i="40"/>
  <c r="Z310" i="40" s="1"/>
  <c r="N1242" i="40"/>
  <c r="Z241" i="40" s="1"/>
  <c r="AI241" i="40"/>
  <c r="AH241" i="40"/>
  <c r="AG241" i="40"/>
  <c r="AF241" i="40"/>
  <c r="AE241" i="40"/>
  <c r="AD241" i="40"/>
  <c r="AC241" i="40"/>
  <c r="AA241" i="40"/>
  <c r="AB241" i="40"/>
  <c r="N1182" i="40"/>
  <c r="Z181" i="40" s="1"/>
  <c r="AI181" i="40"/>
  <c r="AH181" i="40"/>
  <c r="AG181" i="40"/>
  <c r="AF181" i="40"/>
  <c r="AD181" i="40"/>
  <c r="AE181" i="40"/>
  <c r="AB181" i="40"/>
  <c r="AC181" i="40"/>
  <c r="AA181" i="40"/>
  <c r="N1124" i="40"/>
  <c r="Z123" i="40" s="1"/>
  <c r="AI123" i="40"/>
  <c r="AH123" i="40"/>
  <c r="AG123" i="40"/>
  <c r="AF123" i="40"/>
  <c r="AE123" i="40"/>
  <c r="AD123" i="40"/>
  <c r="AB123" i="40"/>
  <c r="AC123" i="40"/>
  <c r="AA123" i="40"/>
  <c r="AI61" i="40"/>
  <c r="AH61" i="40"/>
  <c r="AG61" i="40"/>
  <c r="AF61" i="40"/>
  <c r="AE61" i="40"/>
  <c r="AD61" i="40"/>
  <c r="AC61" i="40"/>
  <c r="AB61" i="40"/>
  <c r="AA61" i="40"/>
  <c r="N1062" i="40"/>
  <c r="Z61" i="40" s="1"/>
  <c r="N1354" i="40"/>
  <c r="Z353" i="40" s="1"/>
  <c r="AI353" i="40"/>
  <c r="AH353" i="40"/>
  <c r="AG353" i="40"/>
  <c r="AF353" i="40"/>
  <c r="AE353" i="40"/>
  <c r="AD353" i="40"/>
  <c r="AC353" i="40"/>
  <c r="AA353" i="40"/>
  <c r="AB353" i="40"/>
  <c r="N1304" i="40"/>
  <c r="Z303" i="40" s="1"/>
  <c r="AI303" i="40"/>
  <c r="AH303" i="40"/>
  <c r="AG303" i="40"/>
  <c r="AF303" i="40"/>
  <c r="AE303" i="40"/>
  <c r="AD303" i="40"/>
  <c r="AC303" i="40"/>
  <c r="AA303" i="40"/>
  <c r="AB303" i="40"/>
  <c r="N1233" i="40"/>
  <c r="Z232" i="40" s="1"/>
  <c r="AI232" i="40"/>
  <c r="AH232" i="40"/>
  <c r="AG232" i="40"/>
  <c r="AE232" i="40"/>
  <c r="AF232" i="40"/>
  <c r="AD232" i="40"/>
  <c r="AC232" i="40"/>
  <c r="AB232" i="40"/>
  <c r="AA232" i="40"/>
  <c r="N1173" i="40"/>
  <c r="Z172" i="40" s="1"/>
  <c r="AI172" i="40"/>
  <c r="AH172" i="40"/>
  <c r="AG172" i="40"/>
  <c r="AF172" i="40"/>
  <c r="AE172" i="40"/>
  <c r="AD172" i="40"/>
  <c r="AB172" i="40"/>
  <c r="AC172" i="40"/>
  <c r="AA172" i="40"/>
  <c r="N1102" i="40"/>
  <c r="Z101" i="40" s="1"/>
  <c r="AI101" i="40"/>
  <c r="AH101" i="40"/>
  <c r="AG101" i="40"/>
  <c r="AF101" i="40"/>
  <c r="AE101" i="40"/>
  <c r="AD101" i="40"/>
  <c r="AC101" i="40"/>
  <c r="AB101" i="40"/>
  <c r="AA101" i="40"/>
  <c r="N1041" i="40"/>
  <c r="Z40" i="40" s="1"/>
  <c r="AI40" i="40"/>
  <c r="AH40" i="40"/>
  <c r="AG40" i="40"/>
  <c r="AE40" i="40"/>
  <c r="AF40" i="40"/>
  <c r="AD40" i="40"/>
  <c r="AC40" i="40"/>
  <c r="AB40" i="40"/>
  <c r="AA40" i="40"/>
  <c r="N1934" i="40"/>
  <c r="Z933" i="40" s="1"/>
  <c r="AI933" i="40"/>
  <c r="AH933" i="40"/>
  <c r="AF933" i="40"/>
  <c r="AG933" i="40"/>
  <c r="AE933" i="40"/>
  <c r="AD933" i="40"/>
  <c r="AC933" i="40"/>
  <c r="AB933" i="40"/>
  <c r="AA933" i="40"/>
  <c r="AI500" i="40"/>
  <c r="AH500" i="40"/>
  <c r="AG500" i="40"/>
  <c r="AF500" i="40"/>
  <c r="AE500" i="40"/>
  <c r="AD500" i="40"/>
  <c r="AC500" i="40"/>
  <c r="AB500" i="40"/>
  <c r="AA500" i="40"/>
  <c r="N1501" i="40"/>
  <c r="Z500" i="40" s="1"/>
  <c r="N1413" i="40"/>
  <c r="Z412" i="40" s="1"/>
  <c r="AI412" i="40"/>
  <c r="AH412" i="40"/>
  <c r="AG412" i="40"/>
  <c r="AF412" i="40"/>
  <c r="AE412" i="40"/>
  <c r="AD412" i="40"/>
  <c r="AC412" i="40"/>
  <c r="AB412" i="40"/>
  <c r="AA412" i="40"/>
  <c r="N1989" i="40"/>
  <c r="Z988" i="40" s="1"/>
  <c r="AI988" i="40"/>
  <c r="AH988" i="40"/>
  <c r="AG988" i="40"/>
  <c r="AF988" i="40"/>
  <c r="AD988" i="40"/>
  <c r="AE988" i="40"/>
  <c r="AC988" i="40"/>
  <c r="AB988" i="40"/>
  <c r="AA988" i="40"/>
  <c r="N1925" i="40"/>
  <c r="Z924" i="40" s="1"/>
  <c r="AI924" i="40"/>
  <c r="AH924" i="40"/>
  <c r="AG924" i="40"/>
  <c r="AF924" i="40"/>
  <c r="AD924" i="40"/>
  <c r="AE924" i="40"/>
  <c r="AC924" i="40"/>
  <c r="AB924" i="40"/>
  <c r="AA924" i="40"/>
  <c r="N1859" i="40"/>
  <c r="Z858" i="40" s="1"/>
  <c r="AI858" i="40"/>
  <c r="AH858" i="40"/>
  <c r="AF858" i="40"/>
  <c r="AG858" i="40"/>
  <c r="AE858" i="40"/>
  <c r="AD858" i="40"/>
  <c r="AC858" i="40"/>
  <c r="AB858" i="40"/>
  <c r="AA858" i="40"/>
  <c r="N1795" i="40"/>
  <c r="Z794" i="40" s="1"/>
  <c r="AI794" i="40"/>
  <c r="AG794" i="40"/>
  <c r="AH794" i="40"/>
  <c r="AF794" i="40"/>
  <c r="AE794" i="40"/>
  <c r="AD794" i="40"/>
  <c r="AC794" i="40"/>
  <c r="AB794" i="40"/>
  <c r="AA794" i="40"/>
  <c r="N1731" i="40"/>
  <c r="Z730" i="40" s="1"/>
  <c r="AI730" i="40"/>
  <c r="AG730" i="40"/>
  <c r="AH730" i="40"/>
  <c r="AF730" i="40"/>
  <c r="AE730" i="40"/>
  <c r="AD730" i="40"/>
  <c r="AC730" i="40"/>
  <c r="AB730" i="40"/>
  <c r="AA730" i="40"/>
  <c r="N1667" i="40"/>
  <c r="Z666" i="40" s="1"/>
  <c r="AI666" i="40"/>
  <c r="AG666" i="40"/>
  <c r="AH666" i="40"/>
  <c r="AF666" i="40"/>
  <c r="AE666" i="40"/>
  <c r="AD666" i="40"/>
  <c r="AC666" i="40"/>
  <c r="AB666" i="40"/>
  <c r="AA666" i="40"/>
  <c r="N1603" i="40"/>
  <c r="Z602" i="40" s="1"/>
  <c r="AI602" i="40"/>
  <c r="AG602" i="40"/>
  <c r="AH602" i="40"/>
  <c r="AF602" i="40"/>
  <c r="AE602" i="40"/>
  <c r="AD602" i="40"/>
  <c r="AC602" i="40"/>
  <c r="AB602" i="40"/>
  <c r="AA602" i="40"/>
  <c r="AI539" i="40"/>
  <c r="AG539" i="40"/>
  <c r="AH539" i="40"/>
  <c r="AF539" i="40"/>
  <c r="AE539" i="40"/>
  <c r="AD539" i="40"/>
  <c r="AC539" i="40"/>
  <c r="AB539" i="40"/>
  <c r="AA539" i="40"/>
  <c r="N1540" i="40"/>
  <c r="Z539" i="40" s="1"/>
  <c r="N1478" i="40"/>
  <c r="Z477" i="40" s="1"/>
  <c r="AI477" i="40"/>
  <c r="AG477" i="40"/>
  <c r="AH477" i="40"/>
  <c r="AF477" i="40"/>
  <c r="AE477" i="40"/>
  <c r="AD477" i="40"/>
  <c r="AC477" i="40"/>
  <c r="AB477" i="40"/>
  <c r="AA477" i="40"/>
  <c r="N1402" i="40"/>
  <c r="Z401" i="40" s="1"/>
  <c r="AI401" i="40"/>
  <c r="AH401" i="40"/>
  <c r="AG401" i="40"/>
  <c r="AF401" i="40"/>
  <c r="AE401" i="40"/>
  <c r="AD401" i="40"/>
  <c r="AC401" i="40"/>
  <c r="AA401" i="40"/>
  <c r="AB401" i="40"/>
  <c r="N1342" i="40"/>
  <c r="Z341" i="40" s="1"/>
  <c r="AI341" i="40"/>
  <c r="AH341" i="40"/>
  <c r="AG341" i="40"/>
  <c r="AF341" i="40"/>
  <c r="AE341" i="40"/>
  <c r="AD341" i="40"/>
  <c r="AC341" i="40"/>
  <c r="AA341" i="40"/>
  <c r="AB341" i="40"/>
  <c r="N1278" i="40"/>
  <c r="Z277" i="40" s="1"/>
  <c r="AI277" i="40"/>
  <c r="AH277" i="40"/>
  <c r="AG277" i="40"/>
  <c r="AF277" i="40"/>
  <c r="AE277" i="40"/>
  <c r="AD277" i="40"/>
  <c r="AC277" i="40"/>
  <c r="AA277" i="40"/>
  <c r="AB277" i="40"/>
  <c r="N1217" i="40"/>
  <c r="Z216" i="40" s="1"/>
  <c r="AI216" i="40"/>
  <c r="AH216" i="40"/>
  <c r="AG216" i="40"/>
  <c r="AF216" i="40"/>
  <c r="AE216" i="40"/>
  <c r="AC216" i="40"/>
  <c r="AD216" i="40"/>
  <c r="AB216" i="40"/>
  <c r="AA216" i="40"/>
  <c r="AI150" i="40"/>
  <c r="AH150" i="40"/>
  <c r="AG150" i="40"/>
  <c r="AE150" i="40"/>
  <c r="AF150" i="40"/>
  <c r="AD150" i="40"/>
  <c r="AC150" i="40"/>
  <c r="AB150" i="40"/>
  <c r="AA150" i="40"/>
  <c r="N1151" i="40"/>
  <c r="Z150" i="40" s="1"/>
  <c r="N1094" i="40"/>
  <c r="Z93" i="40" s="1"/>
  <c r="AI93" i="40"/>
  <c r="AH93" i="40"/>
  <c r="AG93" i="40"/>
  <c r="AF93" i="40"/>
  <c r="AE93" i="40"/>
  <c r="AD93" i="40"/>
  <c r="AC93" i="40"/>
  <c r="AB93" i="40"/>
  <c r="AA93" i="40"/>
  <c r="N1028" i="40"/>
  <c r="Z27" i="40" s="1"/>
  <c r="AH27" i="40"/>
  <c r="AI27" i="40"/>
  <c r="AG27" i="40"/>
  <c r="AF27" i="40"/>
  <c r="AE27" i="40"/>
  <c r="AD27" i="40"/>
  <c r="AC27" i="40"/>
  <c r="AB27" i="40"/>
  <c r="AA27" i="40"/>
  <c r="AI334" i="40"/>
  <c r="AH334" i="40"/>
  <c r="AG334" i="40"/>
  <c r="AE334" i="40"/>
  <c r="AF334" i="40"/>
  <c r="AD334" i="40"/>
  <c r="AC334" i="40"/>
  <c r="AA334" i="40"/>
  <c r="AB334" i="40"/>
  <c r="N1335" i="40"/>
  <c r="Z334" i="40" s="1"/>
  <c r="N1595" i="40"/>
  <c r="Z594" i="40" s="1"/>
  <c r="AI594" i="40"/>
  <c r="AG594" i="40"/>
  <c r="AH594" i="40"/>
  <c r="AF594" i="40"/>
  <c r="AE594" i="40"/>
  <c r="AD594" i="40"/>
  <c r="AC594" i="40"/>
  <c r="AB594" i="40"/>
  <c r="AA594" i="40"/>
  <c r="N1609" i="40"/>
  <c r="Z608" i="40" s="1"/>
  <c r="AI608" i="40"/>
  <c r="AG608" i="40"/>
  <c r="AH608" i="40"/>
  <c r="AE608" i="40"/>
  <c r="AF608" i="40"/>
  <c r="AC608" i="40"/>
  <c r="AD608" i="40"/>
  <c r="AB608" i="40"/>
  <c r="AA608" i="40"/>
  <c r="N1209" i="40"/>
  <c r="Z208" i="40" s="1"/>
  <c r="AI208" i="40"/>
  <c r="AH208" i="40"/>
  <c r="AG208" i="40"/>
  <c r="AF208" i="40"/>
  <c r="AE208" i="40"/>
  <c r="AC208" i="40"/>
  <c r="AD208" i="40"/>
  <c r="AB208" i="40"/>
  <c r="AA208" i="40"/>
  <c r="N1930" i="40"/>
  <c r="Z929" i="40" s="1"/>
  <c r="AI929" i="40"/>
  <c r="AH929" i="40"/>
  <c r="AF929" i="40"/>
  <c r="AG929" i="40"/>
  <c r="AE929" i="40"/>
  <c r="AD929" i="40"/>
  <c r="AC929" i="40"/>
  <c r="AB929" i="40"/>
  <c r="AA929" i="40"/>
  <c r="N1498" i="40"/>
  <c r="Z497" i="40" s="1"/>
  <c r="AI497" i="40"/>
  <c r="AG497" i="40"/>
  <c r="AH497" i="40"/>
  <c r="AF497" i="40"/>
  <c r="AE497" i="40"/>
  <c r="AD497" i="40"/>
  <c r="AC497" i="40"/>
  <c r="AB497" i="40"/>
  <c r="AA497" i="40"/>
  <c r="AI6" i="40"/>
  <c r="AH6" i="40"/>
  <c r="AG6" i="40"/>
  <c r="AE6" i="40"/>
  <c r="AF6" i="40"/>
  <c r="AD6" i="40"/>
  <c r="AC6" i="40"/>
  <c r="AB6" i="40"/>
  <c r="AA6" i="40"/>
  <c r="N1007" i="40"/>
  <c r="Z6" i="40" s="1"/>
  <c r="N1775" i="40"/>
  <c r="Z774" i="40" s="1"/>
  <c r="AI774" i="40"/>
  <c r="AG774" i="40"/>
  <c r="AH774" i="40"/>
  <c r="AE774" i="40"/>
  <c r="AF774" i="40"/>
  <c r="AD774" i="40"/>
  <c r="AC774" i="40"/>
  <c r="AB774" i="40"/>
  <c r="AA774" i="40"/>
  <c r="N1383" i="40"/>
  <c r="Z382" i="40" s="1"/>
  <c r="AI382" i="40"/>
  <c r="AH382" i="40"/>
  <c r="AG382" i="40"/>
  <c r="AE382" i="40"/>
  <c r="AF382" i="40"/>
  <c r="AD382" i="40"/>
  <c r="AC382" i="40"/>
  <c r="AA382" i="40"/>
  <c r="AB382" i="40"/>
  <c r="N1024" i="40"/>
  <c r="Z23" i="40" s="1"/>
  <c r="AI23" i="40"/>
  <c r="AH23" i="40"/>
  <c r="AG23" i="40"/>
  <c r="AF23" i="40"/>
  <c r="AD23" i="40"/>
  <c r="AE23" i="40"/>
  <c r="AC23" i="40"/>
  <c r="AB23" i="40"/>
  <c r="AA23" i="40"/>
  <c r="N1758" i="40"/>
  <c r="Z757" i="40" s="1"/>
  <c r="AI757" i="40"/>
  <c r="AG757" i="40"/>
  <c r="AH757" i="40"/>
  <c r="AF757" i="40"/>
  <c r="AE757" i="40"/>
  <c r="AD757" i="40"/>
  <c r="AC757" i="40"/>
  <c r="AB757" i="40"/>
  <c r="AA757" i="40"/>
  <c r="N1300" i="40"/>
  <c r="Z299" i="40" s="1"/>
  <c r="AH299" i="40"/>
  <c r="AI299" i="40"/>
  <c r="AG299" i="40"/>
  <c r="AF299" i="40"/>
  <c r="AE299" i="40"/>
  <c r="AD299" i="40"/>
  <c r="AC299" i="40"/>
  <c r="AA299" i="40"/>
  <c r="AB299" i="40"/>
  <c r="N1983" i="40"/>
  <c r="Z982" i="40" s="1"/>
  <c r="AI982" i="40"/>
  <c r="AH982" i="40"/>
  <c r="AG982" i="40"/>
  <c r="AF982" i="40"/>
  <c r="AE982" i="40"/>
  <c r="AD982" i="40"/>
  <c r="AC982" i="40"/>
  <c r="AB982" i="40"/>
  <c r="AA982" i="40"/>
  <c r="N1597" i="40"/>
  <c r="Z596" i="40" s="1"/>
  <c r="AI596" i="40"/>
  <c r="AH596" i="40"/>
  <c r="AG596" i="40"/>
  <c r="AF596" i="40"/>
  <c r="AD596" i="40"/>
  <c r="AE596" i="40"/>
  <c r="AC596" i="40"/>
  <c r="AB596" i="40"/>
  <c r="AA596" i="40"/>
  <c r="N1152" i="40"/>
  <c r="Z151" i="40" s="1"/>
  <c r="AI151" i="40"/>
  <c r="AH151" i="40"/>
  <c r="AG151" i="40"/>
  <c r="AF151" i="40"/>
  <c r="AE151" i="40"/>
  <c r="AD151" i="40"/>
  <c r="AC151" i="40"/>
  <c r="AB151" i="40"/>
  <c r="AA151" i="40"/>
  <c r="AI66" i="40"/>
  <c r="AH66" i="40"/>
  <c r="AG66" i="40"/>
  <c r="AE66" i="40"/>
  <c r="AF66" i="40"/>
  <c r="AC66" i="40"/>
  <c r="AD66" i="40"/>
  <c r="AB66" i="40"/>
  <c r="AA66" i="40"/>
  <c r="N1067" i="40"/>
  <c r="Z66" i="40" s="1"/>
  <c r="N1827" i="40"/>
  <c r="Z826" i="40" s="1"/>
  <c r="AI826" i="40"/>
  <c r="AH826" i="40"/>
  <c r="AG826" i="40"/>
  <c r="AF826" i="40"/>
  <c r="AE826" i="40"/>
  <c r="AD826" i="40"/>
  <c r="AC826" i="40"/>
  <c r="AB826" i="40"/>
  <c r="AA826" i="40"/>
  <c r="N1180" i="40"/>
  <c r="Z179" i="40" s="1"/>
  <c r="AH179" i="40"/>
  <c r="AI179" i="40"/>
  <c r="AG179" i="40"/>
  <c r="AF179" i="40"/>
  <c r="AE179" i="40"/>
  <c r="AD179" i="40"/>
  <c r="AB179" i="40"/>
  <c r="AC179" i="40"/>
  <c r="AA179" i="40"/>
  <c r="N1676" i="40"/>
  <c r="Z675" i="40" s="1"/>
  <c r="AI675" i="40"/>
  <c r="AG675" i="40"/>
  <c r="AH675" i="40"/>
  <c r="AF675" i="40"/>
  <c r="AE675" i="40"/>
  <c r="AD675" i="40"/>
  <c r="AC675" i="40"/>
  <c r="AA675" i="40"/>
  <c r="AB675" i="40"/>
  <c r="N1794" i="40"/>
  <c r="Z793" i="40" s="1"/>
  <c r="AI793" i="40"/>
  <c r="AG793" i="40"/>
  <c r="AH793" i="40"/>
  <c r="AF793" i="40"/>
  <c r="AD793" i="40"/>
  <c r="AE793" i="40"/>
  <c r="AC793" i="40"/>
  <c r="AB793" i="40"/>
  <c r="AA793" i="40"/>
  <c r="AI428" i="40"/>
  <c r="AH428" i="40"/>
  <c r="AG428" i="40"/>
  <c r="AF428" i="40"/>
  <c r="AE428" i="40"/>
  <c r="AD428" i="40"/>
  <c r="AC428" i="40"/>
  <c r="AB428" i="40"/>
  <c r="AA428" i="40"/>
  <c r="N1429" i="40"/>
  <c r="Z428" i="40" s="1"/>
  <c r="AI352" i="40"/>
  <c r="AH352" i="40"/>
  <c r="AG352" i="40"/>
  <c r="AE352" i="40"/>
  <c r="AF352" i="40"/>
  <c r="AC352" i="40"/>
  <c r="AD352" i="40"/>
  <c r="AB352" i="40"/>
  <c r="AA352" i="40"/>
  <c r="N1353" i="40"/>
  <c r="Z352" i="40" s="1"/>
  <c r="N1297" i="40"/>
  <c r="Z296" i="40" s="1"/>
  <c r="AI296" i="40"/>
  <c r="AH296" i="40"/>
  <c r="AG296" i="40"/>
  <c r="AE296" i="40"/>
  <c r="AF296" i="40"/>
  <c r="AD296" i="40"/>
  <c r="AC296" i="40"/>
  <c r="AB296" i="40"/>
  <c r="AA296" i="40"/>
  <c r="N1224" i="40"/>
  <c r="Z223" i="40" s="1"/>
  <c r="AI223" i="40"/>
  <c r="AH223" i="40"/>
  <c r="AG223" i="40"/>
  <c r="AF223" i="40"/>
  <c r="AE223" i="40"/>
  <c r="AD223" i="40"/>
  <c r="AC223" i="40"/>
  <c r="AB223" i="40"/>
  <c r="AA223" i="40"/>
  <c r="N1157" i="40"/>
  <c r="Z156" i="40" s="1"/>
  <c r="AI156" i="40"/>
  <c r="AH156" i="40"/>
  <c r="AG156" i="40"/>
  <c r="AF156" i="40"/>
  <c r="AE156" i="40"/>
  <c r="AD156" i="40"/>
  <c r="AC156" i="40"/>
  <c r="AB156" i="40"/>
  <c r="AA156" i="40"/>
  <c r="N1086" i="40"/>
  <c r="Z85" i="40" s="1"/>
  <c r="AI85" i="40"/>
  <c r="AH85" i="40"/>
  <c r="AG85" i="40"/>
  <c r="AF85" i="40"/>
  <c r="AE85" i="40"/>
  <c r="AD85" i="40"/>
  <c r="AC85" i="40"/>
  <c r="AB85" i="40"/>
  <c r="AA85" i="40"/>
  <c r="N1008" i="40"/>
  <c r="Z7" i="40" s="1"/>
  <c r="AI7" i="40"/>
  <c r="AH7" i="40"/>
  <c r="AG7" i="40"/>
  <c r="AF7" i="40"/>
  <c r="AD7" i="40"/>
  <c r="AE7" i="40"/>
  <c r="AC7" i="40"/>
  <c r="AB7" i="40"/>
  <c r="AA7" i="40"/>
  <c r="N1569" i="40"/>
  <c r="Z568" i="40" s="1"/>
  <c r="AI568" i="40"/>
  <c r="AG568" i="40"/>
  <c r="AH568" i="40"/>
  <c r="AF568" i="40"/>
  <c r="AE568" i="40"/>
  <c r="AC568" i="40"/>
  <c r="AD568" i="40"/>
  <c r="AB568" i="40"/>
  <c r="AA568" i="40"/>
  <c r="N1730" i="40"/>
  <c r="Z729" i="40" s="1"/>
  <c r="AI729" i="40"/>
  <c r="AG729" i="40"/>
  <c r="AH729" i="40"/>
  <c r="AF729" i="40"/>
  <c r="AD729" i="40"/>
  <c r="AE729" i="40"/>
  <c r="AC729" i="40"/>
  <c r="AB729" i="40"/>
  <c r="AA729" i="40"/>
  <c r="AH411" i="40"/>
  <c r="AI411" i="40"/>
  <c r="AG411" i="40"/>
  <c r="AF411" i="40"/>
  <c r="AE411" i="40"/>
  <c r="AD411" i="40"/>
  <c r="AC411" i="40"/>
  <c r="AB411" i="40"/>
  <c r="AA411" i="40"/>
  <c r="N1412" i="40"/>
  <c r="Z411" i="40" s="1"/>
  <c r="N1947" i="40"/>
  <c r="Z946" i="40" s="1"/>
  <c r="AI946" i="40"/>
  <c r="AH946" i="40"/>
  <c r="AG946" i="40"/>
  <c r="AE946" i="40"/>
  <c r="AF946" i="40"/>
  <c r="AD946" i="40"/>
  <c r="AC946" i="40"/>
  <c r="AB946" i="40"/>
  <c r="AA946" i="40"/>
  <c r="N1883" i="40"/>
  <c r="Z882" i="40" s="1"/>
  <c r="AI882" i="40"/>
  <c r="AH882" i="40"/>
  <c r="AF882" i="40"/>
  <c r="AG882" i="40"/>
  <c r="AE882" i="40"/>
  <c r="AD882" i="40"/>
  <c r="AC882" i="40"/>
  <c r="AB882" i="40"/>
  <c r="AA882" i="40"/>
  <c r="N1825" i="40"/>
  <c r="Z824" i="40" s="1"/>
  <c r="AI824" i="40"/>
  <c r="AH824" i="40"/>
  <c r="AG824" i="40"/>
  <c r="AF824" i="40"/>
  <c r="AE824" i="40"/>
  <c r="AC824" i="40"/>
  <c r="AD824" i="40"/>
  <c r="AB824" i="40"/>
  <c r="AA824" i="40"/>
  <c r="N1761" i="40"/>
  <c r="Z760" i="40" s="1"/>
  <c r="AI760" i="40"/>
  <c r="AG760" i="40"/>
  <c r="AH760" i="40"/>
  <c r="AF760" i="40"/>
  <c r="AE760" i="40"/>
  <c r="AC760" i="40"/>
  <c r="AD760" i="40"/>
  <c r="AB760" i="40"/>
  <c r="AA760" i="40"/>
  <c r="N1697" i="40"/>
  <c r="Z696" i="40" s="1"/>
  <c r="AI696" i="40"/>
  <c r="AG696" i="40"/>
  <c r="AH696" i="40"/>
  <c r="AF696" i="40"/>
  <c r="AE696" i="40"/>
  <c r="AC696" i="40"/>
  <c r="AD696" i="40"/>
  <c r="AB696" i="40"/>
  <c r="AA696" i="40"/>
  <c r="N1633" i="40"/>
  <c r="Z632" i="40" s="1"/>
  <c r="AI632" i="40"/>
  <c r="AG632" i="40"/>
  <c r="AH632" i="40"/>
  <c r="AF632" i="40"/>
  <c r="AE632" i="40"/>
  <c r="AC632" i="40"/>
  <c r="AD632" i="40"/>
  <c r="AB632" i="40"/>
  <c r="AA632" i="40"/>
  <c r="N1573" i="40"/>
  <c r="Z572" i="40" s="1"/>
  <c r="AI572" i="40"/>
  <c r="AH572" i="40"/>
  <c r="AG572" i="40"/>
  <c r="AF572" i="40"/>
  <c r="AD572" i="40"/>
  <c r="AE572" i="40"/>
  <c r="AC572" i="40"/>
  <c r="AB572" i="40"/>
  <c r="AA572" i="40"/>
  <c r="AI482" i="40"/>
  <c r="AG482" i="40"/>
  <c r="AH482" i="40"/>
  <c r="AF482" i="40"/>
  <c r="AE482" i="40"/>
  <c r="AD482" i="40"/>
  <c r="AC482" i="40"/>
  <c r="AB482" i="40"/>
  <c r="AA482" i="40"/>
  <c r="N1483" i="40"/>
  <c r="Z482" i="40" s="1"/>
  <c r="N1433" i="40"/>
  <c r="Z432" i="40" s="1"/>
  <c r="AI432" i="40"/>
  <c r="AH432" i="40"/>
  <c r="AG432" i="40"/>
  <c r="AF432" i="40"/>
  <c r="AE432" i="40"/>
  <c r="AC432" i="40"/>
  <c r="AD432" i="40"/>
  <c r="AB432" i="40"/>
  <c r="AA432" i="40"/>
  <c r="AI356" i="40"/>
  <c r="AH356" i="40"/>
  <c r="AG356" i="40"/>
  <c r="AF356" i="40"/>
  <c r="AE356" i="40"/>
  <c r="AD356" i="40"/>
  <c r="AC356" i="40"/>
  <c r="AB356" i="40"/>
  <c r="AA356" i="40"/>
  <c r="N1357" i="40"/>
  <c r="Z356" i="40" s="1"/>
  <c r="N1296" i="40"/>
  <c r="Z295" i="40" s="1"/>
  <c r="AI295" i="40"/>
  <c r="AH295" i="40"/>
  <c r="AG295" i="40"/>
  <c r="AF295" i="40"/>
  <c r="AE295" i="40"/>
  <c r="AD295" i="40"/>
  <c r="AC295" i="40"/>
  <c r="AA295" i="40"/>
  <c r="AB295" i="40"/>
  <c r="N1238" i="40"/>
  <c r="Z237" i="40" s="1"/>
  <c r="AI237" i="40"/>
  <c r="AH237" i="40"/>
  <c r="AG237" i="40"/>
  <c r="AF237" i="40"/>
  <c r="AD237" i="40"/>
  <c r="AE237" i="40"/>
  <c r="AB237" i="40"/>
  <c r="AC237" i="40"/>
  <c r="AA237" i="40"/>
  <c r="N1170" i="40"/>
  <c r="Z169" i="40" s="1"/>
  <c r="AI169" i="40"/>
  <c r="AH169" i="40"/>
  <c r="AG169" i="40"/>
  <c r="AF169" i="40"/>
  <c r="AE169" i="40"/>
  <c r="AD169" i="40"/>
  <c r="AB169" i="40"/>
  <c r="AC169" i="40"/>
  <c r="AA169" i="40"/>
  <c r="AI113" i="40"/>
  <c r="AH113" i="40"/>
  <c r="AG113" i="40"/>
  <c r="AF113" i="40"/>
  <c r="AE113" i="40"/>
  <c r="AD113" i="40"/>
  <c r="AB113" i="40"/>
  <c r="AC113" i="40"/>
  <c r="AA113" i="40"/>
  <c r="N1114" i="40"/>
  <c r="Z113" i="40" s="1"/>
  <c r="N1058" i="40"/>
  <c r="Z57" i="40" s="1"/>
  <c r="AI57" i="40"/>
  <c r="AH57" i="40"/>
  <c r="AG57" i="40"/>
  <c r="AF57" i="40"/>
  <c r="AE57" i="40"/>
  <c r="AD57" i="40"/>
  <c r="AB57" i="40"/>
  <c r="AC57" i="40"/>
  <c r="AA57" i="40"/>
  <c r="N1886" i="40"/>
  <c r="Z885" i="40" s="1"/>
  <c r="AI885" i="40"/>
  <c r="AH885" i="40"/>
  <c r="AF885" i="40"/>
  <c r="AG885" i="40"/>
  <c r="AE885" i="40"/>
  <c r="AD885" i="40"/>
  <c r="AC885" i="40"/>
  <c r="AB885" i="40"/>
  <c r="AA885" i="40"/>
  <c r="N1964" i="40"/>
  <c r="Z963" i="40" s="1"/>
  <c r="AI963" i="40"/>
  <c r="AH963" i="40"/>
  <c r="AG963" i="40"/>
  <c r="AF963" i="40"/>
  <c r="AE963" i="40"/>
  <c r="AD963" i="40"/>
  <c r="AC963" i="40"/>
  <c r="AA963" i="40"/>
  <c r="AB963" i="40"/>
  <c r="N1559" i="40"/>
  <c r="Z558" i="40" s="1"/>
  <c r="AI558" i="40"/>
  <c r="AG558" i="40"/>
  <c r="AH558" i="40"/>
  <c r="AE558" i="40"/>
  <c r="AF558" i="40"/>
  <c r="AD558" i="40"/>
  <c r="AC558" i="40"/>
  <c r="AB558" i="40"/>
  <c r="AA558" i="40"/>
  <c r="N1954" i="40"/>
  <c r="Z953" i="40" s="1"/>
  <c r="AI953" i="40"/>
  <c r="AH953" i="40"/>
  <c r="AF953" i="40"/>
  <c r="AG953" i="40"/>
  <c r="AD953" i="40"/>
  <c r="AE953" i="40"/>
  <c r="AC953" i="40"/>
  <c r="AB953" i="40"/>
  <c r="AA953" i="40"/>
  <c r="N1890" i="40"/>
  <c r="Z889" i="40" s="1"/>
  <c r="AI889" i="40"/>
  <c r="AH889" i="40"/>
  <c r="AF889" i="40"/>
  <c r="AG889" i="40"/>
  <c r="AD889" i="40"/>
  <c r="AE889" i="40"/>
  <c r="AC889" i="40"/>
  <c r="AB889" i="40"/>
  <c r="AA889" i="40"/>
  <c r="N1824" i="40"/>
  <c r="Z823" i="40" s="1"/>
  <c r="AI823" i="40"/>
  <c r="AH823" i="40"/>
  <c r="AF823" i="40"/>
  <c r="AG823" i="40"/>
  <c r="AE823" i="40"/>
  <c r="AD823" i="40"/>
  <c r="AC823" i="40"/>
  <c r="AB823" i="40"/>
  <c r="AA823" i="40"/>
  <c r="N1760" i="40"/>
  <c r="Z759" i="40" s="1"/>
  <c r="AI759" i="40"/>
  <c r="AG759" i="40"/>
  <c r="AH759" i="40"/>
  <c r="AF759" i="40"/>
  <c r="AE759" i="40"/>
  <c r="AD759" i="40"/>
  <c r="AC759" i="40"/>
  <c r="AB759" i="40"/>
  <c r="AA759" i="40"/>
  <c r="N1696" i="40"/>
  <c r="Z695" i="40" s="1"/>
  <c r="AI695" i="40"/>
  <c r="AG695" i="40"/>
  <c r="AH695" i="40"/>
  <c r="AF695" i="40"/>
  <c r="AE695" i="40"/>
  <c r="AD695" i="40"/>
  <c r="AC695" i="40"/>
  <c r="AB695" i="40"/>
  <c r="AA695" i="40"/>
  <c r="N1632" i="40"/>
  <c r="Z631" i="40" s="1"/>
  <c r="AI631" i="40"/>
  <c r="AG631" i="40"/>
  <c r="AH631" i="40"/>
  <c r="AF631" i="40"/>
  <c r="AE631" i="40"/>
  <c r="AD631" i="40"/>
  <c r="AC631" i="40"/>
  <c r="AB631" i="40"/>
  <c r="AA631" i="40"/>
  <c r="N1572" i="40"/>
  <c r="Z571" i="40" s="1"/>
  <c r="AI571" i="40"/>
  <c r="AG571" i="40"/>
  <c r="AH571" i="40"/>
  <c r="AF571" i="40"/>
  <c r="AE571" i="40"/>
  <c r="AD571" i="40"/>
  <c r="AC571" i="40"/>
  <c r="AB571" i="40"/>
  <c r="AA571" i="40"/>
  <c r="AI519" i="40"/>
  <c r="AG519" i="40"/>
  <c r="AH519" i="40"/>
  <c r="AF519" i="40"/>
  <c r="AE519" i="40"/>
  <c r="AD519" i="40"/>
  <c r="AC519" i="40"/>
  <c r="AB519" i="40"/>
  <c r="AA519" i="40"/>
  <c r="N1520" i="40"/>
  <c r="Z519" i="40" s="1"/>
  <c r="N1471" i="40"/>
  <c r="Z470" i="40" s="1"/>
  <c r="AI470" i="40"/>
  <c r="AG470" i="40"/>
  <c r="AH470" i="40"/>
  <c r="AE470" i="40"/>
  <c r="AF470" i="40"/>
  <c r="AD470" i="40"/>
  <c r="AC470" i="40"/>
  <c r="AB470" i="40"/>
  <c r="AA470" i="40"/>
  <c r="N1395" i="40"/>
  <c r="Z394" i="40" s="1"/>
  <c r="AI394" i="40"/>
  <c r="AH394" i="40"/>
  <c r="AG394" i="40"/>
  <c r="AF394" i="40"/>
  <c r="AE394" i="40"/>
  <c r="AD394" i="40"/>
  <c r="AC394" i="40"/>
  <c r="AB394" i="40"/>
  <c r="AA394" i="40"/>
  <c r="N1333" i="40"/>
  <c r="Z332" i="40" s="1"/>
  <c r="AI332" i="40"/>
  <c r="AH332" i="40"/>
  <c r="AG332" i="40"/>
  <c r="AF332" i="40"/>
  <c r="AE332" i="40"/>
  <c r="AD332" i="40"/>
  <c r="AC332" i="40"/>
  <c r="AB332" i="40"/>
  <c r="AA332" i="40"/>
  <c r="N1275" i="40"/>
  <c r="Z274" i="40" s="1"/>
  <c r="AI274" i="40"/>
  <c r="AH274" i="40"/>
  <c r="AG274" i="40"/>
  <c r="AF274" i="40"/>
  <c r="AE274" i="40"/>
  <c r="AD274" i="40"/>
  <c r="AC274" i="40"/>
  <c r="AB274" i="40"/>
  <c r="AA274" i="40"/>
  <c r="AI214" i="40"/>
  <c r="AH214" i="40"/>
  <c r="AG214" i="40"/>
  <c r="AE214" i="40"/>
  <c r="AF214" i="40"/>
  <c r="AD214" i="40"/>
  <c r="AC214" i="40"/>
  <c r="AB214" i="40"/>
  <c r="AA214" i="40"/>
  <c r="N1215" i="40"/>
  <c r="Z214" i="40" s="1"/>
  <c r="N1148" i="40"/>
  <c r="Z147" i="40" s="1"/>
  <c r="AI147" i="40"/>
  <c r="AH147" i="40"/>
  <c r="AG147" i="40"/>
  <c r="AF147" i="40"/>
  <c r="AE147" i="40"/>
  <c r="AD147" i="40"/>
  <c r="AC147" i="40"/>
  <c r="AB147" i="40"/>
  <c r="AA147" i="40"/>
  <c r="N1077" i="40"/>
  <c r="Z76" i="40" s="1"/>
  <c r="AI76" i="40"/>
  <c r="AH76" i="40"/>
  <c r="AG76" i="40"/>
  <c r="AF76" i="40"/>
  <c r="AE76" i="40"/>
  <c r="AD76" i="40"/>
  <c r="AC76" i="40"/>
  <c r="AB76" i="40"/>
  <c r="AA76" i="40"/>
  <c r="N1025" i="40"/>
  <c r="Z24" i="40" s="1"/>
  <c r="AI24" i="40"/>
  <c r="AH24" i="40"/>
  <c r="AG24" i="40"/>
  <c r="AF24" i="40"/>
  <c r="AC24" i="40"/>
  <c r="AD24" i="40"/>
  <c r="AE24" i="40"/>
  <c r="AB24" i="40"/>
  <c r="AA24" i="40"/>
  <c r="N1724" i="40"/>
  <c r="Z723" i="40" s="1"/>
  <c r="AI723" i="40"/>
  <c r="AG723" i="40"/>
  <c r="AH723" i="40"/>
  <c r="AF723" i="40"/>
  <c r="AE723" i="40"/>
  <c r="AD723" i="40"/>
  <c r="AC723" i="40"/>
  <c r="AA723" i="40"/>
  <c r="AB723" i="40"/>
  <c r="N1850" i="40"/>
  <c r="Z849" i="40" s="1"/>
  <c r="AI849" i="40"/>
  <c r="AH849" i="40"/>
  <c r="AF849" i="40"/>
  <c r="AG849" i="40"/>
  <c r="AE849" i="40"/>
  <c r="AD849" i="40"/>
  <c r="AC849" i="40"/>
  <c r="AB849" i="40"/>
  <c r="AA849" i="40"/>
  <c r="AI450" i="40"/>
  <c r="AH450" i="40"/>
  <c r="AG450" i="40"/>
  <c r="AF450" i="40"/>
  <c r="AE450" i="40"/>
  <c r="AD450" i="40"/>
  <c r="AC450" i="40"/>
  <c r="AB450" i="40"/>
  <c r="AA450" i="40"/>
  <c r="N1451" i="40"/>
  <c r="Z450" i="40" s="1"/>
  <c r="N1929" i="40"/>
  <c r="Z928" i="40" s="1"/>
  <c r="AI928" i="40"/>
  <c r="AH928" i="40"/>
  <c r="AG928" i="40"/>
  <c r="AF928" i="40"/>
  <c r="AE928" i="40"/>
  <c r="AC928" i="40"/>
  <c r="AD928" i="40"/>
  <c r="AB928" i="40"/>
  <c r="AA928" i="40"/>
  <c r="N1863" i="40"/>
  <c r="Z862" i="40" s="1"/>
  <c r="AI862" i="40"/>
  <c r="AH862" i="40"/>
  <c r="AG862" i="40"/>
  <c r="AE862" i="40"/>
  <c r="AF862" i="40"/>
  <c r="AD862" i="40"/>
  <c r="AC862" i="40"/>
  <c r="AB862" i="40"/>
  <c r="AA862" i="40"/>
  <c r="N1799" i="40"/>
  <c r="Z798" i="40" s="1"/>
  <c r="AI798" i="40"/>
  <c r="AG798" i="40"/>
  <c r="AH798" i="40"/>
  <c r="AE798" i="40"/>
  <c r="AF798" i="40"/>
  <c r="AD798" i="40"/>
  <c r="AC798" i="40"/>
  <c r="AB798" i="40"/>
  <c r="AA798" i="40"/>
  <c r="N1735" i="40"/>
  <c r="Z734" i="40" s="1"/>
  <c r="AI734" i="40"/>
  <c r="AG734" i="40"/>
  <c r="AH734" i="40"/>
  <c r="AE734" i="40"/>
  <c r="AF734" i="40"/>
  <c r="AD734" i="40"/>
  <c r="AC734" i="40"/>
  <c r="AB734" i="40"/>
  <c r="AA734" i="40"/>
  <c r="N1671" i="40"/>
  <c r="Z670" i="40" s="1"/>
  <c r="AI670" i="40"/>
  <c r="AG670" i="40"/>
  <c r="AH670" i="40"/>
  <c r="AE670" i="40"/>
  <c r="AF670" i="40"/>
  <c r="AD670" i="40"/>
  <c r="AC670" i="40"/>
  <c r="AB670" i="40"/>
  <c r="AA670" i="40"/>
  <c r="N1607" i="40"/>
  <c r="Z606" i="40" s="1"/>
  <c r="AI606" i="40"/>
  <c r="AG606" i="40"/>
  <c r="AH606" i="40"/>
  <c r="AE606" i="40"/>
  <c r="AF606" i="40"/>
  <c r="AD606" i="40"/>
  <c r="AC606" i="40"/>
  <c r="AB606" i="40"/>
  <c r="AA606" i="40"/>
  <c r="N1543" i="40"/>
  <c r="Z542" i="40" s="1"/>
  <c r="AI542" i="40"/>
  <c r="AG542" i="40"/>
  <c r="AH542" i="40"/>
  <c r="AE542" i="40"/>
  <c r="AF542" i="40"/>
  <c r="AD542" i="40"/>
  <c r="AC542" i="40"/>
  <c r="AB542" i="40"/>
  <c r="AA542" i="40"/>
  <c r="N1470" i="40"/>
  <c r="Z469" i="40" s="1"/>
  <c r="AI469" i="40"/>
  <c r="AG469" i="40"/>
  <c r="AH469" i="40"/>
  <c r="AF469" i="40"/>
  <c r="AE469" i="40"/>
  <c r="AD469" i="40"/>
  <c r="AC469" i="40"/>
  <c r="AB469" i="40"/>
  <c r="AA469" i="40"/>
  <c r="N1410" i="40"/>
  <c r="Z409" i="40" s="1"/>
  <c r="AI409" i="40"/>
  <c r="AH409" i="40"/>
  <c r="AG409" i="40"/>
  <c r="AF409" i="40"/>
  <c r="AE409" i="40"/>
  <c r="AD409" i="40"/>
  <c r="AC409" i="40"/>
  <c r="AA409" i="40"/>
  <c r="AB409" i="40"/>
  <c r="N1350" i="40"/>
  <c r="Z349" i="40" s="1"/>
  <c r="AI349" i="40"/>
  <c r="AH349" i="40"/>
  <c r="AG349" i="40"/>
  <c r="AF349" i="40"/>
  <c r="AE349" i="40"/>
  <c r="AD349" i="40"/>
  <c r="AC349" i="40"/>
  <c r="AA349" i="40"/>
  <c r="AB349" i="40"/>
  <c r="N1288" i="40"/>
  <c r="Z287" i="40" s="1"/>
  <c r="AI287" i="40"/>
  <c r="AH287" i="40"/>
  <c r="AG287" i="40"/>
  <c r="AF287" i="40"/>
  <c r="AE287" i="40"/>
  <c r="AD287" i="40"/>
  <c r="AC287" i="40"/>
  <c r="AA287" i="40"/>
  <c r="AB287" i="40"/>
  <c r="N1221" i="40"/>
  <c r="Z220" i="40" s="1"/>
  <c r="AI220" i="40"/>
  <c r="AH220" i="40"/>
  <c r="AG220" i="40"/>
  <c r="AF220" i="40"/>
  <c r="AE220" i="40"/>
  <c r="AD220" i="40"/>
  <c r="AB220" i="40"/>
  <c r="AC220" i="40"/>
  <c r="AA220" i="40"/>
  <c r="AI161" i="40"/>
  <c r="AH161" i="40"/>
  <c r="AG161" i="40"/>
  <c r="AF161" i="40"/>
  <c r="AE161" i="40"/>
  <c r="AD161" i="40"/>
  <c r="AB161" i="40"/>
  <c r="AC161" i="40"/>
  <c r="AA161" i="40"/>
  <c r="N1162" i="40"/>
  <c r="Z161" i="40" s="1"/>
  <c r="N1104" i="40"/>
  <c r="Z103" i="40" s="1"/>
  <c r="AI103" i="40"/>
  <c r="AH103" i="40"/>
  <c r="AG103" i="40"/>
  <c r="AF103" i="40"/>
  <c r="AE103" i="40"/>
  <c r="AD103" i="40"/>
  <c r="AC103" i="40"/>
  <c r="AB103" i="40"/>
  <c r="AA103" i="40"/>
  <c r="N1044" i="40"/>
  <c r="Z43" i="40" s="1"/>
  <c r="AH43" i="40"/>
  <c r="AI43" i="40"/>
  <c r="AG43" i="40"/>
  <c r="AF43" i="40"/>
  <c r="AE43" i="40"/>
  <c r="AC43" i="40"/>
  <c r="AD43" i="40"/>
  <c r="AB43" i="40"/>
  <c r="AA43" i="40"/>
  <c r="N1812" i="40"/>
  <c r="Z811" i="40" s="1"/>
  <c r="AI811" i="40"/>
  <c r="AG811" i="40"/>
  <c r="AH811" i="40"/>
  <c r="AF811" i="40"/>
  <c r="AE811" i="40"/>
  <c r="AD811" i="40"/>
  <c r="AC811" i="40"/>
  <c r="AA811" i="40"/>
  <c r="AB811" i="40"/>
  <c r="N1900" i="40"/>
  <c r="Z899" i="40" s="1"/>
  <c r="AI899" i="40"/>
  <c r="AH899" i="40"/>
  <c r="AF899" i="40"/>
  <c r="AG899" i="40"/>
  <c r="AE899" i="40"/>
  <c r="AD899" i="40"/>
  <c r="AC899" i="40"/>
  <c r="AA899" i="40"/>
  <c r="AB899" i="40"/>
  <c r="AI551" i="40"/>
  <c r="AG551" i="40"/>
  <c r="AH551" i="40"/>
  <c r="AF551" i="40"/>
  <c r="AE551" i="40"/>
  <c r="AD551" i="40"/>
  <c r="AC551" i="40"/>
  <c r="AB551" i="40"/>
  <c r="AA551" i="40"/>
  <c r="N1552" i="40"/>
  <c r="Z551" i="40" s="1"/>
  <c r="N1968" i="40"/>
  <c r="Z967" i="40" s="1"/>
  <c r="AI967" i="40"/>
  <c r="AH967" i="40"/>
  <c r="AG967" i="40"/>
  <c r="AF967" i="40"/>
  <c r="AE967" i="40"/>
  <c r="AD967" i="40"/>
  <c r="AC967" i="40"/>
  <c r="AB967" i="40"/>
  <c r="AA967" i="40"/>
  <c r="N1904" i="40"/>
  <c r="Z903" i="40" s="1"/>
  <c r="AI903" i="40"/>
  <c r="AH903" i="40"/>
  <c r="AF903" i="40"/>
  <c r="AG903" i="40"/>
  <c r="AE903" i="40"/>
  <c r="AD903" i="40"/>
  <c r="AC903" i="40"/>
  <c r="AB903" i="40"/>
  <c r="AA903" i="40"/>
  <c r="N1846" i="40"/>
  <c r="Z845" i="40" s="1"/>
  <c r="AI845" i="40"/>
  <c r="AH845" i="40"/>
  <c r="AF845" i="40"/>
  <c r="AG845" i="40"/>
  <c r="AD845" i="40"/>
  <c r="AE845" i="40"/>
  <c r="AC845" i="40"/>
  <c r="AB845" i="40"/>
  <c r="AA845" i="40"/>
  <c r="N1782" i="40"/>
  <c r="Z781" i="40" s="1"/>
  <c r="AI781" i="40"/>
  <c r="AG781" i="40"/>
  <c r="AH781" i="40"/>
  <c r="AF781" i="40"/>
  <c r="AD781" i="40"/>
  <c r="AE781" i="40"/>
  <c r="AC781" i="40"/>
  <c r="AB781" i="40"/>
  <c r="AA781" i="40"/>
  <c r="N1718" i="40"/>
  <c r="Z717" i="40" s="1"/>
  <c r="AI717" i="40"/>
  <c r="AG717" i="40"/>
  <c r="AH717" i="40"/>
  <c r="AF717" i="40"/>
  <c r="AD717" i="40"/>
  <c r="AE717" i="40"/>
  <c r="AC717" i="40"/>
  <c r="AB717" i="40"/>
  <c r="AA717" i="40"/>
  <c r="N1654" i="40"/>
  <c r="Z653" i="40" s="1"/>
  <c r="AI653" i="40"/>
  <c r="AG653" i="40"/>
  <c r="AH653" i="40"/>
  <c r="AF653" i="40"/>
  <c r="AE653" i="40"/>
  <c r="AD653" i="40"/>
  <c r="AC653" i="40"/>
  <c r="AB653" i="40"/>
  <c r="AA653" i="40"/>
  <c r="N1584" i="40"/>
  <c r="Z583" i="40" s="1"/>
  <c r="AI583" i="40"/>
  <c r="AG583" i="40"/>
  <c r="AH583" i="40"/>
  <c r="AF583" i="40"/>
  <c r="AE583" i="40"/>
  <c r="AD583" i="40"/>
  <c r="AC583" i="40"/>
  <c r="AB583" i="40"/>
  <c r="AA583" i="40"/>
  <c r="AI523" i="40"/>
  <c r="AG523" i="40"/>
  <c r="AH523" i="40"/>
  <c r="AF523" i="40"/>
  <c r="AE523" i="40"/>
  <c r="AD523" i="40"/>
  <c r="AC523" i="40"/>
  <c r="AB523" i="40"/>
  <c r="AA523" i="40"/>
  <c r="N1524" i="40"/>
  <c r="Z523" i="40" s="1"/>
  <c r="AI452" i="40"/>
  <c r="AH452" i="40"/>
  <c r="AG452" i="40"/>
  <c r="AF452" i="40"/>
  <c r="AE452" i="40"/>
  <c r="AD452" i="40"/>
  <c r="AC452" i="40"/>
  <c r="AB452" i="40"/>
  <c r="AA452" i="40"/>
  <c r="N1453" i="40"/>
  <c r="Z452" i="40" s="1"/>
  <c r="N1393" i="40"/>
  <c r="Z392" i="40" s="1"/>
  <c r="AI392" i="40"/>
  <c r="AH392" i="40"/>
  <c r="AG392" i="40"/>
  <c r="AE392" i="40"/>
  <c r="AF392" i="40"/>
  <c r="AC392" i="40"/>
  <c r="AD392" i="40"/>
  <c r="AB392" i="40"/>
  <c r="AA392" i="40"/>
  <c r="N1331" i="40"/>
  <c r="Z330" i="40" s="1"/>
  <c r="AI330" i="40"/>
  <c r="AH330" i="40"/>
  <c r="AG330" i="40"/>
  <c r="AF330" i="40"/>
  <c r="AE330" i="40"/>
  <c r="AD330" i="40"/>
  <c r="AC330" i="40"/>
  <c r="AB330" i="40"/>
  <c r="AA330" i="40"/>
  <c r="N1266" i="40"/>
  <c r="Z265" i="40" s="1"/>
  <c r="AI265" i="40"/>
  <c r="AH265" i="40"/>
  <c r="AG265" i="40"/>
  <c r="AF265" i="40"/>
  <c r="AE265" i="40"/>
  <c r="AD265" i="40"/>
  <c r="AC265" i="40"/>
  <c r="AA265" i="40"/>
  <c r="AB265" i="40"/>
  <c r="N1198" i="40"/>
  <c r="Z197" i="40" s="1"/>
  <c r="AI197" i="40"/>
  <c r="AH197" i="40"/>
  <c r="AG197" i="40"/>
  <c r="AF197" i="40"/>
  <c r="AE197" i="40"/>
  <c r="AD197" i="40"/>
  <c r="AB197" i="40"/>
  <c r="AC197" i="40"/>
  <c r="AA197" i="40"/>
  <c r="N1125" i="40"/>
  <c r="Z124" i="40" s="1"/>
  <c r="AI124" i="40"/>
  <c r="AH124" i="40"/>
  <c r="AG124" i="40"/>
  <c r="AF124" i="40"/>
  <c r="AE124" i="40"/>
  <c r="AD124" i="40"/>
  <c r="AB124" i="40"/>
  <c r="AC124" i="40"/>
  <c r="AA124" i="40"/>
  <c r="N1043" i="40"/>
  <c r="Z42" i="40" s="1"/>
  <c r="AI42" i="40"/>
  <c r="AH42" i="40"/>
  <c r="AG42" i="40"/>
  <c r="AE42" i="40"/>
  <c r="AF42" i="40"/>
  <c r="AC42" i="40"/>
  <c r="AD42" i="40"/>
  <c r="AB42" i="40"/>
  <c r="AA42" i="40"/>
  <c r="N1796" i="40"/>
  <c r="Z795" i="40" s="1"/>
  <c r="AI795" i="40"/>
  <c r="AG795" i="40"/>
  <c r="AH795" i="40"/>
  <c r="AF795" i="40"/>
  <c r="AE795" i="40"/>
  <c r="AD795" i="40"/>
  <c r="AC795" i="40"/>
  <c r="AA795" i="40"/>
  <c r="AB795" i="40"/>
  <c r="N1810" i="40"/>
  <c r="Z809" i="40" s="1"/>
  <c r="AI809" i="40"/>
  <c r="AH809" i="40"/>
  <c r="AG809" i="40"/>
  <c r="AF809" i="40"/>
  <c r="AD809" i="40"/>
  <c r="AE809" i="40"/>
  <c r="AC809" i="40"/>
  <c r="AB809" i="40"/>
  <c r="AA809" i="40"/>
  <c r="N2001" i="40"/>
  <c r="Z1000" i="40" s="1"/>
  <c r="AI1000" i="40"/>
  <c r="AH1000" i="40"/>
  <c r="AG1000" i="40"/>
  <c r="AE1000" i="40"/>
  <c r="AF1000" i="40"/>
  <c r="AC1000" i="40"/>
  <c r="AD1000" i="40"/>
  <c r="AB1000" i="40"/>
  <c r="AA1000" i="40"/>
  <c r="N1943" i="40"/>
  <c r="Z942" i="40" s="1"/>
  <c r="AI942" i="40"/>
  <c r="AH942" i="40"/>
  <c r="AG942" i="40"/>
  <c r="AE942" i="40"/>
  <c r="AF942" i="40"/>
  <c r="AD942" i="40"/>
  <c r="AC942" i="40"/>
  <c r="AB942" i="40"/>
  <c r="AA942" i="40"/>
  <c r="N1874" i="40"/>
  <c r="Z873" i="40" s="1"/>
  <c r="AI873" i="40"/>
  <c r="AH873" i="40"/>
  <c r="AF873" i="40"/>
  <c r="AG873" i="40"/>
  <c r="AD873" i="40"/>
  <c r="AE873" i="40"/>
  <c r="AC873" i="40"/>
  <c r="AB873" i="40"/>
  <c r="AA873" i="40"/>
  <c r="N1813" i="40"/>
  <c r="Z812" i="40" s="1"/>
  <c r="AI812" i="40"/>
  <c r="AH812" i="40"/>
  <c r="AG812" i="40"/>
  <c r="AF812" i="40"/>
  <c r="AD812" i="40"/>
  <c r="AE812" i="40"/>
  <c r="AC812" i="40"/>
  <c r="AB812" i="40"/>
  <c r="AA812" i="40"/>
  <c r="N1749" i="40"/>
  <c r="Z748" i="40" s="1"/>
  <c r="AI748" i="40"/>
  <c r="AH748" i="40"/>
  <c r="AG748" i="40"/>
  <c r="AF748" i="40"/>
  <c r="AD748" i="40"/>
  <c r="AE748" i="40"/>
  <c r="AC748" i="40"/>
  <c r="AB748" i="40"/>
  <c r="AA748" i="40"/>
  <c r="N1685" i="40"/>
  <c r="Z684" i="40" s="1"/>
  <c r="AI684" i="40"/>
  <c r="AH684" i="40"/>
  <c r="AG684" i="40"/>
  <c r="AF684" i="40"/>
  <c r="AD684" i="40"/>
  <c r="AE684" i="40"/>
  <c r="AC684" i="40"/>
  <c r="AB684" i="40"/>
  <c r="AA684" i="40"/>
  <c r="N1621" i="40"/>
  <c r="Z620" i="40" s="1"/>
  <c r="AI620" i="40"/>
  <c r="AH620" i="40"/>
  <c r="AG620" i="40"/>
  <c r="AF620" i="40"/>
  <c r="AD620" i="40"/>
  <c r="AE620" i="40"/>
  <c r="AC620" i="40"/>
  <c r="AB620" i="40"/>
  <c r="AA620" i="40"/>
  <c r="N1562" i="40"/>
  <c r="Z561" i="40" s="1"/>
  <c r="AI561" i="40"/>
  <c r="AG561" i="40"/>
  <c r="AH561" i="40"/>
  <c r="AF561" i="40"/>
  <c r="AE561" i="40"/>
  <c r="AD561" i="40"/>
  <c r="AC561" i="40"/>
  <c r="AB561" i="40"/>
  <c r="AA561" i="40"/>
  <c r="AI495" i="40"/>
  <c r="AG495" i="40"/>
  <c r="AH495" i="40"/>
  <c r="AF495" i="40"/>
  <c r="AE495" i="40"/>
  <c r="AD495" i="40"/>
  <c r="AC495" i="40"/>
  <c r="AB495" i="40"/>
  <c r="AA495" i="40"/>
  <c r="N1496" i="40"/>
  <c r="Z495" i="40" s="1"/>
  <c r="N1436" i="40"/>
  <c r="Z435" i="40" s="1"/>
  <c r="AH435" i="40"/>
  <c r="AI435" i="40"/>
  <c r="AG435" i="40"/>
  <c r="AF435" i="40"/>
  <c r="AE435" i="40"/>
  <c r="AD435" i="40"/>
  <c r="AC435" i="40"/>
  <c r="AB435" i="40"/>
  <c r="AA435" i="40"/>
  <c r="N1381" i="40"/>
  <c r="Z380" i="40" s="1"/>
  <c r="AI380" i="40"/>
  <c r="AH380" i="40"/>
  <c r="AG380" i="40"/>
  <c r="AF380" i="40"/>
  <c r="AE380" i="40"/>
  <c r="AD380" i="40"/>
  <c r="AC380" i="40"/>
  <c r="AB380" i="40"/>
  <c r="AA380" i="40"/>
  <c r="N1305" i="40"/>
  <c r="Z304" i="40" s="1"/>
  <c r="AI304" i="40"/>
  <c r="AH304" i="40"/>
  <c r="AG304" i="40"/>
  <c r="AF304" i="40"/>
  <c r="AE304" i="40"/>
  <c r="AC304" i="40"/>
  <c r="AD304" i="40"/>
  <c r="AB304" i="40"/>
  <c r="AA304" i="40"/>
  <c r="N1234" i="40"/>
  <c r="Z233" i="40" s="1"/>
  <c r="AI233" i="40"/>
  <c r="AH233" i="40"/>
  <c r="AG233" i="40"/>
  <c r="AF233" i="40"/>
  <c r="AE233" i="40"/>
  <c r="AD233" i="40"/>
  <c r="AB233" i="40"/>
  <c r="AC233" i="40"/>
  <c r="AA233" i="40"/>
  <c r="N1174" i="40"/>
  <c r="Z173" i="40" s="1"/>
  <c r="AI173" i="40"/>
  <c r="AH173" i="40"/>
  <c r="AG173" i="40"/>
  <c r="AF173" i="40"/>
  <c r="AD173" i="40"/>
  <c r="AE173" i="40"/>
  <c r="AB173" i="40"/>
  <c r="AC173" i="40"/>
  <c r="AA173" i="40"/>
  <c r="N1117" i="40"/>
  <c r="Z116" i="40" s="1"/>
  <c r="AI116" i="40"/>
  <c r="AH116" i="40"/>
  <c r="AG116" i="40"/>
  <c r="AF116" i="40"/>
  <c r="AE116" i="40"/>
  <c r="AD116" i="40"/>
  <c r="AB116" i="40"/>
  <c r="AC116" i="40"/>
  <c r="AA116" i="40"/>
  <c r="AI54" i="40"/>
  <c r="AH54" i="40"/>
  <c r="AG54" i="40"/>
  <c r="AE54" i="40"/>
  <c r="AF54" i="40"/>
  <c r="AC54" i="40"/>
  <c r="AD54" i="40"/>
  <c r="AB54" i="40"/>
  <c r="AA54" i="40"/>
  <c r="N1055" i="40"/>
  <c r="Z54" i="40" s="1"/>
  <c r="AH347" i="40"/>
  <c r="AI347" i="40"/>
  <c r="AG347" i="40"/>
  <c r="AF347" i="40"/>
  <c r="AE347" i="40"/>
  <c r="AD347" i="40"/>
  <c r="AC347" i="40"/>
  <c r="AB347" i="40"/>
  <c r="AA347" i="40"/>
  <c r="N1348" i="40"/>
  <c r="Z347" i="40" s="1"/>
  <c r="AI285" i="40"/>
  <c r="AH285" i="40"/>
  <c r="AG285" i="40"/>
  <c r="AF285" i="40"/>
  <c r="AE285" i="40"/>
  <c r="AD285" i="40"/>
  <c r="AC285" i="40"/>
  <c r="AA285" i="40"/>
  <c r="AB285" i="40"/>
  <c r="N1286" i="40"/>
  <c r="Z285" i="40" s="1"/>
  <c r="N1226" i="40"/>
  <c r="Z225" i="40" s="1"/>
  <c r="AI225" i="40"/>
  <c r="AH225" i="40"/>
  <c r="AG225" i="40"/>
  <c r="AF225" i="40"/>
  <c r="AE225" i="40"/>
  <c r="AD225" i="40"/>
  <c r="AB225" i="40"/>
  <c r="AC225" i="40"/>
  <c r="AA225" i="40"/>
  <c r="N1166" i="40"/>
  <c r="Z165" i="40" s="1"/>
  <c r="AI165" i="40"/>
  <c r="AH165" i="40"/>
  <c r="AG165" i="40"/>
  <c r="AF165" i="40"/>
  <c r="AE165" i="40"/>
  <c r="AD165" i="40"/>
  <c r="AC165" i="40"/>
  <c r="AB165" i="40"/>
  <c r="AA165" i="40"/>
  <c r="N1095" i="40"/>
  <c r="Z94" i="40" s="1"/>
  <c r="AI94" i="40"/>
  <c r="AH94" i="40"/>
  <c r="AG94" i="40"/>
  <c r="AE94" i="40"/>
  <c r="AF94" i="40"/>
  <c r="AD94" i="40"/>
  <c r="AC94" i="40"/>
  <c r="AB94" i="40"/>
  <c r="AA94" i="40"/>
  <c r="AI34" i="40"/>
  <c r="AH34" i="40"/>
  <c r="AG34" i="40"/>
  <c r="AE34" i="40"/>
  <c r="AF34" i="40"/>
  <c r="AC34" i="40"/>
  <c r="AD34" i="40"/>
  <c r="AB34" i="40"/>
  <c r="AA34" i="40"/>
  <c r="N1035" i="40"/>
  <c r="Z34" i="40" s="1"/>
  <c r="AI879" i="40"/>
  <c r="AH879" i="40"/>
  <c r="AF879" i="40"/>
  <c r="AG879" i="40"/>
  <c r="AD879" i="40"/>
  <c r="AE879" i="40"/>
  <c r="AC879" i="40"/>
  <c r="AB879" i="40"/>
  <c r="AA879" i="40"/>
  <c r="N1880" i="40"/>
  <c r="Z879" i="40" s="1"/>
  <c r="N1479" i="40"/>
  <c r="Z478" i="40" s="1"/>
  <c r="AI478" i="40"/>
  <c r="AG478" i="40"/>
  <c r="AH478" i="40"/>
  <c r="AE478" i="40"/>
  <c r="AF478" i="40"/>
  <c r="AD478" i="40"/>
  <c r="AC478" i="40"/>
  <c r="AB478" i="40"/>
  <c r="AA478" i="40"/>
  <c r="AI402" i="40"/>
  <c r="AH402" i="40"/>
  <c r="AG402" i="40"/>
  <c r="AF402" i="40"/>
  <c r="AE402" i="40"/>
  <c r="AD402" i="40"/>
  <c r="AC402" i="40"/>
  <c r="AB402" i="40"/>
  <c r="AA402" i="40"/>
  <c r="N1403" i="40"/>
  <c r="Z402" i="40" s="1"/>
  <c r="N1981" i="40"/>
  <c r="Z980" i="40" s="1"/>
  <c r="AI980" i="40"/>
  <c r="AH980" i="40"/>
  <c r="AG980" i="40"/>
  <c r="AE980" i="40"/>
  <c r="AF980" i="40"/>
  <c r="AD980" i="40"/>
  <c r="AC980" i="40"/>
  <c r="AB980" i="40"/>
  <c r="AA980" i="40"/>
  <c r="N1917" i="40"/>
  <c r="Z916" i="40" s="1"/>
  <c r="AI916" i="40"/>
  <c r="AH916" i="40"/>
  <c r="AG916" i="40"/>
  <c r="AE916" i="40"/>
  <c r="AD916" i="40"/>
  <c r="AF916" i="40"/>
  <c r="AC916" i="40"/>
  <c r="AB916" i="40"/>
  <c r="AA916" i="40"/>
  <c r="N1851" i="40"/>
  <c r="Z850" i="40" s="1"/>
  <c r="AI850" i="40"/>
  <c r="AH850" i="40"/>
  <c r="AF850" i="40"/>
  <c r="AG850" i="40"/>
  <c r="AE850" i="40"/>
  <c r="AD850" i="40"/>
  <c r="AC850" i="40"/>
  <c r="AB850" i="40"/>
  <c r="AA850" i="40"/>
  <c r="N1787" i="40"/>
  <c r="Z786" i="40" s="1"/>
  <c r="AI786" i="40"/>
  <c r="AG786" i="40"/>
  <c r="AH786" i="40"/>
  <c r="AF786" i="40"/>
  <c r="AE786" i="40"/>
  <c r="AD786" i="40"/>
  <c r="AC786" i="40"/>
  <c r="AB786" i="40"/>
  <c r="AA786" i="40"/>
  <c r="N1723" i="40"/>
  <c r="Z722" i="40" s="1"/>
  <c r="AI722" i="40"/>
  <c r="AG722" i="40"/>
  <c r="AH722" i="40"/>
  <c r="AF722" i="40"/>
  <c r="AE722" i="40"/>
  <c r="AD722" i="40"/>
  <c r="AC722" i="40"/>
  <c r="AB722" i="40"/>
  <c r="AA722" i="40"/>
  <c r="N1659" i="40"/>
  <c r="Z658" i="40" s="1"/>
  <c r="AI658" i="40"/>
  <c r="AG658" i="40"/>
  <c r="AH658" i="40"/>
  <c r="AF658" i="40"/>
  <c r="AE658" i="40"/>
  <c r="AD658" i="40"/>
  <c r="AC658" i="40"/>
  <c r="AB658" i="40"/>
  <c r="AA658" i="40"/>
  <c r="AI595" i="40"/>
  <c r="AG595" i="40"/>
  <c r="AH595" i="40"/>
  <c r="AF595" i="40"/>
  <c r="AE595" i="40"/>
  <c r="AD595" i="40"/>
  <c r="AC595" i="40"/>
  <c r="AB595" i="40"/>
  <c r="AA595" i="40"/>
  <c r="N1596" i="40"/>
  <c r="Z595" i="40" s="1"/>
  <c r="N1533" i="40"/>
  <c r="Z532" i="40" s="1"/>
  <c r="AI532" i="40"/>
  <c r="AH532" i="40"/>
  <c r="AG532" i="40"/>
  <c r="AF532" i="40"/>
  <c r="AD532" i="40"/>
  <c r="AE532" i="40"/>
  <c r="AC532" i="40"/>
  <c r="AB532" i="40"/>
  <c r="AA532" i="40"/>
  <c r="AI472" i="40"/>
  <c r="AG472" i="40"/>
  <c r="AH472" i="40"/>
  <c r="AF472" i="40"/>
  <c r="AE472" i="40"/>
  <c r="AC472" i="40"/>
  <c r="AD472" i="40"/>
  <c r="AB472" i="40"/>
  <c r="AA472" i="40"/>
  <c r="N1473" i="40"/>
  <c r="Z472" i="40" s="1"/>
  <c r="AI396" i="40"/>
  <c r="AH396" i="40"/>
  <c r="AG396" i="40"/>
  <c r="AF396" i="40"/>
  <c r="AE396" i="40"/>
  <c r="AD396" i="40"/>
  <c r="AC396" i="40"/>
  <c r="AB396" i="40"/>
  <c r="AA396" i="40"/>
  <c r="N1397" i="40"/>
  <c r="Z396" i="40" s="1"/>
  <c r="N1328" i="40"/>
  <c r="Z327" i="40" s="1"/>
  <c r="AI327" i="40"/>
  <c r="AH327" i="40"/>
  <c r="AG327" i="40"/>
  <c r="AF327" i="40"/>
  <c r="AE327" i="40"/>
  <c r="AD327" i="40"/>
  <c r="AC327" i="40"/>
  <c r="AA327" i="40"/>
  <c r="AB327" i="40"/>
  <c r="N1271" i="40"/>
  <c r="Z270" i="40" s="1"/>
  <c r="AI270" i="40"/>
  <c r="AH270" i="40"/>
  <c r="AG270" i="40"/>
  <c r="AE270" i="40"/>
  <c r="AF270" i="40"/>
  <c r="AD270" i="40"/>
  <c r="AC270" i="40"/>
  <c r="AA270" i="40"/>
  <c r="AB270" i="40"/>
  <c r="N1203" i="40"/>
  <c r="Z202" i="40" s="1"/>
  <c r="AI202" i="40"/>
  <c r="AH202" i="40"/>
  <c r="AG202" i="40"/>
  <c r="AF202" i="40"/>
  <c r="AE202" i="40"/>
  <c r="AD202" i="40"/>
  <c r="AB202" i="40"/>
  <c r="AC202" i="40"/>
  <c r="AA202" i="40"/>
  <c r="N1144" i="40"/>
  <c r="Z143" i="40" s="1"/>
  <c r="AI143" i="40"/>
  <c r="AH143" i="40"/>
  <c r="AG143" i="40"/>
  <c r="AF143" i="40"/>
  <c r="AE143" i="40"/>
  <c r="AD143" i="40"/>
  <c r="AC143" i="40"/>
  <c r="AB143" i="40"/>
  <c r="AA143" i="40"/>
  <c r="AI86" i="40"/>
  <c r="AH86" i="40"/>
  <c r="AG86" i="40"/>
  <c r="AE86" i="40"/>
  <c r="AF86" i="40"/>
  <c r="AD86" i="40"/>
  <c r="AC86" i="40"/>
  <c r="AB86" i="40"/>
  <c r="AA86" i="40"/>
  <c r="N1087" i="40"/>
  <c r="Z86" i="40" s="1"/>
  <c r="N1021" i="40"/>
  <c r="Z20" i="40" s="1"/>
  <c r="AI20" i="40"/>
  <c r="AH20" i="40"/>
  <c r="AG20" i="40"/>
  <c r="AF20" i="40"/>
  <c r="AE20" i="40"/>
  <c r="AC20" i="40"/>
  <c r="AD20" i="40"/>
  <c r="AB20" i="40"/>
  <c r="AA20" i="40"/>
  <c r="N1270" i="40"/>
  <c r="Z269" i="40" s="1"/>
  <c r="AI269" i="40"/>
  <c r="AH269" i="40"/>
  <c r="AG269" i="40"/>
  <c r="AF269" i="40"/>
  <c r="AE269" i="40"/>
  <c r="AD269" i="40"/>
  <c r="AC269" i="40"/>
  <c r="AA269" i="40"/>
  <c r="AB269" i="40"/>
  <c r="N1987" i="40"/>
  <c r="Z986" i="40" s="1"/>
  <c r="AI986" i="40"/>
  <c r="AH986" i="40"/>
  <c r="AG986" i="40"/>
  <c r="AF986" i="40"/>
  <c r="AE986" i="40"/>
  <c r="AD986" i="40"/>
  <c r="AC986" i="40"/>
  <c r="AB986" i="40"/>
  <c r="AA986" i="40"/>
  <c r="N1551" i="40"/>
  <c r="Z550" i="40" s="1"/>
  <c r="AI550" i="40"/>
  <c r="AG550" i="40"/>
  <c r="AH550" i="40"/>
  <c r="AE550" i="40"/>
  <c r="AF550" i="40"/>
  <c r="AD550" i="40"/>
  <c r="AC550" i="40"/>
  <c r="AB550" i="40"/>
  <c r="AA550" i="40"/>
  <c r="N1092" i="40"/>
  <c r="Z91" i="40" s="1"/>
  <c r="AH91" i="40"/>
  <c r="AI91" i="40"/>
  <c r="AG91" i="40"/>
  <c r="AF91" i="40"/>
  <c r="AE91" i="40"/>
  <c r="AD91" i="40"/>
  <c r="AB91" i="40"/>
  <c r="AC91" i="40"/>
  <c r="AA91" i="40"/>
  <c r="N1800" i="40"/>
  <c r="Z799" i="40" s="1"/>
  <c r="AI799" i="40"/>
  <c r="AH799" i="40"/>
  <c r="AF799" i="40"/>
  <c r="AG799" i="40"/>
  <c r="AD799" i="40"/>
  <c r="AE799" i="40"/>
  <c r="AC799" i="40"/>
  <c r="AB799" i="40"/>
  <c r="AA799" i="40"/>
  <c r="N1378" i="40"/>
  <c r="Z377" i="40" s="1"/>
  <c r="AI377" i="40"/>
  <c r="AH377" i="40"/>
  <c r="AG377" i="40"/>
  <c r="AF377" i="40"/>
  <c r="AE377" i="40"/>
  <c r="AD377" i="40"/>
  <c r="AC377" i="40"/>
  <c r="AA377" i="40"/>
  <c r="AB377" i="40"/>
  <c r="N1547" i="40"/>
  <c r="Z546" i="40" s="1"/>
  <c r="AI546" i="40"/>
  <c r="AG546" i="40"/>
  <c r="AH546" i="40"/>
  <c r="AF546" i="40"/>
  <c r="AE546" i="40"/>
  <c r="AD546" i="40"/>
  <c r="AC546" i="40"/>
  <c r="AB546" i="40"/>
  <c r="AA546" i="40"/>
  <c r="N1647" i="40"/>
  <c r="Z646" i="40" s="1"/>
  <c r="AI646" i="40"/>
  <c r="AG646" i="40"/>
  <c r="AH646" i="40"/>
  <c r="AE646" i="40"/>
  <c r="AF646" i="40"/>
  <c r="AD646" i="40"/>
  <c r="AC646" i="40"/>
  <c r="AB646" i="40"/>
  <c r="AA646" i="40"/>
  <c r="N1325" i="40"/>
  <c r="Z324" i="40" s="1"/>
  <c r="AI324" i="40"/>
  <c r="AH324" i="40"/>
  <c r="AG324" i="40"/>
  <c r="AF324" i="40"/>
  <c r="AE324" i="40"/>
  <c r="AD324" i="40"/>
  <c r="AC324" i="40"/>
  <c r="AB324" i="40"/>
  <c r="AA324" i="40"/>
  <c r="N1644" i="40"/>
  <c r="Z643" i="40" s="1"/>
  <c r="AI643" i="40"/>
  <c r="AG643" i="40"/>
  <c r="AH643" i="40"/>
  <c r="AF643" i="40"/>
  <c r="AE643" i="40"/>
  <c r="AD643" i="40"/>
  <c r="AC643" i="40"/>
  <c r="AB643" i="40"/>
  <c r="AA643" i="40"/>
  <c r="N1694" i="40"/>
  <c r="Z693" i="40" s="1"/>
  <c r="AI693" i="40"/>
  <c r="AG693" i="40"/>
  <c r="AH693" i="40"/>
  <c r="AF693" i="40"/>
  <c r="AE693" i="40"/>
  <c r="AD693" i="40"/>
  <c r="AC693" i="40"/>
  <c r="AB693" i="40"/>
  <c r="AA693" i="40"/>
  <c r="N1235" i="40"/>
  <c r="Z234" i="40" s="1"/>
  <c r="AI234" i="40"/>
  <c r="AH234" i="40"/>
  <c r="AG234" i="40"/>
  <c r="AF234" i="40"/>
  <c r="AE234" i="40"/>
  <c r="AD234" i="40"/>
  <c r="AB234" i="40"/>
  <c r="AC234" i="40"/>
  <c r="AA234" i="40"/>
  <c r="N1919" i="40"/>
  <c r="Z918" i="40" s="1"/>
  <c r="AI918" i="40"/>
  <c r="AH918" i="40"/>
  <c r="AG918" i="40"/>
  <c r="AF918" i="40"/>
  <c r="AE918" i="40"/>
  <c r="AD918" i="40"/>
  <c r="AC918" i="40"/>
  <c r="AB918" i="40"/>
  <c r="AA918" i="40"/>
  <c r="N1480" i="40"/>
  <c r="Z479" i="40" s="1"/>
  <c r="AI479" i="40"/>
  <c r="AG479" i="40"/>
  <c r="AH479" i="40"/>
  <c r="AF479" i="40"/>
  <c r="AE479" i="40"/>
  <c r="AD479" i="40"/>
  <c r="AC479" i="40"/>
  <c r="AB479" i="40"/>
  <c r="AA479" i="40"/>
  <c r="N1096" i="40"/>
  <c r="Z95" i="40" s="1"/>
  <c r="AI95" i="40"/>
  <c r="AH95" i="40"/>
  <c r="AG95" i="40"/>
  <c r="AF95" i="40"/>
  <c r="AE95" i="40"/>
  <c r="AD95" i="40"/>
  <c r="AC95" i="40"/>
  <c r="AB95" i="40"/>
  <c r="AA95" i="40"/>
  <c r="N1016" i="40"/>
  <c r="Z15" i="40" s="1"/>
  <c r="AI15" i="40"/>
  <c r="AH15" i="40"/>
  <c r="AG15" i="40"/>
  <c r="AF15" i="40"/>
  <c r="AE15" i="40"/>
  <c r="AD15" i="40"/>
  <c r="AC15" i="40"/>
  <c r="AB15" i="40"/>
  <c r="AA15" i="40"/>
  <c r="N1763" i="40"/>
  <c r="Z762" i="40" s="1"/>
  <c r="AI762" i="40"/>
  <c r="AG762" i="40"/>
  <c r="AH762" i="40"/>
  <c r="AF762" i="40"/>
  <c r="AE762" i="40"/>
  <c r="AD762" i="40"/>
  <c r="AC762" i="40"/>
  <c r="AB762" i="40"/>
  <c r="AA762" i="40"/>
  <c r="N1122" i="40"/>
  <c r="Z121" i="40" s="1"/>
  <c r="AI121" i="40"/>
  <c r="AH121" i="40"/>
  <c r="AG121" i="40"/>
  <c r="AF121" i="40"/>
  <c r="AE121" i="40"/>
  <c r="AD121" i="40"/>
  <c r="AB121" i="40"/>
  <c r="AC121" i="40"/>
  <c r="AA121" i="40"/>
  <c r="N1620" i="40"/>
  <c r="Z619" i="40" s="1"/>
  <c r="AI619" i="40"/>
  <c r="AG619" i="40"/>
  <c r="AH619" i="40"/>
  <c r="AF619" i="40"/>
  <c r="AE619" i="40"/>
  <c r="AD619" i="40"/>
  <c r="AC619" i="40"/>
  <c r="AB619" i="40"/>
  <c r="AA619" i="40"/>
  <c r="N1706" i="40"/>
  <c r="Z705" i="40" s="1"/>
  <c r="AI705" i="40"/>
  <c r="AG705" i="40"/>
  <c r="AH705" i="40"/>
  <c r="AF705" i="40"/>
  <c r="AE705" i="40"/>
  <c r="AD705" i="40"/>
  <c r="AC705" i="40"/>
  <c r="AB705" i="40"/>
  <c r="AA705" i="40"/>
  <c r="AI422" i="40"/>
  <c r="AH422" i="40"/>
  <c r="AG422" i="40"/>
  <c r="AE422" i="40"/>
  <c r="AF422" i="40"/>
  <c r="AD422" i="40"/>
  <c r="AC422" i="40"/>
  <c r="AA422" i="40"/>
  <c r="AB422" i="40"/>
  <c r="N1423" i="40"/>
  <c r="Z422" i="40" s="1"/>
  <c r="AI346" i="40"/>
  <c r="AH346" i="40"/>
  <c r="AG346" i="40"/>
  <c r="AF346" i="40"/>
  <c r="AE346" i="40"/>
  <c r="AD346" i="40"/>
  <c r="AC346" i="40"/>
  <c r="AB346" i="40"/>
  <c r="AA346" i="40"/>
  <c r="N1347" i="40"/>
  <c r="Z346" i="40" s="1"/>
  <c r="N1284" i="40"/>
  <c r="Z283" i="40" s="1"/>
  <c r="AH283" i="40"/>
  <c r="AI283" i="40"/>
  <c r="AG283" i="40"/>
  <c r="AF283" i="40"/>
  <c r="AE283" i="40"/>
  <c r="AD283" i="40"/>
  <c r="AC283" i="40"/>
  <c r="AA283" i="40"/>
  <c r="AB283" i="40"/>
  <c r="N1216" i="40"/>
  <c r="Z215" i="40" s="1"/>
  <c r="AI215" i="40"/>
  <c r="AH215" i="40"/>
  <c r="AG215" i="40"/>
  <c r="AF215" i="40"/>
  <c r="AE215" i="40"/>
  <c r="AD215" i="40"/>
  <c r="AC215" i="40"/>
  <c r="AB215" i="40"/>
  <c r="AA215" i="40"/>
  <c r="N1150" i="40"/>
  <c r="Z149" i="40" s="1"/>
  <c r="AI149" i="40"/>
  <c r="AH149" i="40"/>
  <c r="AG149" i="40"/>
  <c r="AF149" i="40"/>
  <c r="AE149" i="40"/>
  <c r="AD149" i="40"/>
  <c r="AC149" i="40"/>
  <c r="AB149" i="40"/>
  <c r="AA149" i="40"/>
  <c r="N1079" i="40"/>
  <c r="Z78" i="40" s="1"/>
  <c r="AI78" i="40"/>
  <c r="AH78" i="40"/>
  <c r="AG78" i="40"/>
  <c r="AE78" i="40"/>
  <c r="AD78" i="40"/>
  <c r="AF78" i="40"/>
  <c r="AC78" i="40"/>
  <c r="AB78" i="40"/>
  <c r="AA78" i="40"/>
  <c r="N1974" i="40"/>
  <c r="Z973" i="40" s="1"/>
  <c r="AI973" i="40"/>
  <c r="AH973" i="40"/>
  <c r="AF973" i="40"/>
  <c r="AG973" i="40"/>
  <c r="AD973" i="40"/>
  <c r="AE973" i="40"/>
  <c r="AC973" i="40"/>
  <c r="AB973" i="40"/>
  <c r="AA973" i="40"/>
  <c r="N1522" i="40"/>
  <c r="Z521" i="40" s="1"/>
  <c r="AI521" i="40"/>
  <c r="AG521" i="40"/>
  <c r="AH521" i="40"/>
  <c r="AF521" i="40"/>
  <c r="AD521" i="40"/>
  <c r="AE521" i="40"/>
  <c r="AC521" i="40"/>
  <c r="AB521" i="40"/>
  <c r="AA521" i="40"/>
  <c r="N1690" i="40"/>
  <c r="Z689" i="40" s="1"/>
  <c r="AI689" i="40"/>
  <c r="AG689" i="40"/>
  <c r="AH689" i="40"/>
  <c r="AF689" i="40"/>
  <c r="AE689" i="40"/>
  <c r="AD689" i="40"/>
  <c r="AC689" i="40"/>
  <c r="AB689" i="40"/>
  <c r="AA689" i="40"/>
  <c r="N1939" i="40"/>
  <c r="Z938" i="40" s="1"/>
  <c r="AI938" i="40"/>
  <c r="AH938" i="40"/>
  <c r="AG938" i="40"/>
  <c r="AE938" i="40"/>
  <c r="AD938" i="40"/>
  <c r="AF938" i="40"/>
  <c r="AC938" i="40"/>
  <c r="AB938" i="40"/>
  <c r="AA938" i="40"/>
  <c r="N1878" i="40"/>
  <c r="Z877" i="40" s="1"/>
  <c r="AI877" i="40"/>
  <c r="AH877" i="40"/>
  <c r="AF877" i="40"/>
  <c r="AG877" i="40"/>
  <c r="AD877" i="40"/>
  <c r="AE877" i="40"/>
  <c r="AC877" i="40"/>
  <c r="AB877" i="40"/>
  <c r="AA877" i="40"/>
  <c r="N1817" i="40"/>
  <c r="Z816" i="40" s="1"/>
  <c r="AI816" i="40"/>
  <c r="AH816" i="40"/>
  <c r="AG816" i="40"/>
  <c r="AF816" i="40"/>
  <c r="AE816" i="40"/>
  <c r="AC816" i="40"/>
  <c r="AD816" i="40"/>
  <c r="AB816" i="40"/>
  <c r="AA816" i="40"/>
  <c r="N1753" i="40"/>
  <c r="Z752" i="40" s="1"/>
  <c r="AI752" i="40"/>
  <c r="AG752" i="40"/>
  <c r="AH752" i="40"/>
  <c r="AF752" i="40"/>
  <c r="AE752" i="40"/>
  <c r="AC752" i="40"/>
  <c r="AD752" i="40"/>
  <c r="AB752" i="40"/>
  <c r="AA752" i="40"/>
  <c r="N1689" i="40"/>
  <c r="Z688" i="40" s="1"/>
  <c r="AI688" i="40"/>
  <c r="AG688" i="40"/>
  <c r="AH688" i="40"/>
  <c r="AF688" i="40"/>
  <c r="AE688" i="40"/>
  <c r="AC688" i="40"/>
  <c r="AD688" i="40"/>
  <c r="AB688" i="40"/>
  <c r="AA688" i="40"/>
  <c r="N1625" i="40"/>
  <c r="Z624" i="40" s="1"/>
  <c r="AI624" i="40"/>
  <c r="AG624" i="40"/>
  <c r="AH624" i="40"/>
  <c r="AF624" i="40"/>
  <c r="AE624" i="40"/>
  <c r="AC624" i="40"/>
  <c r="AD624" i="40"/>
  <c r="AB624" i="40"/>
  <c r="AA624" i="40"/>
  <c r="N1566" i="40"/>
  <c r="Z565" i="40" s="1"/>
  <c r="AI565" i="40"/>
  <c r="AG565" i="40"/>
  <c r="AH565" i="40"/>
  <c r="AF565" i="40"/>
  <c r="AE565" i="40"/>
  <c r="AD565" i="40"/>
  <c r="AC565" i="40"/>
  <c r="AB565" i="40"/>
  <c r="AA565" i="40"/>
  <c r="AI471" i="40"/>
  <c r="AG471" i="40"/>
  <c r="AH471" i="40"/>
  <c r="AF471" i="40"/>
  <c r="AE471" i="40"/>
  <c r="AD471" i="40"/>
  <c r="AC471" i="40"/>
  <c r="AB471" i="40"/>
  <c r="AA471" i="40"/>
  <c r="N1472" i="40"/>
  <c r="Z471" i="40" s="1"/>
  <c r="N1422" i="40"/>
  <c r="Z421" i="40" s="1"/>
  <c r="AI421" i="40"/>
  <c r="AH421" i="40"/>
  <c r="AG421" i="40"/>
  <c r="AF421" i="40"/>
  <c r="AE421" i="40"/>
  <c r="AD421" i="40"/>
  <c r="AC421" i="40"/>
  <c r="AA421" i="40"/>
  <c r="AB421" i="40"/>
  <c r="N1352" i="40"/>
  <c r="Z351" i="40" s="1"/>
  <c r="AI351" i="40"/>
  <c r="AH351" i="40"/>
  <c r="AG351" i="40"/>
  <c r="AF351" i="40"/>
  <c r="AE351" i="40"/>
  <c r="AD351" i="40"/>
  <c r="AC351" i="40"/>
  <c r="AA351" i="40"/>
  <c r="AB351" i="40"/>
  <c r="AI289" i="40"/>
  <c r="AH289" i="40"/>
  <c r="AG289" i="40"/>
  <c r="AF289" i="40"/>
  <c r="AE289" i="40"/>
  <c r="AD289" i="40"/>
  <c r="AC289" i="40"/>
  <c r="AA289" i="40"/>
  <c r="AB289" i="40"/>
  <c r="N1290" i="40"/>
  <c r="Z289" i="40" s="1"/>
  <c r="AI230" i="40"/>
  <c r="AH230" i="40"/>
  <c r="AG230" i="40"/>
  <c r="AE230" i="40"/>
  <c r="AF230" i="40"/>
  <c r="AD230" i="40"/>
  <c r="AC230" i="40"/>
  <c r="AB230" i="40"/>
  <c r="AA230" i="40"/>
  <c r="N1231" i="40"/>
  <c r="Z230" i="40" s="1"/>
  <c r="N1163" i="40"/>
  <c r="Z162" i="40" s="1"/>
  <c r="AI162" i="40"/>
  <c r="AH162" i="40"/>
  <c r="AG162" i="40"/>
  <c r="AE162" i="40"/>
  <c r="AF162" i="40"/>
  <c r="AC162" i="40"/>
  <c r="AD162" i="40"/>
  <c r="AB162" i="40"/>
  <c r="AA162" i="40"/>
  <c r="N1106" i="40"/>
  <c r="Z105" i="40" s="1"/>
  <c r="AI105" i="40"/>
  <c r="AH105" i="40"/>
  <c r="AG105" i="40"/>
  <c r="AF105" i="40"/>
  <c r="AE105" i="40"/>
  <c r="AD105" i="40"/>
  <c r="AB105" i="40"/>
  <c r="AC105" i="40"/>
  <c r="AA105" i="40"/>
  <c r="AI45" i="40"/>
  <c r="AH45" i="40"/>
  <c r="AG45" i="40"/>
  <c r="AF45" i="40"/>
  <c r="AE45" i="40"/>
  <c r="AC45" i="40"/>
  <c r="AD45" i="40"/>
  <c r="AB45" i="40"/>
  <c r="AA45" i="40"/>
  <c r="N1046" i="40"/>
  <c r="Z45" i="40" s="1"/>
  <c r="N1820" i="40"/>
  <c r="Z819" i="40" s="1"/>
  <c r="AI819" i="40"/>
  <c r="AG819" i="40"/>
  <c r="AH819" i="40"/>
  <c r="AF819" i="40"/>
  <c r="AE819" i="40"/>
  <c r="AD819" i="40"/>
  <c r="AC819" i="40"/>
  <c r="AA819" i="40"/>
  <c r="AB819" i="40"/>
  <c r="N1916" i="40"/>
  <c r="Z915" i="40" s="1"/>
  <c r="AI915" i="40"/>
  <c r="AH915" i="40"/>
  <c r="AG915" i="40"/>
  <c r="AE915" i="40"/>
  <c r="AF915" i="40"/>
  <c r="AD915" i="40"/>
  <c r="AC915" i="40"/>
  <c r="AA915" i="40"/>
  <c r="AB915" i="40"/>
  <c r="AI515" i="40"/>
  <c r="AG515" i="40"/>
  <c r="AH515" i="40"/>
  <c r="AF515" i="40"/>
  <c r="AE515" i="40"/>
  <c r="AD515" i="40"/>
  <c r="AC515" i="40"/>
  <c r="AB515" i="40"/>
  <c r="AA515" i="40"/>
  <c r="N1516" i="40"/>
  <c r="Z515" i="40" s="1"/>
  <c r="N1946" i="40"/>
  <c r="Z945" i="40" s="1"/>
  <c r="AI945" i="40"/>
  <c r="AH945" i="40"/>
  <c r="AF945" i="40"/>
  <c r="AG945" i="40"/>
  <c r="AE945" i="40"/>
  <c r="AD945" i="40"/>
  <c r="AC945" i="40"/>
  <c r="AB945" i="40"/>
  <c r="AA945" i="40"/>
  <c r="N1882" i="40"/>
  <c r="Z881" i="40" s="1"/>
  <c r="AI881" i="40"/>
  <c r="AH881" i="40"/>
  <c r="AF881" i="40"/>
  <c r="AG881" i="40"/>
  <c r="AE881" i="40"/>
  <c r="AD881" i="40"/>
  <c r="AC881" i="40"/>
  <c r="AB881" i="40"/>
  <c r="AA881" i="40"/>
  <c r="N1816" i="40"/>
  <c r="Z815" i="40" s="1"/>
  <c r="AI815" i="40"/>
  <c r="AH815" i="40"/>
  <c r="AF815" i="40"/>
  <c r="AG815" i="40"/>
  <c r="AD815" i="40"/>
  <c r="AE815" i="40"/>
  <c r="AC815" i="40"/>
  <c r="AB815" i="40"/>
  <c r="AA815" i="40"/>
  <c r="N1752" i="40"/>
  <c r="Z751" i="40" s="1"/>
  <c r="AI751" i="40"/>
  <c r="AG751" i="40"/>
  <c r="AH751" i="40"/>
  <c r="AF751" i="40"/>
  <c r="AD751" i="40"/>
  <c r="AE751" i="40"/>
  <c r="AC751" i="40"/>
  <c r="AB751" i="40"/>
  <c r="AA751" i="40"/>
  <c r="N1688" i="40"/>
  <c r="Z687" i="40" s="1"/>
  <c r="AI687" i="40"/>
  <c r="AG687" i="40"/>
  <c r="AH687" i="40"/>
  <c r="AF687" i="40"/>
  <c r="AE687" i="40"/>
  <c r="AD687" i="40"/>
  <c r="AC687" i="40"/>
  <c r="AB687" i="40"/>
  <c r="AA687" i="40"/>
  <c r="N1624" i="40"/>
  <c r="Z623" i="40" s="1"/>
  <c r="AI623" i="40"/>
  <c r="AG623" i="40"/>
  <c r="AH623" i="40"/>
  <c r="AF623" i="40"/>
  <c r="AE623" i="40"/>
  <c r="AD623" i="40"/>
  <c r="AC623" i="40"/>
  <c r="AB623" i="40"/>
  <c r="AA623" i="40"/>
  <c r="N1565" i="40"/>
  <c r="Z564" i="40" s="1"/>
  <c r="AI564" i="40"/>
  <c r="AH564" i="40"/>
  <c r="AG564" i="40"/>
  <c r="AF564" i="40"/>
  <c r="AE564" i="40"/>
  <c r="AD564" i="40"/>
  <c r="AC564" i="40"/>
  <c r="AB564" i="40"/>
  <c r="AA564" i="40"/>
  <c r="AI514" i="40"/>
  <c r="AG514" i="40"/>
  <c r="AH514" i="40"/>
  <c r="AF514" i="40"/>
  <c r="AE514" i="40"/>
  <c r="AD514" i="40"/>
  <c r="AC514" i="40"/>
  <c r="AB514" i="40"/>
  <c r="AA514" i="40"/>
  <c r="N1515" i="40"/>
  <c r="Z514" i="40" s="1"/>
  <c r="N1465" i="40"/>
  <c r="Z464" i="40" s="1"/>
  <c r="AI464" i="40"/>
  <c r="AG464" i="40"/>
  <c r="AH464" i="40"/>
  <c r="AF464" i="40"/>
  <c r="AE464" i="40"/>
  <c r="AC464" i="40"/>
  <c r="AD464" i="40"/>
  <c r="AB464" i="40"/>
  <c r="AA464" i="40"/>
  <c r="AI388" i="40"/>
  <c r="AH388" i="40"/>
  <c r="AG388" i="40"/>
  <c r="AF388" i="40"/>
  <c r="AE388" i="40"/>
  <c r="AD388" i="40"/>
  <c r="AC388" i="40"/>
  <c r="AB388" i="40"/>
  <c r="AA388" i="40"/>
  <c r="N1389" i="40"/>
  <c r="Z388" i="40" s="1"/>
  <c r="N1326" i="40"/>
  <c r="Z325" i="40" s="1"/>
  <c r="AI325" i="40"/>
  <c r="AH325" i="40"/>
  <c r="AG325" i="40"/>
  <c r="AF325" i="40"/>
  <c r="AE325" i="40"/>
  <c r="AD325" i="40"/>
  <c r="AC325" i="40"/>
  <c r="AA325" i="40"/>
  <c r="AB325" i="40"/>
  <c r="N1268" i="40"/>
  <c r="Z267" i="40" s="1"/>
  <c r="AI267" i="40"/>
  <c r="AH267" i="40"/>
  <c r="AG267" i="40"/>
  <c r="AF267" i="40"/>
  <c r="AE267" i="40"/>
  <c r="AD267" i="40"/>
  <c r="AC267" i="40"/>
  <c r="AA267" i="40"/>
  <c r="AB267" i="40"/>
  <c r="N1208" i="40"/>
  <c r="Z207" i="40" s="1"/>
  <c r="AI207" i="40"/>
  <c r="AH207" i="40"/>
  <c r="AG207" i="40"/>
  <c r="AF207" i="40"/>
  <c r="AE207" i="40"/>
  <c r="AD207" i="40"/>
  <c r="AC207" i="40"/>
  <c r="AB207" i="40"/>
  <c r="AA207" i="40"/>
  <c r="N1141" i="40"/>
  <c r="Z140" i="40" s="1"/>
  <c r="AI140" i="40"/>
  <c r="AH140" i="40"/>
  <c r="AG140" i="40"/>
  <c r="AF140" i="40"/>
  <c r="AE140" i="40"/>
  <c r="AD140" i="40"/>
  <c r="AC140" i="40"/>
  <c r="AB140" i="40"/>
  <c r="AA140" i="40"/>
  <c r="N1070" i="40"/>
  <c r="Z69" i="40" s="1"/>
  <c r="AI69" i="40"/>
  <c r="AH69" i="40"/>
  <c r="AG69" i="40"/>
  <c r="AF69" i="40"/>
  <c r="AE69" i="40"/>
  <c r="AD69" i="40"/>
  <c r="AB69" i="40"/>
  <c r="AC69" i="40"/>
  <c r="AA69" i="40"/>
  <c r="AI18" i="40"/>
  <c r="AH18" i="40"/>
  <c r="AG18" i="40"/>
  <c r="AE18" i="40"/>
  <c r="AF18" i="40"/>
  <c r="AC18" i="40"/>
  <c r="AD18" i="40"/>
  <c r="AB18" i="40"/>
  <c r="AA18" i="40"/>
  <c r="N1019" i="40"/>
  <c r="Z18" i="40" s="1"/>
  <c r="N1668" i="40"/>
  <c r="Z667" i="40" s="1"/>
  <c r="AI667" i="40"/>
  <c r="AG667" i="40"/>
  <c r="AH667" i="40"/>
  <c r="AF667" i="40"/>
  <c r="AE667" i="40"/>
  <c r="AD667" i="40"/>
  <c r="AC667" i="40"/>
  <c r="AA667" i="40"/>
  <c r="AB667" i="40"/>
  <c r="N1802" i="40"/>
  <c r="Z801" i="40" s="1"/>
  <c r="AI801" i="40"/>
  <c r="AG801" i="40"/>
  <c r="AH801" i="40"/>
  <c r="AF801" i="40"/>
  <c r="AE801" i="40"/>
  <c r="AD801" i="40"/>
  <c r="AC801" i="40"/>
  <c r="AB801" i="40"/>
  <c r="AA801" i="40"/>
  <c r="N1993" i="40"/>
  <c r="Z992" i="40" s="1"/>
  <c r="AI992" i="40"/>
  <c r="AH992" i="40"/>
  <c r="AG992" i="40"/>
  <c r="AF992" i="40"/>
  <c r="AE992" i="40"/>
  <c r="AC992" i="40"/>
  <c r="AD992" i="40"/>
  <c r="AB992" i="40"/>
  <c r="AA992" i="40"/>
  <c r="N1921" i="40"/>
  <c r="Z920" i="40" s="1"/>
  <c r="AI920" i="40"/>
  <c r="AH920" i="40"/>
  <c r="AG920" i="40"/>
  <c r="AF920" i="40"/>
  <c r="AE920" i="40"/>
  <c r="AC920" i="40"/>
  <c r="AD920" i="40"/>
  <c r="AB920" i="40"/>
  <c r="AA920" i="40"/>
  <c r="N1855" i="40"/>
  <c r="Z854" i="40" s="1"/>
  <c r="AI854" i="40"/>
  <c r="AH854" i="40"/>
  <c r="AG854" i="40"/>
  <c r="AE854" i="40"/>
  <c r="AF854" i="40"/>
  <c r="AD854" i="40"/>
  <c r="AC854" i="40"/>
  <c r="AB854" i="40"/>
  <c r="AA854" i="40"/>
  <c r="N1791" i="40"/>
  <c r="Z790" i="40" s="1"/>
  <c r="AI790" i="40"/>
  <c r="AG790" i="40"/>
  <c r="AH790" i="40"/>
  <c r="AE790" i="40"/>
  <c r="AF790" i="40"/>
  <c r="AD790" i="40"/>
  <c r="AC790" i="40"/>
  <c r="AB790" i="40"/>
  <c r="AA790" i="40"/>
  <c r="N1727" i="40"/>
  <c r="Z726" i="40" s="1"/>
  <c r="AI726" i="40"/>
  <c r="AG726" i="40"/>
  <c r="AH726" i="40"/>
  <c r="AE726" i="40"/>
  <c r="AF726" i="40"/>
  <c r="AD726" i="40"/>
  <c r="AC726" i="40"/>
  <c r="AB726" i="40"/>
  <c r="AA726" i="40"/>
  <c r="N1663" i="40"/>
  <c r="Z662" i="40" s="1"/>
  <c r="AI662" i="40"/>
  <c r="AG662" i="40"/>
  <c r="AH662" i="40"/>
  <c r="AE662" i="40"/>
  <c r="AF662" i="40"/>
  <c r="AD662" i="40"/>
  <c r="AC662" i="40"/>
  <c r="AB662" i="40"/>
  <c r="AA662" i="40"/>
  <c r="N1599" i="40"/>
  <c r="Z598" i="40" s="1"/>
  <c r="AI598" i="40"/>
  <c r="AG598" i="40"/>
  <c r="AH598" i="40"/>
  <c r="AE598" i="40"/>
  <c r="AF598" i="40"/>
  <c r="AD598" i="40"/>
  <c r="AC598" i="40"/>
  <c r="AB598" i="40"/>
  <c r="AA598" i="40"/>
  <c r="N1530" i="40"/>
  <c r="Z529" i="40" s="1"/>
  <c r="AI529" i="40"/>
  <c r="AG529" i="40"/>
  <c r="AH529" i="40"/>
  <c r="AF529" i="40"/>
  <c r="AD529" i="40"/>
  <c r="AE529" i="40"/>
  <c r="AC529" i="40"/>
  <c r="AB529" i="40"/>
  <c r="AA529" i="40"/>
  <c r="AI459" i="40"/>
  <c r="AH459" i="40"/>
  <c r="AG459" i="40"/>
  <c r="AF459" i="40"/>
  <c r="AE459" i="40"/>
  <c r="AD459" i="40"/>
  <c r="AC459" i="40"/>
  <c r="AB459" i="40"/>
  <c r="AA459" i="40"/>
  <c r="N1460" i="40"/>
  <c r="Z459" i="40" s="1"/>
  <c r="AI404" i="40"/>
  <c r="AH404" i="40"/>
  <c r="AG404" i="40"/>
  <c r="AF404" i="40"/>
  <c r="AE404" i="40"/>
  <c r="AD404" i="40"/>
  <c r="AC404" i="40"/>
  <c r="AB404" i="40"/>
  <c r="N1405" i="40"/>
  <c r="Z404" i="40" s="1"/>
  <c r="AA404" i="40"/>
  <c r="AI344" i="40"/>
  <c r="AH344" i="40"/>
  <c r="AG344" i="40"/>
  <c r="AF344" i="40"/>
  <c r="AE344" i="40"/>
  <c r="AC344" i="40"/>
  <c r="AD344" i="40"/>
  <c r="AB344" i="40"/>
  <c r="AA344" i="40"/>
  <c r="N1345" i="40"/>
  <c r="Z344" i="40" s="1"/>
  <c r="N1281" i="40"/>
  <c r="Z280" i="40" s="1"/>
  <c r="AI280" i="40"/>
  <c r="AH280" i="40"/>
  <c r="AG280" i="40"/>
  <c r="AF280" i="40"/>
  <c r="AE280" i="40"/>
  <c r="AC280" i="40"/>
  <c r="AD280" i="40"/>
  <c r="AB280" i="40"/>
  <c r="AA280" i="40"/>
  <c r="N1214" i="40"/>
  <c r="Z213" i="40" s="1"/>
  <c r="AI213" i="40"/>
  <c r="AH213" i="40"/>
  <c r="AG213" i="40"/>
  <c r="AF213" i="40"/>
  <c r="AE213" i="40"/>
  <c r="AD213" i="40"/>
  <c r="AB213" i="40"/>
  <c r="AC213" i="40"/>
  <c r="AA213" i="40"/>
  <c r="N1154" i="40"/>
  <c r="Z153" i="40" s="1"/>
  <c r="AI153" i="40"/>
  <c r="AH153" i="40"/>
  <c r="AG153" i="40"/>
  <c r="AF153" i="40"/>
  <c r="AE153" i="40"/>
  <c r="AD153" i="40"/>
  <c r="AB153" i="40"/>
  <c r="AC153" i="40"/>
  <c r="AA153" i="40"/>
  <c r="AI97" i="40"/>
  <c r="AH97" i="40"/>
  <c r="AG97" i="40"/>
  <c r="AF97" i="40"/>
  <c r="AE97" i="40"/>
  <c r="AD97" i="40"/>
  <c r="AB97" i="40"/>
  <c r="AC97" i="40"/>
  <c r="AA97" i="40"/>
  <c r="N1098" i="40"/>
  <c r="Z97" i="40" s="1"/>
  <c r="N1037" i="40"/>
  <c r="Z36" i="40" s="1"/>
  <c r="AI36" i="40"/>
  <c r="AH36" i="40"/>
  <c r="AG36" i="40"/>
  <c r="AF36" i="40"/>
  <c r="AE36" i="40"/>
  <c r="AD36" i="40"/>
  <c r="AC36" i="40"/>
  <c r="AB36" i="40"/>
  <c r="AA36" i="40"/>
  <c r="N1756" i="40"/>
  <c r="Z755" i="40" s="1"/>
  <c r="AI755" i="40"/>
  <c r="AG755" i="40"/>
  <c r="AH755" i="40"/>
  <c r="AF755" i="40"/>
  <c r="AE755" i="40"/>
  <c r="AD755" i="40"/>
  <c r="AC755" i="40"/>
  <c r="AA755" i="40"/>
  <c r="AB755" i="40"/>
  <c r="N1858" i="40"/>
  <c r="Z857" i="40" s="1"/>
  <c r="AI857" i="40"/>
  <c r="AH857" i="40"/>
  <c r="AF857" i="40"/>
  <c r="AG857" i="40"/>
  <c r="AD857" i="40"/>
  <c r="AE857" i="40"/>
  <c r="AC857" i="40"/>
  <c r="AB857" i="40"/>
  <c r="AA857" i="40"/>
  <c r="N1510" i="40"/>
  <c r="Z509" i="40" s="1"/>
  <c r="AI509" i="40"/>
  <c r="AG509" i="40"/>
  <c r="AH509" i="40"/>
  <c r="AF509" i="40"/>
  <c r="AD509" i="40"/>
  <c r="AE509" i="40"/>
  <c r="AC509" i="40"/>
  <c r="AB509" i="40"/>
  <c r="AA509" i="40"/>
  <c r="N1960" i="40"/>
  <c r="Z959" i="40" s="1"/>
  <c r="AI959" i="40"/>
  <c r="AH959" i="40"/>
  <c r="AG959" i="40"/>
  <c r="AF959" i="40"/>
  <c r="AD959" i="40"/>
  <c r="AE959" i="40"/>
  <c r="AC959" i="40"/>
  <c r="AB959" i="40"/>
  <c r="AA959" i="40"/>
  <c r="N1896" i="40"/>
  <c r="Z895" i="40" s="1"/>
  <c r="AI895" i="40"/>
  <c r="AH895" i="40"/>
  <c r="AF895" i="40"/>
  <c r="AG895" i="40"/>
  <c r="AD895" i="40"/>
  <c r="AE895" i="40"/>
  <c r="AC895" i="40"/>
  <c r="AB895" i="40"/>
  <c r="AA895" i="40"/>
  <c r="N1838" i="40"/>
  <c r="Z837" i="40" s="1"/>
  <c r="AI837" i="40"/>
  <c r="AH837" i="40"/>
  <c r="AF837" i="40"/>
  <c r="AG837" i="40"/>
  <c r="AE837" i="40"/>
  <c r="AD837" i="40"/>
  <c r="AC837" i="40"/>
  <c r="AB837" i="40"/>
  <c r="AA837" i="40"/>
  <c r="N1774" i="40"/>
  <c r="Z773" i="40" s="1"/>
  <c r="AI773" i="40"/>
  <c r="AG773" i="40"/>
  <c r="AH773" i="40"/>
  <c r="AF773" i="40"/>
  <c r="AE773" i="40"/>
  <c r="AD773" i="40"/>
  <c r="AC773" i="40"/>
  <c r="AB773" i="40"/>
  <c r="AA773" i="40"/>
  <c r="N1710" i="40"/>
  <c r="Z709" i="40" s="1"/>
  <c r="AI709" i="40"/>
  <c r="AG709" i="40"/>
  <c r="AH709" i="40"/>
  <c r="AF709" i="40"/>
  <c r="AE709" i="40"/>
  <c r="AD709" i="40"/>
  <c r="AC709" i="40"/>
  <c r="AB709" i="40"/>
  <c r="AA709" i="40"/>
  <c r="N1646" i="40"/>
  <c r="Z645" i="40" s="1"/>
  <c r="AI645" i="40"/>
  <c r="AG645" i="40"/>
  <c r="AH645" i="40"/>
  <c r="AF645" i="40"/>
  <c r="AE645" i="40"/>
  <c r="AD645" i="40"/>
  <c r="AC645" i="40"/>
  <c r="AB645" i="40"/>
  <c r="AA645" i="40"/>
  <c r="N1577" i="40"/>
  <c r="Z576" i="40" s="1"/>
  <c r="AI576" i="40"/>
  <c r="AG576" i="40"/>
  <c r="AH576" i="40"/>
  <c r="AE576" i="40"/>
  <c r="AF576" i="40"/>
  <c r="AC576" i="40"/>
  <c r="AD576" i="40"/>
  <c r="AB576" i="40"/>
  <c r="AA576" i="40"/>
  <c r="N1518" i="40"/>
  <c r="Z517" i="40" s="1"/>
  <c r="AI517" i="40"/>
  <c r="AG517" i="40"/>
  <c r="AH517" i="40"/>
  <c r="AF517" i="40"/>
  <c r="AE517" i="40"/>
  <c r="AD517" i="40"/>
  <c r="AC517" i="40"/>
  <c r="AB517" i="40"/>
  <c r="AA517" i="40"/>
  <c r="N1448" i="40"/>
  <c r="Z447" i="40" s="1"/>
  <c r="AI447" i="40"/>
  <c r="AH447" i="40"/>
  <c r="AG447" i="40"/>
  <c r="AF447" i="40"/>
  <c r="AE447" i="40"/>
  <c r="AD447" i="40"/>
  <c r="AC447" i="40"/>
  <c r="AB447" i="40"/>
  <c r="AA447" i="40"/>
  <c r="AI387" i="40"/>
  <c r="AH387" i="40"/>
  <c r="AG387" i="40"/>
  <c r="AF387" i="40"/>
  <c r="AE387" i="40"/>
  <c r="AD387" i="40"/>
  <c r="AC387" i="40"/>
  <c r="AB387" i="40"/>
  <c r="AA387" i="40"/>
  <c r="N1388" i="40"/>
  <c r="Z387" i="40" s="1"/>
  <c r="N1324" i="40"/>
  <c r="Z323" i="40" s="1"/>
  <c r="AI323" i="40"/>
  <c r="AH323" i="40"/>
  <c r="AG323" i="40"/>
  <c r="AF323" i="40"/>
  <c r="AE323" i="40"/>
  <c r="AD323" i="40"/>
  <c r="AC323" i="40"/>
  <c r="AA323" i="40"/>
  <c r="AB323" i="40"/>
  <c r="N1251" i="40"/>
  <c r="Z250" i="40" s="1"/>
  <c r="AI250" i="40"/>
  <c r="AH250" i="40"/>
  <c r="AG250" i="40"/>
  <c r="AF250" i="40"/>
  <c r="AE250" i="40"/>
  <c r="AD250" i="40"/>
  <c r="AC250" i="40"/>
  <c r="AB250" i="40"/>
  <c r="AA250" i="40"/>
  <c r="N1191" i="40"/>
  <c r="Z190" i="40" s="1"/>
  <c r="AI190" i="40"/>
  <c r="AH190" i="40"/>
  <c r="AG190" i="40"/>
  <c r="AE190" i="40"/>
  <c r="AF190" i="40"/>
  <c r="AD190" i="40"/>
  <c r="AC190" i="40"/>
  <c r="AB190" i="40"/>
  <c r="AA190" i="40"/>
  <c r="N1118" i="40"/>
  <c r="Z117" i="40" s="1"/>
  <c r="AI117" i="40"/>
  <c r="AH117" i="40"/>
  <c r="AG117" i="40"/>
  <c r="AF117" i="40"/>
  <c r="AE117" i="40"/>
  <c r="AD117" i="40"/>
  <c r="AB117" i="40"/>
  <c r="AC117" i="40"/>
  <c r="AA117" i="40"/>
  <c r="N1036" i="40"/>
  <c r="Z35" i="40" s="1"/>
  <c r="AH35" i="40"/>
  <c r="AI35" i="40"/>
  <c r="AG35" i="40"/>
  <c r="AF35" i="40"/>
  <c r="AE35" i="40"/>
  <c r="AC35" i="40"/>
  <c r="AD35" i="40"/>
  <c r="AB35" i="40"/>
  <c r="AA35" i="40"/>
  <c r="N1740" i="40"/>
  <c r="Z739" i="40" s="1"/>
  <c r="AI739" i="40"/>
  <c r="AG739" i="40"/>
  <c r="AH739" i="40"/>
  <c r="AF739" i="40"/>
  <c r="AE739" i="40"/>
  <c r="AD739" i="40"/>
  <c r="AC739" i="40"/>
  <c r="AA739" i="40"/>
  <c r="AB739" i="40"/>
  <c r="N1762" i="40"/>
  <c r="Z761" i="40" s="1"/>
  <c r="AI761" i="40"/>
  <c r="AG761" i="40"/>
  <c r="AH761" i="40"/>
  <c r="AF761" i="40"/>
  <c r="AD761" i="40"/>
  <c r="AE761" i="40"/>
  <c r="AC761" i="40"/>
  <c r="AB761" i="40"/>
  <c r="AA761" i="40"/>
  <c r="N1999" i="40"/>
  <c r="Z998" i="40" s="1"/>
  <c r="AI998" i="40"/>
  <c r="AH998" i="40"/>
  <c r="AG998" i="40"/>
  <c r="AE998" i="40"/>
  <c r="AF998" i="40"/>
  <c r="AD998" i="40"/>
  <c r="AC998" i="40"/>
  <c r="AB998" i="40"/>
  <c r="AA998" i="40"/>
  <c r="N1935" i="40"/>
  <c r="Z934" i="40" s="1"/>
  <c r="AI934" i="40"/>
  <c r="AH934" i="40"/>
  <c r="AG934" i="40"/>
  <c r="AE934" i="40"/>
  <c r="AF934" i="40"/>
  <c r="AD934" i="40"/>
  <c r="AC934" i="40"/>
  <c r="AB934" i="40"/>
  <c r="AA934" i="40"/>
  <c r="N1869" i="40"/>
  <c r="Z868" i="40" s="1"/>
  <c r="AI868" i="40"/>
  <c r="AH868" i="40"/>
  <c r="AG868" i="40"/>
  <c r="AF868" i="40"/>
  <c r="AE868" i="40"/>
  <c r="AD868" i="40"/>
  <c r="AC868" i="40"/>
  <c r="AB868" i="40"/>
  <c r="AA868" i="40"/>
  <c r="N1805" i="40"/>
  <c r="Z804" i="40" s="1"/>
  <c r="AI804" i="40"/>
  <c r="AH804" i="40"/>
  <c r="AG804" i="40"/>
  <c r="AF804" i="40"/>
  <c r="AE804" i="40"/>
  <c r="AD804" i="40"/>
  <c r="AC804" i="40"/>
  <c r="AB804" i="40"/>
  <c r="AA804" i="40"/>
  <c r="N1741" i="40"/>
  <c r="Z740" i="40" s="1"/>
  <c r="AI740" i="40"/>
  <c r="AH740" i="40"/>
  <c r="AG740" i="40"/>
  <c r="AF740" i="40"/>
  <c r="AE740" i="40"/>
  <c r="AD740" i="40"/>
  <c r="AC740" i="40"/>
  <c r="AB740" i="40"/>
  <c r="AA740" i="40"/>
  <c r="N1677" i="40"/>
  <c r="Z676" i="40" s="1"/>
  <c r="AI676" i="40"/>
  <c r="AH676" i="40"/>
  <c r="AG676" i="40"/>
  <c r="AF676" i="40"/>
  <c r="AE676" i="40"/>
  <c r="AD676" i="40"/>
  <c r="AC676" i="40"/>
  <c r="AB676" i="40"/>
  <c r="AA676" i="40"/>
  <c r="N1613" i="40"/>
  <c r="Z612" i="40" s="1"/>
  <c r="AI612" i="40"/>
  <c r="AH612" i="40"/>
  <c r="AG612" i="40"/>
  <c r="AF612" i="40"/>
  <c r="AE612" i="40"/>
  <c r="AD612" i="40"/>
  <c r="AC612" i="40"/>
  <c r="AB612" i="40"/>
  <c r="AA612" i="40"/>
  <c r="N1554" i="40"/>
  <c r="Z553" i="40" s="1"/>
  <c r="AI553" i="40"/>
  <c r="AG553" i="40"/>
  <c r="AH553" i="40"/>
  <c r="AF553" i="40"/>
  <c r="AD553" i="40"/>
  <c r="AE553" i="40"/>
  <c r="AC553" i="40"/>
  <c r="AB553" i="40"/>
  <c r="AA553" i="40"/>
  <c r="N1491" i="40"/>
  <c r="Z490" i="40" s="1"/>
  <c r="AI490" i="40"/>
  <c r="AG490" i="40"/>
  <c r="AH490" i="40"/>
  <c r="AF490" i="40"/>
  <c r="AE490" i="40"/>
  <c r="AD490" i="40"/>
  <c r="AC490" i="40"/>
  <c r="AB490" i="40"/>
  <c r="AA490" i="40"/>
  <c r="AI430" i="40"/>
  <c r="AH430" i="40"/>
  <c r="AG430" i="40"/>
  <c r="AE430" i="40"/>
  <c r="AF430" i="40"/>
  <c r="AD430" i="40"/>
  <c r="AC430" i="40"/>
  <c r="AA430" i="40"/>
  <c r="AB430" i="40"/>
  <c r="N1431" i="40"/>
  <c r="Z430" i="40" s="1"/>
  <c r="AI370" i="40"/>
  <c r="AH370" i="40"/>
  <c r="AG370" i="40"/>
  <c r="AF370" i="40"/>
  <c r="AE370" i="40"/>
  <c r="AD370" i="40"/>
  <c r="AC370" i="40"/>
  <c r="AB370" i="40"/>
  <c r="AA370" i="40"/>
  <c r="N1371" i="40"/>
  <c r="Z370" i="40" s="1"/>
  <c r="N1299" i="40"/>
  <c r="Z298" i="40" s="1"/>
  <c r="AI298" i="40"/>
  <c r="AH298" i="40"/>
  <c r="AG298" i="40"/>
  <c r="AF298" i="40"/>
  <c r="AE298" i="40"/>
  <c r="AD298" i="40"/>
  <c r="AC298" i="40"/>
  <c r="AB298" i="40"/>
  <c r="AA298" i="40"/>
  <c r="N1227" i="40"/>
  <c r="Z226" i="40" s="1"/>
  <c r="AI226" i="40"/>
  <c r="AH226" i="40"/>
  <c r="AG226" i="40"/>
  <c r="AF226" i="40"/>
  <c r="AE226" i="40"/>
  <c r="AD226" i="40"/>
  <c r="AB226" i="40"/>
  <c r="AC226" i="40"/>
  <c r="AA226" i="40"/>
  <c r="AI166" i="40"/>
  <c r="AH166" i="40"/>
  <c r="AG166" i="40"/>
  <c r="AE166" i="40"/>
  <c r="AF166" i="40"/>
  <c r="AD166" i="40"/>
  <c r="AC166" i="40"/>
  <c r="AB166" i="40"/>
  <c r="AA166" i="40"/>
  <c r="N1167" i="40"/>
  <c r="Z166" i="40" s="1"/>
  <c r="N1110" i="40"/>
  <c r="Z109" i="40" s="1"/>
  <c r="AI109" i="40"/>
  <c r="AH109" i="40"/>
  <c r="AG109" i="40"/>
  <c r="AF109" i="40"/>
  <c r="AD109" i="40"/>
  <c r="AE109" i="40"/>
  <c r="AB109" i="40"/>
  <c r="AC109" i="40"/>
  <c r="AA109" i="40"/>
  <c r="N1049" i="40"/>
  <c r="Z48" i="40" s="1"/>
  <c r="AI48" i="40"/>
  <c r="AH48" i="40"/>
  <c r="AG48" i="40"/>
  <c r="AF48" i="40"/>
  <c r="AE48" i="40"/>
  <c r="AD48" i="40"/>
  <c r="AC48" i="40"/>
  <c r="AB48" i="40"/>
  <c r="AA48" i="40"/>
  <c r="N1343" i="40"/>
  <c r="Z342" i="40" s="1"/>
  <c r="AI342" i="40"/>
  <c r="AH342" i="40"/>
  <c r="AG342" i="40"/>
  <c r="AE342" i="40"/>
  <c r="AF342" i="40"/>
  <c r="AD342" i="40"/>
  <c r="AC342" i="40"/>
  <c r="AA342" i="40"/>
  <c r="AB342" i="40"/>
  <c r="AI278" i="40"/>
  <c r="AH278" i="40"/>
  <c r="AG278" i="40"/>
  <c r="AE278" i="40"/>
  <c r="AF278" i="40"/>
  <c r="AD278" i="40"/>
  <c r="AC278" i="40"/>
  <c r="AA278" i="40"/>
  <c r="AB278" i="40"/>
  <c r="N1279" i="40"/>
  <c r="Z278" i="40" s="1"/>
  <c r="N1218" i="40"/>
  <c r="Z217" i="40" s="1"/>
  <c r="AI217" i="40"/>
  <c r="AH217" i="40"/>
  <c r="AG217" i="40"/>
  <c r="AF217" i="40"/>
  <c r="AE217" i="40"/>
  <c r="AD217" i="40"/>
  <c r="AB217" i="40"/>
  <c r="AC217" i="40"/>
  <c r="AA217" i="40"/>
  <c r="N1159" i="40"/>
  <c r="Z158" i="40" s="1"/>
  <c r="AI158" i="40"/>
  <c r="AH158" i="40"/>
  <c r="AG158" i="40"/>
  <c r="AE158" i="40"/>
  <c r="AF158" i="40"/>
  <c r="AD158" i="40"/>
  <c r="AC158" i="40"/>
  <c r="AB158" i="40"/>
  <c r="AA158" i="40"/>
  <c r="N1081" i="40"/>
  <c r="Z80" i="40" s="1"/>
  <c r="AI80" i="40"/>
  <c r="AH80" i="40"/>
  <c r="AG80" i="40"/>
  <c r="AF80" i="40"/>
  <c r="AE80" i="40"/>
  <c r="AD80" i="40"/>
  <c r="AC80" i="40"/>
  <c r="AB80" i="40"/>
  <c r="AA80" i="40"/>
  <c r="N1029" i="40"/>
  <c r="Z28" i="40" s="1"/>
  <c r="AI28" i="40"/>
  <c r="AH28" i="40"/>
  <c r="AG28" i="40"/>
  <c r="AF28" i="40"/>
  <c r="AE28" i="40"/>
  <c r="AD28" i="40"/>
  <c r="AC28" i="40"/>
  <c r="AB28" i="40"/>
  <c r="AA28" i="40"/>
  <c r="N1828" i="40"/>
  <c r="Z827" i="40" s="1"/>
  <c r="AI827" i="40"/>
  <c r="AG827" i="40"/>
  <c r="AH827" i="40"/>
  <c r="AF827" i="40"/>
  <c r="AE827" i="40"/>
  <c r="AD827" i="40"/>
  <c r="AC827" i="40"/>
  <c r="AA827" i="40"/>
  <c r="AB827" i="40"/>
  <c r="N1457" i="40"/>
  <c r="Z456" i="40" s="1"/>
  <c r="AI456" i="40"/>
  <c r="AG456" i="40"/>
  <c r="AH456" i="40"/>
  <c r="AE456" i="40"/>
  <c r="AF456" i="40"/>
  <c r="AC456" i="40"/>
  <c r="AD456" i="40"/>
  <c r="AB456" i="40"/>
  <c r="AA456" i="40"/>
  <c r="AI386" i="40"/>
  <c r="AH386" i="40"/>
  <c r="AG386" i="40"/>
  <c r="AF386" i="40"/>
  <c r="AE386" i="40"/>
  <c r="AD386" i="40"/>
  <c r="AC386" i="40"/>
  <c r="AB386" i="40"/>
  <c r="AA386" i="40"/>
  <c r="N1387" i="40"/>
  <c r="Z386" i="40" s="1"/>
  <c r="N1973" i="40"/>
  <c r="Z972" i="40" s="1"/>
  <c r="AI972" i="40"/>
  <c r="AH972" i="40"/>
  <c r="AG972" i="40"/>
  <c r="AF972" i="40"/>
  <c r="AD972" i="40"/>
  <c r="AE972" i="40"/>
  <c r="AC972" i="40"/>
  <c r="AB972" i="40"/>
  <c r="AA972" i="40"/>
  <c r="N1909" i="40"/>
  <c r="Z908" i="40" s="1"/>
  <c r="AI908" i="40"/>
  <c r="AH908" i="40"/>
  <c r="AG908" i="40"/>
  <c r="AF908" i="40"/>
  <c r="AD908" i="40"/>
  <c r="AE908" i="40"/>
  <c r="AC908" i="40"/>
  <c r="AB908" i="40"/>
  <c r="AA908" i="40"/>
  <c r="N1843" i="40"/>
  <c r="Z842" i="40" s="1"/>
  <c r="AI842" i="40"/>
  <c r="AH842" i="40"/>
  <c r="AF842" i="40"/>
  <c r="AG842" i="40"/>
  <c r="AE842" i="40"/>
  <c r="AD842" i="40"/>
  <c r="AC842" i="40"/>
  <c r="AB842" i="40"/>
  <c r="AA842" i="40"/>
  <c r="N1779" i="40"/>
  <c r="Z778" i="40" s="1"/>
  <c r="AI778" i="40"/>
  <c r="AG778" i="40"/>
  <c r="AH778" i="40"/>
  <c r="AF778" i="40"/>
  <c r="AE778" i="40"/>
  <c r="AD778" i="40"/>
  <c r="AC778" i="40"/>
  <c r="AB778" i="40"/>
  <c r="AA778" i="40"/>
  <c r="N1715" i="40"/>
  <c r="Z714" i="40" s="1"/>
  <c r="AI714" i="40"/>
  <c r="AG714" i="40"/>
  <c r="AH714" i="40"/>
  <c r="AF714" i="40"/>
  <c r="AE714" i="40"/>
  <c r="AD714" i="40"/>
  <c r="AC714" i="40"/>
  <c r="AB714" i="40"/>
  <c r="AA714" i="40"/>
  <c r="N1651" i="40"/>
  <c r="Z650" i="40" s="1"/>
  <c r="AI650" i="40"/>
  <c r="AG650" i="40"/>
  <c r="AH650" i="40"/>
  <c r="AF650" i="40"/>
  <c r="AE650" i="40"/>
  <c r="AD650" i="40"/>
  <c r="AC650" i="40"/>
  <c r="AB650" i="40"/>
  <c r="AA650" i="40"/>
  <c r="N1589" i="40"/>
  <c r="Z588" i="40" s="1"/>
  <c r="AI588" i="40"/>
  <c r="AH588" i="40"/>
  <c r="AG588" i="40"/>
  <c r="AF588" i="40"/>
  <c r="AE588" i="40"/>
  <c r="AD588" i="40"/>
  <c r="AC588" i="40"/>
  <c r="AB588" i="40"/>
  <c r="AA588" i="40"/>
  <c r="N1527" i="40"/>
  <c r="Z526" i="40" s="1"/>
  <c r="AI526" i="40"/>
  <c r="AG526" i="40"/>
  <c r="AH526" i="40"/>
  <c r="AE526" i="40"/>
  <c r="AF526" i="40"/>
  <c r="AD526" i="40"/>
  <c r="AC526" i="40"/>
  <c r="AB526" i="40"/>
  <c r="AA526" i="40"/>
  <c r="N1462" i="40"/>
  <c r="Z461" i="40" s="1"/>
  <c r="AI461" i="40"/>
  <c r="AG461" i="40"/>
  <c r="AH461" i="40"/>
  <c r="AF461" i="40"/>
  <c r="AE461" i="40"/>
  <c r="AD461" i="40"/>
  <c r="AC461" i="40"/>
  <c r="AA461" i="40"/>
  <c r="AB461" i="40"/>
  <c r="AI390" i="40"/>
  <c r="AH390" i="40"/>
  <c r="AG390" i="40"/>
  <c r="AE390" i="40"/>
  <c r="AF390" i="40"/>
  <c r="AD390" i="40"/>
  <c r="AC390" i="40"/>
  <c r="AA390" i="40"/>
  <c r="AB390" i="40"/>
  <c r="N1391" i="40"/>
  <c r="Z390" i="40" s="1"/>
  <c r="N1322" i="40"/>
  <c r="Z321" i="40" s="1"/>
  <c r="AI321" i="40"/>
  <c r="AH321" i="40"/>
  <c r="AG321" i="40"/>
  <c r="AF321" i="40"/>
  <c r="AE321" i="40"/>
  <c r="AD321" i="40"/>
  <c r="AC321" i="40"/>
  <c r="AA321" i="40"/>
  <c r="AB321" i="40"/>
  <c r="N1263" i="40"/>
  <c r="Z262" i="40" s="1"/>
  <c r="AI262" i="40"/>
  <c r="AH262" i="40"/>
  <c r="AG262" i="40"/>
  <c r="AE262" i="40"/>
  <c r="AF262" i="40"/>
  <c r="AD262" i="40"/>
  <c r="AC262" i="40"/>
  <c r="AA262" i="40"/>
  <c r="AB262" i="40"/>
  <c r="N1195" i="40"/>
  <c r="Z194" i="40" s="1"/>
  <c r="AI194" i="40"/>
  <c r="AH194" i="40"/>
  <c r="AG194" i="40"/>
  <c r="AF194" i="40"/>
  <c r="AE194" i="40"/>
  <c r="AD194" i="40"/>
  <c r="AB194" i="40"/>
  <c r="AC194" i="40"/>
  <c r="AA194" i="40"/>
  <c r="N1136" i="40"/>
  <c r="Z135" i="40" s="1"/>
  <c r="AI135" i="40"/>
  <c r="AH135" i="40"/>
  <c r="AG135" i="40"/>
  <c r="AF135" i="40"/>
  <c r="AE135" i="40"/>
  <c r="AD135" i="40"/>
  <c r="AC135" i="40"/>
  <c r="AB135" i="40"/>
  <c r="AA135" i="40"/>
  <c r="N1080" i="40"/>
  <c r="Z79" i="40" s="1"/>
  <c r="AI79" i="40"/>
  <c r="AH79" i="40"/>
  <c r="AG79" i="40"/>
  <c r="AF79" i="40"/>
  <c r="AE79" i="40"/>
  <c r="AD79" i="40"/>
  <c r="AC79" i="40"/>
  <c r="AB79" i="40"/>
  <c r="AA79" i="40"/>
  <c r="N1015" i="40"/>
  <c r="Z14" i="40" s="1"/>
  <c r="AI14" i="40"/>
  <c r="AH14" i="40"/>
  <c r="AG14" i="40"/>
  <c r="AE14" i="40"/>
  <c r="AF14" i="40"/>
  <c r="AD14" i="40"/>
  <c r="AC14" i="40"/>
  <c r="AB14" i="40"/>
  <c r="AA14" i="40"/>
  <c r="N1202" i="40"/>
  <c r="Z201" i="40" s="1"/>
  <c r="AI201" i="40"/>
  <c r="AH201" i="40"/>
  <c r="AG201" i="40"/>
  <c r="AF201" i="40"/>
  <c r="AE201" i="40"/>
  <c r="AD201" i="40"/>
  <c r="AB201" i="40"/>
  <c r="AC201" i="40"/>
  <c r="AA201" i="40"/>
  <c r="N1923" i="40"/>
  <c r="Z922" i="40" s="1"/>
  <c r="AI922" i="40"/>
  <c r="AH922" i="40"/>
  <c r="AG922" i="40"/>
  <c r="AF922" i="40"/>
  <c r="AE922" i="40"/>
  <c r="AD922" i="40"/>
  <c r="AC922" i="40"/>
  <c r="AB922" i="40"/>
  <c r="AA922" i="40"/>
  <c r="AI460" i="40"/>
  <c r="AH460" i="40"/>
  <c r="AG460" i="40"/>
  <c r="AF460" i="40"/>
  <c r="AE460" i="40"/>
  <c r="AD460" i="40"/>
  <c r="AC460" i="40"/>
  <c r="AB460" i="40"/>
  <c r="AA460" i="40"/>
  <c r="N1461" i="40"/>
  <c r="Z460" i="40" s="1"/>
  <c r="N1033" i="40"/>
  <c r="Z32" i="40" s="1"/>
  <c r="AI32" i="40"/>
  <c r="AH32" i="40"/>
  <c r="AG32" i="40"/>
  <c r="AF32" i="40"/>
  <c r="AE32" i="40"/>
  <c r="AD32" i="40"/>
  <c r="AC32" i="40"/>
  <c r="AB32" i="40"/>
  <c r="AA32" i="40"/>
  <c r="N1736" i="40"/>
  <c r="Z735" i="40" s="1"/>
  <c r="AI735" i="40"/>
  <c r="AG735" i="40"/>
  <c r="AH735" i="40"/>
  <c r="AF735" i="40"/>
  <c r="AD735" i="40"/>
  <c r="AE735" i="40"/>
  <c r="AC735" i="40"/>
  <c r="AB735" i="40"/>
  <c r="AA735" i="40"/>
  <c r="AI306" i="40"/>
  <c r="AH306" i="40"/>
  <c r="AG306" i="40"/>
  <c r="AF306" i="40"/>
  <c r="AE306" i="40"/>
  <c r="AD306" i="40"/>
  <c r="AC306" i="40"/>
  <c r="AB306" i="40"/>
  <c r="AA306" i="40"/>
  <c r="N1307" i="40"/>
  <c r="Z306" i="40" s="1"/>
  <c r="N1714" i="40"/>
  <c r="Z713" i="40" s="1"/>
  <c r="AI713" i="40"/>
  <c r="AG713" i="40"/>
  <c r="AH713" i="40"/>
  <c r="AF713" i="40"/>
  <c r="AD713" i="40"/>
  <c r="AE713" i="40"/>
  <c r="AC713" i="40"/>
  <c r="AB713" i="40"/>
  <c r="AA713" i="40"/>
  <c r="N1585" i="40"/>
  <c r="Z584" i="40" s="1"/>
  <c r="AI584" i="40"/>
  <c r="AG584" i="40"/>
  <c r="AH584" i="40"/>
  <c r="AE584" i="40"/>
  <c r="AF584" i="40"/>
  <c r="AC584" i="40"/>
  <c r="AD584" i="40"/>
  <c r="AB584" i="40"/>
  <c r="AA584" i="40"/>
  <c r="N1140" i="40"/>
  <c r="Z139" i="40" s="1"/>
  <c r="AI139" i="40"/>
  <c r="AH139" i="40"/>
  <c r="AG139" i="40"/>
  <c r="AF139" i="40"/>
  <c r="AE139" i="40"/>
  <c r="AD139" i="40"/>
  <c r="AC139" i="40"/>
  <c r="AB139" i="40"/>
  <c r="AA139" i="40"/>
  <c r="AI880" i="40"/>
  <c r="AH880" i="40"/>
  <c r="AG880" i="40"/>
  <c r="AF880" i="40"/>
  <c r="AE880" i="40"/>
  <c r="AC880" i="40"/>
  <c r="AD880" i="40"/>
  <c r="AB880" i="40"/>
  <c r="AA880" i="40"/>
  <c r="N1881" i="40"/>
  <c r="Z880" i="40" s="1"/>
  <c r="AI436" i="40"/>
  <c r="AH436" i="40"/>
  <c r="AG436" i="40"/>
  <c r="AF436" i="40"/>
  <c r="AE436" i="40"/>
  <c r="AD436" i="40"/>
  <c r="AC436" i="40"/>
  <c r="AB436" i="40"/>
  <c r="AA436" i="40"/>
  <c r="N1437" i="40"/>
  <c r="Z436" i="40" s="1"/>
  <c r="N1097" i="40"/>
  <c r="Z96" i="40" s="1"/>
  <c r="AI96" i="40"/>
  <c r="AH96" i="40"/>
  <c r="AG96" i="40"/>
  <c r="AF96" i="40"/>
  <c r="AE96" i="40"/>
  <c r="AC96" i="40"/>
  <c r="AD96" i="40"/>
  <c r="AB96" i="40"/>
  <c r="AA96" i="40"/>
  <c r="N1853" i="40"/>
  <c r="Z852" i="40" s="1"/>
  <c r="AI852" i="40"/>
  <c r="AH852" i="40"/>
  <c r="AG852" i="40"/>
  <c r="AF852" i="40"/>
  <c r="AE852" i="40"/>
  <c r="AD852" i="40"/>
  <c r="AC852" i="40"/>
  <c r="AB852" i="40"/>
  <c r="AA852" i="40"/>
  <c r="AH419" i="40"/>
  <c r="AI419" i="40"/>
  <c r="AG419" i="40"/>
  <c r="AF419" i="40"/>
  <c r="AE419" i="40"/>
  <c r="AD419" i="40"/>
  <c r="AC419" i="40"/>
  <c r="AB419" i="40"/>
  <c r="AA419" i="40"/>
  <c r="N1420" i="40"/>
  <c r="Z419" i="40" s="1"/>
  <c r="AI29" i="40"/>
  <c r="AH29" i="40"/>
  <c r="AG29" i="40"/>
  <c r="AF29" i="40"/>
  <c r="AE29" i="40"/>
  <c r="AD29" i="40"/>
  <c r="AC29" i="40"/>
  <c r="AB29" i="40"/>
  <c r="AA29" i="40"/>
  <c r="N1030" i="40"/>
  <c r="Z29" i="40" s="1"/>
  <c r="N1716" i="40"/>
  <c r="Z715" i="40" s="1"/>
  <c r="AI715" i="40"/>
  <c r="AG715" i="40"/>
  <c r="AH715" i="40"/>
  <c r="AF715" i="40"/>
  <c r="AE715" i="40"/>
  <c r="AD715" i="40"/>
  <c r="AC715" i="40"/>
  <c r="AA715" i="40"/>
  <c r="AB715" i="40"/>
  <c r="N1699" i="40"/>
  <c r="Z698" i="40" s="1"/>
  <c r="AI698" i="40"/>
  <c r="AG698" i="40"/>
  <c r="AH698" i="40"/>
  <c r="AF698" i="40"/>
  <c r="AE698" i="40"/>
  <c r="AD698" i="40"/>
  <c r="AC698" i="40"/>
  <c r="AB698" i="40"/>
  <c r="AA698" i="40"/>
  <c r="N1248" i="40"/>
  <c r="Z247" i="40" s="1"/>
  <c r="AI247" i="40"/>
  <c r="AH247" i="40"/>
  <c r="AG247" i="40"/>
  <c r="AF247" i="40"/>
  <c r="AE247" i="40"/>
  <c r="AD247" i="40"/>
  <c r="AC247" i="40"/>
  <c r="AA247" i="40"/>
  <c r="AB247" i="40"/>
  <c r="N1553" i="40"/>
  <c r="Z552" i="40" s="1"/>
  <c r="AI552" i="40"/>
  <c r="AG552" i="40"/>
  <c r="AH552" i="40"/>
  <c r="AE552" i="40"/>
  <c r="AF552" i="40"/>
  <c r="AD552" i="40"/>
  <c r="AC552" i="40"/>
  <c r="AB552" i="40"/>
  <c r="AA552" i="40"/>
  <c r="N1674" i="40"/>
  <c r="Z673" i="40" s="1"/>
  <c r="AI673" i="40"/>
  <c r="AG673" i="40"/>
  <c r="AH673" i="40"/>
  <c r="AF673" i="40"/>
  <c r="AD673" i="40"/>
  <c r="AE673" i="40"/>
  <c r="AC673" i="40"/>
  <c r="AB673" i="40"/>
  <c r="AA673" i="40"/>
  <c r="N1418" i="40"/>
  <c r="Z417" i="40" s="1"/>
  <c r="AI417" i="40"/>
  <c r="AH417" i="40"/>
  <c r="AG417" i="40"/>
  <c r="AF417" i="40"/>
  <c r="AE417" i="40"/>
  <c r="AD417" i="40"/>
  <c r="AC417" i="40"/>
  <c r="AA417" i="40"/>
  <c r="AB417" i="40"/>
  <c r="N1341" i="40"/>
  <c r="Z340" i="40" s="1"/>
  <c r="AI340" i="40"/>
  <c r="AH340" i="40"/>
  <c r="AG340" i="40"/>
  <c r="AF340" i="40"/>
  <c r="AE340" i="40"/>
  <c r="AD340" i="40"/>
  <c r="AC340" i="40"/>
  <c r="AB340" i="40"/>
  <c r="AA340" i="40"/>
  <c r="N1277" i="40"/>
  <c r="Z276" i="40" s="1"/>
  <c r="AI276" i="40"/>
  <c r="AH276" i="40"/>
  <c r="AG276" i="40"/>
  <c r="AF276" i="40"/>
  <c r="AE276" i="40"/>
  <c r="AD276" i="40"/>
  <c r="AC276" i="40"/>
  <c r="AB276" i="40"/>
  <c r="AA276" i="40"/>
  <c r="AI209" i="40"/>
  <c r="AH209" i="40"/>
  <c r="AG209" i="40"/>
  <c r="AF209" i="40"/>
  <c r="AE209" i="40"/>
  <c r="AD209" i="40"/>
  <c r="AB209" i="40"/>
  <c r="AC209" i="40"/>
  <c r="AA209" i="40"/>
  <c r="N1210" i="40"/>
  <c r="Z209" i="40" s="1"/>
  <c r="N1143" i="40"/>
  <c r="Z142" i="40" s="1"/>
  <c r="AI142" i="40"/>
  <c r="AH142" i="40"/>
  <c r="AG142" i="40"/>
  <c r="AE142" i="40"/>
  <c r="AF142" i="40"/>
  <c r="AD142" i="40"/>
  <c r="AC142" i="40"/>
  <c r="AB142" i="40"/>
  <c r="AA142" i="40"/>
  <c r="AI65" i="40"/>
  <c r="AH65" i="40"/>
  <c r="AG65" i="40"/>
  <c r="AF65" i="40"/>
  <c r="AD65" i="40"/>
  <c r="AE65" i="40"/>
  <c r="AB65" i="40"/>
  <c r="AC65" i="40"/>
  <c r="AA65" i="40"/>
  <c r="N1066" i="40"/>
  <c r="Z65" i="40" s="1"/>
  <c r="N1918" i="40"/>
  <c r="Z917" i="40" s="1"/>
  <c r="AI917" i="40"/>
  <c r="AH917" i="40"/>
  <c r="AF917" i="40"/>
  <c r="AE917" i="40"/>
  <c r="AD917" i="40"/>
  <c r="AG917" i="40"/>
  <c r="AC917" i="40"/>
  <c r="AB917" i="40"/>
  <c r="AA917" i="40"/>
  <c r="N1468" i="40"/>
  <c r="Z467" i="40" s="1"/>
  <c r="AI467" i="40"/>
  <c r="AG467" i="40"/>
  <c r="AH467" i="40"/>
  <c r="AF467" i="40"/>
  <c r="AE467" i="40"/>
  <c r="AD467" i="40"/>
  <c r="AC467" i="40"/>
  <c r="AB467" i="40"/>
  <c r="AA467" i="40"/>
  <c r="N1642" i="40"/>
  <c r="Z641" i="40" s="1"/>
  <c r="AI641" i="40"/>
  <c r="AG641" i="40"/>
  <c r="AH641" i="40"/>
  <c r="AF641" i="40"/>
  <c r="AD641" i="40"/>
  <c r="AE641" i="40"/>
  <c r="AC641" i="40"/>
  <c r="AB641" i="40"/>
  <c r="AA641" i="40"/>
  <c r="N1995" i="40"/>
  <c r="Z994" i="40" s="1"/>
  <c r="AI994" i="40"/>
  <c r="AH994" i="40"/>
  <c r="AG994" i="40"/>
  <c r="AF994" i="40"/>
  <c r="AE994" i="40"/>
  <c r="AD994" i="40"/>
  <c r="AC994" i="40"/>
  <c r="AB994" i="40"/>
  <c r="AA994" i="40"/>
  <c r="N1931" i="40"/>
  <c r="Z930" i="40" s="1"/>
  <c r="AI930" i="40"/>
  <c r="AH930" i="40"/>
  <c r="AG930" i="40"/>
  <c r="AF930" i="40"/>
  <c r="AE930" i="40"/>
  <c r="AD930" i="40"/>
  <c r="AC930" i="40"/>
  <c r="AB930" i="40"/>
  <c r="AA930" i="40"/>
  <c r="AI871" i="40"/>
  <c r="AH871" i="40"/>
  <c r="AF871" i="40"/>
  <c r="AG871" i="40"/>
  <c r="AE871" i="40"/>
  <c r="AD871" i="40"/>
  <c r="AC871" i="40"/>
  <c r="AB871" i="40"/>
  <c r="AA871" i="40"/>
  <c r="N1872" i="40"/>
  <c r="Z871" i="40" s="1"/>
  <c r="N1809" i="40"/>
  <c r="Z808" i="40" s="1"/>
  <c r="AI808" i="40"/>
  <c r="AH808" i="40"/>
  <c r="AG808" i="40"/>
  <c r="AE808" i="40"/>
  <c r="AF808" i="40"/>
  <c r="AD808" i="40"/>
  <c r="AC808" i="40"/>
  <c r="AB808" i="40"/>
  <c r="AA808" i="40"/>
  <c r="N1745" i="40"/>
  <c r="Z744" i="40" s="1"/>
  <c r="AI744" i="40"/>
  <c r="AG744" i="40"/>
  <c r="AH744" i="40"/>
  <c r="AE744" i="40"/>
  <c r="AF744" i="40"/>
  <c r="AD744" i="40"/>
  <c r="AC744" i="40"/>
  <c r="AB744" i="40"/>
  <c r="AA744" i="40"/>
  <c r="N1681" i="40"/>
  <c r="Z680" i="40" s="1"/>
  <c r="AI680" i="40"/>
  <c r="AG680" i="40"/>
  <c r="AH680" i="40"/>
  <c r="AE680" i="40"/>
  <c r="AF680" i="40"/>
  <c r="AD680" i="40"/>
  <c r="AC680" i="40"/>
  <c r="AB680" i="40"/>
  <c r="AA680" i="40"/>
  <c r="N1617" i="40"/>
  <c r="Z616" i="40" s="1"/>
  <c r="AI616" i="40"/>
  <c r="AG616" i="40"/>
  <c r="AH616" i="40"/>
  <c r="AE616" i="40"/>
  <c r="AF616" i="40"/>
  <c r="AD616" i="40"/>
  <c r="AC616" i="40"/>
  <c r="AB616" i="40"/>
  <c r="AA616" i="40"/>
  <c r="N1558" i="40"/>
  <c r="Z557" i="40" s="1"/>
  <c r="AI557" i="40"/>
  <c r="AG557" i="40"/>
  <c r="AH557" i="40"/>
  <c r="AF557" i="40"/>
  <c r="AD557" i="40"/>
  <c r="AE557" i="40"/>
  <c r="AC557" i="40"/>
  <c r="AB557" i="40"/>
  <c r="AA557" i="40"/>
  <c r="N1466" i="40"/>
  <c r="Z465" i="40" s="1"/>
  <c r="AI465" i="40"/>
  <c r="AG465" i="40"/>
  <c r="AH465" i="40"/>
  <c r="AF465" i="40"/>
  <c r="AE465" i="40"/>
  <c r="AD465" i="40"/>
  <c r="AC465" i="40"/>
  <c r="AB465" i="40"/>
  <c r="AA465" i="40"/>
  <c r="N1406" i="40"/>
  <c r="Z405" i="40" s="1"/>
  <c r="AI405" i="40"/>
  <c r="AH405" i="40"/>
  <c r="AG405" i="40"/>
  <c r="AF405" i="40"/>
  <c r="AE405" i="40"/>
  <c r="AD405" i="40"/>
  <c r="AC405" i="40"/>
  <c r="AA405" i="40"/>
  <c r="AB405" i="40"/>
  <c r="N1346" i="40"/>
  <c r="Z345" i="40" s="1"/>
  <c r="AI345" i="40"/>
  <c r="AH345" i="40"/>
  <c r="AG345" i="40"/>
  <c r="AF345" i="40"/>
  <c r="AE345" i="40"/>
  <c r="AD345" i="40"/>
  <c r="AC345" i="40"/>
  <c r="AA345" i="40"/>
  <c r="AB345" i="40"/>
  <c r="N1283" i="40"/>
  <c r="Z282" i="40" s="1"/>
  <c r="AI282" i="40"/>
  <c r="AH282" i="40"/>
  <c r="AG282" i="40"/>
  <c r="AF282" i="40"/>
  <c r="AE282" i="40"/>
  <c r="AD282" i="40"/>
  <c r="AC282" i="40"/>
  <c r="AB282" i="40"/>
  <c r="AA282" i="40"/>
  <c r="N1223" i="40"/>
  <c r="Z222" i="40" s="1"/>
  <c r="AI222" i="40"/>
  <c r="AH222" i="40"/>
  <c r="AG222" i="40"/>
  <c r="AE222" i="40"/>
  <c r="AF222" i="40"/>
  <c r="AD222" i="40"/>
  <c r="AC222" i="40"/>
  <c r="AB222" i="40"/>
  <c r="AA222" i="40"/>
  <c r="N1156" i="40"/>
  <c r="Z155" i="40" s="1"/>
  <c r="AH155" i="40"/>
  <c r="AI155" i="40"/>
  <c r="AG155" i="40"/>
  <c r="AF155" i="40"/>
  <c r="AE155" i="40"/>
  <c r="AD155" i="40"/>
  <c r="AB155" i="40"/>
  <c r="AC155" i="40"/>
  <c r="AA155" i="40"/>
  <c r="N1099" i="40"/>
  <c r="Z98" i="40" s="1"/>
  <c r="AI98" i="40"/>
  <c r="AH98" i="40"/>
  <c r="AG98" i="40"/>
  <c r="AE98" i="40"/>
  <c r="AF98" i="40"/>
  <c r="AC98" i="40"/>
  <c r="AD98" i="40"/>
  <c r="AB98" i="40"/>
  <c r="AA98" i="40"/>
  <c r="AI38" i="40"/>
  <c r="AH38" i="40"/>
  <c r="AG38" i="40"/>
  <c r="AE38" i="40"/>
  <c r="AF38" i="40"/>
  <c r="AD38" i="40"/>
  <c r="AC38" i="40"/>
  <c r="AB38" i="40"/>
  <c r="AA38" i="40"/>
  <c r="N1039" i="40"/>
  <c r="Z38" i="40" s="1"/>
  <c r="N1764" i="40"/>
  <c r="Z763" i="40" s="1"/>
  <c r="AI763" i="40"/>
  <c r="AG763" i="40"/>
  <c r="AH763" i="40"/>
  <c r="AF763" i="40"/>
  <c r="AE763" i="40"/>
  <c r="AD763" i="40"/>
  <c r="AC763" i="40"/>
  <c r="AA763" i="40"/>
  <c r="AB763" i="40"/>
  <c r="AI878" i="40"/>
  <c r="AH878" i="40"/>
  <c r="AG878" i="40"/>
  <c r="AE878" i="40"/>
  <c r="AF878" i="40"/>
  <c r="AD878" i="40"/>
  <c r="AC878" i="40"/>
  <c r="AB878" i="40"/>
  <c r="AA878" i="40"/>
  <c r="N1879" i="40"/>
  <c r="Z878" i="40" s="1"/>
  <c r="N1477" i="40"/>
  <c r="Z476" i="40" s="1"/>
  <c r="AI476" i="40"/>
  <c r="AH476" i="40"/>
  <c r="AG476" i="40"/>
  <c r="AF476" i="40"/>
  <c r="AE476" i="40"/>
  <c r="AD476" i="40"/>
  <c r="AC476" i="40"/>
  <c r="AB476" i="40"/>
  <c r="AA476" i="40"/>
  <c r="N1938" i="40"/>
  <c r="Z937" i="40" s="1"/>
  <c r="AI937" i="40"/>
  <c r="AH937" i="40"/>
  <c r="AF937" i="40"/>
  <c r="AG937" i="40"/>
  <c r="AD937" i="40"/>
  <c r="AE937" i="40"/>
  <c r="AC937" i="40"/>
  <c r="AB937" i="40"/>
  <c r="AA937" i="40"/>
  <c r="N1877" i="40"/>
  <c r="Z876" i="40" s="1"/>
  <c r="AI876" i="40"/>
  <c r="AH876" i="40"/>
  <c r="AG876" i="40"/>
  <c r="AF876" i="40"/>
  <c r="AD876" i="40"/>
  <c r="AE876" i="40"/>
  <c r="AC876" i="40"/>
  <c r="AB876" i="40"/>
  <c r="AA876" i="40"/>
  <c r="N1808" i="40"/>
  <c r="Z807" i="40" s="1"/>
  <c r="AI807" i="40"/>
  <c r="AH807" i="40"/>
  <c r="AG807" i="40"/>
  <c r="AF807" i="40"/>
  <c r="AE807" i="40"/>
  <c r="AD807" i="40"/>
  <c r="AC807" i="40"/>
  <c r="AB807" i="40"/>
  <c r="AA807" i="40"/>
  <c r="N1744" i="40"/>
  <c r="Z743" i="40" s="1"/>
  <c r="AI743" i="40"/>
  <c r="AG743" i="40"/>
  <c r="AH743" i="40"/>
  <c r="AF743" i="40"/>
  <c r="AE743" i="40"/>
  <c r="AD743" i="40"/>
  <c r="AC743" i="40"/>
  <c r="AB743" i="40"/>
  <c r="AA743" i="40"/>
  <c r="N1680" i="40"/>
  <c r="Z679" i="40" s="1"/>
  <c r="AI679" i="40"/>
  <c r="AG679" i="40"/>
  <c r="AH679" i="40"/>
  <c r="AF679" i="40"/>
  <c r="AE679" i="40"/>
  <c r="AD679" i="40"/>
  <c r="AC679" i="40"/>
  <c r="AB679" i="40"/>
  <c r="AA679" i="40"/>
  <c r="N1616" i="40"/>
  <c r="Z615" i="40" s="1"/>
  <c r="AI615" i="40"/>
  <c r="AG615" i="40"/>
  <c r="AH615" i="40"/>
  <c r="AF615" i="40"/>
  <c r="AE615" i="40"/>
  <c r="AD615" i="40"/>
  <c r="AC615" i="40"/>
  <c r="AB615" i="40"/>
  <c r="AA615" i="40"/>
  <c r="N1557" i="40"/>
  <c r="Z556" i="40" s="1"/>
  <c r="AI556" i="40"/>
  <c r="AH556" i="40"/>
  <c r="AG556" i="40"/>
  <c r="AF556" i="40"/>
  <c r="AD556" i="40"/>
  <c r="AE556" i="40"/>
  <c r="AC556" i="40"/>
  <c r="AB556" i="40"/>
  <c r="AA556" i="40"/>
  <c r="AI503" i="40"/>
  <c r="AG503" i="40"/>
  <c r="AH503" i="40"/>
  <c r="AF503" i="40"/>
  <c r="AE503" i="40"/>
  <c r="AD503" i="40"/>
  <c r="AC503" i="40"/>
  <c r="AB503" i="40"/>
  <c r="AA503" i="40"/>
  <c r="N1504" i="40"/>
  <c r="Z503" i="40" s="1"/>
  <c r="N1454" i="40"/>
  <c r="Z453" i="40" s="1"/>
  <c r="AI453" i="40"/>
  <c r="AH453" i="40"/>
  <c r="AG453" i="40"/>
  <c r="AF453" i="40"/>
  <c r="AE453" i="40"/>
  <c r="AD453" i="40"/>
  <c r="AC453" i="40"/>
  <c r="AA453" i="40"/>
  <c r="AB453" i="40"/>
  <c r="N1384" i="40"/>
  <c r="Z383" i="40" s="1"/>
  <c r="AI383" i="40"/>
  <c r="AH383" i="40"/>
  <c r="AG383" i="40"/>
  <c r="AF383" i="40"/>
  <c r="AE383" i="40"/>
  <c r="AD383" i="40"/>
  <c r="AC383" i="40"/>
  <c r="AB383" i="40"/>
  <c r="AA383" i="40"/>
  <c r="N1313" i="40"/>
  <c r="Z312" i="40" s="1"/>
  <c r="AI312" i="40"/>
  <c r="AH312" i="40"/>
  <c r="AG312" i="40"/>
  <c r="AF312" i="40"/>
  <c r="AE312" i="40"/>
  <c r="AC312" i="40"/>
  <c r="AD312" i="40"/>
  <c r="AB312" i="40"/>
  <c r="AA312" i="40"/>
  <c r="N1260" i="40"/>
  <c r="Z259" i="40" s="1"/>
  <c r="AI259" i="40"/>
  <c r="AH259" i="40"/>
  <c r="AG259" i="40"/>
  <c r="AF259" i="40"/>
  <c r="AE259" i="40"/>
  <c r="AD259" i="40"/>
  <c r="AC259" i="40"/>
  <c r="AA259" i="40"/>
  <c r="AB259" i="40"/>
  <c r="N1200" i="40"/>
  <c r="Z199" i="40" s="1"/>
  <c r="AI199" i="40"/>
  <c r="AH199" i="40"/>
  <c r="AG199" i="40"/>
  <c r="AF199" i="40"/>
  <c r="AE199" i="40"/>
  <c r="AD199" i="40"/>
  <c r="AC199" i="40"/>
  <c r="AB199" i="40"/>
  <c r="AA199" i="40"/>
  <c r="N1134" i="40"/>
  <c r="Z133" i="40" s="1"/>
  <c r="AI133" i="40"/>
  <c r="AH133" i="40"/>
  <c r="AG133" i="40"/>
  <c r="AF133" i="40"/>
  <c r="AE133" i="40"/>
  <c r="AD133" i="40"/>
  <c r="AC133" i="40"/>
  <c r="AB133" i="40"/>
  <c r="AA133" i="40"/>
  <c r="N1064" i="40"/>
  <c r="Z63" i="40" s="1"/>
  <c r="AI63" i="40"/>
  <c r="AH63" i="40"/>
  <c r="AG63" i="40"/>
  <c r="AF63" i="40"/>
  <c r="AD63" i="40"/>
  <c r="AE63" i="40"/>
  <c r="AC63" i="40"/>
  <c r="AB63" i="40"/>
  <c r="AA63" i="40"/>
  <c r="N1013" i="40"/>
  <c r="Z12" i="40" s="1"/>
  <c r="AI12" i="40"/>
  <c r="AH12" i="40"/>
  <c r="AG12" i="40"/>
  <c r="AF12" i="40"/>
  <c r="AE12" i="40"/>
  <c r="AC12" i="40"/>
  <c r="AD12" i="40"/>
  <c r="AB12" i="40"/>
  <c r="AA12" i="40"/>
  <c r="N1612" i="40"/>
  <c r="Z611" i="40" s="1"/>
  <c r="AI611" i="40"/>
  <c r="AG611" i="40"/>
  <c r="AH611" i="40"/>
  <c r="AF611" i="40"/>
  <c r="AE611" i="40"/>
  <c r="AD611" i="40"/>
  <c r="AC611" i="40"/>
  <c r="AB611" i="40"/>
  <c r="AA611" i="40"/>
  <c r="N1754" i="40"/>
  <c r="Z753" i="40" s="1"/>
  <c r="AI753" i="40"/>
  <c r="AG753" i="40"/>
  <c r="AH753" i="40"/>
  <c r="AF753" i="40"/>
  <c r="AE753" i="40"/>
  <c r="AD753" i="40"/>
  <c r="AC753" i="40"/>
  <c r="AB753" i="40"/>
  <c r="AA753" i="40"/>
  <c r="N1977" i="40"/>
  <c r="Z976" i="40" s="1"/>
  <c r="AI976" i="40"/>
  <c r="AH976" i="40"/>
  <c r="AG976" i="40"/>
  <c r="AE976" i="40"/>
  <c r="AF976" i="40"/>
  <c r="AC976" i="40"/>
  <c r="AD976" i="40"/>
  <c r="AB976" i="40"/>
  <c r="AA976" i="40"/>
  <c r="N1913" i="40"/>
  <c r="Z912" i="40" s="1"/>
  <c r="AI912" i="40"/>
  <c r="AH912" i="40"/>
  <c r="AG912" i="40"/>
  <c r="AE912" i="40"/>
  <c r="AF912" i="40"/>
  <c r="AC912" i="40"/>
  <c r="AD912" i="40"/>
  <c r="AB912" i="40"/>
  <c r="AA912" i="40"/>
  <c r="N1847" i="40"/>
  <c r="Z846" i="40" s="1"/>
  <c r="AI846" i="40"/>
  <c r="AH846" i="40"/>
  <c r="AG846" i="40"/>
  <c r="AE846" i="40"/>
  <c r="AF846" i="40"/>
  <c r="AD846" i="40"/>
  <c r="AC846" i="40"/>
  <c r="AB846" i="40"/>
  <c r="AA846" i="40"/>
  <c r="N1783" i="40"/>
  <c r="Z782" i="40" s="1"/>
  <c r="AI782" i="40"/>
  <c r="AG782" i="40"/>
  <c r="AH782" i="40"/>
  <c r="AE782" i="40"/>
  <c r="AF782" i="40"/>
  <c r="AD782" i="40"/>
  <c r="AC782" i="40"/>
  <c r="AB782" i="40"/>
  <c r="AA782" i="40"/>
  <c r="N1719" i="40"/>
  <c r="Z718" i="40" s="1"/>
  <c r="AI718" i="40"/>
  <c r="AG718" i="40"/>
  <c r="AH718" i="40"/>
  <c r="AE718" i="40"/>
  <c r="AD718" i="40"/>
  <c r="AF718" i="40"/>
  <c r="AC718" i="40"/>
  <c r="AB718" i="40"/>
  <c r="AA718" i="40"/>
  <c r="N1655" i="40"/>
  <c r="Z654" i="40" s="1"/>
  <c r="AI654" i="40"/>
  <c r="AG654" i="40"/>
  <c r="AH654" i="40"/>
  <c r="AE654" i="40"/>
  <c r="AF654" i="40"/>
  <c r="AD654" i="40"/>
  <c r="AC654" i="40"/>
  <c r="AB654" i="40"/>
  <c r="AA654" i="40"/>
  <c r="N1592" i="40"/>
  <c r="Z591" i="40" s="1"/>
  <c r="AI591" i="40"/>
  <c r="AG591" i="40"/>
  <c r="AH591" i="40"/>
  <c r="AF591" i="40"/>
  <c r="AE591" i="40"/>
  <c r="AD591" i="40"/>
  <c r="AC591" i="40"/>
  <c r="AB591" i="40"/>
  <c r="AA591" i="40"/>
  <c r="N1519" i="40"/>
  <c r="Z518" i="40" s="1"/>
  <c r="AI518" i="40"/>
  <c r="AG518" i="40"/>
  <c r="AH518" i="40"/>
  <c r="AE518" i="40"/>
  <c r="AF518" i="40"/>
  <c r="AD518" i="40"/>
  <c r="AC518" i="40"/>
  <c r="AB518" i="40"/>
  <c r="AA518" i="40"/>
  <c r="AI448" i="40"/>
  <c r="AH448" i="40"/>
  <c r="AG448" i="40"/>
  <c r="AE448" i="40"/>
  <c r="AF448" i="40"/>
  <c r="AC448" i="40"/>
  <c r="AD448" i="40"/>
  <c r="AB448" i="40"/>
  <c r="AA448" i="40"/>
  <c r="N1449" i="40"/>
  <c r="Z448" i="40" s="1"/>
  <c r="N1394" i="40"/>
  <c r="Z393" i="40" s="1"/>
  <c r="AI393" i="40"/>
  <c r="AH393" i="40"/>
  <c r="AG393" i="40"/>
  <c r="AF393" i="40"/>
  <c r="AE393" i="40"/>
  <c r="AD393" i="40"/>
  <c r="AC393" i="40"/>
  <c r="AA393" i="40"/>
  <c r="AB393" i="40"/>
  <c r="N1332" i="40"/>
  <c r="Z331" i="40" s="1"/>
  <c r="AI331" i="40"/>
  <c r="AH331" i="40"/>
  <c r="AG331" i="40"/>
  <c r="AF331" i="40"/>
  <c r="AE331" i="40"/>
  <c r="AD331" i="40"/>
  <c r="AC331" i="40"/>
  <c r="AA331" i="40"/>
  <c r="AB331" i="40"/>
  <c r="N1267" i="40"/>
  <c r="Z266" i="40" s="1"/>
  <c r="AI266" i="40"/>
  <c r="AH266" i="40"/>
  <c r="AG266" i="40"/>
  <c r="AF266" i="40"/>
  <c r="AE266" i="40"/>
  <c r="AD266" i="40"/>
  <c r="AC266" i="40"/>
  <c r="AB266" i="40"/>
  <c r="AA266" i="40"/>
  <c r="N1207" i="40"/>
  <c r="Z206" i="40" s="1"/>
  <c r="AI206" i="40"/>
  <c r="AH206" i="40"/>
  <c r="AG206" i="40"/>
  <c r="AE206" i="40"/>
  <c r="AD206" i="40"/>
  <c r="AF206" i="40"/>
  <c r="AC206" i="40"/>
  <c r="AB206" i="40"/>
  <c r="AA206" i="40"/>
  <c r="N1147" i="40"/>
  <c r="Z146" i="40" s="1"/>
  <c r="AI146" i="40"/>
  <c r="AH146" i="40"/>
  <c r="AG146" i="40"/>
  <c r="AE146" i="40"/>
  <c r="AF146" i="40"/>
  <c r="AC146" i="40"/>
  <c r="AD146" i="40"/>
  <c r="AB146" i="40"/>
  <c r="AA146" i="40"/>
  <c r="N1090" i="40"/>
  <c r="Z89" i="40" s="1"/>
  <c r="AI89" i="40"/>
  <c r="AH89" i="40"/>
  <c r="AG89" i="40"/>
  <c r="AF89" i="40"/>
  <c r="AE89" i="40"/>
  <c r="AD89" i="40"/>
  <c r="AB89" i="40"/>
  <c r="AC89" i="40"/>
  <c r="AA89" i="40"/>
  <c r="N1031" i="40"/>
  <c r="Z30" i="40" s="1"/>
  <c r="AI30" i="40"/>
  <c r="AH30" i="40"/>
  <c r="AG30" i="40"/>
  <c r="AE30" i="40"/>
  <c r="AF30" i="40"/>
  <c r="AD30" i="40"/>
  <c r="AC30" i="40"/>
  <c r="AB30" i="40"/>
  <c r="AA30" i="40"/>
  <c r="N1700" i="40"/>
  <c r="Z699" i="40" s="1"/>
  <c r="AI699" i="40"/>
  <c r="AG699" i="40"/>
  <c r="AH699" i="40"/>
  <c r="AF699" i="40"/>
  <c r="AE699" i="40"/>
  <c r="AD699" i="40"/>
  <c r="AC699" i="40"/>
  <c r="AA699" i="40"/>
  <c r="AB699" i="40"/>
  <c r="N1826" i="40"/>
  <c r="Z825" i="40" s="1"/>
  <c r="AI825" i="40"/>
  <c r="AH825" i="40"/>
  <c r="AG825" i="40"/>
  <c r="AF825" i="40"/>
  <c r="AD825" i="40"/>
  <c r="AE825" i="40"/>
  <c r="AC825" i="40"/>
  <c r="AB825" i="40"/>
  <c r="AA825" i="40"/>
  <c r="N2002" i="40"/>
  <c r="Z1001" i="40" s="1"/>
  <c r="AI1001" i="40"/>
  <c r="AH1001" i="40"/>
  <c r="AF1001" i="40"/>
  <c r="AG1001" i="40"/>
  <c r="AD1001" i="40"/>
  <c r="AE1001" i="40"/>
  <c r="AC1001" i="40"/>
  <c r="AB1001" i="40"/>
  <c r="AA1001" i="40"/>
  <c r="N1952" i="40"/>
  <c r="Z951" i="40" s="1"/>
  <c r="AI951" i="40"/>
  <c r="AH951" i="40"/>
  <c r="AG951" i="40"/>
  <c r="AF951" i="40"/>
  <c r="AE951" i="40"/>
  <c r="AD951" i="40"/>
  <c r="AC951" i="40"/>
  <c r="AB951" i="40"/>
  <c r="AA951" i="40"/>
  <c r="N1888" i="40"/>
  <c r="Z887" i="40" s="1"/>
  <c r="AI887" i="40"/>
  <c r="AH887" i="40"/>
  <c r="AF887" i="40"/>
  <c r="AG887" i="40"/>
  <c r="AE887" i="40"/>
  <c r="AD887" i="40"/>
  <c r="AC887" i="40"/>
  <c r="AB887" i="40"/>
  <c r="AA887" i="40"/>
  <c r="N1830" i="40"/>
  <c r="Z829" i="40" s="1"/>
  <c r="AI829" i="40"/>
  <c r="AH829" i="40"/>
  <c r="AF829" i="40"/>
  <c r="AG829" i="40"/>
  <c r="AD829" i="40"/>
  <c r="AE829" i="40"/>
  <c r="AC829" i="40"/>
  <c r="AB829" i="40"/>
  <c r="AA829" i="40"/>
  <c r="N1766" i="40"/>
  <c r="Z765" i="40" s="1"/>
  <c r="AI765" i="40"/>
  <c r="AG765" i="40"/>
  <c r="AH765" i="40"/>
  <c r="AF765" i="40"/>
  <c r="AD765" i="40"/>
  <c r="AE765" i="40"/>
  <c r="AC765" i="40"/>
  <c r="AB765" i="40"/>
  <c r="AA765" i="40"/>
  <c r="N1702" i="40"/>
  <c r="Z701" i="40" s="1"/>
  <c r="AI701" i="40"/>
  <c r="AG701" i="40"/>
  <c r="AH701" i="40"/>
  <c r="AF701" i="40"/>
  <c r="AD701" i="40"/>
  <c r="AE701" i="40"/>
  <c r="AC701" i="40"/>
  <c r="AB701" i="40"/>
  <c r="AA701" i="40"/>
  <c r="N1638" i="40"/>
  <c r="Z637" i="40" s="1"/>
  <c r="AI637" i="40"/>
  <c r="AG637" i="40"/>
  <c r="AH637" i="40"/>
  <c r="AF637" i="40"/>
  <c r="AD637" i="40"/>
  <c r="AE637" i="40"/>
  <c r="AC637" i="40"/>
  <c r="AB637" i="40"/>
  <c r="AA637" i="40"/>
  <c r="AI570" i="40"/>
  <c r="AG570" i="40"/>
  <c r="AH570" i="40"/>
  <c r="AF570" i="40"/>
  <c r="AE570" i="40"/>
  <c r="AD570" i="40"/>
  <c r="AC570" i="40"/>
  <c r="AB570" i="40"/>
  <c r="N1571" i="40"/>
  <c r="Z570" i="40" s="1"/>
  <c r="AA570" i="40"/>
  <c r="N1502" i="40"/>
  <c r="Z501" i="40" s="1"/>
  <c r="AI501" i="40"/>
  <c r="AG501" i="40"/>
  <c r="AH501" i="40"/>
  <c r="AF501" i="40"/>
  <c r="AE501" i="40"/>
  <c r="AD501" i="40"/>
  <c r="AC501" i="40"/>
  <c r="AB501" i="40"/>
  <c r="AA501" i="40"/>
  <c r="N1442" i="40"/>
  <c r="Z441" i="40" s="1"/>
  <c r="AI441" i="40"/>
  <c r="AH441" i="40"/>
  <c r="AG441" i="40"/>
  <c r="AF441" i="40"/>
  <c r="AE441" i="40"/>
  <c r="AD441" i="40"/>
  <c r="AC441" i="40"/>
  <c r="AA441" i="40"/>
  <c r="AB441" i="40"/>
  <c r="N1382" i="40"/>
  <c r="Z381" i="40" s="1"/>
  <c r="AI381" i="40"/>
  <c r="AH381" i="40"/>
  <c r="AG381" i="40"/>
  <c r="AF381" i="40"/>
  <c r="AD381" i="40"/>
  <c r="AC381" i="40"/>
  <c r="AE381" i="40"/>
  <c r="AA381" i="40"/>
  <c r="AB381" i="40"/>
  <c r="AI305" i="40"/>
  <c r="AH305" i="40"/>
  <c r="AG305" i="40"/>
  <c r="AF305" i="40"/>
  <c r="AE305" i="40"/>
  <c r="AD305" i="40"/>
  <c r="AC305" i="40"/>
  <c r="AA305" i="40"/>
  <c r="AB305" i="40"/>
  <c r="N1306" i="40"/>
  <c r="Z305" i="40" s="1"/>
  <c r="N1243" i="40"/>
  <c r="Z242" i="40" s="1"/>
  <c r="AI242" i="40"/>
  <c r="AH242" i="40"/>
  <c r="AG242" i="40"/>
  <c r="AF242" i="40"/>
  <c r="AE242" i="40"/>
  <c r="AD242" i="40"/>
  <c r="AC242" i="40"/>
  <c r="AB242" i="40"/>
  <c r="AA242" i="40"/>
  <c r="N1183" i="40"/>
  <c r="Z182" i="40" s="1"/>
  <c r="AI182" i="40"/>
  <c r="AH182" i="40"/>
  <c r="AG182" i="40"/>
  <c r="AE182" i="40"/>
  <c r="AF182" i="40"/>
  <c r="AD182" i="40"/>
  <c r="AC182" i="40"/>
  <c r="AB182" i="40"/>
  <c r="AA182" i="40"/>
  <c r="N1111" i="40"/>
  <c r="Z110" i="40" s="1"/>
  <c r="AI110" i="40"/>
  <c r="AH110" i="40"/>
  <c r="AG110" i="40"/>
  <c r="AE110" i="40"/>
  <c r="AF110" i="40"/>
  <c r="AD110" i="40"/>
  <c r="AC110" i="40"/>
  <c r="AB110" i="40"/>
  <c r="AA110" i="40"/>
  <c r="AI17" i="40"/>
  <c r="AH17" i="40"/>
  <c r="AG17" i="40"/>
  <c r="AF17" i="40"/>
  <c r="AE17" i="40"/>
  <c r="AD17" i="40"/>
  <c r="AB17" i="40"/>
  <c r="AC17" i="40"/>
  <c r="AA17" i="40"/>
  <c r="N1018" i="40"/>
  <c r="Z17" i="40" s="1"/>
  <c r="N1684" i="40"/>
  <c r="Z683" i="40" s="1"/>
  <c r="AI683" i="40"/>
  <c r="AG683" i="40"/>
  <c r="AH683" i="40"/>
  <c r="AF683" i="40"/>
  <c r="AE683" i="40"/>
  <c r="AD683" i="40"/>
  <c r="AC683" i="40"/>
  <c r="AA683" i="40"/>
  <c r="AB683" i="40"/>
  <c r="N1722" i="40"/>
  <c r="Z721" i="40" s="1"/>
  <c r="AI721" i="40"/>
  <c r="AG721" i="40"/>
  <c r="AH721" i="40"/>
  <c r="AF721" i="40"/>
  <c r="AE721" i="40"/>
  <c r="AD721" i="40"/>
  <c r="AC721" i="40"/>
  <c r="AB721" i="40"/>
  <c r="AA721" i="40"/>
  <c r="N1991" i="40"/>
  <c r="Z990" i="40" s="1"/>
  <c r="AI990" i="40"/>
  <c r="AH990" i="40"/>
  <c r="AG990" i="40"/>
  <c r="AE990" i="40"/>
  <c r="AF990" i="40"/>
  <c r="AD990" i="40"/>
  <c r="AC990" i="40"/>
  <c r="AB990" i="40"/>
  <c r="AA990" i="40"/>
  <c r="N1927" i="40"/>
  <c r="Z926" i="40" s="1"/>
  <c r="AI926" i="40"/>
  <c r="AH926" i="40"/>
  <c r="AG926" i="40"/>
  <c r="AE926" i="40"/>
  <c r="AF926" i="40"/>
  <c r="AD926" i="40"/>
  <c r="AC926" i="40"/>
  <c r="AB926" i="40"/>
  <c r="AA926" i="40"/>
  <c r="N1861" i="40"/>
  <c r="Z860" i="40" s="1"/>
  <c r="AI860" i="40"/>
  <c r="AH860" i="40"/>
  <c r="AG860" i="40"/>
  <c r="AF860" i="40"/>
  <c r="AD860" i="40"/>
  <c r="AE860" i="40"/>
  <c r="AC860" i="40"/>
  <c r="AB860" i="40"/>
  <c r="AA860" i="40"/>
  <c r="N1797" i="40"/>
  <c r="Z796" i="40" s="1"/>
  <c r="AI796" i="40"/>
  <c r="AH796" i="40"/>
  <c r="AG796" i="40"/>
  <c r="AF796" i="40"/>
  <c r="AD796" i="40"/>
  <c r="AE796" i="40"/>
  <c r="AC796" i="40"/>
  <c r="AB796" i="40"/>
  <c r="AA796" i="40"/>
  <c r="N1733" i="40"/>
  <c r="Z732" i="40" s="1"/>
  <c r="AI732" i="40"/>
  <c r="AH732" i="40"/>
  <c r="AG732" i="40"/>
  <c r="AF732" i="40"/>
  <c r="AD732" i="40"/>
  <c r="AE732" i="40"/>
  <c r="AC732" i="40"/>
  <c r="AB732" i="40"/>
  <c r="AA732" i="40"/>
  <c r="N1669" i="40"/>
  <c r="Z668" i="40" s="1"/>
  <c r="AI668" i="40"/>
  <c r="AH668" i="40"/>
  <c r="AG668" i="40"/>
  <c r="AF668" i="40"/>
  <c r="AE668" i="40"/>
  <c r="AD668" i="40"/>
  <c r="AC668" i="40"/>
  <c r="AB668" i="40"/>
  <c r="AA668" i="40"/>
  <c r="N1605" i="40"/>
  <c r="Z604" i="40" s="1"/>
  <c r="AI604" i="40"/>
  <c r="AH604" i="40"/>
  <c r="AG604" i="40"/>
  <c r="AF604" i="40"/>
  <c r="AE604" i="40"/>
  <c r="AD604" i="40"/>
  <c r="AC604" i="40"/>
  <c r="AB604" i="40"/>
  <c r="AA604" i="40"/>
  <c r="AI547" i="40"/>
  <c r="AG547" i="40"/>
  <c r="AH547" i="40"/>
  <c r="AF547" i="40"/>
  <c r="AE547" i="40"/>
  <c r="AD547" i="40"/>
  <c r="AC547" i="40"/>
  <c r="AB547" i="40"/>
  <c r="AA547" i="40"/>
  <c r="N1548" i="40"/>
  <c r="Z547" i="40" s="1"/>
  <c r="AI484" i="40"/>
  <c r="AH484" i="40"/>
  <c r="AG484" i="40"/>
  <c r="AF484" i="40"/>
  <c r="AE484" i="40"/>
  <c r="AD484" i="40"/>
  <c r="AC484" i="40"/>
  <c r="AB484" i="40"/>
  <c r="AA484" i="40"/>
  <c r="N1485" i="40"/>
  <c r="Z484" i="40" s="1"/>
  <c r="N1425" i="40"/>
  <c r="Z424" i="40" s="1"/>
  <c r="AI424" i="40"/>
  <c r="AH424" i="40"/>
  <c r="AG424" i="40"/>
  <c r="AE424" i="40"/>
  <c r="AF424" i="40"/>
  <c r="AD424" i="40"/>
  <c r="AC424" i="40"/>
  <c r="AB424" i="40"/>
  <c r="AA424" i="40"/>
  <c r="AI354" i="40"/>
  <c r="AH354" i="40"/>
  <c r="AG354" i="40"/>
  <c r="AF354" i="40"/>
  <c r="AE354" i="40"/>
  <c r="AD354" i="40"/>
  <c r="AC354" i="40"/>
  <c r="AB354" i="40"/>
  <c r="AA354" i="40"/>
  <c r="N1355" i="40"/>
  <c r="Z354" i="40" s="1"/>
  <c r="N1292" i="40"/>
  <c r="Z291" i="40" s="1"/>
  <c r="AH291" i="40"/>
  <c r="AI291" i="40"/>
  <c r="AG291" i="40"/>
  <c r="AF291" i="40"/>
  <c r="AE291" i="40"/>
  <c r="AD291" i="40"/>
  <c r="AC291" i="40"/>
  <c r="AA291" i="40"/>
  <c r="AB291" i="40"/>
  <c r="N1219" i="40"/>
  <c r="Z218" i="40" s="1"/>
  <c r="AI218" i="40"/>
  <c r="AH218" i="40"/>
  <c r="AG218" i="40"/>
  <c r="AF218" i="40"/>
  <c r="AE218" i="40"/>
  <c r="AD218" i="40"/>
  <c r="AB218" i="40"/>
  <c r="AC218" i="40"/>
  <c r="AA218" i="40"/>
  <c r="N1160" i="40"/>
  <c r="Z159" i="40" s="1"/>
  <c r="AI159" i="40"/>
  <c r="AH159" i="40"/>
  <c r="AG159" i="40"/>
  <c r="AF159" i="40"/>
  <c r="AE159" i="40"/>
  <c r="AD159" i="40"/>
  <c r="AC159" i="40"/>
  <c r="AB159" i="40"/>
  <c r="AA159" i="40"/>
  <c r="AI102" i="40"/>
  <c r="AH102" i="40"/>
  <c r="AG102" i="40"/>
  <c r="AE102" i="40"/>
  <c r="AF102" i="40"/>
  <c r="AD102" i="40"/>
  <c r="AC102" i="40"/>
  <c r="AB102" i="40"/>
  <c r="AA102" i="40"/>
  <c r="N1103" i="40"/>
  <c r="Z102" i="40" s="1"/>
  <c r="N1042" i="40"/>
  <c r="Z41" i="40" s="1"/>
  <c r="AI41" i="40"/>
  <c r="AH41" i="40"/>
  <c r="AG41" i="40"/>
  <c r="AF41" i="40"/>
  <c r="AD41" i="40"/>
  <c r="AE41" i="40"/>
  <c r="AB41" i="40"/>
  <c r="AC41" i="40"/>
  <c r="AA41" i="40"/>
  <c r="N1336" i="40"/>
  <c r="Z335" i="40" s="1"/>
  <c r="AI335" i="40"/>
  <c r="AH335" i="40"/>
  <c r="AG335" i="40"/>
  <c r="AF335" i="40"/>
  <c r="AE335" i="40"/>
  <c r="AD335" i="40"/>
  <c r="AA335" i="40"/>
  <c r="AC335" i="40"/>
  <c r="AB335" i="40"/>
  <c r="N1272" i="40"/>
  <c r="Z271" i="40" s="1"/>
  <c r="AI271" i="40"/>
  <c r="AH271" i="40"/>
  <c r="AG271" i="40"/>
  <c r="AF271" i="40"/>
  <c r="AE271" i="40"/>
  <c r="AD271" i="40"/>
  <c r="AA271" i="40"/>
  <c r="AC271" i="40"/>
  <c r="AB271" i="40"/>
  <c r="N1211" i="40"/>
  <c r="Z210" i="40" s="1"/>
  <c r="AI210" i="40"/>
  <c r="AH210" i="40"/>
  <c r="AG210" i="40"/>
  <c r="AF210" i="40"/>
  <c r="AE210" i="40"/>
  <c r="AD210" i="40"/>
  <c r="AB210" i="40"/>
  <c r="AC210" i="40"/>
  <c r="AA210" i="40"/>
  <c r="N1145" i="40"/>
  <c r="Z144" i="40" s="1"/>
  <c r="AI144" i="40"/>
  <c r="AH144" i="40"/>
  <c r="AG144" i="40"/>
  <c r="AF144" i="40"/>
  <c r="AE144" i="40"/>
  <c r="AD144" i="40"/>
  <c r="AC144" i="40"/>
  <c r="AB144" i="40"/>
  <c r="AA144" i="40"/>
  <c r="N1073" i="40"/>
  <c r="Z72" i="40" s="1"/>
  <c r="AI72" i="40"/>
  <c r="AH72" i="40"/>
  <c r="AG72" i="40"/>
  <c r="AE72" i="40"/>
  <c r="AF72" i="40"/>
  <c r="AD72" i="40"/>
  <c r="AC72" i="40"/>
  <c r="AB72" i="40"/>
  <c r="AA72" i="40"/>
  <c r="N1022" i="40"/>
  <c r="Z21" i="40" s="1"/>
  <c r="AI21" i="40"/>
  <c r="AH21" i="40"/>
  <c r="AG21" i="40"/>
  <c r="AF21" i="40"/>
  <c r="AE21" i="40"/>
  <c r="AC21" i="40"/>
  <c r="AD21" i="40"/>
  <c r="AB21" i="40"/>
  <c r="AA21" i="40"/>
  <c r="N1772" i="40"/>
  <c r="Z771" i="40" s="1"/>
  <c r="AI771" i="40"/>
  <c r="AG771" i="40"/>
  <c r="AH771" i="40"/>
  <c r="AF771" i="40"/>
  <c r="AE771" i="40"/>
  <c r="AD771" i="40"/>
  <c r="AC771" i="40"/>
  <c r="AA771" i="40"/>
  <c r="AB771" i="40"/>
  <c r="AI451" i="40"/>
  <c r="AH451" i="40"/>
  <c r="AG451" i="40"/>
  <c r="AF451" i="40"/>
  <c r="AE451" i="40"/>
  <c r="AD451" i="40"/>
  <c r="AC451" i="40"/>
  <c r="AB451" i="40"/>
  <c r="AA451" i="40"/>
  <c r="N1452" i="40"/>
  <c r="Z451" i="40" s="1"/>
  <c r="AI375" i="40"/>
  <c r="AH375" i="40"/>
  <c r="AG375" i="40"/>
  <c r="AF375" i="40"/>
  <c r="AE375" i="40"/>
  <c r="AD375" i="40"/>
  <c r="AC375" i="40"/>
  <c r="AB375" i="40"/>
  <c r="AA375" i="40"/>
  <c r="N1376" i="40"/>
  <c r="Z375" i="40" s="1"/>
  <c r="N1965" i="40"/>
  <c r="Z964" i="40" s="1"/>
  <c r="AI964" i="40"/>
  <c r="AH964" i="40"/>
  <c r="AG964" i="40"/>
  <c r="AF964" i="40"/>
  <c r="AE964" i="40"/>
  <c r="AD964" i="40"/>
  <c r="AC964" i="40"/>
  <c r="AB964" i="40"/>
  <c r="AA964" i="40"/>
  <c r="N1901" i="40"/>
  <c r="Z900" i="40" s="1"/>
  <c r="AI900" i="40"/>
  <c r="AH900" i="40"/>
  <c r="AG900" i="40"/>
  <c r="AF900" i="40"/>
  <c r="AE900" i="40"/>
  <c r="AD900" i="40"/>
  <c r="AC900" i="40"/>
  <c r="AB900" i="40"/>
  <c r="AA900" i="40"/>
  <c r="N1835" i="40"/>
  <c r="Z834" i="40" s="1"/>
  <c r="AI834" i="40"/>
  <c r="AH834" i="40"/>
  <c r="AG834" i="40"/>
  <c r="AF834" i="40"/>
  <c r="AE834" i="40"/>
  <c r="AD834" i="40"/>
  <c r="AC834" i="40"/>
  <c r="AB834" i="40"/>
  <c r="AA834" i="40"/>
  <c r="N1771" i="40"/>
  <c r="Z770" i="40" s="1"/>
  <c r="AI770" i="40"/>
  <c r="AG770" i="40"/>
  <c r="AH770" i="40"/>
  <c r="AF770" i="40"/>
  <c r="AE770" i="40"/>
  <c r="AD770" i="40"/>
  <c r="AC770" i="40"/>
  <c r="AB770" i="40"/>
  <c r="AA770" i="40"/>
  <c r="N1707" i="40"/>
  <c r="Z706" i="40" s="1"/>
  <c r="AI706" i="40"/>
  <c r="AG706" i="40"/>
  <c r="AH706" i="40"/>
  <c r="AF706" i="40"/>
  <c r="AE706" i="40"/>
  <c r="AD706" i="40"/>
  <c r="AC706" i="40"/>
  <c r="AB706" i="40"/>
  <c r="AA706" i="40"/>
  <c r="N1643" i="40"/>
  <c r="Z642" i="40" s="1"/>
  <c r="AI642" i="40"/>
  <c r="AG642" i="40"/>
  <c r="AH642" i="40"/>
  <c r="AF642" i="40"/>
  <c r="AE642" i="40"/>
  <c r="AD642" i="40"/>
  <c r="AC642" i="40"/>
  <c r="AB642" i="40"/>
  <c r="AA642" i="40"/>
  <c r="N1581" i="40"/>
  <c r="Z580" i="40" s="1"/>
  <c r="AI580" i="40"/>
  <c r="AH580" i="40"/>
  <c r="AG580" i="40"/>
  <c r="AF580" i="40"/>
  <c r="AD580" i="40"/>
  <c r="AC580" i="40"/>
  <c r="AE580" i="40"/>
  <c r="AB580" i="40"/>
  <c r="AA580" i="40"/>
  <c r="N1511" i="40"/>
  <c r="Z510" i="40" s="1"/>
  <c r="AI510" i="40"/>
  <c r="AG510" i="40"/>
  <c r="AH510" i="40"/>
  <c r="AE510" i="40"/>
  <c r="AF510" i="40"/>
  <c r="AD510" i="40"/>
  <c r="AC510" i="40"/>
  <c r="AB510" i="40"/>
  <c r="AA510" i="40"/>
  <c r="N1456" i="40"/>
  <c r="Z455" i="40" s="1"/>
  <c r="AI455" i="40"/>
  <c r="AH455" i="40"/>
  <c r="AG455" i="40"/>
  <c r="AF455" i="40"/>
  <c r="AE455" i="40"/>
  <c r="AD455" i="40"/>
  <c r="AC455" i="40"/>
  <c r="AB455" i="40"/>
  <c r="AA455" i="40"/>
  <c r="N1386" i="40"/>
  <c r="Z385" i="40" s="1"/>
  <c r="AI385" i="40"/>
  <c r="AH385" i="40"/>
  <c r="AG385" i="40"/>
  <c r="AF385" i="40"/>
  <c r="AE385" i="40"/>
  <c r="AD385" i="40"/>
  <c r="AC385" i="40"/>
  <c r="AA385" i="40"/>
  <c r="AB385" i="40"/>
  <c r="N1316" i="40"/>
  <c r="Z315" i="40" s="1"/>
  <c r="AI315" i="40"/>
  <c r="AH315" i="40"/>
  <c r="AG315" i="40"/>
  <c r="AF315" i="40"/>
  <c r="AE315" i="40"/>
  <c r="AD315" i="40"/>
  <c r="AC315" i="40"/>
  <c r="AA315" i="40"/>
  <c r="AB315" i="40"/>
  <c r="N1256" i="40"/>
  <c r="Z255" i="40" s="1"/>
  <c r="AI255" i="40"/>
  <c r="AH255" i="40"/>
  <c r="AG255" i="40"/>
  <c r="AF255" i="40"/>
  <c r="AE255" i="40"/>
  <c r="AD255" i="40"/>
  <c r="AC255" i="40"/>
  <c r="AA255" i="40"/>
  <c r="AB255" i="40"/>
  <c r="N1188" i="40"/>
  <c r="Z187" i="40" s="1"/>
  <c r="AI187" i="40"/>
  <c r="AH187" i="40"/>
  <c r="AG187" i="40"/>
  <c r="AF187" i="40"/>
  <c r="AE187" i="40"/>
  <c r="AD187" i="40"/>
  <c r="AB187" i="40"/>
  <c r="AC187" i="40"/>
  <c r="AA187" i="40"/>
  <c r="AI129" i="40"/>
  <c r="AH129" i="40"/>
  <c r="AG129" i="40"/>
  <c r="AF129" i="40"/>
  <c r="AE129" i="40"/>
  <c r="AD129" i="40"/>
  <c r="AB129" i="40"/>
  <c r="AC129" i="40"/>
  <c r="AA129" i="40"/>
  <c r="N1130" i="40"/>
  <c r="Z129" i="40" s="1"/>
  <c r="N1072" i="40"/>
  <c r="Z71" i="40" s="1"/>
  <c r="AI71" i="40"/>
  <c r="AH71" i="40"/>
  <c r="AG71" i="40"/>
  <c r="AF71" i="40"/>
  <c r="AD71" i="40"/>
  <c r="AE71" i="40"/>
  <c r="AC71" i="40"/>
  <c r="AB71" i="40"/>
  <c r="AA71" i="40"/>
  <c r="N1009" i="40"/>
  <c r="Z8" i="40" s="1"/>
  <c r="AI8" i="40"/>
  <c r="AH8" i="40"/>
  <c r="AG8" i="40"/>
  <c r="AE8" i="40"/>
  <c r="AF8" i="40"/>
  <c r="AD8" i="40"/>
  <c r="AC8" i="40"/>
  <c r="AB8" i="40"/>
  <c r="AA8" i="40"/>
  <c r="H27" i="8"/>
  <c r="H22" i="8"/>
  <c r="H17" i="8"/>
  <c r="H12" i="8"/>
  <c r="H7" i="8"/>
  <c r="H2" i="8"/>
  <c r="AE1005" i="40" l="1"/>
  <c r="AC1005" i="40"/>
  <c r="AF1005" i="40"/>
  <c r="AB1005" i="40"/>
  <c r="AG1005" i="40"/>
  <c r="AH1005" i="40"/>
  <c r="AA1005" i="40"/>
  <c r="AI1005" i="40"/>
  <c r="AD1005" i="40"/>
  <c r="Z1005" i="40"/>
  <c r="H35" i="344" l="1"/>
  <c r="AY7" i="40"/>
  <c r="BB7" i="40" s="1"/>
  <c r="AY15" i="40"/>
  <c r="BB15" i="40" s="1"/>
  <c r="AY23" i="40"/>
  <c r="BB23" i="40" s="1"/>
  <c r="AY31" i="40"/>
  <c r="BB31" i="40" s="1"/>
  <c r="AY39" i="40"/>
  <c r="BB39" i="40" s="1"/>
  <c r="AY47" i="40"/>
  <c r="BB47" i="40" s="1"/>
  <c r="AY55" i="40"/>
  <c r="BB55" i="40" s="1"/>
  <c r="AY63" i="40"/>
  <c r="BB63" i="40" s="1"/>
  <c r="AY71" i="40"/>
  <c r="BB71" i="40" s="1"/>
  <c r="AY79" i="40"/>
  <c r="BB79" i="40" s="1"/>
  <c r="AY87" i="40"/>
  <c r="BB87" i="40" s="1"/>
  <c r="AY95" i="40"/>
  <c r="BB95" i="40" s="1"/>
  <c r="AY103" i="40"/>
  <c r="BB103" i="40" s="1"/>
  <c r="AY111" i="40"/>
  <c r="BB111" i="40" s="1"/>
  <c r="AY119" i="40"/>
  <c r="BB119" i="40" s="1"/>
  <c r="AY127" i="40"/>
  <c r="BB127" i="40" s="1"/>
  <c r="AY135" i="40"/>
  <c r="BB135" i="40" s="1"/>
  <c r="AY143" i="40"/>
  <c r="BB143" i="40" s="1"/>
  <c r="AY151" i="40"/>
  <c r="BB151" i="40" s="1"/>
  <c r="AY159" i="40"/>
  <c r="BB159" i="40" s="1"/>
  <c r="AY167" i="40"/>
  <c r="BB167" i="40" s="1"/>
  <c r="AY175" i="40"/>
  <c r="BB175" i="40" s="1"/>
  <c r="AY183" i="40"/>
  <c r="BB183" i="40" s="1"/>
  <c r="AY191" i="40"/>
  <c r="BB191" i="40" s="1"/>
  <c r="AY199" i="40"/>
  <c r="BB199" i="40" s="1"/>
  <c r="AY207" i="40"/>
  <c r="BB207" i="40" s="1"/>
  <c r="AY215" i="40"/>
  <c r="BB215" i="40" s="1"/>
  <c r="AY223" i="40"/>
  <c r="BB223" i="40" s="1"/>
  <c r="AY231" i="40"/>
  <c r="BB231" i="40" s="1"/>
  <c r="AY239" i="40"/>
  <c r="BB239" i="40" s="1"/>
  <c r="AY247" i="40"/>
  <c r="BB247" i="40" s="1"/>
  <c r="AY255" i="40"/>
  <c r="BB255" i="40" s="1"/>
  <c r="AY263" i="40"/>
  <c r="BB263" i="40" s="1"/>
  <c r="AY271" i="40"/>
  <c r="BB271" i="40" s="1"/>
  <c r="AY279" i="40"/>
  <c r="BB279" i="40" s="1"/>
  <c r="AY287" i="40"/>
  <c r="BB287" i="40" s="1"/>
  <c r="AY295" i="40"/>
  <c r="BB295" i="40" s="1"/>
  <c r="AY303" i="40"/>
  <c r="BB303" i="40" s="1"/>
  <c r="AY311" i="40"/>
  <c r="BB311" i="40" s="1"/>
  <c r="AY319" i="40"/>
  <c r="BB319" i="40" s="1"/>
  <c r="AY327" i="40"/>
  <c r="BB327" i="40" s="1"/>
  <c r="AY335" i="40"/>
  <c r="BB335" i="40" s="1"/>
  <c r="AY343" i="40"/>
  <c r="BB343" i="40" s="1"/>
  <c r="AY351" i="40"/>
  <c r="BB351" i="40" s="1"/>
  <c r="AY359" i="40"/>
  <c r="BB359" i="40" s="1"/>
  <c r="AY367" i="40"/>
  <c r="BB367" i="40" s="1"/>
  <c r="AY375" i="40"/>
  <c r="BB375" i="40" s="1"/>
  <c r="AY383" i="40"/>
  <c r="BB383" i="40" s="1"/>
  <c r="AY391" i="40"/>
  <c r="BB391" i="40" s="1"/>
  <c r="AY399" i="40"/>
  <c r="BB399" i="40" s="1"/>
  <c r="AY407" i="40"/>
  <c r="BB407" i="40" s="1"/>
  <c r="AY415" i="40"/>
  <c r="BB415" i="40" s="1"/>
  <c r="AY423" i="40"/>
  <c r="BB423" i="40" s="1"/>
  <c r="AY431" i="40"/>
  <c r="BB431" i="40" s="1"/>
  <c r="AY439" i="40"/>
  <c r="BB439" i="40" s="1"/>
  <c r="AY447" i="40"/>
  <c r="BB447" i="40" s="1"/>
  <c r="AY455" i="40"/>
  <c r="BB455" i="40" s="1"/>
  <c r="AY463" i="40"/>
  <c r="BB463" i="40" s="1"/>
  <c r="AY471" i="40"/>
  <c r="BB471" i="40" s="1"/>
  <c r="AY479" i="40"/>
  <c r="BB479" i="40" s="1"/>
  <c r="AY487" i="40"/>
  <c r="BB487" i="40" s="1"/>
  <c r="AY495" i="40"/>
  <c r="BB495" i="40" s="1"/>
  <c r="AY503" i="40"/>
  <c r="BB503" i="40" s="1"/>
  <c r="AY511" i="40"/>
  <c r="BB511" i="40" s="1"/>
  <c r="AY519" i="40"/>
  <c r="BB519" i="40" s="1"/>
  <c r="AY527" i="40"/>
  <c r="BB527" i="40" s="1"/>
  <c r="AY535" i="40"/>
  <c r="BB535" i="40" s="1"/>
  <c r="AY543" i="40"/>
  <c r="BB543" i="40" s="1"/>
  <c r="AY551" i="40"/>
  <c r="BB551" i="40" s="1"/>
  <c r="AY559" i="40"/>
  <c r="BB559" i="40" s="1"/>
  <c r="AY567" i="40"/>
  <c r="BB567" i="40" s="1"/>
  <c r="AY575" i="40"/>
  <c r="BB575" i="40" s="1"/>
  <c r="AY583" i="40"/>
  <c r="BB583" i="40" s="1"/>
  <c r="AY591" i="40"/>
  <c r="BB591" i="40" s="1"/>
  <c r="AY599" i="40"/>
  <c r="BB599" i="40" s="1"/>
  <c r="AY607" i="40"/>
  <c r="BB607" i="40" s="1"/>
  <c r="AY615" i="40"/>
  <c r="BB615" i="40" s="1"/>
  <c r="AY623" i="40"/>
  <c r="BB623" i="40" s="1"/>
  <c r="AY631" i="40"/>
  <c r="BB631" i="40" s="1"/>
  <c r="AY639" i="40"/>
  <c r="BB639" i="40" s="1"/>
  <c r="AY647" i="40"/>
  <c r="BB647" i="40" s="1"/>
  <c r="AY655" i="40"/>
  <c r="BB655" i="40" s="1"/>
  <c r="AY663" i="40"/>
  <c r="BB663" i="40" s="1"/>
  <c r="AY671" i="40"/>
  <c r="BB671" i="40" s="1"/>
  <c r="AY679" i="40"/>
  <c r="BB679" i="40" s="1"/>
  <c r="AY687" i="40"/>
  <c r="BB687" i="40" s="1"/>
  <c r="AY695" i="40"/>
  <c r="BB695" i="40" s="1"/>
  <c r="AY703" i="40"/>
  <c r="BB703" i="40" s="1"/>
  <c r="AY711" i="40"/>
  <c r="BB711" i="40" s="1"/>
  <c r="AY719" i="40"/>
  <c r="BB719" i="40" s="1"/>
  <c r="AY727" i="40"/>
  <c r="BB727" i="40" s="1"/>
  <c r="AY735" i="40"/>
  <c r="BB735" i="40" s="1"/>
  <c r="AY743" i="40"/>
  <c r="BB743" i="40" s="1"/>
  <c r="AY751" i="40"/>
  <c r="BB751" i="40" s="1"/>
  <c r="AY759" i="40"/>
  <c r="BB759" i="40" s="1"/>
  <c r="AY767" i="40"/>
  <c r="BB767" i="40" s="1"/>
  <c r="AY775" i="40"/>
  <c r="BB775" i="40" s="1"/>
  <c r="AY783" i="40"/>
  <c r="BB783" i="40" s="1"/>
  <c r="AY791" i="40"/>
  <c r="BB791" i="40" s="1"/>
  <c r="AY8" i="40"/>
  <c r="BB8" i="40" s="1"/>
  <c r="AY16" i="40"/>
  <c r="BB16" i="40" s="1"/>
  <c r="AY24" i="40"/>
  <c r="BB24" i="40" s="1"/>
  <c r="AY32" i="40"/>
  <c r="BB32" i="40" s="1"/>
  <c r="AY40" i="40"/>
  <c r="BB40" i="40" s="1"/>
  <c r="AY48" i="40"/>
  <c r="BB48" i="40" s="1"/>
  <c r="AY56" i="40"/>
  <c r="BB56" i="40" s="1"/>
  <c r="AY64" i="40"/>
  <c r="BB64" i="40" s="1"/>
  <c r="AY72" i="40"/>
  <c r="BB72" i="40" s="1"/>
  <c r="AY80" i="40"/>
  <c r="BB80" i="40" s="1"/>
  <c r="AY88" i="40"/>
  <c r="BB88" i="40" s="1"/>
  <c r="AY96" i="40"/>
  <c r="BB96" i="40" s="1"/>
  <c r="AY104" i="40"/>
  <c r="BB104" i="40" s="1"/>
  <c r="AY112" i="40"/>
  <c r="BB112" i="40" s="1"/>
  <c r="AY120" i="40"/>
  <c r="BB120" i="40" s="1"/>
  <c r="AY128" i="40"/>
  <c r="BB128" i="40" s="1"/>
  <c r="AY136" i="40"/>
  <c r="BB136" i="40" s="1"/>
  <c r="AY144" i="40"/>
  <c r="BB144" i="40" s="1"/>
  <c r="AY152" i="40"/>
  <c r="BB152" i="40" s="1"/>
  <c r="AY160" i="40"/>
  <c r="BB160" i="40" s="1"/>
  <c r="AY168" i="40"/>
  <c r="BB168" i="40" s="1"/>
  <c r="AY176" i="40"/>
  <c r="BB176" i="40" s="1"/>
  <c r="AY184" i="40"/>
  <c r="BB184" i="40" s="1"/>
  <c r="AY192" i="40"/>
  <c r="BB192" i="40" s="1"/>
  <c r="AY200" i="40"/>
  <c r="BB200" i="40" s="1"/>
  <c r="AY208" i="40"/>
  <c r="BB208" i="40" s="1"/>
  <c r="AY216" i="40"/>
  <c r="BB216" i="40" s="1"/>
  <c r="AY224" i="40"/>
  <c r="BB224" i="40" s="1"/>
  <c r="AY232" i="40"/>
  <c r="BB232" i="40" s="1"/>
  <c r="AY240" i="40"/>
  <c r="BB240" i="40" s="1"/>
  <c r="AY248" i="40"/>
  <c r="BB248" i="40" s="1"/>
  <c r="AY256" i="40"/>
  <c r="BB256" i="40" s="1"/>
  <c r="AY264" i="40"/>
  <c r="BB264" i="40" s="1"/>
  <c r="AY272" i="40"/>
  <c r="BB272" i="40" s="1"/>
  <c r="AY280" i="40"/>
  <c r="BB280" i="40" s="1"/>
  <c r="AY288" i="40"/>
  <c r="BB288" i="40" s="1"/>
  <c r="AY296" i="40"/>
  <c r="BB296" i="40" s="1"/>
  <c r="AY304" i="40"/>
  <c r="BB304" i="40" s="1"/>
  <c r="AY312" i="40"/>
  <c r="BB312" i="40" s="1"/>
  <c r="AY320" i="40"/>
  <c r="BB320" i="40" s="1"/>
  <c r="AY328" i="40"/>
  <c r="BB328" i="40" s="1"/>
  <c r="AY336" i="40"/>
  <c r="BB336" i="40" s="1"/>
  <c r="AY344" i="40"/>
  <c r="BB344" i="40" s="1"/>
  <c r="AY352" i="40"/>
  <c r="BB352" i="40" s="1"/>
  <c r="AY360" i="40"/>
  <c r="BB360" i="40" s="1"/>
  <c r="AY368" i="40"/>
  <c r="BB368" i="40" s="1"/>
  <c r="AY376" i="40"/>
  <c r="BB376" i="40" s="1"/>
  <c r="AY384" i="40"/>
  <c r="BB384" i="40" s="1"/>
  <c r="AY392" i="40"/>
  <c r="BB392" i="40" s="1"/>
  <c r="AY400" i="40"/>
  <c r="BB400" i="40" s="1"/>
  <c r="AY408" i="40"/>
  <c r="BB408" i="40" s="1"/>
  <c r="AY416" i="40"/>
  <c r="BB416" i="40" s="1"/>
  <c r="AY424" i="40"/>
  <c r="BB424" i="40" s="1"/>
  <c r="AY432" i="40"/>
  <c r="BB432" i="40" s="1"/>
  <c r="AY440" i="40"/>
  <c r="BB440" i="40" s="1"/>
  <c r="AY448" i="40"/>
  <c r="BB448" i="40" s="1"/>
  <c r="AY456" i="40"/>
  <c r="BB456" i="40" s="1"/>
  <c r="AY464" i="40"/>
  <c r="BB464" i="40" s="1"/>
  <c r="AY472" i="40"/>
  <c r="BB472" i="40" s="1"/>
  <c r="AY480" i="40"/>
  <c r="BB480" i="40" s="1"/>
  <c r="AY488" i="40"/>
  <c r="BB488" i="40" s="1"/>
  <c r="AY496" i="40"/>
  <c r="BB496" i="40" s="1"/>
  <c r="AY504" i="40"/>
  <c r="BB504" i="40" s="1"/>
  <c r="AY512" i="40"/>
  <c r="BB512" i="40" s="1"/>
  <c r="AY520" i="40"/>
  <c r="BB520" i="40" s="1"/>
  <c r="AY528" i="40"/>
  <c r="BB528" i="40" s="1"/>
  <c r="AY536" i="40"/>
  <c r="BB536" i="40" s="1"/>
  <c r="AY544" i="40"/>
  <c r="BB544" i="40" s="1"/>
  <c r="AY552" i="40"/>
  <c r="BB552" i="40" s="1"/>
  <c r="AY560" i="40"/>
  <c r="BB560" i="40" s="1"/>
  <c r="AY568" i="40"/>
  <c r="BB568" i="40" s="1"/>
  <c r="AY576" i="40"/>
  <c r="BB576" i="40" s="1"/>
  <c r="AY584" i="40"/>
  <c r="BB584" i="40" s="1"/>
  <c r="AY592" i="40"/>
  <c r="BB592" i="40" s="1"/>
  <c r="AY600" i="40"/>
  <c r="BB600" i="40" s="1"/>
  <c r="AY608" i="40"/>
  <c r="BB608" i="40" s="1"/>
  <c r="AY616" i="40"/>
  <c r="BB616" i="40" s="1"/>
  <c r="AY624" i="40"/>
  <c r="BB624" i="40" s="1"/>
  <c r="AY632" i="40"/>
  <c r="BB632" i="40" s="1"/>
  <c r="AY640" i="40"/>
  <c r="BB640" i="40" s="1"/>
  <c r="AY648" i="40"/>
  <c r="BB648" i="40" s="1"/>
  <c r="AY656" i="40"/>
  <c r="BB656" i="40" s="1"/>
  <c r="AY664" i="40"/>
  <c r="BB664" i="40" s="1"/>
  <c r="AY672" i="40"/>
  <c r="BB672" i="40" s="1"/>
  <c r="AY9" i="40"/>
  <c r="BB9" i="40" s="1"/>
  <c r="AY17" i="40"/>
  <c r="BB17" i="40" s="1"/>
  <c r="AY25" i="40"/>
  <c r="BB25" i="40" s="1"/>
  <c r="AY33" i="40"/>
  <c r="BB33" i="40" s="1"/>
  <c r="AY41" i="40"/>
  <c r="BB41" i="40" s="1"/>
  <c r="AY49" i="40"/>
  <c r="BB49" i="40" s="1"/>
  <c r="AY57" i="40"/>
  <c r="BB57" i="40" s="1"/>
  <c r="AY65" i="40"/>
  <c r="BB65" i="40" s="1"/>
  <c r="AY73" i="40"/>
  <c r="BB73" i="40" s="1"/>
  <c r="AY81" i="40"/>
  <c r="BB81" i="40" s="1"/>
  <c r="AY89" i="40"/>
  <c r="BB89" i="40" s="1"/>
  <c r="AY97" i="40"/>
  <c r="BB97" i="40" s="1"/>
  <c r="AY105" i="40"/>
  <c r="BB105" i="40" s="1"/>
  <c r="AY113" i="40"/>
  <c r="BB113" i="40" s="1"/>
  <c r="AY121" i="40"/>
  <c r="BB121" i="40" s="1"/>
  <c r="AY129" i="40"/>
  <c r="BB129" i="40" s="1"/>
  <c r="AY137" i="40"/>
  <c r="BB137" i="40" s="1"/>
  <c r="AY145" i="40"/>
  <c r="BB145" i="40" s="1"/>
  <c r="AY153" i="40"/>
  <c r="BB153" i="40" s="1"/>
  <c r="AY161" i="40"/>
  <c r="BB161" i="40" s="1"/>
  <c r="AY169" i="40"/>
  <c r="BB169" i="40" s="1"/>
  <c r="AY177" i="40"/>
  <c r="BB177" i="40" s="1"/>
  <c r="AY185" i="40"/>
  <c r="BB185" i="40" s="1"/>
  <c r="AY193" i="40"/>
  <c r="BB193" i="40" s="1"/>
  <c r="AY201" i="40"/>
  <c r="BB201" i="40" s="1"/>
  <c r="AY209" i="40"/>
  <c r="BB209" i="40" s="1"/>
  <c r="AY217" i="40"/>
  <c r="BB217" i="40" s="1"/>
  <c r="AY225" i="40"/>
  <c r="BB225" i="40" s="1"/>
  <c r="AY233" i="40"/>
  <c r="BB233" i="40" s="1"/>
  <c r="AY241" i="40"/>
  <c r="BB241" i="40" s="1"/>
  <c r="AY249" i="40"/>
  <c r="BB249" i="40" s="1"/>
  <c r="AY257" i="40"/>
  <c r="BB257" i="40" s="1"/>
  <c r="AY265" i="40"/>
  <c r="BB265" i="40" s="1"/>
  <c r="AY273" i="40"/>
  <c r="BB273" i="40" s="1"/>
  <c r="AY281" i="40"/>
  <c r="BB281" i="40" s="1"/>
  <c r="AY289" i="40"/>
  <c r="BB289" i="40" s="1"/>
  <c r="AY297" i="40"/>
  <c r="BB297" i="40" s="1"/>
  <c r="AY305" i="40"/>
  <c r="BB305" i="40" s="1"/>
  <c r="AY313" i="40"/>
  <c r="BB313" i="40" s="1"/>
  <c r="AY321" i="40"/>
  <c r="BB321" i="40" s="1"/>
  <c r="AY329" i="40"/>
  <c r="BB329" i="40" s="1"/>
  <c r="AY337" i="40"/>
  <c r="BB337" i="40" s="1"/>
  <c r="AY345" i="40"/>
  <c r="BB345" i="40" s="1"/>
  <c r="AY353" i="40"/>
  <c r="BB353" i="40" s="1"/>
  <c r="AY361" i="40"/>
  <c r="BB361" i="40" s="1"/>
  <c r="AY369" i="40"/>
  <c r="BB369" i="40" s="1"/>
  <c r="AY377" i="40"/>
  <c r="BB377" i="40" s="1"/>
  <c r="AY385" i="40"/>
  <c r="BB385" i="40" s="1"/>
  <c r="AY393" i="40"/>
  <c r="BB393" i="40" s="1"/>
  <c r="AY401" i="40"/>
  <c r="BB401" i="40" s="1"/>
  <c r="AY409" i="40"/>
  <c r="BB409" i="40" s="1"/>
  <c r="AY417" i="40"/>
  <c r="BB417" i="40" s="1"/>
  <c r="AY425" i="40"/>
  <c r="BB425" i="40" s="1"/>
  <c r="AY433" i="40"/>
  <c r="BB433" i="40" s="1"/>
  <c r="AY441" i="40"/>
  <c r="BB441" i="40" s="1"/>
  <c r="AY449" i="40"/>
  <c r="BB449" i="40" s="1"/>
  <c r="AY457" i="40"/>
  <c r="BB457" i="40" s="1"/>
  <c r="AY465" i="40"/>
  <c r="BB465" i="40" s="1"/>
  <c r="AY473" i="40"/>
  <c r="BB473" i="40" s="1"/>
  <c r="AY481" i="40"/>
  <c r="BB481" i="40" s="1"/>
  <c r="AY489" i="40"/>
  <c r="BB489" i="40" s="1"/>
  <c r="AY497" i="40"/>
  <c r="BB497" i="40" s="1"/>
  <c r="AY505" i="40"/>
  <c r="BB505" i="40" s="1"/>
  <c r="AY513" i="40"/>
  <c r="BB513" i="40" s="1"/>
  <c r="AY521" i="40"/>
  <c r="BB521" i="40" s="1"/>
  <c r="AY529" i="40"/>
  <c r="BB529" i="40" s="1"/>
  <c r="AY537" i="40"/>
  <c r="BB537" i="40" s="1"/>
  <c r="AY545" i="40"/>
  <c r="BB545" i="40" s="1"/>
  <c r="AY553" i="40"/>
  <c r="BB553" i="40" s="1"/>
  <c r="AY561" i="40"/>
  <c r="BB561" i="40" s="1"/>
  <c r="AY569" i="40"/>
  <c r="BB569" i="40" s="1"/>
  <c r="AY577" i="40"/>
  <c r="BB577" i="40" s="1"/>
  <c r="AY585" i="40"/>
  <c r="BB585" i="40" s="1"/>
  <c r="AY593" i="40"/>
  <c r="BB593" i="40" s="1"/>
  <c r="AY601" i="40"/>
  <c r="BB601" i="40" s="1"/>
  <c r="AY609" i="40"/>
  <c r="BB609" i="40" s="1"/>
  <c r="AY617" i="40"/>
  <c r="BB617" i="40" s="1"/>
  <c r="AY625" i="40"/>
  <c r="BB625" i="40" s="1"/>
  <c r="AY633" i="40"/>
  <c r="BB633" i="40" s="1"/>
  <c r="AY641" i="40"/>
  <c r="BB641" i="40" s="1"/>
  <c r="AY649" i="40"/>
  <c r="BB649" i="40" s="1"/>
  <c r="AY657" i="40"/>
  <c r="BB657" i="40" s="1"/>
  <c r="AY665" i="40"/>
  <c r="BB665" i="40" s="1"/>
  <c r="AY673" i="40"/>
  <c r="BB673" i="40" s="1"/>
  <c r="AY681" i="40"/>
  <c r="BB681" i="40" s="1"/>
  <c r="AY689" i="40"/>
  <c r="BB689" i="40" s="1"/>
  <c r="AY697" i="40"/>
  <c r="BB697" i="40" s="1"/>
  <c r="AY705" i="40"/>
  <c r="BB705" i="40" s="1"/>
  <c r="AY713" i="40"/>
  <c r="BB713" i="40" s="1"/>
  <c r="AY721" i="40"/>
  <c r="BB721" i="40" s="1"/>
  <c r="AY729" i="40"/>
  <c r="BB729" i="40" s="1"/>
  <c r="AY737" i="40"/>
  <c r="BB737" i="40" s="1"/>
  <c r="AY745" i="40"/>
  <c r="BB745" i="40" s="1"/>
  <c r="AY753" i="40"/>
  <c r="BB753" i="40" s="1"/>
  <c r="AY761" i="40"/>
  <c r="BB761" i="40" s="1"/>
  <c r="AY769" i="40"/>
  <c r="BB769" i="40" s="1"/>
  <c r="AY777" i="40"/>
  <c r="BB777" i="40" s="1"/>
  <c r="AY785" i="40"/>
  <c r="BB785" i="40" s="1"/>
  <c r="AY10" i="40"/>
  <c r="BB10" i="40" s="1"/>
  <c r="AY18" i="40"/>
  <c r="BB18" i="40" s="1"/>
  <c r="AY26" i="40"/>
  <c r="BB26" i="40" s="1"/>
  <c r="AY34" i="40"/>
  <c r="BB34" i="40" s="1"/>
  <c r="AY42" i="40"/>
  <c r="BB42" i="40" s="1"/>
  <c r="AY50" i="40"/>
  <c r="BB50" i="40" s="1"/>
  <c r="AY58" i="40"/>
  <c r="BB58" i="40" s="1"/>
  <c r="AY66" i="40"/>
  <c r="BB66" i="40" s="1"/>
  <c r="AY74" i="40"/>
  <c r="BB74" i="40" s="1"/>
  <c r="AY82" i="40"/>
  <c r="BB82" i="40" s="1"/>
  <c r="AY90" i="40"/>
  <c r="BB90" i="40" s="1"/>
  <c r="AY98" i="40"/>
  <c r="BB98" i="40" s="1"/>
  <c r="AY106" i="40"/>
  <c r="BB106" i="40" s="1"/>
  <c r="AY114" i="40"/>
  <c r="BB114" i="40" s="1"/>
  <c r="AY122" i="40"/>
  <c r="BB122" i="40" s="1"/>
  <c r="AY130" i="40"/>
  <c r="BB130" i="40" s="1"/>
  <c r="AY138" i="40"/>
  <c r="BB138" i="40" s="1"/>
  <c r="AY146" i="40"/>
  <c r="BB146" i="40" s="1"/>
  <c r="AY154" i="40"/>
  <c r="BB154" i="40" s="1"/>
  <c r="AY162" i="40"/>
  <c r="BB162" i="40" s="1"/>
  <c r="AY170" i="40"/>
  <c r="BB170" i="40" s="1"/>
  <c r="AY178" i="40"/>
  <c r="BB178" i="40" s="1"/>
  <c r="AY186" i="40"/>
  <c r="BB186" i="40" s="1"/>
  <c r="AY194" i="40"/>
  <c r="BB194" i="40" s="1"/>
  <c r="AY202" i="40"/>
  <c r="BB202" i="40" s="1"/>
  <c r="AY210" i="40"/>
  <c r="BB210" i="40" s="1"/>
  <c r="AY218" i="40"/>
  <c r="BB218" i="40" s="1"/>
  <c r="AY226" i="40"/>
  <c r="BB226" i="40" s="1"/>
  <c r="AY234" i="40"/>
  <c r="BB234" i="40" s="1"/>
  <c r="AY242" i="40"/>
  <c r="BB242" i="40" s="1"/>
  <c r="AY250" i="40"/>
  <c r="BB250" i="40" s="1"/>
  <c r="AY258" i="40"/>
  <c r="BB258" i="40" s="1"/>
  <c r="AY266" i="40"/>
  <c r="BB266" i="40" s="1"/>
  <c r="AY274" i="40"/>
  <c r="BB274" i="40" s="1"/>
  <c r="AY282" i="40"/>
  <c r="BB282" i="40" s="1"/>
  <c r="AY290" i="40"/>
  <c r="BB290" i="40" s="1"/>
  <c r="AY298" i="40"/>
  <c r="BB298" i="40" s="1"/>
  <c r="AY306" i="40"/>
  <c r="BB306" i="40" s="1"/>
  <c r="AY314" i="40"/>
  <c r="BB314" i="40" s="1"/>
  <c r="AY322" i="40"/>
  <c r="BB322" i="40" s="1"/>
  <c r="AY330" i="40"/>
  <c r="BB330" i="40" s="1"/>
  <c r="AY338" i="40"/>
  <c r="BB338" i="40" s="1"/>
  <c r="AY346" i="40"/>
  <c r="BB346" i="40" s="1"/>
  <c r="AY354" i="40"/>
  <c r="BB354" i="40" s="1"/>
  <c r="AY362" i="40"/>
  <c r="BB362" i="40" s="1"/>
  <c r="AY370" i="40"/>
  <c r="BB370" i="40" s="1"/>
  <c r="AY378" i="40"/>
  <c r="BB378" i="40" s="1"/>
  <c r="AY386" i="40"/>
  <c r="BB386" i="40" s="1"/>
  <c r="AY394" i="40"/>
  <c r="BB394" i="40" s="1"/>
  <c r="AY402" i="40"/>
  <c r="BB402" i="40" s="1"/>
  <c r="AY410" i="40"/>
  <c r="BB410" i="40" s="1"/>
  <c r="AY418" i="40"/>
  <c r="BB418" i="40" s="1"/>
  <c r="AY426" i="40"/>
  <c r="BB426" i="40" s="1"/>
  <c r="AY434" i="40"/>
  <c r="BB434" i="40" s="1"/>
  <c r="AY442" i="40"/>
  <c r="BB442" i="40" s="1"/>
  <c r="AY450" i="40"/>
  <c r="BB450" i="40" s="1"/>
  <c r="AY458" i="40"/>
  <c r="BB458" i="40" s="1"/>
  <c r="AY466" i="40"/>
  <c r="BB466" i="40" s="1"/>
  <c r="AY474" i="40"/>
  <c r="BB474" i="40" s="1"/>
  <c r="AY482" i="40"/>
  <c r="BB482" i="40" s="1"/>
  <c r="AY490" i="40"/>
  <c r="BB490" i="40" s="1"/>
  <c r="AY498" i="40"/>
  <c r="BB498" i="40" s="1"/>
  <c r="AY506" i="40"/>
  <c r="BB506" i="40" s="1"/>
  <c r="AY514" i="40"/>
  <c r="BB514" i="40" s="1"/>
  <c r="AY522" i="40"/>
  <c r="BB522" i="40" s="1"/>
  <c r="AY530" i="40"/>
  <c r="BB530" i="40" s="1"/>
  <c r="AY538" i="40"/>
  <c r="BB538" i="40" s="1"/>
  <c r="AY546" i="40"/>
  <c r="BB546" i="40" s="1"/>
  <c r="AY554" i="40"/>
  <c r="BB554" i="40" s="1"/>
  <c r="AY562" i="40"/>
  <c r="BB562" i="40" s="1"/>
  <c r="AY570" i="40"/>
  <c r="BB570" i="40" s="1"/>
  <c r="AY578" i="40"/>
  <c r="BB578" i="40" s="1"/>
  <c r="AY586" i="40"/>
  <c r="BB586" i="40" s="1"/>
  <c r="AY594" i="40"/>
  <c r="BB594" i="40" s="1"/>
  <c r="AY602" i="40"/>
  <c r="BB602" i="40" s="1"/>
  <c r="AY610" i="40"/>
  <c r="BB610" i="40" s="1"/>
  <c r="AY618" i="40"/>
  <c r="BB618" i="40" s="1"/>
  <c r="AY626" i="40"/>
  <c r="BB626" i="40" s="1"/>
  <c r="AY634" i="40"/>
  <c r="BB634" i="40" s="1"/>
  <c r="AY642" i="40"/>
  <c r="BB642" i="40" s="1"/>
  <c r="AY650" i="40"/>
  <c r="BB650" i="40" s="1"/>
  <c r="AY658" i="40"/>
  <c r="BB658" i="40" s="1"/>
  <c r="AY666" i="40"/>
  <c r="BB666" i="40" s="1"/>
  <c r="AY674" i="40"/>
  <c r="BB674" i="40" s="1"/>
  <c r="AY682" i="40"/>
  <c r="BB682" i="40" s="1"/>
  <c r="AY690" i="40"/>
  <c r="BB690" i="40" s="1"/>
  <c r="AY698" i="40"/>
  <c r="BB698" i="40" s="1"/>
  <c r="AY706" i="40"/>
  <c r="BB706" i="40" s="1"/>
  <c r="AY714" i="40"/>
  <c r="BB714" i="40" s="1"/>
  <c r="AY722" i="40"/>
  <c r="BB722" i="40" s="1"/>
  <c r="AY730" i="40"/>
  <c r="BB730" i="40" s="1"/>
  <c r="AY738" i="40"/>
  <c r="BB738" i="40" s="1"/>
  <c r="AY746" i="40"/>
  <c r="BB746" i="40" s="1"/>
  <c r="AY754" i="40"/>
  <c r="BB754" i="40" s="1"/>
  <c r="AY762" i="40"/>
  <c r="BB762" i="40" s="1"/>
  <c r="AY770" i="40"/>
  <c r="BB770" i="40" s="1"/>
  <c r="AY778" i="40"/>
  <c r="BB778" i="40" s="1"/>
  <c r="AY786" i="40"/>
  <c r="BB786" i="40" s="1"/>
  <c r="AY794" i="40"/>
  <c r="BB794" i="40" s="1"/>
  <c r="AY802" i="40"/>
  <c r="BB802" i="40" s="1"/>
  <c r="AY810" i="40"/>
  <c r="BB810" i="40" s="1"/>
  <c r="AY818" i="40"/>
  <c r="BB818" i="40" s="1"/>
  <c r="AY826" i="40"/>
  <c r="BB826" i="40" s="1"/>
  <c r="AY11" i="40"/>
  <c r="BB11" i="40" s="1"/>
  <c r="AY19" i="40"/>
  <c r="BB19" i="40" s="1"/>
  <c r="AY27" i="40"/>
  <c r="BB27" i="40" s="1"/>
  <c r="AY35" i="40"/>
  <c r="BB35" i="40" s="1"/>
  <c r="AY43" i="40"/>
  <c r="BB43" i="40" s="1"/>
  <c r="AY51" i="40"/>
  <c r="BB51" i="40" s="1"/>
  <c r="AY59" i="40"/>
  <c r="BB59" i="40" s="1"/>
  <c r="AY67" i="40"/>
  <c r="BB67" i="40" s="1"/>
  <c r="AY75" i="40"/>
  <c r="BB75" i="40" s="1"/>
  <c r="AY83" i="40"/>
  <c r="BB83" i="40" s="1"/>
  <c r="AY91" i="40"/>
  <c r="BB91" i="40" s="1"/>
  <c r="AY99" i="40"/>
  <c r="BB99" i="40" s="1"/>
  <c r="AY107" i="40"/>
  <c r="BB107" i="40" s="1"/>
  <c r="AY115" i="40"/>
  <c r="BB115" i="40" s="1"/>
  <c r="AY123" i="40"/>
  <c r="BB123" i="40" s="1"/>
  <c r="AY131" i="40"/>
  <c r="BB131" i="40" s="1"/>
  <c r="AY139" i="40"/>
  <c r="BB139" i="40" s="1"/>
  <c r="AY147" i="40"/>
  <c r="BB147" i="40" s="1"/>
  <c r="AY155" i="40"/>
  <c r="BB155" i="40" s="1"/>
  <c r="AY163" i="40"/>
  <c r="BB163" i="40" s="1"/>
  <c r="AY171" i="40"/>
  <c r="BB171" i="40" s="1"/>
  <c r="AY179" i="40"/>
  <c r="BB179" i="40" s="1"/>
  <c r="AY187" i="40"/>
  <c r="BB187" i="40" s="1"/>
  <c r="AY195" i="40"/>
  <c r="BB195" i="40" s="1"/>
  <c r="AY203" i="40"/>
  <c r="BB203" i="40" s="1"/>
  <c r="AY211" i="40"/>
  <c r="BB211" i="40" s="1"/>
  <c r="AY219" i="40"/>
  <c r="BB219" i="40" s="1"/>
  <c r="AY227" i="40"/>
  <c r="BB227" i="40" s="1"/>
  <c r="AY235" i="40"/>
  <c r="BB235" i="40" s="1"/>
  <c r="AY243" i="40"/>
  <c r="BB243" i="40" s="1"/>
  <c r="AY251" i="40"/>
  <c r="BB251" i="40" s="1"/>
  <c r="AY259" i="40"/>
  <c r="BB259" i="40" s="1"/>
  <c r="AY267" i="40"/>
  <c r="BB267" i="40" s="1"/>
  <c r="AY275" i="40"/>
  <c r="BB275" i="40" s="1"/>
  <c r="AY283" i="40"/>
  <c r="BB283" i="40" s="1"/>
  <c r="AY291" i="40"/>
  <c r="BB291" i="40" s="1"/>
  <c r="AY299" i="40"/>
  <c r="BB299" i="40" s="1"/>
  <c r="AY307" i="40"/>
  <c r="BB307" i="40" s="1"/>
  <c r="AY315" i="40"/>
  <c r="BB315" i="40" s="1"/>
  <c r="AY323" i="40"/>
  <c r="BB323" i="40" s="1"/>
  <c r="AY331" i="40"/>
  <c r="BB331" i="40" s="1"/>
  <c r="AY339" i="40"/>
  <c r="BB339" i="40" s="1"/>
  <c r="AY347" i="40"/>
  <c r="BB347" i="40" s="1"/>
  <c r="AY355" i="40"/>
  <c r="BB355" i="40" s="1"/>
  <c r="AY363" i="40"/>
  <c r="BB363" i="40" s="1"/>
  <c r="AY371" i="40"/>
  <c r="BB371" i="40" s="1"/>
  <c r="AY379" i="40"/>
  <c r="BB379" i="40" s="1"/>
  <c r="AY387" i="40"/>
  <c r="BB387" i="40" s="1"/>
  <c r="AY395" i="40"/>
  <c r="BB395" i="40" s="1"/>
  <c r="AY403" i="40"/>
  <c r="BB403" i="40" s="1"/>
  <c r="AY411" i="40"/>
  <c r="BB411" i="40" s="1"/>
  <c r="AY419" i="40"/>
  <c r="BB419" i="40" s="1"/>
  <c r="AY427" i="40"/>
  <c r="BB427" i="40" s="1"/>
  <c r="AY435" i="40"/>
  <c r="BB435" i="40" s="1"/>
  <c r="AY443" i="40"/>
  <c r="BB443" i="40" s="1"/>
  <c r="AY451" i="40"/>
  <c r="BB451" i="40" s="1"/>
  <c r="AY459" i="40"/>
  <c r="BB459" i="40" s="1"/>
  <c r="AY467" i="40"/>
  <c r="BB467" i="40" s="1"/>
  <c r="AY475" i="40"/>
  <c r="BB475" i="40" s="1"/>
  <c r="AY483" i="40"/>
  <c r="BB483" i="40" s="1"/>
  <c r="AY491" i="40"/>
  <c r="BB491" i="40" s="1"/>
  <c r="AY499" i="40"/>
  <c r="BB499" i="40" s="1"/>
  <c r="AY507" i="40"/>
  <c r="BB507" i="40" s="1"/>
  <c r="AY515" i="40"/>
  <c r="BB515" i="40" s="1"/>
  <c r="AY523" i="40"/>
  <c r="BB523" i="40" s="1"/>
  <c r="AY531" i="40"/>
  <c r="BB531" i="40" s="1"/>
  <c r="AY539" i="40"/>
  <c r="BB539" i="40" s="1"/>
  <c r="AY547" i="40"/>
  <c r="BB547" i="40" s="1"/>
  <c r="AY555" i="40"/>
  <c r="BB555" i="40" s="1"/>
  <c r="AY563" i="40"/>
  <c r="BB563" i="40" s="1"/>
  <c r="AY571" i="40"/>
  <c r="BB571" i="40" s="1"/>
  <c r="AY579" i="40"/>
  <c r="BB579" i="40" s="1"/>
  <c r="AY587" i="40"/>
  <c r="BB587" i="40" s="1"/>
  <c r="AY595" i="40"/>
  <c r="BB595" i="40" s="1"/>
  <c r="AY603" i="40"/>
  <c r="BB603" i="40" s="1"/>
  <c r="AY611" i="40"/>
  <c r="BB611" i="40" s="1"/>
  <c r="AY619" i="40"/>
  <c r="BB619" i="40" s="1"/>
  <c r="AY627" i="40"/>
  <c r="BB627" i="40" s="1"/>
  <c r="AY635" i="40"/>
  <c r="BB635" i="40" s="1"/>
  <c r="AY643" i="40"/>
  <c r="BB643" i="40" s="1"/>
  <c r="AY651" i="40"/>
  <c r="BB651" i="40" s="1"/>
  <c r="AY659" i="40"/>
  <c r="BB659" i="40" s="1"/>
  <c r="AY667" i="40"/>
  <c r="BB667" i="40" s="1"/>
  <c r="AY675" i="40"/>
  <c r="BB675" i="40" s="1"/>
  <c r="AY683" i="40"/>
  <c r="BB683" i="40" s="1"/>
  <c r="AY691" i="40"/>
  <c r="BB691" i="40" s="1"/>
  <c r="AY699" i="40"/>
  <c r="BB699" i="40" s="1"/>
  <c r="AY707" i="40"/>
  <c r="BB707" i="40" s="1"/>
  <c r="AY715" i="40"/>
  <c r="BB715" i="40" s="1"/>
  <c r="AY723" i="40"/>
  <c r="BB723" i="40" s="1"/>
  <c r="AY731" i="40"/>
  <c r="BB731" i="40" s="1"/>
  <c r="AY739" i="40"/>
  <c r="BB739" i="40" s="1"/>
  <c r="AY747" i="40"/>
  <c r="BB747" i="40" s="1"/>
  <c r="AY755" i="40"/>
  <c r="BB755" i="40" s="1"/>
  <c r="AY763" i="40"/>
  <c r="BB763" i="40" s="1"/>
  <c r="AY771" i="40"/>
  <c r="BB771" i="40" s="1"/>
  <c r="AY779" i="40"/>
  <c r="BB779" i="40" s="1"/>
  <c r="AY4" i="40"/>
  <c r="BB4" i="40" s="1"/>
  <c r="AY12" i="40"/>
  <c r="BB12" i="40" s="1"/>
  <c r="AY20" i="40"/>
  <c r="BB20" i="40" s="1"/>
  <c r="AY28" i="40"/>
  <c r="BB28" i="40" s="1"/>
  <c r="AY36" i="40"/>
  <c r="BB36" i="40" s="1"/>
  <c r="AY44" i="40"/>
  <c r="BB44" i="40" s="1"/>
  <c r="AY52" i="40"/>
  <c r="BB52" i="40" s="1"/>
  <c r="AY60" i="40"/>
  <c r="BB60" i="40" s="1"/>
  <c r="AY68" i="40"/>
  <c r="BB68" i="40" s="1"/>
  <c r="AY76" i="40"/>
  <c r="BB76" i="40" s="1"/>
  <c r="AY84" i="40"/>
  <c r="BB84" i="40" s="1"/>
  <c r="AY92" i="40"/>
  <c r="BB92" i="40" s="1"/>
  <c r="AY100" i="40"/>
  <c r="BB100" i="40" s="1"/>
  <c r="AY108" i="40"/>
  <c r="BB108" i="40" s="1"/>
  <c r="AY116" i="40"/>
  <c r="BB116" i="40" s="1"/>
  <c r="AY124" i="40"/>
  <c r="BB124" i="40" s="1"/>
  <c r="AY132" i="40"/>
  <c r="BB132" i="40" s="1"/>
  <c r="AY140" i="40"/>
  <c r="BB140" i="40" s="1"/>
  <c r="AY148" i="40"/>
  <c r="BB148" i="40" s="1"/>
  <c r="AY156" i="40"/>
  <c r="BB156" i="40" s="1"/>
  <c r="AY164" i="40"/>
  <c r="BB164" i="40" s="1"/>
  <c r="AY172" i="40"/>
  <c r="BB172" i="40" s="1"/>
  <c r="AY180" i="40"/>
  <c r="BB180" i="40" s="1"/>
  <c r="AY188" i="40"/>
  <c r="BB188" i="40" s="1"/>
  <c r="AY196" i="40"/>
  <c r="BB196" i="40" s="1"/>
  <c r="AY204" i="40"/>
  <c r="BB204" i="40" s="1"/>
  <c r="AY212" i="40"/>
  <c r="BB212" i="40" s="1"/>
  <c r="AY220" i="40"/>
  <c r="BB220" i="40" s="1"/>
  <c r="AY228" i="40"/>
  <c r="BB228" i="40" s="1"/>
  <c r="AY236" i="40"/>
  <c r="BB236" i="40" s="1"/>
  <c r="AY244" i="40"/>
  <c r="BB244" i="40" s="1"/>
  <c r="AY252" i="40"/>
  <c r="BB252" i="40" s="1"/>
  <c r="AY260" i="40"/>
  <c r="BB260" i="40" s="1"/>
  <c r="AY268" i="40"/>
  <c r="BB268" i="40" s="1"/>
  <c r="AY276" i="40"/>
  <c r="BB276" i="40" s="1"/>
  <c r="AY284" i="40"/>
  <c r="BB284" i="40" s="1"/>
  <c r="AY292" i="40"/>
  <c r="BB292" i="40" s="1"/>
  <c r="AY5" i="40"/>
  <c r="BB5" i="40" s="1"/>
  <c r="AY13" i="40"/>
  <c r="BB13" i="40" s="1"/>
  <c r="AY21" i="40"/>
  <c r="BB21" i="40" s="1"/>
  <c r="AY29" i="40"/>
  <c r="BB29" i="40" s="1"/>
  <c r="AY37" i="40"/>
  <c r="BB37" i="40" s="1"/>
  <c r="AY45" i="40"/>
  <c r="BB45" i="40" s="1"/>
  <c r="AY53" i="40"/>
  <c r="BB53" i="40" s="1"/>
  <c r="AY61" i="40"/>
  <c r="BB61" i="40" s="1"/>
  <c r="AY69" i="40"/>
  <c r="BB69" i="40" s="1"/>
  <c r="AY77" i="40"/>
  <c r="BB77" i="40" s="1"/>
  <c r="AY85" i="40"/>
  <c r="BB85" i="40" s="1"/>
  <c r="AY93" i="40"/>
  <c r="BB93" i="40" s="1"/>
  <c r="AY101" i="40"/>
  <c r="BB101" i="40" s="1"/>
  <c r="AY109" i="40"/>
  <c r="BB109" i="40" s="1"/>
  <c r="AY117" i="40"/>
  <c r="BB117" i="40" s="1"/>
  <c r="AY125" i="40"/>
  <c r="BB125" i="40" s="1"/>
  <c r="AY133" i="40"/>
  <c r="BB133" i="40" s="1"/>
  <c r="AY141" i="40"/>
  <c r="BB141" i="40" s="1"/>
  <c r="AY149" i="40"/>
  <c r="BB149" i="40" s="1"/>
  <c r="AY157" i="40"/>
  <c r="BB157" i="40" s="1"/>
  <c r="AY165" i="40"/>
  <c r="BB165" i="40" s="1"/>
  <c r="AY173" i="40"/>
  <c r="BB173" i="40" s="1"/>
  <c r="AY181" i="40"/>
  <c r="BB181" i="40" s="1"/>
  <c r="AY189" i="40"/>
  <c r="BB189" i="40" s="1"/>
  <c r="AY197" i="40"/>
  <c r="BB197" i="40" s="1"/>
  <c r="AY205" i="40"/>
  <c r="BB205" i="40" s="1"/>
  <c r="AY213" i="40"/>
  <c r="BB213" i="40" s="1"/>
  <c r="AY221" i="40"/>
  <c r="BB221" i="40" s="1"/>
  <c r="AY229" i="40"/>
  <c r="BB229" i="40" s="1"/>
  <c r="AY237" i="40"/>
  <c r="BB237" i="40" s="1"/>
  <c r="AY245" i="40"/>
  <c r="BB245" i="40" s="1"/>
  <c r="AY253" i="40"/>
  <c r="BB253" i="40" s="1"/>
  <c r="AY261" i="40"/>
  <c r="BB261" i="40" s="1"/>
  <c r="AY269" i="40"/>
  <c r="BB269" i="40" s="1"/>
  <c r="AY277" i="40"/>
  <c r="BB277" i="40" s="1"/>
  <c r="AY285" i="40"/>
  <c r="BB285" i="40" s="1"/>
  <c r="AY293" i="40"/>
  <c r="BB293" i="40" s="1"/>
  <c r="AY301" i="40"/>
  <c r="BB301" i="40" s="1"/>
  <c r="AY309" i="40"/>
  <c r="BB309" i="40" s="1"/>
  <c r="AY317" i="40"/>
  <c r="BB317" i="40" s="1"/>
  <c r="AY325" i="40"/>
  <c r="BB325" i="40" s="1"/>
  <c r="AY333" i="40"/>
  <c r="BB333" i="40" s="1"/>
  <c r="AY341" i="40"/>
  <c r="BB341" i="40" s="1"/>
  <c r="AY349" i="40"/>
  <c r="BB349" i="40" s="1"/>
  <c r="AY357" i="40"/>
  <c r="BB357" i="40" s="1"/>
  <c r="AY365" i="40"/>
  <c r="BB365" i="40" s="1"/>
  <c r="AY373" i="40"/>
  <c r="BB373" i="40" s="1"/>
  <c r="AY381" i="40"/>
  <c r="BB381" i="40" s="1"/>
  <c r="AY389" i="40"/>
  <c r="BB389" i="40" s="1"/>
  <c r="AY397" i="40"/>
  <c r="BB397" i="40" s="1"/>
  <c r="AY405" i="40"/>
  <c r="BB405" i="40" s="1"/>
  <c r="AY413" i="40"/>
  <c r="BB413" i="40" s="1"/>
  <c r="AY421" i="40"/>
  <c r="BB421" i="40" s="1"/>
  <c r="AY429" i="40"/>
  <c r="BB429" i="40" s="1"/>
  <c r="AY437" i="40"/>
  <c r="BB437" i="40" s="1"/>
  <c r="AY445" i="40"/>
  <c r="BB445" i="40" s="1"/>
  <c r="AY453" i="40"/>
  <c r="BB453" i="40" s="1"/>
  <c r="AY461" i="40"/>
  <c r="BB461" i="40" s="1"/>
  <c r="AY469" i="40"/>
  <c r="BB469" i="40" s="1"/>
  <c r="AY477" i="40"/>
  <c r="BB477" i="40" s="1"/>
  <c r="AY485" i="40"/>
  <c r="BB485" i="40" s="1"/>
  <c r="AY493" i="40"/>
  <c r="BB493" i="40" s="1"/>
  <c r="AY501" i="40"/>
  <c r="BB501" i="40" s="1"/>
  <c r="AY509" i="40"/>
  <c r="BB509" i="40" s="1"/>
  <c r="AY517" i="40"/>
  <c r="BB517" i="40" s="1"/>
  <c r="AY525" i="40"/>
  <c r="BB525" i="40" s="1"/>
  <c r="AY533" i="40"/>
  <c r="BB533" i="40" s="1"/>
  <c r="AY541" i="40"/>
  <c r="BB541" i="40" s="1"/>
  <c r="AY549" i="40"/>
  <c r="BB549" i="40" s="1"/>
  <c r="AY557" i="40"/>
  <c r="BB557" i="40" s="1"/>
  <c r="AY565" i="40"/>
  <c r="BB565" i="40" s="1"/>
  <c r="AY573" i="40"/>
  <c r="BB573" i="40" s="1"/>
  <c r="AY581" i="40"/>
  <c r="BB581" i="40" s="1"/>
  <c r="AY589" i="40"/>
  <c r="BB589" i="40" s="1"/>
  <c r="AY597" i="40"/>
  <c r="BB597" i="40" s="1"/>
  <c r="AY605" i="40"/>
  <c r="BB605" i="40" s="1"/>
  <c r="AY613" i="40"/>
  <c r="BB613" i="40" s="1"/>
  <c r="AY621" i="40"/>
  <c r="BB621" i="40" s="1"/>
  <c r="AY629" i="40"/>
  <c r="BB629" i="40" s="1"/>
  <c r="AY637" i="40"/>
  <c r="BB637" i="40" s="1"/>
  <c r="AY645" i="40"/>
  <c r="BB645" i="40" s="1"/>
  <c r="AY653" i="40"/>
  <c r="BB653" i="40" s="1"/>
  <c r="AY661" i="40"/>
  <c r="BB661" i="40" s="1"/>
  <c r="AY669" i="40"/>
  <c r="BB669" i="40" s="1"/>
  <c r="AY677" i="40"/>
  <c r="BB677" i="40" s="1"/>
  <c r="AY685" i="40"/>
  <c r="BB685" i="40" s="1"/>
  <c r="AY693" i="40"/>
  <c r="BB693" i="40" s="1"/>
  <c r="AY701" i="40"/>
  <c r="BB701" i="40" s="1"/>
  <c r="AY709" i="40"/>
  <c r="BB709" i="40" s="1"/>
  <c r="AY717" i="40"/>
  <c r="BB717" i="40" s="1"/>
  <c r="AY725" i="40"/>
  <c r="BB725" i="40" s="1"/>
  <c r="AY733" i="40"/>
  <c r="BB733" i="40" s="1"/>
  <c r="AY741" i="40"/>
  <c r="BB741" i="40" s="1"/>
  <c r="AY749" i="40"/>
  <c r="BB749" i="40" s="1"/>
  <c r="AY757" i="40"/>
  <c r="BB757" i="40" s="1"/>
  <c r="AY765" i="40"/>
  <c r="BB765" i="40" s="1"/>
  <c r="AY773" i="40"/>
  <c r="BB773" i="40" s="1"/>
  <c r="AY781" i="40"/>
  <c r="BB781" i="40" s="1"/>
  <c r="AY789" i="40"/>
  <c r="BB789" i="40" s="1"/>
  <c r="AY797" i="40"/>
  <c r="BB797" i="40" s="1"/>
  <c r="AY805" i="40"/>
  <c r="BB805" i="40" s="1"/>
  <c r="AY813" i="40"/>
  <c r="BB813" i="40" s="1"/>
  <c r="AY30" i="40"/>
  <c r="BB30" i="40" s="1"/>
  <c r="AY94" i="40"/>
  <c r="BB94" i="40" s="1"/>
  <c r="AY158" i="40"/>
  <c r="BB158" i="40" s="1"/>
  <c r="AY222" i="40"/>
  <c r="BB222" i="40" s="1"/>
  <c r="AY286" i="40"/>
  <c r="BB286" i="40" s="1"/>
  <c r="AY324" i="40"/>
  <c r="BB324" i="40" s="1"/>
  <c r="AY356" i="40"/>
  <c r="BB356" i="40" s="1"/>
  <c r="AY388" i="40"/>
  <c r="BB388" i="40" s="1"/>
  <c r="AY420" i="40"/>
  <c r="BB420" i="40" s="1"/>
  <c r="AY452" i="40"/>
  <c r="BB452" i="40" s="1"/>
  <c r="AY484" i="40"/>
  <c r="BB484" i="40" s="1"/>
  <c r="AY516" i="40"/>
  <c r="BB516" i="40" s="1"/>
  <c r="AY548" i="40"/>
  <c r="BB548" i="40" s="1"/>
  <c r="AY580" i="40"/>
  <c r="BB580" i="40" s="1"/>
  <c r="AY612" i="40"/>
  <c r="BB612" i="40" s="1"/>
  <c r="AY644" i="40"/>
  <c r="BB644" i="40" s="1"/>
  <c r="AY676" i="40"/>
  <c r="BB676" i="40" s="1"/>
  <c r="AY696" i="40"/>
  <c r="BB696" i="40" s="1"/>
  <c r="AY718" i="40"/>
  <c r="BB718" i="40" s="1"/>
  <c r="AY740" i="40"/>
  <c r="BB740" i="40" s="1"/>
  <c r="AY760" i="40"/>
  <c r="BB760" i="40" s="1"/>
  <c r="AY782" i="40"/>
  <c r="BB782" i="40" s="1"/>
  <c r="AY796" i="40"/>
  <c r="BB796" i="40" s="1"/>
  <c r="AY807" i="40"/>
  <c r="BB807" i="40" s="1"/>
  <c r="AY817" i="40"/>
  <c r="BB817" i="40" s="1"/>
  <c r="AY827" i="40"/>
  <c r="BB827" i="40" s="1"/>
  <c r="AY835" i="40"/>
  <c r="BB835" i="40" s="1"/>
  <c r="AY843" i="40"/>
  <c r="BB843" i="40" s="1"/>
  <c r="AY851" i="40"/>
  <c r="BB851" i="40" s="1"/>
  <c r="AY859" i="40"/>
  <c r="BB859" i="40" s="1"/>
  <c r="AY867" i="40"/>
  <c r="BB867" i="40" s="1"/>
  <c r="AY875" i="40"/>
  <c r="BB875" i="40" s="1"/>
  <c r="AY883" i="40"/>
  <c r="BB883" i="40" s="1"/>
  <c r="AY891" i="40"/>
  <c r="BB891" i="40" s="1"/>
  <c r="AY899" i="40"/>
  <c r="BB899" i="40" s="1"/>
  <c r="AY907" i="40"/>
  <c r="BB907" i="40" s="1"/>
  <c r="AY915" i="40"/>
  <c r="BB915" i="40" s="1"/>
  <c r="AY923" i="40"/>
  <c r="BB923" i="40" s="1"/>
  <c r="AY931" i="40"/>
  <c r="BB931" i="40" s="1"/>
  <c r="AY939" i="40"/>
  <c r="BB939" i="40" s="1"/>
  <c r="AY947" i="40"/>
  <c r="BB947" i="40" s="1"/>
  <c r="AY955" i="40"/>
  <c r="BB955" i="40" s="1"/>
  <c r="AY963" i="40"/>
  <c r="BB963" i="40" s="1"/>
  <c r="AY971" i="40"/>
  <c r="BB971" i="40" s="1"/>
  <c r="AY979" i="40"/>
  <c r="BB979" i="40" s="1"/>
  <c r="AY987" i="40"/>
  <c r="BB987" i="40" s="1"/>
  <c r="AY995" i="40"/>
  <c r="BB995" i="40" s="1"/>
  <c r="AY38" i="40"/>
  <c r="BB38" i="40" s="1"/>
  <c r="AY102" i="40"/>
  <c r="BB102" i="40" s="1"/>
  <c r="AY166" i="40"/>
  <c r="BB166" i="40" s="1"/>
  <c r="AY230" i="40"/>
  <c r="BB230" i="40" s="1"/>
  <c r="AY294" i="40"/>
  <c r="BB294" i="40" s="1"/>
  <c r="AY326" i="40"/>
  <c r="BB326" i="40" s="1"/>
  <c r="AY358" i="40"/>
  <c r="BB358" i="40" s="1"/>
  <c r="AY390" i="40"/>
  <c r="BB390" i="40" s="1"/>
  <c r="AY422" i="40"/>
  <c r="BB422" i="40" s="1"/>
  <c r="AY454" i="40"/>
  <c r="BB454" i="40" s="1"/>
  <c r="AY486" i="40"/>
  <c r="BB486" i="40" s="1"/>
  <c r="AY518" i="40"/>
  <c r="BB518" i="40" s="1"/>
  <c r="AY550" i="40"/>
  <c r="BB550" i="40" s="1"/>
  <c r="AY582" i="40"/>
  <c r="BB582" i="40" s="1"/>
  <c r="AY614" i="40"/>
  <c r="BB614" i="40" s="1"/>
  <c r="AY646" i="40"/>
  <c r="BB646" i="40" s="1"/>
  <c r="AY678" i="40"/>
  <c r="BB678" i="40" s="1"/>
  <c r="AY700" i="40"/>
  <c r="BB700" i="40" s="1"/>
  <c r="AY720" i="40"/>
  <c r="BB720" i="40" s="1"/>
  <c r="AY742" i="40"/>
  <c r="BB742" i="40" s="1"/>
  <c r="AY764" i="40"/>
  <c r="BB764" i="40" s="1"/>
  <c r="AY784" i="40"/>
  <c r="BB784" i="40" s="1"/>
  <c r="AY798" i="40"/>
  <c r="BB798" i="40" s="1"/>
  <c r="AY808" i="40"/>
  <c r="BB808" i="40" s="1"/>
  <c r="AY819" i="40"/>
  <c r="BB819" i="40" s="1"/>
  <c r="AY828" i="40"/>
  <c r="BB828" i="40" s="1"/>
  <c r="AY836" i="40"/>
  <c r="BB836" i="40" s="1"/>
  <c r="AY844" i="40"/>
  <c r="BB844" i="40" s="1"/>
  <c r="AY852" i="40"/>
  <c r="BB852" i="40" s="1"/>
  <c r="AY860" i="40"/>
  <c r="BB860" i="40" s="1"/>
  <c r="AY868" i="40"/>
  <c r="BB868" i="40" s="1"/>
  <c r="AY876" i="40"/>
  <c r="BB876" i="40" s="1"/>
  <c r="AY884" i="40"/>
  <c r="BB884" i="40" s="1"/>
  <c r="AY892" i="40"/>
  <c r="BB892" i="40" s="1"/>
  <c r="AY900" i="40"/>
  <c r="BB900" i="40" s="1"/>
  <c r="AY908" i="40"/>
  <c r="BB908" i="40" s="1"/>
  <c r="AY916" i="40"/>
  <c r="BB916" i="40" s="1"/>
  <c r="AY924" i="40"/>
  <c r="BB924" i="40" s="1"/>
  <c r="AY932" i="40"/>
  <c r="BB932" i="40" s="1"/>
  <c r="AY940" i="40"/>
  <c r="BB940" i="40" s="1"/>
  <c r="AY948" i="40"/>
  <c r="BB948" i="40" s="1"/>
  <c r="AY956" i="40"/>
  <c r="BB956" i="40" s="1"/>
  <c r="AY964" i="40"/>
  <c r="BB964" i="40" s="1"/>
  <c r="AY972" i="40"/>
  <c r="BB972" i="40" s="1"/>
  <c r="AY980" i="40"/>
  <c r="BB980" i="40" s="1"/>
  <c r="AY988" i="40"/>
  <c r="BB988" i="40" s="1"/>
  <c r="AY996" i="40"/>
  <c r="BB996" i="40" s="1"/>
  <c r="AY46" i="40"/>
  <c r="BB46" i="40" s="1"/>
  <c r="AY110" i="40"/>
  <c r="BB110" i="40" s="1"/>
  <c r="AY174" i="40"/>
  <c r="BB174" i="40" s="1"/>
  <c r="AY238" i="40"/>
  <c r="BB238" i="40" s="1"/>
  <c r="AY300" i="40"/>
  <c r="BB300" i="40" s="1"/>
  <c r="AY332" i="40"/>
  <c r="BB332" i="40" s="1"/>
  <c r="AY364" i="40"/>
  <c r="BB364" i="40" s="1"/>
  <c r="AY396" i="40"/>
  <c r="BB396" i="40" s="1"/>
  <c r="AY428" i="40"/>
  <c r="BB428" i="40" s="1"/>
  <c r="AY460" i="40"/>
  <c r="BB460" i="40" s="1"/>
  <c r="AY492" i="40"/>
  <c r="BB492" i="40" s="1"/>
  <c r="AY524" i="40"/>
  <c r="BB524" i="40" s="1"/>
  <c r="AY556" i="40"/>
  <c r="BB556" i="40" s="1"/>
  <c r="AY588" i="40"/>
  <c r="BB588" i="40" s="1"/>
  <c r="AY620" i="40"/>
  <c r="BB620" i="40" s="1"/>
  <c r="AY652" i="40"/>
  <c r="BB652" i="40" s="1"/>
  <c r="AY680" i="40"/>
  <c r="BB680" i="40" s="1"/>
  <c r="AY702" i="40"/>
  <c r="BB702" i="40" s="1"/>
  <c r="AY724" i="40"/>
  <c r="BB724" i="40" s="1"/>
  <c r="AY744" i="40"/>
  <c r="BB744" i="40" s="1"/>
  <c r="AY766" i="40"/>
  <c r="BB766" i="40" s="1"/>
  <c r="AY787" i="40"/>
  <c r="BB787" i="40" s="1"/>
  <c r="AY799" i="40"/>
  <c r="BB799" i="40" s="1"/>
  <c r="AY809" i="40"/>
  <c r="BB809" i="40" s="1"/>
  <c r="AY820" i="40"/>
  <c r="BB820" i="40" s="1"/>
  <c r="AY829" i="40"/>
  <c r="BB829" i="40" s="1"/>
  <c r="AY837" i="40"/>
  <c r="BB837" i="40" s="1"/>
  <c r="AY845" i="40"/>
  <c r="BB845" i="40" s="1"/>
  <c r="AY853" i="40"/>
  <c r="BB853" i="40" s="1"/>
  <c r="AY861" i="40"/>
  <c r="BB861" i="40" s="1"/>
  <c r="AY869" i="40"/>
  <c r="BB869" i="40" s="1"/>
  <c r="AY877" i="40"/>
  <c r="BB877" i="40" s="1"/>
  <c r="AY885" i="40"/>
  <c r="BB885" i="40" s="1"/>
  <c r="AY893" i="40"/>
  <c r="BB893" i="40" s="1"/>
  <c r="AY901" i="40"/>
  <c r="BB901" i="40" s="1"/>
  <c r="AY909" i="40"/>
  <c r="BB909" i="40" s="1"/>
  <c r="AY917" i="40"/>
  <c r="BB917" i="40" s="1"/>
  <c r="AY925" i="40"/>
  <c r="BB925" i="40" s="1"/>
  <c r="AY933" i="40"/>
  <c r="BB933" i="40" s="1"/>
  <c r="AY941" i="40"/>
  <c r="BB941" i="40" s="1"/>
  <c r="AY949" i="40"/>
  <c r="BB949" i="40" s="1"/>
  <c r="AY957" i="40"/>
  <c r="BB957" i="40" s="1"/>
  <c r="AY965" i="40"/>
  <c r="BB965" i="40" s="1"/>
  <c r="AY973" i="40"/>
  <c r="BB973" i="40" s="1"/>
  <c r="AY981" i="40"/>
  <c r="BB981" i="40" s="1"/>
  <c r="AY989" i="40"/>
  <c r="BB989" i="40" s="1"/>
  <c r="AY997" i="40"/>
  <c r="BB997" i="40" s="1"/>
  <c r="AY54" i="40"/>
  <c r="BB54" i="40" s="1"/>
  <c r="AY118" i="40"/>
  <c r="BB118" i="40" s="1"/>
  <c r="AY182" i="40"/>
  <c r="BB182" i="40" s="1"/>
  <c r="AY246" i="40"/>
  <c r="BB246" i="40" s="1"/>
  <c r="AY302" i="40"/>
  <c r="BB302" i="40" s="1"/>
  <c r="AY334" i="40"/>
  <c r="BB334" i="40" s="1"/>
  <c r="AY366" i="40"/>
  <c r="BB366" i="40" s="1"/>
  <c r="AY398" i="40"/>
  <c r="BB398" i="40" s="1"/>
  <c r="AY430" i="40"/>
  <c r="BB430" i="40" s="1"/>
  <c r="AY462" i="40"/>
  <c r="BB462" i="40" s="1"/>
  <c r="AY494" i="40"/>
  <c r="BB494" i="40" s="1"/>
  <c r="AY526" i="40"/>
  <c r="BB526" i="40" s="1"/>
  <c r="AY558" i="40"/>
  <c r="BB558" i="40" s="1"/>
  <c r="AY590" i="40"/>
  <c r="BB590" i="40" s="1"/>
  <c r="AY622" i="40"/>
  <c r="BB622" i="40" s="1"/>
  <c r="AY654" i="40"/>
  <c r="BB654" i="40" s="1"/>
  <c r="AY684" i="40"/>
  <c r="BB684" i="40" s="1"/>
  <c r="AY704" i="40"/>
  <c r="BB704" i="40" s="1"/>
  <c r="AY726" i="40"/>
  <c r="BB726" i="40" s="1"/>
  <c r="AY748" i="40"/>
  <c r="BB748" i="40" s="1"/>
  <c r="AY768" i="40"/>
  <c r="BB768" i="40" s="1"/>
  <c r="AY788" i="40"/>
  <c r="BB788" i="40" s="1"/>
  <c r="AY800" i="40"/>
  <c r="BB800" i="40" s="1"/>
  <c r="AY811" i="40"/>
  <c r="BB811" i="40" s="1"/>
  <c r="AY821" i="40"/>
  <c r="BB821" i="40" s="1"/>
  <c r="AY830" i="40"/>
  <c r="BB830" i="40" s="1"/>
  <c r="AY838" i="40"/>
  <c r="BB838" i="40" s="1"/>
  <c r="AY846" i="40"/>
  <c r="BB846" i="40" s="1"/>
  <c r="AY854" i="40"/>
  <c r="BB854" i="40" s="1"/>
  <c r="AY862" i="40"/>
  <c r="BB862" i="40" s="1"/>
  <c r="AY870" i="40"/>
  <c r="BB870" i="40" s="1"/>
  <c r="AY878" i="40"/>
  <c r="BB878" i="40" s="1"/>
  <c r="AY886" i="40"/>
  <c r="BB886" i="40" s="1"/>
  <c r="AY894" i="40"/>
  <c r="BB894" i="40" s="1"/>
  <c r="AY902" i="40"/>
  <c r="BB902" i="40" s="1"/>
  <c r="AY910" i="40"/>
  <c r="BB910" i="40" s="1"/>
  <c r="AY918" i="40"/>
  <c r="BB918" i="40" s="1"/>
  <c r="AY926" i="40"/>
  <c r="BB926" i="40" s="1"/>
  <c r="AY934" i="40"/>
  <c r="BB934" i="40" s="1"/>
  <c r="AY942" i="40"/>
  <c r="BB942" i="40" s="1"/>
  <c r="AY950" i="40"/>
  <c r="BB950" i="40" s="1"/>
  <c r="AY958" i="40"/>
  <c r="BB958" i="40" s="1"/>
  <c r="AY966" i="40"/>
  <c r="BB966" i="40" s="1"/>
  <c r="AY974" i="40"/>
  <c r="BB974" i="40" s="1"/>
  <c r="AY982" i="40"/>
  <c r="BB982" i="40" s="1"/>
  <c r="AY990" i="40"/>
  <c r="BB990" i="40" s="1"/>
  <c r="AY998" i="40"/>
  <c r="BB998" i="40" s="1"/>
  <c r="AY62" i="40"/>
  <c r="BB62" i="40" s="1"/>
  <c r="AY126" i="40"/>
  <c r="BB126" i="40" s="1"/>
  <c r="AY190" i="40"/>
  <c r="BB190" i="40" s="1"/>
  <c r="AY254" i="40"/>
  <c r="BB254" i="40" s="1"/>
  <c r="AY308" i="40"/>
  <c r="BB308" i="40" s="1"/>
  <c r="AY340" i="40"/>
  <c r="BB340" i="40" s="1"/>
  <c r="AY372" i="40"/>
  <c r="BB372" i="40" s="1"/>
  <c r="AY404" i="40"/>
  <c r="BB404" i="40" s="1"/>
  <c r="AY436" i="40"/>
  <c r="BB436" i="40" s="1"/>
  <c r="AY468" i="40"/>
  <c r="BB468" i="40" s="1"/>
  <c r="AY500" i="40"/>
  <c r="BB500" i="40" s="1"/>
  <c r="AY532" i="40"/>
  <c r="BB532" i="40" s="1"/>
  <c r="AY564" i="40"/>
  <c r="BB564" i="40" s="1"/>
  <c r="AY596" i="40"/>
  <c r="BB596" i="40" s="1"/>
  <c r="AY628" i="40"/>
  <c r="BB628" i="40" s="1"/>
  <c r="AY660" i="40"/>
  <c r="BB660" i="40" s="1"/>
  <c r="AY686" i="40"/>
  <c r="BB686" i="40" s="1"/>
  <c r="AY708" i="40"/>
  <c r="BB708" i="40" s="1"/>
  <c r="AY728" i="40"/>
  <c r="BB728" i="40" s="1"/>
  <c r="AY750" i="40"/>
  <c r="BB750" i="40" s="1"/>
  <c r="AY772" i="40"/>
  <c r="BB772" i="40" s="1"/>
  <c r="AY790" i="40"/>
  <c r="BB790" i="40" s="1"/>
  <c r="AY801" i="40"/>
  <c r="BB801" i="40" s="1"/>
  <c r="AY812" i="40"/>
  <c r="BB812" i="40" s="1"/>
  <c r="AY822" i="40"/>
  <c r="BB822" i="40" s="1"/>
  <c r="AY831" i="40"/>
  <c r="BB831" i="40" s="1"/>
  <c r="AY839" i="40"/>
  <c r="BB839" i="40" s="1"/>
  <c r="AY847" i="40"/>
  <c r="BB847" i="40" s="1"/>
  <c r="AY855" i="40"/>
  <c r="BB855" i="40" s="1"/>
  <c r="AY863" i="40"/>
  <c r="BB863" i="40" s="1"/>
  <c r="AY871" i="40"/>
  <c r="BB871" i="40" s="1"/>
  <c r="AY879" i="40"/>
  <c r="BB879" i="40" s="1"/>
  <c r="AY887" i="40"/>
  <c r="BB887" i="40" s="1"/>
  <c r="AY895" i="40"/>
  <c r="BB895" i="40" s="1"/>
  <c r="AY903" i="40"/>
  <c r="BB903" i="40" s="1"/>
  <c r="AY911" i="40"/>
  <c r="BB911" i="40" s="1"/>
  <c r="AY919" i="40"/>
  <c r="BB919" i="40" s="1"/>
  <c r="AY927" i="40"/>
  <c r="BB927" i="40" s="1"/>
  <c r="AY935" i="40"/>
  <c r="BB935" i="40" s="1"/>
  <c r="AY943" i="40"/>
  <c r="BB943" i="40" s="1"/>
  <c r="AY951" i="40"/>
  <c r="BB951" i="40" s="1"/>
  <c r="AY959" i="40"/>
  <c r="BB959" i="40" s="1"/>
  <c r="AY967" i="40"/>
  <c r="BB967" i="40" s="1"/>
  <c r="AY975" i="40"/>
  <c r="BB975" i="40" s="1"/>
  <c r="AY983" i="40"/>
  <c r="BB983" i="40" s="1"/>
  <c r="AY991" i="40"/>
  <c r="BB991" i="40" s="1"/>
  <c r="AY999" i="40"/>
  <c r="BB999" i="40" s="1"/>
  <c r="AY6" i="40"/>
  <c r="BB6" i="40" s="1"/>
  <c r="AY70" i="40"/>
  <c r="BB70" i="40" s="1"/>
  <c r="AY134" i="40"/>
  <c r="BB134" i="40" s="1"/>
  <c r="AY198" i="40"/>
  <c r="BB198" i="40" s="1"/>
  <c r="AY262" i="40"/>
  <c r="BB262" i="40" s="1"/>
  <c r="AY310" i="40"/>
  <c r="BB310" i="40" s="1"/>
  <c r="AY342" i="40"/>
  <c r="BB342" i="40" s="1"/>
  <c r="AY374" i="40"/>
  <c r="BB374" i="40" s="1"/>
  <c r="AY406" i="40"/>
  <c r="BB406" i="40" s="1"/>
  <c r="AY438" i="40"/>
  <c r="BB438" i="40" s="1"/>
  <c r="AY470" i="40"/>
  <c r="BB470" i="40" s="1"/>
  <c r="AY502" i="40"/>
  <c r="BB502" i="40" s="1"/>
  <c r="AY534" i="40"/>
  <c r="BB534" i="40" s="1"/>
  <c r="AY566" i="40"/>
  <c r="BB566" i="40" s="1"/>
  <c r="AY598" i="40"/>
  <c r="BB598" i="40" s="1"/>
  <c r="AY630" i="40"/>
  <c r="BB630" i="40" s="1"/>
  <c r="AY662" i="40"/>
  <c r="BB662" i="40" s="1"/>
  <c r="AY688" i="40"/>
  <c r="BB688" i="40" s="1"/>
  <c r="AY710" i="40"/>
  <c r="BB710" i="40" s="1"/>
  <c r="AY732" i="40"/>
  <c r="BB732" i="40" s="1"/>
  <c r="AY752" i="40"/>
  <c r="BB752" i="40" s="1"/>
  <c r="AY774" i="40"/>
  <c r="BB774" i="40" s="1"/>
  <c r="AY792" i="40"/>
  <c r="BB792" i="40" s="1"/>
  <c r="AY803" i="40"/>
  <c r="BB803" i="40" s="1"/>
  <c r="AY814" i="40"/>
  <c r="BB814" i="40" s="1"/>
  <c r="AY823" i="40"/>
  <c r="BB823" i="40" s="1"/>
  <c r="AY832" i="40"/>
  <c r="BB832" i="40" s="1"/>
  <c r="AY840" i="40"/>
  <c r="BB840" i="40" s="1"/>
  <c r="AY848" i="40"/>
  <c r="BB848" i="40" s="1"/>
  <c r="AY856" i="40"/>
  <c r="BB856" i="40" s="1"/>
  <c r="AY864" i="40"/>
  <c r="BB864" i="40" s="1"/>
  <c r="AY872" i="40"/>
  <c r="BB872" i="40" s="1"/>
  <c r="AY880" i="40"/>
  <c r="BB880" i="40" s="1"/>
  <c r="AY888" i="40"/>
  <c r="BB888" i="40" s="1"/>
  <c r="AY896" i="40"/>
  <c r="BB896" i="40" s="1"/>
  <c r="AY904" i="40"/>
  <c r="BB904" i="40" s="1"/>
  <c r="AY912" i="40"/>
  <c r="BB912" i="40" s="1"/>
  <c r="AY920" i="40"/>
  <c r="BB920" i="40" s="1"/>
  <c r="AY928" i="40"/>
  <c r="BB928" i="40" s="1"/>
  <c r="AY936" i="40"/>
  <c r="BB936" i="40" s="1"/>
  <c r="AY944" i="40"/>
  <c r="BB944" i="40" s="1"/>
  <c r="AY952" i="40"/>
  <c r="BB952" i="40" s="1"/>
  <c r="AY960" i="40"/>
  <c r="BB960" i="40" s="1"/>
  <c r="AY968" i="40"/>
  <c r="BB968" i="40" s="1"/>
  <c r="AY976" i="40"/>
  <c r="BB976" i="40" s="1"/>
  <c r="AY984" i="40"/>
  <c r="BB984" i="40" s="1"/>
  <c r="AY992" i="40"/>
  <c r="BB992" i="40" s="1"/>
  <c r="AY1000" i="40"/>
  <c r="BB1000" i="40" s="1"/>
  <c r="AY14" i="40"/>
  <c r="BB14" i="40" s="1"/>
  <c r="AY78" i="40"/>
  <c r="BB78" i="40" s="1"/>
  <c r="AY142" i="40"/>
  <c r="BB142" i="40" s="1"/>
  <c r="AY206" i="40"/>
  <c r="BB206" i="40" s="1"/>
  <c r="AY270" i="40"/>
  <c r="BB270" i="40" s="1"/>
  <c r="AY316" i="40"/>
  <c r="BB316" i="40" s="1"/>
  <c r="AY348" i="40"/>
  <c r="BB348" i="40" s="1"/>
  <c r="AY380" i="40"/>
  <c r="BB380" i="40" s="1"/>
  <c r="AY412" i="40"/>
  <c r="BB412" i="40" s="1"/>
  <c r="AY444" i="40"/>
  <c r="BB444" i="40" s="1"/>
  <c r="AY476" i="40"/>
  <c r="BB476" i="40" s="1"/>
  <c r="AY508" i="40"/>
  <c r="BB508" i="40" s="1"/>
  <c r="AY540" i="40"/>
  <c r="BB540" i="40" s="1"/>
  <c r="AY572" i="40"/>
  <c r="BB572" i="40" s="1"/>
  <c r="AY604" i="40"/>
  <c r="BB604" i="40" s="1"/>
  <c r="AY636" i="40"/>
  <c r="BB636" i="40" s="1"/>
  <c r="AY668" i="40"/>
  <c r="BB668" i="40" s="1"/>
  <c r="AY692" i="40"/>
  <c r="BB692" i="40" s="1"/>
  <c r="AY712" i="40"/>
  <c r="BB712" i="40" s="1"/>
  <c r="AY734" i="40"/>
  <c r="BB734" i="40" s="1"/>
  <c r="AY756" i="40"/>
  <c r="BB756" i="40" s="1"/>
  <c r="AY776" i="40"/>
  <c r="BB776" i="40" s="1"/>
  <c r="AY793" i="40"/>
  <c r="BB793" i="40" s="1"/>
  <c r="AY804" i="40"/>
  <c r="BB804" i="40" s="1"/>
  <c r="AY815" i="40"/>
  <c r="BB815" i="40" s="1"/>
  <c r="AY824" i="40"/>
  <c r="BB824" i="40" s="1"/>
  <c r="AY833" i="40"/>
  <c r="BB833" i="40" s="1"/>
  <c r="AY841" i="40"/>
  <c r="BB841" i="40" s="1"/>
  <c r="AY849" i="40"/>
  <c r="BB849" i="40" s="1"/>
  <c r="AY857" i="40"/>
  <c r="BB857" i="40" s="1"/>
  <c r="AY865" i="40"/>
  <c r="BB865" i="40" s="1"/>
  <c r="AY873" i="40"/>
  <c r="BB873" i="40" s="1"/>
  <c r="AY881" i="40"/>
  <c r="BB881" i="40" s="1"/>
  <c r="AY889" i="40"/>
  <c r="BB889" i="40" s="1"/>
  <c r="AY897" i="40"/>
  <c r="BB897" i="40" s="1"/>
  <c r="AY905" i="40"/>
  <c r="BB905" i="40" s="1"/>
  <c r="AY913" i="40"/>
  <c r="BB913" i="40" s="1"/>
  <c r="AY921" i="40"/>
  <c r="BB921" i="40" s="1"/>
  <c r="AY929" i="40"/>
  <c r="BB929" i="40" s="1"/>
  <c r="AY937" i="40"/>
  <c r="BB937" i="40" s="1"/>
  <c r="AY945" i="40"/>
  <c r="BB945" i="40" s="1"/>
  <c r="AY953" i="40"/>
  <c r="BB953" i="40" s="1"/>
  <c r="AY961" i="40"/>
  <c r="BB961" i="40" s="1"/>
  <c r="AY969" i="40"/>
  <c r="BB969" i="40" s="1"/>
  <c r="AY977" i="40"/>
  <c r="BB977" i="40" s="1"/>
  <c r="AY985" i="40"/>
  <c r="BB985" i="40" s="1"/>
  <c r="AY993" i="40"/>
  <c r="BB993" i="40" s="1"/>
  <c r="AY1001" i="40"/>
  <c r="BB1001" i="40" s="1"/>
  <c r="AY318" i="40"/>
  <c r="BB318" i="40" s="1"/>
  <c r="AY574" i="40"/>
  <c r="BB574" i="40" s="1"/>
  <c r="AY780" i="40"/>
  <c r="BB780" i="40" s="1"/>
  <c r="AY858" i="40"/>
  <c r="BB858" i="40" s="1"/>
  <c r="AY922" i="40"/>
  <c r="BB922" i="40" s="1"/>
  <c r="AY986" i="40"/>
  <c r="BB986" i="40" s="1"/>
  <c r="AY350" i="40"/>
  <c r="BB350" i="40" s="1"/>
  <c r="AY606" i="40"/>
  <c r="BB606" i="40" s="1"/>
  <c r="AY795" i="40"/>
  <c r="BB795" i="40" s="1"/>
  <c r="AY866" i="40"/>
  <c r="BB866" i="40" s="1"/>
  <c r="AY930" i="40"/>
  <c r="BB930" i="40" s="1"/>
  <c r="AY994" i="40"/>
  <c r="BB994" i="40" s="1"/>
  <c r="AY382" i="40"/>
  <c r="BB382" i="40" s="1"/>
  <c r="AY638" i="40"/>
  <c r="BB638" i="40" s="1"/>
  <c r="AY806" i="40"/>
  <c r="BB806" i="40" s="1"/>
  <c r="AY874" i="40"/>
  <c r="BB874" i="40" s="1"/>
  <c r="AY938" i="40"/>
  <c r="BB938" i="40" s="1"/>
  <c r="AY3" i="40"/>
  <c r="BB3" i="40" s="1"/>
  <c r="AY22" i="40"/>
  <c r="BB22" i="40" s="1"/>
  <c r="AY414" i="40"/>
  <c r="BB414" i="40" s="1"/>
  <c r="AY670" i="40"/>
  <c r="BB670" i="40" s="1"/>
  <c r="AY816" i="40"/>
  <c r="BB816" i="40" s="1"/>
  <c r="AY882" i="40"/>
  <c r="BB882" i="40" s="1"/>
  <c r="AY946" i="40"/>
  <c r="BB946" i="40" s="1"/>
  <c r="AY86" i="40"/>
  <c r="BB86" i="40" s="1"/>
  <c r="AY446" i="40"/>
  <c r="BB446" i="40" s="1"/>
  <c r="AY694" i="40"/>
  <c r="BB694" i="40" s="1"/>
  <c r="AY825" i="40"/>
  <c r="BB825" i="40" s="1"/>
  <c r="AY890" i="40"/>
  <c r="BB890" i="40" s="1"/>
  <c r="AY954" i="40"/>
  <c r="BB954" i="40" s="1"/>
  <c r="AY150" i="40"/>
  <c r="BB150" i="40" s="1"/>
  <c r="AY478" i="40"/>
  <c r="BB478" i="40" s="1"/>
  <c r="AY716" i="40"/>
  <c r="BB716" i="40" s="1"/>
  <c r="AY834" i="40"/>
  <c r="BB834" i="40" s="1"/>
  <c r="AY898" i="40"/>
  <c r="BB898" i="40" s="1"/>
  <c r="AY962" i="40"/>
  <c r="BB962" i="40" s="1"/>
  <c r="AY214" i="40"/>
  <c r="BB214" i="40" s="1"/>
  <c r="AY510" i="40"/>
  <c r="BB510" i="40" s="1"/>
  <c r="AY736" i="40"/>
  <c r="BB736" i="40" s="1"/>
  <c r="AY842" i="40"/>
  <c r="BB842" i="40" s="1"/>
  <c r="AY906" i="40"/>
  <c r="BB906" i="40" s="1"/>
  <c r="AY970" i="40"/>
  <c r="BB970" i="40" s="1"/>
  <c r="AY278" i="40"/>
  <c r="BB278" i="40" s="1"/>
  <c r="AY542" i="40"/>
  <c r="BB542" i="40" s="1"/>
  <c r="AY758" i="40"/>
  <c r="BB758" i="40" s="1"/>
  <c r="AY850" i="40"/>
  <c r="BB850" i="40" s="1"/>
  <c r="AY914" i="40"/>
  <c r="BB914" i="40" s="1"/>
  <c r="AY978" i="40"/>
  <c r="BB978" i="4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蔣伊婷</author>
  </authors>
  <commentList>
    <comment ref="O1" authorId="0" shapeId="0" xr:uid="{04950056-BC9D-4B1E-91E5-589F6EF49BC5}">
      <text>
        <r>
          <rPr>
            <b/>
            <sz val="9"/>
            <color indexed="81"/>
            <rFont val="細明體"/>
            <family val="3"/>
            <charset val="136"/>
          </rPr>
          <t>蔣伊婷</t>
        </r>
        <r>
          <rPr>
            <b/>
            <sz val="9"/>
            <color indexed="81"/>
            <rFont val="Tahoma"/>
            <family val="2"/>
          </rPr>
          <t>:</t>
        </r>
        <r>
          <rPr>
            <sz val="9"/>
            <color indexed="81"/>
            <rFont val="Tahoma"/>
            <family val="2"/>
          </rPr>
          <t xml:space="preserve">
</t>
        </r>
        <r>
          <rPr>
            <sz val="9"/>
            <color indexed="81"/>
            <rFont val="細明體"/>
            <family val="3"/>
            <charset val="136"/>
          </rPr>
          <t>拿今日收盤價除以昨日收盤價的值做對數（</t>
        </r>
        <r>
          <rPr>
            <sz val="9"/>
            <color indexed="81"/>
            <rFont val="Tahoma"/>
            <family val="2"/>
          </rPr>
          <t>LN</t>
        </r>
        <r>
          <rPr>
            <sz val="9"/>
            <color indexed="81"/>
            <rFont val="細明體"/>
            <family val="3"/>
            <charset val="136"/>
          </rPr>
          <t>）處理代表的是</t>
        </r>
        <r>
          <rPr>
            <b/>
            <sz val="9"/>
            <color indexed="81"/>
            <rFont val="細明體"/>
            <family val="3"/>
            <charset val="136"/>
          </rPr>
          <t>「股票的每日報酬率的對數變化」</t>
        </r>
        <r>
          <rPr>
            <sz val="9"/>
            <color indexed="81"/>
            <rFont val="細明體"/>
            <family val="3"/>
            <charset val="136"/>
          </rPr>
          <t>。這樣的計算方式常被用來衡量股票價格的變化，而對數變換通常用於將非常數的數據轉換為更接近常態分佈的數據，以方便後續的統計分析。對數變換後的數據通常更容易進行建模和分析，並且有助於</t>
        </r>
        <r>
          <rPr>
            <b/>
            <sz val="9"/>
            <color indexed="81"/>
            <rFont val="細明體"/>
            <family val="3"/>
            <charset val="136"/>
          </rPr>
          <t>減少極端值對結果的影響</t>
        </r>
        <r>
          <rPr>
            <sz val="9"/>
            <color indexed="81"/>
            <rFont val="細明體"/>
            <family val="3"/>
            <charset val="136"/>
          </rPr>
          <t>。</t>
        </r>
      </text>
    </comment>
    <comment ref="AA5" authorId="0" shapeId="0" xr:uid="{49987FCC-9DE3-45D6-8EDB-FB6ACFF8235A}">
      <text>
        <r>
          <rPr>
            <b/>
            <sz val="9"/>
            <color indexed="81"/>
            <rFont val="細明體"/>
            <family val="3"/>
            <charset val="136"/>
          </rPr>
          <t>蔣伊婷</t>
        </r>
        <r>
          <rPr>
            <b/>
            <sz val="9"/>
            <color indexed="81"/>
            <rFont val="Tahoma"/>
            <family val="2"/>
          </rPr>
          <t>:</t>
        </r>
        <r>
          <rPr>
            <sz val="9"/>
            <color indexed="81"/>
            <rFont val="Tahoma"/>
            <family val="2"/>
          </rPr>
          <t xml:space="preserve">
</t>
        </r>
        <r>
          <rPr>
            <sz val="9"/>
            <color indexed="81"/>
            <rFont val="細明體"/>
            <family val="3"/>
            <charset val="136"/>
          </rPr>
          <t>要將標準差年化應乘以根號</t>
        </r>
        <r>
          <rPr>
            <sz val="9"/>
            <color indexed="81"/>
            <rFont val="Tahoma"/>
            <family val="2"/>
          </rPr>
          <t>4 (</t>
        </r>
        <r>
          <rPr>
            <sz val="9"/>
            <color indexed="81"/>
            <rFont val="細明體"/>
            <family val="3"/>
            <charset val="136"/>
          </rPr>
          <t>因為</t>
        </r>
        <r>
          <rPr>
            <sz val="9"/>
            <color indexed="81"/>
            <rFont val="Tahoma"/>
            <family val="2"/>
          </rPr>
          <t>12/3</t>
        </r>
        <r>
          <rPr>
            <sz val="9"/>
            <color indexed="81"/>
            <rFont val="細明體"/>
            <family val="3"/>
            <charset val="136"/>
          </rPr>
          <t>是</t>
        </r>
        <r>
          <rPr>
            <sz val="9"/>
            <color indexed="81"/>
            <rFont val="Tahoma"/>
            <family val="2"/>
          </rPr>
          <t>4</t>
        </r>
        <r>
          <rPr>
            <sz val="9"/>
            <color indexed="81"/>
            <rFont val="細明體"/>
            <family val="3"/>
            <charset val="136"/>
          </rPr>
          <t>，目前是三個月的資料</t>
        </r>
        <r>
          <rPr>
            <sz val="9"/>
            <color indexed="81"/>
            <rFont val="Tahoma"/>
            <family val="2"/>
          </rPr>
          <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蔣伊婷</author>
  </authors>
  <commentList>
    <comment ref="BC2" authorId="0" shapeId="0" xr:uid="{0FA3E687-52AB-4609-8C24-69A7DAAB7DD9}">
      <text>
        <r>
          <rPr>
            <b/>
            <sz val="9"/>
            <color indexed="81"/>
            <rFont val="細明體"/>
            <family val="3"/>
            <charset val="136"/>
          </rPr>
          <t>蔣伊婷</t>
        </r>
        <r>
          <rPr>
            <b/>
            <sz val="9"/>
            <color indexed="81"/>
            <rFont val="Tahoma"/>
            <family val="2"/>
          </rPr>
          <t>:</t>
        </r>
        <r>
          <rPr>
            <sz val="9"/>
            <color indexed="81"/>
            <rFont val="Tahoma"/>
            <family val="2"/>
          </rPr>
          <t xml:space="preserve">
</t>
        </r>
        <r>
          <rPr>
            <sz val="9"/>
            <color indexed="81"/>
            <rFont val="細明體"/>
            <family val="3"/>
            <charset val="136"/>
          </rPr>
          <t>此為美國</t>
        </r>
        <r>
          <rPr>
            <sz val="9"/>
            <color indexed="81"/>
            <rFont val="Tahoma"/>
            <family val="2"/>
          </rPr>
          <t>10</t>
        </r>
        <r>
          <rPr>
            <sz val="9"/>
            <color indexed="81"/>
            <rFont val="細明體"/>
            <family val="3"/>
            <charset val="136"/>
          </rPr>
          <t>年期公債殖利率</t>
        </r>
        <r>
          <rPr>
            <sz val="9"/>
            <color indexed="81"/>
            <rFont val="Tahoma"/>
            <family val="2"/>
          </rPr>
          <t>(</t>
        </r>
        <r>
          <rPr>
            <sz val="9"/>
            <color indexed="81"/>
            <rFont val="細明體"/>
            <family val="3"/>
            <charset val="136"/>
          </rPr>
          <t>已年化，作為無風險利率</t>
        </r>
        <r>
          <rPr>
            <sz val="9"/>
            <color indexed="81"/>
            <rFont val="Tahoma"/>
            <family val="2"/>
          </rPr>
          <t>)</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807988D-AFF4-48A9-965E-F0DC22012044}" keepAlive="1" name="連線" type="5" refreshedVersion="0" background="1">
    <dbPr connection="Provider=Microsoft.Mashup.OleDb.1;Data Source=$Workbook$;Location=&quot;Table_6541_113_05&quot;;Extended Properties=&quot;&quot;" commandType="0"/>
  </connection>
  <connection id="2" xr16:uid="{0031D02C-7782-4E3C-963E-44C895DF840C}" keepAlive="1" name="連線1" type="5" refreshedVersion="0" background="1">
    <dbPr connection="Provider=Microsoft.Mashup.OleDb.1;Data Source=$Workbook$;Location=&quot;Table_6541_113_04&quot;;Extended Properties=&quot;&quot;" commandType="0"/>
  </connection>
  <connection id="3" xr16:uid="{FFECD39B-7809-4D6F-9D16-59B9FBB73761}" keepAlive="1" name="連線10" type="5" refreshedVersion="0" background="1">
    <dbPr connection="Provider=Microsoft.Mashup.OleDb.1;Data Source=$Workbook$;Location=&quot;Table_3653_113_04&quot;;Extended Properties=&quot;&quot;" commandType="0"/>
  </connection>
  <connection id="4" xr16:uid="{40D46011-228A-4244-80B2-F1075AD3B6FA}" keepAlive="1" name="連線100" type="5" refreshedVersion="0" background="1">
    <dbPr connection="Provider=Microsoft.Mashup.OleDb.1;Data Source=$Workbook$;Location=&quot;Table_3653_113_04&quot;;Extended Properties=&quot;&quot;" commandType="0"/>
  </connection>
  <connection id="5" xr16:uid="{C86CEB43-53FB-4BAD-845D-67D9822AB910}" keepAlive="1" name="連線1000" type="5" refreshedVersion="0" background="1">
    <dbPr connection="Provider=Microsoft.Mashup.OleDb.1;Data Source=$Workbook$;Location=&quot;Table_4938_113_04&quot;;Extended Properties=&quot;&quot;" commandType="0"/>
  </connection>
  <connection id="6" xr16:uid="{179E961E-2224-4DC7-BA61-EF5714D91269}" keepAlive="1" name="連線1001" type="5" refreshedVersion="0" background="1">
    <dbPr connection="Provider=Microsoft.Mashup.OleDb.1;Data Source=$Workbook$;Location=&quot;Table_4938_113_03&quot;;Extended Properties=&quot;&quot;" commandType="0"/>
  </connection>
  <connection id="7" xr16:uid="{276028B5-BA73-4559-9519-A2859239DE71}" keepAlive="1" name="連線1002" type="5" refreshedVersion="0" background="1">
    <dbPr connection="Provider=Microsoft.Mashup.OleDb.1;Data Source=$Workbook$;Location=&quot;Table_1905_113_05&quot;;Extended Properties=&quot;&quot;" commandType="0"/>
  </connection>
  <connection id="8" xr16:uid="{8E378EB0-0250-4ED2-9575-F138B14E32D8}" keepAlive="1" name="連線1003" type="5" refreshedVersion="0" background="1">
    <dbPr connection="Provider=Microsoft.Mashup.OleDb.1;Data Source=$Workbook$;Location=&quot;Table_1905_113_04&quot;;Extended Properties=&quot;&quot;" commandType="0"/>
  </connection>
  <connection id="9" xr16:uid="{62882BCA-91B1-4055-8B29-9C5D4086EFCE}" keepAlive="1" name="連線1004" type="5" refreshedVersion="0" background="1">
    <dbPr connection="Provider=Microsoft.Mashup.OleDb.1;Data Source=$Workbook$;Location=&quot;Table_1905_113_03&quot;;Extended Properties=&quot;&quot;" commandType="0"/>
  </connection>
  <connection id="10" xr16:uid="{FAEEA65D-225E-4B3F-AED8-85BF4B820F3E}" keepAlive="1" name="連線1005" type="5" refreshedVersion="0" background="1">
    <dbPr connection="Provider=Microsoft.Mashup.OleDb.1;Data Source=$Workbook$;Location=&quot;Table_6414_113_05&quot;;Extended Properties=&quot;&quot;" commandType="0"/>
  </connection>
  <connection id="11" xr16:uid="{CFBFB376-063E-46B0-953A-E38671ED2DEB}" keepAlive="1" name="連線1006" type="5" refreshedVersion="0" background="1">
    <dbPr connection="Provider=Microsoft.Mashup.OleDb.1;Data Source=$Workbook$;Location=&quot;Table_6414_113_04&quot;;Extended Properties=&quot;&quot;" commandType="0"/>
  </connection>
  <connection id="12" xr16:uid="{811C9ED2-15AD-45DD-851E-FAA6F482F151}" keepAlive="1" name="連線1007" type="5" refreshedVersion="0" background="1">
    <dbPr connection="Provider=Microsoft.Mashup.OleDb.1;Data Source=$Workbook$;Location=&quot;Table_6414_113_03&quot;;Extended Properties=&quot;&quot;" commandType="0"/>
  </connection>
  <connection id="13" xr16:uid="{24B4CFB8-CB3A-46B0-8F70-C790B22186E1}" keepAlive="1" name="連線1008" type="5" refreshedVersion="0" background="1">
    <dbPr connection="Provider=Microsoft.Mashup.OleDb.1;Data Source=$Workbook$;Location=&quot;Table_3356_113_05&quot;;Extended Properties=&quot;&quot;" commandType="0"/>
  </connection>
  <connection id="14" xr16:uid="{00AADF6E-A51C-4EB1-89D1-87E514AB3835}" keepAlive="1" name="連線1009" type="5" refreshedVersion="0" background="1">
    <dbPr connection="Provider=Microsoft.Mashup.OleDb.1;Data Source=$Workbook$;Location=&quot;Table_3356_113_04&quot;;Extended Properties=&quot;&quot;" commandType="0"/>
  </connection>
  <connection id="15" xr16:uid="{B4DB9161-2A3B-4339-806E-2969793BA76E}" keepAlive="1" name="連線101" type="5" refreshedVersion="0" background="1">
    <dbPr connection="Provider=Microsoft.Mashup.OleDb.1;Data Source=$Workbook$;Location=&quot;Table_3653_113_03&quot;;Extended Properties=&quot;&quot;" commandType="0"/>
  </connection>
  <connection id="16" xr16:uid="{6FD21FBF-394D-4CBE-B0A3-B1B76E2FAD47}" keepAlive="1" name="連線1010" type="5" refreshedVersion="0" background="1">
    <dbPr connection="Provider=Microsoft.Mashup.OleDb.1;Data Source=$Workbook$;Location=&quot;Table_3356_113_03&quot;;Extended Properties=&quot;&quot;" commandType="0"/>
  </connection>
  <connection id="17" xr16:uid="{BCBEF890-C361-4E70-AC76-F77ED29A6C68}" keepAlive="1" name="連線1011" type="5" refreshedVersion="0" background="1">
    <dbPr connection="Provider=Microsoft.Mashup.OleDb.1;Data Source=$Workbook$;Location=&quot;Table_1809_113_05&quot;;Extended Properties=&quot;&quot;" commandType="0"/>
  </connection>
  <connection id="18" xr16:uid="{633F75FA-B714-45E1-8F3C-D75854975300}" keepAlive="1" name="連線1012" type="5" refreshedVersion="0" background="1">
    <dbPr connection="Provider=Microsoft.Mashup.OleDb.1;Data Source=$Workbook$;Location=&quot;Table_1809_113_04&quot;;Extended Properties=&quot;&quot;" commandType="0"/>
  </connection>
  <connection id="19" xr16:uid="{58967F18-ED97-429A-A8B2-F1FE24909AFE}" keepAlive="1" name="連線1013" type="5" refreshedVersion="0" background="1">
    <dbPr connection="Provider=Microsoft.Mashup.OleDb.1;Data Source=$Workbook$;Location=&quot;Table_1809_113_03&quot;;Extended Properties=&quot;&quot;" commandType="0"/>
  </connection>
  <connection id="20" xr16:uid="{559C2A18-DC1D-4895-8F20-3BEA0DF5808A}" keepAlive="1" name="連線1014" type="5" refreshedVersion="0" background="1">
    <dbPr connection="Provider=Microsoft.Mashup.OleDb.1;Data Source=$Workbook$;Location=&quot;Table_2338_113_05&quot;;Extended Properties=&quot;&quot;" commandType="0"/>
  </connection>
  <connection id="21" xr16:uid="{15DEA334-96AD-4684-A404-2C9C5FE52EF9}" keepAlive="1" name="連線1015" type="5" refreshedVersion="0" background="1">
    <dbPr connection="Provider=Microsoft.Mashup.OleDb.1;Data Source=$Workbook$;Location=&quot;Table_2338_113_04&quot;;Extended Properties=&quot;&quot;" commandType="0"/>
  </connection>
  <connection id="22" xr16:uid="{34CE1E30-8E7D-4D71-A385-8B133AB25ADC}" keepAlive="1" name="連線1016" type="5" refreshedVersion="0" background="1">
    <dbPr connection="Provider=Microsoft.Mashup.OleDb.1;Data Source=$Workbook$;Location=&quot;Table_2338_113_03&quot;;Extended Properties=&quot;&quot;" commandType="0"/>
  </connection>
  <connection id="23" xr16:uid="{8E28518E-784B-4044-AE0C-241258C85BBC}" keepAlive="1" name="連線1017" type="5" refreshedVersion="0" background="1">
    <dbPr connection="Provider=Microsoft.Mashup.OleDb.1;Data Source=$Workbook$;Location=&quot;Table_3504_113_05&quot;;Extended Properties=&quot;&quot;" commandType="0"/>
  </connection>
  <connection id="24" xr16:uid="{191C2331-B144-49E7-8939-198D56BEC9A2}" keepAlive="1" name="連線1018" type="5" refreshedVersion="0" background="1">
    <dbPr connection="Provider=Microsoft.Mashup.OleDb.1;Data Source=$Workbook$;Location=&quot;Table_3504_113_04&quot;;Extended Properties=&quot;&quot;" commandType="0"/>
  </connection>
  <connection id="25" xr16:uid="{D297DB97-3942-4453-9B59-8500712B6B58}" keepAlive="1" name="連線1019" type="5" refreshedVersion="0" background="1">
    <dbPr connection="Provider=Microsoft.Mashup.OleDb.1;Data Source=$Workbook$;Location=&quot;Table_3504_113_03&quot;;Extended Properties=&quot;&quot;" commandType="0"/>
  </connection>
  <connection id="26" xr16:uid="{B4E8AC06-6332-447B-8FE4-6D29A965E4E9}" keepAlive="1" name="連線102" type="5" refreshedVersion="0" background="1">
    <dbPr connection="Provider=Microsoft.Mashup.OleDb.1;Data Source=$Workbook$;Location=&quot;Table_1519_113_05&quot;;Extended Properties=&quot;&quot;" commandType="0"/>
  </connection>
  <connection id="27" xr16:uid="{46BA5512-5F75-4FFA-9C93-EEC39141AD18}" keepAlive="1" name="連線1020" type="5" refreshedVersion="0" background="1">
    <dbPr connection="Provider=Microsoft.Mashup.OleDb.1;Data Source=$Workbook$;Location=&quot;Table_6669_113_05&quot;;Extended Properties=&quot;&quot;" commandType="0"/>
  </connection>
  <connection id="28" xr16:uid="{88509A30-57E2-4EC7-931D-A2E4252AB365}" keepAlive="1" name="連線1021" type="5" refreshedVersion="0" background="1">
    <dbPr connection="Provider=Microsoft.Mashup.OleDb.1;Data Source=$Workbook$;Location=&quot;Table_6669_113_04&quot;;Extended Properties=&quot;&quot;" commandType="0"/>
  </connection>
  <connection id="29" xr16:uid="{28ECF724-1E1F-489A-A13A-3F163A41DBB0}" keepAlive="1" name="連線1022" type="5" refreshedVersion="0" background="1">
    <dbPr connection="Provider=Microsoft.Mashup.OleDb.1;Data Source=$Workbook$;Location=&quot;Table_6669_113_03&quot;;Extended Properties=&quot;&quot;" commandType="0"/>
  </connection>
  <connection id="30" xr16:uid="{10F6F6A4-B26D-4507-BBB9-0E9495B498AE}" keepAlive="1" name="連線1023" type="5" refreshedVersion="0" background="1">
    <dbPr connection="Provider=Microsoft.Mashup.OleDb.1;Data Source=$Workbook$;Location=&quot;Table_3036_113_05&quot;;Extended Properties=&quot;&quot;" commandType="0"/>
  </connection>
  <connection id="31" xr16:uid="{9D383B13-7064-42D0-970B-114D5D083FE1}" keepAlive="1" name="連線1024" type="5" refreshedVersion="0" background="1">
    <dbPr connection="Provider=Microsoft.Mashup.OleDb.1;Data Source=$Workbook$;Location=&quot;Table_3036_113_04&quot;;Extended Properties=&quot;&quot;" commandType="0"/>
  </connection>
  <connection id="32" xr16:uid="{7123C674-07A0-4247-93C5-A6F7214951BA}" keepAlive="1" name="連線1025" type="5" refreshedVersion="0" background="1">
    <dbPr connection="Provider=Microsoft.Mashup.OleDb.1;Data Source=$Workbook$;Location=&quot;Table_3036_113_03&quot;;Extended Properties=&quot;&quot;" commandType="0"/>
  </connection>
  <connection id="33" xr16:uid="{77122681-4198-4B4D-9D07-373D9FE0476B}" keepAlive="1" name="連線1026" type="5" refreshedVersion="0" background="1">
    <dbPr connection="Provider=Microsoft.Mashup.OleDb.1;Data Source=$Workbook$;Location=&quot;Table_2357_113_05&quot;;Extended Properties=&quot;&quot;" commandType="0"/>
  </connection>
  <connection id="34" xr16:uid="{6A939D45-9B98-41A0-8790-4408568D370F}" keepAlive="1" name="連線1027" type="5" refreshedVersion="0" background="1">
    <dbPr connection="Provider=Microsoft.Mashup.OleDb.1;Data Source=$Workbook$;Location=&quot;Table_2357_113_04&quot;;Extended Properties=&quot;&quot;" commandType="0"/>
  </connection>
  <connection id="35" xr16:uid="{932FA0DB-EB0F-45F5-987E-42111A5A2C94}" keepAlive="1" name="連線1028" type="5" refreshedVersion="0" background="1">
    <dbPr connection="Provider=Microsoft.Mashup.OleDb.1;Data Source=$Workbook$;Location=&quot;Table_2357_113_03&quot;;Extended Properties=&quot;&quot;" commandType="0"/>
  </connection>
  <connection id="36" xr16:uid="{3BFF998B-B6CF-4C73-9214-9BEC82D85DEF}" keepAlive="1" name="連線1029" type="5" refreshedVersion="0" background="1">
    <dbPr connection="Provider=Microsoft.Mashup.OleDb.1;Data Source=$Workbook$;Location=&quot;Table_4938_113_05&quot;;Extended Properties=&quot;&quot;" commandType="0"/>
  </connection>
  <connection id="37" xr16:uid="{28A8AAD4-E18D-4A6C-9C29-C178FAF45761}" keepAlive="1" name="連線103" type="5" refreshedVersion="0" background="1">
    <dbPr connection="Provider=Microsoft.Mashup.OleDb.1;Data Source=$Workbook$;Location=&quot;Table_1519_113_04&quot;;Extended Properties=&quot;&quot;" commandType="0"/>
  </connection>
  <connection id="38" xr16:uid="{6A282CD1-D23F-41E5-89CB-EA41CF13459D}" keepAlive="1" name="連線1030" type="5" refreshedVersion="0" background="1">
    <dbPr connection="Provider=Microsoft.Mashup.OleDb.1;Data Source=$Workbook$;Location=&quot;Table_4938_113_04&quot;;Extended Properties=&quot;&quot;" commandType="0"/>
  </connection>
  <connection id="39" xr16:uid="{84BDB748-DDC2-4586-8DDE-38C561D432EE}" keepAlive="1" name="連線1031" type="5" refreshedVersion="0" background="1">
    <dbPr connection="Provider=Microsoft.Mashup.OleDb.1;Data Source=$Workbook$;Location=&quot;Table_4938_113_03&quot;;Extended Properties=&quot;&quot;" commandType="0"/>
  </connection>
  <connection id="40" xr16:uid="{1B9EE458-D3B1-49EF-A1A5-E6BD4A0D705E}" keepAlive="1" name="連線1032" type="5" refreshedVersion="0" background="1">
    <dbPr connection="Provider=Microsoft.Mashup.OleDb.1;Data Source=$Workbook$;Location=&quot;Table_1905_113_05&quot;;Extended Properties=&quot;&quot;" commandType="0"/>
  </connection>
  <connection id="41" xr16:uid="{871418D5-4913-48CA-A5A2-B52F3C2DCE59}" keepAlive="1" name="連線1033" type="5" refreshedVersion="0" background="1">
    <dbPr connection="Provider=Microsoft.Mashup.OleDb.1;Data Source=$Workbook$;Location=&quot;Table_1905_113_04&quot;;Extended Properties=&quot;&quot;" commandType="0"/>
  </connection>
  <connection id="42" xr16:uid="{9C2E26C6-3022-4651-93C3-3F7D7F43BDF6}" keepAlive="1" name="連線1034" type="5" refreshedVersion="0" background="1">
    <dbPr connection="Provider=Microsoft.Mashup.OleDb.1;Data Source=$Workbook$;Location=&quot;Table_1905_113_03&quot;;Extended Properties=&quot;&quot;" commandType="0"/>
  </connection>
  <connection id="43" xr16:uid="{7EEC1722-B96C-4210-9FEB-C9F956B8A568}" keepAlive="1" name="連線1035" type="5" refreshedVersion="0" background="1">
    <dbPr connection="Provider=Microsoft.Mashup.OleDb.1;Data Source=$Workbook$;Location=&quot;Table_6414_113_05&quot;;Extended Properties=&quot;&quot;" commandType="0"/>
  </connection>
  <connection id="44" xr16:uid="{5405EF58-C4C5-48C7-8345-1C89BA01CE58}" keepAlive="1" name="連線1036" type="5" refreshedVersion="0" background="1">
    <dbPr connection="Provider=Microsoft.Mashup.OleDb.1;Data Source=$Workbook$;Location=&quot;Table_6414_113_04&quot;;Extended Properties=&quot;&quot;" commandType="0"/>
  </connection>
  <connection id="45" xr16:uid="{8553A8CC-924C-4886-B86B-963E8987FA88}" keepAlive="1" name="連線1037" type="5" refreshedVersion="0" background="1">
    <dbPr connection="Provider=Microsoft.Mashup.OleDb.1;Data Source=$Workbook$;Location=&quot;Table_6414_113_03&quot;;Extended Properties=&quot;&quot;" commandType="0"/>
  </connection>
  <connection id="46" xr16:uid="{F332C373-C377-4548-9990-87A380A4D054}" keepAlive="1" name="連線1038" type="5" refreshedVersion="0" background="1">
    <dbPr connection="Provider=Microsoft.Mashup.OleDb.1;Data Source=$Workbook$;Location=&quot;Table_3356_113_05&quot;;Extended Properties=&quot;&quot;" commandType="0"/>
  </connection>
  <connection id="47" xr16:uid="{95B4810C-8E64-4846-9932-42DC44B76575}" keepAlive="1" name="連線1039" type="5" refreshedVersion="0" background="1">
    <dbPr connection="Provider=Microsoft.Mashup.OleDb.1;Data Source=$Workbook$;Location=&quot;Table_3356_113_04&quot;;Extended Properties=&quot;&quot;" commandType="0"/>
  </connection>
  <connection id="48" xr16:uid="{758BF326-41AB-4183-87F7-70B4B31BE9DF}" keepAlive="1" name="連線104" type="5" refreshedVersion="0" background="1">
    <dbPr connection="Provider=Microsoft.Mashup.OleDb.1;Data Source=$Workbook$;Location=&quot;Table_1519_113_03&quot;;Extended Properties=&quot;&quot;" commandType="0"/>
  </connection>
  <connection id="49" xr16:uid="{80B8B9CD-A8DB-432D-9DB7-AD169DA69343}" keepAlive="1" name="連線1040" type="5" refreshedVersion="0" background="1">
    <dbPr connection="Provider=Microsoft.Mashup.OleDb.1;Data Source=$Workbook$;Location=&quot;Table_3356_113_03&quot;;Extended Properties=&quot;&quot;" commandType="0"/>
  </connection>
  <connection id="50" xr16:uid="{E55154CB-6845-4819-A1C1-27678DE7D506}" keepAlive="1" name="連線1041" type="5" refreshedVersion="0" background="1">
    <dbPr connection="Provider=Microsoft.Mashup.OleDb.1;Data Source=$Workbook$;Location=&quot;Table_1809_113_05&quot;;Extended Properties=&quot;&quot;" commandType="0"/>
  </connection>
  <connection id="51" xr16:uid="{6C692D9E-C7FA-4B43-B569-49806B085723}" keepAlive="1" name="連線1042" type="5" refreshedVersion="0" background="1">
    <dbPr connection="Provider=Microsoft.Mashup.OleDb.1;Data Source=$Workbook$;Location=&quot;Table_1809_113_04&quot;;Extended Properties=&quot;&quot;" commandType="0"/>
  </connection>
  <connection id="52" xr16:uid="{93DDC716-E784-4206-A2AE-6119229F050E}" keepAlive="1" name="連線1043" type="5" refreshedVersion="0" background="1">
    <dbPr connection="Provider=Microsoft.Mashup.OleDb.1;Data Source=$Workbook$;Location=&quot;Table_1809_113_03&quot;;Extended Properties=&quot;&quot;" commandType="0"/>
  </connection>
  <connection id="53" xr16:uid="{D9D7D710-D696-4C43-BDC8-F45525E802A7}" keepAlive="1" name="連線1044" type="5" refreshedVersion="0" background="1">
    <dbPr connection="Provider=Microsoft.Mashup.OleDb.1;Data Source=$Workbook$;Location=&quot;Table_2338_113_05&quot;;Extended Properties=&quot;&quot;" commandType="0"/>
  </connection>
  <connection id="54" xr16:uid="{B0D9F7C2-EABC-4909-9A14-A30D0D92F063}" keepAlive="1" name="連線1045" type="5" refreshedVersion="0" background="1">
    <dbPr connection="Provider=Microsoft.Mashup.OleDb.1;Data Source=$Workbook$;Location=&quot;Table_2338_113_04&quot;;Extended Properties=&quot;&quot;" commandType="0"/>
  </connection>
  <connection id="55" xr16:uid="{A898410B-94FE-40F7-9FBC-9BB29DDC49BA}" keepAlive="1" name="連線1046" type="5" refreshedVersion="0" background="1">
    <dbPr connection="Provider=Microsoft.Mashup.OleDb.1;Data Source=$Workbook$;Location=&quot;Table_2338_113_03&quot;;Extended Properties=&quot;&quot;" commandType="0"/>
  </connection>
  <connection id="56" xr16:uid="{82AB7615-794F-4D0C-AC64-1BB9580B839F}" keepAlive="1" name="連線1047" type="5" refreshedVersion="0" background="1">
    <dbPr connection="Provider=Microsoft.Mashup.OleDb.1;Data Source=$Workbook$;Location=&quot;Table_3504_113_05&quot;;Extended Properties=&quot;&quot;" commandType="0"/>
  </connection>
  <connection id="57" xr16:uid="{193BB688-9363-47A8-B21F-E9692538B157}" keepAlive="1" name="連線1048" type="5" refreshedVersion="0" background="1">
    <dbPr connection="Provider=Microsoft.Mashup.OleDb.1;Data Source=$Workbook$;Location=&quot;Table_3504_113_04&quot;;Extended Properties=&quot;&quot;" commandType="0"/>
  </connection>
  <connection id="58" xr16:uid="{2DDCF254-3261-45CF-8413-946508BB0C6E}" keepAlive="1" name="連線1049" type="5" refreshedVersion="0" background="1">
    <dbPr connection="Provider=Microsoft.Mashup.OleDb.1;Data Source=$Workbook$;Location=&quot;Table_3504_113_03&quot;;Extended Properties=&quot;&quot;" commandType="0"/>
  </connection>
  <connection id="59" xr16:uid="{830964A8-8FBA-44C1-BB8F-4F0C6BF615C3}" keepAlive="1" name="連線105" type="5" refreshedVersion="0" background="1">
    <dbPr connection="Provider=Microsoft.Mashup.OleDb.1;Data Source=$Workbook$;Location=&quot;Table_1905_113_05&quot;;Extended Properties=&quot;&quot;" commandType="0"/>
  </connection>
  <connection id="60" xr16:uid="{5E9132FE-D015-4340-91C7-BCFED3803261}" keepAlive="1" name="連線1050" type="5" refreshedVersion="0" background="1">
    <dbPr connection="Provider=Microsoft.Mashup.OleDb.1;Data Source=$Workbook$;Location=&quot;Table_6669_113_05&quot;;Extended Properties=&quot;&quot;" commandType="0"/>
  </connection>
  <connection id="61" xr16:uid="{77F09990-ECA2-4E20-A476-B0C6B95DB56B}" keepAlive="1" name="連線1051" type="5" refreshedVersion="0" background="1">
    <dbPr connection="Provider=Microsoft.Mashup.OleDb.1;Data Source=$Workbook$;Location=&quot;Table_6669_113_04&quot;;Extended Properties=&quot;&quot;" commandType="0"/>
  </connection>
  <connection id="62" xr16:uid="{4880D115-BF3E-4555-845B-7855A48FCDAF}" keepAlive="1" name="連線1052" type="5" refreshedVersion="0" background="1">
    <dbPr connection="Provider=Microsoft.Mashup.OleDb.1;Data Source=$Workbook$;Location=&quot;Table_6669_113_03&quot;;Extended Properties=&quot;&quot;" commandType="0"/>
  </connection>
  <connection id="63" xr16:uid="{F70C2721-353C-456F-BA75-14AC6797E95D}" keepAlive="1" name="連線1053" type="5" refreshedVersion="0" background="1">
    <dbPr connection="Provider=Microsoft.Mashup.OleDb.1;Data Source=$Workbook$;Location=&quot;Table_3533_113_05&quot;;Extended Properties=&quot;&quot;" commandType="0"/>
  </connection>
  <connection id="64" xr16:uid="{2E3441FB-A602-40E1-B957-C51F91E10B67}" keepAlive="1" name="連線1054" type="5" refreshedVersion="0" background="1">
    <dbPr connection="Provider=Microsoft.Mashup.OleDb.1;Data Source=$Workbook$;Location=&quot;Table_3533_113_04&quot;;Extended Properties=&quot;&quot;" commandType="0"/>
  </connection>
  <connection id="65" xr16:uid="{A9A71EF0-64C7-498E-A577-B1915B6AF661}" keepAlive="1" name="連線1055" type="5" refreshedVersion="0" background="1">
    <dbPr connection="Provider=Microsoft.Mashup.OleDb.1;Data Source=$Workbook$;Location=&quot;Table_3533_113_03&quot;;Extended Properties=&quot;&quot;" commandType="0"/>
  </connection>
  <connection id="66" xr16:uid="{F0F7625A-8E6A-4248-A7CF-5B8DAEFE90CB}" keepAlive="1" name="連線1056" type="5" refreshedVersion="0" background="1">
    <dbPr connection="Provider=Microsoft.Mashup.OleDb.1;Data Source=$Workbook$;Location=&quot;Table_2059_113_05&quot;;Extended Properties=&quot;&quot;" commandType="0"/>
  </connection>
  <connection id="67" xr16:uid="{A8E3F136-48E3-48A8-866C-BEA5AC957F80}" keepAlive="1" name="連線1057" type="5" refreshedVersion="0" background="1">
    <dbPr connection="Provider=Microsoft.Mashup.OleDb.1;Data Source=$Workbook$;Location=&quot;Table_2059_113_04&quot;;Extended Properties=&quot;&quot;" commandType="0"/>
  </connection>
  <connection id="68" xr16:uid="{67298850-337A-48D2-8F53-0DFE1436DDD6}" keepAlive="1" name="連線1058" type="5" refreshedVersion="0" background="1">
    <dbPr connection="Provider=Microsoft.Mashup.OleDb.1;Data Source=$Workbook$;Location=&quot;Table_2059_113_03&quot;;Extended Properties=&quot;&quot;" commandType="0"/>
  </connection>
  <connection id="69" xr16:uid="{7FEB7C4B-63D2-4ECE-A439-D16CF1F6B4E6}" keepAlive="1" name="連線1059" type="5" refreshedVersion="0" background="1">
    <dbPr connection="Provider=Microsoft.Mashup.OleDb.1;Data Source=$Workbook$;Location=&quot;Table_2357_113_05&quot;;Extended Properties=&quot;&quot;" commandType="0"/>
  </connection>
  <connection id="70" xr16:uid="{CBF1DF9D-B1AB-4D04-9F7C-9157E38DEA2D}" keepAlive="1" name="連線106" type="5" refreshedVersion="0" background="1">
    <dbPr connection="Provider=Microsoft.Mashup.OleDb.1;Data Source=$Workbook$;Location=&quot;Table_1905_113_04&quot;;Extended Properties=&quot;&quot;" commandType="0"/>
  </connection>
  <connection id="71" xr16:uid="{B3A77F8D-F6B3-4939-BD87-1B8AD95242A7}" keepAlive="1" name="連線1060" type="5" refreshedVersion="0" background="1">
    <dbPr connection="Provider=Microsoft.Mashup.OleDb.1;Data Source=$Workbook$;Location=&quot;Table_2357_113_04&quot;;Extended Properties=&quot;&quot;" commandType="0"/>
  </connection>
  <connection id="72" xr16:uid="{19EFF8C2-C95F-4A4C-A7AA-14A0267A633A}" keepAlive="1" name="連線1061" type="5" refreshedVersion="0" background="1">
    <dbPr connection="Provider=Microsoft.Mashup.OleDb.1;Data Source=$Workbook$;Location=&quot;Table_2357_113_03&quot;;Extended Properties=&quot;&quot;" commandType="0"/>
  </connection>
  <connection id="73" xr16:uid="{7632EB49-2280-4176-A067-B47F3B2BC20E}" keepAlive="1" name="連線1062" type="5" refreshedVersion="0" background="1">
    <dbPr connection="Provider=Microsoft.Mashup.OleDb.1;Data Source=$Workbook$;Location=&quot;Table_3008_113_05&quot;;Extended Properties=&quot;&quot;" commandType="0"/>
  </connection>
  <connection id="74" xr16:uid="{2FB9AD32-7CE5-4FBA-B5BD-863D0FFE230D}" keepAlive="1" name="連線1063" type="5" refreshedVersion="0" background="1">
    <dbPr connection="Provider=Microsoft.Mashup.OleDb.1;Data Source=$Workbook$;Location=&quot;Table_3008_113_04&quot;;Extended Properties=&quot;&quot;" commandType="0"/>
  </connection>
  <connection id="75" xr16:uid="{4830939E-4A92-4C81-8DE7-AFFA08808F47}" keepAlive="1" name="連線1064" type="5" refreshedVersion="0" background="1">
    <dbPr connection="Provider=Microsoft.Mashup.OleDb.1;Data Source=$Workbook$;Location=&quot;Table_3008_113_03&quot;;Extended Properties=&quot;&quot;" commandType="0"/>
  </connection>
  <connection id="76" xr16:uid="{90ED090A-3EBF-4601-A3A9-6478291664AF}" keepAlive="1" name="連線1065" type="5" refreshedVersion="0" background="1">
    <dbPr connection="Provider=Microsoft.Mashup.OleDb.1;Data Source=$Workbook$;Location=&quot;Table_4763_113_05&quot;;Extended Properties=&quot;&quot;" commandType="0"/>
  </connection>
  <connection id="77" xr16:uid="{A789D5BC-23AD-4DFA-B45D-783726054F95}" keepAlive="1" name="連線1066" type="5" refreshedVersion="0" background="1">
    <dbPr connection="Provider=Microsoft.Mashup.OleDb.1;Data Source=$Workbook$;Location=&quot;Table_4763_113_04&quot;;Extended Properties=&quot;&quot;" commandType="0"/>
  </connection>
  <connection id="78" xr16:uid="{D0CB72A0-40A3-42AA-A503-BFFBAF5AC497}" keepAlive="1" name="連線1067" type="5" refreshedVersion="0" background="1">
    <dbPr connection="Provider=Microsoft.Mashup.OleDb.1;Data Source=$Workbook$;Location=&quot;Table_4763_113_03&quot;;Extended Properties=&quot;&quot;" commandType="0"/>
  </connection>
  <connection id="79" xr16:uid="{CC3E92A8-7A0E-4BAE-8DD7-13F4B5936D60}" keepAlive="1" name="連線1068" type="5" refreshedVersion="0" background="1">
    <dbPr connection="Provider=Microsoft.Mashup.OleDb.1;Data Source=$Workbook$;Location=&quot;Table_2454_113_05&quot;;Extended Properties=&quot;&quot;" commandType="0"/>
  </connection>
  <connection id="80" xr16:uid="{E7E2BBFE-EE6F-4E8C-A6AA-1B00FB74578C}" keepAlive="1" name="連線1069" type="5" refreshedVersion="0" background="1">
    <dbPr connection="Provider=Microsoft.Mashup.OleDb.1;Data Source=$Workbook$;Location=&quot;Table_2454_113_04&quot;;Extended Properties=&quot;&quot;" commandType="0"/>
  </connection>
  <connection id="81" xr16:uid="{05255B98-F57C-467A-B38F-BFA73DCCB05D}" keepAlive="1" name="連線107" type="5" refreshedVersion="0" background="1">
    <dbPr connection="Provider=Microsoft.Mashup.OleDb.1;Data Source=$Workbook$;Location=&quot;Table_1905_113_03&quot;;Extended Properties=&quot;&quot;" commandType="0"/>
  </connection>
  <connection id="82" xr16:uid="{95C53840-D2FD-4AF9-9C11-4217022CC841}" keepAlive="1" name="連線1070" type="5" refreshedVersion="0" background="1">
    <dbPr connection="Provider=Microsoft.Mashup.OleDb.1;Data Source=$Workbook$;Location=&quot;Table_2454_113_03&quot;;Extended Properties=&quot;&quot;" commandType="0"/>
  </connection>
  <connection id="83" xr16:uid="{AA16B946-D530-471B-905B-53ECE6D53FBC}" keepAlive="1" name="連線1071" type="5" refreshedVersion="0" background="1">
    <dbPr connection="Provider=Microsoft.Mashup.OleDb.1;Data Source=$Workbook$;Location=&quot;Table_2207_113_05&quot;;Extended Properties=&quot;&quot;" commandType="0"/>
  </connection>
  <connection id="84" xr16:uid="{F9F5F23D-BE4E-4DD5-ABA1-ECB0BAAF153D}" keepAlive="1" name="連線1072" type="5" refreshedVersion="0" background="1">
    <dbPr connection="Provider=Microsoft.Mashup.OleDb.1;Data Source=$Workbook$;Location=&quot;Table_2207_113_04&quot;;Extended Properties=&quot;&quot;" commandType="0"/>
  </connection>
  <connection id="85" xr16:uid="{4D4F332C-1EA3-4B37-AEC5-F9EF9DCCB35F}" keepAlive="1" name="連線1073" type="5" refreshedVersion="0" background="1">
    <dbPr connection="Provider=Microsoft.Mashup.OleDb.1;Data Source=$Workbook$;Location=&quot;Table_2207_113_03&quot;;Extended Properties=&quot;&quot;" commandType="0"/>
  </connection>
  <connection id="86" xr16:uid="{AD212D6E-C524-4769-B2F6-7D651C4AD669}" keepAlive="1" name="連線1074" type="5" refreshedVersion="0" background="1">
    <dbPr connection="Provider=Microsoft.Mashup.OleDb.1;Data Source=$Workbook$;Location=&quot;Table_3661_113_05&quot;;Extended Properties=&quot;&quot;" commandType="0"/>
  </connection>
  <connection id="87" xr16:uid="{3E19347D-59C6-419B-B48A-9752CA3353FE}" keepAlive="1" name="連線1075" type="5" refreshedVersion="0" background="1">
    <dbPr connection="Provider=Microsoft.Mashup.OleDb.1;Data Source=$Workbook$;Location=&quot;Table_3661_113_04&quot;;Extended Properties=&quot;&quot;" commandType="0"/>
  </connection>
  <connection id="88" xr16:uid="{E4E25EC9-B76C-4B08-A32C-1BF6DA860F9E}" keepAlive="1" name="連線1076" type="5" refreshedVersion="0" background="1">
    <dbPr connection="Provider=Microsoft.Mashup.OleDb.1;Data Source=$Workbook$;Location=&quot;Table_3661_113_03&quot;;Extended Properties=&quot;&quot;" commandType="0"/>
  </connection>
  <connection id="89" xr16:uid="{734A8D93-380A-4A62-8C2D-E3A37D6609E4}" keepAlive="1" name="連線1077" type="5" refreshedVersion="0" background="1">
    <dbPr connection="Provider=Microsoft.Mashup.OleDb.1;Data Source=$Workbook$;Location=&quot;Table_2327_113_05&quot;;Extended Properties=&quot;&quot;" commandType="0"/>
  </connection>
  <connection id="90" xr16:uid="{40295A2A-6020-496B-8400-76FD94FDBF5E}" keepAlive="1" name="連線1078" type="5" refreshedVersion="0" background="1">
    <dbPr connection="Provider=Microsoft.Mashup.OleDb.1;Data Source=$Workbook$;Location=&quot;Table_2327_113_04&quot;;Extended Properties=&quot;&quot;" commandType="0"/>
  </connection>
  <connection id="91" xr16:uid="{2F1D5847-303E-440C-BA76-A1319F40F02E}" keepAlive="1" name="連線1079" type="5" refreshedVersion="0" background="1">
    <dbPr connection="Provider=Microsoft.Mashup.OleDb.1;Data Source=$Workbook$;Location=&quot;Table_2327_113_03&quot;;Extended Properties=&quot;&quot;" commandType="0"/>
  </connection>
  <connection id="92" xr16:uid="{7B99FEC0-BA50-4CB0-958A-7856E3EEAFED}" keepAlive="1" name="連線108" type="5" refreshedVersion="0" background="1">
    <dbPr connection="Provider=Microsoft.Mashup.OleDb.1;Data Source=$Workbook$;Location=&quot;Table_6409_113_05&quot;;Extended Properties=&quot;&quot;" commandType="0"/>
  </connection>
  <connection id="93" xr16:uid="{F0E92EE7-658C-4C0E-A5CE-94C67214B5BE}" keepAlive="1" name="連線1080" type="5" refreshedVersion="0" background="1">
    <dbPr connection="Provider=Microsoft.Mashup.OleDb.1;Data Source=$Workbook$;Location=&quot;Table_6669_113_05&quot;;Extended Properties=&quot;&quot;" commandType="0"/>
  </connection>
  <connection id="94" xr16:uid="{AE87465E-2E9D-4001-B463-BA8BDED153FD}" keepAlive="1" name="連線1081" type="5" refreshedVersion="0" background="1">
    <dbPr connection="Provider=Microsoft.Mashup.OleDb.1;Data Source=$Workbook$;Location=&quot;Table_6669_113_04&quot;;Extended Properties=&quot;&quot;" commandType="0"/>
  </connection>
  <connection id="95" xr16:uid="{5305699D-65D2-46C6-B416-A0A043201C0B}" keepAlive="1" name="連線1082" type="5" refreshedVersion="0" background="1">
    <dbPr connection="Provider=Microsoft.Mashup.OleDb.1;Data Source=$Workbook$;Location=&quot;Table_6669_113_03&quot;;Extended Properties=&quot;&quot;" commandType="0"/>
  </connection>
  <connection id="96" xr16:uid="{550C19C4-AFE7-44CE-909B-020A239A2A9C}" keepAlive="1" name="連線1083" type="5" refreshedVersion="0" background="1">
    <dbPr connection="Provider=Microsoft.Mashup.OleDb.1;Data Source=$Workbook$;Location=&quot;Table_3533_113_05&quot;;Extended Properties=&quot;&quot;" commandType="0"/>
  </connection>
  <connection id="97" xr16:uid="{D5AFB535-BB48-4276-AE2C-A3BF83B4CE4B}" keepAlive="1" name="連線1084" type="5" refreshedVersion="0" background="1">
    <dbPr connection="Provider=Microsoft.Mashup.OleDb.1;Data Source=$Workbook$;Location=&quot;Table_3533_113_04&quot;;Extended Properties=&quot;&quot;" commandType="0"/>
  </connection>
  <connection id="98" xr16:uid="{3E9E0342-80C9-4E6C-B175-572205C50BFF}" keepAlive="1" name="連線1085" type="5" refreshedVersion="0" background="1">
    <dbPr connection="Provider=Microsoft.Mashup.OleDb.1;Data Source=$Workbook$;Location=&quot;Table_3533_113_03&quot;;Extended Properties=&quot;&quot;" commandType="0"/>
  </connection>
  <connection id="99" xr16:uid="{DED8506B-D59B-4050-8B6C-8A6029ABA595}" keepAlive="1" name="連線1086" type="5" refreshedVersion="0" background="1">
    <dbPr connection="Provider=Microsoft.Mashup.OleDb.1;Data Source=$Workbook$;Location=&quot;Table_3008_113_05&quot;;Extended Properties=&quot;&quot;" commandType="0"/>
  </connection>
  <connection id="100" xr16:uid="{882DC591-E7A1-476F-9813-4CF2AA90F1EC}" keepAlive="1" name="連線1087" type="5" refreshedVersion="0" background="1">
    <dbPr connection="Provider=Microsoft.Mashup.OleDb.1;Data Source=$Workbook$;Location=&quot;Table_3008_113_04&quot;;Extended Properties=&quot;&quot;" commandType="0"/>
  </connection>
  <connection id="101" xr16:uid="{E303EE39-5496-4110-B0B3-4161043AC2C9}" keepAlive="1" name="連線1088" type="5" refreshedVersion="0" background="1">
    <dbPr connection="Provider=Microsoft.Mashup.OleDb.1;Data Source=$Workbook$;Location=&quot;Table_3008_113_03&quot;;Extended Properties=&quot;&quot;" commandType="0"/>
  </connection>
  <connection id="102" xr16:uid="{648981EC-AEB7-4D33-BD12-DB9ACCAF369D}" keepAlive="1" name="連線1089" type="5" refreshedVersion="0" background="1">
    <dbPr connection="Provider=Microsoft.Mashup.OleDb.1;Data Source=$Workbook$;Location=&quot;Table_4763_113_05&quot;;Extended Properties=&quot;&quot;" commandType="0"/>
  </connection>
  <connection id="103" xr16:uid="{5FF7572C-DF2C-41FF-93F0-105736292E81}" keepAlive="1" name="連線109" type="5" refreshedVersion="0" background="1">
    <dbPr connection="Provider=Microsoft.Mashup.OleDb.1;Data Source=$Workbook$;Location=&quot;Table_6409_113_04&quot;;Extended Properties=&quot;&quot;" commandType="0"/>
  </connection>
  <connection id="104" xr16:uid="{2943BE8D-A8D5-4099-B0B0-3022B943C324}" keepAlive="1" name="連線1090" type="5" refreshedVersion="0" background="1">
    <dbPr connection="Provider=Microsoft.Mashup.OleDb.1;Data Source=$Workbook$;Location=&quot;Table_4763_113_04&quot;;Extended Properties=&quot;&quot;" commandType="0"/>
  </connection>
  <connection id="105" xr16:uid="{81030CB2-8DCC-4F8A-ACF2-8E184CAACF7B}" keepAlive="1" name="連線1091" type="5" refreshedVersion="0" background="1">
    <dbPr connection="Provider=Microsoft.Mashup.OleDb.1;Data Source=$Workbook$;Location=&quot;Table_4763_113_03&quot;;Extended Properties=&quot;&quot;" commandType="0"/>
  </connection>
  <connection id="106" xr16:uid="{B6281714-80A0-4FD2-84E4-8F21D523B470}" keepAlive="1" name="連線1092" type="5" refreshedVersion="0" background="1">
    <dbPr connection="Provider=Microsoft.Mashup.OleDb.1;Data Source=$Workbook$;Location=&quot;Table_2454_113_05&quot;;Extended Properties=&quot;&quot;" commandType="0"/>
  </connection>
  <connection id="107" xr16:uid="{0B89618F-D8B3-4D68-904F-FE438D16B673}" keepAlive="1" name="連線1093" type="5" refreshedVersion="0" background="1">
    <dbPr connection="Provider=Microsoft.Mashup.OleDb.1;Data Source=$Workbook$;Location=&quot;Table_2454_113_04&quot;;Extended Properties=&quot;&quot;" commandType="0"/>
  </connection>
  <connection id="108" xr16:uid="{BB98F49A-434A-4103-9D52-3373518AD25F}" keepAlive="1" name="連線1094" type="5" refreshedVersion="0" background="1">
    <dbPr connection="Provider=Microsoft.Mashup.OleDb.1;Data Source=$Workbook$;Location=&quot;Table_2454_113_03&quot;;Extended Properties=&quot;&quot;" commandType="0"/>
  </connection>
  <connection id="109" xr16:uid="{75762315-74DA-4624-A6A7-36F0A84C6D9D}" keepAlive="1" name="連線1095" type="5" refreshedVersion="0" background="1">
    <dbPr connection="Provider=Microsoft.Mashup.OleDb.1;Data Source=$Workbook$;Location=&quot;Table_3661_113_05&quot;;Extended Properties=&quot;&quot;" commandType="0"/>
  </connection>
  <connection id="110" xr16:uid="{BD5BB284-4DAD-485E-99DC-20A5BC432FCD}" keepAlive="1" name="連線1096" type="5" refreshedVersion="0" background="1">
    <dbPr connection="Provider=Microsoft.Mashup.OleDb.1;Data Source=$Workbook$;Location=&quot;Table_3661_113_04&quot;;Extended Properties=&quot;&quot;" commandType="0"/>
  </connection>
  <connection id="111" xr16:uid="{C15FA4E3-B6C1-46A6-81B3-FFA76E79F19B}" keepAlive="1" name="連線1097" type="5" refreshedVersion="0" background="1">
    <dbPr connection="Provider=Microsoft.Mashup.OleDb.1;Data Source=$Workbook$;Location=&quot;Table_3661_113_03&quot;;Extended Properties=&quot;&quot;" commandType="0"/>
  </connection>
  <connection id="112" xr16:uid="{35E35EEB-B02A-4826-809D-9807EA058E03}" keepAlive="1" name="連線1098" type="5" refreshedVersion="0" background="1">
    <dbPr connection="Provider=Microsoft.Mashup.OleDb.1;Data Source=$Workbook$;Location=&quot;Table_2327_113_05&quot;;Extended Properties=&quot;&quot;" commandType="0"/>
  </connection>
  <connection id="113" xr16:uid="{254313CE-EDB8-410C-AEB7-960B367AE423}" keepAlive="1" name="連線1099" type="5" refreshedVersion="0" background="1">
    <dbPr connection="Provider=Microsoft.Mashup.OleDb.1;Data Source=$Workbook$;Location=&quot;Table_2327_113_04&quot;;Extended Properties=&quot;&quot;" commandType="0"/>
  </connection>
  <connection id="114" xr16:uid="{6287F88D-01AF-4849-9DBC-65D081529228}" keepAlive="1" name="連線11" type="5" refreshedVersion="0" background="1">
    <dbPr connection="Provider=Microsoft.Mashup.OleDb.1;Data Source=$Workbook$;Location=&quot;Table_3653_113_03&quot;;Extended Properties=&quot;&quot;" commandType="0"/>
  </connection>
  <connection id="115" xr16:uid="{FE30CB49-DA99-4F6F-950B-172EC6784B5D}" keepAlive="1" name="連線110" type="5" refreshedVersion="0" background="1">
    <dbPr connection="Provider=Microsoft.Mashup.OleDb.1;Data Source=$Workbook$;Location=&quot;Table_6409_113_03&quot;;Extended Properties=&quot;&quot;" commandType="0"/>
  </connection>
  <connection id="116" xr16:uid="{3CCCCCAE-A4F2-4065-8C5D-DF8199393333}" keepAlive="1" name="連線1100" type="5" refreshedVersion="0" background="1">
    <dbPr connection="Provider=Microsoft.Mashup.OleDb.1;Data Source=$Workbook$;Location=&quot;Table_2327_113_03&quot;;Extended Properties=&quot;&quot;" commandType="0"/>
  </connection>
  <connection id="117" xr16:uid="{2290D01E-E83B-49D5-9710-22CF87E2DDE3}" keepAlive="1" name="連線1101" type="5" refreshedVersion="0" background="1">
    <dbPr connection="Provider=Microsoft.Mashup.OleDb.1;Data Source=$Workbook$;Location=&quot;Table_2330_113_05&quot;;Extended Properties=&quot;&quot;" commandType="0"/>
  </connection>
  <connection id="118" xr16:uid="{5C1CF4F4-2233-4CFD-95FA-D25D0CB1566A}" keepAlive="1" name="連線1102" type="5" refreshedVersion="0" background="1">
    <dbPr connection="Provider=Microsoft.Mashup.OleDb.1;Data Source=$Workbook$;Location=&quot;Table_2330_113_04&quot;;Extended Properties=&quot;&quot;" commandType="0"/>
  </connection>
  <connection id="119" xr16:uid="{ED673888-4A14-4500-B599-D0E9A2FAF7DB}" keepAlive="1" name="連線1103" type="5" refreshedVersion="0" background="1">
    <dbPr connection="Provider=Microsoft.Mashup.OleDb.1;Data Source=$Workbook$;Location=&quot;Table_2330_113_03&quot;;Extended Properties=&quot;&quot;" commandType="0"/>
  </connection>
  <connection id="120" xr16:uid="{A2369649-2FD0-4C3F-AC2F-BDB3A905E19F}" keepAlive="1" name="連線1104" type="5" refreshedVersion="0" background="1">
    <dbPr connection="Provider=Microsoft.Mashup.OleDb.1;Data Source=$Workbook$;Location=&quot;Table_6491_113_05&quot;;Extended Properties=&quot;&quot;" commandType="0"/>
  </connection>
  <connection id="121" xr16:uid="{622B29A6-7262-4F7F-B8F9-5DB7CFB5E1B6}" keepAlive="1" name="連線1105" type="5" refreshedVersion="0" background="1">
    <dbPr connection="Provider=Microsoft.Mashup.OleDb.1;Data Source=$Workbook$;Location=&quot;Table_6491_113_04&quot;;Extended Properties=&quot;&quot;" commandType="0"/>
  </connection>
  <connection id="122" xr16:uid="{DA23C4BA-BFD5-40B8-8F2D-7DDBD0B08A9F}" keepAlive="1" name="連線1106" type="5" refreshedVersion="0" background="1">
    <dbPr connection="Provider=Microsoft.Mashup.OleDb.1;Data Source=$Workbook$;Location=&quot;Table_6491_113_03&quot;;Extended Properties=&quot;&quot;" commandType="0"/>
  </connection>
  <connection id="123" xr16:uid="{1188625E-AC56-4815-99EB-FB545FBC22F1}" keepAlive="1" name="連線1107" type="5" refreshedVersion="0" background="1">
    <dbPr connection="Provider=Microsoft.Mashup.OleDb.1;Data Source=$Workbook$;Location=&quot;Table_3406_113_05&quot;;Extended Properties=&quot;&quot;" commandType="0"/>
  </connection>
  <connection id="124" xr16:uid="{B4533B2F-2B2E-427E-860D-E498A5DB376D}" keepAlive="1" name="連線1108" type="5" refreshedVersion="0" background="1">
    <dbPr connection="Provider=Microsoft.Mashup.OleDb.1;Data Source=$Workbook$;Location=&quot;Table_3406_113_04&quot;;Extended Properties=&quot;&quot;" commandType="0"/>
  </connection>
  <connection id="125" xr16:uid="{6DBB39ED-3FFC-45CA-BD0E-F626009AECCD}" keepAlive="1" name="連線1109" type="5" refreshedVersion="0" background="1">
    <dbPr connection="Provider=Microsoft.Mashup.OleDb.1;Data Source=$Workbook$;Location=&quot;Table_3406_113_03&quot;;Extended Properties=&quot;&quot;" commandType="0"/>
  </connection>
  <connection id="126" xr16:uid="{048575F6-8A5E-4460-B0CA-429D2A5F1F60}" keepAlive="1" name="連線111" type="5" refreshedVersion="0" background="1">
    <dbPr connection="Provider=Microsoft.Mashup.OleDb.1;Data Source=$Workbook$;Location=&quot;Table_3443_113_05&quot;;Extended Properties=&quot;&quot;" commandType="0"/>
  </connection>
  <connection id="127" xr16:uid="{6D5F3767-D77D-46FB-BE08-B4B4AEBE4992}" keepAlive="1" name="連線1110" type="5" refreshedVersion="0" background="1">
    <dbPr connection="Provider=Microsoft.Mashup.OleDb.1;Data Source=$Workbook$;Location=&quot;Table_3376_113_05&quot;;Extended Properties=&quot;&quot;" commandType="0"/>
  </connection>
  <connection id="128" xr16:uid="{E8E91F61-BCC7-4130-B8EB-8355F9DDCD41}" keepAlive="1" name="連線1111" type="5" refreshedVersion="0" background="1">
    <dbPr connection="Provider=Microsoft.Mashup.OleDb.1;Data Source=$Workbook$;Location=&quot;Table_3376_113_04&quot;;Extended Properties=&quot;&quot;" commandType="0"/>
  </connection>
  <connection id="129" xr16:uid="{B6C0E1A3-50F0-441B-A7CA-9F72DAF3BB1D}" keepAlive="1" name="連線1112" type="5" refreshedVersion="0" background="1">
    <dbPr connection="Provider=Microsoft.Mashup.OleDb.1;Data Source=$Workbook$;Location=&quot;Table_3376_113_03&quot;;Extended Properties=&quot;&quot;" commandType="0"/>
  </connection>
  <connection id="130" xr16:uid="{3B11E439-BA3F-4FE1-82EB-1AB22CA37987}" keepAlive="1" name="連線1113" type="5" refreshedVersion="0" background="1">
    <dbPr connection="Provider=Microsoft.Mashup.OleDb.1;Data Source=$Workbook$;Location=&quot;Table_1702_113_05&quot;;Extended Properties=&quot;&quot;" commandType="0"/>
  </connection>
  <connection id="131" xr16:uid="{25636087-BE8F-42BD-A924-CB68156A9E0A}" keepAlive="1" name="連線1114" type="5" refreshedVersion="0" background="1">
    <dbPr connection="Provider=Microsoft.Mashup.OleDb.1;Data Source=$Workbook$;Location=&quot;Table_1702_113_04&quot;;Extended Properties=&quot;&quot;" commandType="0"/>
  </connection>
  <connection id="132" xr16:uid="{BAF5C40D-27E8-4F92-9C5D-C9B643F31F27}" keepAlive="1" name="連線1115" type="5" refreshedVersion="0" background="1">
    <dbPr connection="Provider=Microsoft.Mashup.OleDb.1;Data Source=$Workbook$;Location=&quot;Table_1702_113_03&quot;;Extended Properties=&quot;&quot;" commandType="0"/>
  </connection>
  <connection id="133" xr16:uid="{EBD803B4-239A-43CF-80B9-776267F07926}" keepAlive="1" name="連線1116" type="5" refreshedVersion="0" background="1">
    <dbPr connection="Provider=Microsoft.Mashup.OleDb.1;Data Source=$Workbook$;Location=&quot;Table_2324_113_05&quot;;Extended Properties=&quot;&quot;" commandType="0"/>
  </connection>
  <connection id="134" xr16:uid="{9D8DAC87-57E2-4DDB-B5F7-28995482EACD}" keepAlive="1" name="連線1117" type="5" refreshedVersion="0" background="1">
    <dbPr connection="Provider=Microsoft.Mashup.OleDb.1;Data Source=$Workbook$;Location=&quot;Table_2324_113_04&quot;;Extended Properties=&quot;&quot;" commandType="0"/>
  </connection>
  <connection id="135" xr16:uid="{8806ED6F-7EA9-43BC-809E-45CC792AA476}" keepAlive="1" name="連線1118" type="5" refreshedVersion="0" background="1">
    <dbPr connection="Provider=Microsoft.Mashup.OleDb.1;Data Source=$Workbook$;Location=&quot;Table_2324_113_03&quot;;Extended Properties=&quot;&quot;" commandType="0"/>
  </connection>
  <connection id="136" xr16:uid="{D5D1A5A4-A0BE-42CE-B459-277D64484070}" keepAlive="1" name="連線1119" type="5" refreshedVersion="0" background="1">
    <dbPr connection="Provider=Microsoft.Mashup.OleDb.1;Data Source=$Workbook$;Location=&quot;Table_8454_113_05&quot;;Extended Properties=&quot;&quot;" commandType="0"/>
  </connection>
  <connection id="137" xr16:uid="{D07F797C-E209-4E83-B393-1AC1786F748C}" keepAlive="1" name="連線112" type="5" refreshedVersion="0" background="1">
    <dbPr connection="Provider=Microsoft.Mashup.OleDb.1;Data Source=$Workbook$;Location=&quot;Table_3443_113_04&quot;;Extended Properties=&quot;&quot;" commandType="0"/>
  </connection>
  <connection id="138" xr16:uid="{A3C7EA9A-671F-4823-81DF-170AAE0F8893}" keepAlive="1" name="連線1120" type="5" refreshedVersion="0" background="1">
    <dbPr connection="Provider=Microsoft.Mashup.OleDb.1;Data Source=$Workbook$;Location=&quot;Table_8454_113_04&quot;;Extended Properties=&quot;&quot;" commandType="0"/>
  </connection>
  <connection id="139" xr16:uid="{0DFF9DE0-CA13-49B5-AFFE-9CF0D70675DB}" keepAlive="1" name="連線1121" type="5" refreshedVersion="0" background="1">
    <dbPr connection="Provider=Microsoft.Mashup.OleDb.1;Data Source=$Workbook$;Location=&quot;Table_8454_113_03&quot;;Extended Properties=&quot;&quot;" commandType="0"/>
  </connection>
  <connection id="140" xr16:uid="{E5209410-30FB-4207-B076-65F507954014}" keepAlive="1" name="連線1122" type="5" refreshedVersion="0" background="1">
    <dbPr connection="Provider=Microsoft.Mashup.OleDb.1;Data Source=$Workbook$;Location=&quot;Table_2395_113_05&quot;;Extended Properties=&quot;&quot;" commandType="0"/>
  </connection>
  <connection id="141" xr16:uid="{7E0C885B-D7F0-4FF0-BCCA-869DADEA4E32}" keepAlive="1" name="連線1123" type="5" refreshedVersion="0" background="1">
    <dbPr connection="Provider=Microsoft.Mashup.OleDb.1;Data Source=$Workbook$;Location=&quot;Table_2395_113_04&quot;;Extended Properties=&quot;&quot;" commandType="0"/>
  </connection>
  <connection id="142" xr16:uid="{FF07C1DA-E01E-4081-AA60-0FA229486004}" keepAlive="1" name="連線1124" type="5" refreshedVersion="0" background="1">
    <dbPr connection="Provider=Microsoft.Mashup.OleDb.1;Data Source=$Workbook$;Location=&quot;Table_2395_113_03&quot;;Extended Properties=&quot;&quot;" commandType="0"/>
  </connection>
  <connection id="143" xr16:uid="{FC91EA9E-6E6B-4125-9739-8B46B69C0E30}" keepAlive="1" name="連線1125" type="5" refreshedVersion="0" background="1">
    <dbPr connection="Provider=Microsoft.Mashup.OleDb.1;Data Source=$Workbook$;Location=&quot;Table_6790_113_05&quot;;Extended Properties=&quot;&quot;" commandType="0"/>
  </connection>
  <connection id="144" xr16:uid="{1E48CE20-3F05-4A48-8D12-C66635C7D964}" keepAlive="1" name="連線1126" type="5" refreshedVersion="0" background="1">
    <dbPr connection="Provider=Microsoft.Mashup.OleDb.1;Data Source=$Workbook$;Location=&quot;Table_6790_113_04&quot;;Extended Properties=&quot;&quot;" commandType="0"/>
  </connection>
  <connection id="145" xr16:uid="{453BDA1B-88AF-491F-8AAA-0629DC1FFEB9}" keepAlive="1" name="連線1127" type="5" refreshedVersion="0" background="1">
    <dbPr connection="Provider=Microsoft.Mashup.OleDb.1;Data Source=$Workbook$;Location=&quot;Table_6790_113_03&quot;;Extended Properties=&quot;&quot;" commandType="0"/>
  </connection>
  <connection id="146" xr16:uid="{EC6DC68A-735C-4EF8-A29E-D30D86E511C3}" keepAlive="1" name="連線1128" type="5" refreshedVersion="0" background="1">
    <dbPr connection="Provider=Microsoft.Mashup.OleDb.1;Data Source=$Workbook$;Location=&quot;Table_2208_113_05&quot;;Extended Properties=&quot;&quot;" commandType="0"/>
  </connection>
  <connection id="147" xr16:uid="{037CCEF6-964D-4C04-9588-CA4C68F8BD34}" keepAlive="1" name="連線1129" type="5" refreshedVersion="0" background="1">
    <dbPr connection="Provider=Microsoft.Mashup.OleDb.1;Data Source=$Workbook$;Location=&quot;Table_2208_113_04&quot;;Extended Properties=&quot;&quot;" commandType="0"/>
  </connection>
  <connection id="148" xr16:uid="{845B064A-77AC-4D03-A61A-B498224DE305}" keepAlive="1" name="連線113" type="5" refreshedVersion="0" background="1">
    <dbPr connection="Provider=Microsoft.Mashup.OleDb.1;Data Source=$Workbook$;Location=&quot;Table_3443_113_03&quot;;Extended Properties=&quot;&quot;" commandType="0"/>
  </connection>
  <connection id="149" xr16:uid="{697C806B-41A1-4449-81BB-0C8B223213BA}" keepAlive="1" name="連線1130" type="5" refreshedVersion="0" background="1">
    <dbPr connection="Provider=Microsoft.Mashup.OleDb.1;Data Source=$Workbook$;Location=&quot;Table_2208_113_03&quot;;Extended Properties=&quot;&quot;" commandType="0"/>
  </connection>
  <connection id="150" xr16:uid="{07A97815-9B33-43E2-99DC-2F7147BD952C}" keepAlive="1" name="連線1131" type="5" refreshedVersion="0" background="1">
    <dbPr connection="Provider=Microsoft.Mashup.OleDb.1;Data Source=$Workbook$;Location=&quot;Table_2029_113_05&quot;;Extended Properties=&quot;&quot;" commandType="0"/>
  </connection>
  <connection id="151" xr16:uid="{AA1C81A3-AF10-4D82-8CF7-3BF9FE36EDFA}" keepAlive="1" name="連線1132" type="5" refreshedVersion="0" background="1">
    <dbPr connection="Provider=Microsoft.Mashup.OleDb.1;Data Source=$Workbook$;Location=&quot;Table_2029_113_04&quot;;Extended Properties=&quot;&quot;" commandType="0"/>
  </connection>
  <connection id="152" xr16:uid="{8AB8F346-8561-4036-A876-C0295A59F412}" keepAlive="1" name="連線1133" type="5" refreshedVersion="0" background="1">
    <dbPr connection="Provider=Microsoft.Mashup.OleDb.1;Data Source=$Workbook$;Location=&quot;Table_2029_113_03&quot;;Extended Properties=&quot;&quot;" commandType="0"/>
  </connection>
  <connection id="153" xr16:uid="{83DA5786-3806-4E63-968F-27945B697E2C}" keepAlive="1" name="連線1134" type="5" refreshedVersion="0" background="1">
    <dbPr connection="Provider=Microsoft.Mashup.OleDb.1;Data Source=$Workbook$;Location=&quot;Table_6168_113_05&quot;;Extended Properties=&quot;&quot;" commandType="0"/>
  </connection>
  <connection id="154" xr16:uid="{29809884-9B6C-43C7-B5E6-616099292EDE}" keepAlive="1" name="連線1135" type="5" refreshedVersion="0" background="1">
    <dbPr connection="Provider=Microsoft.Mashup.OleDb.1;Data Source=$Workbook$;Location=&quot;Table_6168_113_04&quot;;Extended Properties=&quot;&quot;" commandType="0"/>
  </connection>
  <connection id="155" xr16:uid="{A3287E24-4770-4C8C-A48E-0FB4A9E27E68}" keepAlive="1" name="連線1136" type="5" refreshedVersion="0" background="1">
    <dbPr connection="Provider=Microsoft.Mashup.OleDb.1;Data Source=$Workbook$;Location=&quot;Table_6168_113_03&quot;;Extended Properties=&quot;&quot;" commandType="0"/>
  </connection>
  <connection id="156" xr16:uid="{614F52E6-5B99-41B9-B6E9-08E78E13D455}" keepAlive="1" name="連線1137" type="5" refreshedVersion="0" background="1">
    <dbPr connection="Provider=Microsoft.Mashup.OleDb.1;Data Source=$Workbook$;Location=&quot;Table_2375_113_05&quot;;Extended Properties=&quot;&quot;" commandType="0"/>
  </connection>
  <connection id="157" xr16:uid="{FBA6C0D0-DCB7-4695-9163-A4409BD15CBB}" keepAlive="1" name="連線1138" type="5" refreshedVersion="0" background="1">
    <dbPr connection="Provider=Microsoft.Mashup.OleDb.1;Data Source=$Workbook$;Location=&quot;Table_2375_113_04&quot;;Extended Properties=&quot;&quot;" commandType="0"/>
  </connection>
  <connection id="158" xr16:uid="{F65A13B1-708E-4FC0-A118-D1392120A9C4}" keepAlive="1" name="連線1139" type="5" refreshedVersion="0" background="1">
    <dbPr connection="Provider=Microsoft.Mashup.OleDb.1;Data Source=$Workbook$;Location=&quot;Table_2375_113_03&quot;;Extended Properties=&quot;&quot;" commandType="0"/>
  </connection>
  <connection id="159" xr16:uid="{B3D38A2E-748B-4CEB-B042-703A489B753D}" keepAlive="1" name="連線114" type="5" refreshedVersion="0" background="1">
    <dbPr connection="Provider=Microsoft.Mashup.OleDb.1;Data Source=$Workbook$;Location=&quot;Table_2637_113_05&quot;;Extended Properties=&quot;&quot;" commandType="0"/>
  </connection>
  <connection id="160" xr16:uid="{FF83C032-DAB6-4082-8B05-21966F36303F}" keepAlive="1" name="連線115" type="5" refreshedVersion="0" background="1">
    <dbPr connection="Provider=Microsoft.Mashup.OleDb.1;Data Source=$Workbook$;Location=&quot;Table_2637_113_04&quot;;Extended Properties=&quot;&quot;" commandType="0"/>
  </connection>
  <connection id="161" xr16:uid="{3AF11026-4B0A-4589-A737-3F5DA59C2794}" keepAlive="1" name="連線116" type="5" refreshedVersion="0" background="1">
    <dbPr connection="Provider=Microsoft.Mashup.OleDb.1;Data Source=$Workbook$;Location=&quot;Table_2637_113_03&quot;;Extended Properties=&quot;&quot;" commandType="0"/>
  </connection>
  <connection id="162" xr16:uid="{1848157B-58FA-4C6C-940D-D950FB335EA5}" keepAlive="1" name="連線117" type="5" refreshedVersion="0" background="1">
    <dbPr connection="Provider=Microsoft.Mashup.OleDb.1;Data Source=$Workbook$;Location=&quot;Table_3661_113_05&quot;;Extended Properties=&quot;&quot;" commandType="0"/>
  </connection>
  <connection id="163" xr16:uid="{6CE83F67-A016-4A78-9C1C-EEBBD2DE8A2A}" keepAlive="1" name="連線118" type="5" refreshedVersion="0" background="1">
    <dbPr connection="Provider=Microsoft.Mashup.OleDb.1;Data Source=$Workbook$;Location=&quot;Table_3661_113_04&quot;;Extended Properties=&quot;&quot;" commandType="0"/>
  </connection>
  <connection id="164" xr16:uid="{CD68999E-5268-4992-B981-83F432CDDDCE}" keepAlive="1" name="連線119" type="5" refreshedVersion="0" background="1">
    <dbPr connection="Provider=Microsoft.Mashup.OleDb.1;Data Source=$Workbook$;Location=&quot;Table_3661_113_03&quot;;Extended Properties=&quot;&quot;" commandType="0"/>
  </connection>
  <connection id="165" xr16:uid="{EB68C2CB-62DF-4F4D-AD44-9C8328D22549}" keepAlive="1" name="連線12" type="5" refreshedVersion="0" background="1">
    <dbPr connection="Provider=Microsoft.Mashup.OleDb.1;Data Source=$Workbook$;Location=&quot;Table_1519_113_05&quot;;Extended Properties=&quot;&quot;" commandType="0"/>
  </connection>
  <connection id="166" xr16:uid="{5C401B9B-6AE3-48FA-931E-11CEE7E44741}" keepAlive="1" name="連線120" type="5" refreshedVersion="0" background="1">
    <dbPr connection="Provider=Microsoft.Mashup.OleDb.1;Data Source=$Workbook$;Location=&quot;Table_6541_113_05&quot;;Extended Properties=&quot;&quot;" commandType="0"/>
  </connection>
  <connection id="167" xr16:uid="{F6016931-3284-49FB-8046-7895DADB745F}" keepAlive="1" name="連線121" type="5" refreshedVersion="0" background="1">
    <dbPr connection="Provider=Microsoft.Mashup.OleDb.1;Data Source=$Workbook$;Location=&quot;Table_6541_113_04&quot;;Extended Properties=&quot;&quot;" commandType="0"/>
  </connection>
  <connection id="168" xr16:uid="{FE27469A-0C25-4EBC-BAE4-2D9AF09AF9D8}" keepAlive="1" name="連線122" type="5" refreshedVersion="0" background="1">
    <dbPr connection="Provider=Microsoft.Mashup.OleDb.1;Data Source=$Workbook$;Location=&quot;Table_6541_113_03&quot;;Extended Properties=&quot;&quot;" commandType="0"/>
  </connection>
  <connection id="169" xr16:uid="{A823530A-0778-4B4D-BE42-E87C58960509}" keepAlive="1" name="連線123" type="5" refreshedVersion="0" background="1">
    <dbPr connection="Provider=Microsoft.Mashup.OleDb.1;Data Source=$Workbook$;Location=&quot;Table_2345_113_05&quot;;Extended Properties=&quot;&quot;" commandType="0"/>
  </connection>
  <connection id="170" xr16:uid="{B7FE3487-B836-4787-8CB0-22600ADF59E0}" keepAlive="1" name="連線124" type="5" refreshedVersion="0" background="1">
    <dbPr connection="Provider=Microsoft.Mashup.OleDb.1;Data Source=$Workbook$;Location=&quot;Table_2345_113_04&quot;;Extended Properties=&quot;&quot;" commandType="0"/>
  </connection>
  <connection id="171" xr16:uid="{E1F93B16-0A2E-4D20-85A0-B244662EA51F}" keepAlive="1" name="連線125" type="5" refreshedVersion="0" background="1">
    <dbPr connection="Provider=Microsoft.Mashup.OleDb.1;Data Source=$Workbook$;Location=&quot;Table_2345_113_03&quot;;Extended Properties=&quot;&quot;" commandType="0"/>
  </connection>
  <connection id="172" xr16:uid="{4BAD725E-F74F-4615-B7C6-0A4EBE99ED52}" keepAlive="1" name="連線126" type="5" refreshedVersion="0" background="1">
    <dbPr connection="Provider=Microsoft.Mashup.OleDb.1;Data Source=$Workbook$;Location=&quot;Table_6669_113_05&quot;;Extended Properties=&quot;&quot;" commandType="0"/>
  </connection>
  <connection id="173" xr16:uid="{B6565FC3-67DF-4677-A0B7-A1F66122337F}" keepAlive="1" name="連線127" type="5" refreshedVersion="0" background="1">
    <dbPr connection="Provider=Microsoft.Mashup.OleDb.1;Data Source=$Workbook$;Location=&quot;Table_6669_113_04&quot;;Extended Properties=&quot;&quot;" commandType="0"/>
  </connection>
  <connection id="174" xr16:uid="{50AD7696-C84A-45D6-8228-A631F5B62BBE}" keepAlive="1" name="連線128" type="5" refreshedVersion="0" background="1">
    <dbPr connection="Provider=Microsoft.Mashup.OleDb.1;Data Source=$Workbook$;Location=&quot;Table_6669_113_03&quot;;Extended Properties=&quot;&quot;" commandType="0"/>
  </connection>
  <connection id="175" xr16:uid="{6A6AEE72-3021-4EAA-9E7F-9F4DAC22259B}" keepAlive="1" name="連線129" type="5" refreshedVersion="0" background="1">
    <dbPr connection="Provider=Microsoft.Mashup.OleDb.1;Data Source=$Workbook$;Location=&quot;Table_3653_113_05&quot;;Extended Properties=&quot;&quot;" commandType="0"/>
  </connection>
  <connection id="176" xr16:uid="{8250E622-4BB7-43EC-B520-8BFC4A10EAF8}" keepAlive="1" name="連線13" type="5" refreshedVersion="0" background="1">
    <dbPr connection="Provider=Microsoft.Mashup.OleDb.1;Data Source=$Workbook$;Location=&quot;Table_1519_113_04&quot;;Extended Properties=&quot;&quot;" commandType="0"/>
  </connection>
  <connection id="177" xr16:uid="{5769B854-0EBA-486C-8591-44A25B708D46}" keepAlive="1" name="連線130" type="5" refreshedVersion="0" background="1">
    <dbPr connection="Provider=Microsoft.Mashup.OleDb.1;Data Source=$Workbook$;Location=&quot;Table_3653_113_04&quot;;Extended Properties=&quot;&quot;" commandType="0"/>
  </connection>
  <connection id="178" xr16:uid="{1F01BF80-CEB7-4A06-9AA6-F03ACFB56963}" keepAlive="1" name="連線131" type="5" refreshedVersion="0" background="1">
    <dbPr connection="Provider=Microsoft.Mashup.OleDb.1;Data Source=$Workbook$;Location=&quot;Table_3653_113_03&quot;;Extended Properties=&quot;&quot;" commandType="0"/>
  </connection>
  <connection id="179" xr16:uid="{27F17917-494F-4CDE-A440-95E2D64187D7}" keepAlive="1" name="連線132" type="5" refreshedVersion="0" background="1">
    <dbPr connection="Provider=Microsoft.Mashup.OleDb.1;Data Source=$Workbook$;Location=&quot;Table_1519_113_05&quot;;Extended Properties=&quot;&quot;" commandType="0"/>
  </connection>
  <connection id="180" xr16:uid="{3A1DF346-344D-46D1-B7A0-66FC11E660BA}" keepAlive="1" name="連線133" type="5" refreshedVersion="0" background="1">
    <dbPr connection="Provider=Microsoft.Mashup.OleDb.1;Data Source=$Workbook$;Location=&quot;Table_1519_113_04&quot;;Extended Properties=&quot;&quot;" commandType="0"/>
  </connection>
  <connection id="181" xr16:uid="{CBA1547E-7954-4C02-B497-28C07A490C87}" keepAlive="1" name="連線134" type="5" refreshedVersion="0" background="1">
    <dbPr connection="Provider=Microsoft.Mashup.OleDb.1;Data Source=$Workbook$;Location=&quot;Table_1519_113_03&quot;;Extended Properties=&quot;&quot;" commandType="0"/>
  </connection>
  <connection id="182" xr16:uid="{FAF44D34-53B5-4D25-917B-648E7D72CFD1}" keepAlive="1" name="連線135" type="5" refreshedVersion="0" background="1">
    <dbPr connection="Provider=Microsoft.Mashup.OleDb.1;Data Source=$Workbook$;Location=&quot;Table_1905_113_05&quot;;Extended Properties=&quot;&quot;" commandType="0"/>
  </connection>
  <connection id="183" xr16:uid="{C33400A7-A3A0-454A-B3CA-569A9B5F75D9}" keepAlive="1" name="連線136" type="5" refreshedVersion="0" background="1">
    <dbPr connection="Provider=Microsoft.Mashup.OleDb.1;Data Source=$Workbook$;Location=&quot;Table_1905_113_04&quot;;Extended Properties=&quot;&quot;" commandType="0"/>
  </connection>
  <connection id="184" xr16:uid="{537E607B-DD5F-4772-8EBE-45B80EE8128F}" keepAlive="1" name="連線137" type="5" refreshedVersion="0" background="1">
    <dbPr connection="Provider=Microsoft.Mashup.OleDb.1;Data Source=$Workbook$;Location=&quot;Table_1905_113_03&quot;;Extended Properties=&quot;&quot;" commandType="0"/>
  </connection>
  <connection id="185" xr16:uid="{0D4EC10D-9EBB-4C4C-8416-BA94F5363A54}" keepAlive="1" name="連線138" type="5" refreshedVersion="0" background="1">
    <dbPr connection="Provider=Microsoft.Mashup.OleDb.1;Data Source=$Workbook$;Location=&quot;Table_6409_113_05&quot;;Extended Properties=&quot;&quot;" commandType="0"/>
  </connection>
  <connection id="186" xr16:uid="{9807282B-3683-49A0-87BD-0D3153552DF5}" keepAlive="1" name="連線139" type="5" refreshedVersion="0" background="1">
    <dbPr connection="Provider=Microsoft.Mashup.OleDb.1;Data Source=$Workbook$;Location=&quot;Table_6409_113_04&quot;;Extended Properties=&quot;&quot;" commandType="0"/>
  </connection>
  <connection id="187" xr16:uid="{BC46DDD8-68C8-45B8-AD47-833350AD9CF8}" keepAlive="1" name="連線14" type="5" refreshedVersion="0" background="1">
    <dbPr connection="Provider=Microsoft.Mashup.OleDb.1;Data Source=$Workbook$;Location=&quot;Table_1519_113_03&quot;;Extended Properties=&quot;&quot;" commandType="0"/>
  </connection>
  <connection id="188" xr16:uid="{CD28D46C-E403-4428-B87E-C1BBBF6177B8}" keepAlive="1" name="連線140" type="5" refreshedVersion="0" background="1">
    <dbPr connection="Provider=Microsoft.Mashup.OleDb.1;Data Source=$Workbook$;Location=&quot;Table_6409_113_03&quot;;Extended Properties=&quot;&quot;" commandType="0"/>
  </connection>
  <connection id="189" xr16:uid="{66DF6F13-F3E8-4E2F-8723-727FDD318D38}" keepAlive="1" name="連線141" type="5" refreshedVersion="0" background="1">
    <dbPr connection="Provider=Microsoft.Mashup.OleDb.1;Data Source=$Workbook$;Location=&quot;Table_3443_113_05&quot;;Extended Properties=&quot;&quot;" commandType="0"/>
  </connection>
  <connection id="190" xr16:uid="{622B0EC9-F22B-4F2A-9827-91111400CFFE}" keepAlive="1" name="連線142" type="5" refreshedVersion="0" background="1">
    <dbPr connection="Provider=Microsoft.Mashup.OleDb.1;Data Source=$Workbook$;Location=&quot;Table_3443_113_04&quot;;Extended Properties=&quot;&quot;" commandType="0"/>
  </connection>
  <connection id="191" xr16:uid="{A61F14E0-2335-4C4B-985A-D42503B69579}" keepAlive="1" name="連線143" type="5" refreshedVersion="0" background="1">
    <dbPr connection="Provider=Microsoft.Mashup.OleDb.1;Data Source=$Workbook$;Location=&quot;Table_3443_113_03&quot;;Extended Properties=&quot;&quot;" commandType="0"/>
  </connection>
  <connection id="192" xr16:uid="{08B68F64-6B9D-46D7-83F7-8D7F7A8DC692}" keepAlive="1" name="連線144" type="5" refreshedVersion="0" background="1">
    <dbPr connection="Provider=Microsoft.Mashup.OleDb.1;Data Source=$Workbook$;Location=&quot;Table_2637_113_05&quot;;Extended Properties=&quot;&quot;" commandType="0"/>
  </connection>
  <connection id="193" xr16:uid="{0E3AE6AC-DA75-4C02-B815-5757988171CF}" keepAlive="1" name="連線145" type="5" refreshedVersion="0" background="1">
    <dbPr connection="Provider=Microsoft.Mashup.OleDb.1;Data Source=$Workbook$;Location=&quot;Table_2637_113_04&quot;;Extended Properties=&quot;&quot;" commandType="0"/>
  </connection>
  <connection id="194" xr16:uid="{B3E54BEA-414C-463D-9B31-3C15EDB7E5C4}" keepAlive="1" name="連線146" type="5" refreshedVersion="0" background="1">
    <dbPr connection="Provider=Microsoft.Mashup.OleDb.1;Data Source=$Workbook$;Location=&quot;Table_2637_113_03&quot;;Extended Properties=&quot;&quot;" commandType="0"/>
  </connection>
  <connection id="195" xr16:uid="{600F0349-772D-47B9-8E84-944D4BE5E5AD}" keepAlive="1" name="連線147" type="5" refreshedVersion="0" background="1">
    <dbPr connection="Provider=Microsoft.Mashup.OleDb.1;Data Source=$Workbook$;Location=&quot;Table_3661_113_05&quot;;Extended Properties=&quot;&quot;" commandType="0"/>
  </connection>
  <connection id="196" xr16:uid="{70D1AE47-014C-454A-9E60-E2867BC18DFE}" keepAlive="1" name="連線148" type="5" refreshedVersion="0" background="1">
    <dbPr connection="Provider=Microsoft.Mashup.OleDb.1;Data Source=$Workbook$;Location=&quot;Table_3661_113_04&quot;;Extended Properties=&quot;&quot;" commandType="0"/>
  </connection>
  <connection id="197" xr16:uid="{F00801A7-5879-4766-B2FF-7DA9DFAFE073}" keepAlive="1" name="連線149" type="5" refreshedVersion="0" background="1">
    <dbPr connection="Provider=Microsoft.Mashup.OleDb.1;Data Source=$Workbook$;Location=&quot;Table_3661_113_03&quot;;Extended Properties=&quot;&quot;" commandType="0"/>
  </connection>
  <connection id="198" xr16:uid="{722FDDC9-17D1-4620-9510-5D54C62279F2}" keepAlive="1" name="連線15" type="5" refreshedVersion="0" background="1">
    <dbPr connection="Provider=Microsoft.Mashup.OleDb.1;Data Source=$Workbook$;Location=&quot;Table_1905_113_05&quot;;Extended Properties=&quot;&quot;" commandType="0"/>
  </connection>
  <connection id="199" xr16:uid="{9D3DA270-C7E2-43F0-A70B-468D2E40CDC6}" keepAlive="1" name="連線150" type="5" refreshedVersion="0" background="1">
    <dbPr connection="Provider=Microsoft.Mashup.OleDb.1;Data Source=$Workbook$;Location=&quot;Table_2404_113_05&quot;;Extended Properties=&quot;&quot;" commandType="0"/>
  </connection>
  <connection id="200" xr16:uid="{575FF94C-09B1-429F-9C21-7B412C17ADAD}" keepAlive="1" name="連線151" type="5" refreshedVersion="0" background="1">
    <dbPr connection="Provider=Microsoft.Mashup.OleDb.1;Data Source=$Workbook$;Location=&quot;Table_2404_113_04&quot;;Extended Properties=&quot;&quot;" commandType="0"/>
  </connection>
  <connection id="201" xr16:uid="{768D5FB3-8EA4-49E2-B9AF-4F7EF3EE4CDA}" keepAlive="1" name="連線152" type="5" refreshedVersion="0" background="1">
    <dbPr connection="Provider=Microsoft.Mashup.OleDb.1;Data Source=$Workbook$;Location=&quot;Table_2404_113_03&quot;;Extended Properties=&quot;&quot;" commandType="0"/>
  </connection>
  <connection id="202" xr16:uid="{89EE3473-A577-413A-99B3-A79186C1DD71}" keepAlive="1" name="連線153" type="5" refreshedVersion="0" background="1">
    <dbPr connection="Provider=Microsoft.Mashup.OleDb.1;Data Source=$Workbook$;Location=&quot;Table_2357_113_05&quot;;Extended Properties=&quot;&quot;" commandType="0"/>
  </connection>
  <connection id="203" xr16:uid="{6D279DE6-CD5B-47A9-9931-DC44A5D571D9}" keepAlive="1" name="連線154" type="5" refreshedVersion="0" background="1">
    <dbPr connection="Provider=Microsoft.Mashup.OleDb.1;Data Source=$Workbook$;Location=&quot;Table_2357_113_04&quot;;Extended Properties=&quot;&quot;" commandType="0"/>
  </connection>
  <connection id="204" xr16:uid="{D17A5DA7-D71B-4BA6-AA2B-EC5390FB4955}" keepAlive="1" name="連線155" type="5" refreshedVersion="0" background="1">
    <dbPr connection="Provider=Microsoft.Mashup.OleDb.1;Data Source=$Workbook$;Location=&quot;Table_2357_113_03&quot;;Extended Properties=&quot;&quot;" commandType="0"/>
  </connection>
  <connection id="205" xr16:uid="{C01A5202-0684-4B00-B6DD-F80F7D378193}" keepAlive="1" name="連線156" type="5" refreshedVersion="0" background="1">
    <dbPr connection="Provider=Microsoft.Mashup.OleDb.1;Data Source=$Workbook$;Location=&quot;Table_2059_113_05&quot;;Extended Properties=&quot;&quot;" commandType="0"/>
  </connection>
  <connection id="206" xr16:uid="{262B3853-8553-4053-BDDF-BA30953269AB}" keepAlive="1" name="連線157" type="5" refreshedVersion="0" background="1">
    <dbPr connection="Provider=Microsoft.Mashup.OleDb.1;Data Source=$Workbook$;Location=&quot;Table_2059_113_04&quot;;Extended Properties=&quot;&quot;" commandType="0"/>
  </connection>
  <connection id="207" xr16:uid="{BA725210-21A8-433E-A172-B64A2011C9F8}" keepAlive="1" name="連線158" type="5" refreshedVersion="0" background="1">
    <dbPr connection="Provider=Microsoft.Mashup.OleDb.1;Data Source=$Workbook$;Location=&quot;Table_2059_113_03&quot;;Extended Properties=&quot;&quot;" commandType="0"/>
  </connection>
  <connection id="208" xr16:uid="{DBB6790F-492F-426C-B07C-EC417299AD22}" keepAlive="1" name="連線159" type="5" refreshedVersion="0" background="1">
    <dbPr connection="Provider=Microsoft.Mashup.OleDb.1;Data Source=$Workbook$;Location=&quot;Table_3533_113_05&quot;;Extended Properties=&quot;&quot;" commandType="0"/>
  </connection>
  <connection id="209" xr16:uid="{C2ECF721-B846-4D64-BFAD-7F7D5DD8AC90}" keepAlive="1" name="連線16" type="5" refreshedVersion="0" background="1">
    <dbPr connection="Provider=Microsoft.Mashup.OleDb.1;Data Source=$Workbook$;Location=&quot;Table_1905_113_04&quot;;Extended Properties=&quot;&quot;" commandType="0"/>
  </connection>
  <connection id="210" xr16:uid="{13810DC8-1ED1-461A-B08C-8247C2D8EF2E}" keepAlive="1" name="連線160" type="5" refreshedVersion="0" background="1">
    <dbPr connection="Provider=Microsoft.Mashup.OleDb.1;Data Source=$Workbook$;Location=&quot;Table_3533_113_04&quot;;Extended Properties=&quot;&quot;" commandType="0"/>
  </connection>
  <connection id="211" xr16:uid="{1607D787-5D0E-44B5-AE0F-0B117DE66BE5}" keepAlive="1" name="連線161" type="5" refreshedVersion="0" background="1">
    <dbPr connection="Provider=Microsoft.Mashup.OleDb.1;Data Source=$Workbook$;Location=&quot;Table_3533_113_03&quot;;Extended Properties=&quot;&quot;" commandType="0"/>
  </connection>
  <connection id="212" xr16:uid="{169EE244-ACDC-4A9C-87E4-72D635E531FE}" keepAlive="1" name="連線162" type="5" refreshedVersion="0" background="1">
    <dbPr connection="Provider=Microsoft.Mashup.OleDb.1;Data Source=$Workbook$;Location=&quot;Table_6669_113_05&quot;;Extended Properties=&quot;&quot;" commandType="0"/>
  </connection>
  <connection id="213" xr16:uid="{896281E0-C95B-402F-B669-50131B9AB972}" keepAlive="1" name="連線163" type="5" refreshedVersion="0" background="1">
    <dbPr connection="Provider=Microsoft.Mashup.OleDb.1;Data Source=$Workbook$;Location=&quot;Table_6669_113_04&quot;;Extended Properties=&quot;&quot;" commandType="0"/>
  </connection>
  <connection id="214" xr16:uid="{2CA68DEF-ED9A-43DA-BC52-03572D044CFF}" keepAlive="1" name="連線164" type="5" refreshedVersion="0" background="1">
    <dbPr connection="Provider=Microsoft.Mashup.OleDb.1;Data Source=$Workbook$;Location=&quot;Table_6669_113_03&quot;;Extended Properties=&quot;&quot;" commandType="0"/>
  </connection>
  <connection id="215" xr16:uid="{B1192E21-8B1E-49D1-8AF7-BFF6E41E0C95}" keepAlive="1" name="連線165" type="5" refreshedVersion="0" background="1">
    <dbPr connection="Provider=Microsoft.Mashup.OleDb.1;Data Source=$Workbook$;Location=&quot;Table_2207_113_05&quot;;Extended Properties=&quot;&quot;" commandType="0"/>
  </connection>
  <connection id="216" xr16:uid="{693638E2-FAF8-471A-8671-8BA23A0B7824}" keepAlive="1" name="連線166" type="5" refreshedVersion="0" background="1">
    <dbPr connection="Provider=Microsoft.Mashup.OleDb.1;Data Source=$Workbook$;Location=&quot;Table_2207_113_04&quot;;Extended Properties=&quot;&quot;" commandType="0"/>
  </connection>
  <connection id="217" xr16:uid="{1F30572D-D93D-4FFD-9C72-F09AB2636A29}" keepAlive="1" name="連線167" type="5" refreshedVersion="0" background="1">
    <dbPr connection="Provider=Microsoft.Mashup.OleDb.1;Data Source=$Workbook$;Location=&quot;Table_2207_113_03&quot;;Extended Properties=&quot;&quot;" commandType="0"/>
  </connection>
  <connection id="218" xr16:uid="{BC841D81-269C-449A-BBC9-AEA26E6BF1D4}" keepAlive="1" name="連線168" type="5" refreshedVersion="0" background="1">
    <dbPr connection="Provider=Microsoft.Mashup.OleDb.1;Data Source=$Workbook$;Location=&quot;Table_2454_113_05&quot;;Extended Properties=&quot;&quot;" commandType="0"/>
  </connection>
  <connection id="219" xr16:uid="{4CCFE564-442F-4CDA-8C9F-85B050EA165A}" keepAlive="1" name="連線169" type="5" refreshedVersion="0" background="1">
    <dbPr connection="Provider=Microsoft.Mashup.OleDb.1;Data Source=$Workbook$;Location=&quot;Table_2454_113_04&quot;;Extended Properties=&quot;&quot;" commandType="0"/>
  </connection>
  <connection id="220" xr16:uid="{5643A559-B53D-4912-854E-56DF6B55D32D}" keepAlive="1" name="連線17" type="5" refreshedVersion="0" background="1">
    <dbPr connection="Provider=Microsoft.Mashup.OleDb.1;Data Source=$Workbook$;Location=&quot;Table_1905_113_03&quot;;Extended Properties=&quot;&quot;" commandType="0"/>
  </connection>
  <connection id="221" xr16:uid="{F6D4634C-7D38-43B2-BAA0-EB863F52CAF4}" keepAlive="1" name="連線170" type="5" refreshedVersion="0" background="1">
    <dbPr connection="Provider=Microsoft.Mashup.OleDb.1;Data Source=$Workbook$;Location=&quot;Table_2454_113_03&quot;;Extended Properties=&quot;&quot;" commandType="0"/>
  </connection>
  <connection id="222" xr16:uid="{0B73A9A6-163B-4D70-882B-0417F27E9EDC}" keepAlive="1" name="連線171" type="5" refreshedVersion="0" background="1">
    <dbPr connection="Provider=Microsoft.Mashup.OleDb.1;Data Source=$Workbook$;Location=&quot;Table_4763_113_05&quot;;Extended Properties=&quot;&quot;" commandType="0"/>
  </connection>
  <connection id="223" xr16:uid="{C3736A7B-2009-4A32-BCA3-CD828CD91531}" keepAlive="1" name="連線172" type="5" refreshedVersion="0" background="1">
    <dbPr connection="Provider=Microsoft.Mashup.OleDb.1;Data Source=$Workbook$;Location=&quot;Table_4763_113_04&quot;;Extended Properties=&quot;&quot;" commandType="0"/>
  </connection>
  <connection id="224" xr16:uid="{4BA87F39-34CD-4C4B-85A8-9D713294AE84}" keepAlive="1" name="連線173" type="5" refreshedVersion="0" background="1">
    <dbPr connection="Provider=Microsoft.Mashup.OleDb.1;Data Source=$Workbook$;Location=&quot;Table_4763_113_03&quot;;Extended Properties=&quot;&quot;" commandType="0"/>
  </connection>
  <connection id="225" xr16:uid="{7DD7692A-BC4C-4434-8565-6D2574A1E2B8}" keepAlive="1" name="連線174" type="5" refreshedVersion="0" background="1">
    <dbPr connection="Provider=Microsoft.Mashup.OleDb.1;Data Source=$Workbook$;Location=&quot;Table_3008_113_05&quot;;Extended Properties=&quot;&quot;" commandType="0"/>
  </connection>
  <connection id="226" xr16:uid="{A53192AB-D61A-4132-B97B-5288DB133E4C}" keepAlive="1" name="連線175" type="5" refreshedVersion="0" background="1">
    <dbPr connection="Provider=Microsoft.Mashup.OleDb.1;Data Source=$Workbook$;Location=&quot;Table_3008_113_04&quot;;Extended Properties=&quot;&quot;" commandType="0"/>
  </connection>
  <connection id="227" xr16:uid="{ED83371E-785D-4D23-BFF1-2A456F74C3E3}" keepAlive="1" name="連線176" type="5" refreshedVersion="0" background="1">
    <dbPr connection="Provider=Microsoft.Mashup.OleDb.1;Data Source=$Workbook$;Location=&quot;Table_3008_113_03&quot;;Extended Properties=&quot;&quot;" commandType="0"/>
  </connection>
  <connection id="228" xr16:uid="{8C3E3FAD-7D2C-4D19-9E5A-ED752A1C0B56}" keepAlive="1" name="連線177" type="5" refreshedVersion="0" background="1">
    <dbPr connection="Provider=Microsoft.Mashup.OleDb.1;Data Source=$Workbook$;Location=&quot;Table_3661_113_05&quot;;Extended Properties=&quot;&quot;" commandType="0"/>
  </connection>
  <connection id="229" xr16:uid="{C2986A42-DF6B-4B32-B454-BA4012DA04BF}" keepAlive="1" name="連線178" type="5" refreshedVersion="0" background="1">
    <dbPr connection="Provider=Microsoft.Mashup.OleDb.1;Data Source=$Workbook$;Location=&quot;Table_3661_113_04&quot;;Extended Properties=&quot;&quot;" commandType="0"/>
  </connection>
  <connection id="230" xr16:uid="{ED3FF47A-FE76-4B44-BFD4-7E827C015F97}" keepAlive="1" name="連線179" type="5" refreshedVersion="0" background="1">
    <dbPr connection="Provider=Microsoft.Mashup.OleDb.1;Data Source=$Workbook$;Location=&quot;Table_3661_113_03&quot;;Extended Properties=&quot;&quot;" commandType="0"/>
  </connection>
  <connection id="231" xr16:uid="{2E22D114-D7CB-4559-9F2C-9D16AC775205}" keepAlive="1" name="連線18" type="5" refreshedVersion="0" background="1">
    <dbPr connection="Provider=Microsoft.Mashup.OleDb.1;Data Source=$Workbook$;Location=&quot;Table_6409_113_05&quot;;Extended Properties=&quot;&quot;" commandType="0"/>
  </connection>
  <connection id="232" xr16:uid="{B9E1FC9E-8E8C-4082-A718-F7772730A1CA}" keepAlive="1" name="連線180" type="5" refreshedVersion="0" background="1">
    <dbPr connection="Provider=Microsoft.Mashup.OleDb.1;Data Source=$Workbook$;Location=&quot;Table_2404_113_05&quot;;Extended Properties=&quot;&quot;" commandType="0"/>
  </connection>
  <connection id="233" xr16:uid="{BEB4FBED-1E33-480B-BA56-9978BFFF575A}" keepAlive="1" name="連線181" type="5" refreshedVersion="0" background="1">
    <dbPr connection="Provider=Microsoft.Mashup.OleDb.1;Data Source=$Workbook$;Location=&quot;Table_2404_113_04&quot;;Extended Properties=&quot;&quot;" commandType="0"/>
  </connection>
  <connection id="234" xr16:uid="{15575076-1522-46C6-AE48-810819ED9AD6}" keepAlive="1" name="連線182" type="5" refreshedVersion="0" background="1">
    <dbPr connection="Provider=Microsoft.Mashup.OleDb.1;Data Source=$Workbook$;Location=&quot;Table_2404_113_03&quot;;Extended Properties=&quot;&quot;" commandType="0"/>
  </connection>
  <connection id="235" xr16:uid="{DFE0A40C-9A8A-40D3-A5DC-069733DFDC27}" keepAlive="1" name="連線183" type="5" refreshedVersion="0" background="1">
    <dbPr connection="Provider=Microsoft.Mashup.OleDb.1;Data Source=$Workbook$;Location=&quot;Table_2357_113_05&quot;;Extended Properties=&quot;&quot;" commandType="0"/>
  </connection>
  <connection id="236" xr16:uid="{54F10C57-07FB-464B-AD92-1C4F7A71EBC0}" keepAlive="1" name="連線184" type="5" refreshedVersion="0" background="1">
    <dbPr connection="Provider=Microsoft.Mashup.OleDb.1;Data Source=$Workbook$;Location=&quot;Table_2357_113_04&quot;;Extended Properties=&quot;&quot;" commandType="0"/>
  </connection>
  <connection id="237" xr16:uid="{5CC27ECE-A064-4CFB-9F08-B51D215405C9}" keepAlive="1" name="連線185" type="5" refreshedVersion="0" background="1">
    <dbPr connection="Provider=Microsoft.Mashup.OleDb.1;Data Source=$Workbook$;Location=&quot;Table_2357_113_03&quot;;Extended Properties=&quot;&quot;" commandType="0"/>
  </connection>
  <connection id="238" xr16:uid="{C8898D9D-C561-49D9-B9D0-664D6507B63F}" keepAlive="1" name="連線186" type="5" refreshedVersion="0" background="1">
    <dbPr connection="Provider=Microsoft.Mashup.OleDb.1;Data Source=$Workbook$;Location=&quot;Table_2059_113_05&quot;;Extended Properties=&quot;&quot;" commandType="0"/>
  </connection>
  <connection id="239" xr16:uid="{BDB021B8-5F69-4C2C-B96C-8E30AC13CC0D}" keepAlive="1" name="連線187" type="5" refreshedVersion="0" background="1">
    <dbPr connection="Provider=Microsoft.Mashup.OleDb.1;Data Source=$Workbook$;Location=&quot;Table_2059_113_04&quot;;Extended Properties=&quot;&quot;" commandType="0"/>
  </connection>
  <connection id="240" xr16:uid="{83406975-D41C-43E9-B7F9-44BA8E6B8A08}" keepAlive="1" name="連線188" type="5" refreshedVersion="0" background="1">
    <dbPr connection="Provider=Microsoft.Mashup.OleDb.1;Data Source=$Workbook$;Location=&quot;Table_2059_113_03&quot;;Extended Properties=&quot;&quot;" commandType="0"/>
  </connection>
  <connection id="241" xr16:uid="{3BE279B6-3536-4B8C-A1DE-2A49BFEF7BDD}" keepAlive="1" name="連線189" type="5" refreshedVersion="0" background="1">
    <dbPr connection="Provider=Microsoft.Mashup.OleDb.1;Data Source=$Workbook$;Location=&quot;Table_3533_113_05&quot;;Extended Properties=&quot;&quot;" commandType="0"/>
  </connection>
  <connection id="242" xr16:uid="{8BF99B71-7C39-44EC-9000-7448D05F1F85}" keepAlive="1" name="連線19" type="5" refreshedVersion="0" background="1">
    <dbPr connection="Provider=Microsoft.Mashup.OleDb.1;Data Source=$Workbook$;Location=&quot;Table_6409_113_04&quot;;Extended Properties=&quot;&quot;" commandType="0"/>
  </connection>
  <connection id="243" xr16:uid="{9C214D08-4266-4C05-A95A-578F1E084A9C}" keepAlive="1" name="連線190" type="5" refreshedVersion="0" background="1">
    <dbPr connection="Provider=Microsoft.Mashup.OleDb.1;Data Source=$Workbook$;Location=&quot;Table_3533_113_04&quot;;Extended Properties=&quot;&quot;" commandType="0"/>
  </connection>
  <connection id="244" xr16:uid="{02537410-78E4-475A-AFCB-CDD20679BD06}" keepAlive="1" name="連線191" type="5" refreshedVersion="0" background="1">
    <dbPr connection="Provider=Microsoft.Mashup.OleDb.1;Data Source=$Workbook$;Location=&quot;Table_3533_113_03&quot;;Extended Properties=&quot;&quot;" commandType="0"/>
  </connection>
  <connection id="245" xr16:uid="{E77A1BB9-0340-45F6-84BD-22A924DFD7A5}" keepAlive="1" name="連線192" type="5" refreshedVersion="0" background="1">
    <dbPr connection="Provider=Microsoft.Mashup.OleDb.1;Data Source=$Workbook$;Location=&quot;Table_6669_113_05&quot;;Extended Properties=&quot;&quot;" commandType="0"/>
  </connection>
  <connection id="246" xr16:uid="{125C4726-AE69-4DBA-BDF7-D22566C7D5C4}" keepAlive="1" name="連線193" type="5" refreshedVersion="0" background="1">
    <dbPr connection="Provider=Microsoft.Mashup.OleDb.1;Data Source=$Workbook$;Location=&quot;Table_6669_113_04&quot;;Extended Properties=&quot;&quot;" commandType="0"/>
  </connection>
  <connection id="247" xr16:uid="{F40FA053-15FF-4835-8B93-E34D6FFD82A5}" keepAlive="1" name="連線194" type="5" refreshedVersion="0" background="1">
    <dbPr connection="Provider=Microsoft.Mashup.OleDb.1;Data Source=$Workbook$;Location=&quot;Table_6669_113_03&quot;;Extended Properties=&quot;&quot;" commandType="0"/>
  </connection>
  <connection id="248" xr16:uid="{41F5800E-3B78-4AC6-ABCA-DEDB4FFA0388}" keepAlive="1" name="連線195" type="5" refreshedVersion="0" background="1">
    <dbPr connection="Provider=Microsoft.Mashup.OleDb.1;Data Source=$Workbook$;Location=&quot;Table_2207_113_05&quot;;Extended Properties=&quot;&quot;" commandType="0"/>
  </connection>
  <connection id="249" xr16:uid="{DABFF9E9-FEF0-4876-8B0B-42D05A5E3EB8}" keepAlive="1" name="連線196" type="5" refreshedVersion="0" background="1">
    <dbPr connection="Provider=Microsoft.Mashup.OleDb.1;Data Source=$Workbook$;Location=&quot;Table_2207_113_04&quot;;Extended Properties=&quot;&quot;" commandType="0"/>
  </connection>
  <connection id="250" xr16:uid="{4486604B-EFCE-462B-BADE-8202C6484947}" keepAlive="1" name="連線197" type="5" refreshedVersion="0" background="1">
    <dbPr connection="Provider=Microsoft.Mashup.OleDb.1;Data Source=$Workbook$;Location=&quot;Table_2207_113_03&quot;;Extended Properties=&quot;&quot;" commandType="0"/>
  </connection>
  <connection id="251" xr16:uid="{EA41B725-48EA-4E57-B2D1-9CDCBF34BB0F}" keepAlive="1" name="連線198" type="5" refreshedVersion="0" background="1">
    <dbPr connection="Provider=Microsoft.Mashup.OleDb.1;Data Source=$Workbook$;Location=&quot;Table_2454_113_05&quot;;Extended Properties=&quot;&quot;" commandType="0"/>
  </connection>
  <connection id="252" xr16:uid="{9599B7EE-533C-433B-9511-AD00358EE513}" keepAlive="1" name="連線199" type="5" refreshedVersion="0" background="1">
    <dbPr connection="Provider=Microsoft.Mashup.OleDb.1;Data Source=$Workbook$;Location=&quot;Table_2454_113_04&quot;;Extended Properties=&quot;&quot;" commandType="0"/>
  </connection>
  <connection id="253" xr16:uid="{EF34CC2F-3D3B-4ECD-A9CA-8834112DCFFC}" keepAlive="1" name="連線2" type="5" refreshedVersion="0" background="1">
    <dbPr connection="Provider=Microsoft.Mashup.OleDb.1;Data Source=$Workbook$;Location=&quot;Table_6541_113_03&quot;;Extended Properties=&quot;&quot;" commandType="0"/>
  </connection>
  <connection id="254" xr16:uid="{691F0BB7-7F91-45F7-B144-D72A6A4A7850}" keepAlive="1" name="連線20" type="5" refreshedVersion="0" background="1">
    <dbPr connection="Provider=Microsoft.Mashup.OleDb.1;Data Source=$Workbook$;Location=&quot;Table_6409_113_03&quot;;Extended Properties=&quot;&quot;" commandType="0"/>
  </connection>
  <connection id="255" xr16:uid="{5254C46B-A813-4149-AB74-C8269D8F9EC8}" keepAlive="1" name="連線200" type="5" refreshedVersion="0" background="1">
    <dbPr connection="Provider=Microsoft.Mashup.OleDb.1;Data Source=$Workbook$;Location=&quot;Table_2454_113_03&quot;;Extended Properties=&quot;&quot;" commandType="0"/>
  </connection>
  <connection id="256" xr16:uid="{4FC961A5-06E4-4A3C-8BE5-140616A1793F}" keepAlive="1" name="連線201" type="5" refreshedVersion="0" background="1">
    <dbPr connection="Provider=Microsoft.Mashup.OleDb.1;Data Source=$Workbook$;Location=&quot;Table_4763_113_05&quot;;Extended Properties=&quot;&quot;" commandType="0"/>
  </connection>
  <connection id="257" xr16:uid="{EA60B3B8-0ED6-4DAB-95CC-09E78D9382F0}" keepAlive="1" name="連線202" type="5" refreshedVersion="0" background="1">
    <dbPr connection="Provider=Microsoft.Mashup.OleDb.1;Data Source=$Workbook$;Location=&quot;Table_4763_113_04&quot;;Extended Properties=&quot;&quot;" commandType="0"/>
  </connection>
  <connection id="258" xr16:uid="{1E764B0E-1099-42EC-A187-34378C0EDA8A}" keepAlive="1" name="連線203" type="5" refreshedVersion="0" background="1">
    <dbPr connection="Provider=Microsoft.Mashup.OleDb.1;Data Source=$Workbook$;Location=&quot;Table_4763_113_03&quot;;Extended Properties=&quot;&quot;" commandType="0"/>
  </connection>
  <connection id="259" xr16:uid="{EC3A2F0A-AF0B-4AD0-B0FC-202EE5681AD5}" keepAlive="1" name="連線204" type="5" refreshedVersion="0" background="1">
    <dbPr connection="Provider=Microsoft.Mashup.OleDb.1;Data Source=$Workbook$;Location=&quot;Table_3008_113_05&quot;;Extended Properties=&quot;&quot;" commandType="0"/>
  </connection>
  <connection id="260" xr16:uid="{EB84D41F-5B4E-4BC2-BB72-3E337398300D}" keepAlive="1" name="連線205" type="5" refreshedVersion="0" background="1">
    <dbPr connection="Provider=Microsoft.Mashup.OleDb.1;Data Source=$Workbook$;Location=&quot;Table_3008_113_04&quot;;Extended Properties=&quot;&quot;" commandType="0"/>
  </connection>
  <connection id="261" xr16:uid="{B58C393E-96CA-4063-A076-BEAF53E22F4E}" keepAlive="1" name="連線206" type="5" refreshedVersion="0" background="1">
    <dbPr connection="Provider=Microsoft.Mashup.OleDb.1;Data Source=$Workbook$;Location=&quot;Table_3008_113_03&quot;;Extended Properties=&quot;&quot;" commandType="0"/>
  </connection>
  <connection id="262" xr16:uid="{133F06A7-77FF-4501-8D72-FAB1235E6488}" keepAlive="1" name="連線207" type="5" refreshedVersion="0" background="1">
    <dbPr connection="Provider=Microsoft.Mashup.OleDb.1;Data Source=$Workbook$;Location=&quot;Table_3661_113_05&quot;;Extended Properties=&quot;&quot;" commandType="0"/>
  </connection>
  <connection id="263" xr16:uid="{DD9624DB-FC01-4351-88B6-B8778D646AF2}" keepAlive="1" name="連線208" type="5" refreshedVersion="0" background="1">
    <dbPr connection="Provider=Microsoft.Mashup.OleDb.1;Data Source=$Workbook$;Location=&quot;Table_3661_113_04&quot;;Extended Properties=&quot;&quot;" commandType="0"/>
  </connection>
  <connection id="264" xr16:uid="{0CD54E97-4844-452D-A003-207245F011DD}" keepAlive="1" name="連線209" type="5" refreshedVersion="0" background="1">
    <dbPr connection="Provider=Microsoft.Mashup.OleDb.1;Data Source=$Workbook$;Location=&quot;Table_3661_113_03&quot;;Extended Properties=&quot;&quot;" commandType="0"/>
  </connection>
  <connection id="265" xr16:uid="{E890A03D-7CB3-454F-A240-EB338790F581}" keepAlive="1" name="連線21" type="5" refreshedVersion="0" background="1">
    <dbPr connection="Provider=Microsoft.Mashup.OleDb.1;Data Source=$Workbook$;Location=&quot;Table_3443_113_05&quot;;Extended Properties=&quot;&quot;" commandType="0"/>
  </connection>
  <connection id="266" xr16:uid="{632A8225-1B10-4D8C-B70C-A3FBE236CAC5}" keepAlive="1" name="連線210" type="5" refreshedVersion="0" background="1">
    <dbPr connection="Provider=Microsoft.Mashup.OleDb.1;Data Source=$Workbook$;Location=&quot;Table_6541_113_05&quot;;Extended Properties=&quot;&quot;" commandType="0"/>
  </connection>
  <connection id="267" xr16:uid="{5A1173F5-00BB-4248-B42E-527D35E4CC44}" keepAlive="1" name="連線211" type="5" refreshedVersion="0" background="1">
    <dbPr connection="Provider=Microsoft.Mashup.OleDb.1;Data Source=$Workbook$;Location=&quot;Table_6541_113_04&quot;;Extended Properties=&quot;&quot;" commandType="0"/>
  </connection>
  <connection id="268" xr16:uid="{CB416527-4386-4B69-9E1C-F004A9011E8E}" keepAlive="1" name="連線212" type="5" refreshedVersion="0" background="1">
    <dbPr connection="Provider=Microsoft.Mashup.OleDb.1;Data Source=$Workbook$;Location=&quot;Table_6541_113_03&quot;;Extended Properties=&quot;&quot;" commandType="0"/>
  </connection>
  <connection id="269" xr16:uid="{5D0225D6-0A53-4FF4-81B1-C4901290120E}" keepAlive="1" name="連線213" type="5" refreshedVersion="0" background="1">
    <dbPr connection="Provider=Microsoft.Mashup.OleDb.1;Data Source=$Workbook$;Location=&quot;Table_2345_113_05&quot;;Extended Properties=&quot;&quot;" commandType="0"/>
  </connection>
  <connection id="270" xr16:uid="{06DF9840-4E9E-4670-9B80-152AF47D47E0}" keepAlive="1" name="連線214" type="5" refreshedVersion="0" background="1">
    <dbPr connection="Provider=Microsoft.Mashup.OleDb.1;Data Source=$Workbook$;Location=&quot;Table_2345_113_04&quot;;Extended Properties=&quot;&quot;" commandType="0"/>
  </connection>
  <connection id="271" xr16:uid="{80A36EE6-6651-413F-9D78-21B80BC7DE2F}" keepAlive="1" name="連線215" type="5" refreshedVersion="0" background="1">
    <dbPr connection="Provider=Microsoft.Mashup.OleDb.1;Data Source=$Workbook$;Location=&quot;Table_2345_113_03&quot;;Extended Properties=&quot;&quot;" commandType="0"/>
  </connection>
  <connection id="272" xr16:uid="{B20FE593-A1A9-48F1-BB5F-CBB679223D85}" keepAlive="1" name="連線216" type="5" refreshedVersion="0" background="1">
    <dbPr connection="Provider=Microsoft.Mashup.OleDb.1;Data Source=$Workbook$;Location=&quot;Table_6669_113_05&quot;;Extended Properties=&quot;&quot;" commandType="0"/>
  </connection>
  <connection id="273" xr16:uid="{DC2787D1-FE94-4F5D-A90F-E8AF4BBAC6B5}" keepAlive="1" name="連線217" type="5" refreshedVersion="0" background="1">
    <dbPr connection="Provider=Microsoft.Mashup.OleDb.1;Data Source=$Workbook$;Location=&quot;Table_6669_113_04&quot;;Extended Properties=&quot;&quot;" commandType="0"/>
  </connection>
  <connection id="274" xr16:uid="{EAF499B9-32E4-4518-AF97-2464AD097F96}" keepAlive="1" name="連線218" type="5" refreshedVersion="0" background="1">
    <dbPr connection="Provider=Microsoft.Mashup.OleDb.1;Data Source=$Workbook$;Location=&quot;Table_6669_113_03&quot;;Extended Properties=&quot;&quot;" commandType="0"/>
  </connection>
  <connection id="275" xr16:uid="{9EE8B598-2BC2-454B-B58A-32475CF36FE4}" keepAlive="1" name="連線219" type="5" refreshedVersion="0" background="1">
    <dbPr connection="Provider=Microsoft.Mashup.OleDb.1;Data Source=$Workbook$;Location=&quot;Table_3653_113_05&quot;;Extended Properties=&quot;&quot;" commandType="0"/>
  </connection>
  <connection id="276" xr16:uid="{1D2508EC-00B2-4274-8944-8121BBA8F73D}" keepAlive="1" name="連線22" type="5" refreshedVersion="0" background="1">
    <dbPr connection="Provider=Microsoft.Mashup.OleDb.1;Data Source=$Workbook$;Location=&quot;Table_3443_113_04&quot;;Extended Properties=&quot;&quot;" commandType="0"/>
  </connection>
  <connection id="277" xr16:uid="{6C3935E3-5BB2-44BA-A236-DC67D6073A79}" keepAlive="1" name="連線220" type="5" refreshedVersion="0" background="1">
    <dbPr connection="Provider=Microsoft.Mashup.OleDb.1;Data Source=$Workbook$;Location=&quot;Table_3653_113_04&quot;;Extended Properties=&quot;&quot;" commandType="0"/>
  </connection>
  <connection id="278" xr16:uid="{EFE7E54A-9896-4C11-A7C6-90A8431FB48C}" keepAlive="1" name="連線221" type="5" refreshedVersion="0" background="1">
    <dbPr connection="Provider=Microsoft.Mashup.OleDb.1;Data Source=$Workbook$;Location=&quot;Table_3653_113_03&quot;;Extended Properties=&quot;&quot;" commandType="0"/>
  </connection>
  <connection id="279" xr16:uid="{7E2227F9-330D-486E-9494-BFFC813C757A}" keepAlive="1" name="連線222" type="5" refreshedVersion="0" background="1">
    <dbPr connection="Provider=Microsoft.Mashup.OleDb.1;Data Source=$Workbook$;Location=&quot;Table_1519_113_05&quot;;Extended Properties=&quot;&quot;" commandType="0"/>
  </connection>
  <connection id="280" xr16:uid="{868DB079-637F-416F-8D7F-5D642737E1E6}" keepAlive="1" name="連線223" type="5" refreshedVersion="0" background="1">
    <dbPr connection="Provider=Microsoft.Mashup.OleDb.1;Data Source=$Workbook$;Location=&quot;Table_1519_113_04&quot;;Extended Properties=&quot;&quot;" commandType="0"/>
  </connection>
  <connection id="281" xr16:uid="{24F7ABAE-0C32-429A-9DA0-04725CFCBF44}" keepAlive="1" name="連線224" type="5" refreshedVersion="0" background="1">
    <dbPr connection="Provider=Microsoft.Mashup.OleDb.1;Data Source=$Workbook$;Location=&quot;Table_1519_113_03&quot;;Extended Properties=&quot;&quot;" commandType="0"/>
  </connection>
  <connection id="282" xr16:uid="{51DD08FF-1AE8-4F0F-8488-EAA1D84A41C3}" keepAlive="1" name="連線225" type="5" refreshedVersion="0" background="1">
    <dbPr connection="Provider=Microsoft.Mashup.OleDb.1;Data Source=$Workbook$;Location=&quot;Table_1905_113_05&quot;;Extended Properties=&quot;&quot;" commandType="0"/>
  </connection>
  <connection id="283" xr16:uid="{B1DF6AE3-DF77-43F4-9F8F-341FDF10A4F9}" keepAlive="1" name="連線226" type="5" refreshedVersion="0" background="1">
    <dbPr connection="Provider=Microsoft.Mashup.OleDb.1;Data Source=$Workbook$;Location=&quot;Table_1905_113_04&quot;;Extended Properties=&quot;&quot;" commandType="0"/>
  </connection>
  <connection id="284" xr16:uid="{784382D8-7A79-4279-B052-A9D95989A8C7}" keepAlive="1" name="連線227" type="5" refreshedVersion="0" background="1">
    <dbPr connection="Provider=Microsoft.Mashup.OleDb.1;Data Source=$Workbook$;Location=&quot;Table_1905_113_03&quot;;Extended Properties=&quot;&quot;" commandType="0"/>
  </connection>
  <connection id="285" xr16:uid="{E685FBBF-7F1D-4517-A1D1-A094215ED11B}" keepAlive="1" name="連線228" type="5" refreshedVersion="0" background="1">
    <dbPr connection="Provider=Microsoft.Mashup.OleDb.1;Data Source=$Workbook$;Location=&quot;Table_6409_113_05&quot;;Extended Properties=&quot;&quot;" commandType="0"/>
  </connection>
  <connection id="286" xr16:uid="{DAEB7C16-B669-43EF-84B5-43136BBBE641}" keepAlive="1" name="連線229" type="5" refreshedVersion="0" background="1">
    <dbPr connection="Provider=Microsoft.Mashup.OleDb.1;Data Source=$Workbook$;Location=&quot;Table_6409_113_04&quot;;Extended Properties=&quot;&quot;" commandType="0"/>
  </connection>
  <connection id="287" xr16:uid="{42481E5D-75D2-4A5D-9316-A78B0E7C7774}" keepAlive="1" name="連線23" type="5" refreshedVersion="0" background="1">
    <dbPr connection="Provider=Microsoft.Mashup.OleDb.1;Data Source=$Workbook$;Location=&quot;Table_3443_113_03&quot;;Extended Properties=&quot;&quot;" commandType="0"/>
  </connection>
  <connection id="288" xr16:uid="{3329803C-093E-4590-BE53-74EA9DBD7E48}" keepAlive="1" name="連線230" type="5" refreshedVersion="0" background="1">
    <dbPr connection="Provider=Microsoft.Mashup.OleDb.1;Data Source=$Workbook$;Location=&quot;Table_6409_113_03&quot;;Extended Properties=&quot;&quot;" commandType="0"/>
  </connection>
  <connection id="289" xr16:uid="{A6A9442C-379B-4952-AEC0-DD05CC7D6D42}" keepAlive="1" name="連線231" type="5" refreshedVersion="0" background="1">
    <dbPr connection="Provider=Microsoft.Mashup.OleDb.1;Data Source=$Workbook$;Location=&quot;Table_3443_113_05&quot;;Extended Properties=&quot;&quot;" commandType="0"/>
  </connection>
  <connection id="290" xr16:uid="{481CE90D-1138-492D-AC22-EAF36E1AF1BE}" keepAlive="1" name="連線232" type="5" refreshedVersion="0" background="1">
    <dbPr connection="Provider=Microsoft.Mashup.OleDb.1;Data Source=$Workbook$;Location=&quot;Table_3443_113_04&quot;;Extended Properties=&quot;&quot;" commandType="0"/>
  </connection>
  <connection id="291" xr16:uid="{FCA02334-EF86-4184-941E-57F133E52F38}" keepAlive="1" name="連線233" type="5" refreshedVersion="0" background="1">
    <dbPr connection="Provider=Microsoft.Mashup.OleDb.1;Data Source=$Workbook$;Location=&quot;Table_3443_113_03&quot;;Extended Properties=&quot;&quot;" commandType="0"/>
  </connection>
  <connection id="292" xr16:uid="{D9AABF5C-8C9C-4403-80DC-0696F86089AD}" keepAlive="1" name="連線234" type="5" refreshedVersion="0" background="1">
    <dbPr connection="Provider=Microsoft.Mashup.OleDb.1;Data Source=$Workbook$;Location=&quot;Table_2637_113_05&quot;;Extended Properties=&quot;&quot;" commandType="0"/>
  </connection>
  <connection id="293" xr16:uid="{4CA5B886-7324-4E00-AD55-844C26895646}" keepAlive="1" name="連線235" type="5" refreshedVersion="0" background="1">
    <dbPr connection="Provider=Microsoft.Mashup.OleDb.1;Data Source=$Workbook$;Location=&quot;Table_2637_113_04&quot;;Extended Properties=&quot;&quot;" commandType="0"/>
  </connection>
  <connection id="294" xr16:uid="{F1C20B00-3203-4C2D-902E-56A24CD0AC5C}" keepAlive="1" name="連線236" type="5" refreshedVersion="0" background="1">
    <dbPr connection="Provider=Microsoft.Mashup.OleDb.1;Data Source=$Workbook$;Location=&quot;Table_2637_113_03&quot;;Extended Properties=&quot;&quot;" commandType="0"/>
  </connection>
  <connection id="295" xr16:uid="{5327D8DD-5A6E-4326-9746-A50B05D6B8D2}" keepAlive="1" name="連線237" type="5" refreshedVersion="0" background="1">
    <dbPr connection="Provider=Microsoft.Mashup.OleDb.1;Data Source=$Workbook$;Location=&quot;Table_3661_113_05&quot;;Extended Properties=&quot;&quot;" commandType="0"/>
  </connection>
  <connection id="296" xr16:uid="{08F02B30-CC64-4B59-9096-3573206B6BA7}" keepAlive="1" name="連線238" type="5" refreshedVersion="0" background="1">
    <dbPr connection="Provider=Microsoft.Mashup.OleDb.1;Data Source=$Workbook$;Location=&quot;Table_3661_113_04&quot;;Extended Properties=&quot;&quot;" commandType="0"/>
  </connection>
  <connection id="297" xr16:uid="{2FFED5E1-DBD4-4681-BA38-A4675701A972}" keepAlive="1" name="連線239" type="5" refreshedVersion="0" background="1">
    <dbPr connection="Provider=Microsoft.Mashup.OleDb.1;Data Source=$Workbook$;Location=&quot;Table_3661_113_03&quot;;Extended Properties=&quot;&quot;" commandType="0"/>
  </connection>
  <connection id="298" xr16:uid="{82C8D8ED-4070-416F-9ED4-2649D8853E8A}" keepAlive="1" name="連線24" type="5" refreshedVersion="0" background="1">
    <dbPr connection="Provider=Microsoft.Mashup.OleDb.1;Data Source=$Workbook$;Location=&quot;Table_2637_113_05&quot;;Extended Properties=&quot;&quot;" commandType="0"/>
  </connection>
  <connection id="299" xr16:uid="{8D30DD4B-DE23-4F68-87DC-9AFD4F3EFE90}" keepAlive="1" name="連線240" type="5" refreshedVersion="0" background="1">
    <dbPr connection="Provider=Microsoft.Mashup.OleDb.1;Data Source=$Workbook$;Location=&quot;Table_4938_113_05&quot;;Extended Properties=&quot;&quot;" commandType="0"/>
  </connection>
  <connection id="300" xr16:uid="{C9967FC8-4ACE-4532-9543-AF35EA27873B}" keepAlive="1" name="連線241" type="5" refreshedVersion="0" background="1">
    <dbPr connection="Provider=Microsoft.Mashup.OleDb.1;Data Source=$Workbook$;Location=&quot;Table_4938_113_04&quot;;Extended Properties=&quot;&quot;" commandType="0"/>
  </connection>
  <connection id="301" xr16:uid="{3E598CB0-AD18-449E-876A-BC3E5A6FD25F}" keepAlive="1" name="連線242" type="5" refreshedVersion="0" background="1">
    <dbPr connection="Provider=Microsoft.Mashup.OleDb.1;Data Source=$Workbook$;Location=&quot;Table_4938_113_03&quot;;Extended Properties=&quot;&quot;" commandType="0"/>
  </connection>
  <connection id="302" xr16:uid="{3368EE84-F989-429B-8328-CB863022FC97}" keepAlive="1" name="連線243" type="5" refreshedVersion="0" background="1">
    <dbPr connection="Provider=Microsoft.Mashup.OleDb.1;Data Source=$Workbook$;Location=&quot;Table_2357_113_05&quot;;Extended Properties=&quot;&quot;" commandType="0"/>
  </connection>
  <connection id="303" xr16:uid="{D185BF87-42CA-4E63-8145-BDAD385A77D4}" keepAlive="1" name="連線244" type="5" refreshedVersion="0" background="1">
    <dbPr connection="Provider=Microsoft.Mashup.OleDb.1;Data Source=$Workbook$;Location=&quot;Table_2357_113_04&quot;;Extended Properties=&quot;&quot;" commandType="0"/>
  </connection>
  <connection id="304" xr16:uid="{1AA04338-5F61-4861-960B-4F2352F93649}" keepAlive="1" name="連線245" type="5" refreshedVersion="0" background="1">
    <dbPr connection="Provider=Microsoft.Mashup.OleDb.1;Data Source=$Workbook$;Location=&quot;Table_2357_113_03&quot;;Extended Properties=&quot;&quot;" commandType="0"/>
  </connection>
  <connection id="305" xr16:uid="{631F047D-F1CE-4AB8-BFF4-108583FBFCDB}" keepAlive="1" name="連線246" type="5" refreshedVersion="0" background="1">
    <dbPr connection="Provider=Microsoft.Mashup.OleDb.1;Data Source=$Workbook$;Location=&quot;Table_3036_113_05&quot;;Extended Properties=&quot;&quot;" commandType="0"/>
  </connection>
  <connection id="306" xr16:uid="{00E78754-5FB1-4EAC-AE80-DD11E7338172}" keepAlive="1" name="連線247" type="5" refreshedVersion="0" background="1">
    <dbPr connection="Provider=Microsoft.Mashup.OleDb.1;Data Source=$Workbook$;Location=&quot;Table_3036_113_04&quot;;Extended Properties=&quot;&quot;" commandType="0"/>
  </connection>
  <connection id="307" xr16:uid="{20BEBE4B-BB36-47D5-8014-CC5BFCB8E0AB}" keepAlive="1" name="連線248" type="5" refreshedVersion="0" background="1">
    <dbPr connection="Provider=Microsoft.Mashup.OleDb.1;Data Source=$Workbook$;Location=&quot;Table_3036_113_03&quot;;Extended Properties=&quot;&quot;" commandType="0"/>
  </connection>
  <connection id="308" xr16:uid="{70BA8275-E866-487B-87D2-9798FA3B6FE9}" keepAlive="1" name="連線249" type="5" refreshedVersion="0" background="1">
    <dbPr connection="Provider=Microsoft.Mashup.OleDb.1;Data Source=$Workbook$;Location=&quot;Table_6669_113_05&quot;;Extended Properties=&quot;&quot;" commandType="0"/>
  </connection>
  <connection id="309" xr16:uid="{5BFEB314-45DC-4489-AE07-B999FBDEE4B2}" keepAlive="1" name="連線25" type="5" refreshedVersion="0" background="1">
    <dbPr connection="Provider=Microsoft.Mashup.OleDb.1;Data Source=$Workbook$;Location=&quot;Table_2637_113_04&quot;;Extended Properties=&quot;&quot;" commandType="0"/>
  </connection>
  <connection id="310" xr16:uid="{DFEBE9CF-38DF-4CCF-B07A-BB594C08F9B8}" keepAlive="1" name="連線250" type="5" refreshedVersion="0" background="1">
    <dbPr connection="Provider=Microsoft.Mashup.OleDb.1;Data Source=$Workbook$;Location=&quot;Table_6669_113_04&quot;;Extended Properties=&quot;&quot;" commandType="0"/>
  </connection>
  <connection id="311" xr16:uid="{A05115F0-87FE-409B-9F32-F4D84A1362DD}" keepAlive="1" name="連線251" type="5" refreshedVersion="0" background="1">
    <dbPr connection="Provider=Microsoft.Mashup.OleDb.1;Data Source=$Workbook$;Location=&quot;Table_6669_113_03&quot;;Extended Properties=&quot;&quot;" commandType="0"/>
  </connection>
  <connection id="312" xr16:uid="{6FE4AA30-76D2-44EF-BEA4-1F232EDC9D40}" keepAlive="1" name="連線252" type="5" refreshedVersion="0" background="1">
    <dbPr connection="Provider=Microsoft.Mashup.OleDb.1;Data Source=$Workbook$;Location=&quot;Table_1809_113_05&quot;;Extended Properties=&quot;&quot;" commandType="0"/>
  </connection>
  <connection id="313" xr16:uid="{54D6661A-5B56-44AB-8167-5ABC25BB67D3}" keepAlive="1" name="連線253" type="5" refreshedVersion="0" background="1">
    <dbPr connection="Provider=Microsoft.Mashup.OleDb.1;Data Source=$Workbook$;Location=&quot;Table_1809_113_04&quot;;Extended Properties=&quot;&quot;" commandType="0"/>
  </connection>
  <connection id="314" xr16:uid="{7C994075-B4DF-4B38-AB9F-31DE503DD357}" keepAlive="1" name="連線254" type="5" refreshedVersion="0" background="1">
    <dbPr connection="Provider=Microsoft.Mashup.OleDb.1;Data Source=$Workbook$;Location=&quot;Table_1809_113_03&quot;;Extended Properties=&quot;&quot;" commandType="0"/>
  </connection>
  <connection id="315" xr16:uid="{8C91C8DC-2A8E-48B4-8E10-3046F29A257C}" keepAlive="1" name="連線255" type="5" refreshedVersion="0" background="1">
    <dbPr connection="Provider=Microsoft.Mashup.OleDb.1;Data Source=$Workbook$;Location=&quot;Table_3356_113_05&quot;;Extended Properties=&quot;&quot;" commandType="0"/>
  </connection>
  <connection id="316" xr16:uid="{6638DDC7-8D83-4E74-AE47-CC6A84449C75}" keepAlive="1" name="連線256" type="5" refreshedVersion="0" background="1">
    <dbPr connection="Provider=Microsoft.Mashup.OleDb.1;Data Source=$Workbook$;Location=&quot;Table_3356_113_04&quot;;Extended Properties=&quot;&quot;" commandType="0"/>
  </connection>
  <connection id="317" xr16:uid="{62C61263-BB62-40C2-A241-94788E759632}" keepAlive="1" name="連線257" type="5" refreshedVersion="0" background="1">
    <dbPr connection="Provider=Microsoft.Mashup.OleDb.1;Data Source=$Workbook$;Location=&quot;Table_3356_113_03&quot;;Extended Properties=&quot;&quot;" commandType="0"/>
  </connection>
  <connection id="318" xr16:uid="{EF71E800-0773-4765-9D71-95EB02DD73AA}" keepAlive="1" name="連線258" type="5" refreshedVersion="0" background="1">
    <dbPr connection="Provider=Microsoft.Mashup.OleDb.1;Data Source=$Workbook$;Location=&quot;Table_6414_113_05&quot;;Extended Properties=&quot;&quot;" commandType="0"/>
  </connection>
  <connection id="319" xr16:uid="{049AA587-2F4E-437F-A025-E49E44AEFD89}" keepAlive="1" name="連線259" type="5" refreshedVersion="0" background="1">
    <dbPr connection="Provider=Microsoft.Mashup.OleDb.1;Data Source=$Workbook$;Location=&quot;Table_6414_113_04&quot;;Extended Properties=&quot;&quot;" commandType="0"/>
  </connection>
  <connection id="320" xr16:uid="{AEBADC9A-31E8-4C03-A866-0A9438504EB0}" keepAlive="1" name="連線26" type="5" refreshedVersion="0" background="1">
    <dbPr connection="Provider=Microsoft.Mashup.OleDb.1;Data Source=$Workbook$;Location=&quot;Table_2637_113_03&quot;;Extended Properties=&quot;&quot;" commandType="0"/>
  </connection>
  <connection id="321" xr16:uid="{E15B8C94-79D6-4BA1-A324-98A149747537}" keepAlive="1" name="連線260" type="5" refreshedVersion="0" background="1">
    <dbPr connection="Provider=Microsoft.Mashup.OleDb.1;Data Source=$Workbook$;Location=&quot;Table_6414_113_03&quot;;Extended Properties=&quot;&quot;" commandType="0"/>
  </connection>
  <connection id="322" xr16:uid="{F452D9BA-8DED-4671-87C5-6DEE8549D7C4}" keepAlive="1" name="連線261" type="5" refreshedVersion="0" background="1">
    <dbPr connection="Provider=Microsoft.Mashup.OleDb.1;Data Source=$Workbook$;Location=&quot;Table_1905_113_05&quot;;Extended Properties=&quot;&quot;" commandType="0"/>
  </connection>
  <connection id="323" xr16:uid="{11C33251-6594-4639-B25A-AD55D649AE54}" keepAlive="1" name="連線262" type="5" refreshedVersion="0" background="1">
    <dbPr connection="Provider=Microsoft.Mashup.OleDb.1;Data Source=$Workbook$;Location=&quot;Table_1905_113_04&quot;;Extended Properties=&quot;&quot;" commandType="0"/>
  </connection>
  <connection id="324" xr16:uid="{EA6A276C-64B8-4978-93D2-2C65A8685544}" keepAlive="1" name="連線263" type="5" refreshedVersion="0" background="1">
    <dbPr connection="Provider=Microsoft.Mashup.OleDb.1;Data Source=$Workbook$;Location=&quot;Table_1905_113_03&quot;;Extended Properties=&quot;&quot;" commandType="0"/>
  </connection>
  <connection id="325" xr16:uid="{77E6F9A2-D9AB-44D0-A59F-EA69982081BD}" keepAlive="1" name="連線264" type="5" refreshedVersion="0" background="1">
    <dbPr connection="Provider=Microsoft.Mashup.OleDb.1;Data Source=$Workbook$;Location=&quot;Table_3504_113_05&quot;;Extended Properties=&quot;&quot;" commandType="0"/>
  </connection>
  <connection id="326" xr16:uid="{7B9A0CF3-FA9C-4508-996F-A337CD58F853}" keepAlive="1" name="連線265" type="5" refreshedVersion="0" background="1">
    <dbPr connection="Provider=Microsoft.Mashup.OleDb.1;Data Source=$Workbook$;Location=&quot;Table_3504_113_04&quot;;Extended Properties=&quot;&quot;" commandType="0"/>
  </connection>
  <connection id="327" xr16:uid="{280D24E6-A861-4B5C-B6A2-51112C769024}" keepAlive="1" name="連線266" type="5" refreshedVersion="0" background="1">
    <dbPr connection="Provider=Microsoft.Mashup.OleDb.1;Data Source=$Workbook$;Location=&quot;Table_3504_113_03&quot;;Extended Properties=&quot;&quot;" commandType="0"/>
  </connection>
  <connection id="328" xr16:uid="{4E93CA49-4A7D-49F9-BC18-77292C321871}" keepAlive="1" name="連線267" type="5" refreshedVersion="0" background="1">
    <dbPr connection="Provider=Microsoft.Mashup.OleDb.1;Data Source=$Workbook$;Location=&quot;Table_2338_113_05&quot;;Extended Properties=&quot;&quot;" commandType="0"/>
  </connection>
  <connection id="329" xr16:uid="{B36CFCFE-30DC-4148-8238-E91E054CD8B7}" keepAlive="1" name="連線268" type="5" refreshedVersion="0" background="1">
    <dbPr connection="Provider=Microsoft.Mashup.OleDb.1;Data Source=$Workbook$;Location=&quot;Table_2338_113_04&quot;;Extended Properties=&quot;&quot;" commandType="0"/>
  </connection>
  <connection id="330" xr16:uid="{CB2AF4AD-8DB2-4CEA-9426-8382BF61121E}" keepAlive="1" name="連線269" type="5" refreshedVersion="0" background="1">
    <dbPr connection="Provider=Microsoft.Mashup.OleDb.1;Data Source=$Workbook$;Location=&quot;Table_2338_113_03&quot;;Extended Properties=&quot;&quot;" commandType="0"/>
  </connection>
  <connection id="331" xr16:uid="{D5C6FE9B-7C96-49AB-A349-5699F079BC0A}" keepAlive="1" name="連線27" type="5" refreshedVersion="0" background="1">
    <dbPr connection="Provider=Microsoft.Mashup.OleDb.1;Data Source=$Workbook$;Location=&quot;Table_3661_113_05&quot;;Extended Properties=&quot;&quot;" commandType="0"/>
  </connection>
  <connection id="332" xr16:uid="{B223B1FD-7361-4B33-BBAD-9E19EACFD8FE}" keepAlive="1" name="連線270" type="5" refreshedVersion="0" background="1">
    <dbPr connection="Provider=Microsoft.Mashup.OleDb.1;Data Source=$Workbook$;Location=&quot;Table_2404_113_05&quot;;Extended Properties=&quot;&quot;" commandType="0"/>
  </connection>
  <connection id="333" xr16:uid="{9BEFA22C-AD6F-4F97-B659-AB3C5CF39C64}" keepAlive="1" name="連線271" type="5" refreshedVersion="0" background="1">
    <dbPr connection="Provider=Microsoft.Mashup.OleDb.1;Data Source=$Workbook$;Location=&quot;Table_2404_113_04&quot;;Extended Properties=&quot;&quot;" commandType="0"/>
  </connection>
  <connection id="334" xr16:uid="{FF74D171-4011-4BD9-B015-8BC05E108A1C}" keepAlive="1" name="連線272" type="5" refreshedVersion="0" background="1">
    <dbPr connection="Provider=Microsoft.Mashup.OleDb.1;Data Source=$Workbook$;Location=&quot;Table_2404_113_03&quot;;Extended Properties=&quot;&quot;" commandType="0"/>
  </connection>
  <connection id="335" xr16:uid="{31D58217-6841-42CB-9FCD-81C781444E92}" keepAlive="1" name="連線273" type="5" refreshedVersion="0" background="1">
    <dbPr connection="Provider=Microsoft.Mashup.OleDb.1;Data Source=$Workbook$;Location=&quot;Table_2357_113_05&quot;;Extended Properties=&quot;&quot;" commandType="0"/>
  </connection>
  <connection id="336" xr16:uid="{5F896DA8-AB2C-4247-928F-85A08089AB34}" keepAlive="1" name="連線274" type="5" refreshedVersion="0" background="1">
    <dbPr connection="Provider=Microsoft.Mashup.OleDb.1;Data Source=$Workbook$;Location=&quot;Table_2357_113_04&quot;;Extended Properties=&quot;&quot;" commandType="0"/>
  </connection>
  <connection id="337" xr16:uid="{9AB1F16D-6735-4D3F-95D3-8B2E8C1C823B}" keepAlive="1" name="連線275" type="5" refreshedVersion="0" background="1">
    <dbPr connection="Provider=Microsoft.Mashup.OleDb.1;Data Source=$Workbook$;Location=&quot;Table_2357_113_03&quot;;Extended Properties=&quot;&quot;" commandType="0"/>
  </connection>
  <connection id="338" xr16:uid="{727A3E92-5EA5-4FE2-AE5C-06903A14031B}" keepAlive="1" name="連線276" type="5" refreshedVersion="0" background="1">
    <dbPr connection="Provider=Microsoft.Mashup.OleDb.1;Data Source=$Workbook$;Location=&quot;Table_2059_113_05&quot;;Extended Properties=&quot;&quot;" commandType="0"/>
  </connection>
  <connection id="339" xr16:uid="{1141F74E-495B-4A18-803F-6EDBD18D4F34}" keepAlive="1" name="連線277" type="5" refreshedVersion="0" background="1">
    <dbPr connection="Provider=Microsoft.Mashup.OleDb.1;Data Source=$Workbook$;Location=&quot;Table_2059_113_04&quot;;Extended Properties=&quot;&quot;" commandType="0"/>
  </connection>
  <connection id="340" xr16:uid="{DDC4547E-66A4-4332-9068-CC19697D3CF9}" keepAlive="1" name="連線278" type="5" refreshedVersion="0" background="1">
    <dbPr connection="Provider=Microsoft.Mashup.OleDb.1;Data Source=$Workbook$;Location=&quot;Table_2059_113_03&quot;;Extended Properties=&quot;&quot;" commandType="0"/>
  </connection>
  <connection id="341" xr16:uid="{94E75930-9EF7-4084-A40C-5D237E0D3E26}" keepAlive="1" name="連線279" type="5" refreshedVersion="0" background="1">
    <dbPr connection="Provider=Microsoft.Mashup.OleDb.1;Data Source=$Workbook$;Location=&quot;Table_3533_113_05&quot;;Extended Properties=&quot;&quot;" commandType="0"/>
  </connection>
  <connection id="342" xr16:uid="{383E0DDE-F3C2-4CC5-AA31-9B2052DA2698}" keepAlive="1" name="連線28" type="5" refreshedVersion="0" background="1">
    <dbPr connection="Provider=Microsoft.Mashup.OleDb.1;Data Source=$Workbook$;Location=&quot;Table_3661_113_04&quot;;Extended Properties=&quot;&quot;" commandType="0"/>
  </connection>
  <connection id="343" xr16:uid="{EAEFED06-432F-45AB-A3FB-B5656C7D1975}" keepAlive="1" name="連線280" type="5" refreshedVersion="0" background="1">
    <dbPr connection="Provider=Microsoft.Mashup.OleDb.1;Data Source=$Workbook$;Location=&quot;Table_3533_113_04&quot;;Extended Properties=&quot;&quot;" commandType="0"/>
  </connection>
  <connection id="344" xr16:uid="{5650B01B-BBAF-435D-94E1-4EB6C7545688}" keepAlive="1" name="連線281" type="5" refreshedVersion="0" background="1">
    <dbPr connection="Provider=Microsoft.Mashup.OleDb.1;Data Source=$Workbook$;Location=&quot;Table_3533_113_03&quot;;Extended Properties=&quot;&quot;" commandType="0"/>
  </connection>
  <connection id="345" xr16:uid="{11D15960-246F-4155-B3EC-B250703F9045}" keepAlive="1" name="連線282" type="5" refreshedVersion="0" background="1">
    <dbPr connection="Provider=Microsoft.Mashup.OleDb.1;Data Source=$Workbook$;Location=&quot;Table_6669_113_05&quot;;Extended Properties=&quot;&quot;" commandType="0"/>
  </connection>
  <connection id="346" xr16:uid="{D8F1CEF9-2225-4E91-A4BE-5CCE4E5D4A89}" keepAlive="1" name="連線283" type="5" refreshedVersion="0" background="1">
    <dbPr connection="Provider=Microsoft.Mashup.OleDb.1;Data Source=$Workbook$;Location=&quot;Table_6669_113_04&quot;;Extended Properties=&quot;&quot;" commandType="0"/>
  </connection>
  <connection id="347" xr16:uid="{AF373AC9-35FA-4E47-9234-745001987609}" keepAlive="1" name="連線284" type="5" refreshedVersion="0" background="1">
    <dbPr connection="Provider=Microsoft.Mashup.OleDb.1;Data Source=$Workbook$;Location=&quot;Table_6669_113_03&quot;;Extended Properties=&quot;&quot;" commandType="0"/>
  </connection>
  <connection id="348" xr16:uid="{A121CAE0-F9AC-4A77-B81F-5F7ACEB6F1F4}" keepAlive="1" name="連線285" type="5" refreshedVersion="0" background="1">
    <dbPr connection="Provider=Microsoft.Mashup.OleDb.1;Data Source=$Workbook$;Location=&quot;Table_2207_113_05&quot;;Extended Properties=&quot;&quot;" commandType="0"/>
  </connection>
  <connection id="349" xr16:uid="{E4ACA0F6-67CA-4BA4-9673-669D546484E3}" keepAlive="1" name="連線286" type="5" refreshedVersion="0" background="1">
    <dbPr connection="Provider=Microsoft.Mashup.OleDb.1;Data Source=$Workbook$;Location=&quot;Table_2207_113_04&quot;;Extended Properties=&quot;&quot;" commandType="0"/>
  </connection>
  <connection id="350" xr16:uid="{FC684ADB-D14C-465A-86C6-94CDFA8CFA5F}" keepAlive="1" name="連線287" type="5" refreshedVersion="0" background="1">
    <dbPr connection="Provider=Microsoft.Mashup.OleDb.1;Data Source=$Workbook$;Location=&quot;Table_2207_113_03&quot;;Extended Properties=&quot;&quot;" commandType="0"/>
  </connection>
  <connection id="351" xr16:uid="{AB13FA3B-BC5D-4A1B-859A-274035908E3A}" keepAlive="1" name="連線288" type="5" refreshedVersion="0" background="1">
    <dbPr connection="Provider=Microsoft.Mashup.OleDb.1;Data Source=$Workbook$;Location=&quot;Table_2454_113_05&quot;;Extended Properties=&quot;&quot;" commandType="0"/>
  </connection>
  <connection id="352" xr16:uid="{82A05CA0-7505-4B5D-871A-0C2F0479590E}" keepAlive="1" name="連線289" type="5" refreshedVersion="0" background="1">
    <dbPr connection="Provider=Microsoft.Mashup.OleDb.1;Data Source=$Workbook$;Location=&quot;Table_2454_113_04&quot;;Extended Properties=&quot;&quot;" commandType="0"/>
  </connection>
  <connection id="353" xr16:uid="{34147764-C4E3-4700-9F14-01008301EA35}" keepAlive="1" name="連線29" type="5" refreshedVersion="0" background="1">
    <dbPr connection="Provider=Microsoft.Mashup.OleDb.1;Data Source=$Workbook$;Location=&quot;Table_3661_113_03&quot;;Extended Properties=&quot;&quot;" commandType="0"/>
  </connection>
  <connection id="354" xr16:uid="{FB2979E3-3BDB-4519-9DA1-E7E056155F31}" keepAlive="1" name="連線290" type="5" refreshedVersion="0" background="1">
    <dbPr connection="Provider=Microsoft.Mashup.OleDb.1;Data Source=$Workbook$;Location=&quot;Table_2454_113_03&quot;;Extended Properties=&quot;&quot;" commandType="0"/>
  </connection>
  <connection id="355" xr16:uid="{676D9D80-C45C-4E8C-AAD7-9EBF482F506E}" keepAlive="1" name="連線291" type="5" refreshedVersion="0" background="1">
    <dbPr connection="Provider=Microsoft.Mashup.OleDb.1;Data Source=$Workbook$;Location=&quot;Table_4763_113_05&quot;;Extended Properties=&quot;&quot;" commandType="0"/>
  </connection>
  <connection id="356" xr16:uid="{B9B43986-D70E-4010-BF6F-C643EB7B2A51}" keepAlive="1" name="連線292" type="5" refreshedVersion="0" background="1">
    <dbPr connection="Provider=Microsoft.Mashup.OleDb.1;Data Source=$Workbook$;Location=&quot;Table_4763_113_04&quot;;Extended Properties=&quot;&quot;" commandType="0"/>
  </connection>
  <connection id="357" xr16:uid="{6AEAB2BA-DCF3-4371-A9DC-CCF206545B9C}" keepAlive="1" name="連線293" type="5" refreshedVersion="0" background="1">
    <dbPr connection="Provider=Microsoft.Mashup.OleDb.1;Data Source=$Workbook$;Location=&quot;Table_4763_113_03&quot;;Extended Properties=&quot;&quot;" commandType="0"/>
  </connection>
  <connection id="358" xr16:uid="{76B64D8F-61EA-4A95-A756-651DFCE045CF}" keepAlive="1" name="連線294" type="5" refreshedVersion="0" background="1">
    <dbPr connection="Provider=Microsoft.Mashup.OleDb.1;Data Source=$Workbook$;Location=&quot;Table_3008_113_05&quot;;Extended Properties=&quot;&quot;" commandType="0"/>
  </connection>
  <connection id="359" xr16:uid="{A543F897-5D82-4D94-9436-53BA97E08595}" keepAlive="1" name="連線295" type="5" refreshedVersion="0" background="1">
    <dbPr connection="Provider=Microsoft.Mashup.OleDb.1;Data Source=$Workbook$;Location=&quot;Table_3008_113_04&quot;;Extended Properties=&quot;&quot;" commandType="0"/>
  </connection>
  <connection id="360" xr16:uid="{FB4A1D51-16E8-4EF1-84A1-465C55BB4A05}" keepAlive="1" name="連線296" type="5" refreshedVersion="0" background="1">
    <dbPr connection="Provider=Microsoft.Mashup.OleDb.1;Data Source=$Workbook$;Location=&quot;Table_3008_113_03&quot;;Extended Properties=&quot;&quot;" commandType="0"/>
  </connection>
  <connection id="361" xr16:uid="{BFED1B9E-C528-4733-9557-01EDAA3D8A3B}" keepAlive="1" name="連線297" type="5" refreshedVersion="0" background="1">
    <dbPr connection="Provider=Microsoft.Mashup.OleDb.1;Data Source=$Workbook$;Location=&quot;Table_3661_113_05&quot;;Extended Properties=&quot;&quot;" commandType="0"/>
  </connection>
  <connection id="362" xr16:uid="{D4246680-FC4B-4AEA-A51E-62A252EF0C40}" keepAlive="1" name="連線298" type="5" refreshedVersion="0" background="1">
    <dbPr connection="Provider=Microsoft.Mashup.OleDb.1;Data Source=$Workbook$;Location=&quot;Table_3661_113_04&quot;;Extended Properties=&quot;&quot;" commandType="0"/>
  </connection>
  <connection id="363" xr16:uid="{D4CF1EC0-3D42-4858-8281-F9B8F69EC5DF}" keepAlive="1" name="連線299" type="5" refreshedVersion="0" background="1">
    <dbPr connection="Provider=Microsoft.Mashup.OleDb.1;Data Source=$Workbook$;Location=&quot;Table_3661_113_03&quot;;Extended Properties=&quot;&quot;" commandType="0"/>
  </connection>
  <connection id="364" xr16:uid="{5DB61A17-6CE4-4C80-9902-3112592FC55A}" keepAlive="1" name="連線3" type="5" refreshedVersion="0" background="1">
    <dbPr connection="Provider=Microsoft.Mashup.OleDb.1;Data Source=$Workbook$;Location=&quot;Table_2345_113_05&quot;;Extended Properties=&quot;&quot;" commandType="0"/>
  </connection>
  <connection id="365" xr16:uid="{9BF0BB6B-AB5D-4F20-B305-FB9BC722265A}" keepAlive="1" name="連線30" type="5" refreshedVersion="0" background="1">
    <dbPr connection="Provider=Microsoft.Mashup.OleDb.1;Data Source=$Workbook$;Location=&quot;Table_6541_113_05&quot;;Extended Properties=&quot;&quot;" commandType="0"/>
  </connection>
  <connection id="366" xr16:uid="{B00964A0-93C7-4D74-9EA0-3FF0395C719E}" keepAlive="1" name="連線300" type="5" refreshedVersion="0" background="1">
    <dbPr connection="Provider=Microsoft.Mashup.OleDb.1;Data Source=$Workbook$;Location=&quot;Table_6541_113_05&quot;;Extended Properties=&quot;&quot;" commandType="0"/>
  </connection>
  <connection id="367" xr16:uid="{2E4D75AB-3624-4E10-A72B-32EA5D504BCD}" keepAlive="1" name="連線301" type="5" refreshedVersion="0" background="1">
    <dbPr connection="Provider=Microsoft.Mashup.OleDb.1;Data Source=$Workbook$;Location=&quot;Table_6541_113_04&quot;;Extended Properties=&quot;&quot;" commandType="0"/>
  </connection>
  <connection id="368" xr16:uid="{BB1219E2-7DCA-44AF-AD45-3079835EB116}" keepAlive="1" name="連線302" type="5" refreshedVersion="0" background="1">
    <dbPr connection="Provider=Microsoft.Mashup.OleDb.1;Data Source=$Workbook$;Location=&quot;Table_6541_113_03&quot;;Extended Properties=&quot;&quot;" commandType="0"/>
  </connection>
  <connection id="369" xr16:uid="{BF34EC86-D0F4-4C3A-A25C-F5CDB150C618}" keepAlive="1" name="連線303" type="5" refreshedVersion="0" background="1">
    <dbPr connection="Provider=Microsoft.Mashup.OleDb.1;Data Source=$Workbook$;Location=&quot;Table_2345_113_05&quot;;Extended Properties=&quot;&quot;" commandType="0"/>
  </connection>
  <connection id="370" xr16:uid="{8DE9051F-4714-4EF7-ABB3-70581D9012ED}" keepAlive="1" name="連線304" type="5" refreshedVersion="0" background="1">
    <dbPr connection="Provider=Microsoft.Mashup.OleDb.1;Data Source=$Workbook$;Location=&quot;Table_2345_113_04&quot;;Extended Properties=&quot;&quot;" commandType="0"/>
  </connection>
  <connection id="371" xr16:uid="{E15B882F-ADF6-47C7-947B-0168C2085CE1}" keepAlive="1" name="連線305" type="5" refreshedVersion="0" background="1">
    <dbPr connection="Provider=Microsoft.Mashup.OleDb.1;Data Source=$Workbook$;Location=&quot;Table_2345_113_03&quot;;Extended Properties=&quot;&quot;" commandType="0"/>
  </connection>
  <connection id="372" xr16:uid="{0E7D8185-23DB-4478-817F-80F7EDBB1F42}" keepAlive="1" name="連線306" type="5" refreshedVersion="0" background="1">
    <dbPr connection="Provider=Microsoft.Mashup.OleDb.1;Data Source=$Workbook$;Location=&quot;Table_6669_113_05&quot;;Extended Properties=&quot;&quot;" commandType="0"/>
  </connection>
  <connection id="373" xr16:uid="{171FBDA7-CFC7-4D7F-A43E-F483A14878F7}" keepAlive="1" name="連線307" type="5" refreshedVersion="0" background="1">
    <dbPr connection="Provider=Microsoft.Mashup.OleDb.1;Data Source=$Workbook$;Location=&quot;Table_6669_113_04&quot;;Extended Properties=&quot;&quot;" commandType="0"/>
  </connection>
  <connection id="374" xr16:uid="{3CBEE26A-2EF4-443A-8CE8-93781EF6474C}" keepAlive="1" name="連線308" type="5" refreshedVersion="0" background="1">
    <dbPr connection="Provider=Microsoft.Mashup.OleDb.1;Data Source=$Workbook$;Location=&quot;Table_6669_113_03&quot;;Extended Properties=&quot;&quot;" commandType="0"/>
  </connection>
  <connection id="375" xr16:uid="{CB9B1DC4-7E30-432C-AD75-553C950E109C}" keepAlive="1" name="連線309" type="5" refreshedVersion="0" background="1">
    <dbPr connection="Provider=Microsoft.Mashup.OleDb.1;Data Source=$Workbook$;Location=&quot;Table_3653_113_05&quot;;Extended Properties=&quot;&quot;" commandType="0"/>
  </connection>
  <connection id="376" xr16:uid="{AFAD22EA-91E0-4C75-85F4-1C32D90C55E0}" keepAlive="1" name="連線31" type="5" refreshedVersion="0" background="1">
    <dbPr connection="Provider=Microsoft.Mashup.OleDb.1;Data Source=$Workbook$;Location=&quot;Table_6541_113_04&quot;;Extended Properties=&quot;&quot;" commandType="0"/>
  </connection>
  <connection id="377" xr16:uid="{ACA28444-7314-4493-8D5E-9AA560CBC082}" keepAlive="1" name="連線310" type="5" refreshedVersion="0" background="1">
    <dbPr connection="Provider=Microsoft.Mashup.OleDb.1;Data Source=$Workbook$;Location=&quot;Table_3653_113_04&quot;;Extended Properties=&quot;&quot;" commandType="0"/>
  </connection>
  <connection id="378" xr16:uid="{E92079F3-AD1E-456F-B54E-D7C2693E1668}" keepAlive="1" name="連線311" type="5" refreshedVersion="0" background="1">
    <dbPr connection="Provider=Microsoft.Mashup.OleDb.1;Data Source=$Workbook$;Location=&quot;Table_3653_113_03&quot;;Extended Properties=&quot;&quot;" commandType="0"/>
  </connection>
  <connection id="379" xr16:uid="{EA7EB17E-024C-4F54-AF04-258F2CD7A57E}" keepAlive="1" name="連線312" type="5" refreshedVersion="0" background="1">
    <dbPr connection="Provider=Microsoft.Mashup.OleDb.1;Data Source=$Workbook$;Location=&quot;Table_1519_113_05&quot;;Extended Properties=&quot;&quot;" commandType="0"/>
  </connection>
  <connection id="380" xr16:uid="{5B190D6B-F097-4182-8CDD-10549F419BAC}" keepAlive="1" name="連線313" type="5" refreshedVersion="0" background="1">
    <dbPr connection="Provider=Microsoft.Mashup.OleDb.1;Data Source=$Workbook$;Location=&quot;Table_1519_113_04&quot;;Extended Properties=&quot;&quot;" commandType="0"/>
  </connection>
  <connection id="381" xr16:uid="{AC4F65F5-104B-41F3-998E-211351BE00E7}" keepAlive="1" name="連線314" type="5" refreshedVersion="0" background="1">
    <dbPr connection="Provider=Microsoft.Mashup.OleDb.1;Data Source=$Workbook$;Location=&quot;Table_1519_113_03&quot;;Extended Properties=&quot;&quot;" commandType="0"/>
  </connection>
  <connection id="382" xr16:uid="{419F3B49-3B2B-47A0-9124-72A4F7574981}" keepAlive="1" name="連線315" type="5" refreshedVersion="0" background="1">
    <dbPr connection="Provider=Microsoft.Mashup.OleDb.1;Data Source=$Workbook$;Location=&quot;Table_1905_113_05&quot;;Extended Properties=&quot;&quot;" commandType="0"/>
  </connection>
  <connection id="383" xr16:uid="{4D716E17-334C-4A71-B41F-D2C3D11273C3}" keepAlive="1" name="連線316" type="5" refreshedVersion="0" background="1">
    <dbPr connection="Provider=Microsoft.Mashup.OleDb.1;Data Source=$Workbook$;Location=&quot;Table_1905_113_04&quot;;Extended Properties=&quot;&quot;" commandType="0"/>
  </connection>
  <connection id="384" xr16:uid="{034C2DE4-3B45-4BA5-ACB4-60918AA80C8A}" keepAlive="1" name="連線317" type="5" refreshedVersion="0" background="1">
    <dbPr connection="Provider=Microsoft.Mashup.OleDb.1;Data Source=$Workbook$;Location=&quot;Table_1905_113_03&quot;;Extended Properties=&quot;&quot;" commandType="0"/>
  </connection>
  <connection id="385" xr16:uid="{4D93193E-7242-40AC-92E8-DF69334673E3}" keepAlive="1" name="連線318" type="5" refreshedVersion="0" background="1">
    <dbPr connection="Provider=Microsoft.Mashup.OleDb.1;Data Source=$Workbook$;Location=&quot;Table_6409_113_05&quot;;Extended Properties=&quot;&quot;" commandType="0"/>
  </connection>
  <connection id="386" xr16:uid="{EC1521F8-984B-427C-80F7-23B3CED7854F}" keepAlive="1" name="連線319" type="5" refreshedVersion="0" background="1">
    <dbPr connection="Provider=Microsoft.Mashup.OleDb.1;Data Source=$Workbook$;Location=&quot;Table_6409_113_04&quot;;Extended Properties=&quot;&quot;" commandType="0"/>
  </connection>
  <connection id="387" xr16:uid="{0EDB0D5A-68C7-44F4-A544-61FE3ABE524D}" keepAlive="1" name="連線32" type="5" refreshedVersion="0" background="1">
    <dbPr connection="Provider=Microsoft.Mashup.OleDb.1;Data Source=$Workbook$;Location=&quot;Table_6541_113_03&quot;;Extended Properties=&quot;&quot;" commandType="0"/>
  </connection>
  <connection id="388" xr16:uid="{95250E29-A697-4734-ACB8-86843E2B149D}" keepAlive="1" name="連線320" type="5" refreshedVersion="0" background="1">
    <dbPr connection="Provider=Microsoft.Mashup.OleDb.1;Data Source=$Workbook$;Location=&quot;Table_6409_113_03&quot;;Extended Properties=&quot;&quot;" commandType="0"/>
  </connection>
  <connection id="389" xr16:uid="{96629AEE-C093-4777-8480-07EA3E165408}" keepAlive="1" name="連線321" type="5" refreshedVersion="0" background="1">
    <dbPr connection="Provider=Microsoft.Mashup.OleDb.1;Data Source=$Workbook$;Location=&quot;Table_3443_113_05&quot;;Extended Properties=&quot;&quot;" commandType="0"/>
  </connection>
  <connection id="390" xr16:uid="{721CB88F-3BE5-480D-A7C0-4709B00BFA3A}" keepAlive="1" name="連線322" type="5" refreshedVersion="0" background="1">
    <dbPr connection="Provider=Microsoft.Mashup.OleDb.1;Data Source=$Workbook$;Location=&quot;Table_3443_113_04&quot;;Extended Properties=&quot;&quot;" commandType="0"/>
  </connection>
  <connection id="391" xr16:uid="{6C01A392-E1A0-4036-BC08-A13104DADA1A}" keepAlive="1" name="連線323" type="5" refreshedVersion="0" background="1">
    <dbPr connection="Provider=Microsoft.Mashup.OleDb.1;Data Source=$Workbook$;Location=&quot;Table_3443_113_03&quot;;Extended Properties=&quot;&quot;" commandType="0"/>
  </connection>
  <connection id="392" xr16:uid="{19DB6B12-A0C4-4A24-8AC3-59A1D8041EC0}" keepAlive="1" name="連線324" type="5" refreshedVersion="0" background="1">
    <dbPr connection="Provider=Microsoft.Mashup.OleDb.1;Data Source=$Workbook$;Location=&quot;Table_2637_113_05&quot;;Extended Properties=&quot;&quot;" commandType="0"/>
  </connection>
  <connection id="393" xr16:uid="{84D6E179-FE7B-4172-AB2B-E20EB0C022F0}" keepAlive="1" name="連線325" type="5" refreshedVersion="0" background="1">
    <dbPr connection="Provider=Microsoft.Mashup.OleDb.1;Data Source=$Workbook$;Location=&quot;Table_2637_113_04&quot;;Extended Properties=&quot;&quot;" commandType="0"/>
  </connection>
  <connection id="394" xr16:uid="{AC5D3766-CD3E-44B8-81F3-1019088E6748}" keepAlive="1" name="連線326" type="5" refreshedVersion="0" background="1">
    <dbPr connection="Provider=Microsoft.Mashup.OleDb.1;Data Source=$Workbook$;Location=&quot;Table_2637_113_03&quot;;Extended Properties=&quot;&quot;" commandType="0"/>
  </connection>
  <connection id="395" xr16:uid="{D6200D32-965D-423E-B19B-A06F7EC02B3A}" keepAlive="1" name="連線327" type="5" refreshedVersion="0" background="1">
    <dbPr connection="Provider=Microsoft.Mashup.OleDb.1;Data Source=$Workbook$;Location=&quot;Table_3661_113_05&quot;;Extended Properties=&quot;&quot;" commandType="0"/>
  </connection>
  <connection id="396" xr16:uid="{81D3BE5A-CC82-4261-AEA6-F673DA01601D}" keepAlive="1" name="連線328" type="5" refreshedVersion="0" background="1">
    <dbPr connection="Provider=Microsoft.Mashup.OleDb.1;Data Source=$Workbook$;Location=&quot;Table_3661_113_04&quot;;Extended Properties=&quot;&quot;" commandType="0"/>
  </connection>
  <connection id="397" xr16:uid="{0DBB96F6-F768-47B0-A9B4-FA3E09E02580}" keepAlive="1" name="連線329" type="5" refreshedVersion="0" background="1">
    <dbPr connection="Provider=Microsoft.Mashup.OleDb.1;Data Source=$Workbook$;Location=&quot;Table_3661_113_03&quot;;Extended Properties=&quot;&quot;" commandType="0"/>
  </connection>
  <connection id="398" xr16:uid="{E45FB66B-1BCB-47C5-A878-912129B987E3}" keepAlive="1" name="連線33" type="5" refreshedVersion="0" background="1">
    <dbPr connection="Provider=Microsoft.Mashup.OleDb.1;Data Source=$Workbook$;Location=&quot;Table_2345_113_05&quot;;Extended Properties=&quot;&quot;" commandType="0"/>
  </connection>
  <connection id="399" xr16:uid="{4523BE0A-9E1C-43A6-AF71-DE02989EC878}" keepAlive="1" name="連線330" type="5" refreshedVersion="0" background="1">
    <dbPr connection="Provider=Microsoft.Mashup.OleDb.1;Data Source=$Workbook$;Location=&quot;Table_4938_113_05&quot;;Extended Properties=&quot;&quot;" commandType="0"/>
  </connection>
  <connection id="400" xr16:uid="{9F0F993F-2B0C-4662-9515-088E471F93E8}" keepAlive="1" name="連線331" type="5" refreshedVersion="0" background="1">
    <dbPr connection="Provider=Microsoft.Mashup.OleDb.1;Data Source=$Workbook$;Location=&quot;Table_4938_113_04&quot;;Extended Properties=&quot;&quot;" commandType="0"/>
  </connection>
  <connection id="401" xr16:uid="{F81174DC-272F-46CA-BA57-B808D961FAEB}" keepAlive="1" name="連線332" type="5" refreshedVersion="0" background="1">
    <dbPr connection="Provider=Microsoft.Mashup.OleDb.1;Data Source=$Workbook$;Location=&quot;Table_4938_113_03&quot;;Extended Properties=&quot;&quot;" commandType="0"/>
  </connection>
  <connection id="402" xr16:uid="{03B2A83C-013A-48F2-B1CB-18A6932C951E}" keepAlive="1" name="連線333" type="5" refreshedVersion="0" background="1">
    <dbPr connection="Provider=Microsoft.Mashup.OleDb.1;Data Source=$Workbook$;Location=&quot;Table_2357_113_05&quot;;Extended Properties=&quot;&quot;" commandType="0"/>
  </connection>
  <connection id="403" xr16:uid="{0C042E5F-78DF-42FE-B495-DF9D9D06D721}" keepAlive="1" name="連線334" type="5" refreshedVersion="0" background="1">
    <dbPr connection="Provider=Microsoft.Mashup.OleDb.1;Data Source=$Workbook$;Location=&quot;Table_2357_113_04&quot;;Extended Properties=&quot;&quot;" commandType="0"/>
  </connection>
  <connection id="404" xr16:uid="{CC0989EA-8196-4DA6-86BF-5E091B3B7169}" keepAlive="1" name="連線335" type="5" refreshedVersion="0" background="1">
    <dbPr connection="Provider=Microsoft.Mashup.OleDb.1;Data Source=$Workbook$;Location=&quot;Table_2357_113_03&quot;;Extended Properties=&quot;&quot;" commandType="0"/>
  </connection>
  <connection id="405" xr16:uid="{92609C04-A55E-459D-921E-0542700692F4}" keepAlive="1" name="連線336" type="5" refreshedVersion="0" background="1">
    <dbPr connection="Provider=Microsoft.Mashup.OleDb.1;Data Source=$Workbook$;Location=&quot;Table_3036_113_05&quot;;Extended Properties=&quot;&quot;" commandType="0"/>
  </connection>
  <connection id="406" xr16:uid="{6C2716FC-3666-451E-B9F7-7CE7F0334B62}" keepAlive="1" name="連線337" type="5" refreshedVersion="0" background="1">
    <dbPr connection="Provider=Microsoft.Mashup.OleDb.1;Data Source=$Workbook$;Location=&quot;Table_3036_113_04&quot;;Extended Properties=&quot;&quot;" commandType="0"/>
  </connection>
  <connection id="407" xr16:uid="{99BE396B-30C4-4809-915C-9C4E550E3487}" keepAlive="1" name="連線338" type="5" refreshedVersion="0" background="1">
    <dbPr connection="Provider=Microsoft.Mashup.OleDb.1;Data Source=$Workbook$;Location=&quot;Table_3036_113_03&quot;;Extended Properties=&quot;&quot;" commandType="0"/>
  </connection>
  <connection id="408" xr16:uid="{08A551EE-C6D9-4183-8493-0D2AE8DFF730}" keepAlive="1" name="連線339" type="5" refreshedVersion="0" background="1">
    <dbPr connection="Provider=Microsoft.Mashup.OleDb.1;Data Source=$Workbook$;Location=&quot;Table_6669_113_05&quot;;Extended Properties=&quot;&quot;" commandType="0"/>
  </connection>
  <connection id="409" xr16:uid="{AE7A7E1C-3BFD-4D92-B623-57D3510F8DE6}" keepAlive="1" name="連線34" type="5" refreshedVersion="0" background="1">
    <dbPr connection="Provider=Microsoft.Mashup.OleDb.1;Data Source=$Workbook$;Location=&quot;Table_2345_113_04&quot;;Extended Properties=&quot;&quot;" commandType="0"/>
  </connection>
  <connection id="410" xr16:uid="{F07AC503-6647-4A70-8C84-F4F1BA18D7F7}" keepAlive="1" name="連線340" type="5" refreshedVersion="0" background="1">
    <dbPr connection="Provider=Microsoft.Mashup.OleDb.1;Data Source=$Workbook$;Location=&quot;Table_6669_113_04&quot;;Extended Properties=&quot;&quot;" commandType="0"/>
  </connection>
  <connection id="411" xr16:uid="{8340D71C-5A8C-4CA2-B1A6-FE6AC00BDCA9}" keepAlive="1" name="連線341" type="5" refreshedVersion="0" background="1">
    <dbPr connection="Provider=Microsoft.Mashup.OleDb.1;Data Source=$Workbook$;Location=&quot;Table_6669_113_03&quot;;Extended Properties=&quot;&quot;" commandType="0"/>
  </connection>
  <connection id="412" xr16:uid="{42CC96EE-1B25-4639-895D-E84AC3063BBB}" keepAlive="1" name="連線342" type="5" refreshedVersion="0" background="1">
    <dbPr connection="Provider=Microsoft.Mashup.OleDb.1;Data Source=$Workbook$;Location=&quot;Table_1809_113_05&quot;;Extended Properties=&quot;&quot;" commandType="0"/>
  </connection>
  <connection id="413" xr16:uid="{57ED245C-8E1C-4D8B-BEC2-5F84604B4219}" keepAlive="1" name="連線343" type="5" refreshedVersion="0" background="1">
    <dbPr connection="Provider=Microsoft.Mashup.OleDb.1;Data Source=$Workbook$;Location=&quot;Table_1809_113_04&quot;;Extended Properties=&quot;&quot;" commandType="0"/>
  </connection>
  <connection id="414" xr16:uid="{1ACBAABA-90C2-4A1A-AD4D-634E81DA22FE}" keepAlive="1" name="連線344" type="5" refreshedVersion="0" background="1">
    <dbPr connection="Provider=Microsoft.Mashup.OleDb.1;Data Source=$Workbook$;Location=&quot;Table_1809_113_03&quot;;Extended Properties=&quot;&quot;" commandType="0"/>
  </connection>
  <connection id="415" xr16:uid="{A68C4F9F-9D9F-4B48-99CC-7B2875A4FA5F}" keepAlive="1" name="連線345" type="5" refreshedVersion="0" background="1">
    <dbPr connection="Provider=Microsoft.Mashup.OleDb.1;Data Source=$Workbook$;Location=&quot;Table_3356_113_05&quot;;Extended Properties=&quot;&quot;" commandType="0"/>
  </connection>
  <connection id="416" xr16:uid="{E3F8E711-3E4E-4AC6-9B65-2E80556944C7}" keepAlive="1" name="連線346" type="5" refreshedVersion="0" background="1">
    <dbPr connection="Provider=Microsoft.Mashup.OleDb.1;Data Source=$Workbook$;Location=&quot;Table_3356_113_04&quot;;Extended Properties=&quot;&quot;" commandType="0"/>
  </connection>
  <connection id="417" xr16:uid="{1E0FAE68-6DB9-4B39-BFFE-1D34BAC00B87}" keepAlive="1" name="連線347" type="5" refreshedVersion="0" background="1">
    <dbPr connection="Provider=Microsoft.Mashup.OleDb.1;Data Source=$Workbook$;Location=&quot;Table_3356_113_03&quot;;Extended Properties=&quot;&quot;" commandType="0"/>
  </connection>
  <connection id="418" xr16:uid="{7FCC4017-03BF-4E7E-B1A4-6289DAAAE2FA}" keepAlive="1" name="連線348" type="5" refreshedVersion="0" background="1">
    <dbPr connection="Provider=Microsoft.Mashup.OleDb.1;Data Source=$Workbook$;Location=&quot;Table_6414_113_05&quot;;Extended Properties=&quot;&quot;" commandType="0"/>
  </connection>
  <connection id="419" xr16:uid="{25CB870E-28DC-472A-9329-71F691FB9144}" keepAlive="1" name="連線349" type="5" refreshedVersion="0" background="1">
    <dbPr connection="Provider=Microsoft.Mashup.OleDb.1;Data Source=$Workbook$;Location=&quot;Table_6414_113_04&quot;;Extended Properties=&quot;&quot;" commandType="0"/>
  </connection>
  <connection id="420" xr16:uid="{3403C227-FC32-4C15-A912-DE5DDD993D35}" keepAlive="1" name="連線35" type="5" refreshedVersion="0" background="1">
    <dbPr connection="Provider=Microsoft.Mashup.OleDb.1;Data Source=$Workbook$;Location=&quot;Table_2345_113_03&quot;;Extended Properties=&quot;&quot;" commandType="0"/>
  </connection>
  <connection id="421" xr16:uid="{F7E54F61-BBFC-482A-A41E-2B556D804581}" keepAlive="1" name="連線350" type="5" refreshedVersion="0" background="1">
    <dbPr connection="Provider=Microsoft.Mashup.OleDb.1;Data Source=$Workbook$;Location=&quot;Table_6414_113_03&quot;;Extended Properties=&quot;&quot;" commandType="0"/>
  </connection>
  <connection id="422" xr16:uid="{67A7A6CE-13CB-4C1A-A481-6EAC9BE0E3FC}" keepAlive="1" name="連線351" type="5" refreshedVersion="0" background="1">
    <dbPr connection="Provider=Microsoft.Mashup.OleDb.1;Data Source=$Workbook$;Location=&quot;Table_1905_113_05&quot;;Extended Properties=&quot;&quot;" commandType="0"/>
  </connection>
  <connection id="423" xr16:uid="{6A15B839-B113-42F6-9A6F-1AA894828D07}" keepAlive="1" name="連線352" type="5" refreshedVersion="0" background="1">
    <dbPr connection="Provider=Microsoft.Mashup.OleDb.1;Data Source=$Workbook$;Location=&quot;Table_1905_113_04&quot;;Extended Properties=&quot;&quot;" commandType="0"/>
  </connection>
  <connection id="424" xr16:uid="{866EE147-A86E-483D-9A81-FC982A9EDD77}" keepAlive="1" name="連線353" type="5" refreshedVersion="0" background="1">
    <dbPr connection="Provider=Microsoft.Mashup.OleDb.1;Data Source=$Workbook$;Location=&quot;Table_1905_113_03&quot;;Extended Properties=&quot;&quot;" commandType="0"/>
  </connection>
  <connection id="425" xr16:uid="{A8EAD7B5-E81E-4EBB-8CD9-51657FAD8A8D}" keepAlive="1" name="連線354" type="5" refreshedVersion="0" background="1">
    <dbPr connection="Provider=Microsoft.Mashup.OleDb.1;Data Source=$Workbook$;Location=&quot;Table_3504_113_05&quot;;Extended Properties=&quot;&quot;" commandType="0"/>
  </connection>
  <connection id="426" xr16:uid="{7B310436-0137-4212-B9A7-A178BD6C07FF}" keepAlive="1" name="連線355" type="5" refreshedVersion="0" background="1">
    <dbPr connection="Provider=Microsoft.Mashup.OleDb.1;Data Source=$Workbook$;Location=&quot;Table_3504_113_04&quot;;Extended Properties=&quot;&quot;" commandType="0"/>
  </connection>
  <connection id="427" xr16:uid="{D7ACC576-4005-47AD-81D7-F0AC835EFF85}" keepAlive="1" name="連線356" type="5" refreshedVersion="0" background="1">
    <dbPr connection="Provider=Microsoft.Mashup.OleDb.1;Data Source=$Workbook$;Location=&quot;Table_3504_113_03&quot;;Extended Properties=&quot;&quot;" commandType="0"/>
  </connection>
  <connection id="428" xr16:uid="{B21ED471-276B-44B3-A742-C09BB6F211D4}" keepAlive="1" name="連線357" type="5" refreshedVersion="0" background="1">
    <dbPr connection="Provider=Microsoft.Mashup.OleDb.1;Data Source=$Workbook$;Location=&quot;Table_2338_113_05&quot;;Extended Properties=&quot;&quot;" commandType="0"/>
  </connection>
  <connection id="429" xr16:uid="{1961E30E-0964-4DF1-816E-14DF19B4E897}" keepAlive="1" name="連線358" type="5" refreshedVersion="0" background="1">
    <dbPr connection="Provider=Microsoft.Mashup.OleDb.1;Data Source=$Workbook$;Location=&quot;Table_2338_113_04&quot;;Extended Properties=&quot;&quot;" commandType="0"/>
  </connection>
  <connection id="430" xr16:uid="{198463EC-020E-4C0C-A3D9-80732696C2D1}" keepAlive="1" name="連線359" type="5" refreshedVersion="0" background="1">
    <dbPr connection="Provider=Microsoft.Mashup.OleDb.1;Data Source=$Workbook$;Location=&quot;Table_2338_113_03&quot;;Extended Properties=&quot;&quot;" commandType="0"/>
  </connection>
  <connection id="431" xr16:uid="{9248B5AE-734A-4AE7-89BB-02F363FC72AF}" keepAlive="1" name="連線36" type="5" refreshedVersion="0" background="1">
    <dbPr connection="Provider=Microsoft.Mashup.OleDb.1;Data Source=$Workbook$;Location=&quot;Table_6669_113_05&quot;;Extended Properties=&quot;&quot;" commandType="0"/>
  </connection>
  <connection id="432" xr16:uid="{A7E5B401-9466-4B50-8BB1-C86BC232310A}" keepAlive="1" name="連線360" type="5" refreshedVersion="0" background="1">
    <dbPr connection="Provider=Microsoft.Mashup.OleDb.1;Data Source=$Workbook$;Location=&quot;Table_1731_113_05&quot;;Extended Properties=&quot;&quot;" commandType="0"/>
  </connection>
  <connection id="433" xr16:uid="{4D5F9A97-4FE2-438F-8653-524533E8745C}" keepAlive="1" name="連線361" type="5" refreshedVersion="0" background="1">
    <dbPr connection="Provider=Microsoft.Mashup.OleDb.1;Data Source=$Workbook$;Location=&quot;Table_1731_113_04&quot;;Extended Properties=&quot;&quot;" commandType="0"/>
  </connection>
  <connection id="434" xr16:uid="{CD12B399-4BF8-4299-9F7A-FCD178F675D5}" keepAlive="1" name="連線362" type="5" refreshedVersion="0" background="1">
    <dbPr connection="Provider=Microsoft.Mashup.OleDb.1;Data Source=$Workbook$;Location=&quot;Table_1731_113_03&quot;;Extended Properties=&quot;&quot;" commandType="0"/>
  </connection>
  <connection id="435" xr16:uid="{EE43DE98-AA75-4C65-B963-C9E9B490A730}" keepAlive="1" name="連線363" type="5" refreshedVersion="0" background="1">
    <dbPr connection="Provider=Microsoft.Mashup.OleDb.1;Data Source=$Workbook$;Location=&quot;Table_5434_113_05&quot;;Extended Properties=&quot;&quot;" commandType="0"/>
  </connection>
  <connection id="436" xr16:uid="{81843C0B-0F01-439E-B35F-AA8535AA45B1}" keepAlive="1" name="連線364" type="5" refreshedVersion="0" background="1">
    <dbPr connection="Provider=Microsoft.Mashup.OleDb.1;Data Source=$Workbook$;Location=&quot;Table_5434_113_04&quot;;Extended Properties=&quot;&quot;" commandType="0"/>
  </connection>
  <connection id="437" xr16:uid="{8B05ABA5-FA39-4A4D-AEF8-3233D8341B99}" keepAlive="1" name="連線365" type="5" refreshedVersion="0" background="1">
    <dbPr connection="Provider=Microsoft.Mashup.OleDb.1;Data Source=$Workbook$;Location=&quot;Table_5434_113_03&quot;;Extended Properties=&quot;&quot;" commandType="0"/>
  </connection>
  <connection id="438" xr16:uid="{E8CACE76-2E03-426E-BDD8-730FC49259D1}" keepAlive="1" name="連線366" type="5" refreshedVersion="0" background="1">
    <dbPr connection="Provider=Microsoft.Mashup.OleDb.1;Data Source=$Workbook$;Location=&quot;Table_3533_113_05&quot;;Extended Properties=&quot;&quot;" commandType="0"/>
  </connection>
  <connection id="439" xr16:uid="{4F3DAEF4-37F2-4EF6-8315-D18BACF73182}" keepAlive="1" name="連線367" type="5" refreshedVersion="0" background="1">
    <dbPr connection="Provider=Microsoft.Mashup.OleDb.1;Data Source=$Workbook$;Location=&quot;Table_3533_113_04&quot;;Extended Properties=&quot;&quot;" commandType="0"/>
  </connection>
  <connection id="440" xr16:uid="{C549A03A-72B3-42D4-B354-F91975F997BD}" keepAlive="1" name="連線368" type="5" refreshedVersion="0" background="1">
    <dbPr connection="Provider=Microsoft.Mashup.OleDb.1;Data Source=$Workbook$;Location=&quot;Table_3533_113_03&quot;;Extended Properties=&quot;&quot;" commandType="0"/>
  </connection>
  <connection id="441" xr16:uid="{392DAF68-3FE1-4D87-8515-54894E9DFD25}" keepAlive="1" name="連線369" type="5" refreshedVersion="0" background="1">
    <dbPr connection="Provider=Microsoft.Mashup.OleDb.1;Data Source=$Workbook$;Location=&quot;Table_2608_113_05&quot;;Extended Properties=&quot;&quot;" commandType="0"/>
  </connection>
  <connection id="442" xr16:uid="{8656A24D-E479-4EE4-AD47-F8865EDC9C71}" keepAlive="1" name="連線37" type="5" refreshedVersion="0" background="1">
    <dbPr connection="Provider=Microsoft.Mashup.OleDb.1;Data Source=$Workbook$;Location=&quot;Table_6669_113_04&quot;;Extended Properties=&quot;&quot;" commandType="0"/>
  </connection>
  <connection id="443" xr16:uid="{813BF625-2195-4CDA-85FD-6E9797A031E8}" keepAlive="1" name="連線370" type="5" refreshedVersion="0" background="1">
    <dbPr connection="Provider=Microsoft.Mashup.OleDb.1;Data Source=$Workbook$;Location=&quot;Table_2608_113_04&quot;;Extended Properties=&quot;&quot;" commandType="0"/>
  </connection>
  <connection id="444" xr16:uid="{B6526B98-BDA2-4C6F-A3D8-B21FF81406B0}" keepAlive="1" name="連線371" type="5" refreshedVersion="0" background="1">
    <dbPr connection="Provider=Microsoft.Mashup.OleDb.1;Data Source=$Workbook$;Location=&quot;Table_2608_113_03&quot;;Extended Properties=&quot;&quot;" commandType="0"/>
  </connection>
  <connection id="445" xr16:uid="{9F7B0E4E-B674-4C6C-87EB-203C560307C2}" keepAlive="1" name="連線372" type="5" refreshedVersion="0" background="1">
    <dbPr connection="Provider=Microsoft.Mashup.OleDb.1;Data Source=$Workbook$;Location=&quot;Table_5284_113_05&quot;;Extended Properties=&quot;&quot;" commandType="0"/>
  </connection>
  <connection id="446" xr16:uid="{DA04A739-1655-4BD6-8125-EAB577F67450}" keepAlive="1" name="連線373" type="5" refreshedVersion="0" background="1">
    <dbPr connection="Provider=Microsoft.Mashup.OleDb.1;Data Source=$Workbook$;Location=&quot;Table_5284_113_04&quot;;Extended Properties=&quot;&quot;" commandType="0"/>
  </connection>
  <connection id="447" xr16:uid="{E49531FA-88F3-4F40-ABDB-51AB49DA1D0D}" keepAlive="1" name="連線374" type="5" refreshedVersion="0" background="1">
    <dbPr connection="Provider=Microsoft.Mashup.OleDb.1;Data Source=$Workbook$;Location=&quot;Table_5284_113_03&quot;;Extended Properties=&quot;&quot;" commandType="0"/>
  </connection>
  <connection id="448" xr16:uid="{942489DA-FE01-48CD-92AE-0A9F5FA01358}" keepAlive="1" name="連線375" type="5" refreshedVersion="0" background="1">
    <dbPr connection="Provider=Microsoft.Mashup.OleDb.1;Data Source=$Workbook$;Location=&quot;Table_2636_113_05&quot;;Extended Properties=&quot;&quot;" commandType="0"/>
  </connection>
  <connection id="449" xr16:uid="{2E1C0D2D-6D2D-48B1-BA41-30209E604016}" keepAlive="1" name="連線376" type="5" refreshedVersion="0" background="1">
    <dbPr connection="Provider=Microsoft.Mashup.OleDb.1;Data Source=$Workbook$;Location=&quot;Table_2636_113_04&quot;;Extended Properties=&quot;&quot;" commandType="0"/>
  </connection>
  <connection id="450" xr16:uid="{A4E401E0-7661-48B2-B282-68D9796D4D18}" keepAlive="1" name="連線377" type="5" refreshedVersion="0" background="1">
    <dbPr connection="Provider=Microsoft.Mashup.OleDb.1;Data Source=$Workbook$;Location=&quot;Table_2636_113_03&quot;;Extended Properties=&quot;&quot;" commandType="0"/>
  </connection>
  <connection id="451" xr16:uid="{970F640E-AA44-49AD-9613-AEAE0517B92A}" keepAlive="1" name="連線378" type="5" refreshedVersion="0" background="1">
    <dbPr connection="Provider=Microsoft.Mashup.OleDb.1;Data Source=$Workbook$;Location=&quot;Table_2383_113_05&quot;;Extended Properties=&quot;&quot;" commandType="0"/>
  </connection>
  <connection id="452" xr16:uid="{F2B20B65-181E-42C3-8ADC-C8EF8AF3EA25}" keepAlive="1" name="連線379" type="5" refreshedVersion="0" background="1">
    <dbPr connection="Provider=Microsoft.Mashup.OleDb.1;Data Source=$Workbook$;Location=&quot;Table_2383_113_04&quot;;Extended Properties=&quot;&quot;" commandType="0"/>
  </connection>
  <connection id="453" xr16:uid="{35AF400B-76A5-4DC4-85A5-71C1D5538721}" keepAlive="1" name="連線38" type="5" refreshedVersion="0" background="1">
    <dbPr connection="Provider=Microsoft.Mashup.OleDb.1;Data Source=$Workbook$;Location=&quot;Table_6669_113_03&quot;;Extended Properties=&quot;&quot;" commandType="0"/>
  </connection>
  <connection id="454" xr16:uid="{4CE0AB5C-DE31-49A5-BDBC-B7776C230F87}" keepAlive="1" name="連線380" type="5" refreshedVersion="0" background="1">
    <dbPr connection="Provider=Microsoft.Mashup.OleDb.1;Data Source=$Workbook$;Location=&quot;Table_2383_113_03&quot;;Extended Properties=&quot;&quot;" commandType="0"/>
  </connection>
  <connection id="455" xr16:uid="{755ADF97-EED9-4BA0-86D3-8AA2CA7C0992}" keepAlive="1" name="連線381" type="5" refreshedVersion="0" background="1">
    <dbPr connection="Provider=Microsoft.Mashup.OleDb.1;Data Source=$Workbook$;Location=&quot;Table_4566_113_05&quot;;Extended Properties=&quot;&quot;" commandType="0"/>
  </connection>
  <connection id="456" xr16:uid="{3336E729-AB40-492A-80A2-5E54BEFC7AF4}" keepAlive="1" name="連線382" type="5" refreshedVersion="0" background="1">
    <dbPr connection="Provider=Microsoft.Mashup.OleDb.1;Data Source=$Workbook$;Location=&quot;Table_4566_113_04&quot;;Extended Properties=&quot;&quot;" commandType="0"/>
  </connection>
  <connection id="457" xr16:uid="{2508E8A8-7FF3-486B-B6E8-005C69EE5C50}" keepAlive="1" name="連線383" type="5" refreshedVersion="0" background="1">
    <dbPr connection="Provider=Microsoft.Mashup.OleDb.1;Data Source=$Workbook$;Location=&quot;Table_4566_113_03&quot;;Extended Properties=&quot;&quot;" commandType="0"/>
  </connection>
  <connection id="458" xr16:uid="{F9E9FCBB-C654-44BB-9AF1-0F1249322BB0}" keepAlive="1" name="連線384" type="5" refreshedVersion="0" background="1">
    <dbPr connection="Provider=Microsoft.Mashup.OleDb.1;Data Source=$Workbook$;Location=&quot;Table_1909_113_05&quot;;Extended Properties=&quot;&quot;" commandType="0"/>
  </connection>
  <connection id="459" xr16:uid="{E8EAB7E0-16B0-45D2-9FBB-061653AEE6AC}" keepAlive="1" name="連線385" type="5" refreshedVersion="0" background="1">
    <dbPr connection="Provider=Microsoft.Mashup.OleDb.1;Data Source=$Workbook$;Location=&quot;Table_1909_113_04&quot;;Extended Properties=&quot;&quot;" commandType="0"/>
  </connection>
  <connection id="460" xr16:uid="{A256277B-AE92-4950-84E0-F8F28386CED9}" keepAlive="1" name="連線386" type="5" refreshedVersion="0" background="1">
    <dbPr connection="Provider=Microsoft.Mashup.OleDb.1;Data Source=$Workbook$;Location=&quot;Table_1909_113_03&quot;;Extended Properties=&quot;&quot;" commandType="0"/>
  </connection>
  <connection id="461" xr16:uid="{3582BDFD-D1DE-4A9C-9828-42BAB631AE20}" keepAlive="1" name="連線387" type="5" refreshedVersion="0" background="1">
    <dbPr connection="Provider=Microsoft.Mashup.OleDb.1;Data Source=$Workbook$;Location=&quot;Table_6706_113_05&quot;;Extended Properties=&quot;&quot;" commandType="0"/>
  </connection>
  <connection id="462" xr16:uid="{C9CF22D9-B763-4B3F-9525-A1711D298C07}" keepAlive="1" name="連線388" type="5" refreshedVersion="0" background="1">
    <dbPr connection="Provider=Microsoft.Mashup.OleDb.1;Data Source=$Workbook$;Location=&quot;Table_6706_113_04&quot;;Extended Properties=&quot;&quot;" commandType="0"/>
  </connection>
  <connection id="463" xr16:uid="{270BECF9-3ACA-4C03-9F8F-2E43182AD93F}" keepAlive="1" name="連線389" type="5" refreshedVersion="0" background="1">
    <dbPr connection="Provider=Microsoft.Mashup.OleDb.1;Data Source=$Workbook$;Location=&quot;Table_6706_113_03&quot;;Extended Properties=&quot;&quot;" commandType="0"/>
  </connection>
  <connection id="464" xr16:uid="{62582128-75A8-4460-9A7F-E316EA670119}" keepAlive="1" name="連線39" type="5" refreshedVersion="0" background="1">
    <dbPr connection="Provider=Microsoft.Mashup.OleDb.1;Data Source=$Workbook$;Location=&quot;Table_3653_113_05&quot;;Extended Properties=&quot;&quot;" commandType="0"/>
  </connection>
  <connection id="465" xr16:uid="{4F0E99A8-C371-493A-BC10-0F6439524CE2}" keepAlive="1" name="連線390" type="5" refreshedVersion="0" background="1">
    <dbPr connection="Provider=Microsoft.Mashup.OleDb.1;Data Source=$Workbook$;Location=&quot;Table_2317_113_05&quot;;Extended Properties=&quot;&quot;" commandType="0"/>
  </connection>
  <connection id="466" xr16:uid="{A86635DF-9CA7-428B-BE7B-C426B431DBBF}" keepAlive="1" name="連線391" type="5" refreshedVersion="0" background="1">
    <dbPr connection="Provider=Microsoft.Mashup.OleDb.1;Data Source=$Workbook$;Location=&quot;Table_2317_113_04&quot;;Extended Properties=&quot;&quot;" commandType="0"/>
  </connection>
  <connection id="467" xr16:uid="{60BB5CBC-3EC0-4315-ACF5-791B406834E6}" keepAlive="1" name="連線392" type="5" refreshedVersion="0" background="1">
    <dbPr connection="Provider=Microsoft.Mashup.OleDb.1;Data Source=$Workbook$;Location=&quot;Table_2317_113_03&quot;;Extended Properties=&quot;&quot;" commandType="0"/>
  </connection>
  <connection id="468" xr16:uid="{EBB0245F-CAB8-4255-B3B2-1F5BA7D0C4E4}" keepAlive="1" name="連線393" type="5" refreshedVersion="0" background="1">
    <dbPr connection="Provider=Microsoft.Mashup.OleDb.1;Data Source=$Workbook$;Location=&quot;Table_4938_113_05&quot;;Extended Properties=&quot;&quot;" commandType="0"/>
  </connection>
  <connection id="469" xr16:uid="{F2629753-53DD-4EB6-BD08-63A08E666578}" keepAlive="1" name="連線394" type="5" refreshedVersion="0" background="1">
    <dbPr connection="Provider=Microsoft.Mashup.OleDb.1;Data Source=$Workbook$;Location=&quot;Table_4938_113_04&quot;;Extended Properties=&quot;&quot;" commandType="0"/>
  </connection>
  <connection id="470" xr16:uid="{F42AD9AD-1E46-4299-9974-1D6EDC144781}" keepAlive="1" name="連線395" type="5" refreshedVersion="0" background="1">
    <dbPr connection="Provider=Microsoft.Mashup.OleDb.1;Data Source=$Workbook$;Location=&quot;Table_4938_113_03&quot;;Extended Properties=&quot;&quot;" commandType="0"/>
  </connection>
  <connection id="471" xr16:uid="{A177C5C9-5081-4790-BC8A-E437377A2DDB}" keepAlive="1" name="連線396" type="5" refreshedVersion="0" background="1">
    <dbPr connection="Provider=Microsoft.Mashup.OleDb.1;Data Source=$Workbook$;Location=&quot;Table_2357_113_05&quot;;Extended Properties=&quot;&quot;" commandType="0"/>
  </connection>
  <connection id="472" xr16:uid="{76C18708-F223-45D3-BB94-C811C497CD0A}" keepAlive="1" name="連線397" type="5" refreshedVersion="0" background="1">
    <dbPr connection="Provider=Microsoft.Mashup.OleDb.1;Data Source=$Workbook$;Location=&quot;Table_2357_113_04&quot;;Extended Properties=&quot;&quot;" commandType="0"/>
  </connection>
  <connection id="473" xr16:uid="{F9D7B6C5-B57A-4F54-BAF1-D680B40682D0}" keepAlive="1" name="連線398" type="5" refreshedVersion="0" background="1">
    <dbPr connection="Provider=Microsoft.Mashup.OleDb.1;Data Source=$Workbook$;Location=&quot;Table_2357_113_03&quot;;Extended Properties=&quot;&quot;" commandType="0"/>
  </connection>
  <connection id="474" xr16:uid="{8412FBFD-EBF0-4B95-B5E7-B95CE13437F6}" keepAlive="1" name="連線399" type="5" refreshedVersion="0" background="1">
    <dbPr connection="Provider=Microsoft.Mashup.OleDb.1;Data Source=$Workbook$;Location=&quot;Table_3036_113_05&quot;;Extended Properties=&quot;&quot;" commandType="0"/>
  </connection>
  <connection id="475" xr16:uid="{9C496775-2488-4824-B408-51428EF81BF2}" keepAlive="1" name="連線4" type="5" refreshedVersion="0" background="1">
    <dbPr connection="Provider=Microsoft.Mashup.OleDb.1;Data Source=$Workbook$;Location=&quot;Table_2345_113_04&quot;;Extended Properties=&quot;&quot;" commandType="0"/>
  </connection>
  <connection id="476" xr16:uid="{CBD17881-1DAC-4FB0-85A7-E8C97D130510}" keepAlive="1" name="連線40" type="5" refreshedVersion="0" background="1">
    <dbPr connection="Provider=Microsoft.Mashup.OleDb.1;Data Source=$Workbook$;Location=&quot;Table_3653_113_04&quot;;Extended Properties=&quot;&quot;" commandType="0"/>
  </connection>
  <connection id="477" xr16:uid="{FE7EC376-1655-4090-A313-C9ED838396B1}" keepAlive="1" name="連線400" type="5" refreshedVersion="0" background="1">
    <dbPr connection="Provider=Microsoft.Mashup.OleDb.1;Data Source=$Workbook$;Location=&quot;Table_3036_113_04&quot;;Extended Properties=&quot;&quot;" commandType="0"/>
  </connection>
  <connection id="478" xr16:uid="{452DF1A6-8350-46F6-9EC1-7198715071D3}" keepAlive="1" name="連線401" type="5" refreshedVersion="0" background="1">
    <dbPr connection="Provider=Microsoft.Mashup.OleDb.1;Data Source=$Workbook$;Location=&quot;Table_3036_113_03&quot;;Extended Properties=&quot;&quot;" commandType="0"/>
  </connection>
  <connection id="479" xr16:uid="{4600883A-A6A3-4AC8-A5A0-E8567C79A261}" keepAlive="1" name="連線402" type="5" refreshedVersion="0" background="1">
    <dbPr connection="Provider=Microsoft.Mashup.OleDb.1;Data Source=$Workbook$;Location=&quot;Table_6669_113_05&quot;;Extended Properties=&quot;&quot;" commandType="0"/>
  </connection>
  <connection id="480" xr16:uid="{3DEA9E9B-0A58-4CF6-B3E2-02528A105FB6}" keepAlive="1" name="連線403" type="5" refreshedVersion="0" background="1">
    <dbPr connection="Provider=Microsoft.Mashup.OleDb.1;Data Source=$Workbook$;Location=&quot;Table_6669_113_04&quot;;Extended Properties=&quot;&quot;" commandType="0"/>
  </connection>
  <connection id="481" xr16:uid="{6CE96E07-B88F-4C7B-9A23-B5B38ED1F21E}" keepAlive="1" name="連線404" type="5" refreshedVersion="0" background="1">
    <dbPr connection="Provider=Microsoft.Mashup.OleDb.1;Data Source=$Workbook$;Location=&quot;Table_6669_113_03&quot;;Extended Properties=&quot;&quot;" commandType="0"/>
  </connection>
  <connection id="482" xr16:uid="{1311702C-B022-412E-9A49-A62A4685017F}" keepAlive="1" name="連線405" type="5" refreshedVersion="0" background="1">
    <dbPr connection="Provider=Microsoft.Mashup.OleDb.1;Data Source=$Workbook$;Location=&quot;Table_1809_113_05&quot;;Extended Properties=&quot;&quot;" commandType="0"/>
  </connection>
  <connection id="483" xr16:uid="{F0F83814-361D-4B44-813F-98F448B40115}" keepAlive="1" name="連線406" type="5" refreshedVersion="0" background="1">
    <dbPr connection="Provider=Microsoft.Mashup.OleDb.1;Data Source=$Workbook$;Location=&quot;Table_1809_113_04&quot;;Extended Properties=&quot;&quot;" commandType="0"/>
  </connection>
  <connection id="484" xr16:uid="{D073ACAA-0145-4800-8A26-4DC2E5010F46}" keepAlive="1" name="連線407" type="5" refreshedVersion="0" background="1">
    <dbPr connection="Provider=Microsoft.Mashup.OleDb.1;Data Source=$Workbook$;Location=&quot;Table_1809_113_03&quot;;Extended Properties=&quot;&quot;" commandType="0"/>
  </connection>
  <connection id="485" xr16:uid="{0BEB4F81-DFF4-4DAB-833E-79D56B1F3327}" keepAlive="1" name="連線408" type="5" refreshedVersion="0" background="1">
    <dbPr connection="Provider=Microsoft.Mashup.OleDb.1;Data Source=$Workbook$;Location=&quot;Table_3356_113_05&quot;;Extended Properties=&quot;&quot;" commandType="0"/>
  </connection>
  <connection id="486" xr16:uid="{EDEBE057-AC03-4417-8F47-50FC63C5F394}" keepAlive="1" name="連線409" type="5" refreshedVersion="0" background="1">
    <dbPr connection="Provider=Microsoft.Mashup.OleDb.1;Data Source=$Workbook$;Location=&quot;Table_3356_113_04&quot;;Extended Properties=&quot;&quot;" commandType="0"/>
  </connection>
  <connection id="487" xr16:uid="{99C54C1E-2D43-4E74-8592-782E77B6C888}" keepAlive="1" name="連線41" type="5" refreshedVersion="0" background="1">
    <dbPr connection="Provider=Microsoft.Mashup.OleDb.1;Data Source=$Workbook$;Location=&quot;Table_3653_113_03&quot;;Extended Properties=&quot;&quot;" commandType="0"/>
  </connection>
  <connection id="488" xr16:uid="{4886407E-1BD4-49DD-BBDA-966343F0294B}" keepAlive="1" name="連線410" type="5" refreshedVersion="0" background="1">
    <dbPr connection="Provider=Microsoft.Mashup.OleDb.1;Data Source=$Workbook$;Location=&quot;Table_3356_113_03&quot;;Extended Properties=&quot;&quot;" commandType="0"/>
  </connection>
  <connection id="489" xr16:uid="{C1D53B44-F225-4B01-BBAD-2A071AF9670B}" keepAlive="1" name="連線411" type="5" refreshedVersion="0" background="1">
    <dbPr connection="Provider=Microsoft.Mashup.OleDb.1;Data Source=$Workbook$;Location=&quot;Table_6414_113_05&quot;;Extended Properties=&quot;&quot;" commandType="0"/>
  </connection>
  <connection id="490" xr16:uid="{0419A5F6-A170-452D-9A46-45C2EE7FF1B4}" keepAlive="1" name="連線412" type="5" refreshedVersion="0" background="1">
    <dbPr connection="Provider=Microsoft.Mashup.OleDb.1;Data Source=$Workbook$;Location=&quot;Table_6414_113_04&quot;;Extended Properties=&quot;&quot;" commandType="0"/>
  </connection>
  <connection id="491" xr16:uid="{BFC43D32-A7B8-4932-9162-13F667AED390}" keepAlive="1" name="連線413" type="5" refreshedVersion="0" background="1">
    <dbPr connection="Provider=Microsoft.Mashup.OleDb.1;Data Source=$Workbook$;Location=&quot;Table_6414_113_03&quot;;Extended Properties=&quot;&quot;" commandType="0"/>
  </connection>
  <connection id="492" xr16:uid="{F98A5829-76DE-44E4-A010-F30872866A2C}" keepAlive="1" name="連線414" type="5" refreshedVersion="0" background="1">
    <dbPr connection="Provider=Microsoft.Mashup.OleDb.1;Data Source=$Workbook$;Location=&quot;Table_1905_113_05&quot;;Extended Properties=&quot;&quot;" commandType="0"/>
  </connection>
  <connection id="493" xr16:uid="{88B32C8E-3A19-47EB-9491-A601AF0E64FE}" keepAlive="1" name="連線415" type="5" refreshedVersion="0" background="1">
    <dbPr connection="Provider=Microsoft.Mashup.OleDb.1;Data Source=$Workbook$;Location=&quot;Table_1905_113_04&quot;;Extended Properties=&quot;&quot;" commandType="0"/>
  </connection>
  <connection id="494" xr16:uid="{1A4CEDBA-1AF4-4253-A58D-7B11D408D800}" keepAlive="1" name="連線416" type="5" refreshedVersion="0" background="1">
    <dbPr connection="Provider=Microsoft.Mashup.OleDb.1;Data Source=$Workbook$;Location=&quot;Table_1905_113_03&quot;;Extended Properties=&quot;&quot;" commandType="0"/>
  </connection>
  <connection id="495" xr16:uid="{B64F7A3E-21EE-40A3-B002-E9A89EF43B5E}" keepAlive="1" name="連線417" type="5" refreshedVersion="0" background="1">
    <dbPr connection="Provider=Microsoft.Mashup.OleDb.1;Data Source=$Workbook$;Location=&quot;Table_2338_113_05&quot;;Extended Properties=&quot;&quot;" commandType="0"/>
  </connection>
  <connection id="496" xr16:uid="{C3E55F3C-DF25-48A5-864E-0BBE950A01B1}" keepAlive="1" name="連線418" type="5" refreshedVersion="0" background="1">
    <dbPr connection="Provider=Microsoft.Mashup.OleDb.1;Data Source=$Workbook$;Location=&quot;Table_2338_113_04&quot;;Extended Properties=&quot;&quot;" commandType="0"/>
  </connection>
  <connection id="497" xr16:uid="{763A248A-815E-4424-BC54-79D5B13FA25A}" keepAlive="1" name="連線419" type="5" refreshedVersion="0" background="1">
    <dbPr connection="Provider=Microsoft.Mashup.OleDb.1;Data Source=$Workbook$;Location=&quot;Table_2338_113_03&quot;;Extended Properties=&quot;&quot;" commandType="0"/>
  </connection>
  <connection id="498" xr16:uid="{34788ECE-CC98-4849-8434-3FE7666384C0}" keepAlive="1" name="連線42" type="5" refreshedVersion="0" background="1">
    <dbPr connection="Provider=Microsoft.Mashup.OleDb.1;Data Source=$Workbook$;Location=&quot;Table_1519_113_05&quot;;Extended Properties=&quot;&quot;" commandType="0"/>
  </connection>
  <connection id="499" xr16:uid="{DE5280D2-DA99-4E73-9B1E-FFA866BFF8B5}" keepAlive="1" name="連線420" type="5" refreshedVersion="0" background="1">
    <dbPr connection="Provider=Microsoft.Mashup.OleDb.1;Data Source=$Workbook$;Location=&quot;Table_6541_113_05&quot;;Extended Properties=&quot;&quot;" commandType="0"/>
  </connection>
  <connection id="500" xr16:uid="{78594FB4-1E9B-4F01-BD6E-76C83416298B}" keepAlive="1" name="連線421" type="5" refreshedVersion="0" background="1">
    <dbPr connection="Provider=Microsoft.Mashup.OleDb.1;Data Source=$Workbook$;Location=&quot;Table_6541_113_04&quot;;Extended Properties=&quot;&quot;" commandType="0"/>
  </connection>
  <connection id="501" xr16:uid="{E4166A40-74D2-4683-A2E8-952FF4953434}" keepAlive="1" name="連線422" type="5" refreshedVersion="0" background="1">
    <dbPr connection="Provider=Microsoft.Mashup.OleDb.1;Data Source=$Workbook$;Location=&quot;Table_6541_113_03&quot;;Extended Properties=&quot;&quot;" commandType="0"/>
  </connection>
  <connection id="502" xr16:uid="{104D6FC5-720E-492B-B1D5-78C69AD3742E}" keepAlive="1" name="連線423" type="5" refreshedVersion="0" background="1">
    <dbPr connection="Provider=Microsoft.Mashup.OleDb.1;Data Source=$Workbook$;Location=&quot;Table_2345_113_05&quot;;Extended Properties=&quot;&quot;" commandType="0"/>
  </connection>
  <connection id="503" xr16:uid="{FDEBEF52-F851-40F2-ADD0-92E9AA204C0E}" keepAlive="1" name="連線424" type="5" refreshedVersion="0" background="1">
    <dbPr connection="Provider=Microsoft.Mashup.OleDb.1;Data Source=$Workbook$;Location=&quot;Table_2345_113_04&quot;;Extended Properties=&quot;&quot;" commandType="0"/>
  </connection>
  <connection id="504" xr16:uid="{7315FB2A-054F-41EA-9636-A8C35229A0A1}" keepAlive="1" name="連線425" type="5" refreshedVersion="0" background="1">
    <dbPr connection="Provider=Microsoft.Mashup.OleDb.1;Data Source=$Workbook$;Location=&quot;Table_2345_113_03&quot;;Extended Properties=&quot;&quot;" commandType="0"/>
  </connection>
  <connection id="505" xr16:uid="{C9B96F83-900A-4C38-87F2-519FB1BBB90D}" keepAlive="1" name="連線426" type="5" refreshedVersion="0" background="1">
    <dbPr connection="Provider=Microsoft.Mashup.OleDb.1;Data Source=$Workbook$;Location=&quot;Table_6669_113_05&quot;;Extended Properties=&quot;&quot;" commandType="0"/>
  </connection>
  <connection id="506" xr16:uid="{7C682F18-6A0E-4DBC-A260-2F2FFD7AAF81}" keepAlive="1" name="連線427" type="5" refreshedVersion="0" background="1">
    <dbPr connection="Provider=Microsoft.Mashup.OleDb.1;Data Source=$Workbook$;Location=&quot;Table_6669_113_04&quot;;Extended Properties=&quot;&quot;" commandType="0"/>
  </connection>
  <connection id="507" xr16:uid="{B1661BE1-4407-4D63-B13E-6A3DD2493E38}" keepAlive="1" name="連線428" type="5" refreshedVersion="0" background="1">
    <dbPr connection="Provider=Microsoft.Mashup.OleDb.1;Data Source=$Workbook$;Location=&quot;Table_6669_113_03&quot;;Extended Properties=&quot;&quot;" commandType="0"/>
  </connection>
  <connection id="508" xr16:uid="{870FF4E3-EC06-412C-829E-F02E7F1F4755}" keepAlive="1" name="連線429" type="5" refreshedVersion="0" background="1">
    <dbPr connection="Provider=Microsoft.Mashup.OleDb.1;Data Source=$Workbook$;Location=&quot;Table_3653_113_05&quot;;Extended Properties=&quot;&quot;" commandType="0"/>
  </connection>
  <connection id="509" xr16:uid="{AA10A98D-22A3-496A-9E17-98DADB2AE484}" keepAlive="1" name="連線43" type="5" refreshedVersion="0" background="1">
    <dbPr connection="Provider=Microsoft.Mashup.OleDb.1;Data Source=$Workbook$;Location=&quot;Table_1519_113_04&quot;;Extended Properties=&quot;&quot;" commandType="0"/>
  </connection>
  <connection id="510" xr16:uid="{BC6810BE-4620-4BF0-9C79-9F3336EA10A5}" keepAlive="1" name="連線430" type="5" refreshedVersion="0" background="1">
    <dbPr connection="Provider=Microsoft.Mashup.OleDb.1;Data Source=$Workbook$;Location=&quot;Table_3653_113_04&quot;;Extended Properties=&quot;&quot;" commandType="0"/>
  </connection>
  <connection id="511" xr16:uid="{EA13A1A9-261E-43FD-B2E8-BADF8EFFA5CF}" keepAlive="1" name="連線431" type="5" refreshedVersion="0" background="1">
    <dbPr connection="Provider=Microsoft.Mashup.OleDb.1;Data Source=$Workbook$;Location=&quot;Table_3653_113_03&quot;;Extended Properties=&quot;&quot;" commandType="0"/>
  </connection>
  <connection id="512" xr16:uid="{1BB8B969-7008-4A7C-8211-DCA6CC71C284}" keepAlive="1" name="連線432" type="5" refreshedVersion="0" background="1">
    <dbPr connection="Provider=Microsoft.Mashup.OleDb.1;Data Source=$Workbook$;Location=&quot;Table_1519_113_05&quot;;Extended Properties=&quot;&quot;" commandType="0"/>
  </connection>
  <connection id="513" xr16:uid="{5B824EB4-E240-4B8D-8F53-3B7FCBA75794}" keepAlive="1" name="連線433" type="5" refreshedVersion="0" background="1">
    <dbPr connection="Provider=Microsoft.Mashup.OleDb.1;Data Source=$Workbook$;Location=&quot;Table_1519_113_04&quot;;Extended Properties=&quot;&quot;" commandType="0"/>
  </connection>
  <connection id="514" xr16:uid="{890A953B-B00E-4D7D-8A9E-9478D2978FAE}" keepAlive="1" name="連線434" type="5" refreshedVersion="0" background="1">
    <dbPr connection="Provider=Microsoft.Mashup.OleDb.1;Data Source=$Workbook$;Location=&quot;Table_1519_113_03&quot;;Extended Properties=&quot;&quot;" commandType="0"/>
  </connection>
  <connection id="515" xr16:uid="{99C82BAA-1FAA-4B6B-875F-72C7C474B881}" keepAlive="1" name="連線435" type="5" refreshedVersion="0" background="1">
    <dbPr connection="Provider=Microsoft.Mashup.OleDb.1;Data Source=$Workbook$;Location=&quot;Table_1905_113_05&quot;;Extended Properties=&quot;&quot;" commandType="0"/>
  </connection>
  <connection id="516" xr16:uid="{A40A85A8-625E-4A4B-A4CB-D69242E47BD9}" keepAlive="1" name="連線436" type="5" refreshedVersion="0" background="1">
    <dbPr connection="Provider=Microsoft.Mashup.OleDb.1;Data Source=$Workbook$;Location=&quot;Table_1905_113_04&quot;;Extended Properties=&quot;&quot;" commandType="0"/>
  </connection>
  <connection id="517" xr16:uid="{484363DD-C12E-4E0D-B76A-AACB7E3FC431}" keepAlive="1" name="連線437" type="5" refreshedVersion="0" background="1">
    <dbPr connection="Provider=Microsoft.Mashup.OleDb.1;Data Source=$Workbook$;Location=&quot;Table_1905_113_03&quot;;Extended Properties=&quot;&quot;" commandType="0"/>
  </connection>
  <connection id="518" xr16:uid="{CA728C39-E73B-4543-8627-C07D85C45873}" keepAlive="1" name="連線438" type="5" refreshedVersion="0" background="1">
    <dbPr connection="Provider=Microsoft.Mashup.OleDb.1;Data Source=$Workbook$;Location=&quot;Table_6409_113_05&quot;;Extended Properties=&quot;&quot;" commandType="0"/>
  </connection>
  <connection id="519" xr16:uid="{DD56CFCE-0122-4E2F-BF03-4F49D6C7CDE6}" keepAlive="1" name="連線439" type="5" refreshedVersion="0" background="1">
    <dbPr connection="Provider=Microsoft.Mashup.OleDb.1;Data Source=$Workbook$;Location=&quot;Table_6409_113_04&quot;;Extended Properties=&quot;&quot;" commandType="0"/>
  </connection>
  <connection id="520" xr16:uid="{FACFFFA1-8780-4AA6-9C74-C5C5D15FD790}" keepAlive="1" name="連線44" type="5" refreshedVersion="0" background="1">
    <dbPr connection="Provider=Microsoft.Mashup.OleDb.1;Data Source=$Workbook$;Location=&quot;Table_1519_113_03&quot;;Extended Properties=&quot;&quot;" commandType="0"/>
  </connection>
  <connection id="521" xr16:uid="{4C89A812-2C51-400C-868E-7AB2EDA6A314}" keepAlive="1" name="連線440" type="5" refreshedVersion="0" background="1">
    <dbPr connection="Provider=Microsoft.Mashup.OleDb.1;Data Source=$Workbook$;Location=&quot;Table_6409_113_03&quot;;Extended Properties=&quot;&quot;" commandType="0"/>
  </connection>
  <connection id="522" xr16:uid="{81D185DD-CD59-4102-B3F4-A5A729C02117}" keepAlive="1" name="連線441" type="5" refreshedVersion="0" background="1">
    <dbPr connection="Provider=Microsoft.Mashup.OleDb.1;Data Source=$Workbook$;Location=&quot;Table_3443_113_05&quot;;Extended Properties=&quot;&quot;" commandType="0"/>
  </connection>
  <connection id="523" xr16:uid="{65899331-C4E9-415E-A95B-14492EFAFC73}" keepAlive="1" name="連線442" type="5" refreshedVersion="0" background="1">
    <dbPr connection="Provider=Microsoft.Mashup.OleDb.1;Data Source=$Workbook$;Location=&quot;Table_3443_113_04&quot;;Extended Properties=&quot;&quot;" commandType="0"/>
  </connection>
  <connection id="524" xr16:uid="{81E95F2C-01B8-4F1B-BCE8-4E142FF3984C}" keepAlive="1" name="連線443" type="5" refreshedVersion="0" background="1">
    <dbPr connection="Provider=Microsoft.Mashup.OleDb.1;Data Source=$Workbook$;Location=&quot;Table_3443_113_03&quot;;Extended Properties=&quot;&quot;" commandType="0"/>
  </connection>
  <connection id="525" xr16:uid="{C0A63313-8516-41F9-B245-C3D3F73949E0}" keepAlive="1" name="連線444" type="5" refreshedVersion="0" background="1">
    <dbPr connection="Provider=Microsoft.Mashup.OleDb.1;Data Source=$Workbook$;Location=&quot;Table_2637_113_05&quot;;Extended Properties=&quot;&quot;" commandType="0"/>
  </connection>
  <connection id="526" xr16:uid="{6EB21509-CAAB-4816-BD59-9E41E47331B9}" keepAlive="1" name="連線445" type="5" refreshedVersion="0" background="1">
    <dbPr connection="Provider=Microsoft.Mashup.OleDb.1;Data Source=$Workbook$;Location=&quot;Table_2637_113_04&quot;;Extended Properties=&quot;&quot;" commandType="0"/>
  </connection>
  <connection id="527" xr16:uid="{D9F911D0-A8C4-49DA-A345-35CBD77A37F5}" keepAlive="1" name="連線446" type="5" refreshedVersion="0" background="1">
    <dbPr connection="Provider=Microsoft.Mashup.OleDb.1;Data Source=$Workbook$;Location=&quot;Table_2637_113_03&quot;;Extended Properties=&quot;&quot;" commandType="0"/>
  </connection>
  <connection id="528" xr16:uid="{76FCDB00-BF14-497B-8A55-7EB0C16D4C29}" keepAlive="1" name="連線447" type="5" refreshedVersion="0" background="1">
    <dbPr connection="Provider=Microsoft.Mashup.OleDb.1;Data Source=$Workbook$;Location=&quot;Table_3661_113_05&quot;;Extended Properties=&quot;&quot;" commandType="0"/>
  </connection>
  <connection id="529" xr16:uid="{06908A44-BA2D-4471-B0F3-62A388BC9EA0}" keepAlive="1" name="連線448" type="5" refreshedVersion="0" background="1">
    <dbPr connection="Provider=Microsoft.Mashup.OleDb.1;Data Source=$Workbook$;Location=&quot;Table_3661_113_04&quot;;Extended Properties=&quot;&quot;" commandType="0"/>
  </connection>
  <connection id="530" xr16:uid="{6EDAFFBC-D3B3-4AA9-A6E7-C4C822040DBD}" keepAlive="1" name="連線449" type="5" refreshedVersion="0" background="1">
    <dbPr connection="Provider=Microsoft.Mashup.OleDb.1;Data Source=$Workbook$;Location=&quot;Table_3661_113_03&quot;;Extended Properties=&quot;&quot;" commandType="0"/>
  </connection>
  <connection id="531" xr16:uid="{C6C6F7BF-A4AE-4C91-BC05-5A31E21D583D}" keepAlive="1" name="連線45" type="5" refreshedVersion="0" background="1">
    <dbPr connection="Provider=Microsoft.Mashup.OleDb.1;Data Source=$Workbook$;Location=&quot;Table_1905_113_05&quot;;Extended Properties=&quot;&quot;" commandType="0"/>
  </connection>
  <connection id="532" xr16:uid="{19DD4C8E-CF1F-4B80-9F8A-A7515C38A50C}" keepAlive="1" name="連線450" type="5" refreshedVersion="0" background="1">
    <dbPr connection="Provider=Microsoft.Mashup.OleDb.1;Data Source=$Workbook$;Location=&quot;Table_2357_113_05&quot;;Extended Properties=&quot;&quot;" commandType="0"/>
  </connection>
  <connection id="533" xr16:uid="{E8D8ADFB-4BF6-4836-8163-7C476D4EF79D}" keepAlive="1" name="連線451" type="5" refreshedVersion="0" background="1">
    <dbPr connection="Provider=Microsoft.Mashup.OleDb.1;Data Source=$Workbook$;Location=&quot;Table_2357_113_04&quot;;Extended Properties=&quot;&quot;" commandType="0"/>
  </connection>
  <connection id="534" xr16:uid="{E69D8EFF-E81F-4015-A0AA-8319EDF4C251}" keepAlive="1" name="連線452" type="5" refreshedVersion="0" background="1">
    <dbPr connection="Provider=Microsoft.Mashup.OleDb.1;Data Source=$Workbook$;Location=&quot;Table_2357_113_03&quot;;Extended Properties=&quot;&quot;" commandType="0"/>
  </connection>
  <connection id="535" xr16:uid="{79DCDA25-1776-4196-A18B-FB8EB796735D}" keepAlive="1" name="連線453" type="5" refreshedVersion="0" background="1">
    <dbPr connection="Provider=Microsoft.Mashup.OleDb.1;Data Source=$Workbook$;Location=&quot;Table_2059_113_05&quot;;Extended Properties=&quot;&quot;" commandType="0"/>
  </connection>
  <connection id="536" xr16:uid="{80640ED1-F2A1-4643-A29D-6C46204DCAF2}" keepAlive="1" name="連線454" type="5" refreshedVersion="0" background="1">
    <dbPr connection="Provider=Microsoft.Mashup.OleDb.1;Data Source=$Workbook$;Location=&quot;Table_2059_113_04&quot;;Extended Properties=&quot;&quot;" commandType="0"/>
  </connection>
  <connection id="537" xr16:uid="{DA15B185-FCF2-4AC5-9396-70090801BA9B}" keepAlive="1" name="連線455" type="5" refreshedVersion="0" background="1">
    <dbPr connection="Provider=Microsoft.Mashup.OleDb.1;Data Source=$Workbook$;Location=&quot;Table_2059_113_03&quot;;Extended Properties=&quot;&quot;" commandType="0"/>
  </connection>
  <connection id="538" xr16:uid="{258864FD-05DA-4BEC-B221-245B7BF16FF8}" keepAlive="1" name="連線456" type="5" refreshedVersion="0" background="1">
    <dbPr connection="Provider=Microsoft.Mashup.OleDb.1;Data Source=$Workbook$;Location=&quot;Table_3533_113_05&quot;;Extended Properties=&quot;&quot;" commandType="0"/>
  </connection>
  <connection id="539" xr16:uid="{7F192FD4-06D9-47C4-9BCB-331621A49850}" keepAlive="1" name="連線457" type="5" refreshedVersion="0" background="1">
    <dbPr connection="Provider=Microsoft.Mashup.OleDb.1;Data Source=$Workbook$;Location=&quot;Table_3533_113_04&quot;;Extended Properties=&quot;&quot;" commandType="0"/>
  </connection>
  <connection id="540" xr16:uid="{66CEF63C-08A2-4247-A62D-FE43BC96FAAE}" keepAlive="1" name="連線458" type="5" refreshedVersion="0" background="1">
    <dbPr connection="Provider=Microsoft.Mashup.OleDb.1;Data Source=$Workbook$;Location=&quot;Table_3533_113_03&quot;;Extended Properties=&quot;&quot;" commandType="0"/>
  </connection>
  <connection id="541" xr16:uid="{F63C811C-B741-4619-8E29-F6243C09E184}" keepAlive="1" name="連線459" type="5" refreshedVersion="0" background="1">
    <dbPr connection="Provider=Microsoft.Mashup.OleDb.1;Data Source=$Workbook$;Location=&quot;Table_6669_113_05&quot;;Extended Properties=&quot;&quot;" commandType="0"/>
  </connection>
  <connection id="542" xr16:uid="{7F11D3CB-1E69-45B3-9B26-B6FD537D0C95}" keepAlive="1" name="連線46" type="5" refreshedVersion="0" background="1">
    <dbPr connection="Provider=Microsoft.Mashup.OleDb.1;Data Source=$Workbook$;Location=&quot;Table_1905_113_04&quot;;Extended Properties=&quot;&quot;" commandType="0"/>
  </connection>
  <connection id="543" xr16:uid="{702A3189-8B9A-4690-9F06-6493C37E3278}" keepAlive="1" name="連線460" type="5" refreshedVersion="0" background="1">
    <dbPr connection="Provider=Microsoft.Mashup.OleDb.1;Data Source=$Workbook$;Location=&quot;Table_6669_113_04&quot;;Extended Properties=&quot;&quot;" commandType="0"/>
  </connection>
  <connection id="544" xr16:uid="{5FA1509E-0391-4573-B56D-254D840C8DC3}" keepAlive="1" name="連線461" type="5" refreshedVersion="0" background="1">
    <dbPr connection="Provider=Microsoft.Mashup.OleDb.1;Data Source=$Workbook$;Location=&quot;Table_6669_113_03&quot;;Extended Properties=&quot;&quot;" commandType="0"/>
  </connection>
  <connection id="545" xr16:uid="{05ADF714-54AF-4320-A80D-4B237B1D24C6}" keepAlive="1" name="連線462" type="5" refreshedVersion="0" background="1">
    <dbPr connection="Provider=Microsoft.Mashup.OleDb.1;Data Source=$Workbook$;Location=&quot;Table_2207_113_05&quot;;Extended Properties=&quot;&quot;" commandType="0"/>
  </connection>
  <connection id="546" xr16:uid="{15739DB7-283B-446F-9184-44EC01132CEF}" keepAlive="1" name="連線463" type="5" refreshedVersion="0" background="1">
    <dbPr connection="Provider=Microsoft.Mashup.OleDb.1;Data Source=$Workbook$;Location=&quot;Table_2207_113_04&quot;;Extended Properties=&quot;&quot;" commandType="0"/>
  </connection>
  <connection id="547" xr16:uid="{8A5A6571-C23B-43F5-B6A7-385F0CE23C22}" keepAlive="1" name="連線464" type="5" refreshedVersion="0" background="1">
    <dbPr connection="Provider=Microsoft.Mashup.OleDb.1;Data Source=$Workbook$;Location=&quot;Table_2207_113_03&quot;;Extended Properties=&quot;&quot;" commandType="0"/>
  </connection>
  <connection id="548" xr16:uid="{0C2A70A4-9FC4-4EB7-8159-FC06E2D7491C}" keepAlive="1" name="連線465" type="5" refreshedVersion="0" background="1">
    <dbPr connection="Provider=Microsoft.Mashup.OleDb.1;Data Source=$Workbook$;Location=&quot;Table_2454_113_05&quot;;Extended Properties=&quot;&quot;" commandType="0"/>
  </connection>
  <connection id="549" xr16:uid="{F894E2FA-5AD4-45CB-B5D2-3E6A92350D71}" keepAlive="1" name="連線466" type="5" refreshedVersion="0" background="1">
    <dbPr connection="Provider=Microsoft.Mashup.OleDb.1;Data Source=$Workbook$;Location=&quot;Table_2454_113_04&quot;;Extended Properties=&quot;&quot;" commandType="0"/>
  </connection>
  <connection id="550" xr16:uid="{8ABF9482-819F-4958-BC85-2451F06F9036}" keepAlive="1" name="連線467" type="5" refreshedVersion="0" background="1">
    <dbPr connection="Provider=Microsoft.Mashup.OleDb.1;Data Source=$Workbook$;Location=&quot;Table_2454_113_03&quot;;Extended Properties=&quot;&quot;" commandType="0"/>
  </connection>
  <connection id="551" xr16:uid="{BF551791-1148-4219-8D93-8C643FE68578}" keepAlive="1" name="連線468" type="5" refreshedVersion="0" background="1">
    <dbPr connection="Provider=Microsoft.Mashup.OleDb.1;Data Source=$Workbook$;Location=&quot;Table_4763_113_05&quot;;Extended Properties=&quot;&quot;" commandType="0"/>
  </connection>
  <connection id="552" xr16:uid="{8D685F14-D283-46E1-A7C4-47E93D176981}" keepAlive="1" name="連線469" type="5" refreshedVersion="0" background="1">
    <dbPr connection="Provider=Microsoft.Mashup.OleDb.1;Data Source=$Workbook$;Location=&quot;Table_4763_113_04&quot;;Extended Properties=&quot;&quot;" commandType="0"/>
  </connection>
  <connection id="553" xr16:uid="{B90BFE8F-E8AB-42FE-A744-DFC063103C15}" keepAlive="1" name="連線47" type="5" refreshedVersion="0" background="1">
    <dbPr connection="Provider=Microsoft.Mashup.OleDb.1;Data Source=$Workbook$;Location=&quot;Table_1905_113_03&quot;;Extended Properties=&quot;&quot;" commandType="0"/>
  </connection>
  <connection id="554" xr16:uid="{CA2A7B3C-E4CB-4308-BB24-943A24326116}" keepAlive="1" name="連線470" type="5" refreshedVersion="0" background="1">
    <dbPr connection="Provider=Microsoft.Mashup.OleDb.1;Data Source=$Workbook$;Location=&quot;Table_4763_113_03&quot;;Extended Properties=&quot;&quot;" commandType="0"/>
  </connection>
  <connection id="555" xr16:uid="{4962F21D-E24E-4AB5-93AF-3F3B052AB7D0}" keepAlive="1" name="連線471" type="5" refreshedVersion="0" background="1">
    <dbPr connection="Provider=Microsoft.Mashup.OleDb.1;Data Source=$Workbook$;Location=&quot;Table_3008_113_05&quot;;Extended Properties=&quot;&quot;" commandType="0"/>
  </connection>
  <connection id="556" xr16:uid="{7153152D-06BF-4075-AF46-FE2D31D3793D}" keepAlive="1" name="連線472" type="5" refreshedVersion="0" background="1">
    <dbPr connection="Provider=Microsoft.Mashup.OleDb.1;Data Source=$Workbook$;Location=&quot;Table_3008_113_04&quot;;Extended Properties=&quot;&quot;" commandType="0"/>
  </connection>
  <connection id="557" xr16:uid="{9C4C7C4B-9083-4A5C-8BF7-5A3AA2BBB1BE}" keepAlive="1" name="連線473" type="5" refreshedVersion="0" background="1">
    <dbPr connection="Provider=Microsoft.Mashup.OleDb.1;Data Source=$Workbook$;Location=&quot;Table_3008_113_03&quot;;Extended Properties=&quot;&quot;" commandType="0"/>
  </connection>
  <connection id="558" xr16:uid="{F3B492F8-CF88-456D-938F-9B523BC9D403}" keepAlive="1" name="連線474" type="5" refreshedVersion="0" background="1">
    <dbPr connection="Provider=Microsoft.Mashup.OleDb.1;Data Source=$Workbook$;Location=&quot;Table_2327_113_05&quot;;Extended Properties=&quot;&quot;" commandType="0"/>
  </connection>
  <connection id="559" xr16:uid="{8F91B233-4FC7-4C5E-B01A-EF0012B75D05}" keepAlive="1" name="連線475" type="5" refreshedVersion="0" background="1">
    <dbPr connection="Provider=Microsoft.Mashup.OleDb.1;Data Source=$Workbook$;Location=&quot;Table_2327_113_04&quot;;Extended Properties=&quot;&quot;" commandType="0"/>
  </connection>
  <connection id="560" xr16:uid="{142BBAB6-5984-4F06-B7EB-BB0DC8BCA306}" keepAlive="1" name="連線476" type="5" refreshedVersion="0" background="1">
    <dbPr connection="Provider=Microsoft.Mashup.OleDb.1;Data Source=$Workbook$;Location=&quot;Table_2327_113_03&quot;;Extended Properties=&quot;&quot;" commandType="0"/>
  </connection>
  <connection id="561" xr16:uid="{8CDE64D5-F750-4AF4-91DF-0806BD854C61}" keepAlive="1" name="連線477" type="5" refreshedVersion="0" background="1">
    <dbPr connection="Provider=Microsoft.Mashup.OleDb.1;Data Source=$Workbook$;Location=&quot;Table_3661_113_05&quot;;Extended Properties=&quot;&quot;" commandType="0"/>
  </connection>
  <connection id="562" xr16:uid="{4AEA2D7B-AFA0-4D8A-8BDD-5605AD945516}" keepAlive="1" name="連線478" type="5" refreshedVersion="0" background="1">
    <dbPr connection="Provider=Microsoft.Mashup.OleDb.1;Data Source=$Workbook$;Location=&quot;Table_3661_113_04&quot;;Extended Properties=&quot;&quot;" commandType="0"/>
  </connection>
  <connection id="563" xr16:uid="{583582D5-B3D8-4106-BC71-EF8378BB8AB0}" keepAlive="1" name="連線479" type="5" refreshedVersion="0" background="1">
    <dbPr connection="Provider=Microsoft.Mashup.OleDb.1;Data Source=$Workbook$;Location=&quot;Table_3661_113_03&quot;;Extended Properties=&quot;&quot;" commandType="0"/>
  </connection>
  <connection id="564" xr16:uid="{CCA54CEC-EF96-4CC1-8E64-26FCD25AB5D6}" keepAlive="1" name="連線48" type="5" refreshedVersion="0" background="1">
    <dbPr connection="Provider=Microsoft.Mashup.OleDb.1;Data Source=$Workbook$;Location=&quot;Table_6409_113_05&quot;;Extended Properties=&quot;&quot;" commandType="0"/>
  </connection>
  <connection id="565" xr16:uid="{8EA0DAF7-2AC6-444F-9D65-14A52E4158D5}" keepAlive="1" name="連線480" type="5" refreshedVersion="0" background="1">
    <dbPr connection="Provider=Microsoft.Mashup.OleDb.1;Data Source=$Workbook$;Location=&quot;Table_2345_113_05&quot;;Extended Properties=&quot;&quot;" commandType="0"/>
  </connection>
  <connection id="566" xr16:uid="{C6C35607-6E2F-47E7-A82C-9BE5D69EF13C}" keepAlive="1" name="連線481" type="5" refreshedVersion="0" background="1">
    <dbPr connection="Provider=Microsoft.Mashup.OleDb.1;Data Source=$Workbook$;Location=&quot;Table_2345_113_04&quot;;Extended Properties=&quot;&quot;" commandType="0"/>
  </connection>
  <connection id="567" xr16:uid="{A7FDC34C-C9ED-4EE0-8F37-46455BB7A551}" keepAlive="1" name="連線482" type="5" refreshedVersion="0" background="1">
    <dbPr connection="Provider=Microsoft.Mashup.OleDb.1;Data Source=$Workbook$;Location=&quot;Table_2345_113_03&quot;;Extended Properties=&quot;&quot;" commandType="0"/>
  </connection>
  <connection id="568" xr16:uid="{08960CEE-0F7D-45AB-BEAF-ACAB1C46FD72}" keepAlive="1" name="連線483" type="5" refreshedVersion="0" background="1">
    <dbPr connection="Provider=Microsoft.Mashup.OleDb.1;Data Source=$Workbook$;Location=&quot;Table_6669_113_05&quot;;Extended Properties=&quot;&quot;" commandType="0"/>
  </connection>
  <connection id="569" xr16:uid="{6EA8A4A7-99D8-42A7-A299-9B7D7D341B56}" keepAlive="1" name="連線484" type="5" refreshedVersion="0" background="1">
    <dbPr connection="Provider=Microsoft.Mashup.OleDb.1;Data Source=$Workbook$;Location=&quot;Table_6669_113_04&quot;;Extended Properties=&quot;&quot;" commandType="0"/>
  </connection>
  <connection id="570" xr16:uid="{22C8BF3B-05A4-4918-B838-5E0B7ADCEAEB}" keepAlive="1" name="連線485" type="5" refreshedVersion="0" background="1">
    <dbPr connection="Provider=Microsoft.Mashup.OleDb.1;Data Source=$Workbook$;Location=&quot;Table_6669_113_03&quot;;Extended Properties=&quot;&quot;" commandType="0"/>
  </connection>
  <connection id="571" xr16:uid="{4BAD2037-E3F1-4380-92DC-15981AFB82C9}" keepAlive="1" name="連線486" type="5" refreshedVersion="0" background="1">
    <dbPr connection="Provider=Microsoft.Mashup.OleDb.1;Data Source=$Workbook$;Location=&quot;Table_3653_113_05&quot;;Extended Properties=&quot;&quot;" commandType="0"/>
  </connection>
  <connection id="572" xr16:uid="{8AFA1D02-A64D-4ECC-A49D-97EA3E1842CA}" keepAlive="1" name="連線487" type="5" refreshedVersion="0" background="1">
    <dbPr connection="Provider=Microsoft.Mashup.OleDb.1;Data Source=$Workbook$;Location=&quot;Table_3653_113_04&quot;;Extended Properties=&quot;&quot;" commandType="0"/>
  </connection>
  <connection id="573" xr16:uid="{FE549888-6613-4119-BFAE-F608232D1A05}" keepAlive="1" name="連線488" type="5" refreshedVersion="0" background="1">
    <dbPr connection="Provider=Microsoft.Mashup.OleDb.1;Data Source=$Workbook$;Location=&quot;Table_3653_113_03&quot;;Extended Properties=&quot;&quot;" commandType="0"/>
  </connection>
  <connection id="574" xr16:uid="{853DEC01-1AF6-4E72-B058-CBFF744EB039}" keepAlive="1" name="連線489" type="5" refreshedVersion="0" background="1">
    <dbPr connection="Provider=Microsoft.Mashup.OleDb.1;Data Source=$Workbook$;Location=&quot;Table_1519_113_05&quot;;Extended Properties=&quot;&quot;" commandType="0"/>
  </connection>
  <connection id="575" xr16:uid="{5AE3F524-8F4F-42D2-BBC9-A1E73A22ED0E}" keepAlive="1" name="連線49" type="5" refreshedVersion="0" background="1">
    <dbPr connection="Provider=Microsoft.Mashup.OleDb.1;Data Source=$Workbook$;Location=&quot;Table_6409_113_04&quot;;Extended Properties=&quot;&quot;" commandType="0"/>
  </connection>
  <connection id="576" xr16:uid="{CB62232D-117E-4DF4-BD61-F0D0F360EE50}" keepAlive="1" name="連線490" type="5" refreshedVersion="0" background="1">
    <dbPr connection="Provider=Microsoft.Mashup.OleDb.1;Data Source=$Workbook$;Location=&quot;Table_1519_113_04&quot;;Extended Properties=&quot;&quot;" commandType="0"/>
  </connection>
  <connection id="577" xr16:uid="{523E508E-E55B-4609-BF2C-AC3881200C69}" keepAlive="1" name="連線491" type="5" refreshedVersion="0" background="1">
    <dbPr connection="Provider=Microsoft.Mashup.OleDb.1;Data Source=$Workbook$;Location=&quot;Table_1519_113_03&quot;;Extended Properties=&quot;&quot;" commandType="0"/>
  </connection>
  <connection id="578" xr16:uid="{F31D10C0-2BD4-48A4-A7B3-0683A3DA1539}" keepAlive="1" name="連線492" type="5" refreshedVersion="0" background="1">
    <dbPr connection="Provider=Microsoft.Mashup.OleDb.1;Data Source=$Workbook$;Location=&quot;Table_1905_113_05&quot;;Extended Properties=&quot;&quot;" commandType="0"/>
  </connection>
  <connection id="579" xr16:uid="{0C4729D3-8DB8-49D4-BE6C-85202B4E7DD6}" keepAlive="1" name="連線493" type="5" refreshedVersion="0" background="1">
    <dbPr connection="Provider=Microsoft.Mashup.OleDb.1;Data Source=$Workbook$;Location=&quot;Table_1905_113_04&quot;;Extended Properties=&quot;&quot;" commandType="0"/>
  </connection>
  <connection id="580" xr16:uid="{AF9B72EA-2B50-4BFF-94A9-30C7D1A9B651}" keepAlive="1" name="連線494" type="5" refreshedVersion="0" background="1">
    <dbPr connection="Provider=Microsoft.Mashup.OleDb.1;Data Source=$Workbook$;Location=&quot;Table_1905_113_03&quot;;Extended Properties=&quot;&quot;" commandType="0"/>
  </connection>
  <connection id="581" xr16:uid="{FB1EBD18-91AD-46C1-A13C-6100096699E1}" keepAlive="1" name="連線495" type="5" refreshedVersion="0" background="1">
    <dbPr connection="Provider=Microsoft.Mashup.OleDb.1;Data Source=$Workbook$;Location=&quot;Table_6409_113_05&quot;;Extended Properties=&quot;&quot;" commandType="0"/>
  </connection>
  <connection id="582" xr16:uid="{8F71EF8B-C320-4F9A-95E3-6F9760A33E6E}" keepAlive="1" name="連線496" type="5" refreshedVersion="0" background="1">
    <dbPr connection="Provider=Microsoft.Mashup.OleDb.1;Data Source=$Workbook$;Location=&quot;Table_6409_113_04&quot;;Extended Properties=&quot;&quot;" commandType="0"/>
  </connection>
  <connection id="583" xr16:uid="{9F1F14F1-14AA-4A41-90AF-53AC7D565DCC}" keepAlive="1" name="連線497" type="5" refreshedVersion="0" background="1">
    <dbPr connection="Provider=Microsoft.Mashup.OleDb.1;Data Source=$Workbook$;Location=&quot;Table_6409_113_03&quot;;Extended Properties=&quot;&quot;" commandType="0"/>
  </connection>
  <connection id="584" xr16:uid="{5A6E8D01-CA04-424E-9F09-35C3704B5323}" keepAlive="1" name="連線498" type="5" refreshedVersion="0" background="1">
    <dbPr connection="Provider=Microsoft.Mashup.OleDb.1;Data Source=$Workbook$;Location=&quot;Table_3443_113_05&quot;;Extended Properties=&quot;&quot;" commandType="0"/>
  </connection>
  <connection id="585" xr16:uid="{0DC80243-DC5B-447A-ABF1-16EF5485082A}" keepAlive="1" name="連線499" type="5" refreshedVersion="0" background="1">
    <dbPr connection="Provider=Microsoft.Mashup.OleDb.1;Data Source=$Workbook$;Location=&quot;Table_3443_113_04&quot;;Extended Properties=&quot;&quot;" commandType="0"/>
  </connection>
  <connection id="586" xr16:uid="{E0059F82-58CE-4839-8C46-714E23603839}" keepAlive="1" name="連線5" type="5" refreshedVersion="0" background="1">
    <dbPr connection="Provider=Microsoft.Mashup.OleDb.1;Data Source=$Workbook$;Location=&quot;Table_2345_113_03&quot;;Extended Properties=&quot;&quot;" commandType="0"/>
  </connection>
  <connection id="587" xr16:uid="{FC0F90F0-F587-4274-B71D-EF89949FEEDB}" keepAlive="1" name="連線50" type="5" refreshedVersion="0" background="1">
    <dbPr connection="Provider=Microsoft.Mashup.OleDb.1;Data Source=$Workbook$;Location=&quot;Table_6409_113_03&quot;;Extended Properties=&quot;&quot;" commandType="0"/>
  </connection>
  <connection id="588" xr16:uid="{674D7486-7A1C-4C8E-8056-6C248C44B350}" keepAlive="1" name="連線500" type="5" refreshedVersion="0" background="1">
    <dbPr connection="Provider=Microsoft.Mashup.OleDb.1;Data Source=$Workbook$;Location=&quot;Table_3443_113_03&quot;;Extended Properties=&quot;&quot;" commandType="0"/>
  </connection>
  <connection id="589" xr16:uid="{D7721804-D340-4192-8676-462F10A80BCB}" keepAlive="1" name="連線501" type="5" refreshedVersion="0" background="1">
    <dbPr connection="Provider=Microsoft.Mashup.OleDb.1;Data Source=$Workbook$;Location=&quot;Table_2637_113_05&quot;;Extended Properties=&quot;&quot;" commandType="0"/>
  </connection>
  <connection id="590" xr16:uid="{9947205D-40DE-4F34-8027-EB80DECCEDC0}" keepAlive="1" name="連線502" type="5" refreshedVersion="0" background="1">
    <dbPr connection="Provider=Microsoft.Mashup.OleDb.1;Data Source=$Workbook$;Location=&quot;Table_2637_113_04&quot;;Extended Properties=&quot;&quot;" commandType="0"/>
  </connection>
  <connection id="591" xr16:uid="{9A92A3BC-9CEF-47DA-807A-04F97ACAA466}" keepAlive="1" name="連線503" type="5" refreshedVersion="0" background="1">
    <dbPr connection="Provider=Microsoft.Mashup.OleDb.1;Data Source=$Workbook$;Location=&quot;Table_2637_113_03&quot;;Extended Properties=&quot;&quot;" commandType="0"/>
  </connection>
  <connection id="592" xr16:uid="{25A6BCFF-6175-4D99-B511-C661DB8F06E3}" keepAlive="1" name="連線504" type="5" refreshedVersion="0" background="1">
    <dbPr connection="Provider=Microsoft.Mashup.OleDb.1;Data Source=$Workbook$;Location=&quot;Table_2455_113_05&quot;;Extended Properties=&quot;&quot;" commandType="0"/>
  </connection>
  <connection id="593" xr16:uid="{F982E503-CF07-4CC0-9F03-55D6272574EB}" keepAlive="1" name="連線505" type="5" refreshedVersion="0" background="1">
    <dbPr connection="Provider=Microsoft.Mashup.OleDb.1;Data Source=$Workbook$;Location=&quot;Table_2455_113_04&quot;;Extended Properties=&quot;&quot;" commandType="0"/>
  </connection>
  <connection id="594" xr16:uid="{1F11B3B7-523B-46C1-914E-2E685AF1F4C0}" keepAlive="1" name="連線506" type="5" refreshedVersion="0" background="1">
    <dbPr connection="Provider=Microsoft.Mashup.OleDb.1;Data Source=$Workbook$;Location=&quot;Table_2455_113_03&quot;;Extended Properties=&quot;&quot;" commandType="0"/>
  </connection>
  <connection id="595" xr16:uid="{B2296F34-3911-4532-BFFB-1DB119E79755}" keepAlive="1" name="連線507" type="5" refreshedVersion="0" background="1">
    <dbPr connection="Provider=Microsoft.Mashup.OleDb.1;Data Source=$Workbook$;Location=&quot;Table_3661_113_05&quot;;Extended Properties=&quot;&quot;" commandType="0"/>
  </connection>
  <connection id="596" xr16:uid="{8B287797-0341-467C-B1AD-4F3B50212F2A}" keepAlive="1" name="連線508" type="5" refreshedVersion="0" background="1">
    <dbPr connection="Provider=Microsoft.Mashup.OleDb.1;Data Source=$Workbook$;Location=&quot;Table_3661_113_04&quot;;Extended Properties=&quot;&quot;" commandType="0"/>
  </connection>
  <connection id="597" xr16:uid="{E62B8A3C-D090-45D8-A073-E1D53501424A}" keepAlive="1" name="連線509" type="5" refreshedVersion="0" background="1">
    <dbPr connection="Provider=Microsoft.Mashup.OleDb.1;Data Source=$Workbook$;Location=&quot;Table_3661_113_03&quot;;Extended Properties=&quot;&quot;" commandType="0"/>
  </connection>
  <connection id="598" xr16:uid="{544CF255-D257-436A-9776-3DB6646A72EC}" keepAlive="1" name="連線51" type="5" refreshedVersion="0" background="1">
    <dbPr connection="Provider=Microsoft.Mashup.OleDb.1;Data Source=$Workbook$;Location=&quot;Table_3443_113_05&quot;;Extended Properties=&quot;&quot;" commandType="0"/>
  </connection>
  <connection id="599" xr16:uid="{354F3153-DD8C-496A-BEF4-3BB88033C503}" keepAlive="1" name="連線510" type="5" refreshedVersion="0" background="1">
    <dbPr connection="Provider=Microsoft.Mashup.OleDb.1;Data Source=$Workbook$;Location=&quot;Table_2345_113_05&quot;;Extended Properties=&quot;&quot;" commandType="0"/>
  </connection>
  <connection id="600" xr16:uid="{CF18C56F-D107-437F-A73B-EFC51F36D4D3}" keepAlive="1" name="連線511" type="5" refreshedVersion="0" background="1">
    <dbPr connection="Provider=Microsoft.Mashup.OleDb.1;Data Source=$Workbook$;Location=&quot;Table_2345_113_04&quot;;Extended Properties=&quot;&quot;" commandType="0"/>
  </connection>
  <connection id="601" xr16:uid="{5A85FEDA-9CD0-4A44-BDAB-9B92546DE1CD}" keepAlive="1" name="連線512" type="5" refreshedVersion="0" background="1">
    <dbPr connection="Provider=Microsoft.Mashup.OleDb.1;Data Source=$Workbook$;Location=&quot;Table_2345_113_03&quot;;Extended Properties=&quot;&quot;" commandType="0"/>
  </connection>
  <connection id="602" xr16:uid="{7A631526-5F8F-4A58-8A38-DFA2FCC41827}" keepAlive="1" name="連線513" type="5" refreshedVersion="0" background="1">
    <dbPr connection="Provider=Microsoft.Mashup.OleDb.1;Data Source=$Workbook$;Location=&quot;Table_6669_113_05&quot;;Extended Properties=&quot;&quot;" commandType="0"/>
  </connection>
  <connection id="603" xr16:uid="{DF224B97-78D4-4293-B6EC-D18A2F2188E5}" keepAlive="1" name="連線514" type="5" refreshedVersion="0" background="1">
    <dbPr connection="Provider=Microsoft.Mashup.OleDb.1;Data Source=$Workbook$;Location=&quot;Table_6669_113_04&quot;;Extended Properties=&quot;&quot;" commandType="0"/>
  </connection>
  <connection id="604" xr16:uid="{811B71FD-B099-4406-9093-5CB6BF965B21}" keepAlive="1" name="連線515" type="5" refreshedVersion="0" background="1">
    <dbPr connection="Provider=Microsoft.Mashup.OleDb.1;Data Source=$Workbook$;Location=&quot;Table_6669_113_03&quot;;Extended Properties=&quot;&quot;" commandType="0"/>
  </connection>
  <connection id="605" xr16:uid="{EB4F6EEC-E0D2-479E-9E8E-3C060D188ACE}" keepAlive="1" name="連線516" type="5" refreshedVersion="0" background="1">
    <dbPr connection="Provider=Microsoft.Mashup.OleDb.1;Data Source=$Workbook$;Location=&quot;Table_3653_113_05&quot;;Extended Properties=&quot;&quot;" commandType="0"/>
  </connection>
  <connection id="606" xr16:uid="{158D6268-59B7-4BCD-B12C-575BCC031D7C}" keepAlive="1" name="連線517" type="5" refreshedVersion="0" background="1">
    <dbPr connection="Provider=Microsoft.Mashup.OleDb.1;Data Source=$Workbook$;Location=&quot;Table_3653_113_04&quot;;Extended Properties=&quot;&quot;" commandType="0"/>
  </connection>
  <connection id="607" xr16:uid="{3B9BED02-CC0E-48B4-938C-FAC601243D0B}" keepAlive="1" name="連線518" type="5" refreshedVersion="0" background="1">
    <dbPr connection="Provider=Microsoft.Mashup.OleDb.1;Data Source=$Workbook$;Location=&quot;Table_3653_113_03&quot;;Extended Properties=&quot;&quot;" commandType="0"/>
  </connection>
  <connection id="608" xr16:uid="{A1C0C492-2D14-4C94-BC1F-801BA05BBE58}" keepAlive="1" name="連線519" type="5" refreshedVersion="0" background="1">
    <dbPr connection="Provider=Microsoft.Mashup.OleDb.1;Data Source=$Workbook$;Location=&quot;Table_1519_113_05&quot;;Extended Properties=&quot;&quot;" commandType="0"/>
  </connection>
  <connection id="609" xr16:uid="{71F1C0DF-8884-40AE-9993-B1F9F8BE56BB}" keepAlive="1" name="連線52" type="5" refreshedVersion="0" background="1">
    <dbPr connection="Provider=Microsoft.Mashup.OleDb.1;Data Source=$Workbook$;Location=&quot;Table_3443_113_04&quot;;Extended Properties=&quot;&quot;" commandType="0"/>
  </connection>
  <connection id="610" xr16:uid="{18F2930B-5B19-49C7-AD5C-A24C972DED93}" keepAlive="1" name="連線520" type="5" refreshedVersion="0" background="1">
    <dbPr connection="Provider=Microsoft.Mashup.OleDb.1;Data Source=$Workbook$;Location=&quot;Table_1519_113_04&quot;;Extended Properties=&quot;&quot;" commandType="0"/>
  </connection>
  <connection id="611" xr16:uid="{C3035D6E-EE71-4B98-B518-9A8524DC041D}" keepAlive="1" name="連線521" type="5" refreshedVersion="0" background="1">
    <dbPr connection="Provider=Microsoft.Mashup.OleDb.1;Data Source=$Workbook$;Location=&quot;Table_1519_113_03&quot;;Extended Properties=&quot;&quot;" commandType="0"/>
  </connection>
  <connection id="612" xr16:uid="{8AABE70B-A107-4B03-938D-ABE7F8237EF1}" keepAlive="1" name="連線522" type="5" refreshedVersion="0" background="1">
    <dbPr connection="Provider=Microsoft.Mashup.OleDb.1;Data Source=$Workbook$;Location=&quot;Table_1905_113_05&quot;;Extended Properties=&quot;&quot;" commandType="0"/>
  </connection>
  <connection id="613" xr16:uid="{22A9EE3E-4676-4A26-9D3F-49AD9ECA6406}" keepAlive="1" name="連線523" type="5" refreshedVersion="0" background="1">
    <dbPr connection="Provider=Microsoft.Mashup.OleDb.1;Data Source=$Workbook$;Location=&quot;Table_1905_113_04&quot;;Extended Properties=&quot;&quot;" commandType="0"/>
  </connection>
  <connection id="614" xr16:uid="{95547963-793A-4774-A10B-ABBA5FD8BC75}" keepAlive="1" name="連線524" type="5" refreshedVersion="0" background="1">
    <dbPr connection="Provider=Microsoft.Mashup.OleDb.1;Data Source=$Workbook$;Location=&quot;Table_1905_113_03&quot;;Extended Properties=&quot;&quot;" commandType="0"/>
  </connection>
  <connection id="615" xr16:uid="{B8D36239-2FD4-42B0-99F5-10F639ED6E9D}" keepAlive="1" name="連線525" type="5" refreshedVersion="0" background="1">
    <dbPr connection="Provider=Microsoft.Mashup.OleDb.1;Data Source=$Workbook$;Location=&quot;Table_6409_113_05&quot;;Extended Properties=&quot;&quot;" commandType="0"/>
  </connection>
  <connection id="616" xr16:uid="{5830F7EA-EF0C-4FA2-B13F-26DFA96DDBC6}" keepAlive="1" name="連線526" type="5" refreshedVersion="0" background="1">
    <dbPr connection="Provider=Microsoft.Mashup.OleDb.1;Data Source=$Workbook$;Location=&quot;Table_6409_113_04&quot;;Extended Properties=&quot;&quot;" commandType="0"/>
  </connection>
  <connection id="617" xr16:uid="{98086461-9253-4427-966F-589A5710262F}" keepAlive="1" name="連線527" type="5" refreshedVersion="0" background="1">
    <dbPr connection="Provider=Microsoft.Mashup.OleDb.1;Data Source=$Workbook$;Location=&quot;Table_6409_113_03&quot;;Extended Properties=&quot;&quot;" commandType="0"/>
  </connection>
  <connection id="618" xr16:uid="{DE8FB9BD-900E-4F4C-992E-3BADEB56FF84}" keepAlive="1" name="連線528" type="5" refreshedVersion="0" background="1">
    <dbPr connection="Provider=Microsoft.Mashup.OleDb.1;Data Source=$Workbook$;Location=&quot;Table_3443_113_05&quot;;Extended Properties=&quot;&quot;" commandType="0"/>
  </connection>
  <connection id="619" xr16:uid="{B183111E-4212-4928-9C32-DA63E879F015}" keepAlive="1" name="連線529" type="5" refreshedVersion="0" background="1">
    <dbPr connection="Provider=Microsoft.Mashup.OleDb.1;Data Source=$Workbook$;Location=&quot;Table_3443_113_04&quot;;Extended Properties=&quot;&quot;" commandType="0"/>
  </connection>
  <connection id="620" xr16:uid="{8BC69E6C-BE6E-4E86-9BFC-28FEA53B4638}" keepAlive="1" name="連線53" type="5" refreshedVersion="0" background="1">
    <dbPr connection="Provider=Microsoft.Mashup.OleDb.1;Data Source=$Workbook$;Location=&quot;Table_3443_113_03&quot;;Extended Properties=&quot;&quot;" commandType="0"/>
  </connection>
  <connection id="621" xr16:uid="{FA70D5EA-7C39-4B33-8154-CC406733CAC6}" keepAlive="1" name="連線530" type="5" refreshedVersion="0" background="1">
    <dbPr connection="Provider=Microsoft.Mashup.OleDb.1;Data Source=$Workbook$;Location=&quot;Table_3443_113_03&quot;;Extended Properties=&quot;&quot;" commandType="0"/>
  </connection>
  <connection id="622" xr16:uid="{D06D877F-65D1-47C1-A9FF-4CCD9696A1F7}" keepAlive="1" name="連線531" type="5" refreshedVersion="0" background="1">
    <dbPr connection="Provider=Microsoft.Mashup.OleDb.1;Data Source=$Workbook$;Location=&quot;Table_2637_113_05&quot;;Extended Properties=&quot;&quot;" commandType="0"/>
  </connection>
  <connection id="623" xr16:uid="{ED96E9A8-B38D-4AB7-8B8D-5719A12AE9EB}" keepAlive="1" name="連線532" type="5" refreshedVersion="0" background="1">
    <dbPr connection="Provider=Microsoft.Mashup.OleDb.1;Data Source=$Workbook$;Location=&quot;Table_2637_113_04&quot;;Extended Properties=&quot;&quot;" commandType="0"/>
  </connection>
  <connection id="624" xr16:uid="{DAD371A4-0B86-4B07-A543-6755816CFF92}" keepAlive="1" name="連線533" type="5" refreshedVersion="0" background="1">
    <dbPr connection="Provider=Microsoft.Mashup.OleDb.1;Data Source=$Workbook$;Location=&quot;Table_2637_113_03&quot;;Extended Properties=&quot;&quot;" commandType="0"/>
  </connection>
  <connection id="625" xr16:uid="{0BD8AF93-3739-49D9-8634-65EE70C786A5}" keepAlive="1" name="連線534" type="5" refreshedVersion="0" background="1">
    <dbPr connection="Provider=Microsoft.Mashup.OleDb.1;Data Source=$Workbook$;Location=&quot;Table_2455_113_05&quot;;Extended Properties=&quot;&quot;" commandType="0"/>
  </connection>
  <connection id="626" xr16:uid="{B4076A3F-FAB3-4E03-801E-6456D8A6F2E1}" keepAlive="1" name="連線535" type="5" refreshedVersion="0" background="1">
    <dbPr connection="Provider=Microsoft.Mashup.OleDb.1;Data Source=$Workbook$;Location=&quot;Table_2455_113_04&quot;;Extended Properties=&quot;&quot;" commandType="0"/>
  </connection>
  <connection id="627" xr16:uid="{4E2CE684-FB13-4628-873E-040E3CE8B756}" keepAlive="1" name="連線536" type="5" refreshedVersion="0" background="1">
    <dbPr connection="Provider=Microsoft.Mashup.OleDb.1;Data Source=$Workbook$;Location=&quot;Table_2455_113_03&quot;;Extended Properties=&quot;&quot;" commandType="0"/>
  </connection>
  <connection id="628" xr16:uid="{FC4E9698-52A1-4370-BE3D-C4C1CED02F45}" keepAlive="1" name="連線537" type="5" refreshedVersion="0" background="1">
    <dbPr connection="Provider=Microsoft.Mashup.OleDb.1;Data Source=$Workbook$;Location=&quot;Table_3661_113_05&quot;;Extended Properties=&quot;&quot;" commandType="0"/>
  </connection>
  <connection id="629" xr16:uid="{F1CEB135-0D32-41BA-94AD-D37A3652520B}" keepAlive="1" name="連線538" type="5" refreshedVersion="0" background="1">
    <dbPr connection="Provider=Microsoft.Mashup.OleDb.1;Data Source=$Workbook$;Location=&quot;Table_3661_113_04&quot;;Extended Properties=&quot;&quot;" commandType="0"/>
  </connection>
  <connection id="630" xr16:uid="{B3C02F66-9DF0-4930-833F-377F1E9142B3}" keepAlive="1" name="連線539" type="5" refreshedVersion="0" background="1">
    <dbPr connection="Provider=Microsoft.Mashup.OleDb.1;Data Source=$Workbook$;Location=&quot;Table_3661_113_03&quot;;Extended Properties=&quot;&quot;" commandType="0"/>
  </connection>
  <connection id="631" xr16:uid="{E47711E8-98E7-49D4-B2B3-869CEB43B206}" keepAlive="1" name="連線54" type="5" refreshedVersion="0" background="1">
    <dbPr connection="Provider=Microsoft.Mashup.OleDb.1;Data Source=$Workbook$;Location=&quot;Table_2637_113_05&quot;;Extended Properties=&quot;&quot;" commandType="0"/>
  </connection>
  <connection id="632" xr16:uid="{63A241EC-1DFC-4B27-B3B5-036FD1484F02}" keepAlive="1" name="連線540" type="5" refreshedVersion="0" background="1">
    <dbPr connection="Provider=Microsoft.Mashup.OleDb.1;Data Source=$Workbook$;Location=&quot;Table_4938_113_05&quot;;Extended Properties=&quot;&quot;" commandType="0"/>
  </connection>
  <connection id="633" xr16:uid="{A71F1151-A6C8-4597-BE49-3661F76E54D8}" keepAlive="1" name="連線541" type="5" refreshedVersion="0" background="1">
    <dbPr connection="Provider=Microsoft.Mashup.OleDb.1;Data Source=$Workbook$;Location=&quot;Table_4938_113_04&quot;;Extended Properties=&quot;&quot;" commandType="0"/>
  </connection>
  <connection id="634" xr16:uid="{223DA7C0-D547-42B1-948F-76ED4B78822D}" keepAlive="1" name="連線542" type="5" refreshedVersion="0" background="1">
    <dbPr connection="Provider=Microsoft.Mashup.OleDb.1;Data Source=$Workbook$;Location=&quot;Table_4938_113_03&quot;;Extended Properties=&quot;&quot;" commandType="0"/>
  </connection>
  <connection id="635" xr16:uid="{7B82A0FF-C9AB-471E-9324-99821EDCD2E4}" keepAlive="1" name="連線543" type="5" refreshedVersion="0" background="1">
    <dbPr connection="Provider=Microsoft.Mashup.OleDb.1;Data Source=$Workbook$;Location=&quot;Table_2357_113_05&quot;;Extended Properties=&quot;&quot;" commandType="0"/>
  </connection>
  <connection id="636" xr16:uid="{0A337536-F442-44B5-AEB2-BCA7184026FF}" keepAlive="1" name="連線544" type="5" refreshedVersion="0" background="1">
    <dbPr connection="Provider=Microsoft.Mashup.OleDb.1;Data Source=$Workbook$;Location=&quot;Table_2357_113_04&quot;;Extended Properties=&quot;&quot;" commandType="0"/>
  </connection>
  <connection id="637" xr16:uid="{CF7CFF46-2D4C-4F9D-96F3-6C0E16D66BC4}" keepAlive="1" name="連線545" type="5" refreshedVersion="0" background="1">
    <dbPr connection="Provider=Microsoft.Mashup.OleDb.1;Data Source=$Workbook$;Location=&quot;Table_2357_113_03&quot;;Extended Properties=&quot;&quot;" commandType="0"/>
  </connection>
  <connection id="638" xr16:uid="{1D2CC7A2-EB44-467D-A4C3-4600650CD292}" keepAlive="1" name="連線546" type="5" refreshedVersion="0" background="1">
    <dbPr connection="Provider=Microsoft.Mashup.OleDb.1;Data Source=$Workbook$;Location=&quot;Table_3036_113_05&quot;;Extended Properties=&quot;&quot;" commandType="0"/>
  </connection>
  <connection id="639" xr16:uid="{E26C2B20-3228-486A-B3D5-49B49D0D2140}" keepAlive="1" name="連線547" type="5" refreshedVersion="0" background="1">
    <dbPr connection="Provider=Microsoft.Mashup.OleDb.1;Data Source=$Workbook$;Location=&quot;Table_3036_113_04&quot;;Extended Properties=&quot;&quot;" commandType="0"/>
  </connection>
  <connection id="640" xr16:uid="{D8206B47-0BC6-46A8-80A8-09955CCED86C}" keepAlive="1" name="連線548" type="5" refreshedVersion="0" background="1">
    <dbPr connection="Provider=Microsoft.Mashup.OleDb.1;Data Source=$Workbook$;Location=&quot;Table_3036_113_03&quot;;Extended Properties=&quot;&quot;" commandType="0"/>
  </connection>
  <connection id="641" xr16:uid="{BDE0EB47-21E3-4E4A-AC0A-CD91ED94E28F}" keepAlive="1" name="連線549" type="5" refreshedVersion="0" background="1">
    <dbPr connection="Provider=Microsoft.Mashup.OleDb.1;Data Source=$Workbook$;Location=&quot;Table_6669_113_05&quot;;Extended Properties=&quot;&quot;" commandType="0"/>
  </connection>
  <connection id="642" xr16:uid="{B49A898B-210D-4B90-BF3F-D38F7A08F6FD}" keepAlive="1" name="連線55" type="5" refreshedVersion="0" background="1">
    <dbPr connection="Provider=Microsoft.Mashup.OleDb.1;Data Source=$Workbook$;Location=&quot;Table_2637_113_04&quot;;Extended Properties=&quot;&quot;" commandType="0"/>
  </connection>
  <connection id="643" xr16:uid="{72784B6D-F92F-4A19-93BC-58D5056F7758}" keepAlive="1" name="連線550" type="5" refreshedVersion="0" background="1">
    <dbPr connection="Provider=Microsoft.Mashup.OleDb.1;Data Source=$Workbook$;Location=&quot;Table_6669_113_04&quot;;Extended Properties=&quot;&quot;" commandType="0"/>
  </connection>
  <connection id="644" xr16:uid="{3AC7BD7E-CB2C-4EBE-9F51-2A0F01617B10}" keepAlive="1" name="連線551" type="5" refreshedVersion="0" background="1">
    <dbPr connection="Provider=Microsoft.Mashup.OleDb.1;Data Source=$Workbook$;Location=&quot;Table_6669_113_03&quot;;Extended Properties=&quot;&quot;" commandType="0"/>
  </connection>
  <connection id="645" xr16:uid="{EBD807D0-58D1-4AA2-A60F-696211FCA564}" keepAlive="1" name="連線552" type="5" refreshedVersion="0" background="1">
    <dbPr connection="Provider=Microsoft.Mashup.OleDb.1;Data Source=$Workbook$;Location=&quot;Table_1809_113_05&quot;;Extended Properties=&quot;&quot;" commandType="0"/>
  </connection>
  <connection id="646" xr16:uid="{FE80EB49-30DE-41D7-98F8-903912F36E1C}" keepAlive="1" name="連線553" type="5" refreshedVersion="0" background="1">
    <dbPr connection="Provider=Microsoft.Mashup.OleDb.1;Data Source=$Workbook$;Location=&quot;Table_1809_113_04&quot;;Extended Properties=&quot;&quot;" commandType="0"/>
  </connection>
  <connection id="647" xr16:uid="{671FCB23-0E0A-4506-A0EB-FC2ECE23F800}" keepAlive="1" name="連線554" type="5" refreshedVersion="0" background="1">
    <dbPr connection="Provider=Microsoft.Mashup.OleDb.1;Data Source=$Workbook$;Location=&quot;Table_1809_113_03&quot;;Extended Properties=&quot;&quot;" commandType="0"/>
  </connection>
  <connection id="648" xr16:uid="{9F1CE8F0-25B4-47F5-AE59-453A15ED8E7D}" keepAlive="1" name="連線555" type="5" refreshedVersion="0" background="1">
    <dbPr connection="Provider=Microsoft.Mashup.OleDb.1;Data Source=$Workbook$;Location=&quot;Table_3356_113_05&quot;;Extended Properties=&quot;&quot;" commandType="0"/>
  </connection>
  <connection id="649" xr16:uid="{7A950FE5-CD5D-4F95-A2B9-A18D9D770C0F}" keepAlive="1" name="連線556" type="5" refreshedVersion="0" background="1">
    <dbPr connection="Provider=Microsoft.Mashup.OleDb.1;Data Source=$Workbook$;Location=&quot;Table_3356_113_04&quot;;Extended Properties=&quot;&quot;" commandType="0"/>
  </connection>
  <connection id="650" xr16:uid="{E46223A3-E9E6-48D7-939F-9AF498791083}" keepAlive="1" name="連線557" type="5" refreshedVersion="0" background="1">
    <dbPr connection="Provider=Microsoft.Mashup.OleDb.1;Data Source=$Workbook$;Location=&quot;Table_3356_113_03&quot;;Extended Properties=&quot;&quot;" commandType="0"/>
  </connection>
  <connection id="651" xr16:uid="{F60C4650-0CE7-47C3-A4E8-64394330F733}" keepAlive="1" name="連線558" type="5" refreshedVersion="0" background="1">
    <dbPr connection="Provider=Microsoft.Mashup.OleDb.1;Data Source=$Workbook$;Location=&quot;Table_6414_113_05&quot;;Extended Properties=&quot;&quot;" commandType="0"/>
  </connection>
  <connection id="652" xr16:uid="{8FD27BD7-B346-42B3-BE50-0E006AA8AEFA}" keepAlive="1" name="連線559" type="5" refreshedVersion="0" background="1">
    <dbPr connection="Provider=Microsoft.Mashup.OleDb.1;Data Source=$Workbook$;Location=&quot;Table_6414_113_04&quot;;Extended Properties=&quot;&quot;" commandType="0"/>
  </connection>
  <connection id="653" xr16:uid="{0706EA26-D98E-47F9-9FCA-E9C8D4FCA19E}" keepAlive="1" name="連線56" type="5" refreshedVersion="0" background="1">
    <dbPr connection="Provider=Microsoft.Mashup.OleDb.1;Data Source=$Workbook$;Location=&quot;Table_2637_113_03&quot;;Extended Properties=&quot;&quot;" commandType="0"/>
  </connection>
  <connection id="654" xr16:uid="{BE8BBAF3-7D3D-49A7-956E-798BC548D5D5}" keepAlive="1" name="連線560" type="5" refreshedVersion="0" background="1">
    <dbPr connection="Provider=Microsoft.Mashup.OleDb.1;Data Source=$Workbook$;Location=&quot;Table_6414_113_03&quot;;Extended Properties=&quot;&quot;" commandType="0"/>
  </connection>
  <connection id="655" xr16:uid="{2BAD55D6-34D5-4DFC-80E7-6D348074DAAA}" keepAlive="1" name="連線561" type="5" refreshedVersion="0" background="1">
    <dbPr connection="Provider=Microsoft.Mashup.OleDb.1;Data Source=$Workbook$;Location=&quot;Table_1905_113_05&quot;;Extended Properties=&quot;&quot;" commandType="0"/>
  </connection>
  <connection id="656" xr16:uid="{54821407-F87B-4A44-89A6-90D40B32C854}" keepAlive="1" name="連線562" type="5" refreshedVersion="0" background="1">
    <dbPr connection="Provider=Microsoft.Mashup.OleDb.1;Data Source=$Workbook$;Location=&quot;Table_1905_113_04&quot;;Extended Properties=&quot;&quot;" commandType="0"/>
  </connection>
  <connection id="657" xr16:uid="{698DBB2A-F4B6-453E-9E44-26DDF0DEAED1}" keepAlive="1" name="連線563" type="5" refreshedVersion="0" background="1">
    <dbPr connection="Provider=Microsoft.Mashup.OleDb.1;Data Source=$Workbook$;Location=&quot;Table_1905_113_03&quot;;Extended Properties=&quot;&quot;" commandType="0"/>
  </connection>
  <connection id="658" xr16:uid="{17DEFEE6-4CC2-4F3A-8E94-9D77DDCB4004}" keepAlive="1" name="連線564" type="5" refreshedVersion="0" background="1">
    <dbPr connection="Provider=Microsoft.Mashup.OleDb.1;Data Source=$Workbook$;Location=&quot;Table_3504_113_05&quot;;Extended Properties=&quot;&quot;" commandType="0"/>
  </connection>
  <connection id="659" xr16:uid="{B2769A01-F9FD-4DC4-B437-3C46C941DB69}" keepAlive="1" name="連線565" type="5" refreshedVersion="0" background="1">
    <dbPr connection="Provider=Microsoft.Mashup.OleDb.1;Data Source=$Workbook$;Location=&quot;Table_3504_113_04&quot;;Extended Properties=&quot;&quot;" commandType="0"/>
  </connection>
  <connection id="660" xr16:uid="{438C9553-7DFA-46EA-8FBF-7495C03EEB90}" keepAlive="1" name="連線566" type="5" refreshedVersion="0" background="1">
    <dbPr connection="Provider=Microsoft.Mashup.OleDb.1;Data Source=$Workbook$;Location=&quot;Table_3504_113_03&quot;;Extended Properties=&quot;&quot;" commandType="0"/>
  </connection>
  <connection id="661" xr16:uid="{63E90458-DB9C-4479-85DB-EFFAC04E825C}" keepAlive="1" name="連線567" type="5" refreshedVersion="0" background="1">
    <dbPr connection="Provider=Microsoft.Mashup.OleDb.1;Data Source=$Workbook$;Location=&quot;Table_2338_113_05&quot;;Extended Properties=&quot;&quot;" commandType="0"/>
  </connection>
  <connection id="662" xr16:uid="{AA8B6B7C-6A00-4C82-B2B0-EF5F36E68CF0}" keepAlive="1" name="連線568" type="5" refreshedVersion="0" background="1">
    <dbPr connection="Provider=Microsoft.Mashup.OleDb.1;Data Source=$Workbook$;Location=&quot;Table_2338_113_04&quot;;Extended Properties=&quot;&quot;" commandType="0"/>
  </connection>
  <connection id="663" xr16:uid="{0BCB2D14-0813-45A9-BE44-09F39482C71F}" keepAlive="1" name="連線569" type="5" refreshedVersion="0" background="1">
    <dbPr connection="Provider=Microsoft.Mashup.OleDb.1;Data Source=$Workbook$;Location=&quot;Table_2338_113_03&quot;;Extended Properties=&quot;&quot;" commandType="0"/>
  </connection>
  <connection id="664" xr16:uid="{5CDFBC9C-FD1D-4EC0-A555-79EF59F7F479}" keepAlive="1" name="連線57" type="5" refreshedVersion="0" background="1">
    <dbPr connection="Provider=Microsoft.Mashup.OleDb.1;Data Source=$Workbook$;Location=&quot;Table_3661_113_05&quot;;Extended Properties=&quot;&quot;" commandType="0"/>
  </connection>
  <connection id="665" xr16:uid="{FD47D0C5-B7DD-4344-9BEC-F3D35402208E}" keepAlive="1" name="連線570" type="5" refreshedVersion="0" background="1">
    <dbPr connection="Provider=Microsoft.Mashup.OleDb.1;Data Source=$Workbook$;Location=&quot;Table_4938_113_05&quot;;Extended Properties=&quot;&quot;" commandType="0"/>
  </connection>
  <connection id="666" xr16:uid="{2213B7B0-F88A-48A4-B530-7607FCD50482}" keepAlive="1" name="連線571" type="5" refreshedVersion="0" background="1">
    <dbPr connection="Provider=Microsoft.Mashup.OleDb.1;Data Source=$Workbook$;Location=&quot;Table_4938_113_04&quot;;Extended Properties=&quot;&quot;" commandType="0"/>
  </connection>
  <connection id="667" xr16:uid="{1A9DB7C6-CE3B-4A00-BBA3-55EF70278EC0}" keepAlive="1" name="連線572" type="5" refreshedVersion="0" background="1">
    <dbPr connection="Provider=Microsoft.Mashup.OleDb.1;Data Source=$Workbook$;Location=&quot;Table_4938_113_03&quot;;Extended Properties=&quot;&quot;" commandType="0"/>
  </connection>
  <connection id="668" xr16:uid="{98D1C16E-0390-4B42-A42A-574B7F9E5872}" keepAlive="1" name="連線573" type="5" refreshedVersion="0" background="1">
    <dbPr connection="Provider=Microsoft.Mashup.OleDb.1;Data Source=$Workbook$;Location=&quot;Table_2357_113_05&quot;;Extended Properties=&quot;&quot;" commandType="0"/>
  </connection>
  <connection id="669" xr16:uid="{411D2EAD-D8F1-44CD-A0DE-0832095F2510}" keepAlive="1" name="連線574" type="5" refreshedVersion="0" background="1">
    <dbPr connection="Provider=Microsoft.Mashup.OleDb.1;Data Source=$Workbook$;Location=&quot;Table_2357_113_04&quot;;Extended Properties=&quot;&quot;" commandType="0"/>
  </connection>
  <connection id="670" xr16:uid="{C3113E43-C74F-43FF-8B21-7BF7860B8FA9}" keepAlive="1" name="連線575" type="5" refreshedVersion="0" background="1">
    <dbPr connection="Provider=Microsoft.Mashup.OleDb.1;Data Source=$Workbook$;Location=&quot;Table_2357_113_03&quot;;Extended Properties=&quot;&quot;" commandType="0"/>
  </connection>
  <connection id="671" xr16:uid="{007D97B6-4FB8-4F8A-B4D2-EE255E7BB0C1}" keepAlive="1" name="連線576" type="5" refreshedVersion="0" background="1">
    <dbPr connection="Provider=Microsoft.Mashup.OleDb.1;Data Source=$Workbook$;Location=&quot;Table_3036_113_05&quot;;Extended Properties=&quot;&quot;" commandType="0"/>
  </connection>
  <connection id="672" xr16:uid="{B72348FD-B067-4797-BB76-6DED0C5A725B}" keepAlive="1" name="連線577" type="5" refreshedVersion="0" background="1">
    <dbPr connection="Provider=Microsoft.Mashup.OleDb.1;Data Source=$Workbook$;Location=&quot;Table_3036_113_04&quot;;Extended Properties=&quot;&quot;" commandType="0"/>
  </connection>
  <connection id="673" xr16:uid="{E48CCB91-1F28-4225-BE0E-911F59354EBB}" keepAlive="1" name="連線578" type="5" refreshedVersion="0" background="1">
    <dbPr connection="Provider=Microsoft.Mashup.OleDb.1;Data Source=$Workbook$;Location=&quot;Table_3036_113_03&quot;;Extended Properties=&quot;&quot;" commandType="0"/>
  </connection>
  <connection id="674" xr16:uid="{FEAFD750-BABA-4652-8A5E-6B8B25DF07C4}" keepAlive="1" name="連線579" type="5" refreshedVersion="0" background="1">
    <dbPr connection="Provider=Microsoft.Mashup.OleDb.1;Data Source=$Workbook$;Location=&quot;Table_6669_113_05&quot;;Extended Properties=&quot;&quot;" commandType="0"/>
  </connection>
  <connection id="675" xr16:uid="{4B96A63A-5164-49C0-9A52-C5A772CD18AD}" keepAlive="1" name="連線58" type="5" refreshedVersion="0" background="1">
    <dbPr connection="Provider=Microsoft.Mashup.OleDb.1;Data Source=$Workbook$;Location=&quot;Table_3661_113_04&quot;;Extended Properties=&quot;&quot;" commandType="0"/>
  </connection>
  <connection id="676" xr16:uid="{5B3E836C-8965-464B-9BA4-AB3AB121F6AB}" keepAlive="1" name="連線580" type="5" refreshedVersion="0" background="1">
    <dbPr connection="Provider=Microsoft.Mashup.OleDb.1;Data Source=$Workbook$;Location=&quot;Table_6669_113_04&quot;;Extended Properties=&quot;&quot;" commandType="0"/>
  </connection>
  <connection id="677" xr16:uid="{49145666-E592-482C-9C6C-9FA67CBD899E}" keepAlive="1" name="連線581" type="5" refreshedVersion="0" background="1">
    <dbPr connection="Provider=Microsoft.Mashup.OleDb.1;Data Source=$Workbook$;Location=&quot;Table_6669_113_03&quot;;Extended Properties=&quot;&quot;" commandType="0"/>
  </connection>
  <connection id="678" xr16:uid="{F8E4CC74-001B-4B4B-A8EA-C2538799DAFF}" keepAlive="1" name="連線582" type="5" refreshedVersion="0" background="1">
    <dbPr connection="Provider=Microsoft.Mashup.OleDb.1;Data Source=$Workbook$;Location=&quot;Table_1809_113_05&quot;;Extended Properties=&quot;&quot;" commandType="0"/>
  </connection>
  <connection id="679" xr16:uid="{60716CF5-93CE-4986-AD03-815E94091132}" keepAlive="1" name="連線583" type="5" refreshedVersion="0" background="1">
    <dbPr connection="Provider=Microsoft.Mashup.OleDb.1;Data Source=$Workbook$;Location=&quot;Table_1809_113_04&quot;;Extended Properties=&quot;&quot;" commandType="0"/>
  </connection>
  <connection id="680" xr16:uid="{3B8B327C-7895-40BB-B080-1076011AABBC}" keepAlive="1" name="連線584" type="5" refreshedVersion="0" background="1">
    <dbPr connection="Provider=Microsoft.Mashup.OleDb.1;Data Source=$Workbook$;Location=&quot;Table_1809_113_03&quot;;Extended Properties=&quot;&quot;" commandType="0"/>
  </connection>
  <connection id="681" xr16:uid="{4EE679DB-E2F0-4E74-B059-4E1D22E0EA8B}" keepAlive="1" name="連線585" type="5" refreshedVersion="0" background="1">
    <dbPr connection="Provider=Microsoft.Mashup.OleDb.1;Data Source=$Workbook$;Location=&quot;Table_3356_113_05&quot;;Extended Properties=&quot;&quot;" commandType="0"/>
  </connection>
  <connection id="682" xr16:uid="{0C5EA3DB-EF69-4529-9CDA-329987DBC8AC}" keepAlive="1" name="連線586" type="5" refreshedVersion="0" background="1">
    <dbPr connection="Provider=Microsoft.Mashup.OleDb.1;Data Source=$Workbook$;Location=&quot;Table_3356_113_04&quot;;Extended Properties=&quot;&quot;" commandType="0"/>
  </connection>
  <connection id="683" xr16:uid="{58D6F3F9-F9CD-4606-8FAC-1830CEC86B9C}" keepAlive="1" name="連線587" type="5" refreshedVersion="0" background="1">
    <dbPr connection="Provider=Microsoft.Mashup.OleDb.1;Data Source=$Workbook$;Location=&quot;Table_3356_113_03&quot;;Extended Properties=&quot;&quot;" commandType="0"/>
  </connection>
  <connection id="684" xr16:uid="{A7576E05-0FB6-4718-863B-BC2E0CA88E6C}" keepAlive="1" name="連線588" type="5" refreshedVersion="0" background="1">
    <dbPr connection="Provider=Microsoft.Mashup.OleDb.1;Data Source=$Workbook$;Location=&quot;Table_6414_113_05&quot;;Extended Properties=&quot;&quot;" commandType="0"/>
  </connection>
  <connection id="685" xr16:uid="{784D9683-64C8-4342-9715-15C481D9ADE2}" keepAlive="1" name="連線589" type="5" refreshedVersion="0" background="1">
    <dbPr connection="Provider=Microsoft.Mashup.OleDb.1;Data Source=$Workbook$;Location=&quot;Table_6414_113_04&quot;;Extended Properties=&quot;&quot;" commandType="0"/>
  </connection>
  <connection id="686" xr16:uid="{2C42D61D-8E87-4643-9E2C-89015ADD4331}" keepAlive="1" name="連線59" type="5" refreshedVersion="0" background="1">
    <dbPr connection="Provider=Microsoft.Mashup.OleDb.1;Data Source=$Workbook$;Location=&quot;Table_3661_113_03&quot;;Extended Properties=&quot;&quot;" commandType="0"/>
  </connection>
  <connection id="687" xr16:uid="{2393F36D-0CD4-46E9-B744-86079ADB5AD6}" keepAlive="1" name="連線590" type="5" refreshedVersion="0" background="1">
    <dbPr connection="Provider=Microsoft.Mashup.OleDb.1;Data Source=$Workbook$;Location=&quot;Table_6414_113_03&quot;;Extended Properties=&quot;&quot;" commandType="0"/>
  </connection>
  <connection id="688" xr16:uid="{0A6CD9EA-EF5D-4730-8D86-2845494EA4AE}" keepAlive="1" name="連線591" type="5" refreshedVersion="0" background="1">
    <dbPr connection="Provider=Microsoft.Mashup.OleDb.1;Data Source=$Workbook$;Location=&quot;Table_1905_113_05&quot;;Extended Properties=&quot;&quot;" commandType="0"/>
  </connection>
  <connection id="689" xr16:uid="{BA321784-9530-4B92-A70B-DA857D18D07B}" keepAlive="1" name="連線592" type="5" refreshedVersion="0" background="1">
    <dbPr connection="Provider=Microsoft.Mashup.OleDb.1;Data Source=$Workbook$;Location=&quot;Table_1905_113_04&quot;;Extended Properties=&quot;&quot;" commandType="0"/>
  </connection>
  <connection id="690" xr16:uid="{1541EE34-BA07-4E9C-9149-234A3AD17DDB}" keepAlive="1" name="連線593" type="5" refreshedVersion="0" background="1">
    <dbPr connection="Provider=Microsoft.Mashup.OleDb.1;Data Source=$Workbook$;Location=&quot;Table_1905_113_03&quot;;Extended Properties=&quot;&quot;" commandType="0"/>
  </connection>
  <connection id="691" xr16:uid="{219CB4E9-8D3D-4269-8BDC-7A5EC75198B8}" keepAlive="1" name="連線594" type="5" refreshedVersion="0" background="1">
    <dbPr connection="Provider=Microsoft.Mashup.OleDb.1;Data Source=$Workbook$;Location=&quot;Table_3504_113_05&quot;;Extended Properties=&quot;&quot;" commandType="0"/>
  </connection>
  <connection id="692" xr16:uid="{EB84F724-4C96-4FCF-A6ED-DCC9C88E999C}" keepAlive="1" name="連線595" type="5" refreshedVersion="0" background="1">
    <dbPr connection="Provider=Microsoft.Mashup.OleDb.1;Data Source=$Workbook$;Location=&quot;Table_3504_113_04&quot;;Extended Properties=&quot;&quot;" commandType="0"/>
  </connection>
  <connection id="693" xr16:uid="{1DB1B8D6-8A90-4E3A-93F5-753668A73141}" keepAlive="1" name="連線596" type="5" refreshedVersion="0" background="1">
    <dbPr connection="Provider=Microsoft.Mashup.OleDb.1;Data Source=$Workbook$;Location=&quot;Table_3504_113_03&quot;;Extended Properties=&quot;&quot;" commandType="0"/>
  </connection>
  <connection id="694" xr16:uid="{1BC08242-BF3E-4DBD-B96C-1DC31559A359}" keepAlive="1" name="連線597" type="5" refreshedVersion="0" background="1">
    <dbPr connection="Provider=Microsoft.Mashup.OleDb.1;Data Source=$Workbook$;Location=&quot;Table_2338_113_05&quot;;Extended Properties=&quot;&quot;" commandType="0"/>
  </connection>
  <connection id="695" xr16:uid="{97A266A9-F1AE-418A-9B0B-F532274EE4EF}" keepAlive="1" name="連線598" type="5" refreshedVersion="0" background="1">
    <dbPr connection="Provider=Microsoft.Mashup.OleDb.1;Data Source=$Workbook$;Location=&quot;Table_2338_113_04&quot;;Extended Properties=&quot;&quot;" commandType="0"/>
  </connection>
  <connection id="696" xr16:uid="{DC4B4AD1-DE53-4F37-A22F-6370E25A288F}" keepAlive="1" name="連線599" type="5" refreshedVersion="0" background="1">
    <dbPr connection="Provider=Microsoft.Mashup.OleDb.1;Data Source=$Workbook$;Location=&quot;Table_2338_113_03&quot;;Extended Properties=&quot;&quot;" commandType="0"/>
  </connection>
  <connection id="697" xr16:uid="{B4F40245-EDDF-4756-A8DA-87C5A36DB609}" keepAlive="1" name="連線6" type="5" refreshedVersion="0" background="1">
    <dbPr connection="Provider=Microsoft.Mashup.OleDb.1;Data Source=$Workbook$;Location=&quot;Table_6669_113_05&quot;;Extended Properties=&quot;&quot;" commandType="0"/>
  </connection>
  <connection id="698" xr16:uid="{17410688-4725-4DC7-BC3A-A80609E3A22A}" keepAlive="1" name="連線60" type="5" refreshedVersion="0" background="1">
    <dbPr connection="Provider=Microsoft.Mashup.OleDb.1;Data Source=$Workbook$;Location=&quot;Table_6541_113_05&quot;;Extended Properties=&quot;&quot;" commandType="0"/>
  </connection>
  <connection id="699" xr16:uid="{28B864A0-D36D-49D3-94AD-0501ED31073C}" keepAlive="1" name="連線600" type="5" refreshedVersion="0" background="1">
    <dbPr connection="Provider=Microsoft.Mashup.OleDb.1;Data Source=$Workbook$;Location=&quot;Table_2357_113_05&quot;;Extended Properties=&quot;&quot;" commandType="0"/>
  </connection>
  <connection id="700" xr16:uid="{DAA2245F-4F29-416B-BF5C-BA0B01FE2A28}" keepAlive="1" name="連線601" type="5" refreshedVersion="0" background="1">
    <dbPr connection="Provider=Microsoft.Mashup.OleDb.1;Data Source=$Workbook$;Location=&quot;Table_2357_113_04&quot;;Extended Properties=&quot;&quot;" commandType="0"/>
  </connection>
  <connection id="701" xr16:uid="{0FE3963C-C8E7-445C-8854-DC8CAE49C2E8}" keepAlive="1" name="連線602" type="5" refreshedVersion="0" background="1">
    <dbPr connection="Provider=Microsoft.Mashup.OleDb.1;Data Source=$Workbook$;Location=&quot;Table_2357_113_03&quot;;Extended Properties=&quot;&quot;" commandType="0"/>
  </connection>
  <connection id="702" xr16:uid="{CB8FAF1A-E7F7-46C8-9933-A1A48193E622}" keepAlive="1" name="連線603" type="5" refreshedVersion="0" background="1">
    <dbPr connection="Provider=Microsoft.Mashup.OleDb.1;Data Source=$Workbook$;Location=&quot;Table_2059_113_05&quot;;Extended Properties=&quot;&quot;" commandType="0"/>
  </connection>
  <connection id="703" xr16:uid="{56134E6A-55DE-4F89-959B-89F6DA46E42F}" keepAlive="1" name="連線604" type="5" refreshedVersion="0" background="1">
    <dbPr connection="Provider=Microsoft.Mashup.OleDb.1;Data Source=$Workbook$;Location=&quot;Table_2059_113_04&quot;;Extended Properties=&quot;&quot;" commandType="0"/>
  </connection>
  <connection id="704" xr16:uid="{FFB27C70-EB3A-4865-8115-94ED9364C746}" keepAlive="1" name="連線605" type="5" refreshedVersion="0" background="1">
    <dbPr connection="Provider=Microsoft.Mashup.OleDb.1;Data Source=$Workbook$;Location=&quot;Table_2059_113_03&quot;;Extended Properties=&quot;&quot;" commandType="0"/>
  </connection>
  <connection id="705" xr16:uid="{752F37E4-A9C6-4A6B-917A-741ED4FCFF2C}" keepAlive="1" name="連線606" type="5" refreshedVersion="0" background="1">
    <dbPr connection="Provider=Microsoft.Mashup.OleDb.1;Data Source=$Workbook$;Location=&quot;Table_3533_113_05&quot;;Extended Properties=&quot;&quot;" commandType="0"/>
  </connection>
  <connection id="706" xr16:uid="{559D8214-690A-483B-8256-EA7C7519936C}" keepAlive="1" name="連線607" type="5" refreshedVersion="0" background="1">
    <dbPr connection="Provider=Microsoft.Mashup.OleDb.1;Data Source=$Workbook$;Location=&quot;Table_3533_113_04&quot;;Extended Properties=&quot;&quot;" commandType="0"/>
  </connection>
  <connection id="707" xr16:uid="{BF90B3A4-420C-4720-B8C1-BC706CD72FCE}" keepAlive="1" name="連線608" type="5" refreshedVersion="0" background="1">
    <dbPr connection="Provider=Microsoft.Mashup.OleDb.1;Data Source=$Workbook$;Location=&quot;Table_3533_113_03&quot;;Extended Properties=&quot;&quot;" commandType="0"/>
  </connection>
  <connection id="708" xr16:uid="{D75017FD-83A6-4711-AFB2-5B30E670C6D5}" keepAlive="1" name="連線609" type="5" refreshedVersion="0" background="1">
    <dbPr connection="Provider=Microsoft.Mashup.OleDb.1;Data Source=$Workbook$;Location=&quot;Table_6669_113_05&quot;;Extended Properties=&quot;&quot;" commandType="0"/>
  </connection>
  <connection id="709" xr16:uid="{E51DF8A3-7F9D-45F8-8A32-650453ECF1DC}" keepAlive="1" name="連線61" type="5" refreshedVersion="0" background="1">
    <dbPr connection="Provider=Microsoft.Mashup.OleDb.1;Data Source=$Workbook$;Location=&quot;Table_6541_113_04&quot;;Extended Properties=&quot;&quot;" commandType="0"/>
  </connection>
  <connection id="710" xr16:uid="{AC1D46C5-61DD-4DE2-AA60-3C90C77091CA}" keepAlive="1" name="連線610" type="5" refreshedVersion="0" background="1">
    <dbPr connection="Provider=Microsoft.Mashup.OleDb.1;Data Source=$Workbook$;Location=&quot;Table_6669_113_04&quot;;Extended Properties=&quot;&quot;" commandType="0"/>
  </connection>
  <connection id="711" xr16:uid="{BAA32D37-5288-4A4E-964F-2AAD336D76CB}" keepAlive="1" name="連線611" type="5" refreshedVersion="0" background="1">
    <dbPr connection="Provider=Microsoft.Mashup.OleDb.1;Data Source=$Workbook$;Location=&quot;Table_6669_113_03&quot;;Extended Properties=&quot;&quot;" commandType="0"/>
  </connection>
  <connection id="712" xr16:uid="{53306CF5-AD6A-44A8-AEF1-A1F8362DA7D5}" keepAlive="1" name="連線612" type="5" refreshedVersion="0" background="1">
    <dbPr connection="Provider=Microsoft.Mashup.OleDb.1;Data Source=$Workbook$;Location=&quot;Table_2207_113_05&quot;;Extended Properties=&quot;&quot;" commandType="0"/>
  </connection>
  <connection id="713" xr16:uid="{3B303F95-1869-4162-A765-ECC6A70B4587}" keepAlive="1" name="連線613" type="5" refreshedVersion="0" background="1">
    <dbPr connection="Provider=Microsoft.Mashup.OleDb.1;Data Source=$Workbook$;Location=&quot;Table_2207_113_04&quot;;Extended Properties=&quot;&quot;" commandType="0"/>
  </connection>
  <connection id="714" xr16:uid="{21F85B36-A3C4-4E55-AF60-D158EAA1A027}" keepAlive="1" name="連線614" type="5" refreshedVersion="0" background="1">
    <dbPr connection="Provider=Microsoft.Mashup.OleDb.1;Data Source=$Workbook$;Location=&quot;Table_2207_113_03&quot;;Extended Properties=&quot;&quot;" commandType="0"/>
  </connection>
  <connection id="715" xr16:uid="{EF057FB9-4A01-4E22-9007-7FE0A9D5FC72}" keepAlive="1" name="連線615" type="5" refreshedVersion="0" background="1">
    <dbPr connection="Provider=Microsoft.Mashup.OleDb.1;Data Source=$Workbook$;Location=&quot;Table_2454_113_05&quot;;Extended Properties=&quot;&quot;" commandType="0"/>
  </connection>
  <connection id="716" xr16:uid="{2CAD8AC0-50B9-4C7E-8C24-485D707AB071}" keepAlive="1" name="連線616" type="5" refreshedVersion="0" background="1">
    <dbPr connection="Provider=Microsoft.Mashup.OleDb.1;Data Source=$Workbook$;Location=&quot;Table_2454_113_04&quot;;Extended Properties=&quot;&quot;" commandType="0"/>
  </connection>
  <connection id="717" xr16:uid="{DBBAA165-460F-4738-B38B-4B0C3348E8F9}" keepAlive="1" name="連線617" type="5" refreshedVersion="0" background="1">
    <dbPr connection="Provider=Microsoft.Mashup.OleDb.1;Data Source=$Workbook$;Location=&quot;Table_2454_113_03&quot;;Extended Properties=&quot;&quot;" commandType="0"/>
  </connection>
  <connection id="718" xr16:uid="{1C671374-BA9A-4DBC-9BD9-236416B19558}" keepAlive="1" name="連線618" type="5" refreshedVersion="0" background="1">
    <dbPr connection="Provider=Microsoft.Mashup.OleDb.1;Data Source=$Workbook$;Location=&quot;Table_4763_113_05&quot;;Extended Properties=&quot;&quot;" commandType="0"/>
  </connection>
  <connection id="719" xr16:uid="{E81C3C9A-97DB-48C6-BE44-C60C7189179D}" keepAlive="1" name="連線619" type="5" refreshedVersion="0" background="1">
    <dbPr connection="Provider=Microsoft.Mashup.OleDb.1;Data Source=$Workbook$;Location=&quot;Table_4763_113_04&quot;;Extended Properties=&quot;&quot;" commandType="0"/>
  </connection>
  <connection id="720" xr16:uid="{DD61DEDA-0CC0-4683-B412-4CD103AD9CBB}" keepAlive="1" name="連線62" type="5" refreshedVersion="0" background="1">
    <dbPr connection="Provider=Microsoft.Mashup.OleDb.1;Data Source=$Workbook$;Location=&quot;Table_6541_113_03&quot;;Extended Properties=&quot;&quot;" commandType="0"/>
  </connection>
  <connection id="721" xr16:uid="{99C9CE70-DFF8-45EE-B368-11DC771533E2}" keepAlive="1" name="連線620" type="5" refreshedVersion="0" background="1">
    <dbPr connection="Provider=Microsoft.Mashup.OleDb.1;Data Source=$Workbook$;Location=&quot;Table_4763_113_03&quot;;Extended Properties=&quot;&quot;" commandType="0"/>
  </connection>
  <connection id="722" xr16:uid="{E1DF3EA9-1986-49F6-AEA9-A9101B4C1F6D}" keepAlive="1" name="連線621" type="5" refreshedVersion="0" background="1">
    <dbPr connection="Provider=Microsoft.Mashup.OleDb.1;Data Source=$Workbook$;Location=&quot;Table_3008_113_05&quot;;Extended Properties=&quot;&quot;" commandType="0"/>
  </connection>
  <connection id="723" xr16:uid="{C62C343E-7A8D-4A12-A8B4-6D5AE66BA822}" keepAlive="1" name="連線622" type="5" refreshedVersion="0" background="1">
    <dbPr connection="Provider=Microsoft.Mashup.OleDb.1;Data Source=$Workbook$;Location=&quot;Table_3008_113_04&quot;;Extended Properties=&quot;&quot;" commandType="0"/>
  </connection>
  <connection id="724" xr16:uid="{75806A4F-A07A-4A7E-9B45-65A8CF2F9C10}" keepAlive="1" name="連線623" type="5" refreshedVersion="0" background="1">
    <dbPr connection="Provider=Microsoft.Mashup.OleDb.1;Data Source=$Workbook$;Location=&quot;Table_3008_113_03&quot;;Extended Properties=&quot;&quot;" commandType="0"/>
  </connection>
  <connection id="725" xr16:uid="{72EAB766-5C3F-4163-8B4A-4504C8FF5C7C}" keepAlive="1" name="連線624" type="5" refreshedVersion="0" background="1">
    <dbPr connection="Provider=Microsoft.Mashup.OleDb.1;Data Source=$Workbook$;Location=&quot;Table_2327_113_05&quot;;Extended Properties=&quot;&quot;" commandType="0"/>
  </connection>
  <connection id="726" xr16:uid="{B4608F75-04D5-4976-883A-651ED36A4519}" keepAlive="1" name="連線625" type="5" refreshedVersion="0" background="1">
    <dbPr connection="Provider=Microsoft.Mashup.OleDb.1;Data Source=$Workbook$;Location=&quot;Table_2327_113_04&quot;;Extended Properties=&quot;&quot;" commandType="0"/>
  </connection>
  <connection id="727" xr16:uid="{BE9C1A47-66B0-44BD-812F-8299E44E4862}" keepAlive="1" name="連線626" type="5" refreshedVersion="0" background="1">
    <dbPr connection="Provider=Microsoft.Mashup.OleDb.1;Data Source=$Workbook$;Location=&quot;Table_2327_113_03&quot;;Extended Properties=&quot;&quot;" commandType="0"/>
  </connection>
  <connection id="728" xr16:uid="{FF2CB099-2345-4BF5-99FB-61D05380A23E}" keepAlive="1" name="連線627" type="5" refreshedVersion="0" background="1">
    <dbPr connection="Provider=Microsoft.Mashup.OleDb.1;Data Source=$Workbook$;Location=&quot;Table_3661_113_05&quot;;Extended Properties=&quot;&quot;" commandType="0"/>
  </connection>
  <connection id="729" xr16:uid="{9565F7A9-AF0B-4ECC-A168-43B3E81BA48E}" keepAlive="1" name="連線628" type="5" refreshedVersion="0" background="1">
    <dbPr connection="Provider=Microsoft.Mashup.OleDb.1;Data Source=$Workbook$;Location=&quot;Table_3661_113_04&quot;;Extended Properties=&quot;&quot;" commandType="0"/>
  </connection>
  <connection id="730" xr16:uid="{CA2E522A-BFD5-44D8-ACCD-5B33517114F2}" keepAlive="1" name="連線629" type="5" refreshedVersion="0" background="1">
    <dbPr connection="Provider=Microsoft.Mashup.OleDb.1;Data Source=$Workbook$;Location=&quot;Table_3661_113_03&quot;;Extended Properties=&quot;&quot;" commandType="0"/>
  </connection>
  <connection id="731" xr16:uid="{0046EFA5-B44F-4E54-B9A4-018DF894C0EF}" keepAlive="1" name="連線63" type="5" refreshedVersion="0" background="1">
    <dbPr connection="Provider=Microsoft.Mashup.OleDb.1;Data Source=$Workbook$;Location=&quot;Table_2345_113_05&quot;;Extended Properties=&quot;&quot;" commandType="0"/>
  </connection>
  <connection id="732" xr16:uid="{46AA4FE6-F875-452F-B062-640DD203BC9F}" keepAlive="1" name="連線630" type="5" refreshedVersion="0" background="1">
    <dbPr connection="Provider=Microsoft.Mashup.OleDb.1;Data Source=$Workbook$;Location=&quot;Table_2345_113_05&quot;;Extended Properties=&quot;&quot;" commandType="0"/>
  </connection>
  <connection id="733" xr16:uid="{8B39367C-5E59-4905-84A7-321D8D3538A0}" keepAlive="1" name="連線631" type="5" refreshedVersion="0" background="1">
    <dbPr connection="Provider=Microsoft.Mashup.OleDb.1;Data Source=$Workbook$;Location=&quot;Table_2345_113_04&quot;;Extended Properties=&quot;&quot;" commandType="0"/>
  </connection>
  <connection id="734" xr16:uid="{C96B01D5-6808-4A07-84A2-49FABC8FF18F}" keepAlive="1" name="連線632" type="5" refreshedVersion="0" background="1">
    <dbPr connection="Provider=Microsoft.Mashup.OleDb.1;Data Source=$Workbook$;Location=&quot;Table_2345_113_03&quot;;Extended Properties=&quot;&quot;" commandType="0"/>
  </connection>
  <connection id="735" xr16:uid="{D4A6568A-5256-48F0-844D-5A94C7F779E2}" keepAlive="1" name="連線633" type="5" refreshedVersion="0" background="1">
    <dbPr connection="Provider=Microsoft.Mashup.OleDb.1;Data Source=$Workbook$;Location=&quot;Table_6669_113_05&quot;;Extended Properties=&quot;&quot;" commandType="0"/>
  </connection>
  <connection id="736" xr16:uid="{858F11EA-81D9-47A3-840C-0075BB653843}" keepAlive="1" name="連線634" type="5" refreshedVersion="0" background="1">
    <dbPr connection="Provider=Microsoft.Mashup.OleDb.1;Data Source=$Workbook$;Location=&quot;Table_6669_113_04&quot;;Extended Properties=&quot;&quot;" commandType="0"/>
  </connection>
  <connection id="737" xr16:uid="{E1ABD8D4-9D4A-4FF4-B5D9-9BAFCBDA4DE6}" keepAlive="1" name="連線635" type="5" refreshedVersion="0" background="1">
    <dbPr connection="Provider=Microsoft.Mashup.OleDb.1;Data Source=$Workbook$;Location=&quot;Table_6669_113_03&quot;;Extended Properties=&quot;&quot;" commandType="0"/>
  </connection>
  <connection id="738" xr16:uid="{AFF2D157-B775-4586-AF73-7F9A331CB399}" keepAlive="1" name="連線636" type="5" refreshedVersion="0" background="1">
    <dbPr connection="Provider=Microsoft.Mashup.OleDb.1;Data Source=$Workbook$;Location=&quot;Table_3653_113_05&quot;;Extended Properties=&quot;&quot;" commandType="0"/>
  </connection>
  <connection id="739" xr16:uid="{C894D6F5-2C84-42FD-A5C1-64E5EB607558}" keepAlive="1" name="連線637" type="5" refreshedVersion="0" background="1">
    <dbPr connection="Provider=Microsoft.Mashup.OleDb.1;Data Source=$Workbook$;Location=&quot;Table_3653_113_04&quot;;Extended Properties=&quot;&quot;" commandType="0"/>
  </connection>
  <connection id="740" xr16:uid="{A347287C-2750-465F-AF44-BC439414D4F6}" keepAlive="1" name="連線638" type="5" refreshedVersion="0" background="1">
    <dbPr connection="Provider=Microsoft.Mashup.OleDb.1;Data Source=$Workbook$;Location=&quot;Table_3653_113_03&quot;;Extended Properties=&quot;&quot;" commandType="0"/>
  </connection>
  <connection id="741" xr16:uid="{0E48F6D8-A4B5-456A-B199-54842569803D}" keepAlive="1" name="連線639" type="5" refreshedVersion="0" background="1">
    <dbPr connection="Provider=Microsoft.Mashup.OleDb.1;Data Source=$Workbook$;Location=&quot;Table_1519_113_05&quot;;Extended Properties=&quot;&quot;" commandType="0"/>
  </connection>
  <connection id="742" xr16:uid="{727CAAFE-DA0F-4671-99DA-234CAEDD6CAF}" keepAlive="1" name="連線64" type="5" refreshedVersion="0" background="1">
    <dbPr connection="Provider=Microsoft.Mashup.OleDb.1;Data Source=$Workbook$;Location=&quot;Table_2345_113_04&quot;;Extended Properties=&quot;&quot;" commandType="0"/>
  </connection>
  <connection id="743" xr16:uid="{A1477009-5767-4540-86C9-55968BE6D7A6}" keepAlive="1" name="連線640" type="5" refreshedVersion="0" background="1">
    <dbPr connection="Provider=Microsoft.Mashup.OleDb.1;Data Source=$Workbook$;Location=&quot;Table_1519_113_04&quot;;Extended Properties=&quot;&quot;" commandType="0"/>
  </connection>
  <connection id="744" xr16:uid="{EBB35960-93A0-4778-BF19-01D1D6BD519D}" keepAlive="1" name="連線641" type="5" refreshedVersion="0" background="1">
    <dbPr connection="Provider=Microsoft.Mashup.OleDb.1;Data Source=$Workbook$;Location=&quot;Table_1519_113_03&quot;;Extended Properties=&quot;&quot;" commandType="0"/>
  </connection>
  <connection id="745" xr16:uid="{99003F4C-69B1-4248-AB26-E423A3F3BFC4}" keepAlive="1" name="連線642" type="5" refreshedVersion="0" background="1">
    <dbPr connection="Provider=Microsoft.Mashup.OleDb.1;Data Source=$Workbook$;Location=&quot;Table_1905_113_05&quot;;Extended Properties=&quot;&quot;" commandType="0"/>
  </connection>
  <connection id="746" xr16:uid="{BFFF2350-27F8-454F-B193-9697B649C344}" keepAlive="1" name="連線643" type="5" refreshedVersion="0" background="1">
    <dbPr connection="Provider=Microsoft.Mashup.OleDb.1;Data Source=$Workbook$;Location=&quot;Table_1905_113_04&quot;;Extended Properties=&quot;&quot;" commandType="0"/>
  </connection>
  <connection id="747" xr16:uid="{D8A264AC-0242-44E6-8F4F-4E3370AE433E}" keepAlive="1" name="連線644" type="5" refreshedVersion="0" background="1">
    <dbPr connection="Provider=Microsoft.Mashup.OleDb.1;Data Source=$Workbook$;Location=&quot;Table_1905_113_03&quot;;Extended Properties=&quot;&quot;" commandType="0"/>
  </connection>
  <connection id="748" xr16:uid="{2254FE61-CB9E-401B-8F7D-A1418FB0D7EC}" keepAlive="1" name="連線645" type="5" refreshedVersion="0" background="1">
    <dbPr connection="Provider=Microsoft.Mashup.OleDb.1;Data Source=$Workbook$;Location=&quot;Table_6409_113_05&quot;;Extended Properties=&quot;&quot;" commandType="0"/>
  </connection>
  <connection id="749" xr16:uid="{42F98806-DC17-46ED-9743-E4BC21986E89}" keepAlive="1" name="連線646" type="5" refreshedVersion="0" background="1">
    <dbPr connection="Provider=Microsoft.Mashup.OleDb.1;Data Source=$Workbook$;Location=&quot;Table_6409_113_04&quot;;Extended Properties=&quot;&quot;" commandType="0"/>
  </connection>
  <connection id="750" xr16:uid="{41216D59-E47B-4C75-8D0E-9D85362D7A8F}" keepAlive="1" name="連線647" type="5" refreshedVersion="0" background="1">
    <dbPr connection="Provider=Microsoft.Mashup.OleDb.1;Data Source=$Workbook$;Location=&quot;Table_6409_113_03&quot;;Extended Properties=&quot;&quot;" commandType="0"/>
  </connection>
  <connection id="751" xr16:uid="{F4BB0905-49A3-475D-B92A-E68D2FE85891}" keepAlive="1" name="連線648" type="5" refreshedVersion="0" background="1">
    <dbPr connection="Provider=Microsoft.Mashup.OleDb.1;Data Source=$Workbook$;Location=&quot;Table_3443_113_05&quot;;Extended Properties=&quot;&quot;" commandType="0"/>
  </connection>
  <connection id="752" xr16:uid="{56BCABA7-810D-470E-A8E1-0C38AD12096B}" keepAlive="1" name="連線649" type="5" refreshedVersion="0" background="1">
    <dbPr connection="Provider=Microsoft.Mashup.OleDb.1;Data Source=$Workbook$;Location=&quot;Table_3443_113_04&quot;;Extended Properties=&quot;&quot;" commandType="0"/>
  </connection>
  <connection id="753" xr16:uid="{D27B8EE8-5E02-4FB0-96BC-3D2B79E5EAEC}" keepAlive="1" name="連線65" type="5" refreshedVersion="0" background="1">
    <dbPr connection="Provider=Microsoft.Mashup.OleDb.1;Data Source=$Workbook$;Location=&quot;Table_2345_113_03&quot;;Extended Properties=&quot;&quot;" commandType="0"/>
  </connection>
  <connection id="754" xr16:uid="{5B3A45CD-ABCA-488B-972F-F0A9FEDC3328}" keepAlive="1" name="連線650" type="5" refreshedVersion="0" background="1">
    <dbPr connection="Provider=Microsoft.Mashup.OleDb.1;Data Source=$Workbook$;Location=&quot;Table_3443_113_03&quot;;Extended Properties=&quot;&quot;" commandType="0"/>
  </connection>
  <connection id="755" xr16:uid="{F864BECA-1A2B-4A52-80D6-8D1ED92E9680}" keepAlive="1" name="連線651" type="5" refreshedVersion="0" background="1">
    <dbPr connection="Provider=Microsoft.Mashup.OleDb.1;Data Source=$Workbook$;Location=&quot;Table_2637_113_05&quot;;Extended Properties=&quot;&quot;" commandType="0"/>
  </connection>
  <connection id="756" xr16:uid="{85AC6BD1-B01E-44FE-9BC6-6B6CF53BFAAE}" keepAlive="1" name="連線652" type="5" refreshedVersion="0" background="1">
    <dbPr connection="Provider=Microsoft.Mashup.OleDb.1;Data Source=$Workbook$;Location=&quot;Table_2637_113_04&quot;;Extended Properties=&quot;&quot;" commandType="0"/>
  </connection>
  <connection id="757" xr16:uid="{56953F24-68DF-4A96-BF36-E4B5EA4D94A7}" keepAlive="1" name="連線653" type="5" refreshedVersion="0" background="1">
    <dbPr connection="Provider=Microsoft.Mashup.OleDb.1;Data Source=$Workbook$;Location=&quot;Table_2637_113_03&quot;;Extended Properties=&quot;&quot;" commandType="0"/>
  </connection>
  <connection id="758" xr16:uid="{6F16478A-104C-4FD4-A519-DAC6F8FF5317}" keepAlive="1" name="連線654" type="5" refreshedVersion="0" background="1">
    <dbPr connection="Provider=Microsoft.Mashup.OleDb.1;Data Source=$Workbook$;Location=&quot;Table_2455_113_05&quot;;Extended Properties=&quot;&quot;" commandType="0"/>
  </connection>
  <connection id="759" xr16:uid="{CB9CB590-E039-4FD6-834D-12586F7BB1D0}" keepAlive="1" name="連線655" type="5" refreshedVersion="0" background="1">
    <dbPr connection="Provider=Microsoft.Mashup.OleDb.1;Data Source=$Workbook$;Location=&quot;Table_2455_113_04&quot;;Extended Properties=&quot;&quot;" commandType="0"/>
  </connection>
  <connection id="760" xr16:uid="{499BF550-906C-4C92-8A4A-431093DA949C}" keepAlive="1" name="連線656" type="5" refreshedVersion="0" background="1">
    <dbPr connection="Provider=Microsoft.Mashup.OleDb.1;Data Source=$Workbook$;Location=&quot;Table_2455_113_03&quot;;Extended Properties=&quot;&quot;" commandType="0"/>
  </connection>
  <connection id="761" xr16:uid="{801C9FD5-AD8A-4362-A421-79888AABB9C8}" keepAlive="1" name="連線657" type="5" refreshedVersion="0" background="1">
    <dbPr connection="Provider=Microsoft.Mashup.OleDb.1;Data Source=$Workbook$;Location=&quot;Table_3661_113_05&quot;;Extended Properties=&quot;&quot;" commandType="0"/>
  </connection>
  <connection id="762" xr16:uid="{F2E7B0EE-10F5-4E5E-851A-F9752509E826}" keepAlive="1" name="連線658" type="5" refreshedVersion="0" background="1">
    <dbPr connection="Provider=Microsoft.Mashup.OleDb.1;Data Source=$Workbook$;Location=&quot;Table_3661_113_04&quot;;Extended Properties=&quot;&quot;" commandType="0"/>
  </connection>
  <connection id="763" xr16:uid="{770B7735-B6F3-42D9-A491-150DED95DE2A}" keepAlive="1" name="連線659" type="5" refreshedVersion="0" background="1">
    <dbPr connection="Provider=Microsoft.Mashup.OleDb.1;Data Source=$Workbook$;Location=&quot;Table_3661_113_03&quot;;Extended Properties=&quot;&quot;" commandType="0"/>
  </connection>
  <connection id="764" xr16:uid="{050305CD-4767-498A-BF6A-E8985766C757}" keepAlive="1" name="連線66" type="5" refreshedVersion="0" background="1">
    <dbPr connection="Provider=Microsoft.Mashup.OleDb.1;Data Source=$Workbook$;Location=&quot;Table_6669_113_05&quot;;Extended Properties=&quot;&quot;" commandType="0"/>
  </connection>
  <connection id="765" xr16:uid="{EB2FD601-BD28-4912-8E9D-01B6424F655C}" keepAlive="1" name="連線660" type="5" refreshedVersion="0" background="1">
    <dbPr connection="Provider=Microsoft.Mashup.OleDb.1;Data Source=$Workbook$;Location=&quot;Table_2357_113_05&quot;;Extended Properties=&quot;&quot;" commandType="0"/>
  </connection>
  <connection id="766" xr16:uid="{3D1C371B-1F98-4275-B44D-AFC3421D107A}" keepAlive="1" name="連線661" type="5" refreshedVersion="0" background="1">
    <dbPr connection="Provider=Microsoft.Mashup.OleDb.1;Data Source=$Workbook$;Location=&quot;Table_2357_113_04&quot;;Extended Properties=&quot;&quot;" commandType="0"/>
  </connection>
  <connection id="767" xr16:uid="{424DCDE4-F364-47A3-9359-0CE4C655D782}" keepAlive="1" name="連線662" type="5" refreshedVersion="0" background="1">
    <dbPr connection="Provider=Microsoft.Mashup.OleDb.1;Data Source=$Workbook$;Location=&quot;Table_2357_113_03&quot;;Extended Properties=&quot;&quot;" commandType="0"/>
  </connection>
  <connection id="768" xr16:uid="{79A56E5C-9AA4-48AB-9F76-240D6273D2FA}" keepAlive="1" name="連線663" type="5" refreshedVersion="0" background="1">
    <dbPr connection="Provider=Microsoft.Mashup.OleDb.1;Data Source=$Workbook$;Location=&quot;Table_2059_113_05&quot;;Extended Properties=&quot;&quot;" commandType="0"/>
  </connection>
  <connection id="769" xr16:uid="{4A042A1B-E234-4A91-A926-429FC4622FEF}" keepAlive="1" name="連線664" type="5" refreshedVersion="0" background="1">
    <dbPr connection="Provider=Microsoft.Mashup.OleDb.1;Data Source=$Workbook$;Location=&quot;Table_2059_113_04&quot;;Extended Properties=&quot;&quot;" commandType="0"/>
  </connection>
  <connection id="770" xr16:uid="{4E06EB75-8A8B-417B-8D15-A10FA86E05C4}" keepAlive="1" name="連線665" type="5" refreshedVersion="0" background="1">
    <dbPr connection="Provider=Microsoft.Mashup.OleDb.1;Data Source=$Workbook$;Location=&quot;Table_2059_113_03&quot;;Extended Properties=&quot;&quot;" commandType="0"/>
  </connection>
  <connection id="771" xr16:uid="{4649979B-1997-43FB-86C1-56662D40F374}" keepAlive="1" name="連線666" type="5" refreshedVersion="0" background="1">
    <dbPr connection="Provider=Microsoft.Mashup.OleDb.1;Data Source=$Workbook$;Location=&quot;Table_3533_113_05&quot;;Extended Properties=&quot;&quot;" commandType="0"/>
  </connection>
  <connection id="772" xr16:uid="{C60DB10B-1029-494F-AD1B-56B1CAE9DB84}" keepAlive="1" name="連線667" type="5" refreshedVersion="0" background="1">
    <dbPr connection="Provider=Microsoft.Mashup.OleDb.1;Data Source=$Workbook$;Location=&quot;Table_3533_113_04&quot;;Extended Properties=&quot;&quot;" commandType="0"/>
  </connection>
  <connection id="773" xr16:uid="{5AD09679-1C2A-4AEB-98D4-347EFFDDA94F}" keepAlive="1" name="連線668" type="5" refreshedVersion="0" background="1">
    <dbPr connection="Provider=Microsoft.Mashup.OleDb.1;Data Source=$Workbook$;Location=&quot;Table_3533_113_03&quot;;Extended Properties=&quot;&quot;" commandType="0"/>
  </connection>
  <connection id="774" xr16:uid="{7EA7F45F-63EB-40F9-8CD7-8EE54246B4B8}" keepAlive="1" name="連線669" type="5" refreshedVersion="0" background="1">
    <dbPr connection="Provider=Microsoft.Mashup.OleDb.1;Data Source=$Workbook$;Location=&quot;Table_6669_113_05&quot;;Extended Properties=&quot;&quot;" commandType="0"/>
  </connection>
  <connection id="775" xr16:uid="{9B8E187C-599F-43DE-8DE8-84D4032F8B89}" keepAlive="1" name="連線67" type="5" refreshedVersion="0" background="1">
    <dbPr connection="Provider=Microsoft.Mashup.OleDb.1;Data Source=$Workbook$;Location=&quot;Table_6669_113_04&quot;;Extended Properties=&quot;&quot;" commandType="0"/>
  </connection>
  <connection id="776" xr16:uid="{5A7C2F87-91AF-4E6A-BB5C-3619E6311C48}" keepAlive="1" name="連線670" type="5" refreshedVersion="0" background="1">
    <dbPr connection="Provider=Microsoft.Mashup.OleDb.1;Data Source=$Workbook$;Location=&quot;Table_6669_113_04&quot;;Extended Properties=&quot;&quot;" commandType="0"/>
  </connection>
  <connection id="777" xr16:uid="{3CAC1967-B4FA-46DB-9A31-1E5FA63E1D79}" keepAlive="1" name="連線671" type="5" refreshedVersion="0" background="1">
    <dbPr connection="Provider=Microsoft.Mashup.OleDb.1;Data Source=$Workbook$;Location=&quot;Table_6669_113_03&quot;;Extended Properties=&quot;&quot;" commandType="0"/>
  </connection>
  <connection id="778" xr16:uid="{9CEF8E7B-F8DC-4890-8F3F-6BEB7982E1F3}" keepAlive="1" name="連線672" type="5" refreshedVersion="0" background="1">
    <dbPr connection="Provider=Microsoft.Mashup.OleDb.1;Data Source=$Workbook$;Location=&quot;Table_2207_113_05&quot;;Extended Properties=&quot;&quot;" commandType="0"/>
  </connection>
  <connection id="779" xr16:uid="{F9E9C682-960C-4155-B445-EA2F005A86B3}" keepAlive="1" name="連線673" type="5" refreshedVersion="0" background="1">
    <dbPr connection="Provider=Microsoft.Mashup.OleDb.1;Data Source=$Workbook$;Location=&quot;Table_2207_113_04&quot;;Extended Properties=&quot;&quot;" commandType="0"/>
  </connection>
  <connection id="780" xr16:uid="{CBEB72B3-74A2-4790-9A9F-CED90D55180C}" keepAlive="1" name="連線674" type="5" refreshedVersion="0" background="1">
    <dbPr connection="Provider=Microsoft.Mashup.OleDb.1;Data Source=$Workbook$;Location=&quot;Table_2207_113_03&quot;;Extended Properties=&quot;&quot;" commandType="0"/>
  </connection>
  <connection id="781" xr16:uid="{A8B926E1-42D8-41A8-8132-7FCE4EF4490E}" keepAlive="1" name="連線675" type="5" refreshedVersion="0" background="1">
    <dbPr connection="Provider=Microsoft.Mashup.OleDb.1;Data Source=$Workbook$;Location=&quot;Table_2454_113_05&quot;;Extended Properties=&quot;&quot;" commandType="0"/>
  </connection>
  <connection id="782" xr16:uid="{D521450A-1469-4F3C-AC26-DE5942665FEB}" keepAlive="1" name="連線676" type="5" refreshedVersion="0" background="1">
    <dbPr connection="Provider=Microsoft.Mashup.OleDb.1;Data Source=$Workbook$;Location=&quot;Table_2454_113_04&quot;;Extended Properties=&quot;&quot;" commandType="0"/>
  </connection>
  <connection id="783" xr16:uid="{98DE4641-73F5-4353-95F4-4D194C95D537}" keepAlive="1" name="連線677" type="5" refreshedVersion="0" background="1">
    <dbPr connection="Provider=Microsoft.Mashup.OleDb.1;Data Source=$Workbook$;Location=&quot;Table_2454_113_03&quot;;Extended Properties=&quot;&quot;" commandType="0"/>
  </connection>
  <connection id="784" xr16:uid="{89122C6F-AEDE-4D8F-9C79-DFA73522518D}" keepAlive="1" name="連線678" type="5" refreshedVersion="0" background="1">
    <dbPr connection="Provider=Microsoft.Mashup.OleDb.1;Data Source=$Workbook$;Location=&quot;Table_4763_113_05&quot;;Extended Properties=&quot;&quot;" commandType="0"/>
  </connection>
  <connection id="785" xr16:uid="{29ABF276-C2C3-4E54-8E57-EB80E7F00491}" keepAlive="1" name="連線679" type="5" refreshedVersion="0" background="1">
    <dbPr connection="Provider=Microsoft.Mashup.OleDb.1;Data Source=$Workbook$;Location=&quot;Table_4763_113_04&quot;;Extended Properties=&quot;&quot;" commandType="0"/>
  </connection>
  <connection id="786" xr16:uid="{E09A9A8D-1EE9-423B-B28B-C3C5BCAC83C4}" keepAlive="1" name="連線68" type="5" refreshedVersion="0" background="1">
    <dbPr connection="Provider=Microsoft.Mashup.OleDb.1;Data Source=$Workbook$;Location=&quot;Table_6669_113_03&quot;;Extended Properties=&quot;&quot;" commandType="0"/>
  </connection>
  <connection id="787" xr16:uid="{ACE453FC-A8C3-4954-8ACB-1082E1F54877}" keepAlive="1" name="連線680" type="5" refreshedVersion="0" background="1">
    <dbPr connection="Provider=Microsoft.Mashup.OleDb.1;Data Source=$Workbook$;Location=&quot;Table_4763_113_03&quot;;Extended Properties=&quot;&quot;" commandType="0"/>
  </connection>
  <connection id="788" xr16:uid="{A8A397AC-66E3-41BB-816F-6FAF8BC98BBF}" keepAlive="1" name="連線681" type="5" refreshedVersion="0" background="1">
    <dbPr connection="Provider=Microsoft.Mashup.OleDb.1;Data Source=$Workbook$;Location=&quot;Table_3008_113_05&quot;;Extended Properties=&quot;&quot;" commandType="0"/>
  </connection>
  <connection id="789" xr16:uid="{84D83E31-3203-4E1B-859A-4887C8A8D2C5}" keepAlive="1" name="連線682" type="5" refreshedVersion="0" background="1">
    <dbPr connection="Provider=Microsoft.Mashup.OleDb.1;Data Source=$Workbook$;Location=&quot;Table_3008_113_04&quot;;Extended Properties=&quot;&quot;" commandType="0"/>
  </connection>
  <connection id="790" xr16:uid="{5FB95E18-EE34-4694-89A8-92ECA47A62C0}" keepAlive="1" name="連線683" type="5" refreshedVersion="0" background="1">
    <dbPr connection="Provider=Microsoft.Mashup.OleDb.1;Data Source=$Workbook$;Location=&quot;Table_3008_113_03&quot;;Extended Properties=&quot;&quot;" commandType="0"/>
  </connection>
  <connection id="791" xr16:uid="{FB3979B3-C433-46CF-8E1A-23DBBBB5385A}" keepAlive="1" name="連線684" type="5" refreshedVersion="0" background="1">
    <dbPr connection="Provider=Microsoft.Mashup.OleDb.1;Data Source=$Workbook$;Location=&quot;Table_2327_113_05&quot;;Extended Properties=&quot;&quot;" commandType="0"/>
  </connection>
  <connection id="792" xr16:uid="{CDB4B8EE-5F9A-4ADD-AEF6-02BBFFA79819}" keepAlive="1" name="連線685" type="5" refreshedVersion="0" background="1">
    <dbPr connection="Provider=Microsoft.Mashup.OleDb.1;Data Source=$Workbook$;Location=&quot;Table_2327_113_04&quot;;Extended Properties=&quot;&quot;" commandType="0"/>
  </connection>
  <connection id="793" xr16:uid="{FDAB5324-CAAF-4002-B1EF-7C5F8EEF0D48}" keepAlive="1" name="連線686" type="5" refreshedVersion="0" background="1">
    <dbPr connection="Provider=Microsoft.Mashup.OleDb.1;Data Source=$Workbook$;Location=&quot;Table_2327_113_03&quot;;Extended Properties=&quot;&quot;" commandType="0"/>
  </connection>
  <connection id="794" xr16:uid="{1DDE0D06-98F2-4B36-ACC4-5D98CBD94CEA}" keepAlive="1" name="連線687" type="5" refreshedVersion="0" background="1">
    <dbPr connection="Provider=Microsoft.Mashup.OleDb.1;Data Source=$Workbook$;Location=&quot;Table_3661_113_05&quot;;Extended Properties=&quot;&quot;" commandType="0"/>
  </connection>
  <connection id="795" xr16:uid="{17EA1C12-2343-41E7-8CD2-D4FF9574BFB1}" keepAlive="1" name="連線688" type="5" refreshedVersion="0" background="1">
    <dbPr connection="Provider=Microsoft.Mashup.OleDb.1;Data Source=$Workbook$;Location=&quot;Table_3661_113_04&quot;;Extended Properties=&quot;&quot;" commandType="0"/>
  </connection>
  <connection id="796" xr16:uid="{3DAEAE79-9420-43E1-9B18-384071D4CF1C}" keepAlive="1" name="連線689" type="5" refreshedVersion="0" background="1">
    <dbPr connection="Provider=Microsoft.Mashup.OleDb.1;Data Source=$Workbook$;Location=&quot;Table_3661_113_03&quot;;Extended Properties=&quot;&quot;" commandType="0"/>
  </connection>
  <connection id="797" xr16:uid="{F2B8BA3B-D3B9-4750-B0A7-D036C51433EA}" keepAlive="1" name="連線69" type="5" refreshedVersion="0" background="1">
    <dbPr connection="Provider=Microsoft.Mashup.OleDb.1;Data Source=$Workbook$;Location=&quot;Table_3653_113_05&quot;;Extended Properties=&quot;&quot;" commandType="0"/>
  </connection>
  <connection id="798" xr16:uid="{3BA4DAA3-784D-430A-8762-B7D0A1B766A5}" keepAlive="1" name="連線690" type="5" refreshedVersion="0" background="1">
    <dbPr connection="Provider=Microsoft.Mashup.OleDb.1;Data Source=$Workbook$;Location=&quot;Table_2357_113_05&quot;;Extended Properties=&quot;&quot;" commandType="0"/>
  </connection>
  <connection id="799" xr16:uid="{F6114637-46EF-429C-8DC5-FC7C522C6A98}" keepAlive="1" name="連線691" type="5" refreshedVersion="0" background="1">
    <dbPr connection="Provider=Microsoft.Mashup.OleDb.1;Data Source=$Workbook$;Location=&quot;Table_2357_113_04&quot;;Extended Properties=&quot;&quot;" commandType="0"/>
  </connection>
  <connection id="800" xr16:uid="{1A5E84B1-B5EA-48FC-9D3B-8F8B8FAF6CDC}" keepAlive="1" name="連線692" type="5" refreshedVersion="0" background="1">
    <dbPr connection="Provider=Microsoft.Mashup.OleDb.1;Data Source=$Workbook$;Location=&quot;Table_2357_113_03&quot;;Extended Properties=&quot;&quot;" commandType="0"/>
  </connection>
  <connection id="801" xr16:uid="{1285B68A-7BE0-4242-9F09-83021BFE4BCB}" keepAlive="1" name="連線693" type="5" refreshedVersion="0" background="1">
    <dbPr connection="Provider=Microsoft.Mashup.OleDb.1;Data Source=$Workbook$;Location=&quot;Table_2059_113_05&quot;;Extended Properties=&quot;&quot;" commandType="0"/>
  </connection>
  <connection id="802" xr16:uid="{F3B37010-2121-44D6-93F0-C02C0731E3F9}" keepAlive="1" name="連線694" type="5" refreshedVersion="0" background="1">
    <dbPr connection="Provider=Microsoft.Mashup.OleDb.1;Data Source=$Workbook$;Location=&quot;Table_2059_113_04&quot;;Extended Properties=&quot;&quot;" commandType="0"/>
  </connection>
  <connection id="803" xr16:uid="{5539AD90-915E-42D6-B740-23C6243D4324}" keepAlive="1" name="連線695" type="5" refreshedVersion="0" background="1">
    <dbPr connection="Provider=Microsoft.Mashup.OleDb.1;Data Source=$Workbook$;Location=&quot;Table_2059_113_03&quot;;Extended Properties=&quot;&quot;" commandType="0"/>
  </connection>
  <connection id="804" xr16:uid="{A57AE0B7-03C0-4AAC-9094-4C3A2218AC0D}" keepAlive="1" name="連線696" type="5" refreshedVersion="0" background="1">
    <dbPr connection="Provider=Microsoft.Mashup.OleDb.1;Data Source=$Workbook$;Location=&quot;Table_3533_113_05&quot;;Extended Properties=&quot;&quot;" commandType="0"/>
  </connection>
  <connection id="805" xr16:uid="{9D58BDD8-FDC5-4894-A344-99DA02366801}" keepAlive="1" name="連線697" type="5" refreshedVersion="0" background="1">
    <dbPr connection="Provider=Microsoft.Mashup.OleDb.1;Data Source=$Workbook$;Location=&quot;Table_3533_113_04&quot;;Extended Properties=&quot;&quot;" commandType="0"/>
  </connection>
  <connection id="806" xr16:uid="{84662575-0617-4738-8A4B-BE5A18D47E87}" keepAlive="1" name="連線698" type="5" refreshedVersion="0" background="1">
    <dbPr connection="Provider=Microsoft.Mashup.OleDb.1;Data Source=$Workbook$;Location=&quot;Table_3533_113_03&quot;;Extended Properties=&quot;&quot;" commandType="0"/>
  </connection>
  <connection id="807" xr16:uid="{ECD984AD-9F86-4104-9B13-BFD0C35A8B41}" keepAlive="1" name="連線699" type="5" refreshedVersion="0" background="1">
    <dbPr connection="Provider=Microsoft.Mashup.OleDb.1;Data Source=$Workbook$;Location=&quot;Table_6669_113_05&quot;;Extended Properties=&quot;&quot;" commandType="0"/>
  </connection>
  <connection id="808" xr16:uid="{4AD7A233-CCA2-4B84-AA84-EB2580CCE3B0}" keepAlive="1" name="連線7" type="5" refreshedVersion="0" background="1">
    <dbPr connection="Provider=Microsoft.Mashup.OleDb.1;Data Source=$Workbook$;Location=&quot;Table_6669_113_04&quot;;Extended Properties=&quot;&quot;" commandType="0"/>
  </connection>
  <connection id="809" xr16:uid="{2A84BDED-5ADC-4EEC-BA76-CC98B82E52DD}" keepAlive="1" name="連線70" type="5" refreshedVersion="0" background="1">
    <dbPr connection="Provider=Microsoft.Mashup.OleDb.1;Data Source=$Workbook$;Location=&quot;Table_3653_113_04&quot;;Extended Properties=&quot;&quot;" commandType="0"/>
  </connection>
  <connection id="810" xr16:uid="{2B823908-0DEA-4816-98B5-5AB00B384C63}" keepAlive="1" name="連線700" type="5" refreshedVersion="0" background="1">
    <dbPr connection="Provider=Microsoft.Mashup.OleDb.1;Data Source=$Workbook$;Location=&quot;Table_6669_113_04&quot;;Extended Properties=&quot;&quot;" commandType="0"/>
  </connection>
  <connection id="811" xr16:uid="{E25AEB97-A59E-4794-B99D-DC2AC41FA4C3}" keepAlive="1" name="連線701" type="5" refreshedVersion="0" background="1">
    <dbPr connection="Provider=Microsoft.Mashup.OleDb.1;Data Source=$Workbook$;Location=&quot;Table_6669_113_03&quot;;Extended Properties=&quot;&quot;" commandType="0"/>
  </connection>
  <connection id="812" xr16:uid="{F7F1B7BF-7A14-4F43-870C-867E031B2948}" keepAlive="1" name="連線702" type="5" refreshedVersion="0" background="1">
    <dbPr connection="Provider=Microsoft.Mashup.OleDb.1;Data Source=$Workbook$;Location=&quot;Table_2207_113_05&quot;;Extended Properties=&quot;&quot;" commandType="0"/>
  </connection>
  <connection id="813" xr16:uid="{5E308087-1888-4573-B5B4-7F376473F4E6}" keepAlive="1" name="連線703" type="5" refreshedVersion="0" background="1">
    <dbPr connection="Provider=Microsoft.Mashup.OleDb.1;Data Source=$Workbook$;Location=&quot;Table_2207_113_04&quot;;Extended Properties=&quot;&quot;" commandType="0"/>
  </connection>
  <connection id="814" xr16:uid="{773B3218-34AA-41D3-A33A-AEB45B5AEBCF}" keepAlive="1" name="連線704" type="5" refreshedVersion="0" background="1">
    <dbPr connection="Provider=Microsoft.Mashup.OleDb.1;Data Source=$Workbook$;Location=&quot;Table_2207_113_03&quot;;Extended Properties=&quot;&quot;" commandType="0"/>
  </connection>
  <connection id="815" xr16:uid="{14F1C8E1-8E46-4016-A397-DE5AA6AC49EF}" keepAlive="1" name="連線705" type="5" refreshedVersion="0" background="1">
    <dbPr connection="Provider=Microsoft.Mashup.OleDb.1;Data Source=$Workbook$;Location=&quot;Table_2454_113_05&quot;;Extended Properties=&quot;&quot;" commandType="0"/>
  </connection>
  <connection id="816" xr16:uid="{E91B43BF-065A-435B-AE70-D9399F73C543}" keepAlive="1" name="連線706" type="5" refreshedVersion="0" background="1">
    <dbPr connection="Provider=Microsoft.Mashup.OleDb.1;Data Source=$Workbook$;Location=&quot;Table_2454_113_04&quot;;Extended Properties=&quot;&quot;" commandType="0"/>
  </connection>
  <connection id="817" xr16:uid="{369EDAF6-4C8C-4FB8-92BE-A8FB869A15D4}" keepAlive="1" name="連線707" type="5" refreshedVersion="0" background="1">
    <dbPr connection="Provider=Microsoft.Mashup.OleDb.1;Data Source=$Workbook$;Location=&quot;Table_2454_113_03&quot;;Extended Properties=&quot;&quot;" commandType="0"/>
  </connection>
  <connection id="818" xr16:uid="{EE4A547D-F12E-485C-9D17-DBBB159454B3}" keepAlive="1" name="連線708" type="5" refreshedVersion="0" background="1">
    <dbPr connection="Provider=Microsoft.Mashup.OleDb.1;Data Source=$Workbook$;Location=&quot;Table_4763_113_05&quot;;Extended Properties=&quot;&quot;" commandType="0"/>
  </connection>
  <connection id="819" xr16:uid="{41D23D03-CD15-4E4C-B04A-D51921CB83BC}" keepAlive="1" name="連線709" type="5" refreshedVersion="0" background="1">
    <dbPr connection="Provider=Microsoft.Mashup.OleDb.1;Data Source=$Workbook$;Location=&quot;Table_4763_113_04&quot;;Extended Properties=&quot;&quot;" commandType="0"/>
  </connection>
  <connection id="820" xr16:uid="{0AD12367-8DD3-4D7D-A609-D6CE2609BEFF}" keepAlive="1" name="連線71" type="5" refreshedVersion="0" background="1">
    <dbPr connection="Provider=Microsoft.Mashup.OleDb.1;Data Source=$Workbook$;Location=&quot;Table_3653_113_03&quot;;Extended Properties=&quot;&quot;" commandType="0"/>
  </connection>
  <connection id="821" xr16:uid="{A087275A-5140-4358-B8A2-98A8F996D866}" keepAlive="1" name="連線710" type="5" refreshedVersion="0" background="1">
    <dbPr connection="Provider=Microsoft.Mashup.OleDb.1;Data Source=$Workbook$;Location=&quot;Table_4763_113_03&quot;;Extended Properties=&quot;&quot;" commandType="0"/>
  </connection>
  <connection id="822" xr16:uid="{71D99AA9-82BC-446E-A48B-27F28B06C0FB}" keepAlive="1" name="連線711" type="5" refreshedVersion="0" background="1">
    <dbPr connection="Provider=Microsoft.Mashup.OleDb.1;Data Source=$Workbook$;Location=&quot;Table_3008_113_05&quot;;Extended Properties=&quot;&quot;" commandType="0"/>
  </connection>
  <connection id="823" xr16:uid="{CA17A08D-3E95-488C-8832-16071BB82556}" keepAlive="1" name="連線712" type="5" refreshedVersion="0" background="1">
    <dbPr connection="Provider=Microsoft.Mashup.OleDb.1;Data Source=$Workbook$;Location=&quot;Table_3008_113_04&quot;;Extended Properties=&quot;&quot;" commandType="0"/>
  </connection>
  <connection id="824" xr16:uid="{55F9B85B-9E22-4073-9D62-CFE6298B178E}" keepAlive="1" name="連線713" type="5" refreshedVersion="0" background="1">
    <dbPr connection="Provider=Microsoft.Mashup.OleDb.1;Data Source=$Workbook$;Location=&quot;Table_3008_113_03&quot;;Extended Properties=&quot;&quot;" commandType="0"/>
  </connection>
  <connection id="825" xr16:uid="{01F5464C-50EB-4AD7-A9E7-F1B3433C1B67}" keepAlive="1" name="連線714" type="5" refreshedVersion="0" background="1">
    <dbPr connection="Provider=Microsoft.Mashup.OleDb.1;Data Source=$Workbook$;Location=&quot;Table_2327_113_05&quot;;Extended Properties=&quot;&quot;" commandType="0"/>
  </connection>
  <connection id="826" xr16:uid="{FBC18C58-2C7C-434A-AAEA-6ABFD2824A3E}" keepAlive="1" name="連線715" type="5" refreshedVersion="0" background="1">
    <dbPr connection="Provider=Microsoft.Mashup.OleDb.1;Data Source=$Workbook$;Location=&quot;Table_2327_113_04&quot;;Extended Properties=&quot;&quot;" commandType="0"/>
  </connection>
  <connection id="827" xr16:uid="{50BC3149-3FC6-4CD9-AAF4-D7CB952B12E2}" keepAlive="1" name="連線716" type="5" refreshedVersion="0" background="1">
    <dbPr connection="Provider=Microsoft.Mashup.OleDb.1;Data Source=$Workbook$;Location=&quot;Table_2327_113_03&quot;;Extended Properties=&quot;&quot;" commandType="0"/>
  </connection>
  <connection id="828" xr16:uid="{66724CA0-55DE-4503-9E00-CCFEE894F542}" keepAlive="1" name="連線717" type="5" refreshedVersion="0" background="1">
    <dbPr connection="Provider=Microsoft.Mashup.OleDb.1;Data Source=$Workbook$;Location=&quot;Table_3661_113_05&quot;;Extended Properties=&quot;&quot;" commandType="0"/>
  </connection>
  <connection id="829" xr16:uid="{B643E8AF-4F51-4AA1-92A2-ADE728DE4B90}" keepAlive="1" name="連線718" type="5" refreshedVersion="0" background="1">
    <dbPr connection="Provider=Microsoft.Mashup.OleDb.1;Data Source=$Workbook$;Location=&quot;Table_3661_113_04&quot;;Extended Properties=&quot;&quot;" commandType="0"/>
  </connection>
  <connection id="830" xr16:uid="{8C7ADB09-2FC5-4EE0-BE05-9F4CC9B52E9A}" keepAlive="1" name="連線719" type="5" refreshedVersion="0" background="1">
    <dbPr connection="Provider=Microsoft.Mashup.OleDb.1;Data Source=$Workbook$;Location=&quot;Table_3661_113_03&quot;;Extended Properties=&quot;&quot;" commandType="0"/>
  </connection>
  <connection id="831" xr16:uid="{4C3296CC-1981-443E-8C03-8895013BDEB3}" keepAlive="1" name="連線72" type="5" refreshedVersion="0" background="1">
    <dbPr connection="Provider=Microsoft.Mashup.OleDb.1;Data Source=$Workbook$;Location=&quot;Table_1519_113_05&quot;;Extended Properties=&quot;&quot;" commandType="0"/>
  </connection>
  <connection id="832" xr16:uid="{43FB7C24-B9FB-4164-81C6-98593E36D19E}" keepAlive="1" name="連線720" type="5" refreshedVersion="0" background="1">
    <dbPr connection="Provider=Microsoft.Mashup.OleDb.1;Data Source=$Workbook$;Location=&quot;Table_4938_113_05&quot;;Extended Properties=&quot;&quot;" commandType="0"/>
  </connection>
  <connection id="833" xr16:uid="{9BB456F9-8B69-48D0-ADC2-2A8B7712D7C1}" keepAlive="1" name="連線721" type="5" refreshedVersion="0" background="1">
    <dbPr connection="Provider=Microsoft.Mashup.OleDb.1;Data Source=$Workbook$;Location=&quot;Table_4938_113_04&quot;;Extended Properties=&quot;&quot;" commandType="0"/>
  </connection>
  <connection id="834" xr16:uid="{54F4BBAD-783E-4E00-878D-7950FB848BD3}" keepAlive="1" name="連線722" type="5" refreshedVersion="0" background="1">
    <dbPr connection="Provider=Microsoft.Mashup.OleDb.1;Data Source=$Workbook$;Location=&quot;Table_4938_113_03&quot;;Extended Properties=&quot;&quot;" commandType="0"/>
  </connection>
  <connection id="835" xr16:uid="{2B266765-8685-41F1-8F8D-E66827B4C50C}" keepAlive="1" name="連線723" type="5" refreshedVersion="0" background="1">
    <dbPr connection="Provider=Microsoft.Mashup.OleDb.1;Data Source=$Workbook$;Location=&quot;Table_2357_113_05&quot;;Extended Properties=&quot;&quot;" commandType="0"/>
  </connection>
  <connection id="836" xr16:uid="{C74BABDA-4332-4F50-920C-C4655B9D72C8}" keepAlive="1" name="連線724" type="5" refreshedVersion="0" background="1">
    <dbPr connection="Provider=Microsoft.Mashup.OleDb.1;Data Source=$Workbook$;Location=&quot;Table_2357_113_04&quot;;Extended Properties=&quot;&quot;" commandType="0"/>
  </connection>
  <connection id="837" xr16:uid="{CB01FCC4-ED09-4EF9-A6D1-AA4300ADF881}" keepAlive="1" name="連線725" type="5" refreshedVersion="0" background="1">
    <dbPr connection="Provider=Microsoft.Mashup.OleDb.1;Data Source=$Workbook$;Location=&quot;Table_2357_113_03&quot;;Extended Properties=&quot;&quot;" commandType="0"/>
  </connection>
  <connection id="838" xr16:uid="{C8D6B747-705D-4386-A5AB-58199E9F58AC}" keepAlive="1" name="連線726" type="5" refreshedVersion="0" background="1">
    <dbPr connection="Provider=Microsoft.Mashup.OleDb.1;Data Source=$Workbook$;Location=&quot;Table_3036_113_05&quot;;Extended Properties=&quot;&quot;" commandType="0"/>
  </connection>
  <connection id="839" xr16:uid="{4A1173B8-7424-4555-9886-EA7D975CA60D}" keepAlive="1" name="連線727" type="5" refreshedVersion="0" background="1">
    <dbPr connection="Provider=Microsoft.Mashup.OleDb.1;Data Source=$Workbook$;Location=&quot;Table_3036_113_04&quot;;Extended Properties=&quot;&quot;" commandType="0"/>
  </connection>
  <connection id="840" xr16:uid="{8E59E7AA-12E5-4FB4-A910-53A21000CFB6}" keepAlive="1" name="連線728" type="5" refreshedVersion="0" background="1">
    <dbPr connection="Provider=Microsoft.Mashup.OleDb.1;Data Source=$Workbook$;Location=&quot;Table_3036_113_03&quot;;Extended Properties=&quot;&quot;" commandType="0"/>
  </connection>
  <connection id="841" xr16:uid="{16370F54-6E65-4D4F-BFF6-5E72844E6771}" keepAlive="1" name="連線729" type="5" refreshedVersion="0" background="1">
    <dbPr connection="Provider=Microsoft.Mashup.OleDb.1;Data Source=$Workbook$;Location=&quot;Table_6669_113_05&quot;;Extended Properties=&quot;&quot;" commandType="0"/>
  </connection>
  <connection id="842" xr16:uid="{0774DADD-D8DF-4105-B160-AF193DA8273A}" keepAlive="1" name="連線73" type="5" refreshedVersion="0" background="1">
    <dbPr connection="Provider=Microsoft.Mashup.OleDb.1;Data Source=$Workbook$;Location=&quot;Table_1519_113_04&quot;;Extended Properties=&quot;&quot;" commandType="0"/>
  </connection>
  <connection id="843" xr16:uid="{287336EC-9063-42C3-856F-0988FC2D89A0}" keepAlive="1" name="連線730" type="5" refreshedVersion="0" background="1">
    <dbPr connection="Provider=Microsoft.Mashup.OleDb.1;Data Source=$Workbook$;Location=&quot;Table_6669_113_04&quot;;Extended Properties=&quot;&quot;" commandType="0"/>
  </connection>
  <connection id="844" xr16:uid="{4ED1B30D-1C0A-42CF-9482-0056000FF35B}" keepAlive="1" name="連線731" type="5" refreshedVersion="0" background="1">
    <dbPr connection="Provider=Microsoft.Mashup.OleDb.1;Data Source=$Workbook$;Location=&quot;Table_6669_113_03&quot;;Extended Properties=&quot;&quot;" commandType="0"/>
  </connection>
  <connection id="845" xr16:uid="{A509BE67-F721-49DF-ADA5-3DBDD3BB3CD6}" keepAlive="1" name="連線732" type="5" refreshedVersion="0" background="1">
    <dbPr connection="Provider=Microsoft.Mashup.OleDb.1;Data Source=$Workbook$;Location=&quot;Table_1809_113_05&quot;;Extended Properties=&quot;&quot;" commandType="0"/>
  </connection>
  <connection id="846" xr16:uid="{92023BCF-448B-46E1-8A81-54D7F2DC9C42}" keepAlive="1" name="連線733" type="5" refreshedVersion="0" background="1">
    <dbPr connection="Provider=Microsoft.Mashup.OleDb.1;Data Source=$Workbook$;Location=&quot;Table_1809_113_04&quot;;Extended Properties=&quot;&quot;" commandType="0"/>
  </connection>
  <connection id="847" xr16:uid="{59E98963-12BD-4C2C-8930-0B30F624583E}" keepAlive="1" name="連線734" type="5" refreshedVersion="0" background="1">
    <dbPr connection="Provider=Microsoft.Mashup.OleDb.1;Data Source=$Workbook$;Location=&quot;Table_1809_113_03&quot;;Extended Properties=&quot;&quot;" commandType="0"/>
  </connection>
  <connection id="848" xr16:uid="{F8F5F35E-02AC-4B70-A144-C6DF7CACDFDE}" keepAlive="1" name="連線735" type="5" refreshedVersion="0" background="1">
    <dbPr connection="Provider=Microsoft.Mashup.OleDb.1;Data Source=$Workbook$;Location=&quot;Table_3356_113_05&quot;;Extended Properties=&quot;&quot;" commandType="0"/>
  </connection>
  <connection id="849" xr16:uid="{2048B24D-FEB4-4C5F-BC9A-0C6541068416}" keepAlive="1" name="連線736" type="5" refreshedVersion="0" background="1">
    <dbPr connection="Provider=Microsoft.Mashup.OleDb.1;Data Source=$Workbook$;Location=&quot;Table_3356_113_04&quot;;Extended Properties=&quot;&quot;" commandType="0"/>
  </connection>
  <connection id="850" xr16:uid="{02485A8F-02FB-4923-B099-803D37BFA6EF}" keepAlive="1" name="連線737" type="5" refreshedVersion="0" background="1">
    <dbPr connection="Provider=Microsoft.Mashup.OleDb.1;Data Source=$Workbook$;Location=&quot;Table_3356_113_03&quot;;Extended Properties=&quot;&quot;" commandType="0"/>
  </connection>
  <connection id="851" xr16:uid="{BAF6AABA-3E32-4720-8653-75467E29B95F}" keepAlive="1" name="連線738" type="5" refreshedVersion="0" background="1">
    <dbPr connection="Provider=Microsoft.Mashup.OleDb.1;Data Source=$Workbook$;Location=&quot;Table_6414_113_05&quot;;Extended Properties=&quot;&quot;" commandType="0"/>
  </connection>
  <connection id="852" xr16:uid="{C6AAFDF7-9F41-42A4-A7E7-37EF963BFE98}" keepAlive="1" name="連線739" type="5" refreshedVersion="0" background="1">
    <dbPr connection="Provider=Microsoft.Mashup.OleDb.1;Data Source=$Workbook$;Location=&quot;Table_6414_113_04&quot;;Extended Properties=&quot;&quot;" commandType="0"/>
  </connection>
  <connection id="853" xr16:uid="{C098F86C-F96F-4B87-AADE-0DCAA05F6B2E}" keepAlive="1" name="連線74" type="5" refreshedVersion="0" background="1">
    <dbPr connection="Provider=Microsoft.Mashup.OleDb.1;Data Source=$Workbook$;Location=&quot;Table_1519_113_03&quot;;Extended Properties=&quot;&quot;" commandType="0"/>
  </connection>
  <connection id="854" xr16:uid="{B7BC0D8A-D7B7-49FF-B2FA-F48DEBF2B350}" keepAlive="1" name="連線740" type="5" refreshedVersion="0" background="1">
    <dbPr connection="Provider=Microsoft.Mashup.OleDb.1;Data Source=$Workbook$;Location=&quot;Table_6414_113_03&quot;;Extended Properties=&quot;&quot;" commandType="0"/>
  </connection>
  <connection id="855" xr16:uid="{F3D213A9-7CF9-47A1-9E32-6D387E8EEB7A}" keepAlive="1" name="連線741" type="5" refreshedVersion="0" background="1">
    <dbPr connection="Provider=Microsoft.Mashup.OleDb.1;Data Source=$Workbook$;Location=&quot;Table_1905_113_05&quot;;Extended Properties=&quot;&quot;" commandType="0"/>
  </connection>
  <connection id="856" xr16:uid="{69B01E96-89D9-46B7-90ED-FAA2FE0E091B}" keepAlive="1" name="連線742" type="5" refreshedVersion="0" background="1">
    <dbPr connection="Provider=Microsoft.Mashup.OleDb.1;Data Source=$Workbook$;Location=&quot;Table_1905_113_04&quot;;Extended Properties=&quot;&quot;" commandType="0"/>
  </connection>
  <connection id="857" xr16:uid="{CAD7E3BC-80D8-457A-A27B-6DA6AD0AF1FC}" keepAlive="1" name="連線743" type="5" refreshedVersion="0" background="1">
    <dbPr connection="Provider=Microsoft.Mashup.OleDb.1;Data Source=$Workbook$;Location=&quot;Table_1905_113_03&quot;;Extended Properties=&quot;&quot;" commandType="0"/>
  </connection>
  <connection id="858" xr16:uid="{D59D0AFA-CA39-4DEE-9902-3B3D30C61D87}" keepAlive="1" name="連線744" type="5" refreshedVersion="0" background="1">
    <dbPr connection="Provider=Microsoft.Mashup.OleDb.1;Data Source=$Workbook$;Location=&quot;Table_3504_113_05&quot;;Extended Properties=&quot;&quot;" commandType="0"/>
  </connection>
  <connection id="859" xr16:uid="{7BCE6669-6B13-48FE-9C73-04166E5DC32A}" keepAlive="1" name="連線745" type="5" refreshedVersion="0" background="1">
    <dbPr connection="Provider=Microsoft.Mashup.OleDb.1;Data Source=$Workbook$;Location=&quot;Table_3504_113_04&quot;;Extended Properties=&quot;&quot;" commandType="0"/>
  </connection>
  <connection id="860" xr16:uid="{3C13B62A-07FC-455B-A55E-F9E3DD3A421A}" keepAlive="1" name="連線746" type="5" refreshedVersion="0" background="1">
    <dbPr connection="Provider=Microsoft.Mashup.OleDb.1;Data Source=$Workbook$;Location=&quot;Table_3504_113_03&quot;;Extended Properties=&quot;&quot;" commandType="0"/>
  </connection>
  <connection id="861" xr16:uid="{63295828-5A4E-4645-86C8-7BA53241740F}" keepAlive="1" name="連線747" type="5" refreshedVersion="0" background="1">
    <dbPr connection="Provider=Microsoft.Mashup.OleDb.1;Data Source=$Workbook$;Location=&quot;Table_2338_113_05&quot;;Extended Properties=&quot;&quot;" commandType="0"/>
  </connection>
  <connection id="862" xr16:uid="{7F9F8E33-4F56-4EB8-A79B-EC76B6C5E8C6}" keepAlive="1" name="連線748" type="5" refreshedVersion="0" background="1">
    <dbPr connection="Provider=Microsoft.Mashup.OleDb.1;Data Source=$Workbook$;Location=&quot;Table_2338_113_04&quot;;Extended Properties=&quot;&quot;" commandType="0"/>
  </connection>
  <connection id="863" xr16:uid="{50C03A7B-FDD2-4603-B058-B9C29665887D}" keepAlive="1" name="連線749" type="5" refreshedVersion="0" background="1">
    <dbPr connection="Provider=Microsoft.Mashup.OleDb.1;Data Source=$Workbook$;Location=&quot;Table_2338_113_03&quot;;Extended Properties=&quot;&quot;" commandType="0"/>
  </connection>
  <connection id="864" xr16:uid="{650A4461-E87F-4265-A24C-52CA755E95E6}" keepAlive="1" name="連線75" type="5" refreshedVersion="0" background="1">
    <dbPr connection="Provider=Microsoft.Mashup.OleDb.1;Data Source=$Workbook$;Location=&quot;Table_1905_113_05&quot;;Extended Properties=&quot;&quot;" commandType="0"/>
  </connection>
  <connection id="865" xr16:uid="{6DB7777A-1F09-4280-BD1F-E80527EAE598}" keepAlive="1" name="連線750" type="5" refreshedVersion="0" background="1">
    <dbPr connection="Provider=Microsoft.Mashup.OleDb.1;Data Source=$Workbook$;Location=&quot;Table_2357_113_05&quot;;Extended Properties=&quot;&quot;" commandType="0"/>
  </connection>
  <connection id="866" xr16:uid="{67EC49C8-4203-4A03-AE2E-A25E5C57BA6E}" keepAlive="1" name="連線751" type="5" refreshedVersion="0" background="1">
    <dbPr connection="Provider=Microsoft.Mashup.OleDb.1;Data Source=$Workbook$;Location=&quot;Table_2357_113_04&quot;;Extended Properties=&quot;&quot;" commandType="0"/>
  </connection>
  <connection id="867" xr16:uid="{62A27CE2-6D2D-4499-B22A-4D42C96125D9}" keepAlive="1" name="連線752" type="5" refreshedVersion="0" background="1">
    <dbPr connection="Provider=Microsoft.Mashup.OleDb.1;Data Source=$Workbook$;Location=&quot;Table_2357_113_03&quot;;Extended Properties=&quot;&quot;" commandType="0"/>
  </connection>
  <connection id="868" xr16:uid="{2ACA0460-4EE6-4C48-9B07-CC4BC5F13AEF}" keepAlive="1" name="連線753" type="5" refreshedVersion="0" background="1">
    <dbPr connection="Provider=Microsoft.Mashup.OleDb.1;Data Source=$Workbook$;Location=&quot;Table_2059_113_05&quot;;Extended Properties=&quot;&quot;" commandType="0"/>
  </connection>
  <connection id="869" xr16:uid="{A094DB11-B47E-41D2-BE8A-ECCB5EDBBA56}" keepAlive="1" name="連線754" type="5" refreshedVersion="0" background="1">
    <dbPr connection="Provider=Microsoft.Mashup.OleDb.1;Data Source=$Workbook$;Location=&quot;Table_2059_113_04&quot;;Extended Properties=&quot;&quot;" commandType="0"/>
  </connection>
  <connection id="870" xr16:uid="{E1F80D5E-A6E9-4DC0-85B4-3C07B9EDA067}" keepAlive="1" name="連線755" type="5" refreshedVersion="0" background="1">
    <dbPr connection="Provider=Microsoft.Mashup.OleDb.1;Data Source=$Workbook$;Location=&quot;Table_2059_113_03&quot;;Extended Properties=&quot;&quot;" commandType="0"/>
  </connection>
  <connection id="871" xr16:uid="{7FBACAE4-8594-4944-900F-E4DA9C971A93}" keepAlive="1" name="連線756" type="5" refreshedVersion="0" background="1">
    <dbPr connection="Provider=Microsoft.Mashup.OleDb.1;Data Source=$Workbook$;Location=&quot;Table_3533_113_05&quot;;Extended Properties=&quot;&quot;" commandType="0"/>
  </connection>
  <connection id="872" xr16:uid="{48F0FF4D-9BEB-4A80-8F15-8EA7E4904F60}" keepAlive="1" name="連線757" type="5" refreshedVersion="0" background="1">
    <dbPr connection="Provider=Microsoft.Mashup.OleDb.1;Data Source=$Workbook$;Location=&quot;Table_3533_113_04&quot;;Extended Properties=&quot;&quot;" commandType="0"/>
  </connection>
  <connection id="873" xr16:uid="{3A9A04BA-1827-4665-B74A-27DF5F5F18EB}" keepAlive="1" name="連線758" type="5" refreshedVersion="0" background="1">
    <dbPr connection="Provider=Microsoft.Mashup.OleDb.1;Data Source=$Workbook$;Location=&quot;Table_3533_113_03&quot;;Extended Properties=&quot;&quot;" commandType="0"/>
  </connection>
  <connection id="874" xr16:uid="{C3BC0887-67C0-426D-90A2-C07643D51BB3}" keepAlive="1" name="連線759" type="5" refreshedVersion="0" background="1">
    <dbPr connection="Provider=Microsoft.Mashup.OleDb.1;Data Source=$Workbook$;Location=&quot;Table_6669_113_05&quot;;Extended Properties=&quot;&quot;" commandType="0"/>
  </connection>
  <connection id="875" xr16:uid="{71D67FF1-581E-4751-AB8E-5876FB28FAF3}" keepAlive="1" name="連線76" type="5" refreshedVersion="0" background="1">
    <dbPr connection="Provider=Microsoft.Mashup.OleDb.1;Data Source=$Workbook$;Location=&quot;Table_1905_113_04&quot;;Extended Properties=&quot;&quot;" commandType="0"/>
  </connection>
  <connection id="876" xr16:uid="{BD8581C1-2DB9-4C80-8198-96640CF29997}" keepAlive="1" name="連線760" type="5" refreshedVersion="0" background="1">
    <dbPr connection="Provider=Microsoft.Mashup.OleDb.1;Data Source=$Workbook$;Location=&quot;Table_6669_113_04&quot;;Extended Properties=&quot;&quot;" commandType="0"/>
  </connection>
  <connection id="877" xr16:uid="{80C1C143-AC70-4350-952F-47656D7B3DA4}" keepAlive="1" name="連線761" type="5" refreshedVersion="0" background="1">
    <dbPr connection="Provider=Microsoft.Mashup.OleDb.1;Data Source=$Workbook$;Location=&quot;Table_6669_113_03&quot;;Extended Properties=&quot;&quot;" commandType="0"/>
  </connection>
  <connection id="878" xr16:uid="{DD05F534-99A1-4DC8-9F8C-C7E88D9BB052}" keepAlive="1" name="連線762" type="5" refreshedVersion="0" background="1">
    <dbPr connection="Provider=Microsoft.Mashup.OleDb.1;Data Source=$Workbook$;Location=&quot;Table_2207_113_05&quot;;Extended Properties=&quot;&quot;" commandType="0"/>
  </connection>
  <connection id="879" xr16:uid="{AEDB9456-8BE5-43B9-8D2C-77B0926807F1}" keepAlive="1" name="連線763" type="5" refreshedVersion="0" background="1">
    <dbPr connection="Provider=Microsoft.Mashup.OleDb.1;Data Source=$Workbook$;Location=&quot;Table_2207_113_04&quot;;Extended Properties=&quot;&quot;" commandType="0"/>
  </connection>
  <connection id="880" xr16:uid="{2D635299-E03F-4256-B63A-1966273C00BF}" keepAlive="1" name="連線764" type="5" refreshedVersion="0" background="1">
    <dbPr connection="Provider=Microsoft.Mashup.OleDb.1;Data Source=$Workbook$;Location=&quot;Table_2207_113_03&quot;;Extended Properties=&quot;&quot;" commandType="0"/>
  </connection>
  <connection id="881" xr16:uid="{965340EF-AF7C-41C8-8C75-8C5745E98D2D}" keepAlive="1" name="連線765" type="5" refreshedVersion="0" background="1">
    <dbPr connection="Provider=Microsoft.Mashup.OleDb.1;Data Source=$Workbook$;Location=&quot;Table_2454_113_05&quot;;Extended Properties=&quot;&quot;" commandType="0"/>
  </connection>
  <connection id="882" xr16:uid="{B0E232AE-38C8-4CE0-AFF7-25EEA87C4739}" keepAlive="1" name="連線766" type="5" refreshedVersion="0" background="1">
    <dbPr connection="Provider=Microsoft.Mashup.OleDb.1;Data Source=$Workbook$;Location=&quot;Table_2454_113_04&quot;;Extended Properties=&quot;&quot;" commandType="0"/>
  </connection>
  <connection id="883" xr16:uid="{BD33FE18-1759-44E6-AB12-AC18D046755D}" keepAlive="1" name="連線767" type="5" refreshedVersion="0" background="1">
    <dbPr connection="Provider=Microsoft.Mashup.OleDb.1;Data Source=$Workbook$;Location=&quot;Table_2454_113_03&quot;;Extended Properties=&quot;&quot;" commandType="0"/>
  </connection>
  <connection id="884" xr16:uid="{CC96135B-580B-4DDC-A1EC-D8600A887505}" keepAlive="1" name="連線768" type="5" refreshedVersion="0" background="1">
    <dbPr connection="Provider=Microsoft.Mashup.OleDb.1;Data Source=$Workbook$;Location=&quot;Table_4763_113_05&quot;;Extended Properties=&quot;&quot;" commandType="0"/>
  </connection>
  <connection id="885" xr16:uid="{C99FC736-B0BD-4819-BFF4-6777947E24E8}" keepAlive="1" name="連線769" type="5" refreshedVersion="0" background="1">
    <dbPr connection="Provider=Microsoft.Mashup.OleDb.1;Data Source=$Workbook$;Location=&quot;Table_4763_113_04&quot;;Extended Properties=&quot;&quot;" commandType="0"/>
  </connection>
  <connection id="886" xr16:uid="{A25DD63C-628D-43CC-BBD9-851EEEFDB14F}" keepAlive="1" name="連線77" type="5" refreshedVersion="0" background="1">
    <dbPr connection="Provider=Microsoft.Mashup.OleDb.1;Data Source=$Workbook$;Location=&quot;Table_1905_113_03&quot;;Extended Properties=&quot;&quot;" commandType="0"/>
  </connection>
  <connection id="887" xr16:uid="{ED047EF1-207F-4049-A2CE-5331F25C3067}" keepAlive="1" name="連線770" type="5" refreshedVersion="0" background="1">
    <dbPr connection="Provider=Microsoft.Mashup.OleDb.1;Data Source=$Workbook$;Location=&quot;Table_4763_113_03&quot;;Extended Properties=&quot;&quot;" commandType="0"/>
  </connection>
  <connection id="888" xr16:uid="{885A516F-B609-45B7-9298-740E153682F0}" keepAlive="1" name="連線771" type="5" refreshedVersion="0" background="1">
    <dbPr connection="Provider=Microsoft.Mashup.OleDb.1;Data Source=$Workbook$;Location=&quot;Table_3008_113_05&quot;;Extended Properties=&quot;&quot;" commandType="0"/>
  </connection>
  <connection id="889" xr16:uid="{5662C152-DB81-4824-8F46-A8334DA4CFE5}" keepAlive="1" name="連線772" type="5" refreshedVersion="0" background="1">
    <dbPr connection="Provider=Microsoft.Mashup.OleDb.1;Data Source=$Workbook$;Location=&quot;Table_3008_113_04&quot;;Extended Properties=&quot;&quot;" commandType="0"/>
  </connection>
  <connection id="890" xr16:uid="{03EF884B-6DB4-47E3-863D-17E35448234D}" keepAlive="1" name="連線773" type="5" refreshedVersion="0" background="1">
    <dbPr connection="Provider=Microsoft.Mashup.OleDb.1;Data Source=$Workbook$;Location=&quot;Table_3008_113_03&quot;;Extended Properties=&quot;&quot;" commandType="0"/>
  </connection>
  <connection id="891" xr16:uid="{AF73DE55-3273-4481-880F-08E3B98B3E82}" keepAlive="1" name="連線774" type="5" refreshedVersion="0" background="1">
    <dbPr connection="Provider=Microsoft.Mashup.OleDb.1;Data Source=$Workbook$;Location=&quot;Table_2327_113_05&quot;;Extended Properties=&quot;&quot;" commandType="0"/>
  </connection>
  <connection id="892" xr16:uid="{077B7C46-72FA-462A-ACD4-95DE78C18DAA}" keepAlive="1" name="連線775" type="5" refreshedVersion="0" background="1">
    <dbPr connection="Provider=Microsoft.Mashup.OleDb.1;Data Source=$Workbook$;Location=&quot;Table_2327_113_04&quot;;Extended Properties=&quot;&quot;" commandType="0"/>
  </connection>
  <connection id="893" xr16:uid="{75A5C9E1-2CBC-45E7-93E4-3DA5DA02126D}" keepAlive="1" name="連線776" type="5" refreshedVersion="0" background="1">
    <dbPr connection="Provider=Microsoft.Mashup.OleDb.1;Data Source=$Workbook$;Location=&quot;Table_2327_113_03&quot;;Extended Properties=&quot;&quot;" commandType="0"/>
  </connection>
  <connection id="894" xr16:uid="{333FEA4C-9F45-43D5-ACD5-2973176DE343}" keepAlive="1" name="連線777" type="5" refreshedVersion="0" background="1">
    <dbPr connection="Provider=Microsoft.Mashup.OleDb.1;Data Source=$Workbook$;Location=&quot;Table_3661_113_05&quot;;Extended Properties=&quot;&quot;" commandType="0"/>
  </connection>
  <connection id="895" xr16:uid="{933BE3E5-B2A2-4CD8-AD6A-B78655C99070}" keepAlive="1" name="連線778" type="5" refreshedVersion="0" background="1">
    <dbPr connection="Provider=Microsoft.Mashup.OleDb.1;Data Source=$Workbook$;Location=&quot;Table_3661_113_04&quot;;Extended Properties=&quot;&quot;" commandType="0"/>
  </connection>
  <connection id="896" xr16:uid="{1B5EAFEB-1E68-4C82-8201-691D3F9A6C61}" keepAlive="1" name="連線779" type="5" refreshedVersion="0" background="1">
    <dbPr connection="Provider=Microsoft.Mashup.OleDb.1;Data Source=$Workbook$;Location=&quot;Table_3661_113_03&quot;;Extended Properties=&quot;&quot;" commandType="0"/>
  </connection>
  <connection id="897" xr16:uid="{00571EE8-347C-4786-907E-70CA1BE52886}" keepAlive="1" name="連線78" type="5" refreshedVersion="0" background="1">
    <dbPr connection="Provider=Microsoft.Mashup.OleDb.1;Data Source=$Workbook$;Location=&quot;Table_6409_113_05&quot;;Extended Properties=&quot;&quot;" commandType="0"/>
  </connection>
  <connection id="898" xr16:uid="{00F877BE-AABF-41CB-A1F3-563C0665375B}" keepAlive="1" name="連線780" type="5" refreshedVersion="0" background="1">
    <dbPr connection="Provider=Microsoft.Mashup.OleDb.1;Data Source=$Workbook$;Location=&quot;Table_1109_113_05&quot;;Extended Properties=&quot;&quot;" commandType="0"/>
  </connection>
  <connection id="899" xr16:uid="{FC05F524-A3BB-4427-8966-E2CD2CA6386F}" keepAlive="1" name="連線781" type="5" refreshedVersion="0" background="1">
    <dbPr connection="Provider=Microsoft.Mashup.OleDb.1;Data Source=$Workbook$;Location=&quot;Table_1109_113_04&quot;;Extended Properties=&quot;&quot;" commandType="0"/>
  </connection>
  <connection id="900" xr16:uid="{3D732BEE-2DDB-4C8E-A41D-9AB68AE3243E}" keepAlive="1" name="連線782" type="5" refreshedVersion="0" background="1">
    <dbPr connection="Provider=Microsoft.Mashup.OleDb.1;Data Source=$Workbook$;Location=&quot;Table_1109_113_03&quot;;Extended Properties=&quot;&quot;" commandType="0"/>
  </connection>
  <connection id="901" xr16:uid="{314491B1-5C1F-4B10-BF6A-6F40A5C7AF3C}" keepAlive="1" name="連線783" type="5" refreshedVersion="0" background="1">
    <dbPr connection="Provider=Microsoft.Mashup.OleDb.1;Data Source=$Workbook$;Location=&quot;Table_2023_113_05&quot;;Extended Properties=&quot;&quot;" commandType="0"/>
  </connection>
  <connection id="902" xr16:uid="{8E951797-7920-486C-A2EC-DE2256EE7CE7}" keepAlive="1" name="連線784" type="5" refreshedVersion="0" background="1">
    <dbPr connection="Provider=Microsoft.Mashup.OleDb.1;Data Source=$Workbook$;Location=&quot;Table_2023_113_04&quot;;Extended Properties=&quot;&quot;" commandType="0"/>
  </connection>
  <connection id="903" xr16:uid="{E9A2D7F3-CFFF-4E95-9C27-46007FF7B31A}" keepAlive="1" name="連線785" type="5" refreshedVersion="0" background="1">
    <dbPr connection="Provider=Microsoft.Mashup.OleDb.1;Data Source=$Workbook$;Location=&quot;Table_2023_113_03&quot;;Extended Properties=&quot;&quot;" commandType="0"/>
  </connection>
  <connection id="904" xr16:uid="{0B1070AE-3252-4B37-9644-604F0358C425}" keepAlive="1" name="連線786" type="5" refreshedVersion="0" background="1">
    <dbPr connection="Provider=Microsoft.Mashup.OleDb.1;Data Source=$Workbook$;Location=&quot;Table_9802_113_05&quot;;Extended Properties=&quot;&quot;" commandType="0"/>
  </connection>
  <connection id="905" xr16:uid="{304666C8-564B-4D36-86DD-656E461138C2}" keepAlive="1" name="連線787" type="5" refreshedVersion="0" background="1">
    <dbPr connection="Provider=Microsoft.Mashup.OleDb.1;Data Source=$Workbook$;Location=&quot;Table_9802_113_04&quot;;Extended Properties=&quot;&quot;" commandType="0"/>
  </connection>
  <connection id="906" xr16:uid="{CE77660D-31C7-4389-982D-4409EF79118D}" keepAlive="1" name="連線788" type="5" refreshedVersion="0" background="1">
    <dbPr connection="Provider=Microsoft.Mashup.OleDb.1;Data Source=$Workbook$;Location=&quot;Table_9802_113_03&quot;;Extended Properties=&quot;&quot;" commandType="0"/>
  </connection>
  <connection id="907" xr16:uid="{756E7372-CED8-41FC-9BC0-55E176D63050}" keepAlive="1" name="連線789" type="5" refreshedVersion="0" background="1">
    <dbPr connection="Provider=Microsoft.Mashup.OleDb.1;Data Source=$Workbook$;Location=&quot;Table_6213_113_05&quot;;Extended Properties=&quot;&quot;" commandType="0"/>
  </connection>
  <connection id="908" xr16:uid="{8F96747F-818D-412B-B623-EB0BEC59E7FE}" keepAlive="1" name="連線79" type="5" refreshedVersion="0" background="1">
    <dbPr connection="Provider=Microsoft.Mashup.OleDb.1;Data Source=$Workbook$;Location=&quot;Table_6409_113_04&quot;;Extended Properties=&quot;&quot;" commandType="0"/>
  </connection>
  <connection id="909" xr16:uid="{7611ED4D-7A68-4BD7-9C5F-A5FCE0507D16}" keepAlive="1" name="連線790" type="5" refreshedVersion="0" background="1">
    <dbPr connection="Provider=Microsoft.Mashup.OleDb.1;Data Source=$Workbook$;Location=&quot;Table_6213_113_04&quot;;Extended Properties=&quot;&quot;" commandType="0"/>
  </connection>
  <connection id="910" xr16:uid="{D234C701-D0FC-4F3C-B2BD-70125300D418}" keepAlive="1" name="連線791" type="5" refreshedVersion="0" background="1">
    <dbPr connection="Provider=Microsoft.Mashup.OleDb.1;Data Source=$Workbook$;Location=&quot;Table_6213_113_03&quot;;Extended Properties=&quot;&quot;" commandType="0"/>
  </connection>
  <connection id="911" xr16:uid="{049A6F44-815C-44E6-80FB-D2F6331FAC51}" keepAlive="1" name="連線792" type="5" refreshedVersion="0" background="1">
    <dbPr connection="Provider=Microsoft.Mashup.OleDb.1;Data Source=$Workbook$;Location=&quot;Table_6449_113_05&quot;;Extended Properties=&quot;&quot;" commandType="0"/>
  </connection>
  <connection id="912" xr16:uid="{0EA76DA7-A3C7-48C4-89AF-BA48001278A0}" keepAlive="1" name="連線793" type="5" refreshedVersion="0" background="1">
    <dbPr connection="Provider=Microsoft.Mashup.OleDb.1;Data Source=$Workbook$;Location=&quot;Table_6449_113_04&quot;;Extended Properties=&quot;&quot;" commandType="0"/>
  </connection>
  <connection id="913" xr16:uid="{097AEF4E-D1D7-4F00-AA13-CBFA56342A82}" keepAlive="1" name="連線794" type="5" refreshedVersion="0" background="1">
    <dbPr connection="Provider=Microsoft.Mashup.OleDb.1;Data Source=$Workbook$;Location=&quot;Table_6449_113_03&quot;;Extended Properties=&quot;&quot;" commandType="0"/>
  </connection>
  <connection id="914" xr16:uid="{3058B6B7-4B6E-4F51-BF79-679C3F7DC673}" keepAlive="1" name="連線795" type="5" refreshedVersion="0" background="1">
    <dbPr connection="Provider=Microsoft.Mashup.OleDb.1;Data Source=$Workbook$;Location=&quot;Table_6770_113_05&quot;;Extended Properties=&quot;&quot;" commandType="0"/>
  </connection>
  <connection id="915" xr16:uid="{E8F86CC2-B80C-438A-95AC-A844140F016C}" keepAlive="1" name="連線796" type="5" refreshedVersion="0" background="1">
    <dbPr connection="Provider=Microsoft.Mashup.OleDb.1;Data Source=$Workbook$;Location=&quot;Table_6770_113_04&quot;;Extended Properties=&quot;&quot;" commandType="0"/>
  </connection>
  <connection id="916" xr16:uid="{BB368B38-F37B-49D6-9839-C4FC0995B48C}" keepAlive="1" name="連線797" type="5" refreshedVersion="0" background="1">
    <dbPr connection="Provider=Microsoft.Mashup.OleDb.1;Data Source=$Workbook$;Location=&quot;Table_6770_113_03&quot;;Extended Properties=&quot;&quot;" commandType="0"/>
  </connection>
  <connection id="917" xr16:uid="{68A4CE6E-2B65-447D-A141-38C5ADD27883}" keepAlive="1" name="連線798" type="5" refreshedVersion="0" background="1">
    <dbPr connection="Provider=Microsoft.Mashup.OleDb.1;Data Source=$Workbook$;Location=&quot;Table_2231_113_05&quot;;Extended Properties=&quot;&quot;" commandType="0"/>
  </connection>
  <connection id="918" xr16:uid="{BF1CB8C1-65D1-4F14-A5A5-ABCDDD571A80}" keepAlive="1" name="連線799" type="5" refreshedVersion="0" background="1">
    <dbPr connection="Provider=Microsoft.Mashup.OleDb.1;Data Source=$Workbook$;Location=&quot;Table_2231_113_04&quot;;Extended Properties=&quot;&quot;" commandType="0"/>
  </connection>
  <connection id="919" xr16:uid="{CE7A05BE-CB14-41F3-B694-950F9F404E77}" keepAlive="1" name="連線8" type="5" refreshedVersion="0" background="1">
    <dbPr connection="Provider=Microsoft.Mashup.OleDb.1;Data Source=$Workbook$;Location=&quot;Table_6669_113_03&quot;;Extended Properties=&quot;&quot;" commandType="0"/>
  </connection>
  <connection id="920" xr16:uid="{2BB697E9-B3AE-4A76-819F-30846D18EA6A}" keepAlive="1" name="連線80" type="5" refreshedVersion="0" background="1">
    <dbPr connection="Provider=Microsoft.Mashup.OleDb.1;Data Source=$Workbook$;Location=&quot;Table_6409_113_03&quot;;Extended Properties=&quot;&quot;" commandType="0"/>
  </connection>
  <connection id="921" xr16:uid="{9C82E76F-AA88-4890-8ACB-3C568CBA33E4}" keepAlive="1" name="連線800" type="5" refreshedVersion="0" background="1">
    <dbPr connection="Provider=Microsoft.Mashup.OleDb.1;Data Source=$Workbook$;Location=&quot;Table_2231_113_03&quot;;Extended Properties=&quot;&quot;" commandType="0"/>
  </connection>
  <connection id="922" xr16:uid="{2BAAE319-E1B0-4B02-9330-31B4FC771391}" keepAlive="1" name="連線801" type="5" refreshedVersion="0" background="1">
    <dbPr connection="Provider=Microsoft.Mashup.OleDb.1;Data Source=$Workbook$;Location=&quot;Table_6443_113_05&quot;;Extended Properties=&quot;&quot;" commandType="0"/>
  </connection>
  <connection id="923" xr16:uid="{9853AFE7-3565-4823-8B38-9F968E002F79}" keepAlive="1" name="連線802" type="5" refreshedVersion="0" background="1">
    <dbPr connection="Provider=Microsoft.Mashup.OleDb.1;Data Source=$Workbook$;Location=&quot;Table_6443_113_04&quot;;Extended Properties=&quot;&quot;" commandType="0"/>
  </connection>
  <connection id="924" xr16:uid="{EA91717C-5F21-4A29-80F3-278269DC3106}" keepAlive="1" name="連線803" type="5" refreshedVersion="0" background="1">
    <dbPr connection="Provider=Microsoft.Mashup.OleDb.1;Data Source=$Workbook$;Location=&quot;Table_6443_113_03&quot;;Extended Properties=&quot;&quot;" commandType="0"/>
  </connection>
  <connection id="925" xr16:uid="{83E33B3E-2D4C-4B90-8A3B-F02699170207}" keepAlive="1" name="連線804" type="5" refreshedVersion="0" background="1">
    <dbPr connection="Provider=Microsoft.Mashup.OleDb.1;Data Source=$Workbook$;Location=&quot;Table_4968_113_05&quot;;Extended Properties=&quot;&quot;" commandType="0"/>
  </connection>
  <connection id="926" xr16:uid="{19EF1F2F-F720-4F2F-AD27-57F4F5A8DBF4}" keepAlive="1" name="連線805" type="5" refreshedVersion="0" background="1">
    <dbPr connection="Provider=Microsoft.Mashup.OleDb.1;Data Source=$Workbook$;Location=&quot;Table_4968_113_04&quot;;Extended Properties=&quot;&quot;" commandType="0"/>
  </connection>
  <connection id="927" xr16:uid="{7D5DCFB0-474B-4F7B-8E87-D7F67A684E74}" keepAlive="1" name="連線806" type="5" refreshedVersion="0" background="1">
    <dbPr connection="Provider=Microsoft.Mashup.OleDb.1;Data Source=$Workbook$;Location=&quot;Table_4968_113_03&quot;;Extended Properties=&quot;&quot;" commandType="0"/>
  </connection>
  <connection id="928" xr16:uid="{5F10BD84-7B87-4A5A-B4B3-B2A8485CA993}" keepAlive="1" name="連線807" type="5" refreshedVersion="0" background="1">
    <dbPr connection="Provider=Microsoft.Mashup.OleDb.1;Data Source=$Workbook$;Location=&quot;Table_2330_113_05&quot;;Extended Properties=&quot;&quot;" commandType="0"/>
  </connection>
  <connection id="929" xr16:uid="{B958ED25-020E-4D1E-9E2B-20C9BE54AA51}" keepAlive="1" name="連線808" type="5" refreshedVersion="0" background="1">
    <dbPr connection="Provider=Microsoft.Mashup.OleDb.1;Data Source=$Workbook$;Location=&quot;Table_2330_113_04&quot;;Extended Properties=&quot;&quot;" commandType="0"/>
  </connection>
  <connection id="930" xr16:uid="{4D160CD4-4C1B-4837-922C-DC5AB68C2FFB}" keepAlive="1" name="連線809" type="5" refreshedVersion="0" background="1">
    <dbPr connection="Provider=Microsoft.Mashup.OleDb.1;Data Source=$Workbook$;Location=&quot;Table_2330_113_03&quot;;Extended Properties=&quot;&quot;" commandType="0"/>
  </connection>
  <connection id="931" xr16:uid="{AFA691A7-38D6-4848-A266-CAC841128445}" keepAlive="1" name="連線81" type="5" refreshedVersion="0" background="1">
    <dbPr connection="Provider=Microsoft.Mashup.OleDb.1;Data Source=$Workbook$;Location=&quot;Table_3443_113_05&quot;;Extended Properties=&quot;&quot;" commandType="0"/>
  </connection>
  <connection id="932" xr16:uid="{7DCC1F9B-2A73-4929-AC6E-56D8777D80E3}" keepAlive="1" name="連線810" type="5" refreshedVersion="0" background="1">
    <dbPr connection="Provider=Microsoft.Mashup.OleDb.1;Data Source=$Workbook$;Location=&quot;Table_6541_113_05&quot;;Extended Properties=&quot;&quot;" commandType="0"/>
  </connection>
  <connection id="933" xr16:uid="{52C84FEF-A366-4FC3-A6DD-091D0B59227E}" keepAlive="1" name="連線811" type="5" refreshedVersion="0" background="1">
    <dbPr connection="Provider=Microsoft.Mashup.OleDb.1;Data Source=$Workbook$;Location=&quot;Table_6541_113_04&quot;;Extended Properties=&quot;&quot;" commandType="0"/>
  </connection>
  <connection id="934" xr16:uid="{84CAEFC9-17AF-41CA-96D9-0CEBBE60E73A}" keepAlive="1" name="連線812" type="5" refreshedVersion="0" background="1">
    <dbPr connection="Provider=Microsoft.Mashup.OleDb.1;Data Source=$Workbook$;Location=&quot;Table_6541_113_03&quot;;Extended Properties=&quot;&quot;" commandType="0"/>
  </connection>
  <connection id="935" xr16:uid="{7DA34388-87B4-40B3-979D-CF5D850D389D}" keepAlive="1" name="連線813" type="5" refreshedVersion="0" background="1">
    <dbPr connection="Provider=Microsoft.Mashup.OleDb.1;Data Source=$Workbook$;Location=&quot;Table_2345_113_05&quot;;Extended Properties=&quot;&quot;" commandType="0"/>
  </connection>
  <connection id="936" xr16:uid="{CD6A96A5-583F-46CB-9C26-7EB536C62382}" keepAlive="1" name="連線814" type="5" refreshedVersion="0" background="1">
    <dbPr connection="Provider=Microsoft.Mashup.OleDb.1;Data Source=$Workbook$;Location=&quot;Table_2345_113_04&quot;;Extended Properties=&quot;&quot;" commandType="0"/>
  </connection>
  <connection id="937" xr16:uid="{67188BAC-C3CC-4AD3-99D2-AFCD416E528F}" keepAlive="1" name="連線815" type="5" refreshedVersion="0" background="1">
    <dbPr connection="Provider=Microsoft.Mashup.OleDb.1;Data Source=$Workbook$;Location=&quot;Table_2345_113_03&quot;;Extended Properties=&quot;&quot;" commandType="0"/>
  </connection>
  <connection id="938" xr16:uid="{20CEB2E2-788E-4C3F-A656-F9E15CFF35F9}" keepAlive="1" name="連線816" type="5" refreshedVersion="0" background="1">
    <dbPr connection="Provider=Microsoft.Mashup.OleDb.1;Data Source=$Workbook$;Location=&quot;Table_6669_113_05&quot;;Extended Properties=&quot;&quot;" commandType="0"/>
  </connection>
  <connection id="939" xr16:uid="{CD4E9318-1C56-4184-A8E0-10C8883AB0C3}" keepAlive="1" name="連線817" type="5" refreshedVersion="0" background="1">
    <dbPr connection="Provider=Microsoft.Mashup.OleDb.1;Data Source=$Workbook$;Location=&quot;Table_6669_113_04&quot;;Extended Properties=&quot;&quot;" commandType="0"/>
  </connection>
  <connection id="940" xr16:uid="{8F86715B-2DA9-467C-B76D-DEC99E011491}" keepAlive="1" name="連線818" type="5" refreshedVersion="0" background="1">
    <dbPr connection="Provider=Microsoft.Mashup.OleDb.1;Data Source=$Workbook$;Location=&quot;Table_6669_113_03&quot;;Extended Properties=&quot;&quot;" commandType="0"/>
  </connection>
  <connection id="941" xr16:uid="{AAD0FFE7-D4CC-421D-B6A8-C46A5A184EE2}" keepAlive="1" name="連線819" type="5" refreshedVersion="0" background="1">
    <dbPr connection="Provider=Microsoft.Mashup.OleDb.1;Data Source=$Workbook$;Location=&quot;Table_3653_113_05&quot;;Extended Properties=&quot;&quot;" commandType="0"/>
  </connection>
  <connection id="942" xr16:uid="{26DFDD80-F261-4641-A4A0-DE4FD9FE1154}" keepAlive="1" name="連線82" type="5" refreshedVersion="0" background="1">
    <dbPr connection="Provider=Microsoft.Mashup.OleDb.1;Data Source=$Workbook$;Location=&quot;Table_3443_113_04&quot;;Extended Properties=&quot;&quot;" commandType="0"/>
  </connection>
  <connection id="943" xr16:uid="{C5C36C0B-D909-424D-A245-20F900F9F7CA}" keepAlive="1" name="連線820" type="5" refreshedVersion="0" background="1">
    <dbPr connection="Provider=Microsoft.Mashup.OleDb.1;Data Source=$Workbook$;Location=&quot;Table_3653_113_04&quot;;Extended Properties=&quot;&quot;" commandType="0"/>
  </connection>
  <connection id="944" xr16:uid="{40AF4F38-C83D-4E93-9D92-1E407AFAA38D}" keepAlive="1" name="連線821" type="5" refreshedVersion="0" background="1">
    <dbPr connection="Provider=Microsoft.Mashup.OleDb.1;Data Source=$Workbook$;Location=&quot;Table_3653_113_03&quot;;Extended Properties=&quot;&quot;" commandType="0"/>
  </connection>
  <connection id="945" xr16:uid="{775F04EF-7C13-4BB2-902F-D5F0AA8965D9}" keepAlive="1" name="連線822" type="5" refreshedVersion="0" background="1">
    <dbPr connection="Provider=Microsoft.Mashup.OleDb.1;Data Source=$Workbook$;Location=&quot;Table_1519_113_05&quot;;Extended Properties=&quot;&quot;" commandType="0"/>
  </connection>
  <connection id="946" xr16:uid="{46A71EAF-16BC-4724-BC19-C5AF6A4D331E}" keepAlive="1" name="連線823" type="5" refreshedVersion="0" background="1">
    <dbPr connection="Provider=Microsoft.Mashup.OleDb.1;Data Source=$Workbook$;Location=&quot;Table_1519_113_04&quot;;Extended Properties=&quot;&quot;" commandType="0"/>
  </connection>
  <connection id="947" xr16:uid="{D25E65D7-C148-43F8-9A71-04FC0968D903}" keepAlive="1" name="連線824" type="5" refreshedVersion="0" background="1">
    <dbPr connection="Provider=Microsoft.Mashup.OleDb.1;Data Source=$Workbook$;Location=&quot;Table_1519_113_03&quot;;Extended Properties=&quot;&quot;" commandType="0"/>
  </connection>
  <connection id="948" xr16:uid="{4DD6FBAE-2517-42EE-8D96-3A11644B848A}" keepAlive="1" name="連線825" type="5" refreshedVersion="0" background="1">
    <dbPr connection="Provider=Microsoft.Mashup.OleDb.1;Data Source=$Workbook$;Location=&quot;Table_1905_113_05&quot;;Extended Properties=&quot;&quot;" commandType="0"/>
  </connection>
  <connection id="949" xr16:uid="{E3D96FF6-9DBF-4F3C-AC33-FD4BA01DAF76}" keepAlive="1" name="連線826" type="5" refreshedVersion="0" background="1">
    <dbPr connection="Provider=Microsoft.Mashup.OleDb.1;Data Source=$Workbook$;Location=&quot;Table_1905_113_04&quot;;Extended Properties=&quot;&quot;" commandType="0"/>
  </connection>
  <connection id="950" xr16:uid="{66F662A9-0383-45D2-A359-530A4FC51D28}" keepAlive="1" name="連線827" type="5" refreshedVersion="0" background="1">
    <dbPr connection="Provider=Microsoft.Mashup.OleDb.1;Data Source=$Workbook$;Location=&quot;Table_1905_113_03&quot;;Extended Properties=&quot;&quot;" commandType="0"/>
  </connection>
  <connection id="951" xr16:uid="{15AEC4DC-0376-40E6-ADE8-DE23B8DC1CD1}" keepAlive="1" name="連線828" type="5" refreshedVersion="0" background="1">
    <dbPr connection="Provider=Microsoft.Mashup.OleDb.1;Data Source=$Workbook$;Location=&quot;Table_6409_113_05&quot;;Extended Properties=&quot;&quot;" commandType="0"/>
  </connection>
  <connection id="952" xr16:uid="{10BB2581-13A0-4CD4-AA80-D2AFCA6B1658}" keepAlive="1" name="連線829" type="5" refreshedVersion="0" background="1">
    <dbPr connection="Provider=Microsoft.Mashup.OleDb.1;Data Source=$Workbook$;Location=&quot;Table_6409_113_04&quot;;Extended Properties=&quot;&quot;" commandType="0"/>
  </connection>
  <connection id="953" xr16:uid="{D1E1CC83-11CA-4C63-BABC-A520E7D02A3A}" keepAlive="1" name="連線83" type="5" refreshedVersion="0" background="1">
    <dbPr connection="Provider=Microsoft.Mashup.OleDb.1;Data Source=$Workbook$;Location=&quot;Table_3443_113_03&quot;;Extended Properties=&quot;&quot;" commandType="0"/>
  </connection>
  <connection id="954" xr16:uid="{977F2179-C032-4D73-91EC-A39AF718221A}" keepAlive="1" name="連線830" type="5" refreshedVersion="0" background="1">
    <dbPr connection="Provider=Microsoft.Mashup.OleDb.1;Data Source=$Workbook$;Location=&quot;Table_6409_113_03&quot;;Extended Properties=&quot;&quot;" commandType="0"/>
  </connection>
  <connection id="955" xr16:uid="{B69AD804-E367-49D6-B0F0-615D14BDC2F8}" keepAlive="1" name="連線831" type="5" refreshedVersion="0" background="1">
    <dbPr connection="Provider=Microsoft.Mashup.OleDb.1;Data Source=$Workbook$;Location=&quot;Table_3443_113_05&quot;;Extended Properties=&quot;&quot;" commandType="0"/>
  </connection>
  <connection id="956" xr16:uid="{006E63DD-1978-45A9-A257-5C0FFB34CBEC}" keepAlive="1" name="連線832" type="5" refreshedVersion="0" background="1">
    <dbPr connection="Provider=Microsoft.Mashup.OleDb.1;Data Source=$Workbook$;Location=&quot;Table_3443_113_04&quot;;Extended Properties=&quot;&quot;" commandType="0"/>
  </connection>
  <connection id="957" xr16:uid="{74DB3EC0-B097-4EFC-A4AF-DD57D0DCD2ED}" keepAlive="1" name="連線833" type="5" refreshedVersion="0" background="1">
    <dbPr connection="Provider=Microsoft.Mashup.OleDb.1;Data Source=$Workbook$;Location=&quot;Table_3443_113_03&quot;;Extended Properties=&quot;&quot;" commandType="0"/>
  </connection>
  <connection id="958" xr16:uid="{8F8E08F2-D4D2-4395-AF9D-D85DBF7B4E0F}" keepAlive="1" name="連線834" type="5" refreshedVersion="0" background="1">
    <dbPr connection="Provider=Microsoft.Mashup.OleDb.1;Data Source=$Workbook$;Location=&quot;Table_2637_113_05&quot;;Extended Properties=&quot;&quot;" commandType="0"/>
  </connection>
  <connection id="959" xr16:uid="{7559C9B5-071C-4EC0-8E38-B2E39962D6D3}" keepAlive="1" name="連線835" type="5" refreshedVersion="0" background="1">
    <dbPr connection="Provider=Microsoft.Mashup.OleDb.1;Data Source=$Workbook$;Location=&quot;Table_2637_113_04&quot;;Extended Properties=&quot;&quot;" commandType="0"/>
  </connection>
  <connection id="960" xr16:uid="{F1AF67F4-5F81-4420-AFB6-31D398DB55E9}" keepAlive="1" name="連線836" type="5" refreshedVersion="0" background="1">
    <dbPr connection="Provider=Microsoft.Mashup.OleDb.1;Data Source=$Workbook$;Location=&quot;Table_2637_113_03&quot;;Extended Properties=&quot;&quot;" commandType="0"/>
  </connection>
  <connection id="961" xr16:uid="{45404085-C320-489B-A997-D5FBF401DC00}" keepAlive="1" name="連線837" type="5" refreshedVersion="0" background="1">
    <dbPr connection="Provider=Microsoft.Mashup.OleDb.1;Data Source=$Workbook$;Location=&quot;Table_3661_113_05&quot;;Extended Properties=&quot;&quot;" commandType="0"/>
  </connection>
  <connection id="962" xr16:uid="{16BE8B59-5B32-43F0-870A-4703AFAA0195}" keepAlive="1" name="連線838" type="5" refreshedVersion="0" background="1">
    <dbPr connection="Provider=Microsoft.Mashup.OleDb.1;Data Source=$Workbook$;Location=&quot;Table_3661_113_04&quot;;Extended Properties=&quot;&quot;" commandType="0"/>
  </connection>
  <connection id="963" xr16:uid="{ACEE1FB0-7DEB-4CC9-9B09-D2FAB6C19A8F}" keepAlive="1" name="連線839" type="5" refreshedVersion="0" background="1">
    <dbPr connection="Provider=Microsoft.Mashup.OleDb.1;Data Source=$Workbook$;Location=&quot;Table_3661_113_03&quot;;Extended Properties=&quot;&quot;" commandType="0"/>
  </connection>
  <connection id="964" xr16:uid="{FDD01F0A-C203-4F23-92C0-147B3AA0F84E}" keepAlive="1" name="連線84" type="5" refreshedVersion="0" background="1">
    <dbPr connection="Provider=Microsoft.Mashup.OleDb.1;Data Source=$Workbook$;Location=&quot;Table_2637_113_05&quot;;Extended Properties=&quot;&quot;" commandType="0"/>
  </connection>
  <connection id="965" xr16:uid="{26E0BCF3-8B1E-4A31-8A15-02F50092B3C3}" keepAlive="1" name="連線840" type="5" refreshedVersion="0" background="1">
    <dbPr connection="Provider=Microsoft.Mashup.OleDb.1;Data Source=$Workbook$;Location=&quot;Table_6669_113_05&quot;;Extended Properties=&quot;&quot;" commandType="0"/>
  </connection>
  <connection id="966" xr16:uid="{1D532597-20DC-4C84-A346-587EDAF809B0}" keepAlive="1" name="連線841" type="5" refreshedVersion="0" background="1">
    <dbPr connection="Provider=Microsoft.Mashup.OleDb.1;Data Source=$Workbook$;Location=&quot;Table_6669_113_04&quot;;Extended Properties=&quot;&quot;" commandType="0"/>
  </connection>
  <connection id="967" xr16:uid="{94F4B94D-923A-4D78-AEDA-9D771C382546}" keepAlive="1" name="連線842" type="5" refreshedVersion="0" background="1">
    <dbPr connection="Provider=Microsoft.Mashup.OleDb.1;Data Source=$Workbook$;Location=&quot;Table_6669_113_03&quot;;Extended Properties=&quot;&quot;" commandType="0"/>
  </connection>
  <connection id="968" xr16:uid="{45F150B7-CBE4-4941-A262-3105664AA52B}" keepAlive="1" name="連線843" type="5" refreshedVersion="0" background="1">
    <dbPr connection="Provider=Microsoft.Mashup.OleDb.1;Data Source=$Workbook$;Location=&quot;Table_3036_113_05&quot;;Extended Properties=&quot;&quot;" commandType="0"/>
  </connection>
  <connection id="969" xr16:uid="{13CC2969-678D-4B37-9F7F-1B100B5B953C}" keepAlive="1" name="連線844" type="5" refreshedVersion="0" background="1">
    <dbPr connection="Provider=Microsoft.Mashup.OleDb.1;Data Source=$Workbook$;Location=&quot;Table_3036_113_04&quot;;Extended Properties=&quot;&quot;" commandType="0"/>
  </connection>
  <connection id="970" xr16:uid="{B1004E9F-3553-40DF-8BD4-B62206D7581F}" keepAlive="1" name="連線845" type="5" refreshedVersion="0" background="1">
    <dbPr connection="Provider=Microsoft.Mashup.OleDb.1;Data Source=$Workbook$;Location=&quot;Table_3036_113_03&quot;;Extended Properties=&quot;&quot;" commandType="0"/>
  </connection>
  <connection id="971" xr16:uid="{62DB9781-A09C-48AF-BC3F-AA4BCFB100AF}" keepAlive="1" name="連線846" type="5" refreshedVersion="0" background="1">
    <dbPr connection="Provider=Microsoft.Mashup.OleDb.1;Data Source=$Workbook$;Location=&quot;Table_2357_113_05&quot;;Extended Properties=&quot;&quot;" commandType="0"/>
  </connection>
  <connection id="972" xr16:uid="{35B5F609-B8ED-40F4-B27C-CC732A63C75C}" keepAlive="1" name="連線847" type="5" refreshedVersion="0" background="1">
    <dbPr connection="Provider=Microsoft.Mashup.OleDb.1;Data Source=$Workbook$;Location=&quot;Table_2357_113_04&quot;;Extended Properties=&quot;&quot;" commandType="0"/>
  </connection>
  <connection id="973" xr16:uid="{E93C21CC-44FE-4B87-B53E-042D748A7008}" keepAlive="1" name="連線848" type="5" refreshedVersion="0" background="1">
    <dbPr connection="Provider=Microsoft.Mashup.OleDb.1;Data Source=$Workbook$;Location=&quot;Table_2357_113_03&quot;;Extended Properties=&quot;&quot;" commandType="0"/>
  </connection>
  <connection id="974" xr16:uid="{D42C0134-84E7-49D0-BB67-BBBE925EE2AB}" keepAlive="1" name="連線849" type="5" refreshedVersion="0" background="1">
    <dbPr connection="Provider=Microsoft.Mashup.OleDb.1;Data Source=$Workbook$;Location=&quot;Table_4938_113_05&quot;;Extended Properties=&quot;&quot;" commandType="0"/>
  </connection>
  <connection id="975" xr16:uid="{E3EBDF89-5586-4A6E-9F6B-DB6E57BDD848}" keepAlive="1" name="連線85" type="5" refreshedVersion="0" background="1">
    <dbPr connection="Provider=Microsoft.Mashup.OleDb.1;Data Source=$Workbook$;Location=&quot;Table_2637_113_04&quot;;Extended Properties=&quot;&quot;" commandType="0"/>
  </connection>
  <connection id="976" xr16:uid="{4F38939B-6313-4E1D-9856-B6ECBB8AF866}" keepAlive="1" name="連線850" type="5" refreshedVersion="0" background="1">
    <dbPr connection="Provider=Microsoft.Mashup.OleDb.1;Data Source=$Workbook$;Location=&quot;Table_4938_113_04&quot;;Extended Properties=&quot;&quot;" commandType="0"/>
  </connection>
  <connection id="977" xr16:uid="{D439C37A-62DE-41EE-8CE2-D0EC474D1E6A}" keepAlive="1" name="連線851" type="5" refreshedVersion="0" background="1">
    <dbPr connection="Provider=Microsoft.Mashup.OleDb.1;Data Source=$Workbook$;Location=&quot;Table_4938_113_03&quot;;Extended Properties=&quot;&quot;" commandType="0"/>
  </connection>
  <connection id="978" xr16:uid="{ACC78044-801F-4A4F-98A7-91957CDC18C3}" keepAlive="1" name="連線852" type="5" refreshedVersion="0" background="1">
    <dbPr connection="Provider=Microsoft.Mashup.OleDb.1;Data Source=$Workbook$;Location=&quot;Table_1905_113_05&quot;;Extended Properties=&quot;&quot;" commandType="0"/>
  </connection>
  <connection id="979" xr16:uid="{3BFC4395-CB65-424B-B7CF-09E5936311CE}" keepAlive="1" name="連線853" type="5" refreshedVersion="0" background="1">
    <dbPr connection="Provider=Microsoft.Mashup.OleDb.1;Data Source=$Workbook$;Location=&quot;Table_1905_113_04&quot;;Extended Properties=&quot;&quot;" commandType="0"/>
  </connection>
  <connection id="980" xr16:uid="{D10F6141-785B-49FF-98EC-132979F805CD}" keepAlive="1" name="連線854" type="5" refreshedVersion="0" background="1">
    <dbPr connection="Provider=Microsoft.Mashup.OleDb.1;Data Source=$Workbook$;Location=&quot;Table_1905_113_03&quot;;Extended Properties=&quot;&quot;" commandType="0"/>
  </connection>
  <connection id="981" xr16:uid="{B36EBA34-137B-44B8-8257-E5811FEA35BB}" keepAlive="1" name="連線855" type="5" refreshedVersion="0" background="1">
    <dbPr connection="Provider=Microsoft.Mashup.OleDb.1;Data Source=$Workbook$;Location=&quot;Table_6414_113_05&quot;;Extended Properties=&quot;&quot;" commandType="0"/>
  </connection>
  <connection id="982" xr16:uid="{208E1AC1-FCF0-46B7-8FC4-1182CA410560}" keepAlive="1" name="連線856" type="5" refreshedVersion="0" background="1">
    <dbPr connection="Provider=Microsoft.Mashup.OleDb.1;Data Source=$Workbook$;Location=&quot;Table_6414_113_04&quot;;Extended Properties=&quot;&quot;" commandType="0"/>
  </connection>
  <connection id="983" xr16:uid="{DCACEDBF-D027-4DE7-927D-6D8820902DC0}" keepAlive="1" name="連線857" type="5" refreshedVersion="0" background="1">
    <dbPr connection="Provider=Microsoft.Mashup.OleDb.1;Data Source=$Workbook$;Location=&quot;Table_6414_113_03&quot;;Extended Properties=&quot;&quot;" commandType="0"/>
  </connection>
  <connection id="984" xr16:uid="{D31AC7BB-EA5A-450B-AE3C-D4CFD82948B6}" keepAlive="1" name="連線858" type="5" refreshedVersion="0" background="1">
    <dbPr connection="Provider=Microsoft.Mashup.OleDb.1;Data Source=$Workbook$;Location=&quot;Table_3356_113_05&quot;;Extended Properties=&quot;&quot;" commandType="0"/>
  </connection>
  <connection id="985" xr16:uid="{C6EC589D-353A-4844-9B14-0410B90A1B5E}" keepAlive="1" name="連線859" type="5" refreshedVersion="0" background="1">
    <dbPr connection="Provider=Microsoft.Mashup.OleDb.1;Data Source=$Workbook$;Location=&quot;Table_3356_113_04&quot;;Extended Properties=&quot;&quot;" commandType="0"/>
  </connection>
  <connection id="986" xr16:uid="{97CF2C63-7737-48A1-9D1D-4BF2DCD20F8F}" keepAlive="1" name="連線86" type="5" refreshedVersion="0" background="1">
    <dbPr connection="Provider=Microsoft.Mashup.OleDb.1;Data Source=$Workbook$;Location=&quot;Table_2637_113_03&quot;;Extended Properties=&quot;&quot;" commandType="0"/>
  </connection>
  <connection id="987" xr16:uid="{5125C7FA-AE90-4DBC-95E5-75F4FD8E326B}" keepAlive="1" name="連線860" type="5" refreshedVersion="0" background="1">
    <dbPr connection="Provider=Microsoft.Mashup.OleDb.1;Data Source=$Workbook$;Location=&quot;Table_3356_113_03&quot;;Extended Properties=&quot;&quot;" commandType="0"/>
  </connection>
  <connection id="988" xr16:uid="{43D9D742-5B6C-482F-805A-45EED803FB7F}" keepAlive="1" name="連線861" type="5" refreshedVersion="0" background="1">
    <dbPr connection="Provider=Microsoft.Mashup.OleDb.1;Data Source=$Workbook$;Location=&quot;Table_1809_113_05&quot;;Extended Properties=&quot;&quot;" commandType="0"/>
  </connection>
  <connection id="989" xr16:uid="{360BC2CE-5D52-45BF-9DB5-3BFF3F5FBFAC}" keepAlive="1" name="連線862" type="5" refreshedVersion="0" background="1">
    <dbPr connection="Provider=Microsoft.Mashup.OleDb.1;Data Source=$Workbook$;Location=&quot;Table_1809_113_04&quot;;Extended Properties=&quot;&quot;" commandType="0"/>
  </connection>
  <connection id="990" xr16:uid="{BC2B2A74-1F15-4D49-AC38-829751D22BD0}" keepAlive="1" name="連線863" type="5" refreshedVersion="0" background="1">
    <dbPr connection="Provider=Microsoft.Mashup.OleDb.1;Data Source=$Workbook$;Location=&quot;Table_1809_113_03&quot;;Extended Properties=&quot;&quot;" commandType="0"/>
  </connection>
  <connection id="991" xr16:uid="{03EB6ACE-9300-44EA-8645-CF09DC67290A}" keepAlive="1" name="連線864" type="5" refreshedVersion="0" background="1">
    <dbPr connection="Provider=Microsoft.Mashup.OleDb.1;Data Source=$Workbook$;Location=&quot;Table_2338_113_05&quot;;Extended Properties=&quot;&quot;" commandType="0"/>
  </connection>
  <connection id="992" xr16:uid="{7679E8CD-79CB-48EF-ABD5-953892571B51}" keepAlive="1" name="連線865" type="5" refreshedVersion="0" background="1">
    <dbPr connection="Provider=Microsoft.Mashup.OleDb.1;Data Source=$Workbook$;Location=&quot;Table_2338_113_04&quot;;Extended Properties=&quot;&quot;" commandType="0"/>
  </connection>
  <connection id="993" xr16:uid="{6A3ED0AE-FB7D-439D-9DFF-F0AB638C1B36}" keepAlive="1" name="連線866" type="5" refreshedVersion="0" background="1">
    <dbPr connection="Provider=Microsoft.Mashup.OleDb.1;Data Source=$Workbook$;Location=&quot;Table_2338_113_03&quot;;Extended Properties=&quot;&quot;" commandType="0"/>
  </connection>
  <connection id="994" xr16:uid="{01AF1E73-4892-4D18-9C74-EB67A1212342}" keepAlive="1" name="連線867" type="5" refreshedVersion="0" background="1">
    <dbPr connection="Provider=Microsoft.Mashup.OleDb.1;Data Source=$Workbook$;Location=&quot;Table_3504_113_05&quot;;Extended Properties=&quot;&quot;" commandType="0"/>
  </connection>
  <connection id="995" xr16:uid="{5D30B333-0E87-4736-BB6E-B3ECF46301A5}" keepAlive="1" name="連線868" type="5" refreshedVersion="0" background="1">
    <dbPr connection="Provider=Microsoft.Mashup.OleDb.1;Data Source=$Workbook$;Location=&quot;Table_3504_113_04&quot;;Extended Properties=&quot;&quot;" commandType="0"/>
  </connection>
  <connection id="996" xr16:uid="{A96B1DF4-EAC1-42CB-AAAF-E8CBC257ADAC}" keepAlive="1" name="連線869" type="5" refreshedVersion="0" background="1">
    <dbPr connection="Provider=Microsoft.Mashup.OleDb.1;Data Source=$Workbook$;Location=&quot;Table_3504_113_03&quot;;Extended Properties=&quot;&quot;" commandType="0"/>
  </connection>
  <connection id="997" xr16:uid="{67A895D9-5A67-4013-90BD-8F814D8C7953}" keepAlive="1" name="連線87" type="5" refreshedVersion="0" background="1">
    <dbPr connection="Provider=Microsoft.Mashup.OleDb.1;Data Source=$Workbook$;Location=&quot;Table_3661_113_05&quot;;Extended Properties=&quot;&quot;" commandType="0"/>
  </connection>
  <connection id="998" xr16:uid="{6E422F01-C841-494A-A625-ADED524CE4EC}" keepAlive="1" name="連線870" type="5" refreshedVersion="0" background="1">
    <dbPr connection="Provider=Microsoft.Mashup.OleDb.1;Data Source=$Workbook$;Location=&quot;Table_1519_113_05&quot;;Extended Properties=&quot;&quot;" commandType="0"/>
  </connection>
  <connection id="999" xr16:uid="{165C78F5-EBFA-4CE9-BC8F-E3E6EE082CC2}" keepAlive="1" name="連線871" type="5" refreshedVersion="0" background="1">
    <dbPr connection="Provider=Microsoft.Mashup.OleDb.1;Data Source=$Workbook$;Location=&quot;Table_1519_113_04&quot;;Extended Properties=&quot;&quot;" commandType="0"/>
  </connection>
  <connection id="1000" xr16:uid="{F32DFFE4-C85C-406D-B655-756FD220DC26}" keepAlive="1" name="連線872" type="5" refreshedVersion="0" background="1">
    <dbPr connection="Provider=Microsoft.Mashup.OleDb.1;Data Source=$Workbook$;Location=&quot;Table_1519_113_03&quot;;Extended Properties=&quot;&quot;" commandType="0"/>
  </connection>
  <connection id="1001" xr16:uid="{1FC981D7-5AF2-4C1B-86E8-7E11A680084B}" keepAlive="1" name="連線873" type="5" refreshedVersion="0" background="1">
    <dbPr connection="Provider=Microsoft.Mashup.OleDb.1;Data Source=$Workbook$;Location=&quot;Table_3653_113_05&quot;;Extended Properties=&quot;&quot;" commandType="0"/>
  </connection>
  <connection id="1002" xr16:uid="{6A2FD6F2-B9AC-405F-B795-AE2DD3D31FC6}" keepAlive="1" name="連線874" type="5" refreshedVersion="0" background="1">
    <dbPr connection="Provider=Microsoft.Mashup.OleDb.1;Data Source=$Workbook$;Location=&quot;Table_3653_113_04&quot;;Extended Properties=&quot;&quot;" commandType="0"/>
  </connection>
  <connection id="1003" xr16:uid="{87097E05-D32A-4A3E-8D90-0F214B4238E2}" keepAlive="1" name="連線875" type="5" refreshedVersion="0" background="1">
    <dbPr connection="Provider=Microsoft.Mashup.OleDb.1;Data Source=$Workbook$;Location=&quot;Table_3653_113_03&quot;;Extended Properties=&quot;&quot;" commandType="0"/>
  </connection>
  <connection id="1004" xr16:uid="{261AB7B6-80D9-4105-B6FD-C56F8825CF08}" keepAlive="1" name="連線876" type="5" refreshedVersion="0" background="1">
    <dbPr connection="Provider=Microsoft.Mashup.OleDb.1;Data Source=$Workbook$;Location=&quot;Table_6669_113_05&quot;;Extended Properties=&quot;&quot;" commandType="0"/>
  </connection>
  <connection id="1005" xr16:uid="{7838F9CC-B785-45EF-8B54-425CB6EBE2B9}" keepAlive="1" name="連線877" type="5" refreshedVersion="0" background="1">
    <dbPr connection="Provider=Microsoft.Mashup.OleDb.1;Data Source=$Workbook$;Location=&quot;Table_6669_113_04&quot;;Extended Properties=&quot;&quot;" commandType="0"/>
  </connection>
  <connection id="1006" xr16:uid="{E3EC6B1F-5A02-4EE8-81B2-17BA96094EBC}" keepAlive="1" name="連線878" type="5" refreshedVersion="0" background="1">
    <dbPr connection="Provider=Microsoft.Mashup.OleDb.1;Data Source=$Workbook$;Location=&quot;Table_6669_113_03&quot;;Extended Properties=&quot;&quot;" commandType="0"/>
  </connection>
  <connection id="1007" xr16:uid="{D69EDA90-FDA3-4C97-BCD7-2A189A6504DD}" keepAlive="1" name="連線879" type="5" refreshedVersion="0" background="1">
    <dbPr connection="Provider=Microsoft.Mashup.OleDb.1;Data Source=$Workbook$;Location=&quot;Table_2345_113_05&quot;;Extended Properties=&quot;&quot;" commandType="0"/>
  </connection>
  <connection id="1008" xr16:uid="{84F829D1-1B18-4841-8DF4-AAB4CAB8EC6F}" keepAlive="1" name="連線88" type="5" refreshedVersion="0" background="1">
    <dbPr connection="Provider=Microsoft.Mashup.OleDb.1;Data Source=$Workbook$;Location=&quot;Table_3661_113_04&quot;;Extended Properties=&quot;&quot;" commandType="0"/>
  </connection>
  <connection id="1009" xr16:uid="{769B6BB0-7743-4E20-A9CF-1E535D7491AA}" keepAlive="1" name="連線880" type="5" refreshedVersion="0" background="1">
    <dbPr connection="Provider=Microsoft.Mashup.OleDb.1;Data Source=$Workbook$;Location=&quot;Table_2345_113_04&quot;;Extended Properties=&quot;&quot;" commandType="0"/>
  </connection>
  <connection id="1010" xr16:uid="{0D2D10B3-8932-4074-AEE0-06EEC00E63BD}" keepAlive="1" name="連線881" type="5" refreshedVersion="0" background="1">
    <dbPr connection="Provider=Microsoft.Mashup.OleDb.1;Data Source=$Workbook$;Location=&quot;Table_2345_113_03&quot;;Extended Properties=&quot;&quot;" commandType="0"/>
  </connection>
  <connection id="1011" xr16:uid="{CA06CE23-29ED-433F-96A6-364E17474FA8}" keepAlive="1" name="連線882" type="5" refreshedVersion="0" background="1">
    <dbPr connection="Provider=Microsoft.Mashup.OleDb.1;Data Source=$Workbook$;Location=&quot;Table_6541_113_05&quot;;Extended Properties=&quot;&quot;" commandType="0"/>
  </connection>
  <connection id="1012" xr16:uid="{D72A639E-D566-4E65-BF16-33B4543D2653}" keepAlive="1" name="連線883" type="5" refreshedVersion="0" background="1">
    <dbPr connection="Provider=Microsoft.Mashup.OleDb.1;Data Source=$Workbook$;Location=&quot;Table_6541_113_04&quot;;Extended Properties=&quot;&quot;" commandType="0"/>
  </connection>
  <connection id="1013" xr16:uid="{89DB87B6-815E-42A7-A7E8-12B99165D268}" keepAlive="1" name="連線884" type="5" refreshedVersion="0" background="1">
    <dbPr connection="Provider=Microsoft.Mashup.OleDb.1;Data Source=$Workbook$;Location=&quot;Table_6541_113_03&quot;;Extended Properties=&quot;&quot;" commandType="0"/>
  </connection>
  <connection id="1014" xr16:uid="{16DD3B94-5704-4763-B9BF-7239F88A0A34}" keepAlive="1" name="連線885" type="5" refreshedVersion="0" background="1">
    <dbPr connection="Provider=Microsoft.Mashup.OleDb.1;Data Source=$Workbook$;Location=&quot;Table_2637_113_05&quot;;Extended Properties=&quot;&quot;" commandType="0"/>
  </connection>
  <connection id="1015" xr16:uid="{3D03ABCD-23B0-4628-A77F-9BA406C3D4E5}" keepAlive="1" name="連線886" type="5" refreshedVersion="0" background="1">
    <dbPr connection="Provider=Microsoft.Mashup.OleDb.1;Data Source=$Workbook$;Location=&quot;Table_2637_113_04&quot;;Extended Properties=&quot;&quot;" commandType="0"/>
  </connection>
  <connection id="1016" xr16:uid="{14F31117-A70A-415D-B8FA-D448499481EA}" keepAlive="1" name="連線887" type="5" refreshedVersion="0" background="1">
    <dbPr connection="Provider=Microsoft.Mashup.OleDb.1;Data Source=$Workbook$;Location=&quot;Table_2637_113_03&quot;;Extended Properties=&quot;&quot;" commandType="0"/>
  </connection>
  <connection id="1017" xr16:uid="{019AD474-A580-47F8-BCF5-766A52C3F6A7}" keepAlive="1" name="連線888" type="5" refreshedVersion="0" background="1">
    <dbPr connection="Provider=Microsoft.Mashup.OleDb.1;Data Source=$Workbook$;Location=&quot;Table_3443_113_05&quot;;Extended Properties=&quot;&quot;" commandType="0"/>
  </connection>
  <connection id="1018" xr16:uid="{E6168D9F-55A3-491B-8EC2-AB1F910C7B87}" keepAlive="1" name="連線889" type="5" refreshedVersion="0" background="1">
    <dbPr connection="Provider=Microsoft.Mashup.OleDb.1;Data Source=$Workbook$;Location=&quot;Table_3443_113_04&quot;;Extended Properties=&quot;&quot;" commandType="0"/>
  </connection>
  <connection id="1019" xr16:uid="{D6F5F424-E9A9-4000-96AA-2007F73B171A}" keepAlive="1" name="連線89" type="5" refreshedVersion="0" background="1">
    <dbPr connection="Provider=Microsoft.Mashup.OleDb.1;Data Source=$Workbook$;Location=&quot;Table_3661_113_03&quot;;Extended Properties=&quot;&quot;" commandType="0"/>
  </connection>
  <connection id="1020" xr16:uid="{320B762E-67AD-431A-9B1E-90DF1E130E00}" keepAlive="1" name="連線890" type="5" refreshedVersion="0" background="1">
    <dbPr connection="Provider=Microsoft.Mashup.OleDb.1;Data Source=$Workbook$;Location=&quot;Table_3443_113_03&quot;;Extended Properties=&quot;&quot;" commandType="0"/>
  </connection>
  <connection id="1021" xr16:uid="{78A87603-D82F-4C5B-808B-F0DDDCFBBDC9}" keepAlive="1" name="連線891" type="5" refreshedVersion="0" background="1">
    <dbPr connection="Provider=Microsoft.Mashup.OleDb.1;Data Source=$Workbook$;Location=&quot;Table_6409_113_05&quot;;Extended Properties=&quot;&quot;" commandType="0"/>
  </connection>
  <connection id="1022" xr16:uid="{E9C89069-EF97-4178-80C4-1416FFC0552B}" keepAlive="1" name="連線892" type="5" refreshedVersion="0" background="1">
    <dbPr connection="Provider=Microsoft.Mashup.OleDb.1;Data Source=$Workbook$;Location=&quot;Table_6409_113_04&quot;;Extended Properties=&quot;&quot;" commandType="0"/>
  </connection>
  <connection id="1023" xr16:uid="{0A53C201-DD8E-4621-A296-0E9FDD3CC98D}" keepAlive="1" name="連線893" type="5" refreshedVersion="0" background="1">
    <dbPr connection="Provider=Microsoft.Mashup.OleDb.1;Data Source=$Workbook$;Location=&quot;Table_6409_113_03&quot;;Extended Properties=&quot;&quot;" commandType="0"/>
  </connection>
  <connection id="1024" xr16:uid="{8B5DF592-D4C0-46EC-BB2A-0B5D032F9DBB}" keepAlive="1" name="連線894" type="5" refreshedVersion="0" background="1">
    <dbPr connection="Provider=Microsoft.Mashup.OleDb.1;Data Source=$Workbook$;Location=&quot;Table_1905_113_05&quot;;Extended Properties=&quot;&quot;" commandType="0"/>
  </connection>
  <connection id="1025" xr16:uid="{D0B22B70-B3BE-4EE2-B786-D5492A51D565}" keepAlive="1" name="連線895" type="5" refreshedVersion="0" background="1">
    <dbPr connection="Provider=Microsoft.Mashup.OleDb.1;Data Source=$Workbook$;Location=&quot;Table_1905_113_04&quot;;Extended Properties=&quot;&quot;" commandType="0"/>
  </connection>
  <connection id="1026" xr16:uid="{45112982-F603-4F07-A6F4-9DB46F928F1A}" keepAlive="1" name="連線896" type="5" refreshedVersion="0" background="1">
    <dbPr connection="Provider=Microsoft.Mashup.OleDb.1;Data Source=$Workbook$;Location=&quot;Table_1905_113_03&quot;;Extended Properties=&quot;&quot;" commandType="0"/>
  </connection>
  <connection id="1027" xr16:uid="{7161A316-3484-425A-8B74-C9C45C9EBED8}" keepAlive="1" name="連線897" type="5" refreshedVersion="0" background="1">
    <dbPr connection="Provider=Microsoft.Mashup.OleDb.1;Data Source=$Workbook$;Location=&quot;Table_3661_113_05&quot;;Extended Properties=&quot;&quot;" commandType="0"/>
  </connection>
  <connection id="1028" xr16:uid="{1EE92662-75D7-4194-A1D5-5C6D0B7309EB}" keepAlive="1" name="連線898" type="5" refreshedVersion="0" background="1">
    <dbPr connection="Provider=Microsoft.Mashup.OleDb.1;Data Source=$Workbook$;Location=&quot;Table_3661_113_04&quot;;Extended Properties=&quot;&quot;" commandType="0"/>
  </connection>
  <connection id="1029" xr16:uid="{AFAD8347-BE1E-4B73-8F95-46CB92D28091}" keepAlive="1" name="連線899" type="5" refreshedVersion="0" background="1">
    <dbPr connection="Provider=Microsoft.Mashup.OleDb.1;Data Source=$Workbook$;Location=&quot;Table_3661_113_03&quot;;Extended Properties=&quot;&quot;" commandType="0"/>
  </connection>
  <connection id="1030" xr16:uid="{80252E41-AD29-4574-8244-38BD1840F184}" keepAlive="1" name="連線9" type="5" refreshedVersion="0" background="1">
    <dbPr connection="Provider=Microsoft.Mashup.OleDb.1;Data Source=$Workbook$;Location=&quot;Table_3653_113_05&quot;;Extended Properties=&quot;&quot;" commandType="0"/>
  </connection>
  <connection id="1031" xr16:uid="{E4A01AD9-6C34-4E10-BCA5-6AD11A15DAC1}" keepAlive="1" name="連線90" type="5" refreshedVersion="0" background="1">
    <dbPr connection="Provider=Microsoft.Mashup.OleDb.1;Data Source=$Workbook$;Location=&quot;Table_6541_113_05&quot;;Extended Properties=&quot;&quot;" commandType="0"/>
  </connection>
  <connection id="1032" xr16:uid="{E6567741-6A7E-4423-9A34-26FFFFA5F452}" keepAlive="1" name="連線900" type="5" refreshedVersion="0" background="1">
    <dbPr connection="Provider=Microsoft.Mashup.OleDb.1;Data Source=$Workbook$;Location=&quot;Table_1519_113_05&quot;;Extended Properties=&quot;&quot;" commandType="0"/>
  </connection>
  <connection id="1033" xr16:uid="{31D10D8B-B5E0-4421-A230-77D584A08118}" keepAlive="1" name="連線901" type="5" refreshedVersion="0" background="1">
    <dbPr connection="Provider=Microsoft.Mashup.OleDb.1;Data Source=$Workbook$;Location=&quot;Table_1519_113_04&quot;;Extended Properties=&quot;&quot;" commandType="0"/>
  </connection>
  <connection id="1034" xr16:uid="{865B68BC-2963-4532-9F48-436EF07D9A5E}" keepAlive="1" name="連線902" type="5" refreshedVersion="0" background="1">
    <dbPr connection="Provider=Microsoft.Mashup.OleDb.1;Data Source=$Workbook$;Location=&quot;Table_1519_113_03&quot;;Extended Properties=&quot;&quot;" commandType="0"/>
  </connection>
  <connection id="1035" xr16:uid="{A81471C0-57B0-4505-A557-5EB89D9142CA}" keepAlive="1" name="連線903" type="5" refreshedVersion="0" background="1">
    <dbPr connection="Provider=Microsoft.Mashup.OleDb.1;Data Source=$Workbook$;Location=&quot;Table_3653_113_05&quot;;Extended Properties=&quot;&quot;" commandType="0"/>
  </connection>
  <connection id="1036" xr16:uid="{CEEC885C-3F00-444B-B438-BC7886DDA5C7}" keepAlive="1" name="連線904" type="5" refreshedVersion="0" background="1">
    <dbPr connection="Provider=Microsoft.Mashup.OleDb.1;Data Source=$Workbook$;Location=&quot;Table_3653_113_04&quot;;Extended Properties=&quot;&quot;" commandType="0"/>
  </connection>
  <connection id="1037" xr16:uid="{EA25F085-E207-46FD-9558-316930DEC694}" keepAlive="1" name="連線905" type="5" refreshedVersion="0" background="1">
    <dbPr connection="Provider=Microsoft.Mashup.OleDb.1;Data Source=$Workbook$;Location=&quot;Table_3653_113_03&quot;;Extended Properties=&quot;&quot;" commandType="0"/>
  </connection>
  <connection id="1038" xr16:uid="{D1F4B8CD-833E-49B2-A707-EBE26CD35092}" keepAlive="1" name="連線906" type="5" refreshedVersion="0" background="1">
    <dbPr connection="Provider=Microsoft.Mashup.OleDb.1;Data Source=$Workbook$;Location=&quot;Table_6669_113_05&quot;;Extended Properties=&quot;&quot;" commandType="0"/>
  </connection>
  <connection id="1039" xr16:uid="{85BB6111-A4D7-45B5-92ED-9E07A6040A1C}" keepAlive="1" name="連線907" type="5" refreshedVersion="0" background="1">
    <dbPr connection="Provider=Microsoft.Mashup.OleDb.1;Data Source=$Workbook$;Location=&quot;Table_6669_113_04&quot;;Extended Properties=&quot;&quot;" commandType="0"/>
  </connection>
  <connection id="1040" xr16:uid="{FD7ADCF0-3292-4FFE-94FC-CC120A64E6C1}" keepAlive="1" name="連線908" type="5" refreshedVersion="0" background="1">
    <dbPr connection="Provider=Microsoft.Mashup.OleDb.1;Data Source=$Workbook$;Location=&quot;Table_6669_113_03&quot;;Extended Properties=&quot;&quot;" commandType="0"/>
  </connection>
  <connection id="1041" xr16:uid="{0F3CC010-EE75-4F45-A69E-BD34855BB69E}" keepAlive="1" name="連線909" type="5" refreshedVersion="0" background="1">
    <dbPr connection="Provider=Microsoft.Mashup.OleDb.1;Data Source=$Workbook$;Location=&quot;Table_2345_113_05&quot;;Extended Properties=&quot;&quot;" commandType="0"/>
  </connection>
  <connection id="1042" xr16:uid="{007376CF-1A92-418F-A566-A3CEF1D4A9A3}" keepAlive="1" name="連線91" type="5" refreshedVersion="0" background="1">
    <dbPr connection="Provider=Microsoft.Mashup.OleDb.1;Data Source=$Workbook$;Location=&quot;Table_6541_113_04&quot;;Extended Properties=&quot;&quot;" commandType="0"/>
  </connection>
  <connection id="1043" xr16:uid="{79B0BDAD-BC42-4CA7-B8CB-FA4F55FA6036}" keepAlive="1" name="連線910" type="5" refreshedVersion="0" background="1">
    <dbPr connection="Provider=Microsoft.Mashup.OleDb.1;Data Source=$Workbook$;Location=&quot;Table_2345_113_04&quot;;Extended Properties=&quot;&quot;" commandType="0"/>
  </connection>
  <connection id="1044" xr16:uid="{E8BF4A96-7CB7-4D39-845A-7491F08B355B}" keepAlive="1" name="連線911" type="5" refreshedVersion="0" background="1">
    <dbPr connection="Provider=Microsoft.Mashup.OleDb.1;Data Source=$Workbook$;Location=&quot;Table_2345_113_03&quot;;Extended Properties=&quot;&quot;" commandType="0"/>
  </connection>
  <connection id="1045" xr16:uid="{7F671103-9FAF-46C2-B947-4293DF667893}" keepAlive="1" name="連線912" type="5" refreshedVersion="0" background="1">
    <dbPr connection="Provider=Microsoft.Mashup.OleDb.1;Data Source=$Workbook$;Location=&quot;Table_6541_113_05&quot;;Extended Properties=&quot;&quot;" commandType="0"/>
  </connection>
  <connection id="1046" xr16:uid="{7CF4505D-62EF-47A6-B1F6-B325F4450181}" keepAlive="1" name="連線913" type="5" refreshedVersion="0" background="1">
    <dbPr connection="Provider=Microsoft.Mashup.OleDb.1;Data Source=$Workbook$;Location=&quot;Table_6541_113_04&quot;;Extended Properties=&quot;&quot;" commandType="0"/>
  </connection>
  <connection id="1047" xr16:uid="{C9FCB5E9-DF6B-45E3-A3EF-5FA9D639E3DC}" keepAlive="1" name="連線914" type="5" refreshedVersion="0" background="1">
    <dbPr connection="Provider=Microsoft.Mashup.OleDb.1;Data Source=$Workbook$;Location=&quot;Table_6541_113_03&quot;;Extended Properties=&quot;&quot;" commandType="0"/>
  </connection>
  <connection id="1048" xr16:uid="{7AC9CB4B-EBF5-4746-851D-95FC25104034}" keepAlive="1" name="連線915" type="5" refreshedVersion="0" background="1">
    <dbPr connection="Provider=Microsoft.Mashup.OleDb.1;Data Source=$Workbook$;Location=&quot;Table_2637_113_05&quot;;Extended Properties=&quot;&quot;" commandType="0"/>
  </connection>
  <connection id="1049" xr16:uid="{9CE90439-7E94-4ABE-BFAA-AD47F3D16EE9}" keepAlive="1" name="連線916" type="5" refreshedVersion="0" background="1">
    <dbPr connection="Provider=Microsoft.Mashup.OleDb.1;Data Source=$Workbook$;Location=&quot;Table_2637_113_04&quot;;Extended Properties=&quot;&quot;" commandType="0"/>
  </connection>
  <connection id="1050" xr16:uid="{AC728107-34F8-402A-B86A-D841B4A8D691}" keepAlive="1" name="連線917" type="5" refreshedVersion="0" background="1">
    <dbPr connection="Provider=Microsoft.Mashup.OleDb.1;Data Source=$Workbook$;Location=&quot;Table_2637_113_03&quot;;Extended Properties=&quot;&quot;" commandType="0"/>
  </connection>
  <connection id="1051" xr16:uid="{50C4B355-D5ED-4611-B7A5-3F1BCE74043B}" keepAlive="1" name="連線918" type="5" refreshedVersion="0" background="1">
    <dbPr connection="Provider=Microsoft.Mashup.OleDb.1;Data Source=$Workbook$;Location=&quot;Table_3443_113_05&quot;;Extended Properties=&quot;&quot;" commandType="0"/>
  </connection>
  <connection id="1052" xr16:uid="{327EA7D1-503D-486B-858A-E56164E7714D}" keepAlive="1" name="連線919" type="5" refreshedVersion="0" background="1">
    <dbPr connection="Provider=Microsoft.Mashup.OleDb.1;Data Source=$Workbook$;Location=&quot;Table_3443_113_04&quot;;Extended Properties=&quot;&quot;" commandType="0"/>
  </connection>
  <connection id="1053" xr16:uid="{E6170BE5-352D-4B7A-83E8-776B675642D4}" keepAlive="1" name="連線92" type="5" refreshedVersion="0" background="1">
    <dbPr connection="Provider=Microsoft.Mashup.OleDb.1;Data Source=$Workbook$;Location=&quot;Table_6541_113_03&quot;;Extended Properties=&quot;&quot;" commandType="0"/>
  </connection>
  <connection id="1054" xr16:uid="{C29A41C4-F73A-4EE5-8434-6621009383F8}" keepAlive="1" name="連線920" type="5" refreshedVersion="0" background="1">
    <dbPr connection="Provider=Microsoft.Mashup.OleDb.1;Data Source=$Workbook$;Location=&quot;Table_3443_113_03&quot;;Extended Properties=&quot;&quot;" commandType="0"/>
  </connection>
  <connection id="1055" xr16:uid="{5F72CC94-CA4B-4133-A914-5837C59FC3ED}" keepAlive="1" name="連線921" type="5" refreshedVersion="0" background="1">
    <dbPr connection="Provider=Microsoft.Mashup.OleDb.1;Data Source=$Workbook$;Location=&quot;Table_6409_113_05&quot;;Extended Properties=&quot;&quot;" commandType="0"/>
  </connection>
  <connection id="1056" xr16:uid="{4C9C0F63-F5DD-4DD2-9D05-73DA593F831B}" keepAlive="1" name="連線922" type="5" refreshedVersion="0" background="1">
    <dbPr connection="Provider=Microsoft.Mashup.OleDb.1;Data Source=$Workbook$;Location=&quot;Table_6409_113_04&quot;;Extended Properties=&quot;&quot;" commandType="0"/>
  </connection>
  <connection id="1057" xr16:uid="{B6FD8B99-A9EB-469E-8AFE-0E0FDAF9E8B7}" keepAlive="1" name="連線923" type="5" refreshedVersion="0" background="1">
    <dbPr connection="Provider=Microsoft.Mashup.OleDb.1;Data Source=$Workbook$;Location=&quot;Table_6409_113_03&quot;;Extended Properties=&quot;&quot;" commandType="0"/>
  </connection>
  <connection id="1058" xr16:uid="{B6BF93BE-8DD4-4623-AF61-CBBD1E1739E1}" keepAlive="1" name="連線924" type="5" refreshedVersion="0" background="1">
    <dbPr connection="Provider=Microsoft.Mashup.OleDb.1;Data Source=$Workbook$;Location=&quot;Table_1905_113_05&quot;;Extended Properties=&quot;&quot;" commandType="0"/>
  </connection>
  <connection id="1059" xr16:uid="{0A5C01AB-07B5-468D-808F-49ECAD917E74}" keepAlive="1" name="連線925" type="5" refreshedVersion="0" background="1">
    <dbPr connection="Provider=Microsoft.Mashup.OleDb.1;Data Source=$Workbook$;Location=&quot;Table_1905_113_04&quot;;Extended Properties=&quot;&quot;" commandType="0"/>
  </connection>
  <connection id="1060" xr16:uid="{DF767CF6-3815-436F-9C25-81198F7DDB04}" keepAlive="1" name="連線926" type="5" refreshedVersion="0" background="1">
    <dbPr connection="Provider=Microsoft.Mashup.OleDb.1;Data Source=$Workbook$;Location=&quot;Table_1905_113_03&quot;;Extended Properties=&quot;&quot;" commandType="0"/>
  </connection>
  <connection id="1061" xr16:uid="{AC2DB8A4-C62A-40D3-AE39-065CB04DD34B}" keepAlive="1" name="連線927" type="5" refreshedVersion="0" background="1">
    <dbPr connection="Provider=Microsoft.Mashup.OleDb.1;Data Source=$Workbook$;Location=&quot;Table_3661_113_05&quot;;Extended Properties=&quot;&quot;" commandType="0"/>
  </connection>
  <connection id="1062" xr16:uid="{E170FAAD-F08B-4E6F-B9EF-CB55B1273110}" keepAlive="1" name="連線928" type="5" refreshedVersion="0" background="1">
    <dbPr connection="Provider=Microsoft.Mashup.OleDb.1;Data Source=$Workbook$;Location=&quot;Table_3661_113_04&quot;;Extended Properties=&quot;&quot;" commandType="0"/>
  </connection>
  <connection id="1063" xr16:uid="{93428B64-9203-4369-BE82-A553C331D58F}" keepAlive="1" name="連線929" type="5" refreshedVersion="0" background="1">
    <dbPr connection="Provider=Microsoft.Mashup.OleDb.1;Data Source=$Workbook$;Location=&quot;Table_3661_113_03&quot;;Extended Properties=&quot;&quot;" commandType="0"/>
  </connection>
  <connection id="1064" xr16:uid="{830840CA-CAC7-4CB6-83D2-2413A8DEF394}" keepAlive="1" name="連線93" type="5" refreshedVersion="0" background="1">
    <dbPr connection="Provider=Microsoft.Mashup.OleDb.1;Data Source=$Workbook$;Location=&quot;Table_2345_113_05&quot;;Extended Properties=&quot;&quot;" commandType="0"/>
  </connection>
  <connection id="1065" xr16:uid="{695077E1-D204-41C1-A078-9517F7137EEC}" keepAlive="1" name="連線930" type="5" refreshedVersion="0" background="1">
    <dbPr connection="Provider=Microsoft.Mashup.OleDb.1;Data Source=$Workbook$;Location=&quot;Table_6669_113_05&quot;;Extended Properties=&quot;&quot;" commandType="0"/>
  </connection>
  <connection id="1066" xr16:uid="{C83FB79E-2395-4862-BB37-5CC6155FB315}" keepAlive="1" name="連線931" type="5" refreshedVersion="0" background="1">
    <dbPr connection="Provider=Microsoft.Mashup.OleDb.1;Data Source=$Workbook$;Location=&quot;Table_6669_113_04&quot;;Extended Properties=&quot;&quot;" commandType="0"/>
  </connection>
  <connection id="1067" xr16:uid="{128B490A-D277-4E48-A2D9-B3E67A07F114}" keepAlive="1" name="連線932" type="5" refreshedVersion="0" background="1">
    <dbPr connection="Provider=Microsoft.Mashup.OleDb.1;Data Source=$Workbook$;Location=&quot;Table_6669_113_03&quot;;Extended Properties=&quot;&quot;" commandType="0"/>
  </connection>
  <connection id="1068" xr16:uid="{366E8A8F-BD0F-4508-B4D1-533E0CAED197}" keepAlive="1" name="連線933" type="5" refreshedVersion="0" background="1">
    <dbPr connection="Provider=Microsoft.Mashup.OleDb.1;Data Source=$Workbook$;Location=&quot;Table_3036_113_05&quot;;Extended Properties=&quot;&quot;" commandType="0"/>
  </connection>
  <connection id="1069" xr16:uid="{9F0728E7-FADD-4DD1-B346-90FBEA91AA82}" keepAlive="1" name="連線934" type="5" refreshedVersion="0" background="1">
    <dbPr connection="Provider=Microsoft.Mashup.OleDb.1;Data Source=$Workbook$;Location=&quot;Table_3036_113_04&quot;;Extended Properties=&quot;&quot;" commandType="0"/>
  </connection>
  <connection id="1070" xr16:uid="{11B1EBFB-D2D9-4C28-B5CF-8BB839767E1F}" keepAlive="1" name="連線935" type="5" refreshedVersion="0" background="1">
    <dbPr connection="Provider=Microsoft.Mashup.OleDb.1;Data Source=$Workbook$;Location=&quot;Table_3036_113_03&quot;;Extended Properties=&quot;&quot;" commandType="0"/>
  </connection>
  <connection id="1071" xr16:uid="{6FCA5D5A-4DB1-4060-BBFD-BA16BC6D51F2}" keepAlive="1" name="連線936" type="5" refreshedVersion="0" background="1">
    <dbPr connection="Provider=Microsoft.Mashup.OleDb.1;Data Source=$Workbook$;Location=&quot;Table_2357_113_05&quot;;Extended Properties=&quot;&quot;" commandType="0"/>
  </connection>
  <connection id="1072" xr16:uid="{DD779FD1-DE7D-4FA7-BE9B-CA7399C05900}" keepAlive="1" name="連線937" type="5" refreshedVersion="0" background="1">
    <dbPr connection="Provider=Microsoft.Mashup.OleDb.1;Data Source=$Workbook$;Location=&quot;Table_2357_113_04&quot;;Extended Properties=&quot;&quot;" commandType="0"/>
  </connection>
  <connection id="1073" xr16:uid="{EF759863-F7D2-4C6E-BE65-88A9C8484DFF}" keepAlive="1" name="連線938" type="5" refreshedVersion="0" background="1">
    <dbPr connection="Provider=Microsoft.Mashup.OleDb.1;Data Source=$Workbook$;Location=&quot;Table_2357_113_03&quot;;Extended Properties=&quot;&quot;" commandType="0"/>
  </connection>
  <connection id="1074" xr16:uid="{53E55E95-EEF4-426B-850B-3935D8C81E5F}" keepAlive="1" name="連線939" type="5" refreshedVersion="0" background="1">
    <dbPr connection="Provider=Microsoft.Mashup.OleDb.1;Data Source=$Workbook$;Location=&quot;Table_4938_113_05&quot;;Extended Properties=&quot;&quot;" commandType="0"/>
  </connection>
  <connection id="1075" xr16:uid="{B70B5D99-7393-450E-B899-64178A931E88}" keepAlive="1" name="連線94" type="5" refreshedVersion="0" background="1">
    <dbPr connection="Provider=Microsoft.Mashup.OleDb.1;Data Source=$Workbook$;Location=&quot;Table_2345_113_04&quot;;Extended Properties=&quot;&quot;" commandType="0"/>
  </connection>
  <connection id="1076" xr16:uid="{4396D4BE-0C11-4356-9C46-536C1D031474}" keepAlive="1" name="連線940" type="5" refreshedVersion="0" background="1">
    <dbPr connection="Provider=Microsoft.Mashup.OleDb.1;Data Source=$Workbook$;Location=&quot;Table_4938_113_04&quot;;Extended Properties=&quot;&quot;" commandType="0"/>
  </connection>
  <connection id="1077" xr16:uid="{B010CBE1-DE2C-4AB8-AFDB-9FDEA95B07AB}" keepAlive="1" name="連線941" type="5" refreshedVersion="0" background="1">
    <dbPr connection="Provider=Microsoft.Mashup.OleDb.1;Data Source=$Workbook$;Location=&quot;Table_4938_113_03&quot;;Extended Properties=&quot;&quot;" commandType="0"/>
  </connection>
  <connection id="1078" xr16:uid="{7E9EA21B-7513-4EE8-A738-A91104812F18}" keepAlive="1" name="連線942" type="5" refreshedVersion="0" background="1">
    <dbPr connection="Provider=Microsoft.Mashup.OleDb.1;Data Source=$Workbook$;Location=&quot;Table_1905_113_05&quot;;Extended Properties=&quot;&quot;" commandType="0"/>
  </connection>
  <connection id="1079" xr16:uid="{C80757DE-00C7-44CA-B012-DB6C3F019917}" keepAlive="1" name="連線943" type="5" refreshedVersion="0" background="1">
    <dbPr connection="Provider=Microsoft.Mashup.OleDb.1;Data Source=$Workbook$;Location=&quot;Table_1905_113_04&quot;;Extended Properties=&quot;&quot;" commandType="0"/>
  </connection>
  <connection id="1080" xr16:uid="{969D0F0B-2846-4140-811A-48A04C0527EE}" keepAlive="1" name="連線944" type="5" refreshedVersion="0" background="1">
    <dbPr connection="Provider=Microsoft.Mashup.OleDb.1;Data Source=$Workbook$;Location=&quot;Table_1905_113_03&quot;;Extended Properties=&quot;&quot;" commandType="0"/>
  </connection>
  <connection id="1081" xr16:uid="{F33FA5B1-71B0-4DB5-A543-45787669CBC5}" keepAlive="1" name="連線945" type="5" refreshedVersion="0" background="1">
    <dbPr connection="Provider=Microsoft.Mashup.OleDb.1;Data Source=$Workbook$;Location=&quot;Table_6414_113_05&quot;;Extended Properties=&quot;&quot;" commandType="0"/>
  </connection>
  <connection id="1082" xr16:uid="{3EAFFF06-F5DA-4F0A-A109-BAF106935A1F}" keepAlive="1" name="連線946" type="5" refreshedVersion="0" background="1">
    <dbPr connection="Provider=Microsoft.Mashup.OleDb.1;Data Source=$Workbook$;Location=&quot;Table_6414_113_04&quot;;Extended Properties=&quot;&quot;" commandType="0"/>
  </connection>
  <connection id="1083" xr16:uid="{25D42564-F487-463A-8837-2C35C3257645}" keepAlive="1" name="連線947" type="5" refreshedVersion="0" background="1">
    <dbPr connection="Provider=Microsoft.Mashup.OleDb.1;Data Source=$Workbook$;Location=&quot;Table_6414_113_03&quot;;Extended Properties=&quot;&quot;" commandType="0"/>
  </connection>
  <connection id="1084" xr16:uid="{9F185917-4D4E-4EAC-AE5A-0E450CED45C8}" keepAlive="1" name="連線948" type="5" refreshedVersion="0" background="1">
    <dbPr connection="Provider=Microsoft.Mashup.OleDb.1;Data Source=$Workbook$;Location=&quot;Table_3356_113_05&quot;;Extended Properties=&quot;&quot;" commandType="0"/>
  </connection>
  <connection id="1085" xr16:uid="{CBF76D43-6AFB-4883-8BC6-483AA6FBFD01}" keepAlive="1" name="連線949" type="5" refreshedVersion="0" background="1">
    <dbPr connection="Provider=Microsoft.Mashup.OleDb.1;Data Source=$Workbook$;Location=&quot;Table_3356_113_04&quot;;Extended Properties=&quot;&quot;" commandType="0"/>
  </connection>
  <connection id="1086" xr16:uid="{13EB4889-B73C-44A0-92D5-1FFF804AB28E}" keepAlive="1" name="連線95" type="5" refreshedVersion="0" background="1">
    <dbPr connection="Provider=Microsoft.Mashup.OleDb.1;Data Source=$Workbook$;Location=&quot;Table_2345_113_03&quot;;Extended Properties=&quot;&quot;" commandType="0"/>
  </connection>
  <connection id="1087" xr16:uid="{52406870-6D43-49C1-939D-A8E49B573BE0}" keepAlive="1" name="連線950" type="5" refreshedVersion="0" background="1">
    <dbPr connection="Provider=Microsoft.Mashup.OleDb.1;Data Source=$Workbook$;Location=&quot;Table_3356_113_03&quot;;Extended Properties=&quot;&quot;" commandType="0"/>
  </connection>
  <connection id="1088" xr16:uid="{D0F6AF7B-8519-4C0E-ABE8-CBA188245892}" keepAlive="1" name="連線951" type="5" refreshedVersion="0" background="1">
    <dbPr connection="Provider=Microsoft.Mashup.OleDb.1;Data Source=$Workbook$;Location=&quot;Table_1809_113_05&quot;;Extended Properties=&quot;&quot;" commandType="0"/>
  </connection>
  <connection id="1089" xr16:uid="{C094A080-205B-4637-9313-4B235176CFEE}" keepAlive="1" name="連線952" type="5" refreshedVersion="0" background="1">
    <dbPr connection="Provider=Microsoft.Mashup.OleDb.1;Data Source=$Workbook$;Location=&quot;Table_1809_113_04&quot;;Extended Properties=&quot;&quot;" commandType="0"/>
  </connection>
  <connection id="1090" xr16:uid="{DB2EBA9E-667D-4158-B44E-49616AD37BDD}" keepAlive="1" name="連線953" type="5" refreshedVersion="0" background="1">
    <dbPr connection="Provider=Microsoft.Mashup.OleDb.1;Data Source=$Workbook$;Location=&quot;Table_1809_113_03&quot;;Extended Properties=&quot;&quot;" commandType="0"/>
  </connection>
  <connection id="1091" xr16:uid="{69D41991-5031-48C6-AAFA-67E307803754}" keepAlive="1" name="連線954" type="5" refreshedVersion="0" background="1">
    <dbPr connection="Provider=Microsoft.Mashup.OleDb.1;Data Source=$Workbook$;Location=&quot;Table_2338_113_05&quot;;Extended Properties=&quot;&quot;" commandType="0"/>
  </connection>
  <connection id="1092" xr16:uid="{E863DC8F-FDF2-4978-9C07-52CFEE9B1DBD}" keepAlive="1" name="連線955" type="5" refreshedVersion="0" background="1">
    <dbPr connection="Provider=Microsoft.Mashup.OleDb.1;Data Source=$Workbook$;Location=&quot;Table_2338_113_04&quot;;Extended Properties=&quot;&quot;" commandType="0"/>
  </connection>
  <connection id="1093" xr16:uid="{0F49D09A-E8D6-4B25-B231-20FAEBBEAE14}" keepAlive="1" name="連線956" type="5" refreshedVersion="0" background="1">
    <dbPr connection="Provider=Microsoft.Mashup.OleDb.1;Data Source=$Workbook$;Location=&quot;Table_2338_113_03&quot;;Extended Properties=&quot;&quot;" commandType="0"/>
  </connection>
  <connection id="1094" xr16:uid="{C5625FDA-0BE1-4EEF-A908-7FFFD92AE3C3}" keepAlive="1" name="連線957" type="5" refreshedVersion="0" background="1">
    <dbPr connection="Provider=Microsoft.Mashup.OleDb.1;Data Source=$Workbook$;Location=&quot;Table_3504_113_05&quot;;Extended Properties=&quot;&quot;" commandType="0"/>
  </connection>
  <connection id="1095" xr16:uid="{AEFCCC23-841C-4CF1-94AB-2FD2C3E565A6}" keepAlive="1" name="連線958" type="5" refreshedVersion="0" background="1">
    <dbPr connection="Provider=Microsoft.Mashup.OleDb.1;Data Source=$Workbook$;Location=&quot;Table_3504_113_04&quot;;Extended Properties=&quot;&quot;" commandType="0"/>
  </connection>
  <connection id="1096" xr16:uid="{784BECA8-FEDC-403F-B654-B9227C80B457}" keepAlive="1" name="連線959" type="5" refreshedVersion="0" background="1">
    <dbPr connection="Provider=Microsoft.Mashup.OleDb.1;Data Source=$Workbook$;Location=&quot;Table_3504_113_03&quot;;Extended Properties=&quot;&quot;" commandType="0"/>
  </connection>
  <connection id="1097" xr16:uid="{BFBD0186-B84D-4B13-B914-1E8EE66F786C}" keepAlive="1" name="連線96" type="5" refreshedVersion="0" background="1">
    <dbPr connection="Provider=Microsoft.Mashup.OleDb.1;Data Source=$Workbook$;Location=&quot;Table_6669_113_05&quot;;Extended Properties=&quot;&quot;" commandType="0"/>
  </connection>
  <connection id="1098" xr16:uid="{C585C173-DB49-4039-A902-855F5DD7599F}" keepAlive="1" name="連線960" type="5" refreshedVersion="0" background="1">
    <dbPr connection="Provider=Microsoft.Mashup.OleDb.1;Data Source=$Workbook$;Location=&quot;Table_6669_113_05&quot;;Extended Properties=&quot;&quot;" commandType="0"/>
  </connection>
  <connection id="1099" xr16:uid="{15AD1DEE-C9E5-4763-A6D9-D3161E418113}" keepAlive="1" name="連線961" type="5" refreshedVersion="0" background="1">
    <dbPr connection="Provider=Microsoft.Mashup.OleDb.1;Data Source=$Workbook$;Location=&quot;Table_6669_113_04&quot;;Extended Properties=&quot;&quot;" commandType="0"/>
  </connection>
  <connection id="1100" xr16:uid="{399A59F5-172C-49F4-97CE-51F9E23F3774}" keepAlive="1" name="連線962" type="5" refreshedVersion="0" background="1">
    <dbPr connection="Provider=Microsoft.Mashup.OleDb.1;Data Source=$Workbook$;Location=&quot;Table_6669_113_03&quot;;Extended Properties=&quot;&quot;" commandType="0"/>
  </connection>
  <connection id="1101" xr16:uid="{0F7F5EC7-D681-41E4-BF5C-48524FA38011}" keepAlive="1" name="連線963" type="5" refreshedVersion="0" background="1">
    <dbPr connection="Provider=Microsoft.Mashup.OleDb.1;Data Source=$Workbook$;Location=&quot;Table_3533_113_05&quot;;Extended Properties=&quot;&quot;" commandType="0"/>
  </connection>
  <connection id="1102" xr16:uid="{BEC0B18F-E6A0-47E0-926B-403885EBEBF4}" keepAlive="1" name="連線964" type="5" refreshedVersion="0" background="1">
    <dbPr connection="Provider=Microsoft.Mashup.OleDb.1;Data Source=$Workbook$;Location=&quot;Table_3533_113_04&quot;;Extended Properties=&quot;&quot;" commandType="0"/>
  </connection>
  <connection id="1103" xr16:uid="{5126C266-9E65-4A37-9861-9990D4AA7D73}" keepAlive="1" name="連線965" type="5" refreshedVersion="0" background="1">
    <dbPr connection="Provider=Microsoft.Mashup.OleDb.1;Data Source=$Workbook$;Location=&quot;Table_3533_113_03&quot;;Extended Properties=&quot;&quot;" commandType="0"/>
  </connection>
  <connection id="1104" xr16:uid="{242D8B12-180E-4117-8979-18C85D42F5B7}" keepAlive="1" name="連線966" type="5" refreshedVersion="0" background="1">
    <dbPr connection="Provider=Microsoft.Mashup.OleDb.1;Data Source=$Workbook$;Location=&quot;Table_2059_113_05&quot;;Extended Properties=&quot;&quot;" commandType="0"/>
  </connection>
  <connection id="1105" xr16:uid="{433735B6-42A7-4886-9F24-D4EA7B7A0BDF}" keepAlive="1" name="連線967" type="5" refreshedVersion="0" background="1">
    <dbPr connection="Provider=Microsoft.Mashup.OleDb.1;Data Source=$Workbook$;Location=&quot;Table_2059_113_04&quot;;Extended Properties=&quot;&quot;" commandType="0"/>
  </connection>
  <connection id="1106" xr16:uid="{4C3FB9D7-C546-4401-88BA-505DA449C427}" keepAlive="1" name="連線968" type="5" refreshedVersion="0" background="1">
    <dbPr connection="Provider=Microsoft.Mashup.OleDb.1;Data Source=$Workbook$;Location=&quot;Table_2059_113_03&quot;;Extended Properties=&quot;&quot;" commandType="0"/>
  </connection>
  <connection id="1107" xr16:uid="{6189D3DB-2BA6-4D72-A3DA-F4B4F63710C2}" keepAlive="1" name="連線969" type="5" refreshedVersion="0" background="1">
    <dbPr connection="Provider=Microsoft.Mashup.OleDb.1;Data Source=$Workbook$;Location=&quot;Table_2357_113_05&quot;;Extended Properties=&quot;&quot;" commandType="0"/>
  </connection>
  <connection id="1108" xr16:uid="{0D85E25B-A1C0-45F2-9D30-0F75120A2C85}" keepAlive="1" name="連線97" type="5" refreshedVersion="0" background="1">
    <dbPr connection="Provider=Microsoft.Mashup.OleDb.1;Data Source=$Workbook$;Location=&quot;Table_6669_113_04&quot;;Extended Properties=&quot;&quot;" commandType="0"/>
  </connection>
  <connection id="1109" xr16:uid="{22588790-47BA-4DEE-A624-383CC60D2A72}" keepAlive="1" name="連線970" type="5" refreshedVersion="0" background="1">
    <dbPr connection="Provider=Microsoft.Mashup.OleDb.1;Data Source=$Workbook$;Location=&quot;Table_2357_113_04&quot;;Extended Properties=&quot;&quot;" commandType="0"/>
  </connection>
  <connection id="1110" xr16:uid="{D8A32508-4DE2-4B3D-AC47-AFF8B2BE9151}" keepAlive="1" name="連線971" type="5" refreshedVersion="0" background="1">
    <dbPr connection="Provider=Microsoft.Mashup.OleDb.1;Data Source=$Workbook$;Location=&quot;Table_2357_113_03&quot;;Extended Properties=&quot;&quot;" commandType="0"/>
  </connection>
  <connection id="1111" xr16:uid="{A40582B1-45A1-428E-A526-F639B8A748FB}" keepAlive="1" name="連線972" type="5" refreshedVersion="0" background="1">
    <dbPr connection="Provider=Microsoft.Mashup.OleDb.1;Data Source=$Workbook$;Location=&quot;Table_2404_113_05&quot;;Extended Properties=&quot;&quot;" commandType="0"/>
  </connection>
  <connection id="1112" xr16:uid="{0F1CFFA6-84E6-49EB-B165-6C0197F4B6B8}" keepAlive="1" name="連線973" type="5" refreshedVersion="0" background="1">
    <dbPr connection="Provider=Microsoft.Mashup.OleDb.1;Data Source=$Workbook$;Location=&quot;Table_2404_113_04&quot;;Extended Properties=&quot;&quot;" commandType="0"/>
  </connection>
  <connection id="1113" xr16:uid="{EF78E3AF-D5A3-453D-95BB-A64C973E00CC}" keepAlive="1" name="連線974" type="5" refreshedVersion="0" background="1">
    <dbPr connection="Provider=Microsoft.Mashup.OleDb.1;Data Source=$Workbook$;Location=&quot;Table_2404_113_03&quot;;Extended Properties=&quot;&quot;" commandType="0"/>
  </connection>
  <connection id="1114" xr16:uid="{2BF737D6-79A2-4D3B-A041-FCCE476503FB}" keepAlive="1" name="連線975" type="5" refreshedVersion="0" background="1">
    <dbPr connection="Provider=Microsoft.Mashup.OleDb.1;Data Source=$Workbook$;Location=&quot;Table_3008_113_05&quot;;Extended Properties=&quot;&quot;" commandType="0"/>
  </connection>
  <connection id="1115" xr16:uid="{63B1311C-6792-481B-99B2-149F885C3CE0}" keepAlive="1" name="連線976" type="5" refreshedVersion="0" background="1">
    <dbPr connection="Provider=Microsoft.Mashup.OleDb.1;Data Source=$Workbook$;Location=&quot;Table_3008_113_04&quot;;Extended Properties=&quot;&quot;" commandType="0"/>
  </connection>
  <connection id="1116" xr16:uid="{450D6BCF-CB60-4BBB-B642-F53C51DB47DB}" keepAlive="1" name="連線977" type="5" refreshedVersion="0" background="1">
    <dbPr connection="Provider=Microsoft.Mashup.OleDb.1;Data Source=$Workbook$;Location=&quot;Table_3008_113_03&quot;;Extended Properties=&quot;&quot;" commandType="0"/>
  </connection>
  <connection id="1117" xr16:uid="{84332CE2-798A-4B6F-B23D-89A71057E7A4}" keepAlive="1" name="連線978" type="5" refreshedVersion="0" background="1">
    <dbPr connection="Provider=Microsoft.Mashup.OleDb.1;Data Source=$Workbook$;Location=&quot;Table_4763_113_05&quot;;Extended Properties=&quot;&quot;" commandType="0"/>
  </connection>
  <connection id="1118" xr16:uid="{D1C527E2-2918-45EF-93FE-1DF39D560FCA}" keepAlive="1" name="連線979" type="5" refreshedVersion="0" background="1">
    <dbPr connection="Provider=Microsoft.Mashup.OleDb.1;Data Source=$Workbook$;Location=&quot;Table_4763_113_04&quot;;Extended Properties=&quot;&quot;" commandType="0"/>
  </connection>
  <connection id="1119" xr16:uid="{8F7035D0-2F4C-494B-ABE9-3C903EA5A782}" keepAlive="1" name="連線98" type="5" refreshedVersion="0" background="1">
    <dbPr connection="Provider=Microsoft.Mashup.OleDb.1;Data Source=$Workbook$;Location=&quot;Table_6669_113_03&quot;;Extended Properties=&quot;&quot;" commandType="0"/>
  </connection>
  <connection id="1120" xr16:uid="{572AF9D5-EC37-4932-B6D4-BD0ADB2F7378}" keepAlive="1" name="連線980" type="5" refreshedVersion="0" background="1">
    <dbPr connection="Provider=Microsoft.Mashup.OleDb.1;Data Source=$Workbook$;Location=&quot;Table_4763_113_03&quot;;Extended Properties=&quot;&quot;" commandType="0"/>
  </connection>
  <connection id="1121" xr16:uid="{3B644CE1-88E2-4BB4-8A5C-58DADC5E0921}" keepAlive="1" name="連線981" type="5" refreshedVersion="0" background="1">
    <dbPr connection="Provider=Microsoft.Mashup.OleDb.1;Data Source=$Workbook$;Location=&quot;Table_2454_113_05&quot;;Extended Properties=&quot;&quot;" commandType="0"/>
  </connection>
  <connection id="1122" xr16:uid="{42DE26D7-745F-4DD2-806F-6F774035CB1A}" keepAlive="1" name="連線982" type="5" refreshedVersion="0" background="1">
    <dbPr connection="Provider=Microsoft.Mashup.OleDb.1;Data Source=$Workbook$;Location=&quot;Table_2454_113_04&quot;;Extended Properties=&quot;&quot;" commandType="0"/>
  </connection>
  <connection id="1123" xr16:uid="{375FACF9-60B0-4118-A68D-B31FF2A5E52B}" keepAlive="1" name="連線983" type="5" refreshedVersion="0" background="1">
    <dbPr connection="Provider=Microsoft.Mashup.OleDb.1;Data Source=$Workbook$;Location=&quot;Table_2454_113_03&quot;;Extended Properties=&quot;&quot;" commandType="0"/>
  </connection>
  <connection id="1124" xr16:uid="{DC46B3E9-CB49-4ADF-A9EE-AF897BE0CD71}" keepAlive="1" name="連線984" type="5" refreshedVersion="0" background="1">
    <dbPr connection="Provider=Microsoft.Mashup.OleDb.1;Data Source=$Workbook$;Location=&quot;Table_2207_113_05&quot;;Extended Properties=&quot;&quot;" commandType="0"/>
  </connection>
  <connection id="1125" xr16:uid="{D2E3F5FC-D19F-4859-9D32-0E54BE38D087}" keepAlive="1" name="連線985" type="5" refreshedVersion="0" background="1">
    <dbPr connection="Provider=Microsoft.Mashup.OleDb.1;Data Source=$Workbook$;Location=&quot;Table_2207_113_04&quot;;Extended Properties=&quot;&quot;" commandType="0"/>
  </connection>
  <connection id="1126" xr16:uid="{FCE79661-8FB6-44F8-B1CC-B9B12CBB1468}" keepAlive="1" name="連線986" type="5" refreshedVersion="0" background="1">
    <dbPr connection="Provider=Microsoft.Mashup.OleDb.1;Data Source=$Workbook$;Location=&quot;Table_2207_113_03&quot;;Extended Properties=&quot;&quot;" commandType="0"/>
  </connection>
  <connection id="1127" xr16:uid="{1727B36A-F75F-43FA-86C1-84174EA4E4B7}" keepAlive="1" name="連線987" type="5" refreshedVersion="0" background="1">
    <dbPr connection="Provider=Microsoft.Mashup.OleDb.1;Data Source=$Workbook$;Location=&quot;Table_3661_113_05&quot;;Extended Properties=&quot;&quot;" commandType="0"/>
  </connection>
  <connection id="1128" xr16:uid="{EE79D786-841B-4E13-B633-FD9E968474CB}" keepAlive="1" name="連線988" type="5" refreshedVersion="0" background="1">
    <dbPr connection="Provider=Microsoft.Mashup.OleDb.1;Data Source=$Workbook$;Location=&quot;Table_3661_113_04&quot;;Extended Properties=&quot;&quot;" commandType="0"/>
  </connection>
  <connection id="1129" xr16:uid="{523F1E42-87C5-494B-9D53-9D7295C545D3}" keepAlive="1" name="連線989" type="5" refreshedVersion="0" background="1">
    <dbPr connection="Provider=Microsoft.Mashup.OleDb.1;Data Source=$Workbook$;Location=&quot;Table_3661_113_03&quot;;Extended Properties=&quot;&quot;" commandType="0"/>
  </connection>
  <connection id="1130" xr16:uid="{8BA80FE9-CBF3-48FE-8B4C-ACBB239A02B4}" keepAlive="1" name="連線99" type="5" refreshedVersion="0" background="1">
    <dbPr connection="Provider=Microsoft.Mashup.OleDb.1;Data Source=$Workbook$;Location=&quot;Table_3653_113_05&quot;;Extended Properties=&quot;&quot;" commandType="0"/>
  </connection>
  <connection id="1131" xr16:uid="{00CE57B3-BAB9-46FC-8102-95546710C866}" keepAlive="1" name="連線990" type="5" refreshedVersion="0" background="1">
    <dbPr connection="Provider=Microsoft.Mashup.OleDb.1;Data Source=$Workbook$;Location=&quot;Table_6669_113_05&quot;;Extended Properties=&quot;&quot;" commandType="0"/>
  </connection>
  <connection id="1132" xr16:uid="{BBAD5779-DEB8-419B-AE0F-23C2365833D2}" keepAlive="1" name="連線991" type="5" refreshedVersion="0" background="1">
    <dbPr connection="Provider=Microsoft.Mashup.OleDb.1;Data Source=$Workbook$;Location=&quot;Table_6669_113_04&quot;;Extended Properties=&quot;&quot;" commandType="0"/>
  </connection>
  <connection id="1133" xr16:uid="{680A43EE-5494-4F86-B66D-3357A677911F}" keepAlive="1" name="連線992" type="5" refreshedVersion="0" background="1">
    <dbPr connection="Provider=Microsoft.Mashup.OleDb.1;Data Source=$Workbook$;Location=&quot;Table_6669_113_03&quot;;Extended Properties=&quot;&quot;" commandType="0"/>
  </connection>
  <connection id="1134" xr16:uid="{2DD3E771-3976-4188-832E-1415EFB4974E}" keepAlive="1" name="連線993" type="5" refreshedVersion="0" background="1">
    <dbPr connection="Provider=Microsoft.Mashup.OleDb.1;Data Source=$Workbook$;Location=&quot;Table_3036_113_05&quot;;Extended Properties=&quot;&quot;" commandType="0"/>
  </connection>
  <connection id="1135" xr16:uid="{628B6893-FCE7-4EC7-B699-170BE90D43C8}" keepAlive="1" name="連線994" type="5" refreshedVersion="0" background="1">
    <dbPr connection="Provider=Microsoft.Mashup.OleDb.1;Data Source=$Workbook$;Location=&quot;Table_3036_113_04&quot;;Extended Properties=&quot;&quot;" commandType="0"/>
  </connection>
  <connection id="1136" xr16:uid="{5050B2B9-EFDA-4B68-B305-EC91EAE7CA34}" keepAlive="1" name="連線995" type="5" refreshedVersion="0" background="1">
    <dbPr connection="Provider=Microsoft.Mashup.OleDb.1;Data Source=$Workbook$;Location=&quot;Table_3036_113_03&quot;;Extended Properties=&quot;&quot;" commandType="0"/>
  </connection>
  <connection id="1137" xr16:uid="{D0B54C9E-D47C-4624-A664-6CD9804888B0}" keepAlive="1" name="連線996" type="5" refreshedVersion="0" background="1">
    <dbPr connection="Provider=Microsoft.Mashup.OleDb.1;Data Source=$Workbook$;Location=&quot;Table_2357_113_05&quot;;Extended Properties=&quot;&quot;" commandType="0"/>
  </connection>
  <connection id="1138" xr16:uid="{7E68334F-E14B-4703-9FEE-716F08F78984}" keepAlive="1" name="連線997" type="5" refreshedVersion="0" background="1">
    <dbPr connection="Provider=Microsoft.Mashup.OleDb.1;Data Source=$Workbook$;Location=&quot;Table_2357_113_04&quot;;Extended Properties=&quot;&quot;" commandType="0"/>
  </connection>
  <connection id="1139" xr16:uid="{11483274-3C36-47D6-8ECC-B9E8D68C42EC}" keepAlive="1" name="連線998" type="5" refreshedVersion="0" background="1">
    <dbPr connection="Provider=Microsoft.Mashup.OleDb.1;Data Source=$Workbook$;Location=&quot;Table_2357_113_03&quot;;Extended Properties=&quot;&quot;" commandType="0"/>
  </connection>
  <connection id="1140" xr16:uid="{F2666366-B9E0-4369-865A-07CF6736C7CB}" keepAlive="1" name="連線999" type="5" refreshedVersion="0" background="1">
    <dbPr connection="Provider=Microsoft.Mashup.OleDb.1;Data Source=$Workbook$;Location=&quot;Table_4938_113_05&quot;;Extended Properties=&quot;&quot;" commandType="0"/>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<sst xmlns="http://schemas.openxmlformats.org/spreadsheetml/2006/main" count="1725" uniqueCount="789">
  <si>
    <t>暱稱</t>
  </si>
  <si>
    <t>年齡</t>
  </si>
  <si>
    <t>性別</t>
  </si>
  <si>
    <t>郵件</t>
  </si>
  <si>
    <t>女</t>
  </si>
  <si>
    <t>B</t>
    <phoneticPr fontId="6" type="noConversion"/>
  </si>
  <si>
    <t>101萬以上</t>
    <phoneticPr fontId="6" type="noConversion"/>
  </si>
  <si>
    <t>51-100萬</t>
    <phoneticPr fontId="6" type="noConversion"/>
  </si>
  <si>
    <t>11-50萬</t>
    <phoneticPr fontId="6" type="noConversion"/>
  </si>
  <si>
    <t>10萬以下</t>
    <phoneticPr fontId="6" type="noConversion"/>
  </si>
  <si>
    <t>2.你每年可以投資的金額範圍是多少？</t>
    <phoneticPr fontId="6" type="noConversion"/>
  </si>
  <si>
    <t>退休金</t>
    <phoneticPr fontId="6" type="noConversion"/>
  </si>
  <si>
    <t>A</t>
    <phoneticPr fontId="6" type="noConversion"/>
  </si>
  <si>
    <t>三代同堂，暢享天倫</t>
    <phoneticPr fontId="6" type="noConversion"/>
  </si>
  <si>
    <t>兒女雙全，幸福美滿</t>
    <phoneticPr fontId="6" type="noConversion"/>
  </si>
  <si>
    <t>兩人世界，甜甜蜜蜜</t>
    <phoneticPr fontId="6" type="noConversion"/>
  </si>
  <si>
    <t>1.你(認為)自己的家庭組成是怎麼樣的呢？</t>
    <phoneticPr fontId="6" type="noConversion"/>
  </si>
  <si>
    <t>回答</t>
    <phoneticPr fontId="6" type="noConversion"/>
  </si>
  <si>
    <t>D</t>
    <phoneticPr fontId="6" type="noConversion"/>
  </si>
  <si>
    <t>C</t>
    <phoneticPr fontId="6" type="noConversion"/>
  </si>
  <si>
    <t>情境</t>
    <phoneticPr fontId="6" type="noConversion"/>
  </si>
  <si>
    <t>3.你的退休時間計劃是？</t>
  </si>
  <si>
    <t>4.你認為自己的退休生活是怎樣的呢?</t>
  </si>
  <si>
    <t>平平淡淡，養花弄草</t>
  </si>
  <si>
    <t>偶爾會來一場旅遊</t>
  </si>
  <si>
    <t>生活闊綽，不會虧待自己</t>
    <phoneticPr fontId="6" type="noConversion"/>
  </si>
  <si>
    <t>享樂主義，出國好料不會停</t>
    <phoneticPr fontId="6" type="noConversion"/>
  </si>
  <si>
    <t>5.你是能忍受虧損的人嗎?</t>
  </si>
  <si>
    <t>忍不了</t>
  </si>
  <si>
    <t>能承受一點點</t>
  </si>
  <si>
    <t>佛系，但過頭還是會肉痛</t>
    <phoneticPr fontId="6" type="noConversion"/>
  </si>
  <si>
    <t>第一桶金</t>
  </si>
  <si>
    <t>0-5萬</t>
  </si>
  <si>
    <t>撈阿，趕緊跳下去撈阿</t>
  </si>
  <si>
    <t>撈阿，找附近的服務處幫忙</t>
  </si>
  <si>
    <t>雖然很可惜，但會換一個便宜一點的頂上</t>
    <phoneticPr fontId="6" type="noConversion"/>
  </si>
  <si>
    <t>保守一點，選擇債券或定存</t>
    <phoneticPr fontId="6" type="noConversion"/>
  </si>
  <si>
    <t>將部分風險較高的投資換成接近市場風險或低風險的項目</t>
    <phoneticPr fontId="6" type="noConversion"/>
  </si>
  <si>
    <t>維持不變</t>
    <phoneticPr fontId="6" type="noConversion"/>
  </si>
  <si>
    <t>加碼下注</t>
  </si>
  <si>
    <t>保持現有生活水平，當屯屯鼠</t>
    <phoneticPr fontId="6" type="noConversion"/>
  </si>
  <si>
    <t>提高一點生活品質，能接受微幅的風險波動</t>
    <phoneticPr fontId="6" type="noConversion"/>
  </si>
  <si>
    <t>想要能夠偶爾出去玩，願意承擔相應風險</t>
    <phoneticPr fontId="6" type="noConversion"/>
  </si>
  <si>
    <t>買一個更新更貴的名牌</t>
    <phoneticPr fontId="6" type="noConversion"/>
  </si>
  <si>
    <t>財產保值</t>
    <phoneticPr fontId="6" type="noConversion"/>
  </si>
  <si>
    <t>1.如果今天你有100萬，你會選擇怎麼滾大妳的資金？</t>
  </si>
  <si>
    <t>安全第一，只求獲利，多少不重要</t>
    <phoneticPr fontId="6" type="noConversion"/>
  </si>
  <si>
    <t>安全要有，穩定要有，報酬也要有</t>
  </si>
  <si>
    <t>穩定的賺多，偶爾虧能接受</t>
    <phoneticPr fontId="6" type="noConversion"/>
  </si>
  <si>
    <t>脫手，必須全部脫手</t>
    <phoneticPr fontId="6" type="noConversion"/>
  </si>
  <si>
    <t>脫手一些，剩下再觀察</t>
  </si>
  <si>
    <t>脫手一些，剩下再觀察</t>
    <phoneticPr fontId="6" type="noConversion"/>
  </si>
  <si>
    <t>心態放平，現在只是市場在調皮</t>
    <phoneticPr fontId="6" type="noConversion"/>
  </si>
  <si>
    <t>此時不買，更待何時?</t>
  </si>
  <si>
    <t>5年以上</t>
  </si>
  <si>
    <t>教育存款</t>
  </si>
  <si>
    <t>教育存款</t>
    <phoneticPr fontId="6" type="noConversion"/>
  </si>
  <si>
    <t>10-20萬</t>
  </si>
  <si>
    <t>1.你預計的教育支出大約是多少？</t>
    <phoneticPr fontId="6" type="noConversion"/>
  </si>
  <si>
    <t>安全要有，穩定要有，報酬也要有</t>
    <phoneticPr fontId="6" type="noConversion"/>
  </si>
  <si>
    <t>兄弟，這是一場豪賭</t>
  </si>
  <si>
    <t>買房</t>
  </si>
  <si>
    <t>80萬以上</t>
  </si>
  <si>
    <t>600萬以上</t>
  </si>
  <si>
    <t>兄弟，這是一場豪賭</t>
    <phoneticPr fontId="6" type="noConversion"/>
  </si>
  <si>
    <t>5.你的投資時間計劃是？</t>
  </si>
  <si>
    <t>長期財富累積</t>
  </si>
  <si>
    <t>2.月收入範圍？</t>
    <phoneticPr fontId="6" type="noConversion"/>
  </si>
  <si>
    <t>5-10萬</t>
    <phoneticPr fontId="6" type="noConversion"/>
  </si>
  <si>
    <t>10-15萬</t>
    <phoneticPr fontId="6" type="noConversion"/>
  </si>
  <si>
    <t>15萬以上</t>
    <phoneticPr fontId="6" type="noConversion"/>
  </si>
  <si>
    <t>3.如果你價值20萬的包掉海里了你會怎麼做？</t>
    <phoneticPr fontId="6" type="noConversion"/>
  </si>
  <si>
    <t>4.如果你的求職生涯跌宕起伏，你會怎麼分配自己的投資組合?</t>
    <phoneticPr fontId="6" type="noConversion"/>
  </si>
  <si>
    <t>5.你會怎麼使用這筆資產呢?</t>
    <phoneticPr fontId="6" type="noConversion"/>
  </si>
  <si>
    <t>2.在投資上你抱持著怎麼樣的態度?</t>
    <phoneticPr fontId="6" type="noConversion"/>
  </si>
  <si>
    <t>3.如果你選的標的短期內下跌20%，你會怎麼做?</t>
    <phoneticPr fontId="6" type="noConversion"/>
  </si>
  <si>
    <t>4.你的投資時間計劃是？</t>
    <phoneticPr fontId="6" type="noConversion"/>
  </si>
  <si>
    <t>0-1年</t>
    <phoneticPr fontId="6" type="noConversion"/>
  </si>
  <si>
    <t>1-2年</t>
    <phoneticPr fontId="6" type="noConversion"/>
  </si>
  <si>
    <t>3-5年</t>
    <phoneticPr fontId="6" type="noConversion"/>
  </si>
  <si>
    <t>20-50萬</t>
    <phoneticPr fontId="6" type="noConversion"/>
  </si>
  <si>
    <t>50-100萬</t>
    <phoneticPr fontId="6" type="noConversion"/>
  </si>
  <si>
    <t>100萬以上</t>
    <phoneticPr fontId="6" type="noConversion"/>
  </si>
  <si>
    <t> 心態放平，現在只是市場在調皮</t>
    <phoneticPr fontId="6" type="noConversion"/>
  </si>
  <si>
    <t>5年以上</t>
    <phoneticPr fontId="6" type="noConversion"/>
  </si>
  <si>
    <t>1.你預計的年收入範圍？</t>
    <phoneticPr fontId="6" type="noConversion"/>
  </si>
  <si>
    <t>0-30萬</t>
    <phoneticPr fontId="6" type="noConversion"/>
  </si>
  <si>
    <t>30-50萬</t>
    <phoneticPr fontId="6" type="noConversion"/>
  </si>
  <si>
    <t>50-80萬</t>
    <phoneticPr fontId="6" type="noConversion"/>
  </si>
  <si>
    <t>2.預計購房金額：</t>
    <phoneticPr fontId="6" type="noConversion"/>
  </si>
  <si>
    <t>100-200萬</t>
    <phoneticPr fontId="6" type="noConversion"/>
  </si>
  <si>
    <t>200-400萬</t>
    <phoneticPr fontId="6" type="noConversion"/>
  </si>
  <si>
    <t>400-600萬</t>
    <phoneticPr fontId="6" type="noConversion"/>
  </si>
  <si>
    <r>
      <rPr>
        <b/>
        <sz val="12"/>
        <rFont val="aptos narrow"/>
        <family val="1"/>
        <charset val="136"/>
        <scheme val="minor"/>
      </rPr>
      <t>題目</t>
    </r>
    <phoneticPr fontId="6" type="noConversion"/>
  </si>
  <si>
    <t>穩定收益但低回報的銀行定期存款(年利率2%)</t>
    <phoneticPr fontId="6" type="noConversion"/>
  </si>
  <si>
    <t>中低等風險的共同基金(預期年回報2-5%)</t>
    <phoneticPr fontId="6" type="noConversion"/>
  </si>
  <si>
    <t>中等風險的共同基金(預期年回報5-8%)</t>
    <phoneticPr fontId="6" type="noConversion"/>
  </si>
  <si>
    <t>高風險高回報的股票市場(可能年回報10%以上，但也有可能虧損)</t>
    <phoneticPr fontId="6" type="noConversion"/>
  </si>
  <si>
    <t>題組總分</t>
    <phoneticPr fontId="6" type="noConversion"/>
  </si>
  <si>
    <t xml:space="preserve"> </t>
    <phoneticPr fontId="6" type="noConversion"/>
  </si>
  <si>
    <t xml:space="preserve">孓然一身，自由自在 </t>
    <phoneticPr fontId="6" type="noConversion"/>
  </si>
  <si>
    <r>
      <t>15</t>
    </r>
    <r>
      <rPr>
        <sz val="12"/>
        <color rgb="FF000000"/>
        <rFont val="微軟正黑體"/>
        <family val="2"/>
        <charset val="136"/>
      </rPr>
      <t>年以上</t>
    </r>
    <phoneticPr fontId="6" type="noConversion"/>
  </si>
  <si>
    <t>10-15年內</t>
    <phoneticPr fontId="6" type="noConversion"/>
  </si>
  <si>
    <t>5-10年內</t>
    <phoneticPr fontId="6" type="noConversion"/>
  </si>
  <si>
    <t>5年內</t>
    <phoneticPr fontId="6" type="noConversion"/>
  </si>
  <si>
    <t>虧損？賭博！</t>
    <phoneticPr fontId="6" type="noConversion"/>
  </si>
  <si>
    <t>登山或看海</t>
    <phoneticPr fontId="6" type="noConversion"/>
  </si>
  <si>
    <t>在家追劇遊戲</t>
    <phoneticPr fontId="6" type="noConversion"/>
  </si>
  <si>
    <t>農家樂或文化體驗一日遊</t>
    <phoneticPr fontId="6" type="noConversion"/>
  </si>
  <si>
    <t>蹦極或跳傘</t>
    <phoneticPr fontId="6" type="noConversion"/>
  </si>
  <si>
    <t>買車/買房/結婚存款</t>
    <phoneticPr fontId="6" type="noConversion"/>
  </si>
  <si>
    <t>仔細規劃，拉人入夥</t>
    <phoneticPr fontId="6" type="noConversion"/>
  </si>
  <si>
    <t>做好初步規劃後一邊執行一邊想下一步</t>
    <phoneticPr fontId="6" type="noConversion"/>
  </si>
  <si>
    <t>1.如果有機會送你一場假期，你會想做甚麼？</t>
    <phoneticPr fontId="6" type="noConversion"/>
  </si>
  <si>
    <t>5.你的腦中突然產生了一個超棒的大型企劃，你會怎麼把它實現呢？</t>
    <phoneticPr fontId="6" type="noConversion"/>
  </si>
  <si>
    <t>周密計畫，多方討論，徹底準備好再執行</t>
    <phoneticPr fontId="6" type="noConversion"/>
  </si>
  <si>
    <t>問就是幹，船到橋頭自然直</t>
    <phoneticPr fontId="6" type="noConversion"/>
  </si>
  <si>
    <t>4.您計劃何時使用這些教育存款？</t>
    <phoneticPr fontId="6" type="noConversion"/>
  </si>
  <si>
    <r>
      <rPr>
        <sz val="10"/>
        <color rgb="FF000000"/>
        <rFont val="微軟正黑體"/>
        <family val="2"/>
        <charset val="136"/>
      </rPr>
      <t>超過</t>
    </r>
    <r>
      <rPr>
        <sz val="10"/>
        <color rgb="FF000000"/>
        <rFont val="Arial"/>
        <family val="2"/>
      </rPr>
      <t>10</t>
    </r>
    <r>
      <rPr>
        <sz val="10"/>
        <color rgb="FF000000"/>
        <rFont val="微軟正黑體"/>
        <family val="2"/>
        <charset val="136"/>
      </rPr>
      <t>年</t>
    </r>
    <phoneticPr fontId="6" type="noConversion"/>
  </si>
  <si>
    <r>
      <t>7-10</t>
    </r>
    <r>
      <rPr>
        <sz val="10"/>
        <color rgb="FF000000"/>
        <rFont val="微軟正黑體"/>
        <family val="2"/>
        <charset val="136"/>
      </rPr>
      <t>年內</t>
    </r>
    <phoneticPr fontId="6" type="noConversion"/>
  </si>
  <si>
    <r>
      <t>4-6</t>
    </r>
    <r>
      <rPr>
        <sz val="10"/>
        <color rgb="FF000000"/>
        <rFont val="微軟正黑體"/>
        <family val="2"/>
        <charset val="136"/>
      </rPr>
      <t>年內</t>
    </r>
    <phoneticPr fontId="6" type="noConversion"/>
  </si>
  <si>
    <t>5.您有沒有其他較大的財務負擔（如房貸、車貸等）?</t>
    <phoneticPr fontId="6" type="noConversion"/>
  </si>
  <si>
    <t>有，但壓力不大</t>
    <phoneticPr fontId="6" type="noConversion"/>
  </si>
  <si>
    <t>有，壓力很大</t>
    <phoneticPr fontId="6" type="noConversion"/>
  </si>
  <si>
    <t>有，但沒什麼壓力</t>
    <phoneticPr fontId="6" type="noConversion"/>
  </si>
  <si>
    <t>1-3年內</t>
    <phoneticPr fontId="6" type="noConversion"/>
  </si>
  <si>
    <t>無</t>
    <phoneticPr fontId="6" type="noConversion"/>
  </si>
  <si>
    <t>3.你是能忍受投資虧損的人嗎?</t>
    <phoneticPr fontId="6" type="noConversion"/>
  </si>
  <si>
    <t>忍不了</t>
    <phoneticPr fontId="6" type="noConversion"/>
  </si>
  <si>
    <t>4.你是否擁有應急儲蓄?</t>
    <phoneticPr fontId="6" type="noConversion"/>
  </si>
  <si>
    <t>無應急儲蓄</t>
    <phoneticPr fontId="6" type="noConversion"/>
  </si>
  <si>
    <t>有中等應急儲蓄（3-6個月生活費)</t>
    <phoneticPr fontId="6" type="noConversion"/>
  </si>
  <si>
    <t>能承受一點點</t>
    <phoneticPr fontId="6" type="noConversion"/>
  </si>
  <si>
    <t>有少量應急儲蓄（1-3個月生活費）</t>
    <phoneticPr fontId="6" type="noConversion"/>
  </si>
  <si>
    <t>有充足的應急儲蓄(半年~一年的生活費)</t>
    <phoneticPr fontId="6" type="noConversion"/>
  </si>
  <si>
    <t>名稱</t>
    <phoneticPr fontId="19" type="noConversion"/>
  </si>
  <si>
    <t>介紹內容</t>
    <phoneticPr fontId="19" type="noConversion"/>
  </si>
  <si>
    <t>巴菲特</t>
    <phoneticPr fontId="19" type="noConversion"/>
  </si>
  <si>
    <t>巴菲特以優異的投資績效表現與穩定的選股策略為名，對他來說，買進一家公司的股票相當於參與該公司的經營，選擇長期穩定成長的企業才是明智之舉</t>
  </si>
  <si>
    <t>葛拉漢</t>
    <phoneticPr fontId="19" type="noConversion"/>
  </si>
  <si>
    <t>葛拉漢認為，股票的價格將合理反映企業實際價值。因此格拉罕在縝密的計算後，若發現某企業的股價低於實際價值，便會買進，這就是所謂的『價值投資』。格拉罕在挑選適當的投資標的時，絕不跟著市場非理性的漲跌起舞，只依照自己的『價值投資』原則來選股。</t>
    <phoneticPr fontId="19" type="noConversion"/>
  </si>
  <si>
    <t>詹姆斯奧肖內西</t>
    <phoneticPr fontId="19" type="noConversion"/>
  </si>
  <si>
    <t>詹姆士奧肖內西是歐沙那希資本管理公司的總裁及基金經理人。以EPS成長率、股東權益報酬率、本益比等項目作為挑選標的股的指標。</t>
    <phoneticPr fontId="19" type="noConversion"/>
  </si>
  <si>
    <t>麥可莫菲</t>
    <phoneticPr fontId="19" type="noConversion"/>
  </si>
  <si>
    <t>麥克墨菲是『加州高科技股通訊報』的創辦人兼編輯。以營收成長率、營益率、股東權益報酬率等項目作為挑選股票的評量標準。</t>
    <phoneticPr fontId="19" type="noConversion"/>
  </si>
  <si>
    <t>隨機選股</t>
    <phoneticPr fontId="19" type="noConversion"/>
  </si>
  <si>
    <t>根據由郭宸惟女士帶領之中央財金菁英投資團隊為您選股，根據團隊多年投資經驗，靠賽為主，策略為輔，問就是All in，將各項數據與指標視為浮雲，科學的盡頭是玄學，技術分析的盡頭是中央財金菁英投資團隊。</t>
    <phoneticPr fontId="19" type="noConversion"/>
  </si>
  <si>
    <t>股票代碼</t>
  </si>
  <si>
    <t>EPS</t>
  </si>
  <si>
    <t>Beta</t>
  </si>
  <si>
    <t>PE Ratio</t>
  </si>
  <si>
    <t>ROE</t>
  </si>
  <si>
    <t>ROA</t>
  </si>
  <si>
    <t>Gross margin</t>
  </si>
  <si>
    <t>Operating margin</t>
  </si>
  <si>
    <t>P/E Ratio</t>
  </si>
  <si>
    <t>P/B Ratio</t>
  </si>
  <si>
    <t>Revenue per share</t>
  </si>
  <si>
    <t>Normalized_ROE</t>
  </si>
  <si>
    <t>Normalized_EPS</t>
  </si>
  <si>
    <t>Normalized_Gross_margin</t>
  </si>
  <si>
    <t>Normalized_Revenue_per_share</t>
  </si>
  <si>
    <t>Normalized_PB_Ratio</t>
  </si>
  <si>
    <t>Normalized_PE_Ratio</t>
  </si>
  <si>
    <t>Normalized_Operating_margin</t>
  </si>
  <si>
    <t>Buffet Score</t>
  </si>
  <si>
    <t>Graham Score</t>
  </si>
  <si>
    <t>O'Shaughnessy Score</t>
  </si>
  <si>
    <t>Lynch Score</t>
  </si>
  <si>
    <t>Murphy Score</t>
  </si>
  <si>
    <t>2014.TW</t>
  </si>
  <si>
    <t>2049.TW</t>
  </si>
  <si>
    <t>2314.TW</t>
  </si>
  <si>
    <t>2327.TW</t>
  </si>
  <si>
    <t>2329.TW</t>
  </si>
  <si>
    <t>2330.TW</t>
  </si>
  <si>
    <t>2338.TW</t>
  </si>
  <si>
    <t>2344.TW</t>
  </si>
  <si>
    <t>2351.TW</t>
  </si>
  <si>
    <t>2375.TW</t>
  </si>
  <si>
    <t>2409.TW</t>
  </si>
  <si>
    <t>2455.TW</t>
  </si>
  <si>
    <t>2472.TW</t>
  </si>
  <si>
    <t>2481.TW</t>
  </si>
  <si>
    <t>2603.TW</t>
  </si>
  <si>
    <t>2609.TW</t>
  </si>
  <si>
    <t>2615.TW</t>
  </si>
  <si>
    <t>3006.TW</t>
  </si>
  <si>
    <t>3022.TW</t>
  </si>
  <si>
    <t>3027.TW</t>
  </si>
  <si>
    <t>3037.TW</t>
  </si>
  <si>
    <t>3041.TW</t>
  </si>
  <si>
    <t>3057.TW</t>
  </si>
  <si>
    <t>3149.TW</t>
  </si>
  <si>
    <t>3406.TW</t>
  </si>
  <si>
    <t>3481.TW</t>
  </si>
  <si>
    <t>3504.TW</t>
  </si>
  <si>
    <t>3583.TW</t>
  </si>
  <si>
    <t>3661.TW</t>
  </si>
  <si>
    <t>4755.TW</t>
  </si>
  <si>
    <t>4968.TW</t>
  </si>
  <si>
    <t>4976.TW</t>
  </si>
  <si>
    <t>5285.TW</t>
  </si>
  <si>
    <t>5608.TW</t>
  </si>
  <si>
    <t>6196.TW</t>
  </si>
  <si>
    <t>6209.TW</t>
  </si>
  <si>
    <t>6278.TW</t>
  </si>
  <si>
    <t>6415.TW</t>
  </si>
  <si>
    <t>6443.TW</t>
  </si>
  <si>
    <t>6491.TW</t>
  </si>
  <si>
    <t>6533.TW</t>
  </si>
  <si>
    <t>6668.TW</t>
  </si>
  <si>
    <t>6706.TW</t>
  </si>
  <si>
    <t>6743.TW</t>
  </si>
  <si>
    <t>6781.TW</t>
  </si>
  <si>
    <t>6789.TW</t>
  </si>
  <si>
    <t>6799.TW</t>
  </si>
  <si>
    <t>8046.TW</t>
  </si>
  <si>
    <t>8478.TW</t>
  </si>
  <si>
    <t>1101.TW</t>
  </si>
  <si>
    <t>1102.TW</t>
  </si>
  <si>
    <t>1103.TW</t>
  </si>
  <si>
    <t>1104.TW</t>
  </si>
  <si>
    <t>1109.TW</t>
  </si>
  <si>
    <t>1210.TW</t>
  </si>
  <si>
    <t>1216.TW</t>
  </si>
  <si>
    <t>1218.TW</t>
  </si>
  <si>
    <t>1220.TW</t>
  </si>
  <si>
    <t>1227.TW</t>
  </si>
  <si>
    <t>1229.TW</t>
  </si>
  <si>
    <t>1256.TW</t>
  </si>
  <si>
    <t>1301.TW</t>
  </si>
  <si>
    <t>1303.TW</t>
  </si>
  <si>
    <t>1308.TW</t>
  </si>
  <si>
    <t>1309.TW</t>
  </si>
  <si>
    <t>1312.TW</t>
  </si>
  <si>
    <t>1314.TW</t>
  </si>
  <si>
    <t>1319.TW</t>
  </si>
  <si>
    <t>1323.TW</t>
  </si>
  <si>
    <t>1326.TW</t>
  </si>
  <si>
    <t>1338.TW</t>
  </si>
  <si>
    <t>1339.TW</t>
  </si>
  <si>
    <t>1342.TW</t>
  </si>
  <si>
    <t>1402.TW</t>
  </si>
  <si>
    <t>1434.TW</t>
  </si>
  <si>
    <t>1436.TW</t>
  </si>
  <si>
    <t>1444.TW</t>
  </si>
  <si>
    <t>1447.TW</t>
  </si>
  <si>
    <t>1457.TW</t>
  </si>
  <si>
    <t>1459.TW</t>
  </si>
  <si>
    <t>1460.TW</t>
  </si>
  <si>
    <t>1464.TW</t>
  </si>
  <si>
    <t>1473.TW</t>
  </si>
  <si>
    <t>1503.TW</t>
  </si>
  <si>
    <t>1504.TW</t>
  </si>
  <si>
    <t>1514.TW</t>
  </si>
  <si>
    <t>1517.TW</t>
  </si>
  <si>
    <t>1519.TW</t>
  </si>
  <si>
    <t>1521.TW</t>
  </si>
  <si>
    <t>1522.TW</t>
  </si>
  <si>
    <t>1524.TW</t>
  </si>
  <si>
    <t>1530.TW</t>
  </si>
  <si>
    <t>1540.TW</t>
  </si>
  <si>
    <t>1582.TW</t>
  </si>
  <si>
    <t>1589.TW</t>
  </si>
  <si>
    <t>1702.TW</t>
  </si>
  <si>
    <t>1707.TW</t>
  </si>
  <si>
    <t>1712.TW</t>
  </si>
  <si>
    <t>1720.TW</t>
  </si>
  <si>
    <t>1722.TW</t>
  </si>
  <si>
    <t>1723.TW</t>
  </si>
  <si>
    <t>1731.TW</t>
  </si>
  <si>
    <t>1733.TW</t>
  </si>
  <si>
    <t>1735.TW</t>
  </si>
  <si>
    <t>1760.TW</t>
  </si>
  <si>
    <t>1776.TW</t>
  </si>
  <si>
    <t>1786.TW</t>
  </si>
  <si>
    <t>1789.TW</t>
  </si>
  <si>
    <t>1795.TW</t>
  </si>
  <si>
    <t>1808.TW</t>
  </si>
  <si>
    <t>1817.TW</t>
  </si>
  <si>
    <t>1904.TW</t>
  </si>
  <si>
    <t>2002.TW</t>
  </si>
  <si>
    <t>2006.TW</t>
  </si>
  <si>
    <t>2010.TW</t>
  </si>
  <si>
    <t>2012.TW</t>
  </si>
  <si>
    <t>2015.TW</t>
  </si>
  <si>
    <t>2023.TW</t>
  </si>
  <si>
    <t>2027.TW</t>
  </si>
  <si>
    <t>2030.TW</t>
  </si>
  <si>
    <t>2033.TW</t>
  </si>
  <si>
    <t>2059.TW</t>
  </si>
  <si>
    <t>2062.TW</t>
  </si>
  <si>
    <t>2101.TW</t>
  </si>
  <si>
    <t>2104.TW</t>
  </si>
  <si>
    <t>2105.TW</t>
  </si>
  <si>
    <t>2106.TW</t>
  </si>
  <si>
    <t>2211.TW</t>
  </si>
  <si>
    <t>2227.TW</t>
  </si>
  <si>
    <t>2228.TW</t>
  </si>
  <si>
    <t>2301.TW</t>
  </si>
  <si>
    <t>2317.TW</t>
  </si>
  <si>
    <t>2324.TW</t>
  </si>
  <si>
    <t>2332.TW</t>
  </si>
  <si>
    <t>2345.TW</t>
  </si>
  <si>
    <t>2347.TW</t>
  </si>
  <si>
    <t>2353.TW</t>
  </si>
  <si>
    <t>2354.TW</t>
  </si>
  <si>
    <t>2356.TW</t>
  </si>
  <si>
    <t>2357.TW</t>
  </si>
  <si>
    <t>2358.TW</t>
  </si>
  <si>
    <t>2367.TW</t>
  </si>
  <si>
    <t>2368.TW</t>
  </si>
  <si>
    <t>2373.TW</t>
  </si>
  <si>
    <t>2374.TW</t>
  </si>
  <si>
    <t>2377.TW</t>
  </si>
  <si>
    <t>2382.TW</t>
  </si>
  <si>
    <t>2385.TW</t>
  </si>
  <si>
    <t>2395.TW</t>
  </si>
  <si>
    <t>2397.TW</t>
  </si>
  <si>
    <t>2402.TW</t>
  </si>
  <si>
    <t>2404.TW</t>
  </si>
  <si>
    <t>2412.TW</t>
  </si>
  <si>
    <t>2423.TW</t>
  </si>
  <si>
    <t>2439.TW</t>
  </si>
  <si>
    <t>2441.TW</t>
  </si>
  <si>
    <t>2449.TW</t>
  </si>
  <si>
    <t>2450.TW</t>
  </si>
  <si>
    <t>2451.TW</t>
  </si>
  <si>
    <t>2459.TW</t>
  </si>
  <si>
    <t>2461.TW</t>
  </si>
  <si>
    <t>2462.TW</t>
  </si>
  <si>
    <t>2464.TW</t>
  </si>
  <si>
    <t>2474.TW</t>
  </si>
  <si>
    <t>2480.TW</t>
  </si>
  <si>
    <t>2501.TW</t>
  </si>
  <si>
    <t>2504.TW</t>
  </si>
  <si>
    <t>2505.TW</t>
  </si>
  <si>
    <t>2511.TW</t>
  </si>
  <si>
    <t>2520.TW</t>
  </si>
  <si>
    <t>2524.TW</t>
  </si>
  <si>
    <t>2534.TW</t>
  </si>
  <si>
    <t>2536.TW</t>
  </si>
  <si>
    <t>2608.TW</t>
  </si>
  <si>
    <t>2610.TW</t>
  </si>
  <si>
    <t>2630.TW</t>
  </si>
  <si>
    <t>2633.TW</t>
  </si>
  <si>
    <t>2645.TW</t>
  </si>
  <si>
    <t>2704.TW</t>
  </si>
  <si>
    <t>2707.TW</t>
  </si>
  <si>
    <t>2731.TW</t>
  </si>
  <si>
    <t>2739.TW</t>
  </si>
  <si>
    <t>2748.TW</t>
  </si>
  <si>
    <t>2753.TW</t>
  </si>
  <si>
    <t>2882.TW</t>
  </si>
  <si>
    <t>2885.TW</t>
  </si>
  <si>
    <t>2891.TW</t>
  </si>
  <si>
    <t>2903.TW</t>
  </si>
  <si>
    <t>2908.TW</t>
  </si>
  <si>
    <t>2911.TW</t>
  </si>
  <si>
    <t>2912.TW</t>
  </si>
  <si>
    <t>2929.TW</t>
  </si>
  <si>
    <t>3010.TW</t>
  </si>
  <si>
    <t>3016.TW</t>
  </si>
  <si>
    <t>3018.TW</t>
  </si>
  <si>
    <t>3021.TW</t>
  </si>
  <si>
    <t>3023.TW</t>
  </si>
  <si>
    <t>3026.TW</t>
  </si>
  <si>
    <t>3031.TW</t>
  </si>
  <si>
    <t>3036.TW</t>
  </si>
  <si>
    <t>3038.TW</t>
  </si>
  <si>
    <t>3044.TW</t>
  </si>
  <si>
    <t>3045.TW</t>
  </si>
  <si>
    <t>3055.TW</t>
  </si>
  <si>
    <t>3056.TW</t>
  </si>
  <si>
    <t>3090.TW</t>
  </si>
  <si>
    <t>3130.TW</t>
  </si>
  <si>
    <t>3167.TW</t>
  </si>
  <si>
    <t>3209.TW</t>
  </si>
  <si>
    <t>3311.TW</t>
  </si>
  <si>
    <t>3338.TW</t>
  </si>
  <si>
    <t>3376.TW</t>
  </si>
  <si>
    <t>3416.TW</t>
  </si>
  <si>
    <t>3501.TW</t>
  </si>
  <si>
    <t>3533.TW</t>
  </si>
  <si>
    <t>3596.TW</t>
  </si>
  <si>
    <t>3653.TW</t>
  </si>
  <si>
    <t>3665.TW</t>
  </si>
  <si>
    <t>3679.TW</t>
  </si>
  <si>
    <t>3702.TW</t>
  </si>
  <si>
    <t>3703.TW</t>
  </si>
  <si>
    <t>3708.TW</t>
  </si>
  <si>
    <t>3715.TW</t>
  </si>
  <si>
    <t>4104.TW</t>
  </si>
  <si>
    <t>4119.TW</t>
  </si>
  <si>
    <t>4133.TW</t>
  </si>
  <si>
    <t>4137.TW</t>
  </si>
  <si>
    <t>4190.TW</t>
  </si>
  <si>
    <t>4414.TW</t>
  </si>
  <si>
    <t>4438.TW</t>
  </si>
  <si>
    <t>4439.TW</t>
  </si>
  <si>
    <t>4536.TW</t>
  </si>
  <si>
    <t>4545.TW</t>
  </si>
  <si>
    <t>4552.TW</t>
  </si>
  <si>
    <t>4555.TW</t>
  </si>
  <si>
    <t>4722.TW</t>
  </si>
  <si>
    <t>4737.TW</t>
  </si>
  <si>
    <t>4766.TW</t>
  </si>
  <si>
    <t>4904.TW</t>
  </si>
  <si>
    <t>4906.TW</t>
  </si>
  <si>
    <t>4915.TW</t>
  </si>
  <si>
    <t>4916.TW</t>
  </si>
  <si>
    <t>4919.TW</t>
  </si>
  <si>
    <t>4935.TW</t>
  </si>
  <si>
    <t>4938.TW</t>
  </si>
  <si>
    <t>4952.TW</t>
  </si>
  <si>
    <t>4958.TW</t>
  </si>
  <si>
    <t>4999.TW</t>
  </si>
  <si>
    <t>5007.TW</t>
  </si>
  <si>
    <t>5203.TW</t>
  </si>
  <si>
    <t>5222.TW</t>
  </si>
  <si>
    <t>5225.TW</t>
  </si>
  <si>
    <t>5284.TW</t>
  </si>
  <si>
    <t>5288.TW</t>
  </si>
  <si>
    <t>5388.TW</t>
  </si>
  <si>
    <t>5434.TW</t>
  </si>
  <si>
    <t>5469.TW</t>
  </si>
  <si>
    <t>5522.TW</t>
  </si>
  <si>
    <t>5534.TW</t>
  </si>
  <si>
    <t>5538.TW</t>
  </si>
  <si>
    <t>5706.TW</t>
  </si>
  <si>
    <t>6115.TW</t>
  </si>
  <si>
    <t>6141.TW</t>
  </si>
  <si>
    <t>6166.TW</t>
  </si>
  <si>
    <t>6176.TW</t>
  </si>
  <si>
    <t>6177.TW</t>
  </si>
  <si>
    <t>6192.TW</t>
  </si>
  <si>
    <t>6202.TW</t>
  </si>
  <si>
    <t>6205.TW</t>
  </si>
  <si>
    <t>6214.TW</t>
  </si>
  <si>
    <t>6239.TW</t>
  </si>
  <si>
    <t>6257.TW</t>
  </si>
  <si>
    <t>6277.TW</t>
  </si>
  <si>
    <t>6285.TW</t>
  </si>
  <si>
    <t>6412.TW</t>
  </si>
  <si>
    <t>6416.TW</t>
  </si>
  <si>
    <t>6504.TW</t>
  </si>
  <si>
    <t>6505.TW</t>
  </si>
  <si>
    <t>6541.TW</t>
  </si>
  <si>
    <t>6552.TW</t>
  </si>
  <si>
    <t>6581.TW</t>
  </si>
  <si>
    <t>6585.TW</t>
  </si>
  <si>
    <t>6598.TW</t>
  </si>
  <si>
    <t>6641.TW</t>
  </si>
  <si>
    <t>6669.TW</t>
  </si>
  <si>
    <t>6670.TW</t>
  </si>
  <si>
    <t>6768.TW</t>
  </si>
  <si>
    <t>6776.TW</t>
  </si>
  <si>
    <t>6782.TW</t>
  </si>
  <si>
    <t>6790.TW</t>
  </si>
  <si>
    <t>8016.TW</t>
  </si>
  <si>
    <t>8039.TW</t>
  </si>
  <si>
    <t>8081.TW</t>
  </si>
  <si>
    <t>8112.TW</t>
  </si>
  <si>
    <t>8114.TW</t>
  </si>
  <si>
    <t>8150.TW</t>
  </si>
  <si>
    <t>8163.TW</t>
  </si>
  <si>
    <t>8210.TW</t>
  </si>
  <si>
    <t>8213.TW</t>
  </si>
  <si>
    <t>8341.TW</t>
  </si>
  <si>
    <t>8411.TW</t>
  </si>
  <si>
    <t>8454.TW</t>
  </si>
  <si>
    <t>8466.TW</t>
  </si>
  <si>
    <t>8473.TW</t>
  </si>
  <si>
    <t>8481.TW</t>
  </si>
  <si>
    <t>8499.TW</t>
  </si>
  <si>
    <t>8926.TW</t>
  </si>
  <si>
    <t>9802.TW</t>
  </si>
  <si>
    <t>9904.TW</t>
  </si>
  <si>
    <t>9905.TW</t>
  </si>
  <si>
    <t>9907.TW</t>
  </si>
  <si>
    <t>9917.TW</t>
  </si>
  <si>
    <t>9933.TW</t>
  </si>
  <si>
    <t>9934.TW</t>
  </si>
  <si>
    <t>9935.TW</t>
  </si>
  <si>
    <t>9937.TW</t>
  </si>
  <si>
    <t>9939.TW</t>
  </si>
  <si>
    <t>9941.TW</t>
  </si>
  <si>
    <t>9945.TW</t>
  </si>
  <si>
    <t>9958.TW</t>
  </si>
  <si>
    <t>1310.TW</t>
  </si>
  <si>
    <t>1313.TW</t>
  </si>
  <si>
    <t>1316.TW</t>
  </si>
  <si>
    <t>1476.TW</t>
  </si>
  <si>
    <t>1477.TW</t>
  </si>
  <si>
    <t>1513.TW</t>
  </si>
  <si>
    <t>1515.TW</t>
  </si>
  <si>
    <t>1536.TW</t>
  </si>
  <si>
    <t>1539.TW</t>
  </si>
  <si>
    <t>1541.TW</t>
  </si>
  <si>
    <t>1560.TW</t>
  </si>
  <si>
    <t>1587.TW</t>
  </si>
  <si>
    <t>1590.TW</t>
  </si>
  <si>
    <t>1605.TW</t>
  </si>
  <si>
    <t>1609.TW</t>
  </si>
  <si>
    <t>1710.TW</t>
  </si>
  <si>
    <t>1806.TW</t>
  </si>
  <si>
    <t>1809.TW</t>
  </si>
  <si>
    <t>1905.TW</t>
  </si>
  <si>
    <t>1907.TW</t>
  </si>
  <si>
    <t>1909.TW</t>
  </si>
  <si>
    <t>2029.TW</t>
  </si>
  <si>
    <t>2031.TW</t>
  </si>
  <si>
    <t>2201.TW</t>
  </si>
  <si>
    <t>2207.TW</t>
  </si>
  <si>
    <t>2208.TW</t>
  </si>
  <si>
    <t>2231.TW</t>
  </si>
  <si>
    <t>2236.TW</t>
  </si>
  <si>
    <t>2239.TW</t>
  </si>
  <si>
    <t>2303.TW</t>
  </si>
  <si>
    <t>2308.TW</t>
  </si>
  <si>
    <t>2313.TW</t>
  </si>
  <si>
    <t>2328.TW</t>
  </si>
  <si>
    <t>2331.TW</t>
  </si>
  <si>
    <t>2337.TW</t>
  </si>
  <si>
    <t>2340.TW</t>
  </si>
  <si>
    <t>2342.TW</t>
  </si>
  <si>
    <t>2352.TW</t>
  </si>
  <si>
    <t>2355.TW</t>
  </si>
  <si>
    <t>2369.TW</t>
  </si>
  <si>
    <t>2376.TW</t>
  </si>
  <si>
    <t>2379.TW</t>
  </si>
  <si>
    <t>2383.TW</t>
  </si>
  <si>
    <t>2387.TW</t>
  </si>
  <si>
    <t>2392.TW</t>
  </si>
  <si>
    <t>2393.TW</t>
  </si>
  <si>
    <t>2399.TW</t>
  </si>
  <si>
    <t>2401.TW</t>
  </si>
  <si>
    <t>2408.TW</t>
  </si>
  <si>
    <t>2419.TW</t>
  </si>
  <si>
    <t>2421.TW</t>
  </si>
  <si>
    <t>2426.TW</t>
  </si>
  <si>
    <t>2454.TW</t>
  </si>
  <si>
    <t>2489.TW</t>
  </si>
  <si>
    <t>2497.TW</t>
  </si>
  <si>
    <t>2498.TW</t>
  </si>
  <si>
    <t>2606.TW</t>
  </si>
  <si>
    <t>2612.TW</t>
  </si>
  <si>
    <t>2618.TW</t>
  </si>
  <si>
    <t>2636.TW</t>
  </si>
  <si>
    <t>2637.TW</t>
  </si>
  <si>
    <t>2923.TW</t>
  </si>
  <si>
    <t>3003.TW</t>
  </si>
  <si>
    <t>3008.TW</t>
  </si>
  <si>
    <t>3014.TW</t>
  </si>
  <si>
    <t>3019.TW</t>
  </si>
  <si>
    <t>3034.TW</t>
  </si>
  <si>
    <t>3189.TW</t>
  </si>
  <si>
    <t>3231.TW</t>
  </si>
  <si>
    <t>3257.TW</t>
  </si>
  <si>
    <t>3305.TW</t>
  </si>
  <si>
    <t>3346.TW</t>
  </si>
  <si>
    <t>3356.TW</t>
  </si>
  <si>
    <t>3380.TW</t>
  </si>
  <si>
    <t>3443.TW</t>
  </si>
  <si>
    <t>3450.TW</t>
  </si>
  <si>
    <t>3454.TW</t>
  </si>
  <si>
    <t>3532.TW</t>
  </si>
  <si>
    <t>3545.TW</t>
  </si>
  <si>
    <t>3592.TW</t>
  </si>
  <si>
    <t>3605.TW</t>
  </si>
  <si>
    <t>3617.TW</t>
  </si>
  <si>
    <t>3645.TW</t>
  </si>
  <si>
    <t>3673.TW</t>
  </si>
  <si>
    <t>3704.TW</t>
  </si>
  <si>
    <t>3711.TW</t>
  </si>
  <si>
    <t>3714.TW</t>
  </si>
  <si>
    <t>4148.TW</t>
  </si>
  <si>
    <t>4526.TW</t>
  </si>
  <si>
    <t>4540.TW</t>
  </si>
  <si>
    <t>4551.TW</t>
  </si>
  <si>
    <t>4566.TW</t>
  </si>
  <si>
    <t>4763.TW</t>
  </si>
  <si>
    <t>4770.TW</t>
  </si>
  <si>
    <t>4807.TW</t>
  </si>
  <si>
    <t>4912.TW</t>
  </si>
  <si>
    <t>4927.TW</t>
  </si>
  <si>
    <t>4943.TW</t>
  </si>
  <si>
    <t>4960.TW</t>
  </si>
  <si>
    <t>5258.TW</t>
  </si>
  <si>
    <t>5269.TW</t>
  </si>
  <si>
    <t>5306.TW</t>
  </si>
  <si>
    <t>5871.TW</t>
  </si>
  <si>
    <t>6116.TW</t>
  </si>
  <si>
    <t>6120.TW</t>
  </si>
  <si>
    <t>6153.TW</t>
  </si>
  <si>
    <t>6168.TW</t>
  </si>
  <si>
    <t>6213.TW</t>
  </si>
  <si>
    <t>6230.TW</t>
  </si>
  <si>
    <t>6235.TW</t>
  </si>
  <si>
    <t>6269.TW</t>
  </si>
  <si>
    <t>6271.TW</t>
  </si>
  <si>
    <t>6282.TW</t>
  </si>
  <si>
    <t>6283.TW</t>
  </si>
  <si>
    <t>6409.TW</t>
  </si>
  <si>
    <t>6414.TW</t>
  </si>
  <si>
    <t>6442.TW</t>
  </si>
  <si>
    <t>6449.TW</t>
  </si>
  <si>
    <t>6456.TW</t>
  </si>
  <si>
    <t>6477.TW</t>
  </si>
  <si>
    <t>6515.TW</t>
  </si>
  <si>
    <t>6579.TW</t>
  </si>
  <si>
    <t>6689.TW</t>
  </si>
  <si>
    <t>6770.TW</t>
  </si>
  <si>
    <t>8011.TW</t>
  </si>
  <si>
    <t>8101.TW</t>
  </si>
  <si>
    <t>8103.TW</t>
  </si>
  <si>
    <t>8104.TW</t>
  </si>
  <si>
    <t>8215.TW</t>
  </si>
  <si>
    <t>8404.TW</t>
  </si>
  <si>
    <t>8464.TW</t>
  </si>
  <si>
    <t>9910.TW</t>
  </si>
  <si>
    <t>9914.TW</t>
  </si>
  <si>
    <t>9921.TW</t>
  </si>
  <si>
    <t>低風險 - 前6名</t>
  </si>
  <si>
    <t>中風險 - 前3名</t>
  </si>
  <si>
    <t>高風險 - 前1名</t>
  </si>
  <si>
    <t>low_risk 隨機選擇的值</t>
  </si>
  <si>
    <t>medium_risk 隨機選擇的值</t>
  </si>
  <si>
    <t>high_risk 隨機選擇的值</t>
  </si>
  <si>
    <t>蔣伊婷</t>
  </si>
  <si>
    <t>ttt123@gmail.com</t>
  </si>
  <si>
    <t>Yvonne</t>
  </si>
  <si>
    <t>ttting8864@gmail</t>
  </si>
  <si>
    <t>y</t>
  </si>
  <si>
    <t>低風險 - 前4名</t>
  </si>
  <si>
    <t>中風險 - 前4名</t>
  </si>
  <si>
    <t>高風險 - 前2名</t>
  </si>
  <si>
    <t>低風險 - 前3名</t>
  </si>
  <si>
    <t>高風險 - 前3名</t>
  </si>
  <si>
    <t>低風險 - 前2名</t>
  </si>
  <si>
    <t>高風險 - 前5名</t>
  </si>
  <si>
    <t>低風險 - 前5名</t>
  </si>
  <si>
    <t>113/05/31</t>
  </si>
  <si>
    <t>113/05/30</t>
  </si>
  <si>
    <t>113/05/29</t>
  </si>
  <si>
    <t>113/05/28</t>
  </si>
  <si>
    <t>113/05/27</t>
  </si>
  <si>
    <t>113/05/24</t>
  </si>
  <si>
    <t>113/05/23</t>
  </si>
  <si>
    <t>113/05/22</t>
  </si>
  <si>
    <t>113/05/21</t>
  </si>
  <si>
    <t>113/05/20</t>
  </si>
  <si>
    <t>113/05/17</t>
  </si>
  <si>
    <t>113/05/16</t>
  </si>
  <si>
    <t>113/05/15</t>
  </si>
  <si>
    <t>113/05/14</t>
  </si>
  <si>
    <t>113/05/13</t>
  </si>
  <si>
    <t>113/05/10</t>
  </si>
  <si>
    <t>113/05/09</t>
  </si>
  <si>
    <t>113/05/08</t>
  </si>
  <si>
    <t>113/05/07</t>
  </si>
  <si>
    <t>113/05/06</t>
  </si>
  <si>
    <t>113/05/03</t>
  </si>
  <si>
    <t>113/05/02</t>
  </si>
  <si>
    <t>113/04/30</t>
  </si>
  <si>
    <t>113/04/29</t>
  </si>
  <si>
    <t>113/04/26</t>
  </si>
  <si>
    <t>113/04/25</t>
  </si>
  <si>
    <t>113/04/24</t>
  </si>
  <si>
    <t>113/04/23</t>
  </si>
  <si>
    <t>113/04/22</t>
  </si>
  <si>
    <t>113/04/19</t>
  </si>
  <si>
    <t>113/04/18</t>
  </si>
  <si>
    <t>113/04/17</t>
  </si>
  <si>
    <t>113/04/16</t>
  </si>
  <si>
    <t>113/04/15</t>
  </si>
  <si>
    <t>113/04/12</t>
  </si>
  <si>
    <t>113/04/11</t>
  </si>
  <si>
    <t>113/04/10</t>
  </si>
  <si>
    <t>113/04/09</t>
  </si>
  <si>
    <t>113/04/08</t>
  </si>
  <si>
    <t>113/04/03</t>
  </si>
  <si>
    <t>113/04/02</t>
  </si>
  <si>
    <t>113/04/01</t>
  </si>
  <si>
    <t>113/03/29</t>
  </si>
  <si>
    <t>113/03/28</t>
  </si>
  <si>
    <t>113/03/27</t>
  </si>
  <si>
    <t>113/03/26</t>
  </si>
  <si>
    <t>113/03/25</t>
  </si>
  <si>
    <t>113/03/22</t>
  </si>
  <si>
    <t>113/03/21</t>
  </si>
  <si>
    <t>113/03/20</t>
  </si>
  <si>
    <t>113/03/19</t>
  </si>
  <si>
    <t>113/03/18</t>
  </si>
  <si>
    <t>113/03/15</t>
  </si>
  <si>
    <t>113/03/14</t>
  </si>
  <si>
    <t>113/03/13</t>
  </si>
  <si>
    <t>113/03/12</t>
  </si>
  <si>
    <t>113/03/11</t>
  </si>
  <si>
    <t>113/03/08</t>
  </si>
  <si>
    <t>113/03/07</t>
  </si>
  <si>
    <t>113/03/06</t>
  </si>
  <si>
    <t>113/03/05</t>
  </si>
  <si>
    <t>113/03/04</t>
  </si>
  <si>
    <t>113/03/01</t>
  </si>
  <si>
    <t>平均值</t>
    <phoneticPr fontId="19" type="noConversion"/>
  </si>
  <si>
    <t>Path Number</t>
    <phoneticPr fontId="19" type="noConversion"/>
  </si>
  <si>
    <t>Variance</t>
  </si>
  <si>
    <t>投資組合</t>
    <phoneticPr fontId="28" type="noConversion"/>
  </si>
  <si>
    <t>日期</t>
    <phoneticPr fontId="28" type="noConversion"/>
  </si>
  <si>
    <t>每日報酬率對數變化</t>
    <phoneticPr fontId="28" type="noConversion"/>
  </si>
  <si>
    <t>每日報酬率對數變化數值計算</t>
    <phoneticPr fontId="28" type="noConversion"/>
  </si>
  <si>
    <t>此表日期對應A行</t>
    <phoneticPr fontId="28" type="noConversion"/>
  </si>
  <si>
    <t>平均值 (Mean)</t>
    <phoneticPr fontId="28" type="noConversion"/>
  </si>
  <si>
    <t>可見H1註解</t>
    <phoneticPr fontId="28" type="noConversion"/>
  </si>
  <si>
    <t>變異數 (Var)</t>
    <phoneticPr fontId="28" type="noConversion"/>
  </si>
  <si>
    <t>標準差 (Std)</t>
    <phoneticPr fontId="28" type="noConversion"/>
  </si>
  <si>
    <t>年化標準差 (Std_year)</t>
    <phoneticPr fontId="28" type="noConversion"/>
  </si>
  <si>
    <t>▲ 年化計算見註解</t>
    <phoneticPr fontId="28" type="noConversion"/>
  </si>
  <si>
    <t>矩陣1</t>
    <phoneticPr fontId="28" type="noConversion"/>
  </si>
  <si>
    <t>▲ 共變異數矩陣</t>
    <phoneticPr fontId="28" type="noConversion"/>
  </si>
  <si>
    <t>▲ 相關係數矩陣</t>
    <phoneticPr fontId="28" type="noConversion"/>
  </si>
  <si>
    <t>▲ CheleskyDecompose矩陣</t>
    <phoneticPr fontId="28" type="noConversion"/>
  </si>
  <si>
    <t>Path Number</t>
    <phoneticPr fontId="28" type="noConversion"/>
  </si>
  <si>
    <t>Total Weight</t>
    <phoneticPr fontId="28" type="noConversion"/>
  </si>
  <si>
    <t>Mean</t>
    <phoneticPr fontId="28" type="noConversion"/>
  </si>
  <si>
    <t>Standard Deviation</t>
    <phoneticPr fontId="28" type="noConversion"/>
  </si>
  <si>
    <t>Sharpe Ratio</t>
    <phoneticPr fontId="28" type="noConversion"/>
  </si>
  <si>
    <t>Rf</t>
    <phoneticPr fontId="28" type="noConversion"/>
  </si>
  <si>
    <t>▲ 此處有註解</t>
    <phoneticPr fontId="28" type="noConversion"/>
  </si>
  <si>
    <t>日期</t>
  </si>
  <si>
    <t>開盤價</t>
  </si>
  <si>
    <t>最高價</t>
  </si>
  <si>
    <t>最低價</t>
  </si>
  <si>
    <t>收盤價</t>
  </si>
  <si>
    <t>成交量</t>
  </si>
  <si>
    <t>..</t>
  </si>
  <si>
    <t>...</t>
  </si>
  <si>
    <t>yy</t>
  </si>
  <si>
    <t>abc</t>
  </si>
  <si>
    <t>南</t>
  </si>
  <si>
    <t>A</t>
  </si>
  <si>
    <t>B</t>
  </si>
  <si>
    <t>C</t>
  </si>
  <si>
    <t>D</t>
  </si>
  <si>
    <t>權重</t>
    <phoneticPr fontId="6" type="noConversion"/>
  </si>
  <si>
    <t>平均</t>
    <phoneticPr fontId="6" type="noConversion"/>
  </si>
  <si>
    <t>百分比</t>
    <phoneticPr fontId="6" type="noConversion"/>
  </si>
  <si>
    <t>3376 ~N(0,1)</t>
  </si>
  <si>
    <t>1702 ~N(0,1)</t>
  </si>
  <si>
    <t>2324 ~N(0,1)</t>
  </si>
  <si>
    <t>8454 ~N(0,1)</t>
  </si>
  <si>
    <t>2395 ~N(0,1)</t>
  </si>
  <si>
    <t>6790 ~N(0,1)</t>
  </si>
  <si>
    <t>2208 ~N(0,1)</t>
  </si>
  <si>
    <t>2029 ~N(0,1)</t>
  </si>
  <si>
    <t>6168 ~N(0,1)</t>
  </si>
  <si>
    <t>2375 ~N(0,1)</t>
  </si>
  <si>
    <t>3376ε</t>
  </si>
  <si>
    <t>1702ε</t>
  </si>
  <si>
    <t>2324ε</t>
  </si>
  <si>
    <t>8454ε</t>
  </si>
  <si>
    <t>2395ε</t>
  </si>
  <si>
    <t>6790ε</t>
  </si>
  <si>
    <t>2208ε</t>
  </si>
  <si>
    <t>2029ε</t>
  </si>
  <si>
    <t>6168ε</t>
  </si>
  <si>
    <t>2375ε</t>
  </si>
  <si>
    <t>3376R</t>
  </si>
  <si>
    <t>1702R</t>
  </si>
  <si>
    <t>2324R</t>
  </si>
  <si>
    <t>8454R</t>
  </si>
  <si>
    <t>2395R</t>
  </si>
  <si>
    <t>6790R</t>
  </si>
  <si>
    <t>2208R</t>
  </si>
  <si>
    <t>2029R</t>
  </si>
  <si>
    <t>6168R</t>
  </si>
  <si>
    <t>2375R</t>
  </si>
  <si>
    <t>3376W</t>
  </si>
  <si>
    <t>1702W</t>
  </si>
  <si>
    <t>2324W</t>
  </si>
  <si>
    <t>8454W</t>
  </si>
  <si>
    <t>2395W</t>
  </si>
  <si>
    <t>6790W</t>
  </si>
  <si>
    <t>2208W</t>
  </si>
  <si>
    <t>2029W</t>
  </si>
  <si>
    <t>6168W</t>
  </si>
  <si>
    <t>2375W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</si>
</sst>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3">
    <font>
      <sz val="12"/>
      <color theme="1"/>
      <name val="aptos narrow"/>
      <scheme val="minor"/>
    </font>
    <font>
      <sz val="12"/>
      <color theme="1"/>
      <name val="aptos narrow"/>
      <family val="2"/>
      <charset val="136"/>
      <scheme val="minor"/>
    </font>
    <font>
      <sz val="12"/>
      <color theme="1"/>
      <name val="aptos narrow"/>
      <family val="2"/>
      <charset val="136"/>
      <scheme val="minor"/>
    </font>
    <font>
      <sz val="12"/>
      <color theme="1"/>
      <name val="aptos narrow"/>
      <family val="2"/>
      <charset val="136"/>
      <scheme val="minor"/>
    </font>
    <font>
      <sz val="12"/>
      <color theme="1"/>
      <name val="aptos narrow"/>
      <family val="2"/>
      <scheme val="minor"/>
    </font>
    <font>
      <sz val="11"/>
      <color theme="1"/>
      <name val="aptos narrow"/>
      <family val="2"/>
      <scheme val="minor"/>
    </font>
    <font>
      <sz val="9"/>
      <name val="aptos narrow"/>
      <family val="3"/>
      <charset val="136"/>
      <scheme val="minor"/>
    </font>
    <font>
      <b/>
      <sz val="11"/>
      <name val="aptos narrow"/>
      <family val="1"/>
      <charset val="136"/>
      <scheme val="minor"/>
    </font>
    <font>
      <sz val="12"/>
      <color rgb="FF0D0D0D"/>
      <name val="微軟正黑體"/>
      <family val="2"/>
      <charset val="136"/>
    </font>
    <font>
      <b/>
      <sz val="12"/>
      <name val="aptos narrow"/>
      <family val="1"/>
      <charset val="136"/>
      <scheme val="minor"/>
    </font>
    <font>
      <sz val="12"/>
      <color rgb="FF000000"/>
      <name val="微軟正黑體"/>
      <family val="2"/>
      <charset val="136"/>
    </font>
    <font>
      <sz val="12"/>
      <color theme="1"/>
      <name val="微軟正黑體"/>
      <family val="2"/>
      <charset val="136"/>
    </font>
    <font>
      <sz val="12"/>
      <name val="微軟正黑體"/>
      <family val="2"/>
      <charset val="136"/>
    </font>
    <font>
      <b/>
      <sz val="12"/>
      <name val="aptos narrow"/>
      <family val="2"/>
      <scheme val="minor"/>
    </font>
    <font>
      <b/>
      <sz val="12"/>
      <color theme="1"/>
      <name val="aptos narrow"/>
      <family val="2"/>
      <scheme val="minor"/>
    </font>
    <font>
      <sz val="11"/>
      <color theme="1"/>
      <name val="Microsoft JhengHei"/>
      <family val="2"/>
    </font>
    <font>
      <sz val="10"/>
      <color rgb="FF000000"/>
      <name val="Arial"/>
      <family val="2"/>
    </font>
    <font>
      <sz val="10"/>
      <color rgb="FF000000"/>
      <name val="微軟正黑體"/>
      <family val="2"/>
      <charset val="136"/>
    </font>
    <font>
      <sz val="12"/>
      <color rgb="FF000000"/>
      <name val="細明體"/>
      <family val="3"/>
      <charset val="136"/>
    </font>
    <font>
      <sz val="9"/>
      <name val="aptos narrow"/>
      <family val="2"/>
      <charset val="136"/>
      <scheme val="minor"/>
    </font>
    <font>
      <sz val="12"/>
      <color rgb="FF000000"/>
      <name val="新細明體"/>
      <family val="2"/>
      <charset val="136"/>
    </font>
    <font>
      <sz val="12"/>
      <color theme="1"/>
      <name val="aptos narrow"/>
      <family val="1"/>
      <charset val="136"/>
      <scheme val="minor"/>
    </font>
    <font>
      <sz val="12"/>
      <color theme="1"/>
      <name val="新細明體"/>
      <family val="2"/>
      <charset val="136"/>
    </font>
    <font>
      <b/>
      <sz val="12"/>
      <color theme="1"/>
      <name val="aptos narrow"/>
      <family val="1"/>
      <charset val="136"/>
      <scheme val="minor"/>
    </font>
    <font>
      <b/>
      <sz val="9"/>
      <color indexed="81"/>
      <name val="細明體"/>
      <family val="3"/>
      <charset val="136"/>
    </font>
    <font>
      <b/>
      <sz val="9"/>
      <color indexed="81"/>
      <name val="Tahoma"/>
      <family val="2"/>
    </font>
    <font>
      <sz val="9"/>
      <color indexed="81"/>
      <name val="Tahoma"/>
      <family val="2"/>
    </font>
    <font>
      <sz val="9"/>
      <color indexed="81"/>
      <name val="細明體"/>
      <family val="3"/>
      <charset val="136"/>
    </font>
    <font>
      <sz val="9"/>
      <name val="新細明體"/>
      <family val="2"/>
      <charset val="136"/>
    </font>
    <font>
      <b/>
      <sz val="12"/>
      <color rgb="FF000000"/>
      <name val="新細明體"/>
      <family val="1"/>
      <charset val="136"/>
    </font>
    <font>
      <b/>
      <sz val="10"/>
      <color rgb="FF000000"/>
      <name val="新細明體"/>
      <family val="1"/>
      <charset val="136"/>
    </font>
    <font>
      <b/>
      <sz val="11"/>
      <color rgb="FFC00000"/>
      <name val="新細明體"/>
      <family val="1"/>
      <charset val="136"/>
    </font>
    <font>
      <sz val="12"/>
      <color rgb="FF000000"/>
      <name val="Aptos Narrow"/>
      <family val="1"/>
      <charset val="136"/>
    </font>
  </fonts>
  <fills count="28">
    <fill>
      <patternFill patternType="none"/>
    </fill>
    <fill>
      <patternFill patternType="gray125"/>
    </fill>
    <fill>
      <patternFill patternType="solid">
        <fgColor theme="2"/>
        <bgColor indexed="64"/>
      </patternFill>
    </fill>
    <fill>
      <patternFill patternType="solid">
        <fgColor theme="2" tint="-4.9989318521683403E-2"/>
        <bgColor indexed="64"/>
      </patternFill>
    </fill>
    <fill>
      <patternFill patternType="solid">
        <fgColor theme="0"/>
        <bgColor indexed="64"/>
      </patternFill>
    </fill>
    <fill>
      <patternFill patternType="solid">
        <fgColor rgb="FFBDD7EE"/>
        <bgColor rgb="FF000000"/>
      </patternFill>
    </fill>
    <fill>
      <patternFill patternType="solid">
        <fgColor rgb="FFFFD966"/>
        <bgColor rgb="FF000000"/>
      </patternFill>
    </fill>
    <fill>
      <patternFill patternType="solid">
        <fgColor rgb="FFF4B084"/>
        <bgColor rgb="FF000000"/>
      </patternFill>
    </fill>
    <fill>
      <patternFill patternType="solid">
        <fgColor rgb="FFDDEBF7"/>
        <bgColor rgb="FF000000"/>
      </patternFill>
    </fill>
    <fill>
      <patternFill patternType="solid">
        <fgColor rgb="FFFFF2CC"/>
        <bgColor rgb="FF000000"/>
      </patternFill>
    </fill>
    <fill>
      <patternFill patternType="solid">
        <fgColor rgb="FFFCE4D6"/>
        <bgColor rgb="FF000000"/>
      </patternFill>
    </fill>
    <fill>
      <patternFill patternType="solid">
        <fgColor rgb="FFBDD7EE"/>
        <bgColor indexed="64"/>
      </patternFill>
    </fill>
    <fill>
      <patternFill patternType="solid">
        <fgColor rgb="FFDDEBF7"/>
        <bgColor indexed="64"/>
      </patternFill>
    </fill>
    <fill>
      <patternFill patternType="solid">
        <fgColor rgb="FFFFD966"/>
        <bgColor indexed="64"/>
      </patternFill>
    </fill>
    <fill>
      <patternFill patternType="solid">
        <fgColor rgb="FFFFF2CC"/>
        <bgColor indexed="64"/>
      </patternFill>
    </fill>
    <fill>
      <patternFill patternType="solid">
        <fgColor rgb="FFF4B084"/>
        <bgColor indexed="64"/>
      </patternFill>
    </fill>
    <fill>
      <patternFill patternType="solid">
        <fgColor rgb="FFFCE4D6"/>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rgb="FFFFFFFF"/>
        <bgColor indexed="64"/>
      </patternFill>
    </fill>
    <fill>
      <patternFill patternType="solid">
        <fgColor rgb="FFE2EFDA"/>
        <bgColor rgb="FFE2EFDA"/>
      </patternFill>
    </fill>
    <fill>
      <patternFill patternType="solid">
        <fgColor rgb="FFE2EFDA"/>
        <bgColor rgb="FF000000"/>
      </patternFill>
    </fill>
    <fill>
      <patternFill patternType="solid">
        <fgColor rgb="FFA9D08E"/>
        <bgColor rgb="FF000000"/>
      </patternFill>
    </fill>
    <fill>
      <patternFill patternType="solid">
        <fgColor rgb="FFAEAAAA"/>
        <bgColor rgb="FF000000"/>
      </patternFill>
    </fill>
    <fill>
      <patternFill patternType="solid">
        <fgColor rgb="FFB4C6E7"/>
        <bgColor rgb="FF000000"/>
      </patternFill>
    </fill>
    <fill>
      <patternFill patternType="solid">
        <fgColor rgb="FFC6E0B4"/>
        <bgColor rgb="FF000000"/>
      </patternFill>
    </fill>
    <fill>
      <patternFill patternType="solid">
        <fgColor rgb="FFFFFFFF"/>
        <bgColor rgb="FF000000"/>
      </patternFill>
    </fill>
  </fills>
  <borders count="78">
    <border>
      <left/>
      <right/>
      <top/>
      <bottom/>
      <diagonal/>
    </border>
    <border>
      <left/>
      <right/>
      <top style="thin">
        <color indexed="64"/>
      </top>
      <bottom/>
      <diagonal/>
    </border>
    <border>
      <left/>
      <right style="thin">
        <color indexed="64"/>
      </right>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top/>
      <bottom style="thick">
        <color indexed="64"/>
      </bottom>
      <diagonal/>
    </border>
    <border>
      <left style="medium">
        <color indexed="64"/>
      </left>
      <right style="medium">
        <color indexed="64"/>
      </right>
      <top style="medium">
        <color indexed="64"/>
      </top>
      <bottom style="medium">
        <color indexed="64"/>
      </bottom>
      <diagonal/>
    </border>
    <border>
      <left/>
      <right style="thick">
        <color rgb="FFBF8F00"/>
      </right>
      <top/>
      <bottom style="thick">
        <color rgb="FFBF8F00"/>
      </bottom>
      <diagonal/>
    </border>
    <border>
      <left/>
      <right/>
      <top/>
      <bottom style="thick">
        <color rgb="FFBF8F00"/>
      </bottom>
      <diagonal/>
    </border>
    <border>
      <left style="thick">
        <color rgb="FFBF8F00"/>
      </left>
      <right style="thin">
        <color theme="2" tint="-9.9978637043366805E-2"/>
      </right>
      <top style="thin">
        <color theme="2" tint="-9.9978637043366805E-2"/>
      </top>
      <bottom style="thick">
        <color rgb="FFBF8F00"/>
      </bottom>
      <diagonal/>
    </border>
    <border>
      <left/>
      <right style="thick">
        <color rgb="FFBF8F00"/>
      </right>
      <top/>
      <bottom/>
      <diagonal/>
    </border>
    <border>
      <left style="thick">
        <color rgb="FFBF8F00"/>
      </left>
      <right style="thin">
        <color theme="2" tint="-9.9978637043366805E-2"/>
      </right>
      <top style="thin">
        <color theme="2" tint="-9.9978637043366805E-2"/>
      </top>
      <bottom style="thin">
        <color theme="2" tint="-9.9978637043366805E-2"/>
      </bottom>
      <diagonal/>
    </border>
    <border>
      <left/>
      <right style="thick">
        <color rgb="FF7030A0"/>
      </right>
      <top/>
      <bottom style="thick">
        <color rgb="FF7030A0"/>
      </bottom>
      <diagonal/>
    </border>
    <border>
      <left/>
      <right/>
      <top/>
      <bottom style="thick">
        <color rgb="FF7030A0"/>
      </bottom>
      <diagonal/>
    </border>
    <border>
      <left style="thick">
        <color rgb="FF7030A0"/>
      </left>
      <right style="thin">
        <color theme="2" tint="-9.9978637043366805E-2"/>
      </right>
      <top style="thin">
        <color theme="2" tint="-9.9978637043366805E-2"/>
      </top>
      <bottom style="thick">
        <color rgb="FF7030A0"/>
      </bottom>
      <diagonal/>
    </border>
    <border>
      <left style="thick">
        <color rgb="FF7030A0"/>
      </left>
      <right style="thin">
        <color theme="2" tint="-9.9978637043366805E-2"/>
      </right>
      <top style="thick">
        <color rgb="FF7030A0"/>
      </top>
      <bottom style="thin">
        <color theme="2" tint="-9.9978637043366805E-2"/>
      </bottom>
      <diagonal/>
    </border>
    <border>
      <left style="thick">
        <color rgb="FFBF8F00"/>
      </left>
      <right style="thin">
        <color theme="2" tint="-9.9978637043366805E-2"/>
      </right>
      <top style="thick">
        <color rgb="FFBF8F00"/>
      </top>
      <bottom style="thin">
        <color theme="2" tint="-9.9978637043366805E-2"/>
      </bottom>
      <diagonal/>
    </border>
    <border>
      <left/>
      <right/>
      <top/>
      <bottom style="thick">
        <color rgb="FF7D4A2B"/>
      </bottom>
      <diagonal/>
    </border>
    <border>
      <left/>
      <right style="thick">
        <color rgb="FFC65911"/>
      </right>
      <top/>
      <bottom/>
      <diagonal/>
    </border>
    <border>
      <left/>
      <right style="thick">
        <color rgb="FF2F75B5"/>
      </right>
      <top/>
      <bottom style="thick">
        <color rgb="FF2F75B5"/>
      </bottom>
      <diagonal/>
    </border>
    <border>
      <left/>
      <right/>
      <top/>
      <bottom style="thick">
        <color rgb="FF2F75B5"/>
      </bottom>
      <diagonal/>
    </border>
    <border>
      <left/>
      <right style="thick">
        <color rgb="FF7030A0"/>
      </right>
      <top/>
      <bottom/>
      <diagonal/>
    </border>
    <border>
      <left/>
      <right style="thick">
        <color rgb="FF2F75B5"/>
      </right>
      <top/>
      <bottom/>
      <diagonal/>
    </border>
    <border>
      <left/>
      <right style="medium">
        <color rgb="FF7D4A2B"/>
      </right>
      <top/>
      <bottom style="medium">
        <color rgb="FF7D4A2B"/>
      </bottom>
      <diagonal/>
    </border>
    <border>
      <left/>
      <right style="medium">
        <color rgb="FF7D4A2B"/>
      </right>
      <top style="medium">
        <color rgb="FF7D4A2B"/>
      </top>
      <bottom/>
      <diagonal/>
    </border>
    <border>
      <left style="thin">
        <color rgb="FFA9D08E"/>
      </left>
      <right/>
      <top style="thin">
        <color rgb="FFA9D08E"/>
      </top>
      <bottom/>
      <diagonal/>
    </border>
    <border>
      <left style="thin">
        <color rgb="FFA9D08E"/>
      </left>
      <right/>
      <top style="thin">
        <color rgb="FFA9D08E"/>
      </top>
      <bottom style="thin">
        <color rgb="FFA9D08E"/>
      </bottom>
      <diagonal/>
    </border>
    <border>
      <left style="thin">
        <color rgb="FFA9D08E"/>
      </left>
      <right style="thin">
        <color rgb="FFA9D08E"/>
      </right>
      <top style="thin">
        <color rgb="FFA9D08E"/>
      </top>
      <bottom style="thin">
        <color rgb="FFA9D08E"/>
      </bottom>
      <diagonal/>
    </border>
    <border>
      <left/>
      <right style="thin">
        <color rgb="FFA9D08E"/>
      </right>
      <top style="thin">
        <color rgb="FFA9D08E"/>
      </top>
      <bottom style="thin">
        <color rgb="FFA9D08E"/>
      </bottom>
      <diagonal/>
    </border>
    <border>
      <left style="thin">
        <color rgb="FF548235"/>
      </left>
      <right style="thin">
        <color rgb="FF548235"/>
      </right>
      <top style="thin">
        <color rgb="FF548235"/>
      </top>
      <bottom style="thin">
        <color rgb="FF548235"/>
      </bottom>
      <diagonal/>
    </border>
    <border>
      <left style="thick">
        <color rgb="FF2F75B5"/>
      </left>
      <right style="thin">
        <color rgb="FFD0CECE"/>
      </right>
      <top style="thick">
        <color rgb="FF2F75B5"/>
      </top>
      <bottom style="thin">
        <color rgb="FFD0CECE"/>
      </bottom>
      <diagonal/>
    </border>
    <border>
      <left style="thin">
        <color rgb="FFA9D08E"/>
      </left>
      <right/>
      <top style="thick">
        <color rgb="FF2F75B5"/>
      </top>
      <bottom style="thin">
        <color rgb="FFA9D08E"/>
      </bottom>
      <diagonal/>
    </border>
    <border>
      <left style="thin">
        <color rgb="FFA9D08E"/>
      </left>
      <right style="thin">
        <color rgb="FFA9D08E"/>
      </right>
      <top style="thick">
        <color rgb="FF2F75B5"/>
      </top>
      <bottom style="thin">
        <color rgb="FFA9D08E"/>
      </bottom>
      <diagonal/>
    </border>
    <border>
      <left/>
      <right style="thin">
        <color rgb="FFA9D08E"/>
      </right>
      <top style="thick">
        <color rgb="FF2F75B5"/>
      </top>
      <bottom style="thin">
        <color rgb="FFA9D08E"/>
      </bottom>
      <diagonal/>
    </border>
    <border>
      <left/>
      <right style="thick">
        <color rgb="FF2F75B5"/>
      </right>
      <top style="thick">
        <color rgb="FF2F75B5"/>
      </top>
      <bottom style="thin">
        <color rgb="FFA9D08E"/>
      </bottom>
      <diagonal/>
    </border>
    <border>
      <left style="thick">
        <color rgb="FFC65911"/>
      </left>
      <right style="thin">
        <color rgb="FFD0CECE"/>
      </right>
      <top style="thick">
        <color rgb="FFC65911"/>
      </top>
      <bottom style="thin">
        <color rgb="FFD0CECE"/>
      </bottom>
      <diagonal/>
    </border>
    <border>
      <left style="thin">
        <color rgb="FFA9D08E"/>
      </left>
      <right/>
      <top style="thick">
        <color rgb="FFC65911"/>
      </top>
      <bottom style="thin">
        <color rgb="FFA9D08E"/>
      </bottom>
      <diagonal/>
    </border>
    <border>
      <left style="thin">
        <color rgb="FFA9D08E"/>
      </left>
      <right style="thin">
        <color rgb="FFA9D08E"/>
      </right>
      <top style="thick">
        <color rgb="FFC65911"/>
      </top>
      <bottom style="thin">
        <color rgb="FFA9D08E"/>
      </bottom>
      <diagonal/>
    </border>
    <border>
      <left/>
      <right style="thin">
        <color rgb="FFA9D08E"/>
      </right>
      <top style="thick">
        <color rgb="FFC65911"/>
      </top>
      <bottom style="thin">
        <color rgb="FFA9D08E"/>
      </bottom>
      <diagonal/>
    </border>
    <border>
      <left/>
      <right style="thick">
        <color rgb="FFC65911"/>
      </right>
      <top style="thick">
        <color rgb="FFC65911"/>
      </top>
      <bottom style="thin">
        <color rgb="FFA9D08E"/>
      </bottom>
      <diagonal/>
    </border>
    <border>
      <left style="thick">
        <color rgb="FF7030A0"/>
      </left>
      <right style="thin">
        <color rgb="FFD0CECE"/>
      </right>
      <top style="thick">
        <color rgb="FF7030A0"/>
      </top>
      <bottom style="thin">
        <color rgb="FFD0CECE"/>
      </bottom>
      <diagonal/>
    </border>
    <border>
      <left style="thin">
        <color rgb="FFA9D08E"/>
      </left>
      <right/>
      <top style="thick">
        <color rgb="FF7030A0"/>
      </top>
      <bottom style="thin">
        <color rgb="FFA9D08E"/>
      </bottom>
      <diagonal/>
    </border>
    <border>
      <left style="thin">
        <color rgb="FFA9D08E"/>
      </left>
      <right style="thin">
        <color rgb="FFA9D08E"/>
      </right>
      <top style="thick">
        <color rgb="FF7030A0"/>
      </top>
      <bottom style="thin">
        <color rgb="FFA9D08E"/>
      </bottom>
      <diagonal/>
    </border>
    <border>
      <left/>
      <right style="thin">
        <color rgb="FFA9D08E"/>
      </right>
      <top style="thick">
        <color rgb="FF7030A0"/>
      </top>
      <bottom style="thin">
        <color rgb="FFA9D08E"/>
      </bottom>
      <diagonal/>
    </border>
    <border>
      <left/>
      <right style="thick">
        <color rgb="FF7030A0"/>
      </right>
      <top style="thick">
        <color rgb="FF7030A0"/>
      </top>
      <bottom style="thin">
        <color rgb="FFA9D08E"/>
      </bottom>
      <diagonal/>
    </border>
    <border>
      <left style="thick">
        <color rgb="FF7D4A2B"/>
      </left>
      <right style="thin">
        <color rgb="FFD0CECE"/>
      </right>
      <top style="thick">
        <color rgb="FF7D4A2B"/>
      </top>
      <bottom style="thin">
        <color rgb="FFD0CECE"/>
      </bottom>
      <diagonal/>
    </border>
    <border>
      <left style="thin">
        <color rgb="FFA9D08E"/>
      </left>
      <right/>
      <top style="thick">
        <color rgb="FF7D4A2B"/>
      </top>
      <bottom style="thin">
        <color rgb="FFA9D08E"/>
      </bottom>
      <diagonal/>
    </border>
    <border>
      <left style="thin">
        <color rgb="FFA9D08E"/>
      </left>
      <right style="thin">
        <color rgb="FFA9D08E"/>
      </right>
      <top style="thick">
        <color rgb="FF7D4A2B"/>
      </top>
      <bottom style="thin">
        <color rgb="FFA9D08E"/>
      </bottom>
      <diagonal/>
    </border>
    <border>
      <left/>
      <right style="thin">
        <color rgb="FFA9D08E"/>
      </right>
      <top style="thick">
        <color rgb="FF7D4A2B"/>
      </top>
      <bottom style="thin">
        <color rgb="FFA9D08E"/>
      </bottom>
      <diagonal/>
    </border>
    <border>
      <left/>
      <right style="thick">
        <color rgb="FF2F75B5"/>
      </right>
      <top style="thick">
        <color rgb="FF7D4A2B"/>
      </top>
      <bottom style="thin">
        <color rgb="FFA9D08E"/>
      </bottom>
      <diagonal/>
    </border>
    <border>
      <left/>
      <right style="thick">
        <color rgb="FF7D4A2B"/>
      </right>
      <top style="thick">
        <color rgb="FF7D4A2B"/>
      </top>
      <bottom style="thin">
        <color rgb="FFA9D08E"/>
      </bottom>
      <diagonal/>
    </border>
    <border>
      <left style="thick">
        <color rgb="FF2F75B5"/>
      </left>
      <right/>
      <top style="thin">
        <color rgb="FFA9D08E"/>
      </top>
      <bottom style="thin">
        <color rgb="FFA9D08E"/>
      </bottom>
      <diagonal/>
    </border>
    <border>
      <left style="thick">
        <color rgb="FFC65911"/>
      </left>
      <right/>
      <top style="thin">
        <color rgb="FFA9D08E"/>
      </top>
      <bottom style="thin">
        <color rgb="FFA9D08E"/>
      </bottom>
      <diagonal/>
    </border>
    <border>
      <left style="thick">
        <color rgb="FF7030A0"/>
      </left>
      <right style="thin">
        <color rgb="FFD0CECE"/>
      </right>
      <top style="thin">
        <color rgb="FFD0CECE"/>
      </top>
      <bottom style="thin">
        <color rgb="FFD0CECE"/>
      </bottom>
      <diagonal/>
    </border>
    <border>
      <left style="thick">
        <color rgb="FF7D4A2B"/>
      </left>
      <right/>
      <top style="thin">
        <color rgb="FFA9D08E"/>
      </top>
      <bottom style="thin">
        <color rgb="FFA9D08E"/>
      </bottom>
      <diagonal/>
    </border>
    <border>
      <left style="thin">
        <color rgb="FFBF8F00"/>
      </left>
      <right style="thick">
        <color rgb="FF7D4A2B"/>
      </right>
      <top style="thin">
        <color rgb="FFBF8F00"/>
      </top>
      <bottom style="thin">
        <color rgb="FFBF8F00"/>
      </bottom>
      <diagonal/>
    </border>
    <border>
      <left style="thick">
        <color rgb="FF7D4A2B"/>
      </left>
      <right style="thin">
        <color rgb="FFD0CECE"/>
      </right>
      <top style="thin">
        <color rgb="FFD0CECE"/>
      </top>
      <bottom style="thin">
        <color rgb="FFD0CECE"/>
      </bottom>
      <diagonal/>
    </border>
    <border>
      <left style="thick">
        <color rgb="FFC65911"/>
      </left>
      <right/>
      <top style="thin">
        <color rgb="FFA9D08E"/>
      </top>
      <bottom/>
      <diagonal/>
    </border>
    <border>
      <left style="thick">
        <color rgb="FF7030A0"/>
      </left>
      <right style="thin">
        <color rgb="FFD0CECE"/>
      </right>
      <top style="thin">
        <color rgb="FFD0CECE"/>
      </top>
      <bottom style="thick">
        <color rgb="FF7030A0"/>
      </bottom>
      <diagonal/>
    </border>
    <border>
      <left style="thick">
        <color rgb="FF7D4A2B"/>
      </left>
      <right style="thin">
        <color rgb="FFD0CECE"/>
      </right>
      <top style="thin">
        <color rgb="FFD0CECE"/>
      </top>
      <bottom style="thick">
        <color rgb="FF7D4A2B"/>
      </bottom>
      <diagonal/>
    </border>
    <border>
      <left style="thin">
        <color rgb="FFBF8F00"/>
      </left>
      <right style="thick">
        <color rgb="FF7D4A2B"/>
      </right>
      <top style="thin">
        <color rgb="FFBF8F00"/>
      </top>
      <bottom style="thick">
        <color rgb="FF7D4A2B"/>
      </bottom>
      <diagonal/>
    </border>
    <border>
      <left style="thin">
        <color rgb="FFA9D08E"/>
      </left>
      <right/>
      <top style="thick">
        <color rgb="FFBF8F00"/>
      </top>
      <bottom style="thin">
        <color rgb="FFA9D08E"/>
      </bottom>
      <diagonal/>
    </border>
    <border>
      <left style="thin">
        <color rgb="FFA9D08E"/>
      </left>
      <right style="thin">
        <color rgb="FFA9D08E"/>
      </right>
      <top style="thick">
        <color rgb="FFBF8F00"/>
      </top>
      <bottom style="thin">
        <color rgb="FFA9D08E"/>
      </bottom>
      <diagonal/>
    </border>
    <border>
      <left/>
      <right style="thin">
        <color rgb="FFA9D08E"/>
      </right>
      <top style="thick">
        <color rgb="FFBF8F00"/>
      </top>
      <bottom style="thin">
        <color rgb="FFA9D08E"/>
      </bottom>
      <diagonal/>
    </border>
    <border>
      <left/>
      <right style="thick">
        <color rgb="FFBF8F00"/>
      </right>
      <top style="thick">
        <color rgb="FFBF8F00"/>
      </top>
      <bottom style="thin">
        <color rgb="FFA9D08E"/>
      </bottom>
      <diagonal/>
    </border>
    <border>
      <left style="thick">
        <color rgb="FF2F75B5"/>
      </left>
      <right/>
      <top style="thin">
        <color rgb="FFA9D08E"/>
      </top>
      <bottom/>
      <diagonal/>
    </border>
    <border>
      <left style="thick">
        <color rgb="FF2F75B5"/>
      </left>
      <right/>
      <top style="thin">
        <color rgb="FFA9D08E"/>
      </top>
      <bottom style="thick">
        <color rgb="FF2F75B5"/>
      </bottom>
      <diagonal/>
    </border>
    <border>
      <left style="thick">
        <color auto="1"/>
      </left>
      <right/>
      <top/>
      <bottom style="thick">
        <color indexed="64"/>
      </bottom>
      <diagonal/>
    </border>
    <border>
      <left style="thick">
        <color auto="1"/>
      </left>
      <right/>
      <top style="thin">
        <color rgb="FFA9D08E"/>
      </top>
      <bottom style="thin">
        <color rgb="FFA9D08E"/>
      </bottom>
      <diagonal/>
    </border>
    <border>
      <left style="thick">
        <color auto="1"/>
      </left>
      <right style="thin">
        <color rgb="FFA9D08E"/>
      </right>
      <top style="thin">
        <color rgb="FFA9D08E"/>
      </top>
      <bottom style="thin">
        <color rgb="FFA9D08E"/>
      </bottom>
      <diagonal/>
    </border>
    <border>
      <left style="thick">
        <color auto="1"/>
      </left>
      <right/>
      <top style="thick">
        <color auto="1"/>
      </top>
      <bottom/>
      <diagonal/>
    </border>
    <border>
      <left style="thin">
        <color rgb="FFA9D08E"/>
      </left>
      <right/>
      <top style="thick">
        <color auto="1"/>
      </top>
      <bottom style="thin">
        <color rgb="FFA9D08E"/>
      </bottom>
      <diagonal/>
    </border>
    <border>
      <left style="thin">
        <color rgb="FFA9D08E"/>
      </left>
      <right style="thin">
        <color rgb="FFA9D08E"/>
      </right>
      <top style="thick">
        <color auto="1"/>
      </top>
      <bottom style="thin">
        <color rgb="FFA9D08E"/>
      </bottom>
      <diagonal/>
    </border>
    <border>
      <left/>
      <right style="thin">
        <color rgb="FFA9D08E"/>
      </right>
      <top style="thick">
        <color auto="1"/>
      </top>
      <bottom style="thin">
        <color rgb="FFA9D08E"/>
      </bottom>
      <diagonal/>
    </border>
    <border>
      <left/>
      <right style="thick">
        <color auto="1"/>
      </right>
      <top style="thick">
        <color auto="1"/>
      </top>
      <bottom style="thin">
        <color rgb="FFA9D08E"/>
      </bottom>
      <diagonal/>
    </border>
    <border>
      <left/>
      <right style="thick">
        <color auto="1"/>
      </right>
      <top/>
      <bottom/>
      <diagonal/>
    </border>
    <border>
      <left/>
      <right style="thick">
        <color auto="1"/>
      </right>
      <top/>
      <bottom style="thick">
        <color indexed="64"/>
      </bottom>
      <diagonal/>
    </border>
  </borders>
  <cellStyleXfs count="6">
    <xf numFmtId="0" fontId="0" fillId="0" borderId="0"/>
    <xf numFmtId="0" fontId="5" fillId="0" borderId="0"/>
    <xf numFmtId="0" fontId="3" fillId="0" borderId="0">
      <alignment vertical="center"/>
    </xf>
    <xf numFmtId="0" fontId="2" fillId="0" borderId="0">
      <alignment vertical="center"/>
    </xf>
    <xf numFmtId="0" fontId="1" fillId="0" borderId="0">
      <alignment vertical="center"/>
    </xf>
    <xf numFmtId="0" fontId="21" fillId="0" borderId="0"/>
  </cellStyleXfs>
  <cellXfs count="134">
    <xf numFmtId="0" fontId="0" fillId="0" borderId="0" xfId="0" applyAlignment="1">
      <alignment vertical="center"/>
    </xf>
    <xf numFmtId="0" fontId="4" fillId="0" borderId="0" xfId="0" applyFont="1" applyAlignment="1">
      <alignment vertical="center"/>
    </xf>
    <xf numFmtId="0" fontId="3" fillId="0" borderId="0" xfId="2">
      <alignment vertical="center"/>
    </xf>
    <xf numFmtId="0" fontId="0" fillId="0" borderId="0" xfId="0"/>
    <xf numFmtId="0" fontId="5" fillId="0" borderId="0" xfId="1"/>
    <xf numFmtId="0" fontId="7" fillId="0" borderId="0" xfId="1" applyFont="1"/>
    <xf numFmtId="0" fontId="5" fillId="2" borderId="0" xfId="1" applyFill="1"/>
    <xf numFmtId="0" fontId="5" fillId="0" borderId="1" xfId="1" applyBorder="1"/>
    <xf numFmtId="0" fontId="14" fillId="3" borderId="0" xfId="1" applyFont="1" applyFill="1" applyAlignment="1">
      <alignment horizontal="center" vertical="center"/>
    </xf>
    <xf numFmtId="0" fontId="14" fillId="3" borderId="2" xfId="1" applyFont="1" applyFill="1" applyBorder="1" applyAlignment="1">
      <alignment horizontal="center" vertical="center"/>
    </xf>
    <xf numFmtId="0" fontId="11" fillId="0" borderId="3" xfId="1" applyFont="1" applyBorder="1"/>
    <xf numFmtId="0" fontId="11" fillId="0" borderId="2" xfId="1" applyFont="1" applyBorder="1"/>
    <xf numFmtId="0" fontId="8" fillId="0" borderId="3" xfId="0" applyFont="1" applyBorder="1" applyAlignment="1">
      <alignment vertical="center"/>
    </xf>
    <xf numFmtId="0" fontId="8" fillId="0" borderId="2" xfId="0" applyFont="1" applyBorder="1" applyAlignment="1">
      <alignment vertical="center"/>
    </xf>
    <xf numFmtId="0" fontId="13" fillId="3" borderId="4" xfId="1" applyFont="1" applyFill="1" applyBorder="1" applyAlignment="1">
      <alignment horizontal="center" vertical="center"/>
    </xf>
    <xf numFmtId="0" fontId="12" fillId="0" borderId="5" xfId="1" applyFont="1" applyBorder="1"/>
    <xf numFmtId="0" fontId="12" fillId="0" borderId="4" xfId="1" applyFont="1" applyBorder="1"/>
    <xf numFmtId="0" fontId="10" fillId="0" borderId="4" xfId="0" applyFont="1" applyBorder="1" applyAlignment="1">
      <alignment vertical="center"/>
    </xf>
    <xf numFmtId="0" fontId="10" fillId="0" borderId="5" xfId="0" applyFont="1" applyBorder="1" applyAlignment="1">
      <alignment vertical="center"/>
    </xf>
    <xf numFmtId="0" fontId="14" fillId="3" borderId="4" xfId="1" applyFont="1" applyFill="1" applyBorder="1" applyAlignment="1">
      <alignment horizontal="center" vertical="center"/>
    </xf>
    <xf numFmtId="0" fontId="11" fillId="0" borderId="5" xfId="1" applyFont="1" applyBorder="1"/>
    <xf numFmtId="0" fontId="11" fillId="0" borderId="4" xfId="1" applyFont="1" applyBorder="1"/>
    <xf numFmtId="0" fontId="10" fillId="0" borderId="5" xfId="0" applyFont="1" applyBorder="1" applyAlignment="1">
      <alignment vertical="center" wrapText="1"/>
    </xf>
    <xf numFmtId="0" fontId="0" fillId="4" borderId="0" xfId="0" applyFill="1" applyAlignment="1">
      <alignment vertical="center"/>
    </xf>
    <xf numFmtId="0" fontId="15" fillId="0" borderId="0" xfId="1" applyFont="1"/>
    <xf numFmtId="0" fontId="11" fillId="0" borderId="0" xfId="0" applyFont="1" applyAlignment="1">
      <alignment vertical="center"/>
    </xf>
    <xf numFmtId="0" fontId="2" fillId="0" borderId="0" xfId="3">
      <alignment vertical="center"/>
    </xf>
    <xf numFmtId="0" fontId="20" fillId="5" borderId="0" xfId="3" applyFont="1" applyFill="1">
      <alignment vertical="center"/>
    </xf>
    <xf numFmtId="0" fontId="20" fillId="6" borderId="0" xfId="3" applyFont="1" applyFill="1">
      <alignment vertical="center"/>
    </xf>
    <xf numFmtId="0" fontId="20" fillId="7" borderId="0" xfId="3" applyFont="1" applyFill="1">
      <alignment vertical="center"/>
    </xf>
    <xf numFmtId="0" fontId="0" fillId="11" borderId="0" xfId="0" applyFill="1" applyAlignment="1">
      <alignment vertical="center"/>
    </xf>
    <xf numFmtId="0" fontId="0" fillId="12" borderId="0" xfId="0" applyFill="1" applyAlignment="1">
      <alignment vertical="center"/>
    </xf>
    <xf numFmtId="0" fontId="0" fillId="13" borderId="0" xfId="0" applyFill="1" applyAlignment="1">
      <alignment vertical="center"/>
    </xf>
    <xf numFmtId="0" fontId="0" fillId="14" borderId="0" xfId="0" applyFill="1" applyAlignment="1">
      <alignment vertical="center"/>
    </xf>
    <xf numFmtId="0" fontId="0" fillId="15" borderId="0" xfId="0" applyFill="1" applyAlignment="1">
      <alignment vertical="center"/>
    </xf>
    <xf numFmtId="0" fontId="0" fillId="16" borderId="0" xfId="0" applyFill="1" applyAlignment="1">
      <alignment vertical="center"/>
    </xf>
    <xf numFmtId="0" fontId="22" fillId="5" borderId="0" xfId="0" applyFont="1" applyFill="1" applyAlignment="1">
      <alignment vertical="center"/>
    </xf>
    <xf numFmtId="0" fontId="22" fillId="6" borderId="0" xfId="0" applyFont="1" applyFill="1" applyAlignment="1">
      <alignment vertical="center"/>
    </xf>
    <xf numFmtId="0" fontId="22" fillId="7" borderId="0" xfId="0" applyFont="1" applyFill="1" applyAlignment="1">
      <alignment vertical="center"/>
    </xf>
    <xf numFmtId="0" fontId="1" fillId="0" borderId="0" xfId="4">
      <alignment vertical="center"/>
    </xf>
    <xf numFmtId="0" fontId="1" fillId="0" borderId="8" xfId="4" applyBorder="1">
      <alignment vertical="center"/>
    </xf>
    <xf numFmtId="0" fontId="1" fillId="0" borderId="9" xfId="4" applyBorder="1">
      <alignment vertical="center"/>
    </xf>
    <xf numFmtId="0" fontId="23" fillId="17" borderId="10" xfId="4" applyFont="1" applyFill="1" applyBorder="1">
      <alignment vertical="center"/>
    </xf>
    <xf numFmtId="0" fontId="1" fillId="0" borderId="11" xfId="4" applyBorder="1">
      <alignment vertical="center"/>
    </xf>
    <xf numFmtId="0" fontId="23" fillId="17" borderId="12" xfId="4" applyFont="1" applyFill="1" applyBorder="1">
      <alignment vertical="center"/>
    </xf>
    <xf numFmtId="0" fontId="1" fillId="0" borderId="13" xfId="4" applyBorder="1">
      <alignment vertical="center"/>
    </xf>
    <xf numFmtId="0" fontId="1" fillId="0" borderId="14" xfId="4" applyBorder="1">
      <alignment vertical="center"/>
    </xf>
    <xf numFmtId="0" fontId="23" fillId="18" borderId="15" xfId="4" applyFont="1" applyFill="1" applyBorder="1" applyAlignment="1">
      <alignment horizontal="center" vertical="center"/>
    </xf>
    <xf numFmtId="0" fontId="23" fillId="19" borderId="16" xfId="4" applyFont="1" applyFill="1" applyBorder="1">
      <alignment vertical="center"/>
    </xf>
    <xf numFmtId="0" fontId="23" fillId="19" borderId="17" xfId="4" applyFont="1" applyFill="1" applyBorder="1">
      <alignment vertical="center"/>
    </xf>
    <xf numFmtId="0" fontId="1" fillId="0" borderId="21" xfId="4" applyBorder="1">
      <alignment vertical="center"/>
    </xf>
    <xf numFmtId="0" fontId="1" fillId="0" borderId="23" xfId="4" applyBorder="1">
      <alignment vertical="center"/>
    </xf>
    <xf numFmtId="0" fontId="20" fillId="0" borderId="7" xfId="4" applyFont="1" applyBorder="1" applyAlignment="1">
      <alignment horizontal="center" vertical="center"/>
    </xf>
    <xf numFmtId="0" fontId="20" fillId="0" borderId="0" xfId="4" applyFont="1">
      <alignment vertical="center"/>
    </xf>
    <xf numFmtId="0" fontId="29" fillId="21" borderId="26" xfId="4" applyFont="1" applyFill="1" applyBorder="1" applyAlignment="1">
      <alignment horizontal="center" vertical="center"/>
    </xf>
    <xf numFmtId="49" fontId="29" fillId="22" borderId="27" xfId="4" applyNumberFormat="1" applyFont="1" applyFill="1" applyBorder="1" applyAlignment="1">
      <alignment horizontal="center" vertical="center"/>
    </xf>
    <xf numFmtId="49" fontId="29" fillId="22" borderId="28" xfId="4" applyNumberFormat="1" applyFont="1" applyFill="1" applyBorder="1" applyAlignment="1">
      <alignment horizontal="center" vertical="center"/>
    </xf>
    <xf numFmtId="49" fontId="29" fillId="22" borderId="29" xfId="4" applyNumberFormat="1" applyFont="1" applyFill="1" applyBorder="1" applyAlignment="1">
      <alignment horizontal="center" vertical="center"/>
    </xf>
    <xf numFmtId="49" fontId="29" fillId="23" borderId="27" xfId="4" applyNumberFormat="1" applyFont="1" applyFill="1" applyBorder="1" applyAlignment="1">
      <alignment horizontal="center" vertical="center"/>
    </xf>
    <xf numFmtId="49" fontId="29" fillId="23" borderId="30" xfId="4" applyNumberFormat="1" applyFont="1" applyFill="1" applyBorder="1" applyAlignment="1">
      <alignment horizontal="center" vertical="center"/>
    </xf>
    <xf numFmtId="0" fontId="20" fillId="8" borderId="0" xfId="4" applyFont="1" applyFill="1" applyAlignment="1">
      <alignment horizontal="center" vertical="center"/>
    </xf>
    <xf numFmtId="0" fontId="30" fillId="24" borderId="0" xfId="4" applyFont="1" applyFill="1" applyAlignment="1">
      <alignment horizontal="right" vertical="center"/>
    </xf>
    <xf numFmtId="0" fontId="30" fillId="10" borderId="0" xfId="4" applyFont="1" applyFill="1" applyAlignment="1">
      <alignment horizontal="right" vertical="center"/>
    </xf>
    <xf numFmtId="0" fontId="31" fillId="0" borderId="0" xfId="4" applyFont="1">
      <alignment vertical="center"/>
    </xf>
    <xf numFmtId="0" fontId="20" fillId="9" borderId="0" xfId="4" applyFont="1" applyFill="1" applyAlignment="1">
      <alignment horizontal="center" vertical="center"/>
    </xf>
    <xf numFmtId="0" fontId="20" fillId="10" borderId="0" xfId="4" applyFont="1" applyFill="1" applyAlignment="1">
      <alignment horizontal="center" vertical="center"/>
    </xf>
    <xf numFmtId="0" fontId="29" fillId="26" borderId="31" xfId="4" applyFont="1" applyFill="1" applyBorder="1">
      <alignment vertical="center"/>
    </xf>
    <xf numFmtId="49" fontId="29" fillId="22" borderId="32" xfId="4" applyNumberFormat="1" applyFont="1" applyFill="1" applyBorder="1" applyAlignment="1">
      <alignment horizontal="center" vertical="center"/>
    </xf>
    <xf numFmtId="49" fontId="29" fillId="22" borderId="33" xfId="4" applyNumberFormat="1" applyFont="1" applyFill="1" applyBorder="1" applyAlignment="1">
      <alignment horizontal="center" vertical="center"/>
    </xf>
    <xf numFmtId="49" fontId="29" fillId="22" borderId="34" xfId="4" applyNumberFormat="1" applyFont="1" applyFill="1" applyBorder="1" applyAlignment="1">
      <alignment horizontal="center" vertical="center"/>
    </xf>
    <xf numFmtId="49" fontId="29" fillId="22" borderId="35" xfId="4" applyNumberFormat="1" applyFont="1" applyFill="1" applyBorder="1" applyAlignment="1">
      <alignment horizontal="center" vertical="center"/>
    </xf>
    <xf numFmtId="0" fontId="29" fillId="26" borderId="36" xfId="4" applyFont="1" applyFill="1" applyBorder="1">
      <alignment vertical="center"/>
    </xf>
    <xf numFmtId="49" fontId="29" fillId="22" borderId="37" xfId="4" applyNumberFormat="1" applyFont="1" applyFill="1" applyBorder="1" applyAlignment="1">
      <alignment horizontal="center" vertical="center"/>
    </xf>
    <xf numFmtId="49" fontId="29" fillId="22" borderId="38" xfId="4" applyNumberFormat="1" applyFont="1" applyFill="1" applyBorder="1" applyAlignment="1">
      <alignment horizontal="center" vertical="center"/>
    </xf>
    <xf numFmtId="49" fontId="29" fillId="22" borderId="39" xfId="4" applyNumberFormat="1" applyFont="1" applyFill="1" applyBorder="1" applyAlignment="1">
      <alignment horizontal="center" vertical="center"/>
    </xf>
    <xf numFmtId="49" fontId="29" fillId="22" borderId="40" xfId="4" applyNumberFormat="1" applyFont="1" applyFill="1" applyBorder="1" applyAlignment="1">
      <alignment horizontal="center" vertical="center"/>
    </xf>
    <xf numFmtId="0" fontId="29" fillId="26" borderId="41" xfId="4" applyFont="1" applyFill="1" applyBorder="1">
      <alignment vertical="center"/>
    </xf>
    <xf numFmtId="49" fontId="29" fillId="22" borderId="42" xfId="4" applyNumberFormat="1" applyFont="1" applyFill="1" applyBorder="1" applyAlignment="1">
      <alignment horizontal="center" vertical="center"/>
    </xf>
    <xf numFmtId="49" fontId="29" fillId="22" borderId="43" xfId="4" applyNumberFormat="1" applyFont="1" applyFill="1" applyBorder="1" applyAlignment="1">
      <alignment horizontal="center" vertical="center"/>
    </xf>
    <xf numFmtId="49" fontId="29" fillId="22" borderId="44" xfId="4" applyNumberFormat="1" applyFont="1" applyFill="1" applyBorder="1" applyAlignment="1">
      <alignment horizontal="center" vertical="center"/>
    </xf>
    <xf numFmtId="49" fontId="29" fillId="22" borderId="45" xfId="4" applyNumberFormat="1" applyFont="1" applyFill="1" applyBorder="1" applyAlignment="1">
      <alignment horizontal="center" vertical="center"/>
    </xf>
    <xf numFmtId="0" fontId="29" fillId="26" borderId="46" xfId="4" applyFont="1" applyFill="1" applyBorder="1">
      <alignment vertical="center"/>
    </xf>
    <xf numFmtId="49" fontId="29" fillId="22" borderId="47" xfId="4" applyNumberFormat="1" applyFont="1" applyFill="1" applyBorder="1" applyAlignment="1">
      <alignment horizontal="center" vertical="center"/>
    </xf>
    <xf numFmtId="49" fontId="29" fillId="22" borderId="48" xfId="4" applyNumberFormat="1" applyFont="1" applyFill="1" applyBorder="1" applyAlignment="1">
      <alignment horizontal="center" vertical="center"/>
    </xf>
    <xf numFmtId="49" fontId="29" fillId="22" borderId="49" xfId="4" applyNumberFormat="1" applyFont="1" applyFill="1" applyBorder="1" applyAlignment="1">
      <alignment horizontal="center" vertical="center"/>
    </xf>
    <xf numFmtId="49" fontId="29" fillId="22" borderId="50" xfId="4" applyNumberFormat="1" applyFont="1" applyFill="1" applyBorder="1" applyAlignment="1">
      <alignment horizontal="center" vertical="center"/>
    </xf>
    <xf numFmtId="49" fontId="29" fillId="22" borderId="51" xfId="4" applyNumberFormat="1" applyFont="1" applyFill="1" applyBorder="1" applyAlignment="1">
      <alignment horizontal="center" vertical="center"/>
    </xf>
    <xf numFmtId="49" fontId="29" fillId="10" borderId="25" xfId="4" applyNumberFormat="1" applyFont="1" applyFill="1" applyBorder="1" applyAlignment="1">
      <alignment horizontal="center" vertical="center"/>
    </xf>
    <xf numFmtId="49" fontId="29" fillId="22" borderId="52" xfId="4" applyNumberFormat="1" applyFont="1" applyFill="1" applyBorder="1" applyAlignment="1">
      <alignment horizontal="right" vertical="center"/>
    </xf>
    <xf numFmtId="0" fontId="20" fillId="0" borderId="23" xfId="4" applyFont="1" applyBorder="1">
      <alignment vertical="center"/>
    </xf>
    <xf numFmtId="49" fontId="29" fillId="22" borderId="53" xfId="4" applyNumberFormat="1" applyFont="1" applyFill="1" applyBorder="1" applyAlignment="1">
      <alignment horizontal="right" vertical="center"/>
    </xf>
    <xf numFmtId="0" fontId="20" fillId="0" borderId="19" xfId="4" applyFont="1" applyBorder="1">
      <alignment vertical="center"/>
    </xf>
    <xf numFmtId="0" fontId="29" fillId="22" borderId="54" xfId="4" applyFont="1" applyFill="1" applyBorder="1">
      <alignment vertical="center"/>
    </xf>
    <xf numFmtId="0" fontId="20" fillId="0" borderId="22" xfId="4" applyFont="1" applyBorder="1">
      <alignment vertical="center"/>
    </xf>
    <xf numFmtId="49" fontId="29" fillId="22" borderId="55" xfId="4" applyNumberFormat="1" applyFont="1" applyFill="1" applyBorder="1" applyAlignment="1">
      <alignment horizontal="right" vertical="center"/>
    </xf>
    <xf numFmtId="0" fontId="20" fillId="0" borderId="56" xfId="4" applyFont="1" applyBorder="1">
      <alignment vertical="center"/>
    </xf>
    <xf numFmtId="0" fontId="20" fillId="0" borderId="24" xfId="4" applyFont="1" applyBorder="1">
      <alignment vertical="center"/>
    </xf>
    <xf numFmtId="0" fontId="20" fillId="27" borderId="23" xfId="4" applyFont="1" applyFill="1" applyBorder="1">
      <alignment vertical="center"/>
    </xf>
    <xf numFmtId="0" fontId="20" fillId="27" borderId="0" xfId="4" applyFont="1" applyFill="1">
      <alignment vertical="center"/>
    </xf>
    <xf numFmtId="49" fontId="29" fillId="27" borderId="53" xfId="4" applyNumberFormat="1" applyFont="1" applyFill="1" applyBorder="1" applyAlignment="1">
      <alignment horizontal="right" vertical="center"/>
    </xf>
    <xf numFmtId="0" fontId="31" fillId="0" borderId="0" xfId="4" applyFont="1" applyAlignment="1">
      <alignment horizontal="center" vertical="center"/>
    </xf>
    <xf numFmtId="0" fontId="29" fillId="22" borderId="57" xfId="4" applyFont="1" applyFill="1" applyBorder="1">
      <alignment vertical="center"/>
    </xf>
    <xf numFmtId="49" fontId="29" fillId="27" borderId="58" xfId="4" applyNumberFormat="1" applyFont="1" applyFill="1" applyBorder="1" applyAlignment="1">
      <alignment horizontal="right" vertical="center"/>
    </xf>
    <xf numFmtId="0" fontId="29" fillId="22" borderId="59" xfId="4" applyFont="1" applyFill="1" applyBorder="1">
      <alignment vertical="center"/>
    </xf>
    <xf numFmtId="0" fontId="20" fillId="0" borderId="14" xfId="4" applyFont="1" applyBorder="1">
      <alignment vertical="center"/>
    </xf>
    <xf numFmtId="0" fontId="20" fillId="0" borderId="13" xfId="4" applyFont="1" applyBorder="1">
      <alignment vertical="center"/>
    </xf>
    <xf numFmtId="0" fontId="29" fillId="22" borderId="60" xfId="4" applyFont="1" applyFill="1" applyBorder="1">
      <alignment vertical="center"/>
    </xf>
    <xf numFmtId="3" fontId="0" fillId="0" borderId="0" xfId="0" applyNumberFormat="1" applyAlignment="1">
      <alignment vertical="center"/>
    </xf>
    <xf numFmtId="49" fontId="29" fillId="22" borderId="62" xfId="4" applyNumberFormat="1" applyFont="1" applyFill="1" applyBorder="1" applyAlignment="1">
      <alignment horizontal="center" vertical="center"/>
    </xf>
    <xf numFmtId="49" fontId="29" fillId="22" borderId="63" xfId="4" applyNumberFormat="1" applyFont="1" applyFill="1" applyBorder="1" applyAlignment="1">
      <alignment horizontal="center" vertical="center"/>
    </xf>
    <xf numFmtId="49" fontId="29" fillId="22" borderId="64" xfId="4" applyNumberFormat="1" applyFont="1" applyFill="1" applyBorder="1" applyAlignment="1">
      <alignment horizontal="center" vertical="center"/>
    </xf>
    <xf numFmtId="49" fontId="29" fillId="22" borderId="65" xfId="4" applyNumberFormat="1" applyFont="1" applyFill="1" applyBorder="1" applyAlignment="1">
      <alignment horizontal="center" vertical="center"/>
    </xf>
    <xf numFmtId="49" fontId="29" fillId="22" borderId="66" xfId="4" applyNumberFormat="1" applyFont="1" applyFill="1" applyBorder="1" applyAlignment="1">
      <alignment horizontal="right" vertical="center"/>
    </xf>
    <xf numFmtId="0" fontId="1" fillId="0" borderId="20" xfId="4" applyBorder="1">
      <alignment vertical="center"/>
    </xf>
    <xf numFmtId="0" fontId="21" fillId="0" borderId="0" xfId="5" applyAlignment="1">
      <alignment vertical="center"/>
    </xf>
    <xf numFmtId="0" fontId="20" fillId="13" borderId="56" xfId="4" applyFont="1" applyFill="1" applyBorder="1">
      <alignment vertical="center"/>
    </xf>
    <xf numFmtId="0" fontId="20" fillId="0" borderId="0" xfId="4" applyFont="1" applyBorder="1">
      <alignment vertical="center"/>
    </xf>
    <xf numFmtId="49" fontId="29" fillId="22" borderId="67" xfId="4" applyNumberFormat="1" applyFont="1" applyFill="1" applyBorder="1" applyAlignment="1">
      <alignment horizontal="right" vertical="center"/>
    </xf>
    <xf numFmtId="0" fontId="1" fillId="0" borderId="0" xfId="4" applyBorder="1">
      <alignment vertical="center"/>
    </xf>
    <xf numFmtId="0" fontId="20" fillId="20" borderId="0" xfId="4" applyFont="1" applyFill="1" applyBorder="1">
      <alignment vertical="center"/>
    </xf>
    <xf numFmtId="0" fontId="20" fillId="13" borderId="0" xfId="4" applyFont="1" applyFill="1" applyBorder="1">
      <alignment vertical="center"/>
    </xf>
    <xf numFmtId="49" fontId="29" fillId="25" borderId="6" xfId="4" applyNumberFormat="1" applyFont="1" applyFill="1" applyBorder="1" applyAlignment="1">
      <alignment horizontal="center" vertical="center"/>
    </xf>
    <xf numFmtId="49" fontId="29" fillId="22" borderId="69" xfId="4" applyNumberFormat="1" applyFont="1" applyFill="1" applyBorder="1" applyAlignment="1">
      <alignment horizontal="center" vertical="center"/>
    </xf>
    <xf numFmtId="49" fontId="29" fillId="22" borderId="70" xfId="4" applyNumberFormat="1" applyFont="1" applyFill="1" applyBorder="1" applyAlignment="1">
      <alignment horizontal="center" vertical="center"/>
    </xf>
    <xf numFmtId="49" fontId="29" fillId="25" borderId="68" xfId="4" applyNumberFormat="1" applyFont="1" applyFill="1" applyBorder="1" applyAlignment="1">
      <alignment horizontal="center" vertical="center"/>
    </xf>
    <xf numFmtId="0" fontId="29" fillId="6" borderId="71" xfId="4" applyFont="1" applyFill="1" applyBorder="1" applyAlignment="1">
      <alignment horizontal="center" vertical="center"/>
    </xf>
    <xf numFmtId="49" fontId="29" fillId="22" borderId="72" xfId="4" applyNumberFormat="1" applyFont="1" applyFill="1" applyBorder="1" applyAlignment="1">
      <alignment horizontal="center" vertical="center"/>
    </xf>
    <xf numFmtId="49" fontId="29" fillId="22" borderId="73" xfId="4" applyNumberFormat="1" applyFont="1" applyFill="1" applyBorder="1" applyAlignment="1">
      <alignment horizontal="center" vertical="center"/>
    </xf>
    <xf numFmtId="49" fontId="29" fillId="22" borderId="74" xfId="4" applyNumberFormat="1" applyFont="1" applyFill="1" applyBorder="1" applyAlignment="1">
      <alignment horizontal="center" vertical="center"/>
    </xf>
    <xf numFmtId="49" fontId="29" fillId="22" borderId="75" xfId="4" applyNumberFormat="1" applyFont="1" applyFill="1" applyBorder="1" applyAlignment="1">
      <alignment horizontal="center" vertical="center"/>
    </xf>
    <xf numFmtId="0" fontId="20" fillId="0" borderId="76" xfId="4" applyFont="1" applyBorder="1">
      <alignment vertical="center"/>
    </xf>
    <xf numFmtId="49" fontId="29" fillId="25" borderId="77" xfId="4" applyNumberFormat="1" applyFont="1" applyFill="1" applyBorder="1" applyAlignment="1">
      <alignment horizontal="center" vertical="center"/>
    </xf>
    <xf numFmtId="0" fontId="20" fillId="13" borderId="18" xfId="4" applyFont="1" applyFill="1" applyBorder="1">
      <alignment vertical="center"/>
    </xf>
    <xf numFmtId="0" fontId="20" fillId="13" borderId="61" xfId="4" applyFont="1" applyFill="1" applyBorder="1">
      <alignment vertical="center"/>
    </xf>
  </cellXfs>
  <cellStyles count="6">
    <cellStyle name="一般" xfId="0" builtinId="0"/>
    <cellStyle name="一般 2" xfId="1" xr:uid="{0AE8C5C0-EBF6-401E-8A5B-7A39DE7FDEB0}"/>
    <cellStyle name="一般 3" xfId="2" xr:uid="{2432AA5D-0BB3-430B-BEEF-6A81CE609DE9}"/>
    <cellStyle name="一般 4" xfId="3" xr:uid="{1CEAAEAA-FABA-489F-9374-50D2C18930E9}"/>
    <cellStyle name="一般 5" xfId="4" xr:uid="{7782F295-5A18-42EA-9328-02F050BC91CA}"/>
    <cellStyle name="一般 6" xfId="5" xr:uid="{C6BF6512-E74D-4ECF-9430-4D3CBBFB5B69}"/>
  </cellStyles>
  <dxfs count="0"/>
  <tableStyles count="0" defaultTableStyle="TableStyleMedium2" defaultPivotStyle="PivotStyleLight16"/>
  <colors>
    <mruColors>
      <color rgb="FFB04814"/>
      <color rgb="FFE76625"/>
      <color rgb="FFFCC93B"/>
      <color rgb="FFFFC000"/>
      <color rgb="FFCDA809"/>
      <color rgb="FFD39D03"/>
      <color rgb="FFBDD7EE"/>
      <color rgb="FFF9EFD7"/>
      <color rgb="FFF6EACA"/>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customschemas.google.com/relationships/workbookmetadata" Target="metadata"/><Relationship Id="rId50" Type="http://schemas.openxmlformats.org/officeDocument/2006/relationships/styles" Target="styles.xml"/><Relationship Id="rId55"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2.xml"/><Relationship Id="rId53"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1.xml"/><Relationship Id="rId52"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3.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onnections" Target="connection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zh-TW" altLang="en-US"/>
              <a:t>報酬率佔比圖</a:t>
            </a:r>
          </a:p>
        </c:rich>
      </c:tx>
      <c:overlay val="0"/>
    </c:title>
    <c:autoTitleDeleted val="0"/>
    <c:plotArea>
      <c:layout/>
      <c:pieChart>
        <c:varyColors val="1"/>
        <c:ser>
          <c:idx val="0"/>
          <c:order val="0"/>
          <c:tx>
            <c:strRef>
              <c:f>風險厭惡結果單!$H$35</c:f>
              <c:strCache>
                <c:ptCount val="1"/>
              </c:strCache>
            </c:strRef>
          </c:tx>
          <c:dLbls>
            <c:dLbl>
              <c:idx val="0"/>
              <c:tx>
                <c:rich>
                  <a:bodyPr/>
                  <a:lstStyle/>
                  <a:p>
                    <a:r>
                      <a:rPr lang="en-US" altLang="zh-TW"/>
                      <a:t>3376</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5000-4D23-9545-7E7C366EF3CF}"/>
                </c:ext>
              </c:extLst>
            </c:dLbl>
            <c:dLbl>
              <c:idx val="1"/>
              <c:tx>
                <c:rich>
                  <a:bodyPr/>
                  <a:lstStyle/>
                  <a:p>
                    <a:r>
                      <a:rPr lang="en-US" altLang="zh-TW"/>
                      <a:t>1702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5000-4D23-9545-7E7C366EF3CF}"/>
                </c:ext>
              </c:extLst>
            </c:dLbl>
            <c:dLbl>
              <c:idx val="2"/>
              <c:tx>
                <c:rich>
                  <a:bodyPr/>
                  <a:lstStyle/>
                  <a:p>
                    <a:r>
                      <a:rPr lang="en-US" altLang="zh-TW"/>
                      <a:t>2324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5000-4D23-9545-7E7C366EF3CF}"/>
                </c:ext>
              </c:extLst>
            </c:dLbl>
            <c:dLbl>
              <c:idx val="3"/>
              <c:tx>
                <c:rich>
                  <a:bodyPr/>
                  <a:lstStyle/>
                  <a:p>
                    <a:r>
                      <a:rPr lang="en-US" altLang="zh-TW"/>
                      <a:t>8454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5000-4D23-9545-7E7C366EF3CF}"/>
                </c:ext>
              </c:extLst>
            </c:dLbl>
            <c:dLbl>
              <c:idx val="4"/>
              <c:tx>
                <c:rich>
                  <a:bodyPr/>
                  <a:lstStyle/>
                  <a:p>
                    <a:r>
                      <a:rPr lang="en-US" altLang="zh-TW"/>
                      <a:t>2395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5000-4D23-9545-7E7C366EF3CF}"/>
                </c:ext>
              </c:extLst>
            </c:dLbl>
            <c:dLbl>
              <c:idx val="5"/>
              <c:tx>
                <c:rich>
                  <a:bodyPr/>
                  <a:lstStyle/>
                  <a:p>
                    <a:r>
                      <a:rPr lang="en-US" altLang="zh-TW"/>
                      <a:t>6790</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5000-4D23-9545-7E7C366EF3CF}"/>
                </c:ext>
              </c:extLst>
            </c:dLbl>
            <c:dLbl>
              <c:idx val="6"/>
              <c:tx>
                <c:rich>
                  <a:bodyPr/>
                  <a:lstStyle/>
                  <a:p>
                    <a:r>
                      <a:rPr lang="en-US" altLang="zh-TW"/>
                      <a:t>2208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5000-4D23-9545-7E7C366EF3CF}"/>
                </c:ext>
              </c:extLst>
            </c:dLbl>
            <c:dLbl>
              <c:idx val="7"/>
              <c:tx>
                <c:rich>
                  <a:bodyPr/>
                  <a:lstStyle/>
                  <a:p>
                    <a:r>
                      <a:rPr lang="en-US" altLang="zh-TW"/>
                      <a:t>2029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5000-4D23-9545-7E7C366EF3CF}"/>
                </c:ext>
              </c:extLst>
            </c:dLbl>
            <c:dLbl>
              <c:idx val="8"/>
              <c:tx>
                <c:rich>
                  <a:bodyPr/>
                  <a:lstStyle/>
                  <a:p>
                    <a:r>
                      <a:rPr lang="en-US" altLang="zh-TW"/>
                      <a:t>6168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5000-4D23-9545-7E7C366EF3CF}"/>
                </c:ext>
              </c:extLst>
            </c:dLbl>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風險厭惡結果單!$I$35:$Q$35</c:f>
              <c:numCache>
                <c:formatCode>General</c:formatCode>
                <c:ptCount val="9"/>
                <c:pt idx="0">
                  <c:v>8.8492906329452878E-2</c:v>
                </c:pt>
                <c:pt idx="1">
                  <c:v>0.28762140936566039</c:v>
                </c:pt>
                <c:pt idx="2">
                  <c:v>3.0554842853013097E-4</c:v>
                </c:pt>
                <c:pt idx="3">
                  <c:v>7.4777353782660002E-3</c:v>
                </c:pt>
                <c:pt idx="4">
                  <c:v>-1.6047534261055301E-2</c:v>
                </c:pt>
                <c:pt idx="5">
                  <c:v>0.47100320653261363</c:v>
                </c:pt>
                <c:pt idx="6">
                  <c:v>-5.7964416259516866E-3</c:v>
                </c:pt>
                <c:pt idx="7">
                  <c:v>2.5891694416626528E-2</c:v>
                </c:pt>
                <c:pt idx="8">
                  <c:v>-9.799378615316745E-2</c:v>
                </c:pt>
              </c:numCache>
            </c:numRef>
          </c:val>
          <c:extLst>
            <c:ext xmlns:c16="http://schemas.microsoft.com/office/drawing/2014/chart" uri="{C3380CC4-5D6E-409C-BE32-E72D297353CC}">
              <c16:uniqueId val="{00000000-5000-4D23-9545-7E7C366EF3CF}"/>
            </c:ext>
          </c:extLst>
        </c:ser>
        <c:dLbls>
          <c:showLegendKey val="0"/>
          <c:showVal val="0"/>
          <c:showCatName val="0"/>
          <c:showSerName val="0"/>
          <c:showPercent val="0"/>
          <c:showBubbleSize val="0"/>
          <c:showLeaderLines val="1"/>
        </c:dLbls>
        <c:firstSliceAng val="0"/>
      </c:pieChart>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zh-TW" altLang="en-US"/>
              <a:t>報酬率佔比圖</a:t>
            </a:r>
          </a:p>
        </c:rich>
      </c:tx>
      <c:overlay val="0"/>
    </c:title>
    <c:autoTitleDeleted val="0"/>
    <c:plotArea>
      <c:layout/>
      <c:pieChart>
        <c:varyColors val="1"/>
        <c:ser>
          <c:idx val="0"/>
          <c:order val="0"/>
          <c:dLbls>
            <c:dLbl>
              <c:idx val="0"/>
              <c:tx>
                <c:rich>
                  <a:bodyPr/>
                  <a:lstStyle/>
                  <a:p>
                    <a:r>
                      <a:rPr lang="en-US" altLang="zh-TW"/>
                      <a:t>3376</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C0CA-4733-9854-CACF0E4CF122}"/>
                </c:ext>
              </c:extLst>
            </c:dLbl>
            <c:dLbl>
              <c:idx val="1"/>
              <c:tx>
                <c:rich>
                  <a:bodyPr/>
                  <a:lstStyle/>
                  <a:p>
                    <a:r>
                      <a:rPr lang="en-US" altLang="zh-TW"/>
                      <a:t>1702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C0CA-4733-9854-CACF0E4CF122}"/>
                </c:ext>
              </c:extLst>
            </c:dLbl>
            <c:dLbl>
              <c:idx val="2"/>
              <c:tx>
                <c:rich>
                  <a:bodyPr/>
                  <a:lstStyle/>
                  <a:p>
                    <a:r>
                      <a:rPr lang="en-US" altLang="zh-TW"/>
                      <a:t>2324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C0CA-4733-9854-CACF0E4CF122}"/>
                </c:ext>
              </c:extLst>
            </c:dLbl>
            <c:dLbl>
              <c:idx val="3"/>
              <c:tx>
                <c:rich>
                  <a:bodyPr/>
                  <a:lstStyle/>
                  <a:p>
                    <a:r>
                      <a:rPr lang="en-US" altLang="zh-TW"/>
                      <a:t>8454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C0CA-4733-9854-CACF0E4CF122}"/>
                </c:ext>
              </c:extLst>
            </c:dLbl>
            <c:dLbl>
              <c:idx val="4"/>
              <c:tx>
                <c:rich>
                  <a:bodyPr/>
                  <a:lstStyle/>
                  <a:p>
                    <a:r>
                      <a:rPr lang="en-US" altLang="zh-TW"/>
                      <a:t>2395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C0CA-4733-9854-CACF0E4CF122}"/>
                </c:ext>
              </c:extLst>
            </c:dLbl>
            <c:dLbl>
              <c:idx val="5"/>
              <c:tx>
                <c:rich>
                  <a:bodyPr/>
                  <a:lstStyle/>
                  <a:p>
                    <a:r>
                      <a:rPr lang="en-US" altLang="zh-TW"/>
                      <a:t>6790</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C0CA-4733-9854-CACF0E4CF122}"/>
                </c:ext>
              </c:extLst>
            </c:dLbl>
            <c:dLbl>
              <c:idx val="6"/>
              <c:tx>
                <c:rich>
                  <a:bodyPr/>
                  <a:lstStyle/>
                  <a:p>
                    <a:r>
                      <a:rPr lang="en-US" altLang="zh-TW"/>
                      <a:t>2208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C0CA-4733-9854-CACF0E4CF122}"/>
                </c:ext>
              </c:extLst>
            </c:dLbl>
            <c:dLbl>
              <c:idx val="7"/>
              <c:tx>
                <c:rich>
                  <a:bodyPr/>
                  <a:lstStyle/>
                  <a:p>
                    <a:r>
                      <a:rPr lang="en-US" altLang="zh-TW"/>
                      <a:t>2029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C0CA-4733-9854-CACF0E4CF122}"/>
                </c:ext>
              </c:extLst>
            </c:dLbl>
            <c:dLbl>
              <c:idx val="8"/>
              <c:tx>
                <c:rich>
                  <a:bodyPr/>
                  <a:lstStyle/>
                  <a:p>
                    <a:r>
                      <a:rPr lang="en-US" altLang="zh-TW"/>
                      <a:t>6168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C0CA-4733-9854-CACF0E4CF122}"/>
                </c:ext>
              </c:extLst>
            </c:dLbl>
            <c:dLbl>
              <c:idx val="9"/>
              <c:tx>
                <c:rich>
                  <a:bodyPr/>
                  <a:lstStyle/>
                  <a:p>
                    <a:r>
                      <a:rPr lang="en-US" altLang="zh-TW"/>
                      <a:t>2375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C0CA-4733-9854-CACF0E4CF122}"/>
                </c:ext>
              </c:extLst>
            </c:dLbl>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風險中立偏厭惡結果單!$H$35:$Q$35</c:f>
              <c:numCache>
                <c:formatCode>General</c:formatCode>
                <c:ptCount val="10"/>
                <c:pt idx="0">
                  <c:v>0</c:v>
                </c:pt>
                <c:pt idx="1">
                  <c:v>0</c:v>
                </c:pt>
                <c:pt idx="2">
                  <c:v>0.16405082534833929</c:v>
                </c:pt>
                <c:pt idx="3">
                  <c:v>9.6818168451576778E-4</c:v>
                </c:pt>
                <c:pt idx="4">
                  <c:v>2.5963212659776275E-2</c:v>
                </c:pt>
                <c:pt idx="5">
                  <c:v>-0.12337589267973412</c:v>
                </c:pt>
                <c:pt idx="6">
                  <c:v>0.13254968329744482</c:v>
                </c:pt>
                <c:pt idx="7">
                  <c:v>-4.2794820595844403E-4</c:v>
                </c:pt>
                <c:pt idx="8">
                  <c:v>1.1532035699313763E-2</c:v>
                </c:pt>
                <c:pt idx="9">
                  <c:v>-8.1460910774824438E-2</c:v>
                </c:pt>
              </c:numCache>
            </c:numRef>
          </c:val>
          <c:extLst>
            <c:ext xmlns:c16="http://schemas.microsoft.com/office/drawing/2014/chart" uri="{C3380CC4-5D6E-409C-BE32-E72D297353CC}">
              <c16:uniqueId val="{00000000-C0CA-4733-9854-CACF0E4CF122}"/>
            </c:ext>
          </c:extLst>
        </c:ser>
        <c:dLbls>
          <c:showLegendKey val="0"/>
          <c:showVal val="0"/>
          <c:showCatName val="0"/>
          <c:showSerName val="0"/>
          <c:showPercent val="0"/>
          <c:showBubbleSize val="0"/>
          <c:showLeaderLines val="1"/>
        </c:dLbls>
        <c:firstSliceAng val="0"/>
      </c:pieChart>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zh-TW" altLang="en-US"/>
              <a:t>報酬率佔比圖</a:t>
            </a:r>
          </a:p>
        </c:rich>
      </c:tx>
      <c:overlay val="0"/>
    </c:title>
    <c:autoTitleDeleted val="0"/>
    <c:plotArea>
      <c:layout/>
      <c:pieChart>
        <c:varyColors val="1"/>
        <c:ser>
          <c:idx val="0"/>
          <c:order val="0"/>
          <c:tx>
            <c:strRef>
              <c:f>風險中立結果單!$H$35</c:f>
              <c:strCache>
                <c:ptCount val="1"/>
              </c:strCache>
            </c:strRef>
          </c:tx>
          <c:dLbls>
            <c:dLbl>
              <c:idx val="0"/>
              <c:tx>
                <c:rich>
                  <a:bodyPr/>
                  <a:lstStyle/>
                  <a:p>
                    <a:r>
                      <a:rPr lang="en-US" altLang="zh-TW"/>
                      <a:t>3376</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E8BD-4443-97D8-24A70CC39356}"/>
                </c:ext>
              </c:extLst>
            </c:dLbl>
            <c:dLbl>
              <c:idx val="1"/>
              <c:tx>
                <c:rich>
                  <a:bodyPr/>
                  <a:lstStyle/>
                  <a:p>
                    <a:r>
                      <a:rPr lang="en-US" altLang="zh-TW"/>
                      <a:t>1702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E8BD-4443-97D8-24A70CC39356}"/>
                </c:ext>
              </c:extLst>
            </c:dLbl>
            <c:dLbl>
              <c:idx val="2"/>
              <c:tx>
                <c:rich>
                  <a:bodyPr/>
                  <a:lstStyle/>
                  <a:p>
                    <a:r>
                      <a:rPr lang="en-US" altLang="zh-TW"/>
                      <a:t>2324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E8BD-4443-97D8-24A70CC39356}"/>
                </c:ext>
              </c:extLst>
            </c:dLbl>
            <c:dLbl>
              <c:idx val="3"/>
              <c:tx>
                <c:rich>
                  <a:bodyPr/>
                  <a:lstStyle/>
                  <a:p>
                    <a:r>
                      <a:rPr lang="en-US" altLang="zh-TW"/>
                      <a:t>8454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E8BD-4443-97D8-24A70CC39356}"/>
                </c:ext>
              </c:extLst>
            </c:dLbl>
            <c:dLbl>
              <c:idx val="4"/>
              <c:tx>
                <c:rich>
                  <a:bodyPr/>
                  <a:lstStyle/>
                  <a:p>
                    <a:r>
                      <a:rPr lang="en-US" altLang="zh-TW"/>
                      <a:t>2395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E8BD-4443-97D8-24A70CC39356}"/>
                </c:ext>
              </c:extLst>
            </c:dLbl>
            <c:dLbl>
              <c:idx val="5"/>
              <c:tx>
                <c:rich>
                  <a:bodyPr/>
                  <a:lstStyle/>
                  <a:p>
                    <a:r>
                      <a:rPr lang="en-US" altLang="zh-TW"/>
                      <a:t>6790</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E8BD-4443-97D8-24A70CC39356}"/>
                </c:ext>
              </c:extLst>
            </c:dLbl>
            <c:dLbl>
              <c:idx val="6"/>
              <c:tx>
                <c:rich>
                  <a:bodyPr/>
                  <a:lstStyle/>
                  <a:p>
                    <a:r>
                      <a:rPr lang="en-US" altLang="zh-TW"/>
                      <a:t>2208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E8BD-4443-97D8-24A70CC39356}"/>
                </c:ext>
              </c:extLst>
            </c:dLbl>
            <c:dLbl>
              <c:idx val="7"/>
              <c:tx>
                <c:rich>
                  <a:bodyPr/>
                  <a:lstStyle/>
                  <a:p>
                    <a:r>
                      <a:rPr lang="en-US" altLang="zh-TW"/>
                      <a:t>2029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E8BD-4443-97D8-24A70CC39356}"/>
                </c:ext>
              </c:extLst>
            </c:dLbl>
            <c:dLbl>
              <c:idx val="8"/>
              <c:tx>
                <c:rich>
                  <a:bodyPr/>
                  <a:lstStyle/>
                  <a:p>
                    <a:r>
                      <a:rPr lang="en-US" altLang="zh-TW"/>
                      <a:t>6168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E8BD-4443-97D8-24A70CC39356}"/>
                </c:ext>
              </c:extLst>
            </c:dLbl>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風險中立結果單!$I$35:$Q$35</c:f>
              <c:numCache>
                <c:formatCode>General</c:formatCode>
                <c:ptCount val="9"/>
                <c:pt idx="0">
                  <c:v>4.547094332642402E-2</c:v>
                </c:pt>
                <c:pt idx="1">
                  <c:v>0.16405399322279243</c:v>
                </c:pt>
                <c:pt idx="2">
                  <c:v>5.8043213758903312E-5</c:v>
                </c:pt>
                <c:pt idx="3">
                  <c:v>2.6577112098766072E-2</c:v>
                </c:pt>
                <c:pt idx="4">
                  <c:v>-0.12629311222006839</c:v>
                </c:pt>
                <c:pt idx="5">
                  <c:v>6.657267243271453E-2</c:v>
                </c:pt>
                <c:pt idx="6">
                  <c:v>-3.1821226776307231E-3</c:v>
                </c:pt>
                <c:pt idx="7">
                  <c:v>3.7036828779641082E-4</c:v>
                </c:pt>
                <c:pt idx="8">
                  <c:v>-1.6805475074867349E-2</c:v>
                </c:pt>
              </c:numCache>
            </c:numRef>
          </c:val>
          <c:extLst>
            <c:ext xmlns:c16="http://schemas.microsoft.com/office/drawing/2014/chart" uri="{C3380CC4-5D6E-409C-BE32-E72D297353CC}">
              <c16:uniqueId val="{00000000-E8BD-4443-97D8-24A70CC39356}"/>
            </c:ext>
          </c:extLst>
        </c:ser>
        <c:dLbls>
          <c:showLegendKey val="0"/>
          <c:showVal val="0"/>
          <c:showCatName val="0"/>
          <c:showSerName val="0"/>
          <c:showPercent val="0"/>
          <c:showBubbleSize val="0"/>
          <c:showLeaderLines val="1"/>
        </c:dLbls>
        <c:firstSliceAng val="0"/>
      </c:pieChart>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zh-TW" altLang="en-US"/>
              <a:t>報酬率佔比圖</a:t>
            </a:r>
          </a:p>
        </c:rich>
      </c:tx>
      <c:overlay val="0"/>
    </c:title>
    <c:autoTitleDeleted val="0"/>
    <c:plotArea>
      <c:layout/>
      <c:pieChart>
        <c:varyColors val="1"/>
        <c:ser>
          <c:idx val="0"/>
          <c:order val="0"/>
          <c:dLbls>
            <c:dLbl>
              <c:idx val="0"/>
              <c:tx>
                <c:rich>
                  <a:bodyPr/>
                  <a:lstStyle/>
                  <a:p>
                    <a:r>
                      <a:rPr lang="en-US" altLang="zh-TW"/>
                      <a:t>3376</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864E-4DD5-A324-BEB0C07D3465}"/>
                </c:ext>
              </c:extLst>
            </c:dLbl>
            <c:dLbl>
              <c:idx val="1"/>
              <c:tx>
                <c:rich>
                  <a:bodyPr/>
                  <a:lstStyle/>
                  <a:p>
                    <a:r>
                      <a:rPr lang="en-US" altLang="zh-TW"/>
                      <a:t>1702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864E-4DD5-A324-BEB0C07D3465}"/>
                </c:ext>
              </c:extLst>
            </c:dLbl>
            <c:dLbl>
              <c:idx val="2"/>
              <c:tx>
                <c:rich>
                  <a:bodyPr/>
                  <a:lstStyle/>
                  <a:p>
                    <a:r>
                      <a:rPr lang="en-US" altLang="zh-TW"/>
                      <a:t>2324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864E-4DD5-A324-BEB0C07D3465}"/>
                </c:ext>
              </c:extLst>
            </c:dLbl>
            <c:dLbl>
              <c:idx val="3"/>
              <c:tx>
                <c:rich>
                  <a:bodyPr/>
                  <a:lstStyle/>
                  <a:p>
                    <a:r>
                      <a:rPr lang="en-US" altLang="zh-TW"/>
                      <a:t>8454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864E-4DD5-A324-BEB0C07D3465}"/>
                </c:ext>
              </c:extLst>
            </c:dLbl>
            <c:dLbl>
              <c:idx val="4"/>
              <c:tx>
                <c:rich>
                  <a:bodyPr/>
                  <a:lstStyle/>
                  <a:p>
                    <a:r>
                      <a:rPr lang="en-US" altLang="zh-TW"/>
                      <a:t>2395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864E-4DD5-A324-BEB0C07D3465}"/>
                </c:ext>
              </c:extLst>
            </c:dLbl>
            <c:dLbl>
              <c:idx val="5"/>
              <c:tx>
                <c:rich>
                  <a:bodyPr/>
                  <a:lstStyle/>
                  <a:p>
                    <a:r>
                      <a:rPr lang="en-US" altLang="zh-TW"/>
                      <a:t>6790</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864E-4DD5-A324-BEB0C07D3465}"/>
                </c:ext>
              </c:extLst>
            </c:dLbl>
            <c:dLbl>
              <c:idx val="6"/>
              <c:tx>
                <c:rich>
                  <a:bodyPr/>
                  <a:lstStyle/>
                  <a:p>
                    <a:r>
                      <a:rPr lang="en-US" altLang="zh-TW"/>
                      <a:t>2208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864E-4DD5-A324-BEB0C07D3465}"/>
                </c:ext>
              </c:extLst>
            </c:dLbl>
            <c:dLbl>
              <c:idx val="7"/>
              <c:tx>
                <c:rich>
                  <a:bodyPr/>
                  <a:lstStyle/>
                  <a:p>
                    <a:r>
                      <a:rPr lang="en-US" altLang="zh-TW"/>
                      <a:t>2029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864E-4DD5-A324-BEB0C07D3465}"/>
                </c:ext>
              </c:extLst>
            </c:dLbl>
            <c:dLbl>
              <c:idx val="8"/>
              <c:tx>
                <c:rich>
                  <a:bodyPr/>
                  <a:lstStyle/>
                  <a:p>
                    <a:r>
                      <a:rPr lang="en-US" altLang="zh-TW"/>
                      <a:t>6168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864E-4DD5-A324-BEB0C07D3465}"/>
                </c:ext>
              </c:extLst>
            </c:dLbl>
            <c:dLbl>
              <c:idx val="9"/>
              <c:tx>
                <c:rich>
                  <a:bodyPr/>
                  <a:lstStyle/>
                  <a:p>
                    <a:r>
                      <a:rPr lang="en-US" altLang="zh-TW"/>
                      <a:t>2375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864E-4DD5-A324-BEB0C07D3465}"/>
                </c:ext>
              </c:extLst>
            </c:dLbl>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風險愛好結果單!$H$35:$Q$35</c:f>
              <c:numCache>
                <c:formatCode>General</c:formatCode>
                <c:ptCount val="10"/>
                <c:pt idx="0">
                  <c:v>3.505682897274965E-2</c:v>
                </c:pt>
                <c:pt idx="1">
                  <c:v>9.237387607570928E-2</c:v>
                </c:pt>
                <c:pt idx="2">
                  <c:v>2.8467278269487292E-4</c:v>
                </c:pt>
                <c:pt idx="3">
                  <c:v>1.4046053168069146E-4</c:v>
                </c:pt>
                <c:pt idx="4">
                  <c:v>-0.13215736644279727</c:v>
                </c:pt>
                <c:pt idx="5">
                  <c:v>1.7957801915252265E-2</c:v>
                </c:pt>
                <c:pt idx="6">
                  <c:v>-2.1211503338422551E-3</c:v>
                </c:pt>
                <c:pt idx="7">
                  <c:v>1.998117276923591E-3</c:v>
                </c:pt>
                <c:pt idx="8">
                  <c:v>-4.4381295761948755E-2</c:v>
                </c:pt>
                <c:pt idx="9">
                  <c:v>5.9272839113355701E-2</c:v>
                </c:pt>
              </c:numCache>
            </c:numRef>
          </c:val>
          <c:extLst>
            <c:ext xmlns:c16="http://schemas.microsoft.com/office/drawing/2014/chart" uri="{C3380CC4-5D6E-409C-BE32-E72D297353CC}">
              <c16:uniqueId val="{00000000-864E-4DD5-A324-BEB0C07D3465}"/>
            </c:ext>
          </c:extLst>
        </c:ser>
        <c:dLbls>
          <c:showLegendKey val="0"/>
          <c:showVal val="0"/>
          <c:showCatName val="0"/>
          <c:showSerName val="0"/>
          <c:showPercent val="0"/>
          <c:showBubbleSize val="0"/>
          <c:showLeaderLines val="1"/>
        </c:dLbls>
        <c:firstSliceAng val="0"/>
      </c:pieChart>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1.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_rels/drawing3.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10.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png"/><Relationship Id="rId1" Type="http://schemas.openxmlformats.org/officeDocument/2006/relationships/image" Target="../media/image1.png"/><Relationship Id="rId5" Type="http://schemas.openxmlformats.org/officeDocument/2006/relationships/chart" Target="../charts/chart1.xml"/><Relationship Id="rId4" Type="http://schemas.openxmlformats.org/officeDocument/2006/relationships/image" Target="../media/image12.svg"/></Relationships>
</file>

<file path=xl/drawings/_rels/drawing8.xml.rels><?xml version="1.0" encoding="UTF-8" standalone="yes"?>
<Relationships xmlns="http://schemas.openxmlformats.org/package/2006/relationships"><Relationship Id="rId2" Type="http://schemas.openxmlformats.org/officeDocument/2006/relationships/image" Target="../media/image13.png"/><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12.svg"/><Relationship Id="rId2" Type="http://schemas.openxmlformats.org/officeDocument/2006/relationships/image" Target="../media/image11.png"/><Relationship Id="rId1" Type="http://schemas.openxmlformats.org/officeDocument/2006/relationships/image" Target="../media/image1.png"/><Relationship Id="rId5" Type="http://schemas.openxmlformats.org/officeDocument/2006/relationships/chart" Target="../charts/chart2.xml"/><Relationship Id="rId4" Type="http://schemas.openxmlformats.org/officeDocument/2006/relationships/image" Target="../media/image13.png"/></Relationships>
</file>

<file path=xl/drawings/_rels/drawing11.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4.png"/><Relationship Id="rId1" Type="http://schemas.openxmlformats.org/officeDocument/2006/relationships/image" Target="../media/image1.png"/><Relationship Id="rId5" Type="http://schemas.openxmlformats.org/officeDocument/2006/relationships/chart" Target="../charts/chart3.xml"/><Relationship Id="rId4" Type="http://schemas.openxmlformats.org/officeDocument/2006/relationships/image" Target="../media/image12.svg"/></Relationships>
</file>

<file path=xl/drawings/_rels/drawing14.xml.rels><?xml version="1.0" encoding="UTF-8" standalone="yes"?>
<Relationships xmlns="http://schemas.openxmlformats.org/package/2006/relationships"><Relationship Id="rId2" Type="http://schemas.openxmlformats.org/officeDocument/2006/relationships/image" Target="../media/image15.png"/><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png"/><Relationship Id="rId4" Type="http://schemas.openxmlformats.org/officeDocument/2006/relationships/image" Target="../media/image12.svg"/></Relationships>
</file>

<file path=xl/drawings/_rels/drawing17.xml.rels><?xml version="1.0" encoding="UTF-8" standalone="yes"?>
<Relationships xmlns="http://schemas.openxmlformats.org/package/2006/relationships"><Relationship Id="rId2" Type="http://schemas.openxmlformats.org/officeDocument/2006/relationships/image" Target="../media/image17.png"/><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7.png"/><Relationship Id="rId1" Type="http://schemas.openxmlformats.org/officeDocument/2006/relationships/image" Target="../media/image1.png"/><Relationship Id="rId5" Type="http://schemas.openxmlformats.org/officeDocument/2006/relationships/chart" Target="../charts/chart4.xml"/><Relationship Id="rId4" Type="http://schemas.openxmlformats.org/officeDocument/2006/relationships/image" Target="../media/image12.svg"/></Relationships>
</file>

<file path=xl/drawings/drawing1.xml><?xml version="1.0" encoding="utf-8"?>
<xdr:wsDr xmlns:xdr="http://schemas.openxmlformats.org/drawingml/2006/spreadsheetDrawing" xmlns:a="http://schemas.openxmlformats.org/drawingml/2006/main">
  <xdr:oneCellAnchor>
    <xdr:from>
      <xdr:col>6</xdr:col>
      <xdr:colOff>619125</xdr:colOff>
      <xdr:row>1</xdr:row>
      <xdr:rowOff>171450</xdr:rowOff>
    </xdr:from>
    <xdr:ext cx="8343900" cy="10403742"/>
    <xdr:pic>
      <xdr:nvPicPr>
        <xdr:cNvPr id="2" name="圖片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22202" y="391258"/>
          <a:ext cx="8343900" cy="10403742"/>
        </a:xfrm>
        <a:prstGeom prst="rect">
          <a:avLst/>
        </a:prstGeom>
      </xdr:spPr>
    </xdr:pic>
    <xdr:clientData/>
  </xdr:oneCellAnchor>
  <xdr:oneCellAnchor>
    <xdr:from>
      <xdr:col>7</xdr:col>
      <xdr:colOff>219075</xdr:colOff>
      <xdr:row>1</xdr:row>
      <xdr:rowOff>104775</xdr:rowOff>
    </xdr:from>
    <xdr:ext cx="7772400" cy="4657725"/>
    <xdr:pic>
      <xdr:nvPicPr>
        <xdr:cNvPr id="3" name="圖片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48635"/>
        <a:stretch/>
      </xdr:blipFill>
      <xdr:spPr>
        <a:xfrm>
          <a:off x="5019675" y="304800"/>
          <a:ext cx="7772400" cy="4657725"/>
        </a:xfrm>
        <a:prstGeom prst="rect">
          <a:avLst/>
        </a:prstGeom>
      </xdr:spPr>
    </xdr:pic>
    <xdr:clientData/>
  </xdr:oneCellAnchor>
  <xdr:twoCellAnchor>
    <xdr:from>
      <xdr:col>11</xdr:col>
      <xdr:colOff>190500</xdr:colOff>
      <xdr:row>26</xdr:row>
      <xdr:rowOff>99751</xdr:rowOff>
    </xdr:from>
    <xdr:to>
      <xdr:col>16</xdr:col>
      <xdr:colOff>238125</xdr:colOff>
      <xdr:row>28</xdr:row>
      <xdr:rowOff>190500</xdr:rowOff>
    </xdr:to>
    <xdr:sp macro="" textlink="">
      <xdr:nvSpPr>
        <xdr:cNvPr id="4" name="矩形: 圓角 3">
          <a:extLst>
            <a:ext uri="{FF2B5EF4-FFF2-40B4-BE49-F238E27FC236}">
              <a16:creationId xmlns:a16="http://schemas.microsoft.com/office/drawing/2014/main" id="{00000000-0008-0000-0000-000004000000}"/>
            </a:ext>
          </a:extLst>
        </xdr:cNvPr>
        <xdr:cNvSpPr/>
      </xdr:nvSpPr>
      <xdr:spPr>
        <a:xfrm>
          <a:off x="7734300" y="5300401"/>
          <a:ext cx="3476625" cy="490799"/>
        </a:xfrm>
        <a:prstGeom prst="roundRect">
          <a:avLst>
            <a:gd name="adj" fmla="val 11931"/>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11</xdr:col>
      <xdr:colOff>190500</xdr:colOff>
      <xdr:row>30</xdr:row>
      <xdr:rowOff>52126</xdr:rowOff>
    </xdr:from>
    <xdr:to>
      <xdr:col>16</xdr:col>
      <xdr:colOff>238125</xdr:colOff>
      <xdr:row>32</xdr:row>
      <xdr:rowOff>142875</xdr:rowOff>
    </xdr:to>
    <xdr:sp macro="" textlink="">
      <xdr:nvSpPr>
        <xdr:cNvPr id="5" name="矩形: 圓角 4">
          <a:extLst>
            <a:ext uri="{FF2B5EF4-FFF2-40B4-BE49-F238E27FC236}">
              <a16:creationId xmlns:a16="http://schemas.microsoft.com/office/drawing/2014/main" id="{00000000-0008-0000-0000-000005000000}"/>
            </a:ext>
          </a:extLst>
        </xdr:cNvPr>
        <xdr:cNvSpPr/>
      </xdr:nvSpPr>
      <xdr:spPr>
        <a:xfrm>
          <a:off x="7734300" y="6052876"/>
          <a:ext cx="3476625" cy="490799"/>
        </a:xfrm>
        <a:prstGeom prst="roundRect">
          <a:avLst>
            <a:gd name="adj" fmla="val 11931"/>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11</xdr:col>
      <xdr:colOff>209550</xdr:colOff>
      <xdr:row>33</xdr:row>
      <xdr:rowOff>195001</xdr:rowOff>
    </xdr:from>
    <xdr:to>
      <xdr:col>16</xdr:col>
      <xdr:colOff>257175</xdr:colOff>
      <xdr:row>36</xdr:row>
      <xdr:rowOff>95250</xdr:rowOff>
    </xdr:to>
    <xdr:sp macro="" textlink="">
      <xdr:nvSpPr>
        <xdr:cNvPr id="6" name="矩形: 圓角 5">
          <a:extLst>
            <a:ext uri="{FF2B5EF4-FFF2-40B4-BE49-F238E27FC236}">
              <a16:creationId xmlns:a16="http://schemas.microsoft.com/office/drawing/2014/main" id="{00000000-0008-0000-0000-000006000000}"/>
            </a:ext>
          </a:extLst>
        </xdr:cNvPr>
        <xdr:cNvSpPr/>
      </xdr:nvSpPr>
      <xdr:spPr>
        <a:xfrm>
          <a:off x="7753350" y="6795826"/>
          <a:ext cx="3476625" cy="500324"/>
        </a:xfrm>
        <a:prstGeom prst="roundRect">
          <a:avLst>
            <a:gd name="adj" fmla="val 14204"/>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11</xdr:col>
      <xdr:colOff>200025</xdr:colOff>
      <xdr:row>37</xdr:row>
      <xdr:rowOff>147376</xdr:rowOff>
    </xdr:from>
    <xdr:to>
      <xdr:col>16</xdr:col>
      <xdr:colOff>247650</xdr:colOff>
      <xdr:row>40</xdr:row>
      <xdr:rowOff>47625</xdr:rowOff>
    </xdr:to>
    <xdr:sp macro="" textlink="">
      <xdr:nvSpPr>
        <xdr:cNvPr id="7" name="矩形: 圓角 6">
          <a:extLst>
            <a:ext uri="{FF2B5EF4-FFF2-40B4-BE49-F238E27FC236}">
              <a16:creationId xmlns:a16="http://schemas.microsoft.com/office/drawing/2014/main" id="{00000000-0008-0000-0000-000007000000}"/>
            </a:ext>
          </a:extLst>
        </xdr:cNvPr>
        <xdr:cNvSpPr/>
      </xdr:nvSpPr>
      <xdr:spPr>
        <a:xfrm>
          <a:off x="7743825" y="7548301"/>
          <a:ext cx="3476625" cy="500324"/>
        </a:xfrm>
        <a:prstGeom prst="roundRect">
          <a:avLst>
            <a:gd name="adj" fmla="val 14204"/>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9</xdr:col>
      <xdr:colOff>409575</xdr:colOff>
      <xdr:row>26</xdr:row>
      <xdr:rowOff>99750</xdr:rowOff>
    </xdr:from>
    <xdr:to>
      <xdr:col>11</xdr:col>
      <xdr:colOff>57151</xdr:colOff>
      <xdr:row>28</xdr:row>
      <xdr:rowOff>190500</xdr:rowOff>
    </xdr:to>
    <xdr:sp macro="" textlink="">
      <xdr:nvSpPr>
        <xdr:cNvPr id="8" name="矩形: 圓角 7">
          <a:extLst>
            <a:ext uri="{FF2B5EF4-FFF2-40B4-BE49-F238E27FC236}">
              <a16:creationId xmlns:a16="http://schemas.microsoft.com/office/drawing/2014/main" id="{00000000-0008-0000-0000-000008000000}"/>
            </a:ext>
          </a:extLst>
        </xdr:cNvPr>
        <xdr:cNvSpPr/>
      </xdr:nvSpPr>
      <xdr:spPr>
        <a:xfrm>
          <a:off x="6581775" y="5300400"/>
          <a:ext cx="1019176" cy="490800"/>
        </a:xfrm>
        <a:prstGeom prst="roundRect">
          <a:avLst>
            <a:gd name="adj" fmla="val 13872"/>
          </a:avLst>
        </a:prstGeom>
        <a:noFill/>
        <a:ln w="19050" cap="flat" cmpd="sng" algn="ctr">
          <a:solidFill>
            <a:schemeClr val="tx1"/>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2"/>
        </a:fontRef>
      </xdr:style>
      <xdr:txBody>
        <a:bodyPr vertOverflow="clip" horzOverflow="clip" rtlCol="0" anchor="ctr"/>
        <a:lstStyle/>
        <a:p>
          <a:pPr algn="ctr"/>
          <a:r>
            <a:rPr lang="zh-TW" altLang="en-US" sz="1800" b="1">
              <a:solidFill>
                <a:sysClr val="windowText" lastClr="000000"/>
              </a:solidFill>
              <a:latin typeface="微軟正黑體" panose="020B0604030504040204" pitchFamily="34" charset="-120"/>
              <a:ea typeface="微軟正黑體" panose="020B0604030504040204" pitchFamily="34" charset="-120"/>
            </a:rPr>
            <a:t>暱 稱</a:t>
          </a:r>
        </a:p>
      </xdr:txBody>
    </xdr:sp>
    <xdr:clientData/>
  </xdr:twoCellAnchor>
  <xdr:twoCellAnchor>
    <xdr:from>
      <xdr:col>9</xdr:col>
      <xdr:colOff>409575</xdr:colOff>
      <xdr:row>30</xdr:row>
      <xdr:rowOff>52125</xdr:rowOff>
    </xdr:from>
    <xdr:to>
      <xdr:col>11</xdr:col>
      <xdr:colOff>57151</xdr:colOff>
      <xdr:row>32</xdr:row>
      <xdr:rowOff>142875</xdr:rowOff>
    </xdr:to>
    <xdr:sp macro="" textlink="">
      <xdr:nvSpPr>
        <xdr:cNvPr id="9" name="矩形: 圓角 8">
          <a:extLst>
            <a:ext uri="{FF2B5EF4-FFF2-40B4-BE49-F238E27FC236}">
              <a16:creationId xmlns:a16="http://schemas.microsoft.com/office/drawing/2014/main" id="{00000000-0008-0000-0000-000009000000}"/>
            </a:ext>
          </a:extLst>
        </xdr:cNvPr>
        <xdr:cNvSpPr/>
      </xdr:nvSpPr>
      <xdr:spPr>
        <a:xfrm>
          <a:off x="6581775" y="6052875"/>
          <a:ext cx="1019176" cy="490800"/>
        </a:xfrm>
        <a:prstGeom prst="roundRect">
          <a:avLst>
            <a:gd name="adj" fmla="val 13872"/>
          </a:avLst>
        </a:prstGeom>
        <a:noFill/>
        <a:ln w="19050" cap="flat" cmpd="sng" algn="ctr">
          <a:solidFill>
            <a:schemeClr val="tx1"/>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2"/>
        </a:fontRef>
      </xdr:style>
      <xdr:txBody>
        <a:bodyPr vertOverflow="clip" horzOverflow="clip" rtlCol="0" anchor="ctr"/>
        <a:lstStyle/>
        <a:p>
          <a:pPr marL="0" indent="0" algn="ctr"/>
          <a:r>
            <a:rPr lang="zh-TW" altLang="en-US" sz="1800" b="1">
              <a:solidFill>
                <a:sysClr val="windowText" lastClr="000000"/>
              </a:solidFill>
              <a:latin typeface="微軟正黑體" panose="020B0604030504040204" pitchFamily="34" charset="-120"/>
              <a:ea typeface="微軟正黑體" panose="020B0604030504040204" pitchFamily="34" charset="-120"/>
              <a:cs typeface="+mn-cs"/>
            </a:rPr>
            <a:t>年齡</a:t>
          </a:r>
        </a:p>
      </xdr:txBody>
    </xdr:sp>
    <xdr:clientData/>
  </xdr:twoCellAnchor>
  <xdr:twoCellAnchor>
    <xdr:from>
      <xdr:col>9</xdr:col>
      <xdr:colOff>419100</xdr:colOff>
      <xdr:row>33</xdr:row>
      <xdr:rowOff>195000</xdr:rowOff>
    </xdr:from>
    <xdr:to>
      <xdr:col>11</xdr:col>
      <xdr:colOff>66676</xdr:colOff>
      <xdr:row>36</xdr:row>
      <xdr:rowOff>95250</xdr:rowOff>
    </xdr:to>
    <xdr:sp macro="" textlink="">
      <xdr:nvSpPr>
        <xdr:cNvPr id="10" name="矩形: 圓角 9">
          <a:extLst>
            <a:ext uri="{FF2B5EF4-FFF2-40B4-BE49-F238E27FC236}">
              <a16:creationId xmlns:a16="http://schemas.microsoft.com/office/drawing/2014/main" id="{00000000-0008-0000-0000-00000A000000}"/>
            </a:ext>
          </a:extLst>
        </xdr:cNvPr>
        <xdr:cNvSpPr/>
      </xdr:nvSpPr>
      <xdr:spPr>
        <a:xfrm>
          <a:off x="6591300" y="6795825"/>
          <a:ext cx="1019176" cy="500325"/>
        </a:xfrm>
        <a:prstGeom prst="roundRect">
          <a:avLst>
            <a:gd name="adj" fmla="val 12300"/>
          </a:avLst>
        </a:prstGeom>
        <a:no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zh-TW" altLang="en-US" sz="1800" b="1">
              <a:solidFill>
                <a:sysClr val="windowText" lastClr="000000"/>
              </a:solidFill>
              <a:latin typeface="微軟正黑體" panose="020B0604030504040204" pitchFamily="34" charset="-120"/>
              <a:ea typeface="微軟正黑體" panose="020B0604030504040204" pitchFamily="34" charset="-120"/>
              <a:cs typeface="+mn-cs"/>
            </a:rPr>
            <a:t>性別</a:t>
          </a:r>
        </a:p>
      </xdr:txBody>
    </xdr:sp>
    <xdr:clientData/>
  </xdr:twoCellAnchor>
  <xdr:twoCellAnchor>
    <xdr:from>
      <xdr:col>9</xdr:col>
      <xdr:colOff>419100</xdr:colOff>
      <xdr:row>37</xdr:row>
      <xdr:rowOff>156900</xdr:rowOff>
    </xdr:from>
    <xdr:to>
      <xdr:col>11</xdr:col>
      <xdr:colOff>66676</xdr:colOff>
      <xdr:row>40</xdr:row>
      <xdr:rowOff>57150</xdr:rowOff>
    </xdr:to>
    <xdr:sp macro="" textlink="">
      <xdr:nvSpPr>
        <xdr:cNvPr id="11" name="矩形: 圓角 10">
          <a:extLst>
            <a:ext uri="{FF2B5EF4-FFF2-40B4-BE49-F238E27FC236}">
              <a16:creationId xmlns:a16="http://schemas.microsoft.com/office/drawing/2014/main" id="{00000000-0008-0000-0000-00000B000000}"/>
            </a:ext>
          </a:extLst>
        </xdr:cNvPr>
        <xdr:cNvSpPr/>
      </xdr:nvSpPr>
      <xdr:spPr>
        <a:xfrm>
          <a:off x="6591300" y="7557825"/>
          <a:ext cx="1019176" cy="500325"/>
        </a:xfrm>
        <a:prstGeom prst="roundRect">
          <a:avLst>
            <a:gd name="adj" fmla="val 12300"/>
          </a:avLst>
        </a:prstGeom>
        <a:no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zh-TW" altLang="en-US" sz="1800" b="1">
              <a:solidFill>
                <a:sysClr val="windowText" lastClr="000000"/>
              </a:solidFill>
              <a:latin typeface="微軟正黑體" panose="020B0604030504040204" pitchFamily="34" charset="-120"/>
              <a:ea typeface="微軟正黑體" panose="020B0604030504040204" pitchFamily="34" charset="-120"/>
              <a:cs typeface="+mn-cs"/>
            </a:rPr>
            <a:t>郵件</a:t>
          </a:r>
        </a:p>
      </xdr:txBody>
    </xdr:sp>
    <xdr:clientData/>
  </xdr:twoCellAnchor>
  <xdr:twoCellAnchor>
    <xdr:from>
      <xdr:col>11</xdr:col>
      <xdr:colOff>333375</xdr:colOff>
      <xdr:row>26</xdr:row>
      <xdr:rowOff>161925</xdr:rowOff>
    </xdr:from>
    <xdr:to>
      <xdr:col>16</xdr:col>
      <xdr:colOff>85725</xdr:colOff>
      <xdr:row>28</xdr:row>
      <xdr:rowOff>123825</xdr:rowOff>
    </xdr:to>
    <xdr:sp macro="" textlink="">
      <xdr:nvSpPr>
        <xdr:cNvPr id="12" name="文字方塊 1">
          <a:extLst>
            <a:ext uri="{FF2B5EF4-FFF2-40B4-BE49-F238E27FC236}">
              <a16:creationId xmlns:a16="http://schemas.microsoft.com/office/drawing/2014/main" id="{00000000-0008-0000-0000-00000C000000}"/>
            </a:ext>
          </a:extLst>
        </xdr:cNvPr>
        <xdr:cNvSpPr txBox="1"/>
      </xdr:nvSpPr>
      <xdr:spPr>
        <a:xfrm>
          <a:off x="7877175" y="5362575"/>
          <a:ext cx="3181350" cy="361950"/>
        </a:xfrm>
        <a:prstGeom prst="rect">
          <a:avLst/>
        </a:prstGeom>
        <a:solidFill>
          <a:srgbClr val="FCC93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endParaRPr lang="en-US" altLang="zh-TW" sz="1800">
            <a:solidFill>
              <a:sysClr val="windowText" lastClr="000000"/>
            </a:solidFill>
          </a:endParaRPr>
        </a:p>
      </xdr:txBody>
    </xdr:sp>
    <xdr:clientData/>
  </xdr:twoCellAnchor>
  <xdr:twoCellAnchor>
    <xdr:from>
      <xdr:col>11</xdr:col>
      <xdr:colOff>323850</xdr:colOff>
      <xdr:row>30</xdr:row>
      <xdr:rowOff>104775</xdr:rowOff>
    </xdr:from>
    <xdr:to>
      <xdr:col>16</xdr:col>
      <xdr:colOff>95250</xdr:colOff>
      <xdr:row>32</xdr:row>
      <xdr:rowOff>85725</xdr:rowOff>
    </xdr:to>
    <xdr:sp macro="" textlink="">
      <xdr:nvSpPr>
        <xdr:cNvPr id="13" name="文字方塊 2">
          <a:extLst>
            <a:ext uri="{FF2B5EF4-FFF2-40B4-BE49-F238E27FC236}">
              <a16:creationId xmlns:a16="http://schemas.microsoft.com/office/drawing/2014/main" id="{00000000-0008-0000-0000-00000D000000}"/>
            </a:ext>
          </a:extLst>
        </xdr:cNvPr>
        <xdr:cNvSpPr txBox="1"/>
      </xdr:nvSpPr>
      <xdr:spPr>
        <a:xfrm>
          <a:off x="7867650" y="6105525"/>
          <a:ext cx="3200400" cy="381000"/>
        </a:xfrm>
        <a:prstGeom prst="rect">
          <a:avLst/>
        </a:prstGeom>
        <a:solidFill>
          <a:srgbClr val="FCC93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endParaRPr lang="zh-TW" altLang="en-US" sz="1800">
            <a:solidFill>
              <a:sysClr val="windowText" lastClr="000000"/>
            </a:solidFill>
            <a:latin typeface="+mn-lt"/>
            <a:ea typeface="+mn-ea"/>
            <a:cs typeface="+mn-cs"/>
          </a:endParaRPr>
        </a:p>
      </xdr:txBody>
    </xdr:sp>
    <xdr:clientData/>
  </xdr:twoCellAnchor>
  <xdr:twoCellAnchor>
    <xdr:from>
      <xdr:col>11</xdr:col>
      <xdr:colOff>323850</xdr:colOff>
      <xdr:row>34</xdr:row>
      <xdr:rowOff>57149</xdr:rowOff>
    </xdr:from>
    <xdr:to>
      <xdr:col>16</xdr:col>
      <xdr:colOff>123825</xdr:colOff>
      <xdr:row>36</xdr:row>
      <xdr:rowOff>28574</xdr:rowOff>
    </xdr:to>
    <xdr:sp macro="" textlink="">
      <xdr:nvSpPr>
        <xdr:cNvPr id="14" name="文字方塊 3">
          <a:extLst>
            <a:ext uri="{FF2B5EF4-FFF2-40B4-BE49-F238E27FC236}">
              <a16:creationId xmlns:a16="http://schemas.microsoft.com/office/drawing/2014/main" id="{00000000-0008-0000-0000-00000E000000}"/>
            </a:ext>
          </a:extLst>
        </xdr:cNvPr>
        <xdr:cNvSpPr txBox="1"/>
      </xdr:nvSpPr>
      <xdr:spPr>
        <a:xfrm>
          <a:off x="7867650" y="6857999"/>
          <a:ext cx="3228975" cy="371475"/>
        </a:xfrm>
        <a:prstGeom prst="rect">
          <a:avLst/>
        </a:prstGeom>
        <a:solidFill>
          <a:srgbClr val="FCC93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endParaRPr lang="zh-TW" altLang="en-US" sz="1800">
            <a:solidFill>
              <a:sysClr val="windowText" lastClr="000000"/>
            </a:solidFill>
            <a:latin typeface="+mn-lt"/>
            <a:ea typeface="+mn-ea"/>
            <a:cs typeface="+mn-cs"/>
          </a:endParaRPr>
        </a:p>
      </xdr:txBody>
    </xdr:sp>
    <xdr:clientData/>
  </xdr:twoCellAnchor>
  <xdr:twoCellAnchor>
    <xdr:from>
      <xdr:col>11</xdr:col>
      <xdr:colOff>304800</xdr:colOff>
      <xdr:row>37</xdr:row>
      <xdr:rowOff>171450</xdr:rowOff>
    </xdr:from>
    <xdr:to>
      <xdr:col>16</xdr:col>
      <xdr:colOff>123825</xdr:colOff>
      <xdr:row>39</xdr:row>
      <xdr:rowOff>180975</xdr:rowOff>
    </xdr:to>
    <xdr:sp macro="" textlink="">
      <xdr:nvSpPr>
        <xdr:cNvPr id="15" name="文字方塊 4">
          <a:extLst>
            <a:ext uri="{FF2B5EF4-FFF2-40B4-BE49-F238E27FC236}">
              <a16:creationId xmlns:a16="http://schemas.microsoft.com/office/drawing/2014/main" id="{00000000-0008-0000-0000-00000F000000}"/>
            </a:ext>
          </a:extLst>
        </xdr:cNvPr>
        <xdr:cNvSpPr txBox="1"/>
      </xdr:nvSpPr>
      <xdr:spPr>
        <a:xfrm>
          <a:off x="7848600" y="7572375"/>
          <a:ext cx="3248025" cy="409575"/>
        </a:xfrm>
        <a:prstGeom prst="rect">
          <a:avLst/>
        </a:prstGeom>
        <a:solidFill>
          <a:srgbClr val="FCC93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endParaRPr lang="zh-TW" altLang="en-US" sz="1800">
            <a:solidFill>
              <a:sysClr val="windowText" lastClr="000000"/>
            </a:solidFill>
            <a:latin typeface="+mn-lt"/>
            <a:ea typeface="+mn-ea"/>
            <a:cs typeface="+mn-cs"/>
          </a:endParaRPr>
        </a:p>
      </xdr:txBody>
    </xdr:sp>
    <xdr:clientData/>
  </xdr:twoCellAnchor>
  <xdr:twoCellAnchor>
    <xdr:from>
      <xdr:col>9</xdr:col>
      <xdr:colOff>438149</xdr:colOff>
      <xdr:row>42</xdr:row>
      <xdr:rowOff>9525</xdr:rowOff>
    </xdr:from>
    <xdr:to>
      <xdr:col>16</xdr:col>
      <xdr:colOff>238124</xdr:colOff>
      <xdr:row>45</xdr:row>
      <xdr:rowOff>28575</xdr:rowOff>
    </xdr:to>
    <xdr:sp macro="[0]!工作表4.ExtractTextFromShape" textlink="">
      <xdr:nvSpPr>
        <xdr:cNvPr id="16" name="矩形: 圓角 15">
          <a:extLst>
            <a:ext uri="{FF2B5EF4-FFF2-40B4-BE49-F238E27FC236}">
              <a16:creationId xmlns:a16="http://schemas.microsoft.com/office/drawing/2014/main" id="{00000000-0008-0000-0000-000010000000}"/>
            </a:ext>
          </a:extLst>
        </xdr:cNvPr>
        <xdr:cNvSpPr/>
      </xdr:nvSpPr>
      <xdr:spPr>
        <a:xfrm>
          <a:off x="6610349" y="8410575"/>
          <a:ext cx="4600575" cy="619125"/>
        </a:xfrm>
        <a:prstGeom prst="roundRect">
          <a:avLst>
            <a:gd name="adj" fmla="val 16359"/>
          </a:avLst>
        </a:prstGeom>
        <a:solidFill>
          <a:srgbClr val="F6931E"/>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1800" b="1" spc="150" baseline="0">
              <a:solidFill>
                <a:sysClr val="windowText" lastClr="000000"/>
              </a:solidFill>
              <a:latin typeface="微軟正黑體" panose="020B0604030504040204" pitchFamily="34" charset="-120"/>
              <a:ea typeface="微軟正黑體" panose="020B0604030504040204" pitchFamily="34" charset="-120"/>
            </a:rPr>
            <a:t>確認送出</a:t>
          </a: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9</xdr:col>
      <xdr:colOff>161924</xdr:colOff>
      <xdr:row>2</xdr:row>
      <xdr:rowOff>212391</xdr:rowOff>
    </xdr:from>
    <xdr:ext cx="9282793" cy="10829925"/>
    <xdr:pic>
      <xdr:nvPicPr>
        <xdr:cNvPr id="19" name="圖片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28108" y="646865"/>
          <a:ext cx="9282793" cy="10829925"/>
        </a:xfrm>
        <a:prstGeom prst="rect">
          <a:avLst/>
        </a:prstGeom>
      </xdr:spPr>
    </xdr:pic>
    <xdr:clientData/>
  </xdr:oneCellAnchor>
  <xdr:twoCellAnchor editAs="oneCell">
    <xdr:from>
      <xdr:col>11</xdr:col>
      <xdr:colOff>98952</xdr:colOff>
      <xdr:row>17</xdr:row>
      <xdr:rowOff>120109</xdr:rowOff>
    </xdr:from>
    <xdr:to>
      <xdr:col>16</xdr:col>
      <xdr:colOff>176036</xdr:colOff>
      <xdr:row>28</xdr:row>
      <xdr:rowOff>45884</xdr:rowOff>
    </xdr:to>
    <xdr:pic macro="[0]!工作表5.退休金_Click">
      <xdr:nvPicPr>
        <xdr:cNvPr id="12" name="圖片 11">
          <a:extLst>
            <a:ext uri="{FF2B5EF4-FFF2-40B4-BE49-F238E27FC236}">
              <a16:creationId xmlns:a16="http://schemas.microsoft.com/office/drawing/2014/main" id="{00000000-0008-0000-0100-00000C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583" t="3192" r="-583" b="51344"/>
        <a:stretch/>
      </xdr:blipFill>
      <xdr:spPr>
        <a:xfrm>
          <a:off x="7629655" y="3493547"/>
          <a:ext cx="3500131" cy="2108587"/>
        </a:xfrm>
        <a:prstGeom prst="rect">
          <a:avLst/>
        </a:prstGeom>
      </xdr:spPr>
    </xdr:pic>
    <xdr:clientData/>
  </xdr:twoCellAnchor>
  <xdr:twoCellAnchor editAs="oneCell">
    <xdr:from>
      <xdr:col>15</xdr:col>
      <xdr:colOff>494903</xdr:colOff>
      <xdr:row>17</xdr:row>
      <xdr:rowOff>68927</xdr:rowOff>
    </xdr:from>
    <xdr:to>
      <xdr:col>20</xdr:col>
      <xdr:colOff>647061</xdr:colOff>
      <xdr:row>28</xdr:row>
      <xdr:rowOff>96461</xdr:rowOff>
    </xdr:to>
    <xdr:pic macro="[0]!工作表5.第一桶金_Click">
      <xdr:nvPicPr>
        <xdr:cNvPr id="13" name="圖片 12">
          <a:extLst>
            <a:ext uri="{FF2B5EF4-FFF2-40B4-BE49-F238E27FC236}">
              <a16:creationId xmlns:a16="http://schemas.microsoft.com/office/drawing/2014/main" id="{00000000-0008-0000-0100-00000D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l="1714" t="2679" r="-1714" b="50679"/>
        <a:stretch/>
      </xdr:blipFill>
      <xdr:spPr>
        <a:xfrm>
          <a:off x="10764044" y="3442365"/>
          <a:ext cx="3575205" cy="2210346"/>
        </a:xfrm>
        <a:prstGeom prst="rect">
          <a:avLst/>
        </a:prstGeom>
      </xdr:spPr>
    </xdr:pic>
    <xdr:clientData/>
  </xdr:twoCellAnchor>
  <xdr:twoCellAnchor editAs="oneCell">
    <xdr:from>
      <xdr:col>11</xdr:col>
      <xdr:colOff>389727</xdr:colOff>
      <xdr:row>28</xdr:row>
      <xdr:rowOff>148431</xdr:rowOff>
    </xdr:from>
    <xdr:to>
      <xdr:col>15</xdr:col>
      <xdr:colOff>646588</xdr:colOff>
      <xdr:row>38</xdr:row>
      <xdr:rowOff>148829</xdr:rowOff>
    </xdr:to>
    <xdr:pic macro="[0]!工作表5.財產保值_Click">
      <xdr:nvPicPr>
        <xdr:cNvPr id="14" name="圖片 13">
          <a:extLst>
            <a:ext uri="{FF2B5EF4-FFF2-40B4-BE49-F238E27FC236}">
              <a16:creationId xmlns:a16="http://schemas.microsoft.com/office/drawing/2014/main" id="{00000000-0008-0000-01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8395" t="52316" r="5940" b="4851"/>
        <a:stretch/>
      </xdr:blipFill>
      <xdr:spPr>
        <a:xfrm>
          <a:off x="7920430" y="5704681"/>
          <a:ext cx="2995299" cy="1984773"/>
        </a:xfrm>
        <a:prstGeom prst="rect">
          <a:avLst/>
        </a:prstGeom>
      </xdr:spPr>
    </xdr:pic>
    <xdr:clientData/>
  </xdr:twoCellAnchor>
  <xdr:twoCellAnchor editAs="oneCell">
    <xdr:from>
      <xdr:col>16</xdr:col>
      <xdr:colOff>194374</xdr:colOff>
      <xdr:row>28</xdr:row>
      <xdr:rowOff>11240</xdr:rowOff>
    </xdr:from>
    <xdr:to>
      <xdr:col>20</xdr:col>
      <xdr:colOff>148828</xdr:colOff>
      <xdr:row>38</xdr:row>
      <xdr:rowOff>1</xdr:rowOff>
    </xdr:to>
    <xdr:pic macro="[0]!工作表5.教育存款_Click">
      <xdr:nvPicPr>
        <xdr:cNvPr id="15" name="圖片 14">
          <a:extLst>
            <a:ext uri="{FF2B5EF4-FFF2-40B4-BE49-F238E27FC236}">
              <a16:creationId xmlns:a16="http://schemas.microsoft.com/office/drawing/2014/main" id="{00000000-0008-0000-0100-00000F000000}"/>
            </a:ext>
          </a:extLst>
        </xdr:cNvPr>
        <xdr:cNvPicPr>
          <a:picLocks noChangeAspect="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l="11644" t="49914" r="11302" b="7962"/>
        <a:stretch/>
      </xdr:blipFill>
      <xdr:spPr>
        <a:xfrm>
          <a:off x="11148124" y="5567490"/>
          <a:ext cx="2692892" cy="1973136"/>
        </a:xfrm>
        <a:prstGeom prst="rect">
          <a:avLst/>
        </a:prstGeom>
      </xdr:spPr>
    </xdr:pic>
    <xdr:clientData/>
  </xdr:twoCellAnchor>
  <xdr:twoCellAnchor editAs="oneCell">
    <xdr:from>
      <xdr:col>11</xdr:col>
      <xdr:colOff>445387</xdr:colOff>
      <xdr:row>39</xdr:row>
      <xdr:rowOff>32543</xdr:rowOff>
    </xdr:from>
    <xdr:to>
      <xdr:col>15</xdr:col>
      <xdr:colOff>487516</xdr:colOff>
      <xdr:row>48</xdr:row>
      <xdr:rowOff>42524</xdr:rowOff>
    </xdr:to>
    <xdr:pic macro="[0]!工作表5.買房_Click">
      <xdr:nvPicPr>
        <xdr:cNvPr id="16" name="圖片 15">
          <a:extLst>
            <a:ext uri="{FF2B5EF4-FFF2-40B4-BE49-F238E27FC236}">
              <a16:creationId xmlns:a16="http://schemas.microsoft.com/office/drawing/2014/main" id="{00000000-0008-0000-0100-000010000000}"/>
            </a:ext>
          </a:extLst>
        </xdr:cNvPr>
        <xdr:cNvPicPr>
          <a:picLocks noChangeAspect="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l="10420" t="6134" r="9694" b="54910"/>
        <a:stretch/>
      </xdr:blipFill>
      <xdr:spPr>
        <a:xfrm>
          <a:off x="7976090" y="7771606"/>
          <a:ext cx="2780567" cy="1795918"/>
        </a:xfrm>
        <a:prstGeom prst="rect">
          <a:avLst/>
        </a:prstGeom>
      </xdr:spPr>
    </xdr:pic>
    <xdr:clientData/>
  </xdr:twoCellAnchor>
  <xdr:twoCellAnchor editAs="oneCell">
    <xdr:from>
      <xdr:col>16</xdr:col>
      <xdr:colOff>143668</xdr:colOff>
      <xdr:row>38</xdr:row>
      <xdr:rowOff>27196</xdr:rowOff>
    </xdr:from>
    <xdr:to>
      <xdr:col>20</xdr:col>
      <xdr:colOff>168672</xdr:colOff>
      <xdr:row>48</xdr:row>
      <xdr:rowOff>61322</xdr:rowOff>
    </xdr:to>
    <xdr:pic macro="[0]!工作表5.長期財富累積_Click">
      <xdr:nvPicPr>
        <xdr:cNvPr id="17" name="圖片 16">
          <a:extLst>
            <a:ext uri="{FF2B5EF4-FFF2-40B4-BE49-F238E27FC236}">
              <a16:creationId xmlns:a16="http://schemas.microsoft.com/office/drawing/2014/main" id="{00000000-0008-0000-0100-000011000000}"/>
            </a:ext>
          </a:extLst>
        </xdr:cNvPr>
        <xdr:cNvPicPr>
          <a:picLocks noChangeAspect="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l="9971" t="48350" r="11437" b="8321"/>
        <a:stretch/>
      </xdr:blipFill>
      <xdr:spPr>
        <a:xfrm>
          <a:off x="11097418" y="7567821"/>
          <a:ext cx="2763442" cy="2018501"/>
        </a:xfrm>
        <a:prstGeom prst="rect">
          <a:avLst/>
        </a:prstGeom>
      </xdr:spPr>
    </xdr:pic>
    <xdr:clientData/>
  </xdr:twoCellAnchor>
  <xdr:twoCellAnchor editAs="oneCell">
    <xdr:from>
      <xdr:col>10</xdr:col>
      <xdr:colOff>445501</xdr:colOff>
      <xdr:row>7</xdr:row>
      <xdr:rowOff>170588</xdr:rowOff>
    </xdr:from>
    <xdr:to>
      <xdr:col>21</xdr:col>
      <xdr:colOff>59533</xdr:colOff>
      <xdr:row>17</xdr:row>
      <xdr:rowOff>89673</xdr:rowOff>
    </xdr:to>
    <xdr:pic>
      <xdr:nvPicPr>
        <xdr:cNvPr id="3" name="圖片 2">
          <a:extLst>
            <a:ext uri="{FF2B5EF4-FFF2-40B4-BE49-F238E27FC236}">
              <a16:creationId xmlns:a16="http://schemas.microsoft.com/office/drawing/2014/main" id="{00000000-0008-0000-0100-000003000000}"/>
            </a:ext>
          </a:extLst>
        </xdr:cNvPr>
        <xdr:cNvPicPr>
          <a:picLocks noChangeAspect="1"/>
        </xdr:cNvPicPr>
      </xdr:nvPicPr>
      <xdr:blipFill rotWithShape="1">
        <a:blip xmlns:r="http://schemas.openxmlformats.org/officeDocument/2006/relationships" r:embed="rId6">
          <a:extLst>
            <a:ext uri="{28A0092B-C50C-407E-A947-70E740481C1C}">
              <a14:useLocalDpi xmlns:a14="http://schemas.microsoft.com/office/drawing/2010/main" val="0"/>
            </a:ext>
          </a:extLst>
        </a:blip>
        <a:srcRect l="26033" t="-2736" r="37330" b="-401"/>
        <a:stretch/>
      </xdr:blipFill>
      <xdr:spPr>
        <a:xfrm rot="16200000">
          <a:off x="9912233" y="-1060987"/>
          <a:ext cx="1903460" cy="714473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14</xdr:col>
      <xdr:colOff>304800</xdr:colOff>
      <xdr:row>5</xdr:row>
      <xdr:rowOff>25400</xdr:rowOff>
    </xdr:from>
    <xdr:ext cx="8229600" cy="9601200"/>
    <xdr:pic>
      <xdr:nvPicPr>
        <xdr:cNvPr id="2" name="圖片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906000" y="977900"/>
          <a:ext cx="8229600" cy="9601200"/>
        </a:xfrm>
        <a:prstGeom prst="rect">
          <a:avLst/>
        </a:prstGeom>
      </xdr:spPr>
    </xdr:pic>
    <xdr:clientData/>
  </xdr:oneCellAnchor>
  <xdr:twoCellAnchor>
    <xdr:from>
      <xdr:col>15</xdr:col>
      <xdr:colOff>676275</xdr:colOff>
      <xdr:row>12</xdr:row>
      <xdr:rowOff>171450</xdr:rowOff>
    </xdr:from>
    <xdr:to>
      <xdr:col>24</xdr:col>
      <xdr:colOff>666750</xdr:colOff>
      <xdr:row>26</xdr:row>
      <xdr:rowOff>142875</xdr:rowOff>
    </xdr:to>
    <xdr:sp macro="" textlink="">
      <xdr:nvSpPr>
        <xdr:cNvPr id="8" name="矩形: 圓角 7">
          <a:extLst>
            <a:ext uri="{FF2B5EF4-FFF2-40B4-BE49-F238E27FC236}">
              <a16:creationId xmlns:a16="http://schemas.microsoft.com/office/drawing/2014/main" id="{00000000-0008-0000-0200-000008000000}"/>
            </a:ext>
          </a:extLst>
        </xdr:cNvPr>
        <xdr:cNvSpPr/>
      </xdr:nvSpPr>
      <xdr:spPr>
        <a:xfrm>
          <a:off x="10963275" y="2457450"/>
          <a:ext cx="6162675" cy="2638425"/>
        </a:xfrm>
        <a:prstGeom prst="roundRect">
          <a:avLst>
            <a:gd name="adj" fmla="val 5837"/>
          </a:avLst>
        </a:prstGeom>
        <a:solidFill>
          <a:schemeClr val="bg2"/>
        </a:solidFill>
        <a:ln w="190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16</xdr:col>
      <xdr:colOff>39348</xdr:colOff>
      <xdr:row>29</xdr:row>
      <xdr:rowOff>47625</xdr:rowOff>
    </xdr:from>
    <xdr:to>
      <xdr:col>24</xdr:col>
      <xdr:colOff>565979</xdr:colOff>
      <xdr:row>33</xdr:row>
      <xdr:rowOff>9525</xdr:rowOff>
    </xdr:to>
    <xdr:sp macro="[0]!工作表5.Ablock_Click" textlink="">
      <xdr:nvSpPr>
        <xdr:cNvPr id="4" name="A選項">
          <a:extLst>
            <a:ext uri="{FF2B5EF4-FFF2-40B4-BE49-F238E27FC236}">
              <a16:creationId xmlns:a16="http://schemas.microsoft.com/office/drawing/2014/main" id="{00000000-0008-0000-0200-000004000000}"/>
            </a:ext>
          </a:extLst>
        </xdr:cNvPr>
        <xdr:cNvSpPr/>
      </xdr:nvSpPr>
      <xdr:spPr>
        <a:xfrm>
          <a:off x="11082826" y="5251864"/>
          <a:ext cx="6048370" cy="679726"/>
        </a:xfrm>
        <a:prstGeom prst="roundRect">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zh-TW" altLang="en-US" sz="18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16</xdr:col>
      <xdr:colOff>35064</xdr:colOff>
      <xdr:row>34</xdr:row>
      <xdr:rowOff>168275</xdr:rowOff>
    </xdr:from>
    <xdr:to>
      <xdr:col>24</xdr:col>
      <xdr:colOff>579784</xdr:colOff>
      <xdr:row>38</xdr:row>
      <xdr:rowOff>130175</xdr:rowOff>
    </xdr:to>
    <xdr:sp macro="[0]!工作表5.Bblock_Click" textlink="">
      <xdr:nvSpPr>
        <xdr:cNvPr id="5" name="B選項">
          <a:extLst>
            <a:ext uri="{FF2B5EF4-FFF2-40B4-BE49-F238E27FC236}">
              <a16:creationId xmlns:a16="http://schemas.microsoft.com/office/drawing/2014/main" id="{00000000-0008-0000-0200-000005000000}"/>
            </a:ext>
          </a:extLst>
        </xdr:cNvPr>
        <xdr:cNvSpPr/>
      </xdr:nvSpPr>
      <xdr:spPr>
        <a:xfrm>
          <a:off x="11078542" y="6269797"/>
          <a:ext cx="6066459" cy="679726"/>
        </a:xfrm>
        <a:prstGeom prst="roundRect">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zh-TW" altLang="en-US" sz="1800" b="1">
            <a:solidFill>
              <a:schemeClr val="tx1"/>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16</xdr:col>
      <xdr:colOff>41414</xdr:colOff>
      <xdr:row>40</xdr:row>
      <xdr:rowOff>44450</xdr:rowOff>
    </xdr:from>
    <xdr:to>
      <xdr:col>24</xdr:col>
      <xdr:colOff>579783</xdr:colOff>
      <xdr:row>44</xdr:row>
      <xdr:rowOff>6350</xdr:rowOff>
    </xdr:to>
    <xdr:sp macro="[0]!工作表5.Cblock_Click" textlink="">
      <xdr:nvSpPr>
        <xdr:cNvPr id="6" name="C選項">
          <a:extLst>
            <a:ext uri="{FF2B5EF4-FFF2-40B4-BE49-F238E27FC236}">
              <a16:creationId xmlns:a16="http://schemas.microsoft.com/office/drawing/2014/main" id="{00000000-0008-0000-0200-000006000000}"/>
            </a:ext>
          </a:extLst>
        </xdr:cNvPr>
        <xdr:cNvSpPr/>
      </xdr:nvSpPr>
      <xdr:spPr>
        <a:xfrm>
          <a:off x="11084892" y="7222711"/>
          <a:ext cx="6060108" cy="679726"/>
        </a:xfrm>
        <a:prstGeom prst="roundRect">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zh-TW" altLang="en-US" sz="1800" b="1">
            <a:solidFill>
              <a:schemeClr val="tx1"/>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16</xdr:col>
      <xdr:colOff>27608</xdr:colOff>
      <xdr:row>45</xdr:row>
      <xdr:rowOff>130175</xdr:rowOff>
    </xdr:from>
    <xdr:to>
      <xdr:col>24</xdr:col>
      <xdr:colOff>579782</xdr:colOff>
      <xdr:row>49</xdr:row>
      <xdr:rowOff>92075</xdr:rowOff>
    </xdr:to>
    <xdr:sp macro="[0]!工作表5.Dblock_Click" textlink="">
      <xdr:nvSpPr>
        <xdr:cNvPr id="7" name="D選項">
          <a:extLst>
            <a:ext uri="{FF2B5EF4-FFF2-40B4-BE49-F238E27FC236}">
              <a16:creationId xmlns:a16="http://schemas.microsoft.com/office/drawing/2014/main" id="{00000000-0008-0000-0200-000007000000}"/>
            </a:ext>
          </a:extLst>
        </xdr:cNvPr>
        <xdr:cNvSpPr/>
      </xdr:nvSpPr>
      <xdr:spPr>
        <a:xfrm>
          <a:off x="11071086" y="8205718"/>
          <a:ext cx="6073913" cy="679727"/>
        </a:xfrm>
        <a:prstGeom prst="roundRect">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zh-TW" altLang="en-US" sz="1800" b="1">
            <a:solidFill>
              <a:schemeClr val="tx1"/>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16</xdr:col>
      <xdr:colOff>238125</xdr:colOff>
      <xdr:row>15</xdr:row>
      <xdr:rowOff>19050</xdr:rowOff>
    </xdr:from>
    <xdr:to>
      <xdr:col>24</xdr:col>
      <xdr:colOff>400050</xdr:colOff>
      <xdr:row>24</xdr:row>
      <xdr:rowOff>161923</xdr:rowOff>
    </xdr:to>
    <xdr:sp macro="" textlink="">
      <xdr:nvSpPr>
        <xdr:cNvPr id="3" name="question_block">
          <a:extLst>
            <a:ext uri="{FF2B5EF4-FFF2-40B4-BE49-F238E27FC236}">
              <a16:creationId xmlns:a16="http://schemas.microsoft.com/office/drawing/2014/main" id="{00000000-0008-0000-0200-000003000000}"/>
            </a:ext>
          </a:extLst>
        </xdr:cNvPr>
        <xdr:cNvSpPr txBox="1"/>
      </xdr:nvSpPr>
      <xdr:spPr>
        <a:xfrm>
          <a:off x="11210925" y="2876550"/>
          <a:ext cx="5648325" cy="1857373"/>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endParaRPr lang="en-US" altLang="zh-TW" sz="2400" b="1">
            <a:solidFill>
              <a:schemeClr val="dk1"/>
            </a:solidFill>
            <a:latin typeface="微軟正黑體" panose="020B0604030504040204" pitchFamily="34" charset="-120"/>
            <a:ea typeface="微軟正黑體" panose="020B0604030504040204" pitchFamily="34" charset="-120"/>
            <a:cs typeface="+mn-cs"/>
          </a:endParaRPr>
        </a:p>
      </xdr:txBody>
    </xdr:sp>
    <xdr:clientData/>
  </xdr:twoCellAnchor>
  <xdr:twoCellAnchor editAs="oneCell">
    <xdr:from>
      <xdr:col>23</xdr:col>
      <xdr:colOff>523871</xdr:colOff>
      <xdr:row>19</xdr:row>
      <xdr:rowOff>104850</xdr:rowOff>
    </xdr:from>
    <xdr:to>
      <xdr:col>25</xdr:col>
      <xdr:colOff>476249</xdr:colOff>
      <xdr:row>27</xdr:row>
      <xdr:rowOff>133350</xdr:rowOff>
    </xdr:to>
    <xdr:pic>
      <xdr:nvPicPr>
        <xdr:cNvPr id="15" name="圖片 14">
          <a:extLst>
            <a:ext uri="{FF2B5EF4-FFF2-40B4-BE49-F238E27FC236}">
              <a16:creationId xmlns:a16="http://schemas.microsoft.com/office/drawing/2014/main" id="{00000000-0008-0000-0200-00000F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1367" t="40388" r="29429" b="7543"/>
        <a:stretch/>
      </xdr:blipFill>
      <xdr:spPr>
        <a:xfrm flipH="1">
          <a:off x="16297271" y="3724350"/>
          <a:ext cx="1323978" cy="1552500"/>
        </a:xfrm>
        <a:prstGeom prst="rect">
          <a:avLst/>
        </a:prstGeom>
      </xdr:spPr>
    </xdr:pic>
    <xdr:clientData/>
  </xdr:twoCellAnchor>
  <xdr:twoCellAnchor editAs="oneCell">
    <xdr:from>
      <xdr:col>16</xdr:col>
      <xdr:colOff>18668</xdr:colOff>
      <xdr:row>8</xdr:row>
      <xdr:rowOff>17060</xdr:rowOff>
    </xdr:from>
    <xdr:to>
      <xdr:col>17</xdr:col>
      <xdr:colOff>352632</xdr:colOff>
      <xdr:row>14</xdr:row>
      <xdr:rowOff>69838</xdr:rowOff>
    </xdr:to>
    <xdr:pic>
      <xdr:nvPicPr>
        <xdr:cNvPr id="16" name="圖片 15">
          <a:extLst>
            <a:ext uri="{FF2B5EF4-FFF2-40B4-BE49-F238E27FC236}">
              <a16:creationId xmlns:a16="http://schemas.microsoft.com/office/drawing/2014/main" id="{00000000-0008-0000-0200-000010000000}"/>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38728" t="-9843" r="2068" b="57774"/>
        <a:stretch/>
      </xdr:blipFill>
      <xdr:spPr>
        <a:xfrm rot="2552412" flipH="1">
          <a:off x="10991468" y="1541060"/>
          <a:ext cx="1019764" cy="119577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762000</xdr:colOff>
      <xdr:row>8</xdr:row>
      <xdr:rowOff>139701</xdr:rowOff>
    </xdr:from>
    <xdr:to>
      <xdr:col>2</xdr:col>
      <xdr:colOff>425450</xdr:colOff>
      <xdr:row>10</xdr:row>
      <xdr:rowOff>184150</xdr:rowOff>
    </xdr:to>
    <xdr:sp macro="[0]!雪天型分析" textlink="">
      <xdr:nvSpPr>
        <xdr:cNvPr id="2" name="返回重測">
          <a:extLst>
            <a:ext uri="{FF2B5EF4-FFF2-40B4-BE49-F238E27FC236}">
              <a16:creationId xmlns:a16="http://schemas.microsoft.com/office/drawing/2014/main" id="{00000000-0008-0000-0400-000002000000}"/>
            </a:ext>
          </a:extLst>
        </xdr:cNvPr>
        <xdr:cNvSpPr/>
      </xdr:nvSpPr>
      <xdr:spPr>
        <a:xfrm>
          <a:off x="609600" y="1866901"/>
          <a:ext cx="1035050" cy="476249"/>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1600" b="1">
              <a:solidFill>
                <a:schemeClr val="tx1"/>
              </a:solidFill>
              <a:latin typeface="微軟正黑體" panose="020B0604030504040204" pitchFamily="34" charset="-120"/>
              <a:ea typeface="微軟正黑體" panose="020B0604030504040204" pitchFamily="34" charset="-120"/>
            </a:rPr>
            <a:t>確認投資組合</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9</xdr:col>
      <xdr:colOff>381000</xdr:colOff>
      <xdr:row>0</xdr:row>
      <xdr:rowOff>0</xdr:rowOff>
    </xdr:from>
    <xdr:to>
      <xdr:col>22</xdr:col>
      <xdr:colOff>315686</xdr:colOff>
      <xdr:row>51</xdr:row>
      <xdr:rowOff>123825</xdr:rowOff>
    </xdr:to>
    <xdr:pic>
      <xdr:nvPicPr>
        <xdr:cNvPr id="2" name="圖片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53200" y="0"/>
          <a:ext cx="8850086" cy="10325100"/>
        </a:xfrm>
        <a:prstGeom prst="rect">
          <a:avLst/>
        </a:prstGeom>
      </xdr:spPr>
    </xdr:pic>
    <xdr:clientData/>
  </xdr:twoCellAnchor>
  <xdr:twoCellAnchor>
    <xdr:from>
      <xdr:col>14</xdr:col>
      <xdr:colOff>444954</xdr:colOff>
      <xdr:row>8</xdr:row>
      <xdr:rowOff>66676</xdr:rowOff>
    </xdr:from>
    <xdr:to>
      <xdr:col>21</xdr:col>
      <xdr:colOff>168729</xdr:colOff>
      <xdr:row>20</xdr:row>
      <xdr:rowOff>28576</xdr:rowOff>
    </xdr:to>
    <xdr:sp macro="" textlink="">
      <xdr:nvSpPr>
        <xdr:cNvPr id="5" name="矩形: 圓角 4">
          <a:extLst>
            <a:ext uri="{FF2B5EF4-FFF2-40B4-BE49-F238E27FC236}">
              <a16:creationId xmlns:a16="http://schemas.microsoft.com/office/drawing/2014/main" id="{00000000-0008-0000-0600-000005000000}"/>
            </a:ext>
          </a:extLst>
        </xdr:cNvPr>
        <xdr:cNvSpPr/>
      </xdr:nvSpPr>
      <xdr:spPr>
        <a:xfrm>
          <a:off x="10046154" y="1666876"/>
          <a:ext cx="4524375" cy="2362200"/>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u="none" strike="noStrike">
              <a:solidFill>
                <a:schemeClr val="dk1"/>
              </a:solidFill>
              <a:effectLst/>
              <a:latin typeface="+mn-lt"/>
              <a:ea typeface="+mn-ea"/>
              <a:cs typeface="+mn-cs"/>
            </a:rPr>
            <a:t>雪天型人格者是一類謹慎、穩健且注重安全和穩定的人。他們在風險管理和長期規劃方面表現出色，但在應對變化和創新方面可能會遇到挑戰。理解並接受自己的性格特徵，可以幫助他們在發揮優勢的同時，不斷提升適應和創新能力，從而在各方面取得更大的成功。</a:t>
          </a:r>
          <a:endParaRPr lang="zh-TW" altLang="en-US" sz="1600"/>
        </a:p>
      </xdr:txBody>
    </xdr:sp>
    <xdr:clientData/>
  </xdr:twoCellAnchor>
  <xdr:twoCellAnchor>
    <xdr:from>
      <xdr:col>10</xdr:col>
      <xdr:colOff>540204</xdr:colOff>
      <xdr:row>22</xdr:row>
      <xdr:rowOff>114299</xdr:rowOff>
    </xdr:from>
    <xdr:to>
      <xdr:col>21</xdr:col>
      <xdr:colOff>197304</xdr:colOff>
      <xdr:row>45</xdr:row>
      <xdr:rowOff>142875</xdr:rowOff>
    </xdr:to>
    <xdr:sp macro="" textlink="">
      <xdr:nvSpPr>
        <xdr:cNvPr id="6" name="矩形: 圓角 5">
          <a:extLst>
            <a:ext uri="{FF2B5EF4-FFF2-40B4-BE49-F238E27FC236}">
              <a16:creationId xmlns:a16="http://schemas.microsoft.com/office/drawing/2014/main" id="{00000000-0008-0000-0600-000006000000}"/>
            </a:ext>
          </a:extLst>
        </xdr:cNvPr>
        <xdr:cNvSpPr/>
      </xdr:nvSpPr>
      <xdr:spPr>
        <a:xfrm>
          <a:off x="7398204" y="4514849"/>
          <a:ext cx="7200900" cy="4629151"/>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風險管理能力強：</a:t>
          </a:r>
          <a:r>
            <a:rPr lang="zh-TW" altLang="en-US" sz="1400" b="0" i="0">
              <a:solidFill>
                <a:schemeClr val="dk1"/>
              </a:solidFill>
              <a:effectLst/>
              <a:latin typeface="+mn-lt"/>
              <a:ea typeface="+mn-ea"/>
              <a:cs typeface="+mn-cs"/>
            </a:rPr>
            <a:t>他們擅長識別和管理風險，能夠在決策過程中考慮到潛在的風險因素，並制定相應的應對策略。</a:t>
          </a:r>
        </a:p>
        <a:p>
          <a:pPr algn="l" rtl="0" fontAlgn="base"/>
          <a:r>
            <a:rPr lang="zh-TW" altLang="en-US" sz="1400" b="1" i="0">
              <a:solidFill>
                <a:schemeClr val="dk1"/>
              </a:solidFill>
              <a:effectLst/>
              <a:latin typeface="+mn-lt"/>
              <a:ea typeface="+mn-ea"/>
              <a:cs typeface="+mn-cs"/>
            </a:rPr>
            <a:t>穩健可靠：</a:t>
          </a:r>
          <a:r>
            <a:rPr lang="zh-TW" altLang="en-US" sz="1400" b="0" i="0">
              <a:solidFill>
                <a:schemeClr val="dk1"/>
              </a:solidFill>
              <a:effectLst/>
              <a:latin typeface="+mn-lt"/>
              <a:ea typeface="+mn-ea"/>
              <a:cs typeface="+mn-cs"/>
            </a:rPr>
            <a:t>他們的穩健和可靠性使得他們在團隊中往往是值得信賴的成員，能夠在關鍵時刻提供穩定的支持。</a:t>
          </a:r>
        </a:p>
        <a:p>
          <a:pPr algn="l" rtl="0" fontAlgn="base"/>
          <a:r>
            <a:rPr lang="zh-TW" altLang="en-US" sz="1400" b="1" i="0">
              <a:solidFill>
                <a:schemeClr val="dk1"/>
              </a:solidFill>
              <a:effectLst/>
              <a:latin typeface="+mn-lt"/>
              <a:ea typeface="+mn-ea"/>
              <a:cs typeface="+mn-cs"/>
            </a:rPr>
            <a:t>長期視角：</a:t>
          </a:r>
          <a:r>
            <a:rPr lang="zh-TW" altLang="en-US" sz="1400" b="0" i="0">
              <a:solidFill>
                <a:schemeClr val="dk1"/>
              </a:solidFill>
              <a:effectLst/>
              <a:latin typeface="+mn-lt"/>
              <a:ea typeface="+mn-ea"/>
              <a:cs typeface="+mn-cs"/>
            </a:rPr>
            <a:t>雪天型人格者通常具有長期視角，能夠看到長遠的利益，並願意為此做出持久的努力和投入。</a:t>
          </a: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marL="0" indent="0" algn="l" rtl="0" fontAlgn="base"/>
          <a:r>
            <a:rPr lang="zh-TW" altLang="en-US" sz="1400" b="1" i="0">
              <a:solidFill>
                <a:schemeClr val="dk1"/>
              </a:solidFill>
              <a:effectLst/>
              <a:latin typeface="+mn-lt"/>
              <a:ea typeface="+mn-ea"/>
              <a:cs typeface="+mn-cs"/>
            </a:rPr>
            <a:t>適應性不足：</a:t>
          </a:r>
          <a:r>
            <a:rPr lang="zh-TW" altLang="en-US" sz="1400" b="0" i="0">
              <a:solidFill>
                <a:schemeClr val="dk1"/>
              </a:solidFill>
              <a:effectLst/>
              <a:latin typeface="+mn-lt"/>
              <a:ea typeface="+mn-ea"/>
              <a:cs typeface="+mn-cs"/>
            </a:rPr>
            <a:t>由於對變化的抗拒，他們在快速變化的環境中可能會感到困難，需要更多時間來適應新的情況。</a:t>
          </a:r>
        </a:p>
        <a:p>
          <a:pPr marL="0" indent="0" algn="l" rtl="0" fontAlgn="base"/>
          <a:r>
            <a:rPr lang="zh-TW" altLang="en-US" sz="1400" b="1" i="0">
              <a:solidFill>
                <a:schemeClr val="dk1"/>
              </a:solidFill>
              <a:effectLst/>
              <a:latin typeface="+mn-lt"/>
              <a:ea typeface="+mn-ea"/>
              <a:cs typeface="+mn-cs"/>
            </a:rPr>
            <a:t>創新能力受限：</a:t>
          </a:r>
          <a:r>
            <a:rPr lang="zh-TW" altLang="en-US" sz="1400" b="0" i="0">
              <a:solidFill>
                <a:schemeClr val="dk1"/>
              </a:solidFill>
              <a:effectLst/>
              <a:latin typeface="+mn-lt"/>
              <a:ea typeface="+mn-ea"/>
              <a:cs typeface="+mn-cs"/>
            </a:rPr>
            <a:t>過於謹慎和保守的性格可能會限制他們的創新能力和冒險精神，使得他們在需要突破和創新的領域中表現不佳。</a:t>
          </a:r>
        </a:p>
        <a:p>
          <a:pPr marL="0" indent="0" algn="l" rtl="0" fontAlgn="base"/>
          <a:r>
            <a:rPr lang="zh-TW" altLang="en-US" sz="1400" b="1" i="0">
              <a:solidFill>
                <a:schemeClr val="dk1"/>
              </a:solidFill>
              <a:effectLst/>
              <a:latin typeface="+mn-lt"/>
              <a:ea typeface="+mn-ea"/>
              <a:cs typeface="+mn-cs"/>
            </a:rPr>
            <a:t>過度擔憂：</a:t>
          </a:r>
          <a:r>
            <a:rPr lang="zh-TW" altLang="en-US" sz="1400" b="0" i="0">
              <a:solidFill>
                <a:schemeClr val="dk1"/>
              </a:solidFill>
              <a:effectLst/>
              <a:latin typeface="+mn-lt"/>
              <a:ea typeface="+mn-ea"/>
              <a:cs typeface="+mn-cs"/>
            </a:rPr>
            <a:t>他們可能會因過度擔憂和考慮過多而錯失一些潛在的機會，無法充分發揮自己的潛力。</a:t>
          </a:r>
        </a:p>
      </xdr:txBody>
    </xdr:sp>
    <xdr:clientData/>
  </xdr:twoCellAnchor>
  <xdr:twoCellAnchor>
    <xdr:from>
      <xdr:col>11</xdr:col>
      <xdr:colOff>412603</xdr:colOff>
      <xdr:row>21</xdr:row>
      <xdr:rowOff>142876</xdr:rowOff>
    </xdr:from>
    <xdr:to>
      <xdr:col>13</xdr:col>
      <xdr:colOff>415778</xdr:colOff>
      <xdr:row>23</xdr:row>
      <xdr:rowOff>123826</xdr:rowOff>
    </xdr:to>
    <xdr:sp macro="" textlink="">
      <xdr:nvSpPr>
        <xdr:cNvPr id="7" name="矩形: 圓角 6">
          <a:extLst>
            <a:ext uri="{FF2B5EF4-FFF2-40B4-BE49-F238E27FC236}">
              <a16:creationId xmlns:a16="http://schemas.microsoft.com/office/drawing/2014/main" id="{00000000-0008-0000-0600-000007000000}"/>
            </a:ext>
          </a:extLst>
        </xdr:cNvPr>
        <xdr:cNvSpPr/>
      </xdr:nvSpPr>
      <xdr:spPr>
        <a:xfrm>
          <a:off x="7730222" y="4587876"/>
          <a:ext cx="1333651" cy="40428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謹慎和細心</a:t>
          </a:r>
          <a:endParaRPr lang="zh-TW" altLang="en-US" sz="1400"/>
        </a:p>
      </xdr:txBody>
    </xdr:sp>
    <xdr:clientData/>
  </xdr:twoCellAnchor>
  <xdr:twoCellAnchor>
    <xdr:from>
      <xdr:col>13</xdr:col>
      <xdr:colOff>473733</xdr:colOff>
      <xdr:row>21</xdr:row>
      <xdr:rowOff>142876</xdr:rowOff>
    </xdr:from>
    <xdr:to>
      <xdr:col>16</xdr:col>
      <xdr:colOff>190603</xdr:colOff>
      <xdr:row>23</xdr:row>
      <xdr:rowOff>123826</xdr:rowOff>
    </xdr:to>
    <xdr:sp macro="" textlink="">
      <xdr:nvSpPr>
        <xdr:cNvPr id="8" name="矩形: 圓角 7">
          <a:extLst>
            <a:ext uri="{FF2B5EF4-FFF2-40B4-BE49-F238E27FC236}">
              <a16:creationId xmlns:a16="http://schemas.microsoft.com/office/drawing/2014/main" id="{00000000-0008-0000-0600-000008000000}"/>
            </a:ext>
          </a:extLst>
        </xdr:cNvPr>
        <xdr:cNvSpPr/>
      </xdr:nvSpPr>
      <xdr:spPr>
        <a:xfrm>
          <a:off x="9121828" y="4587876"/>
          <a:ext cx="1712585" cy="40428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注重安全和穩定</a:t>
          </a:r>
          <a:endParaRPr lang="zh-TW" altLang="en-US" sz="1400"/>
        </a:p>
      </xdr:txBody>
    </xdr:sp>
    <xdr:clientData/>
  </xdr:twoCellAnchor>
  <xdr:twoCellAnchor>
    <xdr:from>
      <xdr:col>16</xdr:col>
      <xdr:colOff>253449</xdr:colOff>
      <xdr:row>21</xdr:row>
      <xdr:rowOff>142876</xdr:rowOff>
    </xdr:from>
    <xdr:to>
      <xdr:col>19</xdr:col>
      <xdr:colOff>221748</xdr:colOff>
      <xdr:row>23</xdr:row>
      <xdr:rowOff>123826</xdr:rowOff>
    </xdr:to>
    <xdr:sp macro="" textlink="">
      <xdr:nvSpPr>
        <xdr:cNvPr id="9" name="矩形: 圓角 8">
          <a:extLst>
            <a:ext uri="{FF2B5EF4-FFF2-40B4-BE49-F238E27FC236}">
              <a16:creationId xmlns:a16="http://schemas.microsoft.com/office/drawing/2014/main" id="{00000000-0008-0000-0600-000009000000}"/>
            </a:ext>
          </a:extLst>
        </xdr:cNvPr>
        <xdr:cNvSpPr/>
      </xdr:nvSpPr>
      <xdr:spPr>
        <a:xfrm>
          <a:off x="10897259" y="4587876"/>
          <a:ext cx="1964013" cy="40428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計劃性和組織能力</a:t>
          </a:r>
          <a:endParaRPr lang="zh-TW" altLang="en-US" sz="1400"/>
        </a:p>
      </xdr:txBody>
    </xdr:sp>
    <xdr:clientData/>
  </xdr:twoCellAnchor>
  <xdr:twoCellAnchor>
    <xdr:from>
      <xdr:col>19</xdr:col>
      <xdr:colOff>262317</xdr:colOff>
      <xdr:row>21</xdr:row>
      <xdr:rowOff>123826</xdr:rowOff>
    </xdr:from>
    <xdr:to>
      <xdr:col>21</xdr:col>
      <xdr:colOff>131032</xdr:colOff>
      <xdr:row>23</xdr:row>
      <xdr:rowOff>104776</xdr:rowOff>
    </xdr:to>
    <xdr:sp macro="" textlink="">
      <xdr:nvSpPr>
        <xdr:cNvPr id="10" name="矩形: 圓角 9">
          <a:extLst>
            <a:ext uri="{FF2B5EF4-FFF2-40B4-BE49-F238E27FC236}">
              <a16:creationId xmlns:a16="http://schemas.microsoft.com/office/drawing/2014/main" id="{00000000-0008-0000-0600-00000A000000}"/>
            </a:ext>
          </a:extLst>
        </xdr:cNvPr>
        <xdr:cNvSpPr/>
      </xdr:nvSpPr>
      <xdr:spPr>
        <a:xfrm>
          <a:off x="12901841" y="4568826"/>
          <a:ext cx="1199191" cy="40428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抗拒改變</a:t>
          </a:r>
          <a:endParaRPr lang="zh-TW" altLang="en-US" sz="1400"/>
        </a:p>
      </xdr:txBody>
    </xdr:sp>
    <xdr:clientData/>
  </xdr:twoCellAnchor>
  <xdr:twoCellAnchor>
    <xdr:from>
      <xdr:col>17</xdr:col>
      <xdr:colOff>187779</xdr:colOff>
      <xdr:row>44</xdr:row>
      <xdr:rowOff>28574</xdr:rowOff>
    </xdr:from>
    <xdr:to>
      <xdr:col>20</xdr:col>
      <xdr:colOff>606879</xdr:colOff>
      <xdr:row>47</xdr:row>
      <xdr:rowOff>47624</xdr:rowOff>
    </xdr:to>
    <xdr:sp macro="[0]!start" textlink="">
      <xdr:nvSpPr>
        <xdr:cNvPr id="11" name="nextpage">
          <a:extLst>
            <a:ext uri="{FF2B5EF4-FFF2-40B4-BE49-F238E27FC236}">
              <a16:creationId xmlns:a16="http://schemas.microsoft.com/office/drawing/2014/main" id="{00000000-0008-0000-0600-00000B000000}"/>
            </a:ext>
          </a:extLst>
        </xdr:cNvPr>
        <xdr:cNvSpPr/>
      </xdr:nvSpPr>
      <xdr:spPr>
        <a:xfrm>
          <a:off x="11846379" y="8829674"/>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讓名人幫你選股</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editAs="oneCell">
    <xdr:from>
      <xdr:col>13</xdr:col>
      <xdr:colOff>301239</xdr:colOff>
      <xdr:row>2</xdr:row>
      <xdr:rowOff>85725</xdr:rowOff>
    </xdr:from>
    <xdr:to>
      <xdr:col>18</xdr:col>
      <xdr:colOff>562716</xdr:colOff>
      <xdr:row>8</xdr:row>
      <xdr:rowOff>66675</xdr:rowOff>
    </xdr:to>
    <xdr:pic>
      <xdr:nvPicPr>
        <xdr:cNvPr id="13" name="圖片 12">
          <a:extLst>
            <a:ext uri="{FF2B5EF4-FFF2-40B4-BE49-F238E27FC236}">
              <a16:creationId xmlns:a16="http://schemas.microsoft.com/office/drawing/2014/main" id="{00000000-0008-0000-0600-00000D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75997"/>
        <a:stretch/>
      </xdr:blipFill>
      <xdr:spPr>
        <a:xfrm>
          <a:off x="9216639" y="485775"/>
          <a:ext cx="3690477" cy="1181100"/>
        </a:xfrm>
        <a:prstGeom prst="rect">
          <a:avLst/>
        </a:prstGeom>
      </xdr:spPr>
    </xdr:pic>
    <xdr:clientData/>
  </xdr:twoCellAnchor>
  <xdr:twoCellAnchor editAs="oneCell">
    <xdr:from>
      <xdr:col>10</xdr:col>
      <xdr:colOff>238125</xdr:colOff>
      <xdr:row>7</xdr:row>
      <xdr:rowOff>104775</xdr:rowOff>
    </xdr:from>
    <xdr:to>
      <xdr:col>14</xdr:col>
      <xdr:colOff>521244</xdr:colOff>
      <xdr:row>22</xdr:row>
      <xdr:rowOff>9525</xdr:rowOff>
    </xdr:to>
    <xdr:pic>
      <xdr:nvPicPr>
        <xdr:cNvPr id="14" name="圖片 13">
          <a:extLst>
            <a:ext uri="{FF2B5EF4-FFF2-40B4-BE49-F238E27FC236}">
              <a16:creationId xmlns:a16="http://schemas.microsoft.com/office/drawing/2014/main" id="{00000000-0008-0000-06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8004"/>
        <a:stretch/>
      </xdr:blipFill>
      <xdr:spPr>
        <a:xfrm>
          <a:off x="7096125" y="1504950"/>
          <a:ext cx="3026319" cy="2905125"/>
        </a:xfrm>
        <a:prstGeom prst="rect">
          <a:avLst/>
        </a:prstGeom>
      </xdr:spPr>
    </xdr:pic>
    <xdr:clientData/>
  </xdr:twoCellAnchor>
  <xdr:twoCellAnchor>
    <xdr:from>
      <xdr:col>14</xdr:col>
      <xdr:colOff>504824</xdr:colOff>
      <xdr:row>44</xdr:row>
      <xdr:rowOff>38100</xdr:rowOff>
    </xdr:from>
    <xdr:to>
      <xdr:col>16</xdr:col>
      <xdr:colOff>647699</xdr:colOff>
      <xdr:row>47</xdr:row>
      <xdr:rowOff>66675</xdr:rowOff>
    </xdr:to>
    <xdr:sp macro="[0]!矩形圓角3_Click" textlink="">
      <xdr:nvSpPr>
        <xdr:cNvPr id="4" name="返回重測">
          <a:extLst>
            <a:ext uri="{FF2B5EF4-FFF2-40B4-BE49-F238E27FC236}">
              <a16:creationId xmlns:a16="http://schemas.microsoft.com/office/drawing/2014/main" id="{00000000-0008-0000-0600-000004000000}"/>
            </a:ext>
          </a:extLst>
        </xdr:cNvPr>
        <xdr:cNvSpPr/>
      </xdr:nvSpPr>
      <xdr:spPr>
        <a:xfrm>
          <a:off x="10106024" y="8839200"/>
          <a:ext cx="1514475" cy="62865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4</xdr:col>
      <xdr:colOff>355271</xdr:colOff>
      <xdr:row>0</xdr:row>
      <xdr:rowOff>0</xdr:rowOff>
    </xdr:from>
    <xdr:to>
      <xdr:col>18</xdr:col>
      <xdr:colOff>355272</xdr:colOff>
      <xdr:row>56</xdr:row>
      <xdr:rowOff>0</xdr:rowOff>
    </xdr:to>
    <xdr:pic>
      <xdr:nvPicPr>
        <xdr:cNvPr id="3" name="圖片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08160" y="0"/>
          <a:ext cx="9285112" cy="11853333"/>
        </a:xfrm>
        <a:prstGeom prst="rect">
          <a:avLst/>
        </a:prstGeom>
      </xdr:spPr>
    </xdr:pic>
    <xdr:clientData/>
  </xdr:twoCellAnchor>
  <xdr:twoCellAnchor editAs="oneCell">
    <xdr:from>
      <xdr:col>5</xdr:col>
      <xdr:colOff>506536</xdr:colOff>
      <xdr:row>8</xdr:row>
      <xdr:rowOff>135892</xdr:rowOff>
    </xdr:from>
    <xdr:to>
      <xdr:col>10</xdr:col>
      <xdr:colOff>53915</xdr:colOff>
      <xdr:row>23</xdr:row>
      <xdr:rowOff>71887</xdr:rowOff>
    </xdr:to>
    <xdr:pic>
      <xdr:nvPicPr>
        <xdr:cNvPr id="26" name="圖片 25">
          <a:extLst>
            <a:ext uri="{FF2B5EF4-FFF2-40B4-BE49-F238E27FC236}">
              <a16:creationId xmlns:a16="http://schemas.microsoft.com/office/drawing/2014/main" id="{00000000-0008-0000-0700-00001A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6536"/>
        <a:stretch/>
      </xdr:blipFill>
      <xdr:spPr>
        <a:xfrm>
          <a:off x="3935536" y="1736092"/>
          <a:ext cx="2976379" cy="2936370"/>
        </a:xfrm>
        <a:prstGeom prst="rect">
          <a:avLst/>
        </a:prstGeom>
      </xdr:spPr>
    </xdr:pic>
    <xdr:clientData/>
  </xdr:twoCellAnchor>
  <xdr:twoCellAnchor>
    <xdr:from>
      <xdr:col>6</xdr:col>
      <xdr:colOff>114300</xdr:colOff>
      <xdr:row>9</xdr:row>
      <xdr:rowOff>161925</xdr:rowOff>
    </xdr:from>
    <xdr:to>
      <xdr:col>16</xdr:col>
      <xdr:colOff>580994</xdr:colOff>
      <xdr:row>48</xdr:row>
      <xdr:rowOff>167106</xdr:rowOff>
    </xdr:to>
    <xdr:grpSp>
      <xdr:nvGrpSpPr>
        <xdr:cNvPr id="2" name="群組 1">
          <a:extLst>
            <a:ext uri="{FF2B5EF4-FFF2-40B4-BE49-F238E27FC236}">
              <a16:creationId xmlns:a16="http://schemas.microsoft.com/office/drawing/2014/main" id="{00000000-0008-0000-0700-000002000000}"/>
            </a:ext>
          </a:extLst>
        </xdr:cNvPr>
        <xdr:cNvGrpSpPr/>
      </xdr:nvGrpSpPr>
      <xdr:grpSpPr>
        <a:xfrm>
          <a:off x="4043363" y="2126456"/>
          <a:ext cx="7015131" cy="8518150"/>
          <a:chOff x="4210082" y="1972752"/>
          <a:chExt cx="7324694" cy="8076117"/>
        </a:xfrm>
      </xdr:grpSpPr>
      <xdr:sp macro="" textlink="">
        <xdr:nvSpPr>
          <xdr:cNvPr id="6" name="矩形: 圓角 5">
            <a:extLst>
              <a:ext uri="{FF2B5EF4-FFF2-40B4-BE49-F238E27FC236}">
                <a16:creationId xmlns:a16="http://schemas.microsoft.com/office/drawing/2014/main" id="{00000000-0008-0000-0700-000006000000}"/>
              </a:ext>
            </a:extLst>
          </xdr:cNvPr>
          <xdr:cNvSpPr/>
        </xdr:nvSpPr>
        <xdr:spPr>
          <a:xfrm>
            <a:off x="6638926" y="1972752"/>
            <a:ext cx="4895850" cy="315763"/>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9" name="portfolio">
            <a:extLst>
              <a:ext uri="{FF2B5EF4-FFF2-40B4-BE49-F238E27FC236}">
                <a16:creationId xmlns:a16="http://schemas.microsoft.com/office/drawing/2014/main" id="{00000000-0008-0000-0700-000009000000}"/>
              </a:ext>
            </a:extLst>
          </xdr:cNvPr>
          <xdr:cNvSpPr/>
        </xdr:nvSpPr>
        <xdr:spPr>
          <a:xfrm>
            <a:off x="6638238" y="2334163"/>
            <a:ext cx="4896537" cy="1971137"/>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lang="en-US" altLang="zh-TW" sz="1200" b="1">
                <a:solidFill>
                  <a:schemeClr val="tx1"/>
                </a:solidFill>
                <a:latin typeface="微軟正黑體" panose="020B0604030504040204" pitchFamily="34" charset="-120"/>
                <a:ea typeface="微軟正黑體" panose="020B0604030504040204" pitchFamily="34" charset="-120"/>
              </a:rPr>
              <a:t>3376.TW,1702.TW,2324.TW,8454.TW,2395.TW,6790.TW</a:t>
            </a:r>
          </a:p>
          <a:p>
            <a:pPr algn="l"/>
            <a:r>
              <a:rPr lang="en-US" altLang="zh-TW" sz="1200" b="1">
                <a:solidFill>
                  <a:schemeClr val="tx1"/>
                </a:solidFill>
                <a:latin typeface="微軟正黑體" panose="020B0604030504040204" pitchFamily="34" charset="-120"/>
                <a:ea typeface="微軟正黑體" panose="020B0604030504040204" pitchFamily="34" charset="-120"/>
              </a:rPr>
              <a:t>2208.TW,2029.TW,6168.TW</a:t>
            </a:r>
          </a:p>
          <a:p>
            <a:pPr algn="l"/>
            <a:r>
              <a:rPr lang="en-US" altLang="zh-TW" sz="1200" b="1">
                <a:solidFill>
                  <a:schemeClr val="tx1"/>
                </a:solidFill>
                <a:latin typeface="微軟正黑體" panose="020B0604030504040204" pitchFamily="34" charset="-120"/>
                <a:ea typeface="微軟正黑體" panose="020B0604030504040204" pitchFamily="34" charset="-120"/>
              </a:rPr>
              <a:t>2375.TW</a:t>
            </a:r>
          </a:p>
          <a:p>
            <a:pPr algn="l"/>
            <a:endParaRPr lang="en-US" altLang="zh-TW" sz="1200" b="1">
              <a:solidFill>
                <a:srgbClr val="FFC000"/>
              </a:solidFill>
              <a:latin typeface="微軟正黑體" panose="020B0604030504040204" pitchFamily="34" charset="-120"/>
              <a:ea typeface="微軟正黑體" panose="020B0604030504040204" pitchFamily="34" charset="-120"/>
            </a:endParaRPr>
          </a:p>
        </xdr:txBody>
      </xdr:sp>
      <xdr:sp macro="[0]!矩形圓角9_Click" textlink="">
        <xdr:nvSpPr>
          <xdr:cNvPr id="10" name="矩形: 圓角 9">
            <a:extLst>
              <a:ext uri="{FF2B5EF4-FFF2-40B4-BE49-F238E27FC236}">
                <a16:creationId xmlns:a16="http://schemas.microsoft.com/office/drawing/2014/main" id="{00000000-0008-0000-0700-00000A000000}"/>
              </a:ext>
            </a:extLst>
          </xdr:cNvPr>
          <xdr:cNvSpPr/>
        </xdr:nvSpPr>
        <xdr:spPr>
          <a:xfrm>
            <a:off x="4210082" y="4848219"/>
            <a:ext cx="7316277" cy="5200650"/>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grpSp>
    <xdr:clientData/>
  </xdr:twoCellAnchor>
  <xdr:twoCellAnchor>
    <xdr:from>
      <xdr:col>13</xdr:col>
      <xdr:colOff>400049</xdr:colOff>
      <xdr:row>49</xdr:row>
      <xdr:rowOff>0</xdr:rowOff>
    </xdr:from>
    <xdr:to>
      <xdr:col>16</xdr:col>
      <xdr:colOff>409574</xdr:colOff>
      <xdr:row>52</xdr:row>
      <xdr:rowOff>0</xdr:rowOff>
    </xdr:to>
    <xdr:sp macro="[0]!列印風險厭惡結果" textlink="">
      <xdr:nvSpPr>
        <xdr:cNvPr id="36" name="列印風險厭惡結果">
          <a:extLst>
            <a:ext uri="{FF2B5EF4-FFF2-40B4-BE49-F238E27FC236}">
              <a16:creationId xmlns:a16="http://schemas.microsoft.com/office/drawing/2014/main" id="{00000000-0008-0000-0700-000024000000}"/>
            </a:ext>
          </a:extLst>
        </xdr:cNvPr>
        <xdr:cNvSpPr/>
      </xdr:nvSpPr>
      <xdr:spPr>
        <a:xfrm>
          <a:off x="9315449" y="9801225"/>
          <a:ext cx="2066925" cy="600075"/>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6</xdr:col>
      <xdr:colOff>257174</xdr:colOff>
      <xdr:row>49</xdr:row>
      <xdr:rowOff>19050</xdr:rowOff>
    </xdr:from>
    <xdr:to>
      <xdr:col>9</xdr:col>
      <xdr:colOff>408213</xdr:colOff>
      <xdr:row>52</xdr:row>
      <xdr:rowOff>19050</xdr:rowOff>
    </xdr:to>
    <xdr:sp macro="[0]!返回風險厭惡人格介面_Click" textlink="">
      <xdr:nvSpPr>
        <xdr:cNvPr id="43" name="反回人格頁">
          <a:extLst>
            <a:ext uri="{FF2B5EF4-FFF2-40B4-BE49-F238E27FC236}">
              <a16:creationId xmlns:a16="http://schemas.microsoft.com/office/drawing/2014/main" id="{00000000-0008-0000-0700-00002B000000}"/>
            </a:ext>
          </a:extLst>
        </xdr:cNvPr>
        <xdr:cNvSpPr/>
      </xdr:nvSpPr>
      <xdr:spPr>
        <a:xfrm>
          <a:off x="4203245" y="10575925"/>
          <a:ext cx="2124075" cy="646339"/>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390525</xdr:colOff>
      <xdr:row>49</xdr:row>
      <xdr:rowOff>133348</xdr:rowOff>
    </xdr:from>
    <xdr:to>
      <xdr:col>7</xdr:col>
      <xdr:colOff>142875</xdr:colOff>
      <xdr:row>51</xdr:row>
      <xdr:rowOff>171448</xdr:rowOff>
    </xdr:to>
    <xdr:pic>
      <xdr:nvPicPr>
        <xdr:cNvPr id="44" name="返回圖" descr="返回 以實心填滿">
          <a:extLst>
            <a:ext uri="{FF2B5EF4-FFF2-40B4-BE49-F238E27FC236}">
              <a16:creationId xmlns:a16="http://schemas.microsoft.com/office/drawing/2014/main" id="{00000000-0008-0000-0700-00002C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4505325" y="9934573"/>
          <a:ext cx="438150" cy="438150"/>
        </a:xfrm>
        <a:prstGeom prst="rect">
          <a:avLst/>
        </a:prstGeom>
      </xdr:spPr>
    </xdr:pic>
    <xdr:clientData/>
  </xdr:twoCellAnchor>
  <xdr:twoCellAnchor>
    <xdr:from>
      <xdr:col>6</xdr:col>
      <xdr:colOff>183984</xdr:colOff>
      <xdr:row>4</xdr:row>
      <xdr:rowOff>146538</xdr:rowOff>
    </xdr:from>
    <xdr:to>
      <xdr:col>16</xdr:col>
      <xdr:colOff>541203</xdr:colOff>
      <xdr:row>8</xdr:row>
      <xdr:rowOff>110425</xdr:rowOff>
    </xdr:to>
    <xdr:grpSp>
      <xdr:nvGrpSpPr>
        <xdr:cNvPr id="27" name="群組 26">
          <a:extLst>
            <a:ext uri="{FF2B5EF4-FFF2-40B4-BE49-F238E27FC236}">
              <a16:creationId xmlns:a16="http://schemas.microsoft.com/office/drawing/2014/main" id="{00000000-0008-0000-0700-00001B000000}"/>
            </a:ext>
          </a:extLst>
        </xdr:cNvPr>
        <xdr:cNvGrpSpPr/>
      </xdr:nvGrpSpPr>
      <xdr:grpSpPr>
        <a:xfrm>
          <a:off x="4113047" y="1019663"/>
          <a:ext cx="6905656" cy="837012"/>
          <a:chOff x="4189369" y="993205"/>
          <a:chExt cx="7032860" cy="810553"/>
        </a:xfrm>
      </xdr:grpSpPr>
      <xdr:grpSp>
        <xdr:nvGrpSpPr>
          <xdr:cNvPr id="55" name="群組 54">
            <a:extLst>
              <a:ext uri="{FF2B5EF4-FFF2-40B4-BE49-F238E27FC236}">
                <a16:creationId xmlns:a16="http://schemas.microsoft.com/office/drawing/2014/main" id="{00000000-0008-0000-0700-000037000000}"/>
              </a:ext>
            </a:extLst>
          </xdr:cNvPr>
          <xdr:cNvGrpSpPr/>
        </xdr:nvGrpSpPr>
        <xdr:grpSpPr>
          <a:xfrm>
            <a:off x="4189369" y="993205"/>
            <a:ext cx="7032860" cy="810553"/>
            <a:chOff x="4225601" y="891419"/>
            <a:chExt cx="7299843" cy="760877"/>
          </a:xfrm>
        </xdr:grpSpPr>
        <xdr:sp macro="" textlink="">
          <xdr:nvSpPr>
            <xdr:cNvPr id="56" name="矩形: 圓角 55">
              <a:extLst>
                <a:ext uri="{FF2B5EF4-FFF2-40B4-BE49-F238E27FC236}">
                  <a16:creationId xmlns:a16="http://schemas.microsoft.com/office/drawing/2014/main" id="{00000000-0008-0000-0700-000038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57" name="矩形: 圓角 56">
              <a:extLst>
                <a:ext uri="{FF2B5EF4-FFF2-40B4-BE49-F238E27FC236}">
                  <a16:creationId xmlns:a16="http://schemas.microsoft.com/office/drawing/2014/main" id="{00000000-0008-0000-0700-000039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58" name="直線接點 57">
              <a:extLst>
                <a:ext uri="{FF2B5EF4-FFF2-40B4-BE49-F238E27FC236}">
                  <a16:creationId xmlns:a16="http://schemas.microsoft.com/office/drawing/2014/main" id="{00000000-0008-0000-0700-00003A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59" name="直線接點 58">
              <a:extLst>
                <a:ext uri="{FF2B5EF4-FFF2-40B4-BE49-F238E27FC236}">
                  <a16:creationId xmlns:a16="http://schemas.microsoft.com/office/drawing/2014/main" id="{00000000-0008-0000-0700-00003B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60" name="直線接點 59">
              <a:extLst>
                <a:ext uri="{FF2B5EF4-FFF2-40B4-BE49-F238E27FC236}">
                  <a16:creationId xmlns:a16="http://schemas.microsoft.com/office/drawing/2014/main" id="{00000000-0008-0000-0700-00003C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61" name="直線接點 60">
              <a:extLst>
                <a:ext uri="{FF2B5EF4-FFF2-40B4-BE49-F238E27FC236}">
                  <a16:creationId xmlns:a16="http://schemas.microsoft.com/office/drawing/2014/main" id="{00000000-0008-0000-0700-00003D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2" name="直線接點 61">
              <a:extLst>
                <a:ext uri="{FF2B5EF4-FFF2-40B4-BE49-F238E27FC236}">
                  <a16:creationId xmlns:a16="http://schemas.microsoft.com/office/drawing/2014/main" id="{00000000-0008-0000-0700-00003E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3" name="直線接點 62">
              <a:extLst>
                <a:ext uri="{FF2B5EF4-FFF2-40B4-BE49-F238E27FC236}">
                  <a16:creationId xmlns:a16="http://schemas.microsoft.com/office/drawing/2014/main" id="{00000000-0008-0000-0700-00003F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64" name="文字方塊 63">
            <a:extLst>
              <a:ext uri="{FF2B5EF4-FFF2-40B4-BE49-F238E27FC236}">
                <a16:creationId xmlns:a16="http://schemas.microsoft.com/office/drawing/2014/main" id="{00000000-0008-0000-0700-000040000000}"/>
              </a:ext>
            </a:extLst>
          </xdr:cNvPr>
          <xdr:cNvSpPr txBox="1"/>
        </xdr:nvSpPr>
        <xdr:spPr>
          <a:xfrm>
            <a:off x="4317687" y="1015592"/>
            <a:ext cx="1604584"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暱 稱</a:t>
            </a:r>
          </a:p>
        </xdr:txBody>
      </xdr:sp>
      <xdr:sp macro="" textlink="">
        <xdr:nvSpPr>
          <xdr:cNvPr id="65" name="文字方塊 64">
            <a:extLst>
              <a:ext uri="{FF2B5EF4-FFF2-40B4-BE49-F238E27FC236}">
                <a16:creationId xmlns:a16="http://schemas.microsoft.com/office/drawing/2014/main" id="{00000000-0008-0000-0700-000041000000}"/>
              </a:ext>
            </a:extLst>
          </xdr:cNvPr>
          <xdr:cNvSpPr txBox="1"/>
        </xdr:nvSpPr>
        <xdr:spPr>
          <a:xfrm>
            <a:off x="6176426" y="1015233"/>
            <a:ext cx="1263123"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年 齡</a:t>
            </a:r>
          </a:p>
        </xdr:txBody>
      </xdr:sp>
      <xdr:sp macro="" textlink="">
        <xdr:nvSpPr>
          <xdr:cNvPr id="66" name="文字方塊 65">
            <a:extLst>
              <a:ext uri="{FF2B5EF4-FFF2-40B4-BE49-F238E27FC236}">
                <a16:creationId xmlns:a16="http://schemas.microsoft.com/office/drawing/2014/main" id="{00000000-0008-0000-0700-000042000000}"/>
              </a:ext>
            </a:extLst>
          </xdr:cNvPr>
          <xdr:cNvSpPr txBox="1"/>
        </xdr:nvSpPr>
        <xdr:spPr>
          <a:xfrm>
            <a:off x="7745067" y="1014873"/>
            <a:ext cx="1146306"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性 別</a:t>
            </a:r>
            <a:endParaRPr lang="en-US" altLang="zh-TW" sz="1600" b="1">
              <a:solidFill>
                <a:schemeClr val="tx1"/>
              </a:solidFill>
            </a:endParaRPr>
          </a:p>
        </xdr:txBody>
      </xdr:sp>
      <xdr:sp macro="" textlink="">
        <xdr:nvSpPr>
          <xdr:cNvPr id="67" name="文字方塊 66">
            <a:extLst>
              <a:ext uri="{FF2B5EF4-FFF2-40B4-BE49-F238E27FC236}">
                <a16:creationId xmlns:a16="http://schemas.microsoft.com/office/drawing/2014/main" id="{00000000-0008-0000-0700-000043000000}"/>
              </a:ext>
            </a:extLst>
          </xdr:cNvPr>
          <xdr:cNvSpPr txBox="1"/>
        </xdr:nvSpPr>
        <xdr:spPr>
          <a:xfrm>
            <a:off x="9038559" y="1015592"/>
            <a:ext cx="2178817"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郵 件</a:t>
            </a:r>
          </a:p>
        </xdr:txBody>
      </xdr:sp>
      <xdr:sp macro="" textlink="">
        <xdr:nvSpPr>
          <xdr:cNvPr id="68" name="暱稱">
            <a:extLst>
              <a:ext uri="{FF2B5EF4-FFF2-40B4-BE49-F238E27FC236}">
                <a16:creationId xmlns:a16="http://schemas.microsoft.com/office/drawing/2014/main" id="{00000000-0008-0000-0700-000044000000}"/>
              </a:ext>
            </a:extLst>
          </xdr:cNvPr>
          <xdr:cNvSpPr txBox="1"/>
        </xdr:nvSpPr>
        <xdr:spPr>
          <a:xfrm>
            <a:off x="4317328" y="1469443"/>
            <a:ext cx="1604584"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sp macro="" textlink="">
        <xdr:nvSpPr>
          <xdr:cNvPr id="69" name="年齡">
            <a:extLst>
              <a:ext uri="{FF2B5EF4-FFF2-40B4-BE49-F238E27FC236}">
                <a16:creationId xmlns:a16="http://schemas.microsoft.com/office/drawing/2014/main" id="{00000000-0008-0000-0700-000045000000}"/>
              </a:ext>
            </a:extLst>
          </xdr:cNvPr>
          <xdr:cNvSpPr txBox="1"/>
        </xdr:nvSpPr>
        <xdr:spPr>
          <a:xfrm>
            <a:off x="6053345" y="1469084"/>
            <a:ext cx="1467076"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sp macro="" textlink="">
        <xdr:nvSpPr>
          <xdr:cNvPr id="70" name="性別">
            <a:extLst>
              <a:ext uri="{FF2B5EF4-FFF2-40B4-BE49-F238E27FC236}">
                <a16:creationId xmlns:a16="http://schemas.microsoft.com/office/drawing/2014/main" id="{00000000-0008-0000-0700-000046000000}"/>
              </a:ext>
            </a:extLst>
          </xdr:cNvPr>
          <xdr:cNvSpPr txBox="1"/>
        </xdr:nvSpPr>
        <xdr:spPr>
          <a:xfrm>
            <a:off x="7637236" y="1477711"/>
            <a:ext cx="1326023"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sp macro="" textlink="">
        <xdr:nvSpPr>
          <xdr:cNvPr id="71" name="郵件">
            <a:extLst>
              <a:ext uri="{FF2B5EF4-FFF2-40B4-BE49-F238E27FC236}">
                <a16:creationId xmlns:a16="http://schemas.microsoft.com/office/drawing/2014/main" id="{00000000-0008-0000-0700-000047000000}"/>
              </a:ext>
            </a:extLst>
          </xdr:cNvPr>
          <xdr:cNvSpPr txBox="1"/>
        </xdr:nvSpPr>
        <xdr:spPr>
          <a:xfrm>
            <a:off x="9015737" y="1477352"/>
            <a:ext cx="2192653"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grpSp>
    <xdr:clientData/>
  </xdr:twoCellAnchor>
  <xdr:twoCellAnchor>
    <xdr:from>
      <xdr:col>12</xdr:col>
      <xdr:colOff>186966</xdr:colOff>
      <xdr:row>9</xdr:row>
      <xdr:rowOff>195385</xdr:rowOff>
    </xdr:from>
    <xdr:to>
      <xdr:col>14</xdr:col>
      <xdr:colOff>20205</xdr:colOff>
      <xdr:row>11</xdr:row>
      <xdr:rowOff>47305</xdr:rowOff>
    </xdr:to>
    <xdr:sp macro="" textlink="">
      <xdr:nvSpPr>
        <xdr:cNvPr id="90" name="文字方塊 89">
          <a:extLst>
            <a:ext uri="{FF2B5EF4-FFF2-40B4-BE49-F238E27FC236}">
              <a16:creationId xmlns:a16="http://schemas.microsoft.com/office/drawing/2014/main" id="{00000000-0008-0000-0700-00005A000000}"/>
            </a:ext>
          </a:extLst>
        </xdr:cNvPr>
        <xdr:cNvSpPr txBox="1"/>
      </xdr:nvSpPr>
      <xdr:spPr>
        <a:xfrm>
          <a:off x="8197735" y="2100385"/>
          <a:ext cx="1168367" cy="2752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投 資 組 合</a:t>
          </a:r>
          <a:endParaRPr lang="en-US" altLang="zh-TW" sz="1600" b="1">
            <a:solidFill>
              <a:schemeClr val="tx1"/>
            </a:solidFill>
          </a:endParaRPr>
        </a:p>
      </xdr:txBody>
    </xdr:sp>
    <xdr:clientData/>
  </xdr:twoCellAnchor>
  <xdr:twoCellAnchor>
    <xdr:from>
      <xdr:col>6</xdr:col>
      <xdr:colOff>587375</xdr:colOff>
      <xdr:row>24</xdr:row>
      <xdr:rowOff>40980</xdr:rowOff>
    </xdr:from>
    <xdr:to>
      <xdr:col>16</xdr:col>
      <xdr:colOff>187761</xdr:colOff>
      <xdr:row>29</xdr:row>
      <xdr:rowOff>141884</xdr:rowOff>
    </xdr:to>
    <xdr:grpSp>
      <xdr:nvGrpSpPr>
        <xdr:cNvPr id="32" name="群組 31">
          <a:extLst>
            <a:ext uri="{FF2B5EF4-FFF2-40B4-BE49-F238E27FC236}">
              <a16:creationId xmlns:a16="http://schemas.microsoft.com/office/drawing/2014/main" id="{00000000-0008-0000-0700-000020000000}"/>
            </a:ext>
          </a:extLst>
        </xdr:cNvPr>
        <xdr:cNvGrpSpPr/>
      </xdr:nvGrpSpPr>
      <xdr:grpSpPr>
        <a:xfrm>
          <a:off x="4516438" y="5279730"/>
          <a:ext cx="6148823" cy="1192310"/>
          <a:chOff x="4496876" y="5477267"/>
          <a:chExt cx="6267886" cy="1222737"/>
        </a:xfrm>
      </xdr:grpSpPr>
      <xdr:sp macro="" textlink="">
        <xdr:nvSpPr>
          <xdr:cNvPr id="33" name="蒙地卡羅">
            <a:extLst>
              <a:ext uri="{FF2B5EF4-FFF2-40B4-BE49-F238E27FC236}">
                <a16:creationId xmlns:a16="http://schemas.microsoft.com/office/drawing/2014/main" id="{00000000-0008-0000-0700-000021000000}"/>
              </a:ext>
            </a:extLst>
          </xdr:cNvPr>
          <xdr:cNvSpPr/>
        </xdr:nvSpPr>
        <xdr:spPr>
          <a:xfrm>
            <a:off x="4504292" y="5873576"/>
            <a:ext cx="6252415" cy="385979"/>
          </a:xfrm>
          <a:prstGeom prst="roundRect">
            <a:avLst>
              <a:gd name="adj" fmla="val 13375"/>
            </a:avLst>
          </a:prstGeom>
          <a:ln w="19050">
            <a:solidFill>
              <a:srgbClr val="FCC93B"/>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altLang="zh-TW" sz="1100">
                <a:solidFill>
                  <a:schemeClr val="dk1"/>
                </a:solidFill>
                <a:effectLst/>
                <a:latin typeface="+mn-lt"/>
                <a:ea typeface="+mn-ea"/>
                <a:cs typeface="+mn-cs"/>
              </a:rPr>
              <a:t>3376W     1702W     2324W     8454W     2395W     6790W     2208W     2029W     6168W     2375W</a:t>
            </a:r>
            <a:endParaRPr lang="zh-TW" altLang="en-US" sz="1100">
              <a:latin typeface="微軟正黑體" panose="020B0604030504040204" pitchFamily="34" charset="-120"/>
              <a:ea typeface="微軟正黑體" panose="020B0604030504040204" pitchFamily="34" charset="-120"/>
            </a:endParaRPr>
          </a:p>
        </xdr:txBody>
      </xdr:sp>
      <xdr:sp macro="" textlink="">
        <xdr:nvSpPr>
          <xdr:cNvPr id="34" name="矩形: 圓角 33">
            <a:extLst>
              <a:ext uri="{FF2B5EF4-FFF2-40B4-BE49-F238E27FC236}">
                <a16:creationId xmlns:a16="http://schemas.microsoft.com/office/drawing/2014/main" id="{00000000-0008-0000-0700-000022000000}"/>
              </a:ext>
            </a:extLst>
          </xdr:cNvPr>
          <xdr:cNvSpPr/>
        </xdr:nvSpPr>
        <xdr:spPr>
          <a:xfrm>
            <a:off x="4519283" y="5477267"/>
            <a:ext cx="6245479" cy="332432"/>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投資組合權重</a:t>
            </a:r>
          </a:p>
        </xdr:txBody>
      </xdr:sp>
      <xdr:sp macro="" textlink="">
        <xdr:nvSpPr>
          <xdr:cNvPr id="35" name="權重">
            <a:extLst>
              <a:ext uri="{FF2B5EF4-FFF2-40B4-BE49-F238E27FC236}">
                <a16:creationId xmlns:a16="http://schemas.microsoft.com/office/drawing/2014/main" id="{00000000-0008-0000-0700-000023000000}"/>
              </a:ext>
            </a:extLst>
          </xdr:cNvPr>
          <xdr:cNvSpPr/>
        </xdr:nvSpPr>
        <xdr:spPr>
          <a:xfrm>
            <a:off x="4496876" y="6314025"/>
            <a:ext cx="6252415" cy="385979"/>
          </a:xfrm>
          <a:prstGeom prst="roundRect">
            <a:avLst>
              <a:gd name="adj" fmla="val 13375"/>
            </a:avLst>
          </a:prstGeom>
          <a:ln w="19050">
            <a:solidFill>
              <a:srgbClr val="FCC93B"/>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altLang="zh-TW" sz="1100">
                <a:latin typeface="+mj-lt"/>
                <a:ea typeface="微軟正黑體" panose="020B0604030504040204" pitchFamily="34" charset="-120"/>
              </a:rPr>
              <a:t>0.061        0.194        0.01        0.031        0.007        0.168        0.109        0.166        0.072        0.182</a:t>
            </a:r>
            <a:endParaRPr lang="zh-TW" altLang="en-US" sz="1100">
              <a:latin typeface="+mj-lt"/>
              <a:ea typeface="微軟正黑體" panose="020B0604030504040204" pitchFamily="34" charset="-120"/>
            </a:endParaRPr>
          </a:p>
        </xdr:txBody>
      </xdr:sp>
    </xdr:grpSp>
    <xdr:clientData/>
  </xdr:twoCellAnchor>
  <xdr:twoCellAnchor>
    <xdr:from>
      <xdr:col>6</xdr:col>
      <xdr:colOff>177471</xdr:colOff>
      <xdr:row>21</xdr:row>
      <xdr:rowOff>198019</xdr:rowOff>
    </xdr:from>
    <xdr:to>
      <xdr:col>16</xdr:col>
      <xdr:colOff>588460</xdr:colOff>
      <xdr:row>23</xdr:row>
      <xdr:rowOff>79844</xdr:rowOff>
    </xdr:to>
    <xdr:sp macro="[0]!返回風險中立偏厭人格頁_Click" textlink="">
      <xdr:nvSpPr>
        <xdr:cNvPr id="37" name="矩形: 圓角 36">
          <a:extLst>
            <a:ext uri="{FF2B5EF4-FFF2-40B4-BE49-F238E27FC236}">
              <a16:creationId xmlns:a16="http://schemas.microsoft.com/office/drawing/2014/main" id="{00000000-0008-0000-0700-000025000000}"/>
            </a:ext>
          </a:extLst>
        </xdr:cNvPr>
        <xdr:cNvSpPr/>
      </xdr:nvSpPr>
      <xdr:spPr>
        <a:xfrm>
          <a:off x="4187997" y="4759993"/>
          <a:ext cx="7095200" cy="316298"/>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zh-TW" altLang="zh-TW" sz="1600" b="1">
              <a:solidFill>
                <a:schemeClr val="dk1"/>
              </a:solidFill>
              <a:effectLst/>
              <a:latin typeface="+mn-lt"/>
              <a:ea typeface="+mn-ea"/>
              <a:cs typeface="+mn-cs"/>
            </a:rPr>
            <a:t>最佳投資組合表現</a:t>
          </a:r>
          <a:endParaRPr lang="zh-TW" altLang="zh-TW" sz="1600">
            <a:effectLst/>
          </a:endParaRPr>
        </a:p>
        <a:p>
          <a:pPr algn="ctr"/>
          <a:endParaRPr lang="zh-TW" altLang="en-US" sz="1600">
            <a:latin typeface="微軟正黑體" panose="020B0604030504040204" pitchFamily="34" charset="-120"/>
            <a:ea typeface="微軟正黑體" panose="020B0604030504040204" pitchFamily="34" charset="-120"/>
          </a:endParaRPr>
        </a:p>
      </xdr:txBody>
    </xdr:sp>
    <xdr:clientData/>
  </xdr:twoCellAnchor>
  <xdr:twoCellAnchor>
    <xdr:from>
      <xdr:col>8</xdr:col>
      <xdr:colOff>274472</xdr:colOff>
      <xdr:row>30</xdr:row>
      <xdr:rowOff>16711</xdr:rowOff>
    </xdr:from>
    <xdr:to>
      <xdr:col>16</xdr:col>
      <xdr:colOff>142440</xdr:colOff>
      <xdr:row>47</xdr:row>
      <xdr:rowOff>129873</xdr:rowOff>
    </xdr:to>
    <xdr:sp macro="" textlink="">
      <xdr:nvSpPr>
        <xdr:cNvPr id="51" name="矩形: 圓角 50">
          <a:extLst>
            <a:ext uri="{FF2B5EF4-FFF2-40B4-BE49-F238E27FC236}">
              <a16:creationId xmlns:a16="http://schemas.microsoft.com/office/drawing/2014/main" id="{00000000-0008-0000-0700-000033000000}"/>
            </a:ext>
          </a:extLst>
        </xdr:cNvPr>
        <xdr:cNvSpPr/>
      </xdr:nvSpPr>
      <xdr:spPr>
        <a:xfrm>
          <a:off x="5621840" y="6533816"/>
          <a:ext cx="5215337" cy="3806189"/>
        </a:xfrm>
        <a:prstGeom prst="roundRect">
          <a:avLst>
            <a:gd name="adj" fmla="val 1996"/>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indent="0" algn="ctr"/>
          <a:endParaRPr lang="zh-TW" altLang="en-US" sz="1400" b="1">
            <a:solidFill>
              <a:srgbClr val="B04814"/>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14</xdr:col>
      <xdr:colOff>23815</xdr:colOff>
      <xdr:row>18</xdr:row>
      <xdr:rowOff>46463</xdr:rowOff>
    </xdr:from>
    <xdr:to>
      <xdr:col>16</xdr:col>
      <xdr:colOff>448208</xdr:colOff>
      <xdr:row>20</xdr:row>
      <xdr:rowOff>63230</xdr:rowOff>
    </xdr:to>
    <xdr:grpSp>
      <xdr:nvGrpSpPr>
        <xdr:cNvPr id="52" name="群組 51">
          <a:extLst>
            <a:ext uri="{FF2B5EF4-FFF2-40B4-BE49-F238E27FC236}">
              <a16:creationId xmlns:a16="http://schemas.microsoft.com/office/drawing/2014/main" id="{00000000-0008-0000-0700-000034000000}"/>
            </a:ext>
          </a:extLst>
        </xdr:cNvPr>
        <xdr:cNvGrpSpPr/>
      </xdr:nvGrpSpPr>
      <xdr:grpSpPr>
        <a:xfrm>
          <a:off x="9191628" y="3975526"/>
          <a:ext cx="1734080" cy="453329"/>
          <a:chOff x="13383835" y="6147552"/>
          <a:chExt cx="2561081" cy="651710"/>
        </a:xfrm>
      </xdr:grpSpPr>
      <xdr:sp macro="[0]!雪天型最終分析" textlink="">
        <xdr:nvSpPr>
          <xdr:cNvPr id="53" name="反回人格頁">
            <a:extLst>
              <a:ext uri="{FF2B5EF4-FFF2-40B4-BE49-F238E27FC236}">
                <a16:creationId xmlns:a16="http://schemas.microsoft.com/office/drawing/2014/main" id="{00000000-0008-0000-0700-000035000000}"/>
              </a:ext>
            </a:extLst>
          </xdr:cNvPr>
          <xdr:cNvSpPr/>
        </xdr:nvSpPr>
        <xdr:spPr>
          <a:xfrm>
            <a:off x="13383835" y="6147552"/>
            <a:ext cx="2561081" cy="651710"/>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a:t>
            </a:r>
            <a:r>
              <a:rPr lang="zh-TW" altLang="en-US" sz="1600" b="1">
                <a:solidFill>
                  <a:schemeClr val="tx1"/>
                </a:solidFill>
                <a:latin typeface="微軟正黑體" panose="020B0604030504040204" pitchFamily="34" charset="-120"/>
                <a:ea typeface="微軟正黑體" panose="020B0604030504040204" pitchFamily="34" charset="-120"/>
              </a:rPr>
              <a:t>生成數據</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sp macro="" textlink="">
        <xdr:nvSpPr>
          <xdr:cNvPr id="54" name="箭號: 向下 53">
            <a:extLst>
              <a:ext uri="{FF2B5EF4-FFF2-40B4-BE49-F238E27FC236}">
                <a16:creationId xmlns:a16="http://schemas.microsoft.com/office/drawing/2014/main" id="{00000000-0008-0000-0700-000036000000}"/>
              </a:ext>
            </a:extLst>
          </xdr:cNvPr>
          <xdr:cNvSpPr/>
        </xdr:nvSpPr>
        <xdr:spPr>
          <a:xfrm>
            <a:off x="13913994" y="6313380"/>
            <a:ext cx="243191" cy="325322"/>
          </a:xfrm>
          <a:prstGeom prst="downArrow">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zh-TW" altLang="en-US" sz="1100"/>
          </a:p>
        </xdr:txBody>
      </xdr:sp>
    </xdr:grpSp>
    <xdr:clientData/>
  </xdr:twoCellAnchor>
  <xdr:twoCellAnchor>
    <xdr:from>
      <xdr:col>6</xdr:col>
      <xdr:colOff>573049</xdr:colOff>
      <xdr:row>30</xdr:row>
      <xdr:rowOff>30976</xdr:rowOff>
    </xdr:from>
    <xdr:to>
      <xdr:col>8</xdr:col>
      <xdr:colOff>185305</xdr:colOff>
      <xdr:row>47</xdr:row>
      <xdr:rowOff>153276</xdr:rowOff>
    </xdr:to>
    <xdr:grpSp>
      <xdr:nvGrpSpPr>
        <xdr:cNvPr id="72" name="群組 71">
          <a:extLst>
            <a:ext uri="{FF2B5EF4-FFF2-40B4-BE49-F238E27FC236}">
              <a16:creationId xmlns:a16="http://schemas.microsoft.com/office/drawing/2014/main" id="{00000000-0008-0000-0700-000048000000}"/>
            </a:ext>
          </a:extLst>
        </xdr:cNvPr>
        <xdr:cNvGrpSpPr/>
      </xdr:nvGrpSpPr>
      <xdr:grpSpPr>
        <a:xfrm>
          <a:off x="4502112" y="6579414"/>
          <a:ext cx="921943" cy="3833081"/>
          <a:chOff x="4479410" y="6839391"/>
          <a:chExt cx="962809" cy="3061163"/>
        </a:xfrm>
      </xdr:grpSpPr>
      <xdr:sp macro="" textlink="">
        <xdr:nvSpPr>
          <xdr:cNvPr id="73" name="夏普率">
            <a:extLst>
              <a:ext uri="{FF2B5EF4-FFF2-40B4-BE49-F238E27FC236}">
                <a16:creationId xmlns:a16="http://schemas.microsoft.com/office/drawing/2014/main" id="{00000000-0008-0000-0700-000049000000}"/>
              </a:ext>
            </a:extLst>
          </xdr:cNvPr>
          <xdr:cNvSpPr/>
        </xdr:nvSpPr>
        <xdr:spPr>
          <a:xfrm>
            <a:off x="4479410" y="9575328"/>
            <a:ext cx="943624" cy="32522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en-US" altLang="zh-TW" sz="1400" b="1">
                <a:solidFill>
                  <a:srgbClr val="B04814"/>
                </a:solidFill>
                <a:latin typeface="微軟正黑體" panose="020B0604030504040204" pitchFamily="34" charset="-120"/>
                <a:ea typeface="微軟正黑體" panose="020B0604030504040204" pitchFamily="34" charset="-120"/>
              </a:rPr>
              <a:t>1.01242380921507</a:t>
            </a: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74" name="矩形: 圓角 73">
            <a:extLst>
              <a:ext uri="{FF2B5EF4-FFF2-40B4-BE49-F238E27FC236}">
                <a16:creationId xmlns:a16="http://schemas.microsoft.com/office/drawing/2014/main" id="{00000000-0008-0000-0700-00004A000000}"/>
              </a:ext>
            </a:extLst>
          </xdr:cNvPr>
          <xdr:cNvSpPr/>
        </xdr:nvSpPr>
        <xdr:spPr>
          <a:xfrm>
            <a:off x="4480312" y="9210509"/>
            <a:ext cx="943624" cy="331683"/>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夏普率</a:t>
            </a:r>
          </a:p>
        </xdr:txBody>
      </xdr:sp>
      <xdr:sp macro="" textlink="">
        <xdr:nvSpPr>
          <xdr:cNvPr id="75" name="標準差">
            <a:extLst>
              <a:ext uri="{FF2B5EF4-FFF2-40B4-BE49-F238E27FC236}">
                <a16:creationId xmlns:a16="http://schemas.microsoft.com/office/drawing/2014/main" id="{00000000-0008-0000-0700-00004B000000}"/>
              </a:ext>
            </a:extLst>
          </xdr:cNvPr>
          <xdr:cNvSpPr/>
        </xdr:nvSpPr>
        <xdr:spPr>
          <a:xfrm>
            <a:off x="4489651" y="8800242"/>
            <a:ext cx="943624" cy="33101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en-US" altLang="zh-TW" sz="1400" b="1">
                <a:solidFill>
                  <a:srgbClr val="B04814"/>
                </a:solidFill>
                <a:latin typeface="微軟正黑體" panose="020B0604030504040204" pitchFamily="34" charset="-120"/>
                <a:ea typeface="微軟正黑體" panose="020B0604030504040204" pitchFamily="34" charset="-120"/>
              </a:rPr>
              <a:t>0.149354159646615</a:t>
            </a: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76" name="矩形: 圓角 75">
            <a:extLst>
              <a:ext uri="{FF2B5EF4-FFF2-40B4-BE49-F238E27FC236}">
                <a16:creationId xmlns:a16="http://schemas.microsoft.com/office/drawing/2014/main" id="{00000000-0008-0000-0700-00004C000000}"/>
              </a:ext>
            </a:extLst>
          </xdr:cNvPr>
          <xdr:cNvSpPr/>
        </xdr:nvSpPr>
        <xdr:spPr>
          <a:xfrm>
            <a:off x="4489651" y="8436418"/>
            <a:ext cx="943624" cy="324794"/>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標準差</a:t>
            </a:r>
          </a:p>
        </xdr:txBody>
      </xdr:sp>
      <xdr:sp macro="" textlink="">
        <xdr:nvSpPr>
          <xdr:cNvPr id="77" name="變異數">
            <a:extLst>
              <a:ext uri="{FF2B5EF4-FFF2-40B4-BE49-F238E27FC236}">
                <a16:creationId xmlns:a16="http://schemas.microsoft.com/office/drawing/2014/main" id="{00000000-0008-0000-0700-00004D000000}"/>
              </a:ext>
            </a:extLst>
          </xdr:cNvPr>
          <xdr:cNvSpPr/>
        </xdr:nvSpPr>
        <xdr:spPr>
          <a:xfrm>
            <a:off x="4488353" y="8010980"/>
            <a:ext cx="943624" cy="325227"/>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en-US" altLang="zh-TW" sz="1400" b="1">
                <a:solidFill>
                  <a:srgbClr val="B04814"/>
                </a:solidFill>
                <a:latin typeface="微軟正黑體" panose="020B0604030504040204" pitchFamily="34" charset="-120"/>
                <a:ea typeface="微軟正黑體" panose="020B0604030504040204" pitchFamily="34" charset="-120"/>
              </a:rPr>
              <a:t>2.23066650037464E-02</a:t>
            </a: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78" name="矩形: 圓角 77">
            <a:extLst>
              <a:ext uri="{FF2B5EF4-FFF2-40B4-BE49-F238E27FC236}">
                <a16:creationId xmlns:a16="http://schemas.microsoft.com/office/drawing/2014/main" id="{00000000-0008-0000-0700-00004E000000}"/>
              </a:ext>
            </a:extLst>
          </xdr:cNvPr>
          <xdr:cNvSpPr/>
        </xdr:nvSpPr>
        <xdr:spPr>
          <a:xfrm>
            <a:off x="4489255" y="7639811"/>
            <a:ext cx="943624" cy="331683"/>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變異數</a:t>
            </a:r>
          </a:p>
        </xdr:txBody>
      </xdr:sp>
      <xdr:sp macro="" textlink="">
        <xdr:nvSpPr>
          <xdr:cNvPr id="79" name="平均數">
            <a:extLst>
              <a:ext uri="{FF2B5EF4-FFF2-40B4-BE49-F238E27FC236}">
                <a16:creationId xmlns:a16="http://schemas.microsoft.com/office/drawing/2014/main" id="{00000000-0008-0000-0700-00004F000000}"/>
              </a:ext>
            </a:extLst>
          </xdr:cNvPr>
          <xdr:cNvSpPr/>
        </xdr:nvSpPr>
        <xdr:spPr>
          <a:xfrm>
            <a:off x="4498595" y="7209437"/>
            <a:ext cx="943624" cy="33101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en-US" altLang="zh-TW" sz="1400" b="1">
                <a:solidFill>
                  <a:srgbClr val="B04814"/>
                </a:solidFill>
                <a:latin typeface="微軟正黑體" panose="020B0604030504040204" pitchFamily="34" charset="-120"/>
                <a:ea typeface="微軟正黑體" panose="020B0604030504040204" pitchFamily="34" charset="-120"/>
              </a:rPr>
              <a:t>0.194109707231541</a:t>
            </a: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80" name="矩形: 圓角 79">
            <a:extLst>
              <a:ext uri="{FF2B5EF4-FFF2-40B4-BE49-F238E27FC236}">
                <a16:creationId xmlns:a16="http://schemas.microsoft.com/office/drawing/2014/main" id="{00000000-0008-0000-0700-000050000000}"/>
              </a:ext>
            </a:extLst>
          </xdr:cNvPr>
          <xdr:cNvSpPr/>
        </xdr:nvSpPr>
        <xdr:spPr>
          <a:xfrm>
            <a:off x="4498594" y="6839391"/>
            <a:ext cx="943624" cy="331016"/>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平均數</a:t>
            </a:r>
          </a:p>
        </xdr:txBody>
      </xdr:sp>
    </xdr:grpSp>
    <xdr:clientData/>
  </xdr:twoCellAnchor>
  <xdr:twoCellAnchor>
    <xdr:from>
      <xdr:col>8</xdr:col>
      <xdr:colOff>431800</xdr:colOff>
      <xdr:row>32</xdr:row>
      <xdr:rowOff>76200</xdr:rowOff>
    </xdr:from>
    <xdr:to>
      <xdr:col>15</xdr:col>
      <xdr:colOff>571500</xdr:colOff>
      <xdr:row>46</xdr:row>
      <xdr:rowOff>165100</xdr:rowOff>
    </xdr:to>
    <xdr:graphicFrame macro="">
      <xdr:nvGraphicFramePr>
        <xdr:cNvPr id="13" name="圖表 12">
          <a:extLst>
            <a:ext uri="{FF2B5EF4-FFF2-40B4-BE49-F238E27FC236}">
              <a16:creationId xmlns:a16="http://schemas.microsoft.com/office/drawing/2014/main" id="{8BE50832-DF8B-42C0-93DB-61E56DDDDA8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831850</xdr:colOff>
      <xdr:row>8</xdr:row>
      <xdr:rowOff>152400</xdr:rowOff>
    </xdr:from>
    <xdr:to>
      <xdr:col>2</xdr:col>
      <xdr:colOff>374650</xdr:colOff>
      <xdr:row>10</xdr:row>
      <xdr:rowOff>196849</xdr:rowOff>
    </xdr:to>
    <xdr:sp macro="[0]!陰天型分析" textlink="">
      <xdr:nvSpPr>
        <xdr:cNvPr id="2" name="返回重測">
          <a:extLst>
            <a:ext uri="{FF2B5EF4-FFF2-40B4-BE49-F238E27FC236}">
              <a16:creationId xmlns:a16="http://schemas.microsoft.com/office/drawing/2014/main" id="{00000000-0008-0000-0800-000002000000}"/>
            </a:ext>
          </a:extLst>
        </xdr:cNvPr>
        <xdr:cNvSpPr/>
      </xdr:nvSpPr>
      <xdr:spPr>
        <a:xfrm>
          <a:off x="831850" y="1879600"/>
          <a:ext cx="2095500" cy="476249"/>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1600" b="1">
              <a:solidFill>
                <a:schemeClr val="tx1"/>
              </a:solidFill>
              <a:latin typeface="微軟正黑體" panose="020B0604030504040204" pitchFamily="34" charset="-120"/>
              <a:ea typeface="微軟正黑體" panose="020B0604030504040204" pitchFamily="34" charset="-120"/>
            </a:rPr>
            <a:t>確認投資組合</a:t>
          </a: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9</xdr:col>
      <xdr:colOff>381000</xdr:colOff>
      <xdr:row>0</xdr:row>
      <xdr:rowOff>0</xdr:rowOff>
    </xdr:from>
    <xdr:to>
      <xdr:col>22</xdr:col>
      <xdr:colOff>315686</xdr:colOff>
      <xdr:row>51</xdr:row>
      <xdr:rowOff>123825</xdr:rowOff>
    </xdr:to>
    <xdr:pic>
      <xdr:nvPicPr>
        <xdr:cNvPr id="2" name="圖片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53200" y="0"/>
          <a:ext cx="8850086" cy="10325100"/>
        </a:xfrm>
        <a:prstGeom prst="rect">
          <a:avLst/>
        </a:prstGeom>
      </xdr:spPr>
    </xdr:pic>
    <xdr:clientData/>
  </xdr:twoCellAnchor>
  <xdr:twoCellAnchor>
    <xdr:from>
      <xdr:col>14</xdr:col>
      <xdr:colOff>444954</xdr:colOff>
      <xdr:row>8</xdr:row>
      <xdr:rowOff>66675</xdr:rowOff>
    </xdr:from>
    <xdr:to>
      <xdr:col>21</xdr:col>
      <xdr:colOff>171450</xdr:colOff>
      <xdr:row>21</xdr:row>
      <xdr:rowOff>123825</xdr:rowOff>
    </xdr:to>
    <xdr:sp macro="" textlink="">
      <xdr:nvSpPr>
        <xdr:cNvPr id="5" name="矩形: 圓角 4">
          <a:extLst>
            <a:ext uri="{FF2B5EF4-FFF2-40B4-BE49-F238E27FC236}">
              <a16:creationId xmlns:a16="http://schemas.microsoft.com/office/drawing/2014/main" id="{00000000-0008-0000-0A00-000005000000}"/>
            </a:ext>
          </a:extLst>
        </xdr:cNvPr>
        <xdr:cNvSpPr/>
      </xdr:nvSpPr>
      <xdr:spPr>
        <a:xfrm>
          <a:off x="10046154" y="1666875"/>
          <a:ext cx="4527096" cy="26574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u="none" strike="noStrike">
              <a:solidFill>
                <a:schemeClr val="dk1"/>
              </a:solidFill>
              <a:effectLst/>
              <a:latin typeface="微軟正黑體" panose="020B0604030504040204" pitchFamily="34" charset="-120"/>
              <a:ea typeface="微軟正黑體" panose="020B0604030504040204" pitchFamily="34" charset="-120"/>
              <a:cs typeface="+mn-cs"/>
            </a:rPr>
            <a:t>陰天型人格者是一類在風險和回報之間尋求平衡的個體。他們既不完全避險，也不過度冒險，而是在謹慎評估風險的基礎上，採取適度行動。</a:t>
          </a:r>
          <a:endParaRPr lang="en-US" altLang="zh-TW" sz="1600" b="0" i="0" u="none" strike="noStrike">
            <a:solidFill>
              <a:schemeClr val="dk1"/>
            </a:solidFill>
            <a:effectLst/>
            <a:latin typeface="微軟正黑體" panose="020B0604030504040204" pitchFamily="34" charset="-120"/>
            <a:ea typeface="微軟正黑體" panose="020B0604030504040204" pitchFamily="34" charset="-120"/>
            <a:cs typeface="+mn-cs"/>
          </a:endParaRPr>
        </a:p>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u="none" strike="noStrike">
              <a:solidFill>
                <a:schemeClr val="dk1"/>
              </a:solidFill>
              <a:effectLst/>
              <a:latin typeface="微軟正黑體" panose="020B0604030504040204" pitchFamily="34" charset="-120"/>
              <a:ea typeface="微軟正黑體" panose="020B0604030504040204" pitchFamily="34" charset="-120"/>
              <a:cs typeface="+mn-cs"/>
            </a:rPr>
            <a:t>他們的優勢在於良好的風險管理和靈活的應變能力，但在決策速度和冒險精神方面可能需要進一步提升。理解並善用自己的性格特徵，可以幫助他們在各方面取得穩定且持續的成功。</a:t>
          </a:r>
          <a:endParaRPr lang="zh-TW" altLang="en-US" sz="1600">
            <a:latin typeface="微軟正黑體" panose="020B0604030504040204" pitchFamily="34" charset="-120"/>
            <a:ea typeface="微軟正黑體" panose="020B0604030504040204" pitchFamily="34" charset="-120"/>
          </a:endParaRPr>
        </a:p>
      </xdr:txBody>
    </xdr:sp>
    <xdr:clientData/>
  </xdr:twoCellAnchor>
  <xdr:twoCellAnchor>
    <xdr:from>
      <xdr:col>10</xdr:col>
      <xdr:colOff>530679</xdr:colOff>
      <xdr:row>23</xdr:row>
      <xdr:rowOff>104775</xdr:rowOff>
    </xdr:from>
    <xdr:to>
      <xdr:col>21</xdr:col>
      <xdr:colOff>187779</xdr:colOff>
      <xdr:row>45</xdr:row>
      <xdr:rowOff>0</xdr:rowOff>
    </xdr:to>
    <xdr:sp macro="" textlink="">
      <xdr:nvSpPr>
        <xdr:cNvPr id="6" name="矩形: 圓角 5">
          <a:extLst>
            <a:ext uri="{FF2B5EF4-FFF2-40B4-BE49-F238E27FC236}">
              <a16:creationId xmlns:a16="http://schemas.microsoft.com/office/drawing/2014/main" id="{00000000-0008-0000-0A00-000006000000}"/>
            </a:ext>
          </a:extLst>
        </xdr:cNvPr>
        <xdr:cNvSpPr/>
      </xdr:nvSpPr>
      <xdr:spPr>
        <a:xfrm>
          <a:off x="7388679" y="4705350"/>
          <a:ext cx="7200900" cy="42957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風險管理能力強：</a:t>
          </a:r>
          <a:r>
            <a:rPr lang="zh-TW" altLang="en-US" sz="1400" b="0" i="0">
              <a:solidFill>
                <a:schemeClr val="dk1"/>
              </a:solidFill>
              <a:effectLst/>
              <a:latin typeface="+mn-lt"/>
              <a:ea typeface="+mn-ea"/>
              <a:cs typeface="+mn-cs"/>
            </a:rPr>
            <a:t>他們能夠有效地管理和控制風險，在追求回報的同時保持謹慎，避免過度冒險。</a:t>
          </a:r>
        </a:p>
        <a:p>
          <a:pPr algn="l" rtl="0" fontAlgn="base"/>
          <a:r>
            <a:rPr lang="zh-TW" altLang="en-US" sz="1400" b="1" i="0">
              <a:solidFill>
                <a:schemeClr val="dk1"/>
              </a:solidFill>
              <a:effectLst/>
              <a:latin typeface="+mn-lt"/>
              <a:ea typeface="+mn-ea"/>
              <a:cs typeface="+mn-cs"/>
            </a:rPr>
            <a:t>靈活應變：</a:t>
          </a:r>
          <a:r>
            <a:rPr lang="zh-TW" altLang="en-US" sz="1400" b="0" i="0">
              <a:solidFill>
                <a:schemeClr val="dk1"/>
              </a:solidFill>
              <a:effectLst/>
              <a:latin typeface="+mn-lt"/>
              <a:ea typeface="+mn-ea"/>
              <a:cs typeface="+mn-cs"/>
            </a:rPr>
            <a:t>他們的適應性和靈活性使其能夠在變化的環境中迅速調整策略，保持競爭力。</a:t>
          </a:r>
        </a:p>
        <a:p>
          <a:pPr algn="l" rtl="0" fontAlgn="base"/>
          <a:r>
            <a:rPr lang="zh-TW" altLang="en-US" sz="1400" b="1" i="0">
              <a:solidFill>
                <a:schemeClr val="dk1"/>
              </a:solidFill>
              <a:effectLst/>
              <a:latin typeface="+mn-lt"/>
              <a:ea typeface="+mn-ea"/>
              <a:cs typeface="+mn-cs"/>
            </a:rPr>
            <a:t>決策平衡：</a:t>
          </a:r>
          <a:r>
            <a:rPr lang="zh-TW" altLang="en-US" sz="1400" b="0" i="0">
              <a:solidFill>
                <a:schemeClr val="dk1"/>
              </a:solidFill>
              <a:effectLst/>
              <a:latin typeface="+mn-lt"/>
              <a:ea typeface="+mn-ea"/>
              <a:cs typeface="+mn-cs"/>
            </a:rPr>
            <a:t>在決策時能夠平衡短期和長期的利益，確保每個決策都經過充分考慮和評估。</a:t>
          </a: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marL="0" indent="0" algn="l" rtl="0" fontAlgn="base"/>
          <a:r>
            <a:rPr lang="zh-TW" altLang="en-US" sz="1400" b="1" i="0">
              <a:solidFill>
                <a:schemeClr val="dk1"/>
              </a:solidFill>
              <a:effectLst/>
              <a:latin typeface="+mn-lt"/>
              <a:ea typeface="+mn-ea"/>
              <a:cs typeface="+mn-cs"/>
            </a:rPr>
            <a:t>決策過程較慢：</a:t>
          </a:r>
          <a:r>
            <a:rPr lang="zh-TW" altLang="en-US" sz="1400" b="0" i="0">
              <a:solidFill>
                <a:schemeClr val="dk1"/>
              </a:solidFill>
              <a:effectLst/>
              <a:latin typeface="+mn-lt"/>
              <a:ea typeface="+mn-ea"/>
              <a:cs typeface="+mn-cs"/>
            </a:rPr>
            <a:t>由於他們注重風險評估和平衡考慮，決策過程可能會比較慢，這在需要快速反應的情況下可能成為劣勢。</a:t>
          </a:r>
        </a:p>
        <a:p>
          <a:pPr marL="0" indent="0" algn="l" rtl="0" fontAlgn="base"/>
          <a:r>
            <a:rPr lang="zh-TW" altLang="en-US" sz="1400" b="1" i="0">
              <a:solidFill>
                <a:schemeClr val="dk1"/>
              </a:solidFill>
              <a:effectLst/>
              <a:latin typeface="+mn-lt"/>
              <a:ea typeface="+mn-ea"/>
              <a:cs typeface="+mn-cs"/>
            </a:rPr>
            <a:t>可能缺乏冒險精神：</a:t>
          </a:r>
          <a:r>
            <a:rPr lang="zh-TW" altLang="en-US" sz="1400" b="0" i="0">
              <a:solidFill>
                <a:schemeClr val="dk1"/>
              </a:solidFill>
              <a:effectLst/>
              <a:latin typeface="+mn-lt"/>
              <a:ea typeface="+mn-ea"/>
              <a:cs typeface="+mn-cs"/>
            </a:rPr>
            <a:t>儘管他們有一定創新能力，但可能不會進行高風險、高回報的冒險，這可能會限制他們在某些領域的突破和成就。</a:t>
          </a:r>
        </a:p>
        <a:p>
          <a:pPr marL="0" indent="0" algn="l" rtl="0" fontAlgn="base"/>
          <a:r>
            <a:rPr lang="zh-TW" altLang="en-US" sz="1400" b="1" i="0">
              <a:solidFill>
                <a:schemeClr val="dk1"/>
              </a:solidFill>
              <a:effectLst/>
              <a:latin typeface="+mn-lt"/>
              <a:ea typeface="+mn-ea"/>
              <a:cs typeface="+mn-cs"/>
            </a:rPr>
            <a:t>過於依賴數據和分析：</a:t>
          </a:r>
          <a:r>
            <a:rPr lang="zh-TW" altLang="en-US" sz="1400" b="0" i="0">
              <a:solidFill>
                <a:schemeClr val="dk1"/>
              </a:solidFill>
              <a:effectLst/>
              <a:latin typeface="+mn-lt"/>
              <a:ea typeface="+mn-ea"/>
              <a:cs typeface="+mn-cs"/>
            </a:rPr>
            <a:t>他們可能會過於依賴數據和分析，忽略直覺和創意，從而錯過一些機會。</a:t>
          </a:r>
        </a:p>
      </xdr:txBody>
    </xdr:sp>
    <xdr:clientData/>
  </xdr:twoCellAnchor>
  <xdr:twoCellAnchor>
    <xdr:from>
      <xdr:col>12</xdr:col>
      <xdr:colOff>167572</xdr:colOff>
      <xdr:row>22</xdr:row>
      <xdr:rowOff>133351</xdr:rowOff>
    </xdr:from>
    <xdr:to>
      <xdr:col>14</xdr:col>
      <xdr:colOff>143230</xdr:colOff>
      <xdr:row>24</xdr:row>
      <xdr:rowOff>114301</xdr:rowOff>
    </xdr:to>
    <xdr:sp macro="" textlink="">
      <xdr:nvSpPr>
        <xdr:cNvPr id="7" name="矩形: 圓角 6">
          <a:extLst>
            <a:ext uri="{FF2B5EF4-FFF2-40B4-BE49-F238E27FC236}">
              <a16:creationId xmlns:a16="http://schemas.microsoft.com/office/drawing/2014/main" id="{00000000-0008-0000-0A00-000007000000}"/>
            </a:ext>
          </a:extLst>
        </xdr:cNvPr>
        <xdr:cNvSpPr/>
      </xdr:nvSpPr>
      <xdr:spPr>
        <a:xfrm>
          <a:off x="8105072" y="4790018"/>
          <a:ext cx="1298575" cy="40428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平衡和審慎</a:t>
          </a:r>
          <a:endParaRPr lang="zh-TW" altLang="en-US" sz="1400"/>
        </a:p>
      </xdr:txBody>
    </xdr:sp>
    <xdr:clientData/>
  </xdr:twoCellAnchor>
  <xdr:twoCellAnchor>
    <xdr:from>
      <xdr:col>14</xdr:col>
      <xdr:colOff>229659</xdr:colOff>
      <xdr:row>22</xdr:row>
      <xdr:rowOff>133351</xdr:rowOff>
    </xdr:from>
    <xdr:to>
      <xdr:col>16</xdr:col>
      <xdr:colOff>7863</xdr:colOff>
      <xdr:row>24</xdr:row>
      <xdr:rowOff>114301</xdr:rowOff>
    </xdr:to>
    <xdr:sp macro="" textlink="">
      <xdr:nvSpPr>
        <xdr:cNvPr id="8" name="矩形: 圓角 7">
          <a:extLst>
            <a:ext uri="{FF2B5EF4-FFF2-40B4-BE49-F238E27FC236}">
              <a16:creationId xmlns:a16="http://schemas.microsoft.com/office/drawing/2014/main" id="{00000000-0008-0000-0A00-000008000000}"/>
            </a:ext>
          </a:extLst>
        </xdr:cNvPr>
        <xdr:cNvSpPr/>
      </xdr:nvSpPr>
      <xdr:spPr>
        <a:xfrm>
          <a:off x="9490076" y="4790018"/>
          <a:ext cx="1101120" cy="40428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適應性強</a:t>
          </a:r>
          <a:endParaRPr lang="zh-TW" altLang="en-US" sz="1400"/>
        </a:p>
      </xdr:txBody>
    </xdr:sp>
    <xdr:clientData/>
  </xdr:twoCellAnchor>
  <xdr:twoCellAnchor>
    <xdr:from>
      <xdr:col>16</xdr:col>
      <xdr:colOff>105834</xdr:colOff>
      <xdr:row>22</xdr:row>
      <xdr:rowOff>133351</xdr:rowOff>
    </xdr:from>
    <xdr:to>
      <xdr:col>18</xdr:col>
      <xdr:colOff>530680</xdr:colOff>
      <xdr:row>24</xdr:row>
      <xdr:rowOff>114301</xdr:rowOff>
    </xdr:to>
    <xdr:sp macro="" textlink="">
      <xdr:nvSpPr>
        <xdr:cNvPr id="9" name="矩形: 圓角 8">
          <a:extLst>
            <a:ext uri="{FF2B5EF4-FFF2-40B4-BE49-F238E27FC236}">
              <a16:creationId xmlns:a16="http://schemas.microsoft.com/office/drawing/2014/main" id="{00000000-0008-0000-0A00-000009000000}"/>
            </a:ext>
          </a:extLst>
        </xdr:cNvPr>
        <xdr:cNvSpPr/>
      </xdr:nvSpPr>
      <xdr:spPr>
        <a:xfrm>
          <a:off x="10689167" y="4790018"/>
          <a:ext cx="1747763" cy="40428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計劃和靈活並重</a:t>
          </a:r>
          <a:endParaRPr lang="zh-TW" altLang="en-US" sz="1400"/>
        </a:p>
      </xdr:txBody>
    </xdr:sp>
    <xdr:clientData/>
  </xdr:twoCellAnchor>
  <xdr:twoCellAnchor>
    <xdr:from>
      <xdr:col>18</xdr:col>
      <xdr:colOff>635454</xdr:colOff>
      <xdr:row>22</xdr:row>
      <xdr:rowOff>114301</xdr:rowOff>
    </xdr:from>
    <xdr:to>
      <xdr:col>21</xdr:col>
      <xdr:colOff>54429</xdr:colOff>
      <xdr:row>24</xdr:row>
      <xdr:rowOff>95251</xdr:rowOff>
    </xdr:to>
    <xdr:sp macro="" textlink="">
      <xdr:nvSpPr>
        <xdr:cNvPr id="10" name="矩形: 圓角 9">
          <a:extLst>
            <a:ext uri="{FF2B5EF4-FFF2-40B4-BE49-F238E27FC236}">
              <a16:creationId xmlns:a16="http://schemas.microsoft.com/office/drawing/2014/main" id="{00000000-0008-0000-0A00-00000A000000}"/>
            </a:ext>
          </a:extLst>
        </xdr:cNvPr>
        <xdr:cNvSpPr/>
      </xdr:nvSpPr>
      <xdr:spPr>
        <a:xfrm>
          <a:off x="12979854" y="4514851"/>
          <a:ext cx="147637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風險感知力強</a:t>
          </a:r>
          <a:endParaRPr lang="zh-TW" altLang="en-US" sz="1400"/>
        </a:p>
      </xdr:txBody>
    </xdr:sp>
    <xdr:clientData/>
  </xdr:twoCellAnchor>
  <xdr:twoCellAnchor>
    <xdr:from>
      <xdr:col>17</xdr:col>
      <xdr:colOff>349704</xdr:colOff>
      <xdr:row>43</xdr:row>
      <xdr:rowOff>190499</xdr:rowOff>
    </xdr:from>
    <xdr:to>
      <xdr:col>21</xdr:col>
      <xdr:colOff>83004</xdr:colOff>
      <xdr:row>47</xdr:row>
      <xdr:rowOff>9524</xdr:rowOff>
    </xdr:to>
    <xdr:sp macro="[0]!start" textlink="">
      <xdr:nvSpPr>
        <xdr:cNvPr id="11" name="nextpage">
          <a:extLst>
            <a:ext uri="{FF2B5EF4-FFF2-40B4-BE49-F238E27FC236}">
              <a16:creationId xmlns:a16="http://schemas.microsoft.com/office/drawing/2014/main" id="{00000000-0008-0000-0A00-00000B000000}"/>
            </a:ext>
          </a:extLst>
        </xdr:cNvPr>
        <xdr:cNvSpPr/>
      </xdr:nvSpPr>
      <xdr:spPr>
        <a:xfrm>
          <a:off x="12008304" y="8791574"/>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讓名人幫你選股</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editAs="oneCell">
    <xdr:from>
      <xdr:col>13</xdr:col>
      <xdr:colOff>261496</xdr:colOff>
      <xdr:row>3</xdr:row>
      <xdr:rowOff>161925</xdr:rowOff>
    </xdr:from>
    <xdr:to>
      <xdr:col>18</xdr:col>
      <xdr:colOff>589836</xdr:colOff>
      <xdr:row>8</xdr:row>
      <xdr:rowOff>76200</xdr:rowOff>
    </xdr:to>
    <xdr:pic>
      <xdr:nvPicPr>
        <xdr:cNvPr id="13" name="圖片 12">
          <a:extLst>
            <a:ext uri="{FF2B5EF4-FFF2-40B4-BE49-F238E27FC236}">
              <a16:creationId xmlns:a16="http://schemas.microsoft.com/office/drawing/2014/main" id="{00000000-0008-0000-0A00-00000D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4750" b="76997"/>
        <a:stretch/>
      </xdr:blipFill>
      <xdr:spPr>
        <a:xfrm>
          <a:off x="9176896" y="762000"/>
          <a:ext cx="3757340" cy="914400"/>
        </a:xfrm>
        <a:prstGeom prst="rect">
          <a:avLst/>
        </a:prstGeom>
      </xdr:spPr>
    </xdr:pic>
    <xdr:clientData/>
  </xdr:twoCellAnchor>
  <xdr:twoCellAnchor editAs="oneCell">
    <xdr:from>
      <xdr:col>10</xdr:col>
      <xdr:colOff>228601</xdr:colOff>
      <xdr:row>7</xdr:row>
      <xdr:rowOff>142875</xdr:rowOff>
    </xdr:from>
    <xdr:to>
      <xdr:col>14</xdr:col>
      <xdr:colOff>534227</xdr:colOff>
      <xdr:row>22</xdr:row>
      <xdr:rowOff>28575</xdr:rowOff>
    </xdr:to>
    <xdr:pic>
      <xdr:nvPicPr>
        <xdr:cNvPr id="14" name="圖片 13">
          <a:extLst>
            <a:ext uri="{FF2B5EF4-FFF2-40B4-BE49-F238E27FC236}">
              <a16:creationId xmlns:a16="http://schemas.microsoft.com/office/drawing/2014/main" id="{00000000-0008-0000-0A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9003"/>
        <a:stretch/>
      </xdr:blipFill>
      <xdr:spPr>
        <a:xfrm>
          <a:off x="7086601" y="1543050"/>
          <a:ext cx="3048826" cy="2886075"/>
        </a:xfrm>
        <a:prstGeom prst="rect">
          <a:avLst/>
        </a:prstGeom>
      </xdr:spPr>
    </xdr:pic>
    <xdr:clientData/>
  </xdr:twoCellAnchor>
  <xdr:twoCellAnchor>
    <xdr:from>
      <xdr:col>14</xdr:col>
      <xdr:colOff>638175</xdr:colOff>
      <xdr:row>44</xdr:row>
      <xdr:rowOff>0</xdr:rowOff>
    </xdr:from>
    <xdr:to>
      <xdr:col>17</xdr:col>
      <xdr:colOff>95250</xdr:colOff>
      <xdr:row>47</xdr:row>
      <xdr:rowOff>28575</xdr:rowOff>
    </xdr:to>
    <xdr:sp macro="[0]!矩形圓角3_Click" textlink="">
      <xdr:nvSpPr>
        <xdr:cNvPr id="3" name="返回重測">
          <a:extLst>
            <a:ext uri="{FF2B5EF4-FFF2-40B4-BE49-F238E27FC236}">
              <a16:creationId xmlns:a16="http://schemas.microsoft.com/office/drawing/2014/main" id="{00000000-0008-0000-0A00-000003000000}"/>
            </a:ext>
          </a:extLst>
        </xdr:cNvPr>
        <xdr:cNvSpPr/>
      </xdr:nvSpPr>
      <xdr:spPr>
        <a:xfrm>
          <a:off x="10239375" y="8801100"/>
          <a:ext cx="1514475" cy="62865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9.xml><?xml version="1.0" encoding="utf-8"?>
<xdr:wsDr xmlns:xdr="http://schemas.openxmlformats.org/drawingml/2006/spreadsheetDrawing" xmlns:a="http://schemas.openxmlformats.org/drawingml/2006/main">
  <xdr:oneCellAnchor>
    <xdr:from>
      <xdr:col>4</xdr:col>
      <xdr:colOff>336664</xdr:colOff>
      <xdr:row>0</xdr:row>
      <xdr:rowOff>0</xdr:rowOff>
    </xdr:from>
    <xdr:ext cx="9276523" cy="12348265"/>
    <xdr:pic>
      <xdr:nvPicPr>
        <xdr:cNvPr id="2" name="圖片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953634" y="0"/>
          <a:ext cx="9276523" cy="12348265"/>
        </a:xfrm>
        <a:prstGeom prst="rect">
          <a:avLst/>
        </a:prstGeom>
      </xdr:spPr>
    </xdr:pic>
    <xdr:clientData/>
  </xdr:oneCellAnchor>
  <xdr:twoCellAnchor>
    <xdr:from>
      <xdr:col>9</xdr:col>
      <xdr:colOff>476219</xdr:colOff>
      <xdr:row>9</xdr:row>
      <xdr:rowOff>161925</xdr:rowOff>
    </xdr:from>
    <xdr:to>
      <xdr:col>16</xdr:col>
      <xdr:colOff>571469</xdr:colOff>
      <xdr:row>11</xdr:row>
      <xdr:rowOff>67013</xdr:rowOff>
    </xdr:to>
    <xdr:sp macro="[0]!返回風險中立偏厭人格頁_Click" textlink="">
      <xdr:nvSpPr>
        <xdr:cNvPr id="20" name="矩形: 圓角 19">
          <a:extLst>
            <a:ext uri="{FF2B5EF4-FFF2-40B4-BE49-F238E27FC236}">
              <a16:creationId xmlns:a16="http://schemas.microsoft.com/office/drawing/2014/main" id="{00000000-0008-0000-0B00-000014000000}"/>
            </a:ext>
          </a:extLst>
        </xdr:cNvPr>
        <xdr:cNvSpPr/>
      </xdr:nvSpPr>
      <xdr:spPr>
        <a:xfrm>
          <a:off x="6419819" y="2105025"/>
          <a:ext cx="4718050" cy="336888"/>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lientData/>
  </xdr:twoCellAnchor>
  <xdr:twoCellAnchor>
    <xdr:from>
      <xdr:col>6</xdr:col>
      <xdr:colOff>95241</xdr:colOff>
      <xdr:row>25</xdr:row>
      <xdr:rowOff>154094</xdr:rowOff>
    </xdr:from>
    <xdr:to>
      <xdr:col>16</xdr:col>
      <xdr:colOff>553518</xdr:colOff>
      <xdr:row>50</xdr:row>
      <xdr:rowOff>179131</xdr:rowOff>
    </xdr:to>
    <xdr:sp macro="[0]!返回風險中立偏厭人格頁_Click" textlink="">
      <xdr:nvSpPr>
        <xdr:cNvPr id="23" name="矩形: 圓角 22">
          <a:extLst>
            <a:ext uri="{FF2B5EF4-FFF2-40B4-BE49-F238E27FC236}">
              <a16:creationId xmlns:a16="http://schemas.microsoft.com/office/drawing/2014/main" id="{00000000-0008-0000-0B00-000017000000}"/>
            </a:ext>
          </a:extLst>
        </xdr:cNvPr>
        <xdr:cNvSpPr/>
      </xdr:nvSpPr>
      <xdr:spPr>
        <a:xfrm>
          <a:off x="4020696" y="5137882"/>
          <a:ext cx="7000701" cy="5316704"/>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lientData/>
  </xdr:twoCellAnchor>
  <xdr:twoCellAnchor>
    <xdr:from>
      <xdr:col>6</xdr:col>
      <xdr:colOff>105134</xdr:colOff>
      <xdr:row>22</xdr:row>
      <xdr:rowOff>115896</xdr:rowOff>
    </xdr:from>
    <xdr:to>
      <xdr:col>16</xdr:col>
      <xdr:colOff>563411</xdr:colOff>
      <xdr:row>25</xdr:row>
      <xdr:rowOff>99442</xdr:rowOff>
    </xdr:to>
    <xdr:sp macro="[0]!返回風險中立偏厭人格頁_Click" textlink="">
      <xdr:nvSpPr>
        <xdr:cNvPr id="25" name="矩形: 圓角 24">
          <a:extLst>
            <a:ext uri="{FF2B5EF4-FFF2-40B4-BE49-F238E27FC236}">
              <a16:creationId xmlns:a16="http://schemas.microsoft.com/office/drawing/2014/main" id="{00000000-0008-0000-0B00-000019000000}"/>
            </a:ext>
          </a:extLst>
        </xdr:cNvPr>
        <xdr:cNvSpPr/>
      </xdr:nvSpPr>
      <xdr:spPr>
        <a:xfrm>
          <a:off x="4080786" y="4975026"/>
          <a:ext cx="7084364" cy="328655"/>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zh-TW" altLang="zh-TW" sz="1600" b="1">
              <a:solidFill>
                <a:schemeClr val="dk1"/>
              </a:solidFill>
              <a:effectLst/>
              <a:latin typeface="+mn-lt"/>
              <a:ea typeface="+mn-ea"/>
              <a:cs typeface="+mn-cs"/>
            </a:rPr>
            <a:t>最佳投資組合表現</a:t>
          </a:r>
          <a:endParaRPr lang="zh-TW" altLang="zh-TW" sz="1600">
            <a:effectLst/>
          </a:endParaRPr>
        </a:p>
        <a:p>
          <a:pPr algn="ctr"/>
          <a:endParaRPr lang="zh-TW" altLang="en-US" sz="1600">
            <a:latin typeface="微軟正黑體" panose="020B0604030504040204" pitchFamily="34" charset="-120"/>
            <a:ea typeface="微軟正黑體" panose="020B0604030504040204" pitchFamily="34" charset="-120"/>
          </a:endParaRPr>
        </a:p>
      </xdr:txBody>
    </xdr:sp>
    <xdr:clientData/>
  </xdr:twoCellAnchor>
  <xdr:twoCellAnchor>
    <xdr:from>
      <xdr:col>13</xdr:col>
      <xdr:colOff>438150</xdr:colOff>
      <xdr:row>51</xdr:row>
      <xdr:rowOff>135706</xdr:rowOff>
    </xdr:from>
    <xdr:to>
      <xdr:col>16</xdr:col>
      <xdr:colOff>381000</xdr:colOff>
      <xdr:row>54</xdr:row>
      <xdr:rowOff>135706</xdr:rowOff>
    </xdr:to>
    <xdr:sp macro="[0]!列印風險中立偏厭惡結果" textlink="">
      <xdr:nvSpPr>
        <xdr:cNvPr id="28" name="列印風險中偏厭惡結果">
          <a:extLst>
            <a:ext uri="{FF2B5EF4-FFF2-40B4-BE49-F238E27FC236}">
              <a16:creationId xmlns:a16="http://schemas.microsoft.com/office/drawing/2014/main" id="{00000000-0008-0000-0B00-00001C000000}"/>
            </a:ext>
          </a:extLst>
        </xdr:cNvPr>
        <xdr:cNvSpPr/>
      </xdr:nvSpPr>
      <xdr:spPr>
        <a:xfrm>
          <a:off x="9010650" y="11028398"/>
          <a:ext cx="1921119" cy="659423"/>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6</xdr:col>
      <xdr:colOff>238125</xdr:colOff>
      <xdr:row>51</xdr:row>
      <xdr:rowOff>145231</xdr:rowOff>
    </xdr:from>
    <xdr:to>
      <xdr:col>9</xdr:col>
      <xdr:colOff>317500</xdr:colOff>
      <xdr:row>54</xdr:row>
      <xdr:rowOff>145231</xdr:rowOff>
    </xdr:to>
    <xdr:sp macro="[0]!返回風險中立偏厭人格頁_Click" textlink="">
      <xdr:nvSpPr>
        <xdr:cNvPr id="29" name="反回人格頁">
          <a:extLst>
            <a:ext uri="{FF2B5EF4-FFF2-40B4-BE49-F238E27FC236}">
              <a16:creationId xmlns:a16="http://schemas.microsoft.com/office/drawing/2014/main" id="{00000000-0008-0000-0B00-00001D000000}"/>
            </a:ext>
          </a:extLst>
        </xdr:cNvPr>
        <xdr:cNvSpPr/>
      </xdr:nvSpPr>
      <xdr:spPr>
        <a:xfrm>
          <a:off x="4194663" y="11037923"/>
          <a:ext cx="2057645" cy="659423"/>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342899</xdr:colOff>
      <xdr:row>52</xdr:row>
      <xdr:rowOff>30196</xdr:rowOff>
    </xdr:from>
    <xdr:to>
      <xdr:col>7</xdr:col>
      <xdr:colOff>76200</xdr:colOff>
      <xdr:row>54</xdr:row>
      <xdr:rowOff>49247</xdr:rowOff>
    </xdr:to>
    <xdr:pic macro="[0]!返回風險中立偏厭人格頁_Click">
      <xdr:nvPicPr>
        <xdr:cNvPr id="30" name="返回圖" descr="返回 以實心填滿">
          <a:extLst>
            <a:ext uri="{FF2B5EF4-FFF2-40B4-BE49-F238E27FC236}">
              <a16:creationId xmlns:a16="http://schemas.microsoft.com/office/drawing/2014/main" id="{00000000-0008-0000-0B00-00001E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rot="16200000">
          <a:off x="4266467" y="11175666"/>
          <a:ext cx="458666" cy="392725"/>
        </a:xfrm>
        <a:prstGeom prst="rect">
          <a:avLst/>
        </a:prstGeom>
      </xdr:spPr>
    </xdr:pic>
    <xdr:clientData/>
  </xdr:twoCellAnchor>
  <xdr:twoCellAnchor>
    <xdr:from>
      <xdr:col>9</xdr:col>
      <xdr:colOff>467830</xdr:colOff>
      <xdr:row>11</xdr:row>
      <xdr:rowOff>207066</xdr:rowOff>
    </xdr:from>
    <xdr:to>
      <xdr:col>16</xdr:col>
      <xdr:colOff>552174</xdr:colOff>
      <xdr:row>21</xdr:row>
      <xdr:rowOff>84111</xdr:rowOff>
    </xdr:to>
    <xdr:sp macro="" textlink="">
      <xdr:nvSpPr>
        <xdr:cNvPr id="32" name="portfolio">
          <a:extLst>
            <a:ext uri="{FF2B5EF4-FFF2-40B4-BE49-F238E27FC236}">
              <a16:creationId xmlns:a16="http://schemas.microsoft.com/office/drawing/2014/main" id="{00000000-0008-0000-0B00-000020000000}"/>
            </a:ext>
          </a:extLst>
        </xdr:cNvPr>
        <xdr:cNvSpPr/>
      </xdr:nvSpPr>
      <xdr:spPr>
        <a:xfrm>
          <a:off x="6431308" y="2636631"/>
          <a:ext cx="4722605" cy="2085741"/>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lang="en-US" altLang="zh-TW" sz="1200" b="1">
              <a:solidFill>
                <a:schemeClr val="tx1"/>
              </a:solidFill>
              <a:latin typeface="微軟正黑體" panose="020B0604030504040204" pitchFamily="34" charset="-120"/>
              <a:ea typeface="微軟正黑體" panose="020B0604030504040204" pitchFamily="34" charset="-120"/>
            </a:rPr>
            <a:t>6669.TW,3533.TW,2059.TW,2357.TW,2404.TW</a:t>
          </a:r>
        </a:p>
        <a:p>
          <a:pPr algn="l"/>
          <a:r>
            <a:rPr lang="en-US" altLang="zh-TW" sz="1200" b="1">
              <a:solidFill>
                <a:schemeClr val="tx1"/>
              </a:solidFill>
              <a:latin typeface="微軟正黑體" panose="020B0604030504040204" pitchFamily="34" charset="-120"/>
              <a:ea typeface="微軟正黑體" panose="020B0604030504040204" pitchFamily="34" charset="-120"/>
            </a:rPr>
            <a:t>3008.TW,4763.TW,2454.TW,2207.TW</a:t>
          </a:r>
        </a:p>
        <a:p>
          <a:pPr algn="l"/>
          <a:r>
            <a:rPr lang="en-US" altLang="zh-TW" sz="1200" b="1">
              <a:solidFill>
                <a:schemeClr val="tx1"/>
              </a:solidFill>
              <a:latin typeface="微軟正黑體" panose="020B0604030504040204" pitchFamily="34" charset="-120"/>
              <a:ea typeface="微軟正黑體" panose="020B0604030504040204" pitchFamily="34" charset="-120"/>
            </a:rPr>
            <a:t>3661.TW</a:t>
          </a:r>
        </a:p>
        <a:p>
          <a:pPr algn="l"/>
          <a:endParaRPr lang="en-US" altLang="zh-TW" sz="1200" b="1">
            <a:solidFill>
              <a:srgbClr val="FFC000"/>
            </a:solidFill>
            <a:latin typeface="微軟正黑體" panose="020B0604030504040204" pitchFamily="34" charset="-120"/>
            <a:ea typeface="微軟正黑體" panose="020B0604030504040204" pitchFamily="34" charset="-120"/>
          </a:endParaRPr>
        </a:p>
      </xdr:txBody>
    </xdr:sp>
    <xdr:clientData/>
  </xdr:twoCellAnchor>
  <xdr:oneCellAnchor>
    <xdr:from>
      <xdr:col>5</xdr:col>
      <xdr:colOff>495299</xdr:colOff>
      <xdr:row>9</xdr:row>
      <xdr:rowOff>66674</xdr:rowOff>
    </xdr:from>
    <xdr:ext cx="2855845" cy="3081269"/>
    <xdr:pic>
      <xdr:nvPicPr>
        <xdr:cNvPr id="27" name="圖片 26">
          <a:extLst>
            <a:ext uri="{FF2B5EF4-FFF2-40B4-BE49-F238E27FC236}">
              <a16:creationId xmlns:a16="http://schemas.microsoft.com/office/drawing/2014/main" id="{00000000-0008-0000-0B00-00001B000000}"/>
            </a:ext>
          </a:extLst>
        </xdr:cNvPr>
        <xdr:cNvPicPr>
          <a:picLocks noChangeAspect="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t="29754"/>
        <a:stretch/>
      </xdr:blipFill>
      <xdr:spPr>
        <a:xfrm>
          <a:off x="3797299" y="2009774"/>
          <a:ext cx="2855845" cy="3081269"/>
        </a:xfrm>
        <a:prstGeom prst="rect">
          <a:avLst/>
        </a:prstGeom>
      </xdr:spPr>
    </xdr:pic>
    <xdr:clientData/>
  </xdr:oneCellAnchor>
  <xdr:twoCellAnchor>
    <xdr:from>
      <xdr:col>6</xdr:col>
      <xdr:colOff>136525</xdr:colOff>
      <xdr:row>4</xdr:row>
      <xdr:rowOff>165653</xdr:rowOff>
    </xdr:from>
    <xdr:to>
      <xdr:col>16</xdr:col>
      <xdr:colOff>543298</xdr:colOff>
      <xdr:row>8</xdr:row>
      <xdr:rowOff>92727</xdr:rowOff>
    </xdr:to>
    <xdr:grpSp>
      <xdr:nvGrpSpPr>
        <xdr:cNvPr id="33" name="群組 32">
          <a:extLst>
            <a:ext uri="{FF2B5EF4-FFF2-40B4-BE49-F238E27FC236}">
              <a16:creationId xmlns:a16="http://schemas.microsoft.com/office/drawing/2014/main" id="{00000000-0008-0000-0B00-000021000000}"/>
            </a:ext>
          </a:extLst>
        </xdr:cNvPr>
        <xdr:cNvGrpSpPr/>
      </xdr:nvGrpSpPr>
      <xdr:grpSpPr>
        <a:xfrm>
          <a:off x="4061980" y="1012320"/>
          <a:ext cx="6949197" cy="773740"/>
          <a:chOff x="4189369" y="993205"/>
          <a:chExt cx="7032860" cy="810553"/>
        </a:xfrm>
      </xdr:grpSpPr>
      <xdr:grpSp>
        <xdr:nvGrpSpPr>
          <xdr:cNvPr id="34" name="群組 33">
            <a:extLst>
              <a:ext uri="{FF2B5EF4-FFF2-40B4-BE49-F238E27FC236}">
                <a16:creationId xmlns:a16="http://schemas.microsoft.com/office/drawing/2014/main" id="{00000000-0008-0000-0B00-000022000000}"/>
              </a:ext>
            </a:extLst>
          </xdr:cNvPr>
          <xdr:cNvGrpSpPr/>
        </xdr:nvGrpSpPr>
        <xdr:grpSpPr>
          <a:xfrm>
            <a:off x="4189369" y="993205"/>
            <a:ext cx="7032860" cy="810553"/>
            <a:chOff x="4225601" y="891419"/>
            <a:chExt cx="7299843" cy="760877"/>
          </a:xfrm>
        </xdr:grpSpPr>
        <xdr:sp macro="" textlink="">
          <xdr:nvSpPr>
            <xdr:cNvPr id="43" name="矩形: 圓角 42">
              <a:extLst>
                <a:ext uri="{FF2B5EF4-FFF2-40B4-BE49-F238E27FC236}">
                  <a16:creationId xmlns:a16="http://schemas.microsoft.com/office/drawing/2014/main" id="{00000000-0008-0000-0B00-00002B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44" name="矩形: 圓角 43">
              <a:extLst>
                <a:ext uri="{FF2B5EF4-FFF2-40B4-BE49-F238E27FC236}">
                  <a16:creationId xmlns:a16="http://schemas.microsoft.com/office/drawing/2014/main" id="{00000000-0008-0000-0B00-00002C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45" name="直線接點 44">
              <a:extLst>
                <a:ext uri="{FF2B5EF4-FFF2-40B4-BE49-F238E27FC236}">
                  <a16:creationId xmlns:a16="http://schemas.microsoft.com/office/drawing/2014/main" id="{00000000-0008-0000-0B00-00002D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46" name="直線接點 45">
              <a:extLst>
                <a:ext uri="{FF2B5EF4-FFF2-40B4-BE49-F238E27FC236}">
                  <a16:creationId xmlns:a16="http://schemas.microsoft.com/office/drawing/2014/main" id="{00000000-0008-0000-0B00-00002E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47" name="直線接點 46">
              <a:extLst>
                <a:ext uri="{FF2B5EF4-FFF2-40B4-BE49-F238E27FC236}">
                  <a16:creationId xmlns:a16="http://schemas.microsoft.com/office/drawing/2014/main" id="{00000000-0008-0000-0B00-00002F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48" name="直線接點 47">
              <a:extLst>
                <a:ext uri="{FF2B5EF4-FFF2-40B4-BE49-F238E27FC236}">
                  <a16:creationId xmlns:a16="http://schemas.microsoft.com/office/drawing/2014/main" id="{00000000-0008-0000-0B00-000030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9" name="直線接點 48">
              <a:extLst>
                <a:ext uri="{FF2B5EF4-FFF2-40B4-BE49-F238E27FC236}">
                  <a16:creationId xmlns:a16="http://schemas.microsoft.com/office/drawing/2014/main" id="{00000000-0008-0000-0B00-000031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0" name="直線接點 49">
              <a:extLst>
                <a:ext uri="{FF2B5EF4-FFF2-40B4-BE49-F238E27FC236}">
                  <a16:creationId xmlns:a16="http://schemas.microsoft.com/office/drawing/2014/main" id="{00000000-0008-0000-0B00-000032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5" name="文字方塊 34">
            <a:extLst>
              <a:ext uri="{FF2B5EF4-FFF2-40B4-BE49-F238E27FC236}">
                <a16:creationId xmlns:a16="http://schemas.microsoft.com/office/drawing/2014/main" id="{00000000-0008-0000-0B00-000023000000}"/>
              </a:ext>
            </a:extLst>
          </xdr:cNvPr>
          <xdr:cNvSpPr txBox="1"/>
        </xdr:nvSpPr>
        <xdr:spPr>
          <a:xfrm>
            <a:off x="4317687" y="1015592"/>
            <a:ext cx="1604584"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暱 稱</a:t>
            </a:r>
          </a:p>
        </xdr:txBody>
      </xdr:sp>
      <xdr:sp macro="" textlink="">
        <xdr:nvSpPr>
          <xdr:cNvPr id="36" name="文字方塊 35">
            <a:extLst>
              <a:ext uri="{FF2B5EF4-FFF2-40B4-BE49-F238E27FC236}">
                <a16:creationId xmlns:a16="http://schemas.microsoft.com/office/drawing/2014/main" id="{00000000-0008-0000-0B00-000024000000}"/>
              </a:ext>
            </a:extLst>
          </xdr:cNvPr>
          <xdr:cNvSpPr txBox="1"/>
        </xdr:nvSpPr>
        <xdr:spPr>
          <a:xfrm>
            <a:off x="6176426" y="1015233"/>
            <a:ext cx="1263123"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年 齡</a:t>
            </a:r>
          </a:p>
        </xdr:txBody>
      </xdr:sp>
      <xdr:sp macro="" textlink="">
        <xdr:nvSpPr>
          <xdr:cNvPr id="37" name="文字方塊 36">
            <a:extLst>
              <a:ext uri="{FF2B5EF4-FFF2-40B4-BE49-F238E27FC236}">
                <a16:creationId xmlns:a16="http://schemas.microsoft.com/office/drawing/2014/main" id="{00000000-0008-0000-0B00-000025000000}"/>
              </a:ext>
            </a:extLst>
          </xdr:cNvPr>
          <xdr:cNvSpPr txBox="1"/>
        </xdr:nvSpPr>
        <xdr:spPr>
          <a:xfrm>
            <a:off x="7745067" y="1014873"/>
            <a:ext cx="1146306"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性 別</a:t>
            </a:r>
            <a:endParaRPr lang="en-US" altLang="zh-TW" sz="1600" b="1">
              <a:solidFill>
                <a:schemeClr val="tx1"/>
              </a:solidFill>
            </a:endParaRPr>
          </a:p>
        </xdr:txBody>
      </xdr:sp>
      <xdr:sp macro="" textlink="">
        <xdr:nvSpPr>
          <xdr:cNvPr id="38" name="文字方塊 37">
            <a:extLst>
              <a:ext uri="{FF2B5EF4-FFF2-40B4-BE49-F238E27FC236}">
                <a16:creationId xmlns:a16="http://schemas.microsoft.com/office/drawing/2014/main" id="{00000000-0008-0000-0B00-000026000000}"/>
              </a:ext>
            </a:extLst>
          </xdr:cNvPr>
          <xdr:cNvSpPr txBox="1"/>
        </xdr:nvSpPr>
        <xdr:spPr>
          <a:xfrm>
            <a:off x="9038559" y="1015592"/>
            <a:ext cx="2178817"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郵 件</a:t>
            </a:r>
          </a:p>
        </xdr:txBody>
      </xdr:sp>
      <xdr:sp macro="" textlink="">
        <xdr:nvSpPr>
          <xdr:cNvPr id="39" name="暱稱">
            <a:extLst>
              <a:ext uri="{FF2B5EF4-FFF2-40B4-BE49-F238E27FC236}">
                <a16:creationId xmlns:a16="http://schemas.microsoft.com/office/drawing/2014/main" id="{00000000-0008-0000-0B00-000027000000}"/>
              </a:ext>
            </a:extLst>
          </xdr:cNvPr>
          <xdr:cNvSpPr txBox="1"/>
        </xdr:nvSpPr>
        <xdr:spPr>
          <a:xfrm>
            <a:off x="4317328" y="1469443"/>
            <a:ext cx="1604584"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sp macro="" textlink="">
        <xdr:nvSpPr>
          <xdr:cNvPr id="40" name="年齡">
            <a:extLst>
              <a:ext uri="{FF2B5EF4-FFF2-40B4-BE49-F238E27FC236}">
                <a16:creationId xmlns:a16="http://schemas.microsoft.com/office/drawing/2014/main" id="{00000000-0008-0000-0B00-000028000000}"/>
              </a:ext>
            </a:extLst>
          </xdr:cNvPr>
          <xdr:cNvSpPr txBox="1"/>
        </xdr:nvSpPr>
        <xdr:spPr>
          <a:xfrm>
            <a:off x="6053345" y="1469084"/>
            <a:ext cx="1467076"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sp macro="" textlink="">
        <xdr:nvSpPr>
          <xdr:cNvPr id="41" name="性別">
            <a:extLst>
              <a:ext uri="{FF2B5EF4-FFF2-40B4-BE49-F238E27FC236}">
                <a16:creationId xmlns:a16="http://schemas.microsoft.com/office/drawing/2014/main" id="{00000000-0008-0000-0B00-000029000000}"/>
              </a:ext>
            </a:extLst>
          </xdr:cNvPr>
          <xdr:cNvSpPr txBox="1"/>
        </xdr:nvSpPr>
        <xdr:spPr>
          <a:xfrm>
            <a:off x="7637236" y="1477711"/>
            <a:ext cx="1326023"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sp macro="" textlink="">
        <xdr:nvSpPr>
          <xdr:cNvPr id="42" name="郵件">
            <a:extLst>
              <a:ext uri="{FF2B5EF4-FFF2-40B4-BE49-F238E27FC236}">
                <a16:creationId xmlns:a16="http://schemas.microsoft.com/office/drawing/2014/main" id="{00000000-0008-0000-0B00-00002A000000}"/>
              </a:ext>
            </a:extLst>
          </xdr:cNvPr>
          <xdr:cNvSpPr txBox="1"/>
        </xdr:nvSpPr>
        <xdr:spPr>
          <a:xfrm>
            <a:off x="9015737" y="1477352"/>
            <a:ext cx="2192653"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grpSp>
    <xdr:clientData/>
  </xdr:twoCellAnchor>
  <xdr:twoCellAnchor>
    <xdr:from>
      <xdr:col>12</xdr:col>
      <xdr:colOff>148696</xdr:colOff>
      <xdr:row>9</xdr:row>
      <xdr:rowOff>207065</xdr:rowOff>
    </xdr:from>
    <xdr:to>
      <xdr:col>13</xdr:col>
      <xdr:colOff>654454</xdr:colOff>
      <xdr:row>11</xdr:row>
      <xdr:rowOff>40579</xdr:rowOff>
    </xdr:to>
    <xdr:sp macro="" textlink="">
      <xdr:nvSpPr>
        <xdr:cNvPr id="51" name="文字方塊 50">
          <a:extLst>
            <a:ext uri="{FF2B5EF4-FFF2-40B4-BE49-F238E27FC236}">
              <a16:creationId xmlns:a16="http://schemas.microsoft.com/office/drawing/2014/main" id="{00000000-0008-0000-0B00-000033000000}"/>
            </a:ext>
          </a:extLst>
        </xdr:cNvPr>
        <xdr:cNvSpPr txBox="1"/>
      </xdr:nvSpPr>
      <xdr:spPr>
        <a:xfrm>
          <a:off x="8100000" y="2194891"/>
          <a:ext cx="1168367" cy="2752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投 資 組 合</a:t>
          </a:r>
          <a:endParaRPr lang="en-US" altLang="zh-TW" sz="1600" b="1">
            <a:solidFill>
              <a:schemeClr val="tx1"/>
            </a:solidFill>
          </a:endParaRPr>
        </a:p>
      </xdr:txBody>
    </xdr:sp>
    <xdr:clientData/>
  </xdr:twoCellAnchor>
  <xdr:twoCellAnchor>
    <xdr:from>
      <xdr:col>6</xdr:col>
      <xdr:colOff>524565</xdr:colOff>
      <xdr:row>26</xdr:row>
      <xdr:rowOff>13805</xdr:rowOff>
    </xdr:from>
    <xdr:to>
      <xdr:col>16</xdr:col>
      <xdr:colOff>166364</xdr:colOff>
      <xdr:row>31</xdr:row>
      <xdr:rowOff>132194</xdr:rowOff>
    </xdr:to>
    <xdr:grpSp>
      <xdr:nvGrpSpPr>
        <xdr:cNvPr id="31" name="群組 30">
          <a:extLst>
            <a:ext uri="{FF2B5EF4-FFF2-40B4-BE49-F238E27FC236}">
              <a16:creationId xmlns:a16="http://schemas.microsoft.com/office/drawing/2014/main" id="{00000000-0008-0000-0B00-00001F000000}"/>
            </a:ext>
          </a:extLst>
        </xdr:cNvPr>
        <xdr:cNvGrpSpPr/>
      </xdr:nvGrpSpPr>
      <xdr:grpSpPr>
        <a:xfrm>
          <a:off x="4450020" y="5209260"/>
          <a:ext cx="6184223" cy="1176722"/>
          <a:chOff x="4496876" y="5477267"/>
          <a:chExt cx="6267886" cy="1222737"/>
        </a:xfrm>
      </xdr:grpSpPr>
      <xdr:sp macro="" textlink="">
        <xdr:nvSpPr>
          <xdr:cNvPr id="53" name="蒙地卡羅">
            <a:extLst>
              <a:ext uri="{FF2B5EF4-FFF2-40B4-BE49-F238E27FC236}">
                <a16:creationId xmlns:a16="http://schemas.microsoft.com/office/drawing/2014/main" id="{00000000-0008-0000-0B00-000035000000}"/>
              </a:ext>
            </a:extLst>
          </xdr:cNvPr>
          <xdr:cNvSpPr/>
        </xdr:nvSpPr>
        <xdr:spPr>
          <a:xfrm>
            <a:off x="4504292" y="5873576"/>
            <a:ext cx="6252415" cy="385979"/>
          </a:xfrm>
          <a:prstGeom prst="roundRect">
            <a:avLst>
              <a:gd name="adj" fmla="val 13375"/>
            </a:avLst>
          </a:prstGeom>
          <a:ln w="19050">
            <a:solidFill>
              <a:srgbClr val="FCC93B"/>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altLang="zh-TW" sz="1100">
                <a:solidFill>
                  <a:schemeClr val="dk1"/>
                </a:solidFill>
                <a:effectLst/>
                <a:latin typeface="+mn-lt"/>
                <a:ea typeface="+mn-ea"/>
                <a:cs typeface="+mn-cs"/>
              </a:rPr>
              <a:t>3376W     1702W     2324W     8454W     2395W     6790W     2208W     2029W     6168W     2375W</a:t>
            </a:r>
            <a:endParaRPr lang="zh-TW" altLang="en-US" sz="1100">
              <a:latin typeface="微軟正黑體" panose="020B0604030504040204" pitchFamily="34" charset="-120"/>
              <a:ea typeface="微軟正黑體" panose="020B0604030504040204" pitchFamily="34" charset="-120"/>
            </a:endParaRPr>
          </a:p>
        </xdr:txBody>
      </xdr:sp>
      <xdr:sp macro="" textlink="">
        <xdr:nvSpPr>
          <xdr:cNvPr id="54" name="矩形: 圓角 53">
            <a:extLst>
              <a:ext uri="{FF2B5EF4-FFF2-40B4-BE49-F238E27FC236}">
                <a16:creationId xmlns:a16="http://schemas.microsoft.com/office/drawing/2014/main" id="{00000000-0008-0000-0B00-000036000000}"/>
              </a:ext>
            </a:extLst>
          </xdr:cNvPr>
          <xdr:cNvSpPr/>
        </xdr:nvSpPr>
        <xdr:spPr>
          <a:xfrm>
            <a:off x="4519283" y="5477267"/>
            <a:ext cx="6245479" cy="332432"/>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投資組合權重</a:t>
            </a:r>
          </a:p>
        </xdr:txBody>
      </xdr:sp>
      <xdr:sp macro="" textlink="">
        <xdr:nvSpPr>
          <xdr:cNvPr id="55" name="權重">
            <a:extLst>
              <a:ext uri="{FF2B5EF4-FFF2-40B4-BE49-F238E27FC236}">
                <a16:creationId xmlns:a16="http://schemas.microsoft.com/office/drawing/2014/main" id="{00000000-0008-0000-0B00-000037000000}"/>
              </a:ext>
            </a:extLst>
          </xdr:cNvPr>
          <xdr:cNvSpPr/>
        </xdr:nvSpPr>
        <xdr:spPr>
          <a:xfrm>
            <a:off x="4496876" y="6314025"/>
            <a:ext cx="6252415" cy="385979"/>
          </a:xfrm>
          <a:prstGeom prst="roundRect">
            <a:avLst>
              <a:gd name="adj" fmla="val 13375"/>
            </a:avLst>
          </a:prstGeom>
          <a:ln w="19050">
            <a:solidFill>
              <a:srgbClr val="FCC93B"/>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altLang="zh-TW" sz="1100">
                <a:solidFill>
                  <a:schemeClr val="dk1"/>
                </a:solidFill>
                <a:effectLst/>
                <a:latin typeface="+mn-lt"/>
                <a:ea typeface="+mn-ea"/>
                <a:cs typeface="+mn-cs"/>
              </a:rPr>
              <a:t>0        0.22        0.063        0.214        0.107        0.094        0.016        0.147        0.119        0.021</a:t>
            </a:r>
            <a:endParaRPr lang="zh-TW" altLang="en-US" sz="1100">
              <a:solidFill>
                <a:schemeClr val="dk1"/>
              </a:solidFill>
              <a:effectLst/>
              <a:latin typeface="+mn-lt"/>
              <a:ea typeface="+mn-ea"/>
              <a:cs typeface="+mn-cs"/>
            </a:endParaRPr>
          </a:p>
        </xdr:txBody>
      </xdr:sp>
    </xdr:grpSp>
    <xdr:clientData/>
  </xdr:twoCellAnchor>
  <xdr:twoCellAnchor>
    <xdr:from>
      <xdr:col>8</xdr:col>
      <xdr:colOff>258206</xdr:colOff>
      <xdr:row>32</xdr:row>
      <xdr:rowOff>121196</xdr:rowOff>
    </xdr:from>
    <xdr:to>
      <xdr:col>16</xdr:col>
      <xdr:colOff>177372</xdr:colOff>
      <xdr:row>50</xdr:row>
      <xdr:rowOff>37411</xdr:rowOff>
    </xdr:to>
    <xdr:sp macro="" textlink="">
      <xdr:nvSpPr>
        <xdr:cNvPr id="4" name="矩形: 圓角 3">
          <a:extLst>
            <a:ext uri="{FF2B5EF4-FFF2-40B4-BE49-F238E27FC236}">
              <a16:creationId xmlns:a16="http://schemas.microsoft.com/office/drawing/2014/main" id="{00000000-0008-0000-0B00-000004000000}"/>
            </a:ext>
          </a:extLst>
        </xdr:cNvPr>
        <xdr:cNvSpPr/>
      </xdr:nvSpPr>
      <xdr:spPr>
        <a:xfrm>
          <a:off x="5492145" y="6586651"/>
          <a:ext cx="5153106" cy="3726215"/>
        </a:xfrm>
        <a:prstGeom prst="roundRect">
          <a:avLst>
            <a:gd name="adj" fmla="val 1996"/>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indent="0" algn="ctr"/>
          <a:endParaRPr lang="zh-TW" altLang="en-US" sz="1400" b="1">
            <a:solidFill>
              <a:srgbClr val="B04814"/>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13</xdr:col>
      <xdr:colOff>506489</xdr:colOff>
      <xdr:row>18</xdr:row>
      <xdr:rowOff>108085</xdr:rowOff>
    </xdr:from>
    <xdr:to>
      <xdr:col>16</xdr:col>
      <xdr:colOff>436014</xdr:colOff>
      <xdr:row>20</xdr:row>
      <xdr:rowOff>126170</xdr:rowOff>
    </xdr:to>
    <xdr:grpSp>
      <xdr:nvGrpSpPr>
        <xdr:cNvPr id="79" name="群組 78">
          <a:extLst>
            <a:ext uri="{FF2B5EF4-FFF2-40B4-BE49-F238E27FC236}">
              <a16:creationId xmlns:a16="http://schemas.microsoft.com/office/drawing/2014/main" id="{00000000-0008-0000-0B00-00004F000000}"/>
            </a:ext>
          </a:extLst>
        </xdr:cNvPr>
        <xdr:cNvGrpSpPr/>
      </xdr:nvGrpSpPr>
      <xdr:grpSpPr>
        <a:xfrm>
          <a:off x="9011641" y="3918085"/>
          <a:ext cx="1892252" cy="441418"/>
          <a:chOff x="13735911" y="6147552"/>
          <a:chExt cx="2209004" cy="651710"/>
        </a:xfrm>
      </xdr:grpSpPr>
      <xdr:sp macro="[0]!陰天型最終分析" textlink="">
        <xdr:nvSpPr>
          <xdr:cNvPr id="80" name="反回人格頁">
            <a:extLst>
              <a:ext uri="{FF2B5EF4-FFF2-40B4-BE49-F238E27FC236}">
                <a16:creationId xmlns:a16="http://schemas.microsoft.com/office/drawing/2014/main" id="{00000000-0008-0000-0B00-000050000000}"/>
              </a:ext>
            </a:extLst>
          </xdr:cNvPr>
          <xdr:cNvSpPr/>
        </xdr:nvSpPr>
        <xdr:spPr>
          <a:xfrm>
            <a:off x="13735911" y="6147552"/>
            <a:ext cx="2209004" cy="651710"/>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a:t>
            </a:r>
            <a:r>
              <a:rPr lang="zh-TW" altLang="en-US" sz="1600" b="1">
                <a:solidFill>
                  <a:schemeClr val="tx1"/>
                </a:solidFill>
                <a:latin typeface="微軟正黑體" panose="020B0604030504040204" pitchFamily="34" charset="-120"/>
                <a:ea typeface="微軟正黑體" panose="020B0604030504040204" pitchFamily="34" charset="-120"/>
              </a:rPr>
              <a:t>生成數據</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sp macro="[0]!效率前緣" textlink="">
        <xdr:nvSpPr>
          <xdr:cNvPr id="81" name="箭號: 向下 80">
            <a:extLst>
              <a:ext uri="{FF2B5EF4-FFF2-40B4-BE49-F238E27FC236}">
                <a16:creationId xmlns:a16="http://schemas.microsoft.com/office/drawing/2014/main" id="{00000000-0008-0000-0B00-000051000000}"/>
              </a:ext>
            </a:extLst>
          </xdr:cNvPr>
          <xdr:cNvSpPr/>
        </xdr:nvSpPr>
        <xdr:spPr>
          <a:xfrm>
            <a:off x="14077372" y="6313379"/>
            <a:ext cx="243192" cy="325322"/>
          </a:xfrm>
          <a:prstGeom prst="downArrow">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zh-TW" altLang="en-US" sz="1100"/>
          </a:p>
        </xdr:txBody>
      </xdr:sp>
    </xdr:grpSp>
    <xdr:clientData/>
  </xdr:twoCellAnchor>
  <xdr:twoCellAnchor>
    <xdr:from>
      <xdr:col>6</xdr:col>
      <xdr:colOff>529850</xdr:colOff>
      <xdr:row>32</xdr:row>
      <xdr:rowOff>133641</xdr:rowOff>
    </xdr:from>
    <xdr:to>
      <xdr:col>8</xdr:col>
      <xdr:colOff>161315</xdr:colOff>
      <xdr:row>50</xdr:row>
      <xdr:rowOff>49773</xdr:rowOff>
    </xdr:to>
    <xdr:grpSp>
      <xdr:nvGrpSpPr>
        <xdr:cNvPr id="82" name="群組 81">
          <a:extLst>
            <a:ext uri="{FF2B5EF4-FFF2-40B4-BE49-F238E27FC236}">
              <a16:creationId xmlns:a16="http://schemas.microsoft.com/office/drawing/2014/main" id="{00000000-0008-0000-0B00-000052000000}"/>
            </a:ext>
          </a:extLst>
        </xdr:cNvPr>
        <xdr:cNvGrpSpPr/>
      </xdr:nvGrpSpPr>
      <xdr:grpSpPr>
        <a:xfrm>
          <a:off x="4455305" y="6599096"/>
          <a:ext cx="939949" cy="3726132"/>
          <a:chOff x="4479410" y="6839391"/>
          <a:chExt cx="962809" cy="3061163"/>
        </a:xfrm>
      </xdr:grpSpPr>
      <xdr:sp macro="" textlink="">
        <xdr:nvSpPr>
          <xdr:cNvPr id="83" name="夏普率">
            <a:extLst>
              <a:ext uri="{FF2B5EF4-FFF2-40B4-BE49-F238E27FC236}">
                <a16:creationId xmlns:a16="http://schemas.microsoft.com/office/drawing/2014/main" id="{00000000-0008-0000-0B00-000053000000}"/>
              </a:ext>
            </a:extLst>
          </xdr:cNvPr>
          <xdr:cNvSpPr/>
        </xdr:nvSpPr>
        <xdr:spPr>
          <a:xfrm>
            <a:off x="4479410" y="9575328"/>
            <a:ext cx="943624" cy="32522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en-US" altLang="zh-TW" sz="1400" b="1">
                <a:solidFill>
                  <a:srgbClr val="B04814"/>
                </a:solidFill>
                <a:latin typeface="微軟正黑體" panose="020B0604030504040204" pitchFamily="34" charset="-120"/>
                <a:ea typeface="微軟正黑體" panose="020B0604030504040204" pitchFamily="34" charset="-120"/>
              </a:rPr>
              <a:t>1.38086360492636</a:t>
            </a: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84" name="矩形: 圓角 83">
            <a:extLst>
              <a:ext uri="{FF2B5EF4-FFF2-40B4-BE49-F238E27FC236}">
                <a16:creationId xmlns:a16="http://schemas.microsoft.com/office/drawing/2014/main" id="{00000000-0008-0000-0B00-000054000000}"/>
              </a:ext>
            </a:extLst>
          </xdr:cNvPr>
          <xdr:cNvSpPr/>
        </xdr:nvSpPr>
        <xdr:spPr>
          <a:xfrm>
            <a:off x="4480312" y="9210509"/>
            <a:ext cx="943624" cy="331683"/>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夏普率</a:t>
            </a:r>
          </a:p>
        </xdr:txBody>
      </xdr:sp>
      <xdr:sp macro="" textlink="">
        <xdr:nvSpPr>
          <xdr:cNvPr id="85" name="標準差">
            <a:extLst>
              <a:ext uri="{FF2B5EF4-FFF2-40B4-BE49-F238E27FC236}">
                <a16:creationId xmlns:a16="http://schemas.microsoft.com/office/drawing/2014/main" id="{00000000-0008-0000-0B00-000055000000}"/>
              </a:ext>
            </a:extLst>
          </xdr:cNvPr>
          <xdr:cNvSpPr/>
        </xdr:nvSpPr>
        <xdr:spPr>
          <a:xfrm>
            <a:off x="4489651" y="8800242"/>
            <a:ext cx="943624" cy="33101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en-US" altLang="zh-TW" sz="1400" b="1">
                <a:solidFill>
                  <a:srgbClr val="B04814"/>
                </a:solidFill>
                <a:latin typeface="微軟正黑體" panose="020B0604030504040204" pitchFamily="34" charset="-120"/>
                <a:ea typeface="微軟正黑體" panose="020B0604030504040204" pitchFamily="34" charset="-120"/>
              </a:rPr>
              <a:t>0.248418584984174</a:t>
            </a: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86" name="矩形: 圓角 85">
            <a:extLst>
              <a:ext uri="{FF2B5EF4-FFF2-40B4-BE49-F238E27FC236}">
                <a16:creationId xmlns:a16="http://schemas.microsoft.com/office/drawing/2014/main" id="{00000000-0008-0000-0B00-000056000000}"/>
              </a:ext>
            </a:extLst>
          </xdr:cNvPr>
          <xdr:cNvSpPr/>
        </xdr:nvSpPr>
        <xdr:spPr>
          <a:xfrm>
            <a:off x="4489651" y="8436418"/>
            <a:ext cx="943624" cy="324794"/>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標準差</a:t>
            </a:r>
          </a:p>
        </xdr:txBody>
      </xdr:sp>
      <xdr:sp macro="" textlink="">
        <xdr:nvSpPr>
          <xdr:cNvPr id="87" name="變異數">
            <a:extLst>
              <a:ext uri="{FF2B5EF4-FFF2-40B4-BE49-F238E27FC236}">
                <a16:creationId xmlns:a16="http://schemas.microsoft.com/office/drawing/2014/main" id="{00000000-0008-0000-0B00-000057000000}"/>
              </a:ext>
            </a:extLst>
          </xdr:cNvPr>
          <xdr:cNvSpPr/>
        </xdr:nvSpPr>
        <xdr:spPr>
          <a:xfrm>
            <a:off x="4488353" y="8010980"/>
            <a:ext cx="943624" cy="325227"/>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en-US" altLang="zh-TW" sz="1400" b="1">
                <a:solidFill>
                  <a:srgbClr val="B04814"/>
                </a:solidFill>
                <a:latin typeface="微軟正黑體" panose="020B0604030504040204" pitchFamily="34" charset="-120"/>
                <a:ea typeface="微軟正黑體" panose="020B0604030504040204" pitchFamily="34" charset="-120"/>
              </a:rPr>
              <a:t>6.17117933655392E-02</a:t>
            </a: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88" name="矩形: 圓角 87">
            <a:extLst>
              <a:ext uri="{FF2B5EF4-FFF2-40B4-BE49-F238E27FC236}">
                <a16:creationId xmlns:a16="http://schemas.microsoft.com/office/drawing/2014/main" id="{00000000-0008-0000-0B00-000058000000}"/>
              </a:ext>
            </a:extLst>
          </xdr:cNvPr>
          <xdr:cNvSpPr/>
        </xdr:nvSpPr>
        <xdr:spPr>
          <a:xfrm>
            <a:off x="4489255" y="7639811"/>
            <a:ext cx="943624" cy="331683"/>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變異數</a:t>
            </a:r>
          </a:p>
        </xdr:txBody>
      </xdr:sp>
      <xdr:sp macro="" textlink="">
        <xdr:nvSpPr>
          <xdr:cNvPr id="89" name="平均數">
            <a:extLst>
              <a:ext uri="{FF2B5EF4-FFF2-40B4-BE49-F238E27FC236}">
                <a16:creationId xmlns:a16="http://schemas.microsoft.com/office/drawing/2014/main" id="{00000000-0008-0000-0B00-000059000000}"/>
              </a:ext>
            </a:extLst>
          </xdr:cNvPr>
          <xdr:cNvSpPr/>
        </xdr:nvSpPr>
        <xdr:spPr>
          <a:xfrm>
            <a:off x="4498595" y="7209437"/>
            <a:ext cx="943624" cy="33101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en-US" altLang="zh-TW" sz="1400" b="1">
                <a:solidFill>
                  <a:srgbClr val="B04814"/>
                </a:solidFill>
                <a:latin typeface="微軟正黑體" panose="020B0604030504040204" pitchFamily="34" charset="-120"/>
                <a:ea typeface="微軟正黑體" panose="020B0604030504040204" pitchFamily="34" charset="-120"/>
              </a:rPr>
              <a:t>0.385932182791951</a:t>
            </a: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90" name="矩形: 圓角 89">
            <a:extLst>
              <a:ext uri="{FF2B5EF4-FFF2-40B4-BE49-F238E27FC236}">
                <a16:creationId xmlns:a16="http://schemas.microsoft.com/office/drawing/2014/main" id="{00000000-0008-0000-0B00-00005A000000}"/>
              </a:ext>
            </a:extLst>
          </xdr:cNvPr>
          <xdr:cNvSpPr/>
        </xdr:nvSpPr>
        <xdr:spPr>
          <a:xfrm>
            <a:off x="4498594" y="6839391"/>
            <a:ext cx="943624" cy="331016"/>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平均數</a:t>
            </a:r>
          </a:p>
        </xdr:txBody>
      </xdr:sp>
    </xdr:grpSp>
    <xdr:clientData/>
  </xdr:twoCellAnchor>
  <xdr:twoCellAnchor>
    <xdr:from>
      <xdr:col>8</xdr:col>
      <xdr:colOff>431800</xdr:colOff>
      <xdr:row>33</xdr:row>
      <xdr:rowOff>171450</xdr:rowOff>
    </xdr:from>
    <xdr:to>
      <xdr:col>15</xdr:col>
      <xdr:colOff>571500</xdr:colOff>
      <xdr:row>48</xdr:row>
      <xdr:rowOff>171450</xdr:rowOff>
    </xdr:to>
    <xdr:graphicFrame macro="">
      <xdr:nvGraphicFramePr>
        <xdr:cNvPr id="10" name="圖表 9">
          <a:extLst>
            <a:ext uri="{FF2B5EF4-FFF2-40B4-BE49-F238E27FC236}">
              <a16:creationId xmlns:a16="http://schemas.microsoft.com/office/drawing/2014/main" id="{8973F812-C085-42C1-9ACB-4DA80E954AC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762000</xdr:colOff>
      <xdr:row>6</xdr:row>
      <xdr:rowOff>165100</xdr:rowOff>
    </xdr:from>
    <xdr:to>
      <xdr:col>2</xdr:col>
      <xdr:colOff>482600</xdr:colOff>
      <xdr:row>8</xdr:row>
      <xdr:rowOff>209549</xdr:rowOff>
    </xdr:to>
    <xdr:sp macro="[0]!晴天型分析" textlink="">
      <xdr:nvSpPr>
        <xdr:cNvPr id="2" name="返回重測">
          <a:extLst>
            <a:ext uri="{FF2B5EF4-FFF2-40B4-BE49-F238E27FC236}">
              <a16:creationId xmlns:a16="http://schemas.microsoft.com/office/drawing/2014/main" id="{00000000-0008-0000-0C00-000002000000}"/>
            </a:ext>
          </a:extLst>
        </xdr:cNvPr>
        <xdr:cNvSpPr/>
      </xdr:nvSpPr>
      <xdr:spPr>
        <a:xfrm>
          <a:off x="762000" y="1460500"/>
          <a:ext cx="2095500" cy="476249"/>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1600" b="1">
              <a:solidFill>
                <a:schemeClr val="tx1"/>
              </a:solidFill>
              <a:latin typeface="微軟正黑體" panose="020B0604030504040204" pitchFamily="34" charset="-120"/>
              <a:ea typeface="微軟正黑體" panose="020B0604030504040204" pitchFamily="34" charset="-120"/>
            </a:rPr>
            <a:t>確認投資組合</a:t>
          </a: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9</xdr:col>
      <xdr:colOff>374196</xdr:colOff>
      <xdr:row>0</xdr:row>
      <xdr:rowOff>28575</xdr:rowOff>
    </xdr:from>
    <xdr:to>
      <xdr:col>22</xdr:col>
      <xdr:colOff>308882</xdr:colOff>
      <xdr:row>51</xdr:row>
      <xdr:rowOff>152400</xdr:rowOff>
    </xdr:to>
    <xdr:pic>
      <xdr:nvPicPr>
        <xdr:cNvPr id="3" name="圖片 2">
          <a:extLst>
            <a:ext uri="{FF2B5EF4-FFF2-40B4-BE49-F238E27FC236}">
              <a16:creationId xmlns:a16="http://schemas.microsoft.com/office/drawing/2014/main" id="{00000000-0008-0000-0E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6396" y="28575"/>
          <a:ext cx="8850086" cy="10325100"/>
        </a:xfrm>
        <a:prstGeom prst="rect">
          <a:avLst/>
        </a:prstGeom>
      </xdr:spPr>
    </xdr:pic>
    <xdr:clientData/>
  </xdr:twoCellAnchor>
  <xdr:twoCellAnchor editAs="oneCell">
    <xdr:from>
      <xdr:col>10</xdr:col>
      <xdr:colOff>261707</xdr:colOff>
      <xdr:row>7</xdr:row>
      <xdr:rowOff>152400</xdr:rowOff>
    </xdr:from>
    <xdr:to>
      <xdr:col>14</xdr:col>
      <xdr:colOff>541922</xdr:colOff>
      <xdr:row>22</xdr:row>
      <xdr:rowOff>38100</xdr:rowOff>
    </xdr:to>
    <xdr:pic>
      <xdr:nvPicPr>
        <xdr:cNvPr id="5" name="圖片 4">
          <a:extLst>
            <a:ext uri="{FF2B5EF4-FFF2-40B4-BE49-F238E27FC236}">
              <a16:creationId xmlns:a16="http://schemas.microsoft.com/office/drawing/2014/main" id="{00000000-0008-0000-0E00-000005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8407"/>
        <a:stretch/>
      </xdr:blipFill>
      <xdr:spPr>
        <a:xfrm>
          <a:off x="7119707" y="1552575"/>
          <a:ext cx="3023415" cy="2886075"/>
        </a:xfrm>
        <a:prstGeom prst="rect">
          <a:avLst/>
        </a:prstGeom>
      </xdr:spPr>
    </xdr:pic>
    <xdr:clientData/>
  </xdr:twoCellAnchor>
  <xdr:twoCellAnchor editAs="oneCell">
    <xdr:from>
      <xdr:col>13</xdr:col>
      <xdr:colOff>276225</xdr:colOff>
      <xdr:row>2</xdr:row>
      <xdr:rowOff>123825</xdr:rowOff>
    </xdr:from>
    <xdr:to>
      <xdr:col>18</xdr:col>
      <xdr:colOff>569119</xdr:colOff>
      <xdr:row>8</xdr:row>
      <xdr:rowOff>152400</xdr:rowOff>
    </xdr:to>
    <xdr:pic>
      <xdr:nvPicPr>
        <xdr:cNvPr id="6" name="圖片 5">
          <a:extLst>
            <a:ext uri="{FF2B5EF4-FFF2-40B4-BE49-F238E27FC236}">
              <a16:creationId xmlns:a16="http://schemas.microsoft.com/office/drawing/2014/main" id="{00000000-0008-0000-0E00-000006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75240"/>
        <a:stretch/>
      </xdr:blipFill>
      <xdr:spPr>
        <a:xfrm>
          <a:off x="9191625" y="523875"/>
          <a:ext cx="3721894" cy="1228725"/>
        </a:xfrm>
        <a:prstGeom prst="rect">
          <a:avLst/>
        </a:prstGeom>
      </xdr:spPr>
    </xdr:pic>
    <xdr:clientData/>
  </xdr:twoCellAnchor>
  <xdr:twoCellAnchor>
    <xdr:from>
      <xdr:col>14</xdr:col>
      <xdr:colOff>438150</xdr:colOff>
      <xdr:row>8</xdr:row>
      <xdr:rowOff>95250</xdr:rowOff>
    </xdr:from>
    <xdr:to>
      <xdr:col>21</xdr:col>
      <xdr:colOff>161925</xdr:colOff>
      <xdr:row>21</xdr:row>
      <xdr:rowOff>152400</xdr:rowOff>
    </xdr:to>
    <xdr:sp macro="" textlink="">
      <xdr:nvSpPr>
        <xdr:cNvPr id="9" name="矩形: 圓角 8">
          <a:extLst>
            <a:ext uri="{FF2B5EF4-FFF2-40B4-BE49-F238E27FC236}">
              <a16:creationId xmlns:a16="http://schemas.microsoft.com/office/drawing/2014/main" id="{00000000-0008-0000-0E00-000009000000}"/>
            </a:ext>
          </a:extLst>
        </xdr:cNvPr>
        <xdr:cNvSpPr/>
      </xdr:nvSpPr>
      <xdr:spPr>
        <a:xfrm>
          <a:off x="10039350" y="1695450"/>
          <a:ext cx="4524375" cy="26574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altLang="zh-TW" sz="1600" b="0" i="0">
              <a:solidFill>
                <a:schemeClr val="dk1"/>
              </a:solidFill>
              <a:effectLst/>
              <a:latin typeface="+mn-lt"/>
              <a:ea typeface="+mn-ea"/>
              <a:cs typeface="+mn-cs"/>
            </a:rPr>
            <a:t>晴天型人格者是在風險和回報之間尋求理性平衡的個體。在決策時既謹慎又靈活，能根據具體情況做出最佳選擇。此類型人格優勢在於高品質的決策和強大的風險管理能力，但在決策速度和風險取向上可能需要進一步調整和提升。理解並善用自己的性格特徵，可以幫助他們在各方面取得穩定且持續的成功。</a:t>
          </a:r>
          <a:endParaRPr lang="zh-TW" altLang="zh-TW" sz="1600">
            <a:effectLst/>
          </a:endParaRPr>
        </a:p>
        <a:p>
          <a:pPr algn="l"/>
          <a:endParaRPr lang="zh-TW" altLang="en-US" sz="1100"/>
        </a:p>
      </xdr:txBody>
    </xdr:sp>
    <xdr:clientData/>
  </xdr:twoCellAnchor>
  <xdr:twoCellAnchor>
    <xdr:from>
      <xdr:col>10</xdr:col>
      <xdr:colOff>523875</xdr:colOff>
      <xdr:row>23</xdr:row>
      <xdr:rowOff>133350</xdr:rowOff>
    </xdr:from>
    <xdr:to>
      <xdr:col>21</xdr:col>
      <xdr:colOff>180975</xdr:colOff>
      <xdr:row>45</xdr:row>
      <xdr:rowOff>28575</xdr:rowOff>
    </xdr:to>
    <xdr:sp macro="" textlink="">
      <xdr:nvSpPr>
        <xdr:cNvPr id="12" name="矩形: 圓角 11">
          <a:extLst>
            <a:ext uri="{FF2B5EF4-FFF2-40B4-BE49-F238E27FC236}">
              <a16:creationId xmlns:a16="http://schemas.microsoft.com/office/drawing/2014/main" id="{00000000-0008-0000-0E00-00000C000000}"/>
            </a:ext>
          </a:extLst>
        </xdr:cNvPr>
        <xdr:cNvSpPr/>
      </xdr:nvSpPr>
      <xdr:spPr>
        <a:xfrm>
          <a:off x="7381875" y="4733925"/>
          <a:ext cx="7200900" cy="42957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決策品質高</a:t>
          </a:r>
          <a:r>
            <a:rPr lang="zh-TW" altLang="en-US" sz="1400" b="0" i="0">
              <a:solidFill>
                <a:schemeClr val="dk1"/>
              </a:solidFill>
              <a:effectLst/>
              <a:latin typeface="+mn-lt"/>
              <a:ea typeface="+mn-ea"/>
              <a:cs typeface="+mn-cs"/>
            </a:rPr>
            <a:t>：晴天型人格者的決策往往品質很高，能夠綜合考慮各種因素，並做出最合理的選擇。</a:t>
          </a:r>
        </a:p>
        <a:p>
          <a:pPr algn="l" rtl="0" fontAlgn="base"/>
          <a:r>
            <a:rPr lang="zh-TW" altLang="en-US" sz="1400" b="1" i="0">
              <a:solidFill>
                <a:schemeClr val="dk1"/>
              </a:solidFill>
              <a:effectLst/>
              <a:latin typeface="+mn-lt"/>
              <a:ea typeface="+mn-ea"/>
              <a:cs typeface="+mn-cs"/>
            </a:rPr>
            <a:t>風險管理能力</a:t>
          </a:r>
          <a:r>
            <a:rPr lang="zh-TW" altLang="en-US" sz="1400" b="0" i="0">
              <a:solidFill>
                <a:schemeClr val="dk1"/>
              </a:solidFill>
              <a:effectLst/>
              <a:latin typeface="+mn-lt"/>
              <a:ea typeface="+mn-ea"/>
              <a:cs typeface="+mn-cs"/>
            </a:rPr>
            <a:t>：他們能夠有效地識別和管理風險，在追求回報的同時，保持風險的可控性。</a:t>
          </a:r>
        </a:p>
        <a:p>
          <a:pPr algn="l" rtl="0" fontAlgn="base"/>
          <a:r>
            <a:rPr lang="zh-TW" altLang="en-US" sz="1400" b="1" i="0">
              <a:solidFill>
                <a:schemeClr val="dk1"/>
              </a:solidFill>
              <a:effectLst/>
              <a:latin typeface="+mn-lt"/>
              <a:ea typeface="+mn-ea"/>
              <a:cs typeface="+mn-cs"/>
            </a:rPr>
            <a:t>靈活適應性</a:t>
          </a:r>
          <a:r>
            <a:rPr lang="zh-TW" altLang="en-US" sz="1400" b="0" i="0">
              <a:solidFill>
                <a:schemeClr val="dk1"/>
              </a:solidFill>
              <a:effectLst/>
              <a:latin typeface="+mn-lt"/>
              <a:ea typeface="+mn-ea"/>
              <a:cs typeface="+mn-cs"/>
            </a:rPr>
            <a:t>：無論是穩定還是變動的市場，他們的靈活適應性使其能夠在不同的環境中都表現出色。</a:t>
          </a:r>
          <a:endParaRPr lang="en-US" altLang="zh-TW" sz="1400" b="0" i="0">
            <a:solidFill>
              <a:schemeClr val="dk1"/>
            </a:solidFill>
            <a:effectLst/>
            <a:latin typeface="+mn-lt"/>
            <a:ea typeface="+mn-ea"/>
            <a:cs typeface="+mn-cs"/>
          </a:endParaRP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marL="0" indent="0" algn="l" rtl="0" fontAlgn="base"/>
          <a:r>
            <a:rPr lang="zh-TW" altLang="en-US" sz="1400" b="1" i="0">
              <a:solidFill>
                <a:schemeClr val="dk1"/>
              </a:solidFill>
              <a:effectLst/>
              <a:latin typeface="+mn-lt"/>
              <a:ea typeface="+mn-ea"/>
              <a:cs typeface="+mn-cs"/>
            </a:rPr>
            <a:t>決策速度</a:t>
          </a:r>
          <a:r>
            <a:rPr lang="zh-TW" altLang="en-US" sz="1400" b="0" i="0">
              <a:solidFill>
                <a:schemeClr val="dk1"/>
              </a:solidFill>
              <a:effectLst/>
              <a:latin typeface="+mn-lt"/>
              <a:ea typeface="+mn-ea"/>
              <a:cs typeface="+mn-cs"/>
            </a:rPr>
            <a:t>：由於他們在決策時會進行詳細的風險和回報分析，可能會導致決策過程稍慢，在某些需要快速反應的情況下可能成為劣勢。</a:t>
          </a:r>
        </a:p>
        <a:p>
          <a:pPr marL="0" indent="0" algn="l" rtl="0" fontAlgn="base"/>
          <a:r>
            <a:rPr lang="zh-TW" altLang="en-US" sz="1400" b="1" i="0">
              <a:solidFill>
                <a:schemeClr val="dk1"/>
              </a:solidFill>
              <a:effectLst/>
              <a:latin typeface="+mn-lt"/>
              <a:ea typeface="+mn-ea"/>
              <a:cs typeface="+mn-cs"/>
            </a:rPr>
            <a:t>平衡難度</a:t>
          </a:r>
          <a:r>
            <a:rPr lang="zh-TW" altLang="en-US" sz="1400" b="0" i="0">
              <a:solidFill>
                <a:schemeClr val="dk1"/>
              </a:solidFill>
              <a:effectLst/>
              <a:latin typeface="+mn-lt"/>
              <a:ea typeface="+mn-ea"/>
              <a:cs typeface="+mn-cs"/>
            </a:rPr>
            <a:t>：在某些極端情況下，找到風險和回報之間的最佳平衡點可能會非常困難，這需要他們不斷提升自己的判斷力和決策能力。</a:t>
          </a:r>
        </a:p>
        <a:p>
          <a:pPr marL="0" indent="0" algn="l" rtl="0" fontAlgn="base"/>
          <a:r>
            <a:rPr lang="zh-TW" altLang="en-US" sz="1400" b="1" i="0">
              <a:solidFill>
                <a:schemeClr val="dk1"/>
              </a:solidFill>
              <a:effectLst/>
              <a:latin typeface="+mn-lt"/>
              <a:ea typeface="+mn-ea"/>
              <a:cs typeface="+mn-cs"/>
            </a:rPr>
            <a:t>中庸風險</a:t>
          </a:r>
          <a:r>
            <a:rPr lang="zh-TW" altLang="en-US" sz="1400" b="0" i="0">
              <a:solidFill>
                <a:schemeClr val="dk1"/>
              </a:solidFill>
              <a:effectLst/>
              <a:latin typeface="+mn-lt"/>
              <a:ea typeface="+mn-ea"/>
              <a:cs typeface="+mn-cs"/>
            </a:rPr>
            <a:t>：有時候，他們可能會因為過於追求平衡而採取過於中庸的策略，錯失一些高潛力的機會。</a:t>
          </a:r>
        </a:p>
      </xdr:txBody>
    </xdr:sp>
    <xdr:clientData/>
  </xdr:twoCellAnchor>
  <xdr:twoCellAnchor>
    <xdr:from>
      <xdr:col>11</xdr:col>
      <xdr:colOff>451183</xdr:colOff>
      <xdr:row>22</xdr:row>
      <xdr:rowOff>161926</xdr:rowOff>
    </xdr:from>
    <xdr:to>
      <xdr:col>13</xdr:col>
      <xdr:colOff>460709</xdr:colOff>
      <xdr:row>24</xdr:row>
      <xdr:rowOff>142876</xdr:rowOff>
    </xdr:to>
    <xdr:sp macro="" textlink="">
      <xdr:nvSpPr>
        <xdr:cNvPr id="13" name="矩形: 圓角 12">
          <a:extLst>
            <a:ext uri="{FF2B5EF4-FFF2-40B4-BE49-F238E27FC236}">
              <a16:creationId xmlns:a16="http://schemas.microsoft.com/office/drawing/2014/main" id="{00000000-0008-0000-0E00-00000D000000}"/>
            </a:ext>
          </a:extLst>
        </xdr:cNvPr>
        <xdr:cNvSpPr/>
      </xdr:nvSpPr>
      <xdr:spPr>
        <a:xfrm>
          <a:off x="7711907" y="4941137"/>
          <a:ext cx="1329657" cy="41542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理性和客觀</a:t>
          </a:r>
          <a:endParaRPr lang="zh-TW" altLang="en-US" sz="1400"/>
        </a:p>
      </xdr:txBody>
    </xdr:sp>
    <xdr:clientData/>
  </xdr:twoCellAnchor>
  <xdr:twoCellAnchor>
    <xdr:from>
      <xdr:col>13</xdr:col>
      <xdr:colOff>558299</xdr:colOff>
      <xdr:row>22</xdr:row>
      <xdr:rowOff>161926</xdr:rowOff>
    </xdr:from>
    <xdr:to>
      <xdr:col>15</xdr:col>
      <xdr:colOff>567824</xdr:colOff>
      <xdr:row>24</xdr:row>
      <xdr:rowOff>142876</xdr:rowOff>
    </xdr:to>
    <xdr:sp macro="" textlink="">
      <xdr:nvSpPr>
        <xdr:cNvPr id="14" name="矩形: 圓角 13">
          <a:extLst>
            <a:ext uri="{FF2B5EF4-FFF2-40B4-BE49-F238E27FC236}">
              <a16:creationId xmlns:a16="http://schemas.microsoft.com/office/drawing/2014/main" id="{00000000-0008-0000-0E00-00000E000000}"/>
            </a:ext>
          </a:extLst>
        </xdr:cNvPr>
        <xdr:cNvSpPr/>
      </xdr:nvSpPr>
      <xdr:spPr>
        <a:xfrm>
          <a:off x="9139154" y="4941137"/>
          <a:ext cx="1329657" cy="41542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靈活和適應</a:t>
          </a:r>
          <a:endParaRPr lang="zh-TW" altLang="en-US" sz="1400"/>
        </a:p>
      </xdr:txBody>
    </xdr:sp>
    <xdr:clientData/>
  </xdr:twoCellAnchor>
  <xdr:twoCellAnchor>
    <xdr:from>
      <xdr:col>16</xdr:col>
      <xdr:colOff>37599</xdr:colOff>
      <xdr:row>22</xdr:row>
      <xdr:rowOff>161926</xdr:rowOff>
    </xdr:from>
    <xdr:to>
      <xdr:col>18</xdr:col>
      <xdr:colOff>492961</xdr:colOff>
      <xdr:row>24</xdr:row>
      <xdr:rowOff>142876</xdr:rowOff>
    </xdr:to>
    <xdr:sp macro="" textlink="">
      <xdr:nvSpPr>
        <xdr:cNvPr id="15" name="矩形: 圓角 14">
          <a:extLst>
            <a:ext uri="{FF2B5EF4-FFF2-40B4-BE49-F238E27FC236}">
              <a16:creationId xmlns:a16="http://schemas.microsoft.com/office/drawing/2014/main" id="{00000000-0008-0000-0E00-00000F000000}"/>
            </a:ext>
          </a:extLst>
        </xdr:cNvPr>
        <xdr:cNvSpPr/>
      </xdr:nvSpPr>
      <xdr:spPr>
        <a:xfrm>
          <a:off x="10598652" y="4941137"/>
          <a:ext cx="1775493" cy="41542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平衡風險和回報</a:t>
          </a:r>
          <a:endParaRPr lang="zh-TW" altLang="en-US" sz="1400"/>
        </a:p>
      </xdr:txBody>
    </xdr:sp>
    <xdr:clientData/>
  </xdr:twoCellAnchor>
  <xdr:twoCellAnchor>
    <xdr:from>
      <xdr:col>18</xdr:col>
      <xdr:colOff>620295</xdr:colOff>
      <xdr:row>22</xdr:row>
      <xdr:rowOff>142876</xdr:rowOff>
    </xdr:from>
    <xdr:to>
      <xdr:col>21</xdr:col>
      <xdr:colOff>39270</xdr:colOff>
      <xdr:row>24</xdr:row>
      <xdr:rowOff>123826</xdr:rowOff>
    </xdr:to>
    <xdr:sp macro="" textlink="">
      <xdr:nvSpPr>
        <xdr:cNvPr id="16" name="矩形: 圓角 15">
          <a:extLst>
            <a:ext uri="{FF2B5EF4-FFF2-40B4-BE49-F238E27FC236}">
              <a16:creationId xmlns:a16="http://schemas.microsoft.com/office/drawing/2014/main" id="{00000000-0008-0000-0E00-000010000000}"/>
            </a:ext>
          </a:extLst>
        </xdr:cNvPr>
        <xdr:cNvSpPr/>
      </xdr:nvSpPr>
      <xdr:spPr>
        <a:xfrm>
          <a:off x="12501479" y="4922087"/>
          <a:ext cx="1399173" cy="41542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謹慎而不保守</a:t>
          </a:r>
          <a:endParaRPr lang="zh-TW" altLang="en-US" sz="1400"/>
        </a:p>
      </xdr:txBody>
    </xdr:sp>
    <xdr:clientData/>
  </xdr:twoCellAnchor>
  <xdr:twoCellAnchor>
    <xdr:from>
      <xdr:col>17</xdr:col>
      <xdr:colOff>342900</xdr:colOff>
      <xdr:row>44</xdr:row>
      <xdr:rowOff>19049</xdr:rowOff>
    </xdr:from>
    <xdr:to>
      <xdr:col>21</xdr:col>
      <xdr:colOff>76200</xdr:colOff>
      <xdr:row>47</xdr:row>
      <xdr:rowOff>38099</xdr:rowOff>
    </xdr:to>
    <xdr:sp macro="[0]!start" textlink="">
      <xdr:nvSpPr>
        <xdr:cNvPr id="17" name="nextpage">
          <a:extLst>
            <a:ext uri="{FF2B5EF4-FFF2-40B4-BE49-F238E27FC236}">
              <a16:creationId xmlns:a16="http://schemas.microsoft.com/office/drawing/2014/main" id="{00000000-0008-0000-0E00-000011000000}"/>
            </a:ext>
          </a:extLst>
        </xdr:cNvPr>
        <xdr:cNvSpPr/>
      </xdr:nvSpPr>
      <xdr:spPr>
        <a:xfrm>
          <a:off x="12001500" y="8820149"/>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讓名人幫你選股</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15</xdr:col>
      <xdr:colOff>0</xdr:colOff>
      <xdr:row>44</xdr:row>
      <xdr:rowOff>28575</xdr:rowOff>
    </xdr:from>
    <xdr:to>
      <xdr:col>17</xdr:col>
      <xdr:colOff>123825</xdr:colOff>
      <xdr:row>47</xdr:row>
      <xdr:rowOff>57150</xdr:rowOff>
    </xdr:to>
    <xdr:sp macro="[0]!矩形圓角3_Click" textlink="">
      <xdr:nvSpPr>
        <xdr:cNvPr id="2" name="返回重測">
          <a:extLst>
            <a:ext uri="{FF2B5EF4-FFF2-40B4-BE49-F238E27FC236}">
              <a16:creationId xmlns:a16="http://schemas.microsoft.com/office/drawing/2014/main" id="{00000000-0008-0000-0E00-000002000000}"/>
            </a:ext>
          </a:extLst>
        </xdr:cNvPr>
        <xdr:cNvSpPr/>
      </xdr:nvSpPr>
      <xdr:spPr>
        <a:xfrm>
          <a:off x="9906000" y="9528175"/>
          <a:ext cx="1444625" cy="676275"/>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4</xdr:col>
      <xdr:colOff>334283</xdr:colOff>
      <xdr:row>0</xdr:row>
      <xdr:rowOff>163286</xdr:rowOff>
    </xdr:from>
    <xdr:to>
      <xdr:col>18</xdr:col>
      <xdr:colOff>334284</xdr:colOff>
      <xdr:row>56</xdr:row>
      <xdr:rowOff>163286</xdr:rowOff>
    </xdr:to>
    <xdr:pic>
      <xdr:nvPicPr>
        <xdr:cNvPr id="2" name="圖片 1">
          <a:extLst>
            <a:ext uri="{FF2B5EF4-FFF2-40B4-BE49-F238E27FC236}">
              <a16:creationId xmlns:a16="http://schemas.microsoft.com/office/drawing/2014/main" id="{00000000-0008-0000-0F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946854" y="163286"/>
          <a:ext cx="9144001" cy="12192000"/>
        </a:xfrm>
        <a:prstGeom prst="rect">
          <a:avLst/>
        </a:prstGeom>
      </xdr:spPr>
    </xdr:pic>
    <xdr:clientData/>
  </xdr:twoCellAnchor>
  <xdr:twoCellAnchor>
    <xdr:from>
      <xdr:col>6</xdr:col>
      <xdr:colOff>111454</xdr:colOff>
      <xdr:row>4</xdr:row>
      <xdr:rowOff>94429</xdr:rowOff>
    </xdr:from>
    <xdr:to>
      <xdr:col>16</xdr:col>
      <xdr:colOff>559129</xdr:colOff>
      <xdr:row>8</xdr:row>
      <xdr:rowOff>58316</xdr:rowOff>
    </xdr:to>
    <xdr:grpSp>
      <xdr:nvGrpSpPr>
        <xdr:cNvPr id="3" name="群組 2">
          <a:extLst>
            <a:ext uri="{FF2B5EF4-FFF2-40B4-BE49-F238E27FC236}">
              <a16:creationId xmlns:a16="http://schemas.microsoft.com/office/drawing/2014/main" id="{00000000-0008-0000-0F00-000003000000}"/>
            </a:ext>
          </a:extLst>
        </xdr:cNvPr>
        <xdr:cNvGrpSpPr/>
      </xdr:nvGrpSpPr>
      <xdr:grpSpPr>
        <a:xfrm>
          <a:off x="4030311" y="965286"/>
          <a:ext cx="6979104" cy="834744"/>
          <a:chOff x="4225601" y="891419"/>
          <a:chExt cx="7299843" cy="760877"/>
        </a:xfrm>
      </xdr:grpSpPr>
      <xdr:sp macro="" textlink="">
        <xdr:nvSpPr>
          <xdr:cNvPr id="4" name="矩形: 圓角 3">
            <a:extLst>
              <a:ext uri="{FF2B5EF4-FFF2-40B4-BE49-F238E27FC236}">
                <a16:creationId xmlns:a16="http://schemas.microsoft.com/office/drawing/2014/main" id="{00000000-0008-0000-0F00-000004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5" name="矩形: 圓角 4">
            <a:extLst>
              <a:ext uri="{FF2B5EF4-FFF2-40B4-BE49-F238E27FC236}">
                <a16:creationId xmlns:a16="http://schemas.microsoft.com/office/drawing/2014/main" id="{00000000-0008-0000-0F00-000005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6" name="直線接點 5">
            <a:extLst>
              <a:ext uri="{FF2B5EF4-FFF2-40B4-BE49-F238E27FC236}">
                <a16:creationId xmlns:a16="http://schemas.microsoft.com/office/drawing/2014/main" id="{00000000-0008-0000-0F00-000006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7" name="直線接點 6">
            <a:extLst>
              <a:ext uri="{FF2B5EF4-FFF2-40B4-BE49-F238E27FC236}">
                <a16:creationId xmlns:a16="http://schemas.microsoft.com/office/drawing/2014/main" id="{00000000-0008-0000-0F00-000007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8" name="直線接點 7">
            <a:extLst>
              <a:ext uri="{FF2B5EF4-FFF2-40B4-BE49-F238E27FC236}">
                <a16:creationId xmlns:a16="http://schemas.microsoft.com/office/drawing/2014/main" id="{00000000-0008-0000-0F00-000008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9" name="直線接點 8">
            <a:extLst>
              <a:ext uri="{FF2B5EF4-FFF2-40B4-BE49-F238E27FC236}">
                <a16:creationId xmlns:a16="http://schemas.microsoft.com/office/drawing/2014/main" id="{00000000-0008-0000-0F00-000009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0" name="直線接點 9">
            <a:extLst>
              <a:ext uri="{FF2B5EF4-FFF2-40B4-BE49-F238E27FC236}">
                <a16:creationId xmlns:a16="http://schemas.microsoft.com/office/drawing/2014/main" id="{00000000-0008-0000-0F00-00000A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1" name="直線接點 10">
            <a:extLst>
              <a:ext uri="{FF2B5EF4-FFF2-40B4-BE49-F238E27FC236}">
                <a16:creationId xmlns:a16="http://schemas.microsoft.com/office/drawing/2014/main" id="{00000000-0008-0000-0F00-00000B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239772</xdr:colOff>
      <xdr:row>4</xdr:row>
      <xdr:rowOff>116816</xdr:rowOff>
    </xdr:from>
    <xdr:to>
      <xdr:col>8</xdr:col>
      <xdr:colOff>527319</xdr:colOff>
      <xdr:row>5</xdr:row>
      <xdr:rowOff>170732</xdr:rowOff>
    </xdr:to>
    <xdr:sp macro="" textlink="">
      <xdr:nvSpPr>
        <xdr:cNvPr id="12" name="文字方塊 11">
          <a:extLst>
            <a:ext uri="{FF2B5EF4-FFF2-40B4-BE49-F238E27FC236}">
              <a16:creationId xmlns:a16="http://schemas.microsoft.com/office/drawing/2014/main" id="{00000000-0008-0000-0F00-00000C000000}"/>
            </a:ext>
          </a:extLst>
        </xdr:cNvPr>
        <xdr:cNvSpPr txBox="1"/>
      </xdr:nvSpPr>
      <xdr:spPr>
        <a:xfrm>
          <a:off x="4354572" y="916916"/>
          <a:ext cx="1659147"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暱 稱</a:t>
          </a:r>
        </a:p>
      </xdr:txBody>
    </xdr:sp>
    <xdr:clientData/>
  </xdr:twoCellAnchor>
  <xdr:twoCellAnchor>
    <xdr:from>
      <xdr:col>9</xdr:col>
      <xdr:colOff>122955</xdr:colOff>
      <xdr:row>4</xdr:row>
      <xdr:rowOff>116457</xdr:rowOff>
    </xdr:from>
    <xdr:to>
      <xdr:col>11</xdr:col>
      <xdr:colOff>69041</xdr:colOff>
      <xdr:row>5</xdr:row>
      <xdr:rowOff>170373</xdr:rowOff>
    </xdr:to>
    <xdr:sp macro="" textlink="">
      <xdr:nvSpPr>
        <xdr:cNvPr id="13" name="文字方塊 12">
          <a:extLst>
            <a:ext uri="{FF2B5EF4-FFF2-40B4-BE49-F238E27FC236}">
              <a16:creationId xmlns:a16="http://schemas.microsoft.com/office/drawing/2014/main" id="{00000000-0008-0000-0F00-00000D000000}"/>
            </a:ext>
          </a:extLst>
        </xdr:cNvPr>
        <xdr:cNvSpPr txBox="1"/>
      </xdr:nvSpPr>
      <xdr:spPr>
        <a:xfrm>
          <a:off x="6295155" y="916557"/>
          <a:ext cx="1317686"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年 齡</a:t>
          </a:r>
        </a:p>
      </xdr:txBody>
    </xdr:sp>
    <xdr:clientData/>
  </xdr:twoCellAnchor>
  <xdr:twoCellAnchor>
    <xdr:from>
      <xdr:col>11</xdr:col>
      <xdr:colOff>374559</xdr:colOff>
      <xdr:row>4</xdr:row>
      <xdr:rowOff>116097</xdr:rowOff>
    </xdr:from>
    <xdr:to>
      <xdr:col>13</xdr:col>
      <xdr:colOff>203828</xdr:colOff>
      <xdr:row>5</xdr:row>
      <xdr:rowOff>170013</xdr:rowOff>
    </xdr:to>
    <xdr:sp macro="" textlink="">
      <xdr:nvSpPr>
        <xdr:cNvPr id="14" name="文字方塊 13">
          <a:extLst>
            <a:ext uri="{FF2B5EF4-FFF2-40B4-BE49-F238E27FC236}">
              <a16:creationId xmlns:a16="http://schemas.microsoft.com/office/drawing/2014/main" id="{00000000-0008-0000-0F00-00000E000000}"/>
            </a:ext>
          </a:extLst>
        </xdr:cNvPr>
        <xdr:cNvSpPr txBox="1"/>
      </xdr:nvSpPr>
      <xdr:spPr>
        <a:xfrm>
          <a:off x="7918359" y="916197"/>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性 別</a:t>
          </a:r>
          <a:endParaRPr lang="en-US" altLang="zh-TW" sz="1600" b="1">
            <a:solidFill>
              <a:schemeClr val="tx1"/>
            </a:solidFill>
          </a:endParaRPr>
        </a:p>
      </xdr:txBody>
    </xdr:sp>
    <xdr:clientData/>
  </xdr:twoCellAnchor>
  <xdr:twoCellAnchor>
    <xdr:from>
      <xdr:col>13</xdr:col>
      <xdr:colOff>351014</xdr:colOff>
      <xdr:row>4</xdr:row>
      <xdr:rowOff>116816</xdr:rowOff>
    </xdr:from>
    <xdr:to>
      <xdr:col>16</xdr:col>
      <xdr:colOff>554276</xdr:colOff>
      <xdr:row>5</xdr:row>
      <xdr:rowOff>170732</xdr:rowOff>
    </xdr:to>
    <xdr:sp macro="" textlink="">
      <xdr:nvSpPr>
        <xdr:cNvPr id="15" name="文字方塊 14">
          <a:extLst>
            <a:ext uri="{FF2B5EF4-FFF2-40B4-BE49-F238E27FC236}">
              <a16:creationId xmlns:a16="http://schemas.microsoft.com/office/drawing/2014/main" id="{00000000-0008-0000-0F00-00000F000000}"/>
            </a:ext>
          </a:extLst>
        </xdr:cNvPr>
        <xdr:cNvSpPr txBox="1"/>
      </xdr:nvSpPr>
      <xdr:spPr>
        <a:xfrm>
          <a:off x="9266414" y="916916"/>
          <a:ext cx="2260662"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郵 件</a:t>
          </a:r>
        </a:p>
      </xdr:txBody>
    </xdr:sp>
    <xdr:clientData/>
  </xdr:twoCellAnchor>
  <xdr:twoCellAnchor>
    <xdr:from>
      <xdr:col>6</xdr:col>
      <xdr:colOff>239413</xdr:colOff>
      <xdr:row>6</xdr:row>
      <xdr:rowOff>147334</xdr:rowOff>
    </xdr:from>
    <xdr:to>
      <xdr:col>8</xdr:col>
      <xdr:colOff>526960</xdr:colOff>
      <xdr:row>7</xdr:row>
      <xdr:rowOff>201249</xdr:rowOff>
    </xdr:to>
    <xdr:sp macro="" textlink="">
      <xdr:nvSpPr>
        <xdr:cNvPr id="16" name="暱稱">
          <a:extLst>
            <a:ext uri="{FF2B5EF4-FFF2-40B4-BE49-F238E27FC236}">
              <a16:creationId xmlns:a16="http://schemas.microsoft.com/office/drawing/2014/main" id="{00000000-0008-0000-0F00-000010000000}"/>
            </a:ext>
          </a:extLst>
        </xdr:cNvPr>
        <xdr:cNvSpPr txBox="1"/>
      </xdr:nvSpPr>
      <xdr:spPr>
        <a:xfrm>
          <a:off x="4195951" y="1466180"/>
          <a:ext cx="1606394" cy="27372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clientData/>
  </xdr:twoCellAnchor>
  <xdr:twoCellAnchor>
    <xdr:from>
      <xdr:col>8</xdr:col>
      <xdr:colOff>658393</xdr:colOff>
      <xdr:row>6</xdr:row>
      <xdr:rowOff>146975</xdr:rowOff>
    </xdr:from>
    <xdr:to>
      <xdr:col>11</xdr:col>
      <xdr:colOff>149913</xdr:colOff>
      <xdr:row>7</xdr:row>
      <xdr:rowOff>200890</xdr:rowOff>
    </xdr:to>
    <xdr:sp macro="" textlink="">
      <xdr:nvSpPr>
        <xdr:cNvPr id="17" name="年齡">
          <a:extLst>
            <a:ext uri="{FF2B5EF4-FFF2-40B4-BE49-F238E27FC236}">
              <a16:creationId xmlns:a16="http://schemas.microsoft.com/office/drawing/2014/main" id="{00000000-0008-0000-0F00-000011000000}"/>
            </a:ext>
          </a:extLst>
        </xdr:cNvPr>
        <xdr:cNvSpPr txBox="1"/>
      </xdr:nvSpPr>
      <xdr:spPr>
        <a:xfrm>
          <a:off x="5933778" y="1465821"/>
          <a:ext cx="1469789" cy="27372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clientData/>
  </xdr:twoCellAnchor>
  <xdr:twoCellAnchor>
    <xdr:from>
      <xdr:col>11</xdr:col>
      <xdr:colOff>266728</xdr:colOff>
      <xdr:row>6</xdr:row>
      <xdr:rowOff>155602</xdr:rowOff>
    </xdr:from>
    <xdr:to>
      <xdr:col>13</xdr:col>
      <xdr:colOff>275714</xdr:colOff>
      <xdr:row>7</xdr:row>
      <xdr:rowOff>209517</xdr:rowOff>
    </xdr:to>
    <xdr:sp macro="" textlink="">
      <xdr:nvSpPr>
        <xdr:cNvPr id="18" name="性別">
          <a:extLst>
            <a:ext uri="{FF2B5EF4-FFF2-40B4-BE49-F238E27FC236}">
              <a16:creationId xmlns:a16="http://schemas.microsoft.com/office/drawing/2014/main" id="{00000000-0008-0000-0F00-000012000000}"/>
            </a:ext>
          </a:extLst>
        </xdr:cNvPr>
        <xdr:cNvSpPr txBox="1"/>
      </xdr:nvSpPr>
      <xdr:spPr>
        <a:xfrm>
          <a:off x="7520382" y="1474448"/>
          <a:ext cx="1327832" cy="27372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clientData/>
  </xdr:twoCellAnchor>
  <xdr:twoCellAnchor>
    <xdr:from>
      <xdr:col>13</xdr:col>
      <xdr:colOff>328192</xdr:colOff>
      <xdr:row>6</xdr:row>
      <xdr:rowOff>155243</xdr:rowOff>
    </xdr:from>
    <xdr:to>
      <xdr:col>16</xdr:col>
      <xdr:colOff>545290</xdr:colOff>
      <xdr:row>7</xdr:row>
      <xdr:rowOff>209158</xdr:rowOff>
    </xdr:to>
    <xdr:sp macro="" textlink="">
      <xdr:nvSpPr>
        <xdr:cNvPr id="19" name="郵件">
          <a:extLst>
            <a:ext uri="{FF2B5EF4-FFF2-40B4-BE49-F238E27FC236}">
              <a16:creationId xmlns:a16="http://schemas.microsoft.com/office/drawing/2014/main" id="{00000000-0008-0000-0F00-000013000000}"/>
            </a:ext>
          </a:extLst>
        </xdr:cNvPr>
        <xdr:cNvSpPr txBox="1"/>
      </xdr:nvSpPr>
      <xdr:spPr>
        <a:xfrm>
          <a:off x="8900692" y="1474089"/>
          <a:ext cx="2195367" cy="27372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clientData/>
  </xdr:twoCellAnchor>
  <xdr:twoCellAnchor>
    <xdr:from>
      <xdr:col>6</xdr:col>
      <xdr:colOff>58964</xdr:colOff>
      <xdr:row>9</xdr:row>
      <xdr:rowOff>180975</xdr:rowOff>
    </xdr:from>
    <xdr:to>
      <xdr:col>16</xdr:col>
      <xdr:colOff>525658</xdr:colOff>
      <xdr:row>49</xdr:row>
      <xdr:rowOff>92927</xdr:rowOff>
    </xdr:to>
    <xdr:grpSp>
      <xdr:nvGrpSpPr>
        <xdr:cNvPr id="20" name="群組 19">
          <a:extLst>
            <a:ext uri="{FF2B5EF4-FFF2-40B4-BE49-F238E27FC236}">
              <a16:creationId xmlns:a16="http://schemas.microsoft.com/office/drawing/2014/main" id="{00000000-0008-0000-0F00-000014000000}"/>
            </a:ext>
          </a:extLst>
        </xdr:cNvPr>
        <xdr:cNvGrpSpPr/>
      </xdr:nvGrpSpPr>
      <xdr:grpSpPr>
        <a:xfrm>
          <a:off x="3977821" y="2140404"/>
          <a:ext cx="6998123" cy="8620523"/>
          <a:chOff x="4210082" y="1972752"/>
          <a:chExt cx="7324694" cy="8209473"/>
        </a:xfrm>
      </xdr:grpSpPr>
      <xdr:sp macro="" textlink="">
        <xdr:nvSpPr>
          <xdr:cNvPr id="30" name="矩形: 圓角 29">
            <a:extLst>
              <a:ext uri="{FF2B5EF4-FFF2-40B4-BE49-F238E27FC236}">
                <a16:creationId xmlns:a16="http://schemas.microsoft.com/office/drawing/2014/main" id="{00000000-0008-0000-0F00-00001E000000}"/>
              </a:ext>
            </a:extLst>
          </xdr:cNvPr>
          <xdr:cNvSpPr/>
        </xdr:nvSpPr>
        <xdr:spPr>
          <a:xfrm>
            <a:off x="6638926" y="1972752"/>
            <a:ext cx="4895850" cy="315763"/>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32" name="文字方塊 31">
            <a:extLst>
              <a:ext uri="{FF2B5EF4-FFF2-40B4-BE49-F238E27FC236}">
                <a16:creationId xmlns:a16="http://schemas.microsoft.com/office/drawing/2014/main" id="{00000000-0008-0000-0F00-000020000000}"/>
              </a:ext>
            </a:extLst>
          </xdr:cNvPr>
          <xdr:cNvSpPr txBox="1"/>
        </xdr:nvSpPr>
        <xdr:spPr>
          <a:xfrm>
            <a:off x="8472606" y="1997192"/>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投 資 組 合</a:t>
            </a:r>
            <a:endParaRPr lang="en-US" altLang="zh-TW" sz="1600" b="1">
              <a:solidFill>
                <a:schemeClr val="tx1"/>
              </a:solidFill>
            </a:endParaRPr>
          </a:p>
        </xdr:txBody>
      </xdr:sp>
      <xdr:sp macro="" textlink="">
        <xdr:nvSpPr>
          <xdr:cNvPr id="34" name="圓角矩形">
            <a:extLst>
              <a:ext uri="{FF2B5EF4-FFF2-40B4-BE49-F238E27FC236}">
                <a16:creationId xmlns:a16="http://schemas.microsoft.com/office/drawing/2014/main" id="{00000000-0008-0000-0F00-000022000000}"/>
              </a:ext>
            </a:extLst>
          </xdr:cNvPr>
          <xdr:cNvSpPr/>
        </xdr:nvSpPr>
        <xdr:spPr>
          <a:xfrm>
            <a:off x="4210082" y="4981575"/>
            <a:ext cx="7316277" cy="5200650"/>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ctr"/>
            <a:endParaRPr lang="zh-TW" altLang="en-US" sz="800">
              <a:latin typeface="微軟正黑體" panose="020B0604030504040204" pitchFamily="34" charset="-120"/>
              <a:ea typeface="微軟正黑體" panose="020B0604030504040204" pitchFamily="34" charset="-120"/>
            </a:endParaRPr>
          </a:p>
        </xdr:txBody>
      </xdr:sp>
    </xdr:grpSp>
    <xdr:clientData/>
  </xdr:twoCellAnchor>
  <xdr:twoCellAnchor editAs="oneCell">
    <xdr:from>
      <xdr:col>5</xdr:col>
      <xdr:colOff>495301</xdr:colOff>
      <xdr:row>9</xdr:row>
      <xdr:rowOff>9524</xdr:rowOff>
    </xdr:from>
    <xdr:to>
      <xdr:col>10</xdr:col>
      <xdr:colOff>38247</xdr:colOff>
      <xdr:row>23</xdr:row>
      <xdr:rowOff>76199</xdr:rowOff>
    </xdr:to>
    <xdr:pic>
      <xdr:nvPicPr>
        <xdr:cNvPr id="31" name="圖片 30">
          <a:extLst>
            <a:ext uri="{FF2B5EF4-FFF2-40B4-BE49-F238E27FC236}">
              <a16:creationId xmlns:a16="http://schemas.microsoft.com/office/drawing/2014/main" id="{00000000-0008-0000-0F00-00001F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8129"/>
        <a:stretch/>
      </xdr:blipFill>
      <xdr:spPr>
        <a:xfrm>
          <a:off x="3924301" y="1809749"/>
          <a:ext cx="2971946" cy="2867025"/>
        </a:xfrm>
        <a:prstGeom prst="rect">
          <a:avLst/>
        </a:prstGeom>
      </xdr:spPr>
    </xdr:pic>
    <xdr:clientData/>
  </xdr:twoCellAnchor>
  <xdr:twoCellAnchor>
    <xdr:from>
      <xdr:col>6</xdr:col>
      <xdr:colOff>247649</xdr:colOff>
      <xdr:row>50</xdr:row>
      <xdr:rowOff>9527</xdr:rowOff>
    </xdr:from>
    <xdr:to>
      <xdr:col>9</xdr:col>
      <xdr:colOff>418170</xdr:colOff>
      <xdr:row>53</xdr:row>
      <xdr:rowOff>9527</xdr:rowOff>
    </xdr:to>
    <xdr:sp macro="[0]!返回風險中立人格頁面_Click" textlink="">
      <xdr:nvSpPr>
        <xdr:cNvPr id="38" name="反回人格頁">
          <a:extLst>
            <a:ext uri="{FF2B5EF4-FFF2-40B4-BE49-F238E27FC236}">
              <a16:creationId xmlns:a16="http://schemas.microsoft.com/office/drawing/2014/main" id="{00000000-0008-0000-0F00-000026000000}"/>
            </a:ext>
          </a:extLst>
        </xdr:cNvPr>
        <xdr:cNvSpPr/>
      </xdr:nvSpPr>
      <xdr:spPr>
        <a:xfrm>
          <a:off x="4243503" y="10850990"/>
          <a:ext cx="2168447" cy="650488"/>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381000</xdr:colOff>
      <xdr:row>50</xdr:row>
      <xdr:rowOff>152400</xdr:rowOff>
    </xdr:from>
    <xdr:to>
      <xdr:col>7</xdr:col>
      <xdr:colOff>133350</xdr:colOff>
      <xdr:row>52</xdr:row>
      <xdr:rowOff>190500</xdr:rowOff>
    </xdr:to>
    <xdr:pic>
      <xdr:nvPicPr>
        <xdr:cNvPr id="39" name="返回圖" descr="返回 以實心填滿">
          <a:extLst>
            <a:ext uri="{FF2B5EF4-FFF2-40B4-BE49-F238E27FC236}">
              <a16:creationId xmlns:a16="http://schemas.microsoft.com/office/drawing/2014/main" id="{00000000-0008-0000-0F00-00002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4350137" y="11020580"/>
          <a:ext cx="471759" cy="418325"/>
        </a:xfrm>
        <a:prstGeom prst="rect">
          <a:avLst/>
        </a:prstGeom>
      </xdr:spPr>
    </xdr:pic>
    <xdr:clientData/>
  </xdr:twoCellAnchor>
  <xdr:twoCellAnchor>
    <xdr:from>
      <xdr:col>13</xdr:col>
      <xdr:colOff>361950</xdr:colOff>
      <xdr:row>50</xdr:row>
      <xdr:rowOff>28577</xdr:rowOff>
    </xdr:from>
    <xdr:to>
      <xdr:col>16</xdr:col>
      <xdr:colOff>400050</xdr:colOff>
      <xdr:row>53</xdr:row>
      <xdr:rowOff>28577</xdr:rowOff>
    </xdr:to>
    <xdr:sp macro="[0]!列印風險中立結果" textlink="">
      <xdr:nvSpPr>
        <xdr:cNvPr id="40" name="列印風險中立結果">
          <a:extLst>
            <a:ext uri="{FF2B5EF4-FFF2-40B4-BE49-F238E27FC236}">
              <a16:creationId xmlns:a16="http://schemas.microsoft.com/office/drawing/2014/main" id="{00000000-0008-0000-0F00-000028000000}"/>
            </a:ext>
          </a:extLst>
        </xdr:cNvPr>
        <xdr:cNvSpPr/>
      </xdr:nvSpPr>
      <xdr:spPr>
        <a:xfrm>
          <a:off x="9019633" y="10870040"/>
          <a:ext cx="2036027" cy="650488"/>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9</xdr:col>
      <xdr:colOff>452913</xdr:colOff>
      <xdr:row>11</xdr:row>
      <xdr:rowOff>129352</xdr:rowOff>
    </xdr:from>
    <xdr:to>
      <xdr:col>16</xdr:col>
      <xdr:colOff>565889</xdr:colOff>
      <xdr:row>21</xdr:row>
      <xdr:rowOff>98426</xdr:rowOff>
    </xdr:to>
    <xdr:sp macro="" textlink="">
      <xdr:nvSpPr>
        <xdr:cNvPr id="41" name="portfolio">
          <a:extLst>
            <a:ext uri="{FF2B5EF4-FFF2-40B4-BE49-F238E27FC236}">
              <a16:creationId xmlns:a16="http://schemas.microsoft.com/office/drawing/2014/main" id="{00000000-0008-0000-0F00-000029000000}"/>
            </a:ext>
          </a:extLst>
        </xdr:cNvPr>
        <xdr:cNvSpPr/>
      </xdr:nvSpPr>
      <xdr:spPr>
        <a:xfrm>
          <a:off x="6379580" y="2457685"/>
          <a:ext cx="4722605" cy="2085741"/>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lang="en-US" altLang="zh-TW" sz="1200" b="1">
              <a:solidFill>
                <a:schemeClr val="tx1"/>
              </a:solidFill>
              <a:latin typeface="微軟正黑體" panose="020B0604030504040204" pitchFamily="34" charset="-120"/>
              <a:ea typeface="微軟正黑體" panose="020B0604030504040204" pitchFamily="34" charset="-120"/>
            </a:rPr>
            <a:t>6669.TW,3533.TW,2059.TW,2357.TW</a:t>
          </a:r>
        </a:p>
        <a:p>
          <a:pPr algn="l"/>
          <a:r>
            <a:rPr lang="en-US" altLang="zh-TW" sz="1200" b="1">
              <a:solidFill>
                <a:schemeClr val="tx1"/>
              </a:solidFill>
              <a:latin typeface="微軟正黑體" panose="020B0604030504040204" pitchFamily="34" charset="-120"/>
              <a:ea typeface="微軟正黑體" panose="020B0604030504040204" pitchFamily="34" charset="-120"/>
            </a:rPr>
            <a:t>3008.TW,4763.TW,2454.TW,2207.TW</a:t>
          </a:r>
        </a:p>
        <a:p>
          <a:pPr algn="l"/>
          <a:r>
            <a:rPr lang="en-US" altLang="zh-TW" sz="1200" b="1">
              <a:solidFill>
                <a:schemeClr val="tx1"/>
              </a:solidFill>
              <a:latin typeface="微軟正黑體" panose="020B0604030504040204" pitchFamily="34" charset="-120"/>
              <a:ea typeface="微軟正黑體" panose="020B0604030504040204" pitchFamily="34" charset="-120"/>
            </a:rPr>
            <a:t>3661.TW,2327.TW</a:t>
          </a:r>
        </a:p>
        <a:p>
          <a:pPr algn="l"/>
          <a:endParaRPr lang="en-US" altLang="zh-TW" sz="1200" b="1">
            <a:solidFill>
              <a:srgbClr val="FFC000"/>
            </a:solidFill>
            <a:latin typeface="微軟正黑體" panose="020B0604030504040204" pitchFamily="34" charset="-120"/>
            <a:ea typeface="微軟正黑體" panose="020B0604030504040204" pitchFamily="34" charset="-120"/>
          </a:endParaRPr>
        </a:p>
      </xdr:txBody>
    </xdr:sp>
    <xdr:clientData/>
  </xdr:twoCellAnchor>
  <xdr:twoCellAnchor>
    <xdr:from>
      <xdr:col>6</xdr:col>
      <xdr:colOff>528126</xdr:colOff>
      <xdr:row>24</xdr:row>
      <xdr:rowOff>201087</xdr:rowOff>
    </xdr:from>
    <xdr:to>
      <xdr:col>16</xdr:col>
      <xdr:colOff>181429</xdr:colOff>
      <xdr:row>30</xdr:row>
      <xdr:rowOff>153823</xdr:rowOff>
    </xdr:to>
    <xdr:grpSp>
      <xdr:nvGrpSpPr>
        <xdr:cNvPr id="21" name="群組 20">
          <a:extLst>
            <a:ext uri="{FF2B5EF4-FFF2-40B4-BE49-F238E27FC236}">
              <a16:creationId xmlns:a16="http://schemas.microsoft.com/office/drawing/2014/main" id="{00000000-0008-0000-0F00-000015000000}"/>
            </a:ext>
          </a:extLst>
        </xdr:cNvPr>
        <xdr:cNvGrpSpPr/>
      </xdr:nvGrpSpPr>
      <xdr:grpSpPr>
        <a:xfrm>
          <a:off x="4446983" y="5426230"/>
          <a:ext cx="6184732" cy="1259022"/>
          <a:chOff x="4496876" y="5477267"/>
          <a:chExt cx="6267886" cy="1222737"/>
        </a:xfrm>
      </xdr:grpSpPr>
      <xdr:sp macro="" textlink="">
        <xdr:nvSpPr>
          <xdr:cNvPr id="44" name="蒙地卡羅">
            <a:extLst>
              <a:ext uri="{FF2B5EF4-FFF2-40B4-BE49-F238E27FC236}">
                <a16:creationId xmlns:a16="http://schemas.microsoft.com/office/drawing/2014/main" id="{00000000-0008-0000-0F00-00002C000000}"/>
              </a:ext>
            </a:extLst>
          </xdr:cNvPr>
          <xdr:cNvSpPr/>
        </xdr:nvSpPr>
        <xdr:spPr>
          <a:xfrm>
            <a:off x="4504292" y="5873576"/>
            <a:ext cx="6252415" cy="385979"/>
          </a:xfrm>
          <a:prstGeom prst="roundRect">
            <a:avLst>
              <a:gd name="adj" fmla="val 13375"/>
            </a:avLst>
          </a:prstGeom>
          <a:ln w="19050">
            <a:solidFill>
              <a:srgbClr val="FCC93B"/>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altLang="zh-TW" sz="1100">
                <a:solidFill>
                  <a:schemeClr val="dk1"/>
                </a:solidFill>
                <a:effectLst/>
                <a:latin typeface="+mn-lt"/>
                <a:ea typeface="+mn-ea"/>
                <a:cs typeface="+mn-cs"/>
              </a:rPr>
              <a:t>3376W     1702W     2324W     8454W     2395W     6790W     2208W     2029W     6168W     2375W</a:t>
            </a:r>
            <a:endParaRPr lang="zh-TW" altLang="en-US" sz="1100">
              <a:latin typeface="微軟正黑體" panose="020B0604030504040204" pitchFamily="34" charset="-120"/>
              <a:ea typeface="微軟正黑體" panose="020B0604030504040204" pitchFamily="34" charset="-120"/>
            </a:endParaRPr>
          </a:p>
        </xdr:txBody>
      </xdr:sp>
      <xdr:sp macro="" textlink="">
        <xdr:nvSpPr>
          <xdr:cNvPr id="45" name="矩形: 圓角 44">
            <a:extLst>
              <a:ext uri="{FF2B5EF4-FFF2-40B4-BE49-F238E27FC236}">
                <a16:creationId xmlns:a16="http://schemas.microsoft.com/office/drawing/2014/main" id="{00000000-0008-0000-0F00-00002D000000}"/>
              </a:ext>
            </a:extLst>
          </xdr:cNvPr>
          <xdr:cNvSpPr/>
        </xdr:nvSpPr>
        <xdr:spPr>
          <a:xfrm>
            <a:off x="4519283" y="5477267"/>
            <a:ext cx="6245479" cy="332432"/>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投資組合權重</a:t>
            </a:r>
          </a:p>
        </xdr:txBody>
      </xdr:sp>
      <xdr:sp macro="" textlink="">
        <xdr:nvSpPr>
          <xdr:cNvPr id="46" name="權重">
            <a:extLst>
              <a:ext uri="{FF2B5EF4-FFF2-40B4-BE49-F238E27FC236}">
                <a16:creationId xmlns:a16="http://schemas.microsoft.com/office/drawing/2014/main" id="{00000000-0008-0000-0F00-00002E000000}"/>
              </a:ext>
            </a:extLst>
          </xdr:cNvPr>
          <xdr:cNvSpPr/>
        </xdr:nvSpPr>
        <xdr:spPr>
          <a:xfrm>
            <a:off x="4496876" y="6314025"/>
            <a:ext cx="6252415" cy="385979"/>
          </a:xfrm>
          <a:prstGeom prst="roundRect">
            <a:avLst>
              <a:gd name="adj" fmla="val 13375"/>
            </a:avLst>
          </a:prstGeom>
          <a:ln w="19050">
            <a:solidFill>
              <a:srgbClr val="FCC93B"/>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altLang="zh-TW" sz="1100">
                <a:solidFill>
                  <a:schemeClr val="dk1"/>
                </a:solidFill>
                <a:effectLst/>
                <a:latin typeface="+mn-lt"/>
                <a:ea typeface="+mn-ea"/>
                <a:cs typeface="+mn-cs"/>
              </a:rPr>
              <a:t>0.066        0.233        0.004        0.232        0.116        0.05        0.126        0.005        0.026        0.141</a:t>
            </a:r>
            <a:endParaRPr lang="zh-TW" altLang="en-US" sz="1100">
              <a:latin typeface="微軟正黑體" panose="020B0604030504040204" pitchFamily="34" charset="-120"/>
              <a:ea typeface="微軟正黑體" panose="020B0604030504040204" pitchFamily="34" charset="-120"/>
            </a:endParaRPr>
          </a:p>
        </xdr:txBody>
      </xdr:sp>
    </xdr:grpSp>
    <xdr:clientData/>
  </xdr:twoCellAnchor>
  <xdr:twoCellAnchor>
    <xdr:from>
      <xdr:col>8</xdr:col>
      <xdr:colOff>308930</xdr:colOff>
      <xdr:row>31</xdr:row>
      <xdr:rowOff>59296</xdr:rowOff>
    </xdr:from>
    <xdr:to>
      <xdr:col>16</xdr:col>
      <xdr:colOff>196462</xdr:colOff>
      <xdr:row>48</xdr:row>
      <xdr:rowOff>179387</xdr:rowOff>
    </xdr:to>
    <xdr:sp macro="" textlink="">
      <xdr:nvSpPr>
        <xdr:cNvPr id="56" name="矩形: 圓角 55">
          <a:extLst>
            <a:ext uri="{FF2B5EF4-FFF2-40B4-BE49-F238E27FC236}">
              <a16:creationId xmlns:a16="http://schemas.microsoft.com/office/drawing/2014/main" id="{00000000-0008-0000-0F00-000038000000}"/>
            </a:ext>
          </a:extLst>
        </xdr:cNvPr>
        <xdr:cNvSpPr/>
      </xdr:nvSpPr>
      <xdr:spPr>
        <a:xfrm>
          <a:off x="5534073" y="6808439"/>
          <a:ext cx="5112675" cy="3821234"/>
        </a:xfrm>
        <a:prstGeom prst="roundRect">
          <a:avLst>
            <a:gd name="adj" fmla="val 1996"/>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indent="0" algn="ctr"/>
          <a:endParaRPr lang="zh-TW" altLang="en-US" sz="1400" b="1">
            <a:solidFill>
              <a:srgbClr val="B04814"/>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6</xdr:col>
      <xdr:colOff>108415</xdr:colOff>
      <xdr:row>22</xdr:row>
      <xdr:rowOff>108415</xdr:rowOff>
    </xdr:from>
    <xdr:to>
      <xdr:col>16</xdr:col>
      <xdr:colOff>527148</xdr:colOff>
      <xdr:row>23</xdr:row>
      <xdr:rowOff>212898</xdr:rowOff>
    </xdr:to>
    <xdr:sp macro="[0]!返回風險中立偏厭人格頁_Click" textlink="">
      <xdr:nvSpPr>
        <xdr:cNvPr id="57" name="矩形: 圓角 56">
          <a:extLst>
            <a:ext uri="{FF2B5EF4-FFF2-40B4-BE49-F238E27FC236}">
              <a16:creationId xmlns:a16="http://schemas.microsoft.com/office/drawing/2014/main" id="{00000000-0008-0000-0F00-000039000000}"/>
            </a:ext>
          </a:extLst>
        </xdr:cNvPr>
        <xdr:cNvSpPr/>
      </xdr:nvSpPr>
      <xdr:spPr>
        <a:xfrm>
          <a:off x="4104269" y="4878659"/>
          <a:ext cx="7078489" cy="321312"/>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zh-TW" altLang="zh-TW" sz="1600" b="1">
              <a:solidFill>
                <a:schemeClr val="dk1"/>
              </a:solidFill>
              <a:effectLst/>
              <a:latin typeface="+mn-lt"/>
              <a:ea typeface="+mn-ea"/>
              <a:cs typeface="+mn-cs"/>
            </a:rPr>
            <a:t>最佳投資組合表現</a:t>
          </a:r>
          <a:endParaRPr lang="zh-TW" altLang="zh-TW" sz="1600">
            <a:effectLst/>
          </a:endParaRPr>
        </a:p>
        <a:p>
          <a:pPr algn="ctr"/>
          <a:endParaRPr lang="zh-TW" altLang="en-US" sz="1600">
            <a:latin typeface="微軟正黑體" panose="020B0604030504040204" pitchFamily="34" charset="-120"/>
            <a:ea typeface="微軟正黑體" panose="020B0604030504040204" pitchFamily="34" charset="-120"/>
          </a:endParaRPr>
        </a:p>
      </xdr:txBody>
    </xdr:sp>
    <xdr:clientData/>
  </xdr:twoCellAnchor>
  <xdr:twoCellAnchor>
    <xdr:from>
      <xdr:col>13</xdr:col>
      <xdr:colOff>615157</xdr:colOff>
      <xdr:row>18</xdr:row>
      <xdr:rowOff>139390</xdr:rowOff>
    </xdr:from>
    <xdr:to>
      <xdr:col>16</xdr:col>
      <xdr:colOff>417232</xdr:colOff>
      <xdr:row>20</xdr:row>
      <xdr:rowOff>156157</xdr:rowOff>
    </xdr:to>
    <xdr:grpSp>
      <xdr:nvGrpSpPr>
        <xdr:cNvPr id="58" name="群組 57">
          <a:extLst>
            <a:ext uri="{FF2B5EF4-FFF2-40B4-BE49-F238E27FC236}">
              <a16:creationId xmlns:a16="http://schemas.microsoft.com/office/drawing/2014/main" id="{00000000-0008-0000-0F00-00003A000000}"/>
            </a:ext>
          </a:extLst>
        </xdr:cNvPr>
        <xdr:cNvGrpSpPr/>
      </xdr:nvGrpSpPr>
      <xdr:grpSpPr>
        <a:xfrm>
          <a:off x="9106014" y="4058247"/>
          <a:ext cx="1761504" cy="452196"/>
          <a:chOff x="13735911" y="6147552"/>
          <a:chExt cx="2209004" cy="651710"/>
        </a:xfrm>
      </xdr:grpSpPr>
      <xdr:sp macro="[0]!晴天型最終分析" textlink="">
        <xdr:nvSpPr>
          <xdr:cNvPr id="59" name="反回人格頁">
            <a:extLst>
              <a:ext uri="{FF2B5EF4-FFF2-40B4-BE49-F238E27FC236}">
                <a16:creationId xmlns:a16="http://schemas.microsoft.com/office/drawing/2014/main" id="{00000000-0008-0000-0F00-00003B000000}"/>
              </a:ext>
            </a:extLst>
          </xdr:cNvPr>
          <xdr:cNvSpPr/>
        </xdr:nvSpPr>
        <xdr:spPr>
          <a:xfrm>
            <a:off x="13735911" y="6147552"/>
            <a:ext cx="2209004" cy="651710"/>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a:t>
            </a:r>
            <a:r>
              <a:rPr lang="zh-TW" altLang="en-US" sz="1600" b="1">
                <a:solidFill>
                  <a:schemeClr val="tx1"/>
                </a:solidFill>
                <a:latin typeface="微軟正黑體" panose="020B0604030504040204" pitchFamily="34" charset="-120"/>
                <a:ea typeface="微軟正黑體" panose="020B0604030504040204" pitchFamily="34" charset="-120"/>
              </a:rPr>
              <a:t>生成數據</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sp macro="" textlink="">
        <xdr:nvSpPr>
          <xdr:cNvPr id="60" name="箭號: 向下 59">
            <a:extLst>
              <a:ext uri="{FF2B5EF4-FFF2-40B4-BE49-F238E27FC236}">
                <a16:creationId xmlns:a16="http://schemas.microsoft.com/office/drawing/2014/main" id="{00000000-0008-0000-0F00-00003C000000}"/>
              </a:ext>
            </a:extLst>
          </xdr:cNvPr>
          <xdr:cNvSpPr/>
        </xdr:nvSpPr>
        <xdr:spPr>
          <a:xfrm>
            <a:off x="14077372" y="6313379"/>
            <a:ext cx="243192" cy="325322"/>
          </a:xfrm>
          <a:prstGeom prst="downArrow">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zh-TW" altLang="en-US" sz="1100"/>
          </a:p>
        </xdr:txBody>
      </xdr:sp>
    </xdr:grpSp>
    <xdr:clientData/>
  </xdr:twoCellAnchor>
  <xdr:twoCellAnchor>
    <xdr:from>
      <xdr:col>6</xdr:col>
      <xdr:colOff>514048</xdr:colOff>
      <xdr:row>31</xdr:row>
      <xdr:rowOff>90714</xdr:rowOff>
    </xdr:from>
    <xdr:to>
      <xdr:col>8</xdr:col>
      <xdr:colOff>127779</xdr:colOff>
      <xdr:row>48</xdr:row>
      <xdr:rowOff>181429</xdr:rowOff>
    </xdr:to>
    <xdr:grpSp>
      <xdr:nvGrpSpPr>
        <xdr:cNvPr id="61" name="群組 60">
          <a:extLst>
            <a:ext uri="{FF2B5EF4-FFF2-40B4-BE49-F238E27FC236}">
              <a16:creationId xmlns:a16="http://schemas.microsoft.com/office/drawing/2014/main" id="{00000000-0008-0000-0F00-00003D000000}"/>
            </a:ext>
          </a:extLst>
        </xdr:cNvPr>
        <xdr:cNvGrpSpPr/>
      </xdr:nvGrpSpPr>
      <xdr:grpSpPr>
        <a:xfrm>
          <a:off x="4432905" y="6839857"/>
          <a:ext cx="920017" cy="3791858"/>
          <a:chOff x="4479410" y="6839391"/>
          <a:chExt cx="962809" cy="3061163"/>
        </a:xfrm>
      </xdr:grpSpPr>
      <xdr:sp macro="" textlink="">
        <xdr:nvSpPr>
          <xdr:cNvPr id="62" name="夏普率">
            <a:extLst>
              <a:ext uri="{FF2B5EF4-FFF2-40B4-BE49-F238E27FC236}">
                <a16:creationId xmlns:a16="http://schemas.microsoft.com/office/drawing/2014/main" id="{00000000-0008-0000-0F00-00003E000000}"/>
              </a:ext>
            </a:extLst>
          </xdr:cNvPr>
          <xdr:cNvSpPr/>
        </xdr:nvSpPr>
        <xdr:spPr>
          <a:xfrm>
            <a:off x="4479410" y="9575328"/>
            <a:ext cx="943624" cy="32522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en-US" altLang="zh-TW" sz="1400" b="1">
                <a:solidFill>
                  <a:srgbClr val="B04814"/>
                </a:solidFill>
                <a:latin typeface="微軟正黑體" panose="020B0604030504040204" pitchFamily="34" charset="-120"/>
                <a:ea typeface="微軟正黑體" panose="020B0604030504040204" pitchFamily="34" charset="-120"/>
              </a:rPr>
              <a:t>1.45685884233108</a:t>
            </a: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63" name="矩形: 圓角 62">
            <a:extLst>
              <a:ext uri="{FF2B5EF4-FFF2-40B4-BE49-F238E27FC236}">
                <a16:creationId xmlns:a16="http://schemas.microsoft.com/office/drawing/2014/main" id="{00000000-0008-0000-0F00-00003F000000}"/>
              </a:ext>
            </a:extLst>
          </xdr:cNvPr>
          <xdr:cNvSpPr/>
        </xdr:nvSpPr>
        <xdr:spPr>
          <a:xfrm>
            <a:off x="4480312" y="9210509"/>
            <a:ext cx="943624" cy="331683"/>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夏普率</a:t>
            </a:r>
          </a:p>
        </xdr:txBody>
      </xdr:sp>
      <xdr:sp macro="" textlink="">
        <xdr:nvSpPr>
          <xdr:cNvPr id="64" name="標準差">
            <a:extLst>
              <a:ext uri="{FF2B5EF4-FFF2-40B4-BE49-F238E27FC236}">
                <a16:creationId xmlns:a16="http://schemas.microsoft.com/office/drawing/2014/main" id="{00000000-0008-0000-0F00-000040000000}"/>
              </a:ext>
            </a:extLst>
          </xdr:cNvPr>
          <xdr:cNvSpPr/>
        </xdr:nvSpPr>
        <xdr:spPr>
          <a:xfrm>
            <a:off x="4489651" y="8800242"/>
            <a:ext cx="943624" cy="33101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en-US" altLang="zh-TW" sz="1400" b="1">
                <a:solidFill>
                  <a:srgbClr val="B04814"/>
                </a:solidFill>
                <a:latin typeface="微軟正黑體" panose="020B0604030504040204" pitchFamily="34" charset="-120"/>
                <a:ea typeface="微軟正黑體" panose="020B0604030504040204" pitchFamily="34" charset="-120"/>
              </a:rPr>
              <a:t>0.251108318111946</a:t>
            </a: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65" name="矩形: 圓角 64">
            <a:extLst>
              <a:ext uri="{FF2B5EF4-FFF2-40B4-BE49-F238E27FC236}">
                <a16:creationId xmlns:a16="http://schemas.microsoft.com/office/drawing/2014/main" id="{00000000-0008-0000-0F00-000041000000}"/>
              </a:ext>
            </a:extLst>
          </xdr:cNvPr>
          <xdr:cNvSpPr/>
        </xdr:nvSpPr>
        <xdr:spPr>
          <a:xfrm>
            <a:off x="4489651" y="8436418"/>
            <a:ext cx="943624" cy="324794"/>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標準差</a:t>
            </a:r>
          </a:p>
        </xdr:txBody>
      </xdr:sp>
      <xdr:sp macro="" textlink="">
        <xdr:nvSpPr>
          <xdr:cNvPr id="66" name="變異數">
            <a:extLst>
              <a:ext uri="{FF2B5EF4-FFF2-40B4-BE49-F238E27FC236}">
                <a16:creationId xmlns:a16="http://schemas.microsoft.com/office/drawing/2014/main" id="{00000000-0008-0000-0F00-000042000000}"/>
              </a:ext>
            </a:extLst>
          </xdr:cNvPr>
          <xdr:cNvSpPr/>
        </xdr:nvSpPr>
        <xdr:spPr>
          <a:xfrm>
            <a:off x="4488353" y="8010980"/>
            <a:ext cx="943624" cy="325227"/>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en-US" altLang="zh-TW" sz="1400" b="1">
                <a:solidFill>
                  <a:srgbClr val="B04814"/>
                </a:solidFill>
                <a:latin typeface="微軟正黑體" panose="020B0604030504040204" pitchFamily="34" charset="-120"/>
                <a:ea typeface="微軟正黑體" panose="020B0604030504040204" pitchFamily="34" charset="-120"/>
              </a:rPr>
              <a:t>0.06305538742501</a:t>
            </a: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67" name="矩形: 圓角 66">
            <a:extLst>
              <a:ext uri="{FF2B5EF4-FFF2-40B4-BE49-F238E27FC236}">
                <a16:creationId xmlns:a16="http://schemas.microsoft.com/office/drawing/2014/main" id="{00000000-0008-0000-0F00-000043000000}"/>
              </a:ext>
            </a:extLst>
          </xdr:cNvPr>
          <xdr:cNvSpPr/>
        </xdr:nvSpPr>
        <xdr:spPr>
          <a:xfrm>
            <a:off x="4489255" y="7639811"/>
            <a:ext cx="943624" cy="331683"/>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變異數</a:t>
            </a:r>
          </a:p>
        </xdr:txBody>
      </xdr:sp>
      <xdr:sp macro="" textlink="">
        <xdr:nvSpPr>
          <xdr:cNvPr id="68" name="平均數">
            <a:extLst>
              <a:ext uri="{FF2B5EF4-FFF2-40B4-BE49-F238E27FC236}">
                <a16:creationId xmlns:a16="http://schemas.microsoft.com/office/drawing/2014/main" id="{00000000-0008-0000-0F00-000044000000}"/>
              </a:ext>
            </a:extLst>
          </xdr:cNvPr>
          <xdr:cNvSpPr/>
        </xdr:nvSpPr>
        <xdr:spPr>
          <a:xfrm>
            <a:off x="4498595" y="7209437"/>
            <a:ext cx="943624" cy="33101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en-US" altLang="zh-TW" sz="1400" b="1">
                <a:solidFill>
                  <a:srgbClr val="B04814"/>
                </a:solidFill>
                <a:latin typeface="微軟正黑體" panose="020B0604030504040204" pitchFamily="34" charset="-120"/>
                <a:ea typeface="微軟正黑體" panose="020B0604030504040204" pitchFamily="34" charset="-120"/>
              </a:rPr>
              <a:t>0.408729373624274</a:t>
            </a: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69" name="矩形: 圓角 68">
            <a:extLst>
              <a:ext uri="{FF2B5EF4-FFF2-40B4-BE49-F238E27FC236}">
                <a16:creationId xmlns:a16="http://schemas.microsoft.com/office/drawing/2014/main" id="{00000000-0008-0000-0F00-000045000000}"/>
              </a:ext>
            </a:extLst>
          </xdr:cNvPr>
          <xdr:cNvSpPr/>
        </xdr:nvSpPr>
        <xdr:spPr>
          <a:xfrm>
            <a:off x="4498594" y="6839391"/>
            <a:ext cx="943624" cy="331016"/>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平均數</a:t>
            </a:r>
          </a:p>
        </xdr:txBody>
      </xdr:sp>
    </xdr:grpSp>
    <xdr:clientData/>
  </xdr:twoCellAnchor>
  <xdr:twoCellAnchor>
    <xdr:from>
      <xdr:col>8</xdr:col>
      <xdr:colOff>431800</xdr:colOff>
      <xdr:row>32</xdr:row>
      <xdr:rowOff>76200</xdr:rowOff>
    </xdr:from>
    <xdr:to>
      <xdr:col>15</xdr:col>
      <xdr:colOff>571500</xdr:colOff>
      <xdr:row>47</xdr:row>
      <xdr:rowOff>76200</xdr:rowOff>
    </xdr:to>
    <xdr:graphicFrame macro="">
      <xdr:nvGraphicFramePr>
        <xdr:cNvPr id="36" name="圖表 35">
          <a:extLst>
            <a:ext uri="{FF2B5EF4-FFF2-40B4-BE49-F238E27FC236}">
              <a16:creationId xmlns:a16="http://schemas.microsoft.com/office/drawing/2014/main" id="{6385FBD7-1A4F-442B-99EE-21BB577DC3A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0</xdr:col>
      <xdr:colOff>812800</xdr:colOff>
      <xdr:row>7</xdr:row>
      <xdr:rowOff>0</xdr:rowOff>
    </xdr:from>
    <xdr:to>
      <xdr:col>2</xdr:col>
      <xdr:colOff>533400</xdr:colOff>
      <xdr:row>9</xdr:row>
      <xdr:rowOff>44449</xdr:rowOff>
    </xdr:to>
    <xdr:sp macro="[0]!雷雨型分析" textlink="">
      <xdr:nvSpPr>
        <xdr:cNvPr id="2" name="返回重測">
          <a:extLst>
            <a:ext uri="{FF2B5EF4-FFF2-40B4-BE49-F238E27FC236}">
              <a16:creationId xmlns:a16="http://schemas.microsoft.com/office/drawing/2014/main" id="{00000000-0008-0000-1000-000002000000}"/>
            </a:ext>
          </a:extLst>
        </xdr:cNvPr>
        <xdr:cNvSpPr/>
      </xdr:nvSpPr>
      <xdr:spPr>
        <a:xfrm>
          <a:off x="812800" y="1511300"/>
          <a:ext cx="2095500" cy="476249"/>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1600" b="1">
              <a:solidFill>
                <a:schemeClr val="tx1"/>
              </a:solidFill>
              <a:latin typeface="微軟正黑體" panose="020B0604030504040204" pitchFamily="34" charset="-120"/>
              <a:ea typeface="微軟正黑體" panose="020B0604030504040204" pitchFamily="34" charset="-120"/>
            </a:rPr>
            <a:t>確認投資組合</a:t>
          </a:r>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9</xdr:col>
      <xdr:colOff>381000</xdr:colOff>
      <xdr:row>0</xdr:row>
      <xdr:rowOff>0</xdr:rowOff>
    </xdr:from>
    <xdr:to>
      <xdr:col>22</xdr:col>
      <xdr:colOff>315686</xdr:colOff>
      <xdr:row>51</xdr:row>
      <xdr:rowOff>123825</xdr:rowOff>
    </xdr:to>
    <xdr:pic>
      <xdr:nvPicPr>
        <xdr:cNvPr id="2" name="圖片 1">
          <a:extLst>
            <a:ext uri="{FF2B5EF4-FFF2-40B4-BE49-F238E27FC236}">
              <a16:creationId xmlns:a16="http://schemas.microsoft.com/office/drawing/2014/main" id="{00000000-0008-0000-12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53200" y="0"/>
          <a:ext cx="8850086" cy="10325100"/>
        </a:xfrm>
        <a:prstGeom prst="rect">
          <a:avLst/>
        </a:prstGeom>
      </xdr:spPr>
    </xdr:pic>
    <xdr:clientData/>
  </xdr:twoCellAnchor>
  <xdr:twoCellAnchor>
    <xdr:from>
      <xdr:col>14</xdr:col>
      <xdr:colOff>444954</xdr:colOff>
      <xdr:row>8</xdr:row>
      <xdr:rowOff>66675</xdr:rowOff>
    </xdr:from>
    <xdr:to>
      <xdr:col>21</xdr:col>
      <xdr:colOff>168729</xdr:colOff>
      <xdr:row>20</xdr:row>
      <xdr:rowOff>19050</xdr:rowOff>
    </xdr:to>
    <xdr:sp macro="" textlink="">
      <xdr:nvSpPr>
        <xdr:cNvPr id="5" name="矩形: 圓角 4">
          <a:extLst>
            <a:ext uri="{FF2B5EF4-FFF2-40B4-BE49-F238E27FC236}">
              <a16:creationId xmlns:a16="http://schemas.microsoft.com/office/drawing/2014/main" id="{00000000-0008-0000-1200-000005000000}"/>
            </a:ext>
          </a:extLst>
        </xdr:cNvPr>
        <xdr:cNvSpPr/>
      </xdr:nvSpPr>
      <xdr:spPr>
        <a:xfrm>
          <a:off x="10046154" y="1666875"/>
          <a:ext cx="4524375" cy="23526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a:solidFill>
                <a:schemeClr val="dk1"/>
              </a:solidFill>
              <a:effectLst/>
              <a:latin typeface="+mn-lt"/>
              <a:ea typeface="+mn-ea"/>
              <a:cs typeface="+mn-cs"/>
            </a:rPr>
            <a:t>雷雨型人格者是一類在風險承擔上具備高度靈活性和動態平衡能力的個體。</a:t>
          </a:r>
          <a:endParaRPr lang="en-US" altLang="zh-TW" sz="1600" b="0" i="0">
            <a:solidFill>
              <a:schemeClr val="dk1"/>
            </a:solidFill>
            <a:effectLst/>
            <a:latin typeface="+mn-lt"/>
            <a:ea typeface="+mn-ea"/>
            <a:cs typeface="+mn-cs"/>
          </a:endParaRPr>
        </a:p>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a:solidFill>
                <a:schemeClr val="dk1"/>
              </a:solidFill>
              <a:effectLst/>
              <a:latin typeface="+mn-lt"/>
              <a:ea typeface="+mn-ea"/>
              <a:cs typeface="+mn-cs"/>
            </a:rPr>
            <a:t>他們能夠在理性評估風險的基礎上，適度承擔風險以追求高回報。他們的優勢在於靈活應對、創新精神和高回報潛力，但在決策壓力和風險評估方面可能面臨挑戰。</a:t>
          </a:r>
          <a:endParaRPr lang="zh-TW" altLang="en-US" sz="1100"/>
        </a:p>
      </xdr:txBody>
    </xdr:sp>
    <xdr:clientData/>
  </xdr:twoCellAnchor>
  <xdr:twoCellAnchor>
    <xdr:from>
      <xdr:col>10</xdr:col>
      <xdr:colOff>530679</xdr:colOff>
      <xdr:row>23</xdr:row>
      <xdr:rowOff>0</xdr:rowOff>
    </xdr:from>
    <xdr:to>
      <xdr:col>21</xdr:col>
      <xdr:colOff>187779</xdr:colOff>
      <xdr:row>45</xdr:row>
      <xdr:rowOff>76200</xdr:rowOff>
    </xdr:to>
    <xdr:sp macro="" textlink="">
      <xdr:nvSpPr>
        <xdr:cNvPr id="6" name="矩形: 圓角 5">
          <a:extLst>
            <a:ext uri="{FF2B5EF4-FFF2-40B4-BE49-F238E27FC236}">
              <a16:creationId xmlns:a16="http://schemas.microsoft.com/office/drawing/2014/main" id="{00000000-0008-0000-1200-000006000000}"/>
            </a:ext>
          </a:extLst>
        </xdr:cNvPr>
        <xdr:cNvSpPr/>
      </xdr:nvSpPr>
      <xdr:spPr>
        <a:xfrm>
          <a:off x="7388679" y="4600575"/>
          <a:ext cx="7200900" cy="4476750"/>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靈活應對能力：</a:t>
          </a:r>
          <a:r>
            <a:rPr lang="zh-TW" altLang="en-US" sz="1400" b="0" i="0">
              <a:solidFill>
                <a:schemeClr val="dk1"/>
              </a:solidFill>
              <a:effectLst/>
              <a:latin typeface="+mn-lt"/>
              <a:ea typeface="+mn-ea"/>
              <a:cs typeface="+mn-cs"/>
            </a:rPr>
            <a:t>他們能夠靈活應對不同的情況，無論是穩定還是動盪的環境，都能保持高效的運作。</a:t>
          </a:r>
        </a:p>
        <a:p>
          <a:pPr algn="l" rtl="0" fontAlgn="base"/>
          <a:r>
            <a:rPr lang="zh-TW" altLang="en-US" sz="1400" b="1" i="0">
              <a:solidFill>
                <a:schemeClr val="dk1"/>
              </a:solidFill>
              <a:effectLst/>
              <a:latin typeface="+mn-lt"/>
              <a:ea typeface="+mn-ea"/>
              <a:cs typeface="+mn-cs"/>
            </a:rPr>
            <a:t>高回報潛力：</a:t>
          </a:r>
          <a:r>
            <a:rPr lang="zh-TW" altLang="en-US" sz="1400" b="0" i="0">
              <a:solidFill>
                <a:schemeClr val="dk1"/>
              </a:solidFill>
              <a:effectLst/>
              <a:latin typeface="+mn-lt"/>
              <a:ea typeface="+mn-ea"/>
              <a:cs typeface="+mn-cs"/>
            </a:rPr>
            <a:t>在合適的時機，他們能夠承擔適度的風險，以換取高額的回報。</a:t>
          </a:r>
        </a:p>
        <a:p>
          <a:pPr algn="l" rtl="0" fontAlgn="base"/>
          <a:r>
            <a:rPr lang="zh-TW" altLang="en-US" sz="1400" b="1" i="0">
              <a:solidFill>
                <a:schemeClr val="dk1"/>
              </a:solidFill>
              <a:effectLst/>
              <a:latin typeface="+mn-lt"/>
              <a:ea typeface="+mn-ea"/>
              <a:cs typeface="+mn-cs"/>
            </a:rPr>
            <a:t>創新和適應：</a:t>
          </a:r>
          <a:r>
            <a:rPr lang="zh-TW" altLang="en-US" sz="1400" b="0" i="0">
              <a:solidFill>
                <a:schemeClr val="dk1"/>
              </a:solidFill>
              <a:effectLst/>
              <a:latin typeface="+mn-lt"/>
              <a:ea typeface="+mn-ea"/>
              <a:cs typeface="+mn-cs"/>
            </a:rPr>
            <a:t>他們既具備創新精神，又能夠適應變化，這使得他們在快速變化的市場中具備競爭優勢。</a:t>
          </a: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marL="0" indent="0" algn="l" rtl="0" fontAlgn="base"/>
          <a:r>
            <a:rPr lang="zh-TW" altLang="en-US" sz="1400" b="1" i="0">
              <a:solidFill>
                <a:schemeClr val="dk1"/>
              </a:solidFill>
              <a:effectLst/>
              <a:latin typeface="+mn-lt"/>
              <a:ea typeface="+mn-ea"/>
              <a:cs typeface="+mn-cs"/>
            </a:rPr>
            <a:t>決策壓力：</a:t>
          </a:r>
          <a:r>
            <a:rPr lang="zh-TW" altLang="en-US" sz="1400" b="0" i="0">
              <a:solidFill>
                <a:schemeClr val="dk1"/>
              </a:solidFill>
              <a:effectLst/>
              <a:latin typeface="+mn-lt"/>
              <a:ea typeface="+mn-ea"/>
              <a:cs typeface="+mn-cs"/>
            </a:rPr>
            <a:t>由於需要在謹慎和冒險之間找到平衡，他們在做重大決策時可能會感受到較大的壓力。</a:t>
          </a:r>
        </a:p>
        <a:p>
          <a:pPr marL="0" indent="0" algn="l" rtl="0" fontAlgn="base"/>
          <a:r>
            <a:rPr lang="zh-TW" altLang="en-US" sz="1400" b="1" i="0">
              <a:solidFill>
                <a:schemeClr val="dk1"/>
              </a:solidFill>
              <a:effectLst/>
              <a:latin typeface="+mn-lt"/>
              <a:ea typeface="+mn-ea"/>
              <a:cs typeface="+mn-cs"/>
            </a:rPr>
            <a:t>風險評估複雜：</a:t>
          </a:r>
          <a:r>
            <a:rPr lang="zh-TW" altLang="en-US" sz="1400" b="0" i="0">
              <a:solidFill>
                <a:schemeClr val="dk1"/>
              </a:solidFill>
              <a:effectLst/>
              <a:latin typeface="+mn-lt"/>
              <a:ea typeface="+mn-ea"/>
              <a:cs typeface="+mn-cs"/>
            </a:rPr>
            <a:t>在動態調整策略的過程中，準確評估風險和回報的難度較大，這需要他們具備高超的分析和判斷能力。</a:t>
          </a:r>
        </a:p>
        <a:p>
          <a:pPr marL="0" indent="0" algn="l" rtl="0" fontAlgn="base"/>
          <a:r>
            <a:rPr lang="zh-TW" altLang="en-US" sz="1400" b="1" i="0">
              <a:solidFill>
                <a:schemeClr val="dk1"/>
              </a:solidFill>
              <a:effectLst/>
              <a:latin typeface="+mn-lt"/>
              <a:ea typeface="+mn-ea"/>
              <a:cs typeface="+mn-cs"/>
            </a:rPr>
            <a:t>潛在的波動性：</a:t>
          </a:r>
          <a:r>
            <a:rPr lang="zh-TW" altLang="en-US" sz="1400" b="0" i="0">
              <a:solidFill>
                <a:schemeClr val="dk1"/>
              </a:solidFill>
              <a:effectLst/>
              <a:latin typeface="+mn-lt"/>
              <a:ea typeface="+mn-ea"/>
              <a:cs typeface="+mn-cs"/>
            </a:rPr>
            <a:t>雖然他們能夠承擔風險，但過於頻繁的策略調整可能會帶來不穩定性，需要謹慎管理。</a:t>
          </a:r>
        </a:p>
      </xdr:txBody>
    </xdr:sp>
    <xdr:clientData/>
  </xdr:twoCellAnchor>
  <xdr:twoCellAnchor>
    <xdr:from>
      <xdr:col>11</xdr:col>
      <xdr:colOff>495754</xdr:colOff>
      <xdr:row>22</xdr:row>
      <xdr:rowOff>28576</xdr:rowOff>
    </xdr:from>
    <xdr:to>
      <xdr:col>13</xdr:col>
      <xdr:colOff>505279</xdr:colOff>
      <xdr:row>24</xdr:row>
      <xdr:rowOff>9526</xdr:rowOff>
    </xdr:to>
    <xdr:sp macro="" textlink="">
      <xdr:nvSpPr>
        <xdr:cNvPr id="7" name="矩形: 圓角 6">
          <a:extLst>
            <a:ext uri="{FF2B5EF4-FFF2-40B4-BE49-F238E27FC236}">
              <a16:creationId xmlns:a16="http://schemas.microsoft.com/office/drawing/2014/main" id="{00000000-0008-0000-1200-000007000000}"/>
            </a:ext>
          </a:extLst>
        </xdr:cNvPr>
        <xdr:cNvSpPr/>
      </xdr:nvSpPr>
      <xdr:spPr>
        <a:xfrm>
          <a:off x="7760154" y="4778376"/>
          <a:ext cx="1330325" cy="41275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自信與謹慎</a:t>
          </a:r>
          <a:endParaRPr lang="zh-TW" altLang="en-US" sz="1400"/>
        </a:p>
      </xdr:txBody>
    </xdr:sp>
    <xdr:clientData/>
  </xdr:twoCellAnchor>
  <xdr:twoCellAnchor>
    <xdr:from>
      <xdr:col>13</xdr:col>
      <xdr:colOff>549582</xdr:colOff>
      <xdr:row>22</xdr:row>
      <xdr:rowOff>28576</xdr:rowOff>
    </xdr:from>
    <xdr:to>
      <xdr:col>16</xdr:col>
      <xdr:colOff>99187</xdr:colOff>
      <xdr:row>24</xdr:row>
      <xdr:rowOff>9526</xdr:rowOff>
    </xdr:to>
    <xdr:sp macro="" textlink="">
      <xdr:nvSpPr>
        <xdr:cNvPr id="8" name="矩形: 圓角 7">
          <a:extLst>
            <a:ext uri="{FF2B5EF4-FFF2-40B4-BE49-F238E27FC236}">
              <a16:creationId xmlns:a16="http://schemas.microsoft.com/office/drawing/2014/main" id="{00000000-0008-0000-1200-000008000000}"/>
            </a:ext>
          </a:extLst>
        </xdr:cNvPr>
        <xdr:cNvSpPr/>
      </xdr:nvSpPr>
      <xdr:spPr>
        <a:xfrm>
          <a:off x="9070872" y="4760350"/>
          <a:ext cx="1516057" cy="411111"/>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動態調整策略</a:t>
          </a:r>
          <a:endParaRPr lang="zh-TW" altLang="en-US" sz="1400"/>
        </a:p>
      </xdr:txBody>
    </xdr:sp>
    <xdr:clientData/>
  </xdr:twoCellAnchor>
  <xdr:twoCellAnchor>
    <xdr:from>
      <xdr:col>16</xdr:col>
      <xdr:colOff>151990</xdr:colOff>
      <xdr:row>22</xdr:row>
      <xdr:rowOff>28576</xdr:rowOff>
    </xdr:from>
    <xdr:to>
      <xdr:col>18</xdr:col>
      <xdr:colOff>542970</xdr:colOff>
      <xdr:row>24</xdr:row>
      <xdr:rowOff>9526</xdr:rowOff>
    </xdr:to>
    <xdr:sp macro="" textlink="">
      <xdr:nvSpPr>
        <xdr:cNvPr id="9" name="矩形: 圓角 8">
          <a:extLst>
            <a:ext uri="{FF2B5EF4-FFF2-40B4-BE49-F238E27FC236}">
              <a16:creationId xmlns:a16="http://schemas.microsoft.com/office/drawing/2014/main" id="{00000000-0008-0000-1200-000009000000}"/>
            </a:ext>
          </a:extLst>
        </xdr:cNvPr>
        <xdr:cNvSpPr/>
      </xdr:nvSpPr>
      <xdr:spPr>
        <a:xfrm>
          <a:off x="10639732" y="4760350"/>
          <a:ext cx="1701948" cy="411111"/>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理性與冒險並存</a:t>
          </a:r>
          <a:endParaRPr lang="zh-TW" altLang="en-US" sz="1400"/>
        </a:p>
      </xdr:txBody>
    </xdr:sp>
    <xdr:clientData/>
  </xdr:twoCellAnchor>
  <xdr:twoCellAnchor>
    <xdr:from>
      <xdr:col>18</xdr:col>
      <xdr:colOff>594486</xdr:colOff>
      <xdr:row>22</xdr:row>
      <xdr:rowOff>9526</xdr:rowOff>
    </xdr:from>
    <xdr:to>
      <xdr:col>21</xdr:col>
      <xdr:colOff>117782</xdr:colOff>
      <xdr:row>23</xdr:row>
      <xdr:rowOff>190501</xdr:rowOff>
    </xdr:to>
    <xdr:sp macro="" textlink="">
      <xdr:nvSpPr>
        <xdr:cNvPr id="10" name="矩形: 圓角 9">
          <a:extLst>
            <a:ext uri="{FF2B5EF4-FFF2-40B4-BE49-F238E27FC236}">
              <a16:creationId xmlns:a16="http://schemas.microsoft.com/office/drawing/2014/main" id="{00000000-0008-0000-1200-00000A000000}"/>
            </a:ext>
          </a:extLst>
        </xdr:cNvPr>
        <xdr:cNvSpPr/>
      </xdr:nvSpPr>
      <xdr:spPr>
        <a:xfrm>
          <a:off x="12393196" y="4741300"/>
          <a:ext cx="1489747" cy="396056"/>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積極把握機會</a:t>
          </a:r>
          <a:endParaRPr lang="zh-TW" altLang="en-US" sz="1400"/>
        </a:p>
      </xdr:txBody>
    </xdr:sp>
    <xdr:clientData/>
  </xdr:twoCellAnchor>
  <xdr:twoCellAnchor>
    <xdr:from>
      <xdr:col>17</xdr:col>
      <xdr:colOff>349704</xdr:colOff>
      <xdr:row>43</xdr:row>
      <xdr:rowOff>190499</xdr:rowOff>
    </xdr:from>
    <xdr:to>
      <xdr:col>21</xdr:col>
      <xdr:colOff>83004</xdr:colOff>
      <xdr:row>47</xdr:row>
      <xdr:rowOff>9524</xdr:rowOff>
    </xdr:to>
    <xdr:sp macro="[0]!start" textlink="">
      <xdr:nvSpPr>
        <xdr:cNvPr id="11" name="nextpage">
          <a:extLst>
            <a:ext uri="{FF2B5EF4-FFF2-40B4-BE49-F238E27FC236}">
              <a16:creationId xmlns:a16="http://schemas.microsoft.com/office/drawing/2014/main" id="{00000000-0008-0000-1200-00000B000000}"/>
            </a:ext>
          </a:extLst>
        </xdr:cNvPr>
        <xdr:cNvSpPr/>
      </xdr:nvSpPr>
      <xdr:spPr>
        <a:xfrm>
          <a:off x="12008304" y="8791574"/>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讓名人幫你選股</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editAs="oneCell">
    <xdr:from>
      <xdr:col>10</xdr:col>
      <xdr:colOff>231772</xdr:colOff>
      <xdr:row>7</xdr:row>
      <xdr:rowOff>161924</xdr:rowOff>
    </xdr:from>
    <xdr:to>
      <xdr:col>14</xdr:col>
      <xdr:colOff>523875</xdr:colOff>
      <xdr:row>22</xdr:row>
      <xdr:rowOff>9525</xdr:rowOff>
    </xdr:to>
    <xdr:pic>
      <xdr:nvPicPr>
        <xdr:cNvPr id="13" name="圖片 12">
          <a:extLst>
            <a:ext uri="{FF2B5EF4-FFF2-40B4-BE49-F238E27FC236}">
              <a16:creationId xmlns:a16="http://schemas.microsoft.com/office/drawing/2014/main" id="{00000000-0008-0000-1200-00000D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9629"/>
        <a:stretch/>
      </xdr:blipFill>
      <xdr:spPr>
        <a:xfrm>
          <a:off x="7089772" y="1562099"/>
          <a:ext cx="3035303" cy="2847976"/>
        </a:xfrm>
        <a:prstGeom prst="rect">
          <a:avLst/>
        </a:prstGeom>
      </xdr:spPr>
    </xdr:pic>
    <xdr:clientData/>
  </xdr:twoCellAnchor>
  <xdr:twoCellAnchor editAs="oneCell">
    <xdr:from>
      <xdr:col>13</xdr:col>
      <xdr:colOff>310261</xdr:colOff>
      <xdr:row>2</xdr:row>
      <xdr:rowOff>85725</xdr:rowOff>
    </xdr:from>
    <xdr:to>
      <xdr:col>18</xdr:col>
      <xdr:colOff>552450</xdr:colOff>
      <xdr:row>7</xdr:row>
      <xdr:rowOff>180975</xdr:rowOff>
    </xdr:to>
    <xdr:pic>
      <xdr:nvPicPr>
        <xdr:cNvPr id="14" name="圖片 13">
          <a:extLst>
            <a:ext uri="{FF2B5EF4-FFF2-40B4-BE49-F238E27FC236}">
              <a16:creationId xmlns:a16="http://schemas.microsoft.com/office/drawing/2014/main" id="{00000000-0008-0000-12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77622"/>
        <a:stretch/>
      </xdr:blipFill>
      <xdr:spPr>
        <a:xfrm>
          <a:off x="9225661" y="485775"/>
          <a:ext cx="3671189" cy="1095375"/>
        </a:xfrm>
        <a:prstGeom prst="rect">
          <a:avLst/>
        </a:prstGeom>
      </xdr:spPr>
    </xdr:pic>
    <xdr:clientData/>
  </xdr:twoCellAnchor>
  <xdr:twoCellAnchor>
    <xdr:from>
      <xdr:col>15</xdr:col>
      <xdr:colOff>19050</xdr:colOff>
      <xdr:row>44</xdr:row>
      <xdr:rowOff>9525</xdr:rowOff>
    </xdr:from>
    <xdr:to>
      <xdr:col>17</xdr:col>
      <xdr:colOff>161925</xdr:colOff>
      <xdr:row>47</xdr:row>
      <xdr:rowOff>38100</xdr:rowOff>
    </xdr:to>
    <xdr:sp macro="[0]!矩形圓角3_Click" textlink="">
      <xdr:nvSpPr>
        <xdr:cNvPr id="3" name="返回重測">
          <a:extLst>
            <a:ext uri="{FF2B5EF4-FFF2-40B4-BE49-F238E27FC236}">
              <a16:creationId xmlns:a16="http://schemas.microsoft.com/office/drawing/2014/main" id="{00000000-0008-0000-1200-000003000000}"/>
            </a:ext>
          </a:extLst>
        </xdr:cNvPr>
        <xdr:cNvSpPr/>
      </xdr:nvSpPr>
      <xdr:spPr>
        <a:xfrm>
          <a:off x="10306050" y="8810625"/>
          <a:ext cx="1514475" cy="62865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4</xdr:col>
      <xdr:colOff>352425</xdr:colOff>
      <xdr:row>0</xdr:row>
      <xdr:rowOff>0</xdr:rowOff>
    </xdr:from>
    <xdr:to>
      <xdr:col>18</xdr:col>
      <xdr:colOff>352426</xdr:colOff>
      <xdr:row>56</xdr:row>
      <xdr:rowOff>0</xdr:rowOff>
    </xdr:to>
    <xdr:pic>
      <xdr:nvPicPr>
        <xdr:cNvPr id="2" name="圖片 1">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967131" y="0"/>
          <a:ext cx="9151471" cy="12550588"/>
        </a:xfrm>
        <a:prstGeom prst="rect">
          <a:avLst/>
        </a:prstGeom>
      </xdr:spPr>
    </xdr:pic>
    <xdr:clientData/>
  </xdr:twoCellAnchor>
  <xdr:twoCellAnchor>
    <xdr:from>
      <xdr:col>6</xdr:col>
      <xdr:colOff>95282</xdr:colOff>
      <xdr:row>9</xdr:row>
      <xdr:rowOff>172527</xdr:rowOff>
    </xdr:from>
    <xdr:to>
      <xdr:col>16</xdr:col>
      <xdr:colOff>561976</xdr:colOff>
      <xdr:row>48</xdr:row>
      <xdr:rowOff>202660</xdr:rowOff>
    </xdr:to>
    <xdr:grpSp>
      <xdr:nvGrpSpPr>
        <xdr:cNvPr id="20" name="群組 19">
          <a:extLst>
            <a:ext uri="{FF2B5EF4-FFF2-40B4-BE49-F238E27FC236}">
              <a16:creationId xmlns:a16="http://schemas.microsoft.com/office/drawing/2014/main" id="{00000000-0008-0000-1300-000014000000}"/>
            </a:ext>
          </a:extLst>
        </xdr:cNvPr>
        <xdr:cNvGrpSpPr/>
      </xdr:nvGrpSpPr>
      <xdr:grpSpPr>
        <a:xfrm>
          <a:off x="4095782" y="2172777"/>
          <a:ext cx="7134194" cy="8697883"/>
          <a:chOff x="4210082" y="1972752"/>
          <a:chExt cx="7324694" cy="8209473"/>
        </a:xfrm>
      </xdr:grpSpPr>
      <xdr:sp macro="" textlink="">
        <xdr:nvSpPr>
          <xdr:cNvPr id="21" name="矩形: 圓角 20">
            <a:extLst>
              <a:ext uri="{FF2B5EF4-FFF2-40B4-BE49-F238E27FC236}">
                <a16:creationId xmlns:a16="http://schemas.microsoft.com/office/drawing/2014/main" id="{00000000-0008-0000-1300-000015000000}"/>
              </a:ext>
            </a:extLst>
          </xdr:cNvPr>
          <xdr:cNvSpPr/>
        </xdr:nvSpPr>
        <xdr:spPr>
          <a:xfrm>
            <a:off x="6638926" y="1972752"/>
            <a:ext cx="4895850" cy="315763"/>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23" name="portfolio">
            <a:extLst>
              <a:ext uri="{FF2B5EF4-FFF2-40B4-BE49-F238E27FC236}">
                <a16:creationId xmlns:a16="http://schemas.microsoft.com/office/drawing/2014/main" id="{00000000-0008-0000-1300-000017000000}"/>
              </a:ext>
            </a:extLst>
          </xdr:cNvPr>
          <xdr:cNvSpPr/>
        </xdr:nvSpPr>
        <xdr:spPr>
          <a:xfrm>
            <a:off x="6638238" y="2334163"/>
            <a:ext cx="4896537" cy="1971137"/>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lang="en-US" altLang="zh-TW" sz="1200" b="1">
                <a:solidFill>
                  <a:schemeClr val="tx1"/>
                </a:solidFill>
                <a:latin typeface="微軟正黑體" panose="020B0604030504040204" pitchFamily="34" charset="-120"/>
                <a:ea typeface="微軟正黑體" panose="020B0604030504040204" pitchFamily="34" charset="-120"/>
              </a:rPr>
              <a:t>9802.TW,2023.TW,1109.TW</a:t>
            </a:r>
          </a:p>
          <a:p>
            <a:pPr algn="l"/>
            <a:r>
              <a:rPr lang="en-US" altLang="zh-TW" sz="1200" b="1">
                <a:solidFill>
                  <a:schemeClr val="tx1"/>
                </a:solidFill>
                <a:latin typeface="微軟正黑體" panose="020B0604030504040204" pitchFamily="34" charset="-120"/>
                <a:ea typeface="微軟正黑體" panose="020B0604030504040204" pitchFamily="34" charset="-120"/>
              </a:rPr>
              <a:t>2231.TW,6770.TW,6449.TW,6213.TW</a:t>
            </a:r>
          </a:p>
          <a:p>
            <a:pPr algn="l"/>
            <a:r>
              <a:rPr lang="en-US" altLang="zh-TW" sz="1200" b="1">
                <a:solidFill>
                  <a:schemeClr val="tx1"/>
                </a:solidFill>
                <a:latin typeface="微軟正黑體" panose="020B0604030504040204" pitchFamily="34" charset="-120"/>
                <a:ea typeface="微軟正黑體" panose="020B0604030504040204" pitchFamily="34" charset="-120"/>
              </a:rPr>
              <a:t>2330.TW,4968.TW,6443.TW</a:t>
            </a:r>
          </a:p>
          <a:p>
            <a:pPr algn="l"/>
            <a:endParaRPr lang="zh-TW" altLang="en-US" sz="1200" b="1">
              <a:solidFill>
                <a:srgbClr val="FFC000"/>
              </a:solidFill>
              <a:latin typeface="微軟正黑體" panose="020B0604030504040204" pitchFamily="34" charset="-120"/>
              <a:ea typeface="微軟正黑體" panose="020B0604030504040204" pitchFamily="34" charset="-120"/>
            </a:endParaRPr>
          </a:p>
        </xdr:txBody>
      </xdr:sp>
      <xdr:sp macro="" textlink="">
        <xdr:nvSpPr>
          <xdr:cNvPr id="24" name="矩形: 圓角 23">
            <a:extLst>
              <a:ext uri="{FF2B5EF4-FFF2-40B4-BE49-F238E27FC236}">
                <a16:creationId xmlns:a16="http://schemas.microsoft.com/office/drawing/2014/main" id="{00000000-0008-0000-1300-000018000000}"/>
              </a:ext>
            </a:extLst>
          </xdr:cNvPr>
          <xdr:cNvSpPr/>
        </xdr:nvSpPr>
        <xdr:spPr>
          <a:xfrm>
            <a:off x="4210082" y="4981575"/>
            <a:ext cx="7316277" cy="5200650"/>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grpSp>
    <xdr:clientData/>
  </xdr:twoCellAnchor>
  <xdr:twoCellAnchor editAs="oneCell">
    <xdr:from>
      <xdr:col>5</xdr:col>
      <xdr:colOff>495300</xdr:colOff>
      <xdr:row>9</xdr:row>
      <xdr:rowOff>104775</xdr:rowOff>
    </xdr:from>
    <xdr:to>
      <xdr:col>10</xdr:col>
      <xdr:colOff>38100</xdr:colOff>
      <xdr:row>23</xdr:row>
      <xdr:rowOff>79619</xdr:rowOff>
    </xdr:to>
    <xdr:pic>
      <xdr:nvPicPr>
        <xdr:cNvPr id="28" name="圖片 27">
          <a:extLst>
            <a:ext uri="{FF2B5EF4-FFF2-40B4-BE49-F238E27FC236}">
              <a16:creationId xmlns:a16="http://schemas.microsoft.com/office/drawing/2014/main" id="{00000000-0008-0000-1300-00001C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30629"/>
        <a:stretch/>
      </xdr:blipFill>
      <xdr:spPr>
        <a:xfrm>
          <a:off x="3797300" y="2047875"/>
          <a:ext cx="2844800" cy="2997444"/>
        </a:xfrm>
        <a:prstGeom prst="rect">
          <a:avLst/>
        </a:prstGeom>
      </xdr:spPr>
    </xdr:pic>
    <xdr:clientData/>
  </xdr:twoCellAnchor>
  <xdr:twoCellAnchor>
    <xdr:from>
      <xdr:col>6</xdr:col>
      <xdr:colOff>228600</xdr:colOff>
      <xdr:row>49</xdr:row>
      <xdr:rowOff>196244</xdr:rowOff>
    </xdr:from>
    <xdr:to>
      <xdr:col>9</xdr:col>
      <xdr:colOff>432341</xdr:colOff>
      <xdr:row>52</xdr:row>
      <xdr:rowOff>196244</xdr:rowOff>
    </xdr:to>
    <xdr:sp macro="[1]!返回風險中立偏愛好人格頁_Click" textlink="">
      <xdr:nvSpPr>
        <xdr:cNvPr id="29" name="反回人格頁">
          <a:extLst>
            <a:ext uri="{FF2B5EF4-FFF2-40B4-BE49-F238E27FC236}">
              <a16:creationId xmlns:a16="http://schemas.microsoft.com/office/drawing/2014/main" id="{00000000-0008-0000-1300-00001D000000}"/>
            </a:ext>
          </a:extLst>
        </xdr:cNvPr>
        <xdr:cNvSpPr/>
      </xdr:nvSpPr>
      <xdr:spPr>
        <a:xfrm>
          <a:off x="4200728" y="10788584"/>
          <a:ext cx="2189804" cy="648511"/>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361950</xdr:colOff>
      <xdr:row>50</xdr:row>
      <xdr:rowOff>67349</xdr:rowOff>
    </xdr:from>
    <xdr:to>
      <xdr:col>7</xdr:col>
      <xdr:colOff>114300</xdr:colOff>
      <xdr:row>52</xdr:row>
      <xdr:rowOff>105450</xdr:rowOff>
    </xdr:to>
    <xdr:pic>
      <xdr:nvPicPr>
        <xdr:cNvPr id="30" name="返回圖" descr="返回 以實心填滿">
          <a:extLst>
            <a:ext uri="{FF2B5EF4-FFF2-40B4-BE49-F238E27FC236}">
              <a16:creationId xmlns:a16="http://schemas.microsoft.com/office/drawing/2014/main" id="{00000000-0008-0000-1300-00001E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4306043" y="10903895"/>
          <a:ext cx="470441" cy="414371"/>
        </a:xfrm>
        <a:prstGeom prst="rect">
          <a:avLst/>
        </a:prstGeom>
      </xdr:spPr>
    </xdr:pic>
    <xdr:clientData/>
  </xdr:twoCellAnchor>
  <xdr:twoCellAnchor>
    <xdr:from>
      <xdr:col>13</xdr:col>
      <xdr:colOff>438149</xdr:colOff>
      <xdr:row>49</xdr:row>
      <xdr:rowOff>186719</xdr:rowOff>
    </xdr:from>
    <xdr:to>
      <xdr:col>16</xdr:col>
      <xdr:colOff>371474</xdr:colOff>
      <xdr:row>52</xdr:row>
      <xdr:rowOff>186719</xdr:rowOff>
    </xdr:to>
    <xdr:sp macro="[1]!列印風險中立偏愛好結果" textlink="">
      <xdr:nvSpPr>
        <xdr:cNvPr id="31" name="列印風險中立偏愛好結果">
          <a:extLst>
            <a:ext uri="{FF2B5EF4-FFF2-40B4-BE49-F238E27FC236}">
              <a16:creationId xmlns:a16="http://schemas.microsoft.com/office/drawing/2014/main" id="{00000000-0008-0000-1300-00001F000000}"/>
            </a:ext>
          </a:extLst>
        </xdr:cNvPr>
        <xdr:cNvSpPr/>
      </xdr:nvSpPr>
      <xdr:spPr>
        <a:xfrm>
          <a:off x="9044426" y="10779059"/>
          <a:ext cx="1919388" cy="648511"/>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6</xdr:col>
      <xdr:colOff>129769</xdr:colOff>
      <xdr:row>5</xdr:row>
      <xdr:rowOff>13511</xdr:rowOff>
    </xdr:from>
    <xdr:to>
      <xdr:col>16</xdr:col>
      <xdr:colOff>542417</xdr:colOff>
      <xdr:row>8</xdr:row>
      <xdr:rowOff>175553</xdr:rowOff>
    </xdr:to>
    <xdr:grpSp>
      <xdr:nvGrpSpPr>
        <xdr:cNvPr id="32" name="群組 31">
          <a:extLst>
            <a:ext uri="{FF2B5EF4-FFF2-40B4-BE49-F238E27FC236}">
              <a16:creationId xmlns:a16="http://schemas.microsoft.com/office/drawing/2014/main" id="{00000000-0008-0000-1300-000020000000}"/>
            </a:ext>
          </a:extLst>
        </xdr:cNvPr>
        <xdr:cNvGrpSpPr/>
      </xdr:nvGrpSpPr>
      <xdr:grpSpPr>
        <a:xfrm>
          <a:off x="4130269" y="1124761"/>
          <a:ext cx="7080148" cy="828792"/>
          <a:chOff x="4189369" y="993205"/>
          <a:chExt cx="7032860" cy="810553"/>
        </a:xfrm>
      </xdr:grpSpPr>
      <xdr:grpSp>
        <xdr:nvGrpSpPr>
          <xdr:cNvPr id="33" name="群組 32">
            <a:extLst>
              <a:ext uri="{FF2B5EF4-FFF2-40B4-BE49-F238E27FC236}">
                <a16:creationId xmlns:a16="http://schemas.microsoft.com/office/drawing/2014/main" id="{00000000-0008-0000-1300-000021000000}"/>
              </a:ext>
            </a:extLst>
          </xdr:cNvPr>
          <xdr:cNvGrpSpPr/>
        </xdr:nvGrpSpPr>
        <xdr:grpSpPr>
          <a:xfrm>
            <a:off x="4189369" y="993205"/>
            <a:ext cx="7032860" cy="810553"/>
            <a:chOff x="4225601" y="891419"/>
            <a:chExt cx="7299843" cy="760877"/>
          </a:xfrm>
        </xdr:grpSpPr>
        <xdr:sp macro="" textlink="">
          <xdr:nvSpPr>
            <xdr:cNvPr id="42" name="矩形: 圓角 41">
              <a:extLst>
                <a:ext uri="{FF2B5EF4-FFF2-40B4-BE49-F238E27FC236}">
                  <a16:creationId xmlns:a16="http://schemas.microsoft.com/office/drawing/2014/main" id="{00000000-0008-0000-1300-00002A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43" name="矩形: 圓角 42">
              <a:extLst>
                <a:ext uri="{FF2B5EF4-FFF2-40B4-BE49-F238E27FC236}">
                  <a16:creationId xmlns:a16="http://schemas.microsoft.com/office/drawing/2014/main" id="{00000000-0008-0000-1300-00002B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44" name="直線接點 43">
              <a:extLst>
                <a:ext uri="{FF2B5EF4-FFF2-40B4-BE49-F238E27FC236}">
                  <a16:creationId xmlns:a16="http://schemas.microsoft.com/office/drawing/2014/main" id="{00000000-0008-0000-1300-00002C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45" name="直線接點 44">
              <a:extLst>
                <a:ext uri="{FF2B5EF4-FFF2-40B4-BE49-F238E27FC236}">
                  <a16:creationId xmlns:a16="http://schemas.microsoft.com/office/drawing/2014/main" id="{00000000-0008-0000-1300-00002D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46" name="直線接點 45">
              <a:extLst>
                <a:ext uri="{FF2B5EF4-FFF2-40B4-BE49-F238E27FC236}">
                  <a16:creationId xmlns:a16="http://schemas.microsoft.com/office/drawing/2014/main" id="{00000000-0008-0000-1300-00002E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47" name="直線接點 46">
              <a:extLst>
                <a:ext uri="{FF2B5EF4-FFF2-40B4-BE49-F238E27FC236}">
                  <a16:creationId xmlns:a16="http://schemas.microsoft.com/office/drawing/2014/main" id="{00000000-0008-0000-1300-00002F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8" name="直線接點 47">
              <a:extLst>
                <a:ext uri="{FF2B5EF4-FFF2-40B4-BE49-F238E27FC236}">
                  <a16:creationId xmlns:a16="http://schemas.microsoft.com/office/drawing/2014/main" id="{00000000-0008-0000-1300-000030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9" name="直線接點 48">
              <a:extLst>
                <a:ext uri="{FF2B5EF4-FFF2-40B4-BE49-F238E27FC236}">
                  <a16:creationId xmlns:a16="http://schemas.microsoft.com/office/drawing/2014/main" id="{00000000-0008-0000-1300-000031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4" name="文字方塊 33">
            <a:extLst>
              <a:ext uri="{FF2B5EF4-FFF2-40B4-BE49-F238E27FC236}">
                <a16:creationId xmlns:a16="http://schemas.microsoft.com/office/drawing/2014/main" id="{00000000-0008-0000-1300-000022000000}"/>
              </a:ext>
            </a:extLst>
          </xdr:cNvPr>
          <xdr:cNvSpPr txBox="1"/>
        </xdr:nvSpPr>
        <xdr:spPr>
          <a:xfrm>
            <a:off x="4317687" y="1015592"/>
            <a:ext cx="1604584"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暱 稱</a:t>
            </a:r>
          </a:p>
        </xdr:txBody>
      </xdr:sp>
      <xdr:sp macro="" textlink="">
        <xdr:nvSpPr>
          <xdr:cNvPr id="35" name="文字方塊 34">
            <a:extLst>
              <a:ext uri="{FF2B5EF4-FFF2-40B4-BE49-F238E27FC236}">
                <a16:creationId xmlns:a16="http://schemas.microsoft.com/office/drawing/2014/main" id="{00000000-0008-0000-1300-000023000000}"/>
              </a:ext>
            </a:extLst>
          </xdr:cNvPr>
          <xdr:cNvSpPr txBox="1"/>
        </xdr:nvSpPr>
        <xdr:spPr>
          <a:xfrm>
            <a:off x="6176426" y="1015233"/>
            <a:ext cx="1263123"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年 齡</a:t>
            </a:r>
          </a:p>
        </xdr:txBody>
      </xdr:sp>
      <xdr:sp macro="" textlink="">
        <xdr:nvSpPr>
          <xdr:cNvPr id="36" name="文字方塊 35">
            <a:extLst>
              <a:ext uri="{FF2B5EF4-FFF2-40B4-BE49-F238E27FC236}">
                <a16:creationId xmlns:a16="http://schemas.microsoft.com/office/drawing/2014/main" id="{00000000-0008-0000-1300-000024000000}"/>
              </a:ext>
            </a:extLst>
          </xdr:cNvPr>
          <xdr:cNvSpPr txBox="1"/>
        </xdr:nvSpPr>
        <xdr:spPr>
          <a:xfrm>
            <a:off x="7745067" y="1014873"/>
            <a:ext cx="1146306"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性 別</a:t>
            </a:r>
            <a:endParaRPr lang="en-US" altLang="zh-TW" sz="1600" b="1">
              <a:solidFill>
                <a:schemeClr val="tx1"/>
              </a:solidFill>
            </a:endParaRPr>
          </a:p>
        </xdr:txBody>
      </xdr:sp>
      <xdr:sp macro="" textlink="">
        <xdr:nvSpPr>
          <xdr:cNvPr id="37" name="文字方塊 36">
            <a:extLst>
              <a:ext uri="{FF2B5EF4-FFF2-40B4-BE49-F238E27FC236}">
                <a16:creationId xmlns:a16="http://schemas.microsoft.com/office/drawing/2014/main" id="{00000000-0008-0000-1300-000025000000}"/>
              </a:ext>
            </a:extLst>
          </xdr:cNvPr>
          <xdr:cNvSpPr txBox="1"/>
        </xdr:nvSpPr>
        <xdr:spPr>
          <a:xfrm>
            <a:off x="9038559" y="1015592"/>
            <a:ext cx="2178817"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郵 件</a:t>
            </a:r>
          </a:p>
        </xdr:txBody>
      </xdr:sp>
      <xdr:sp macro="" textlink="">
        <xdr:nvSpPr>
          <xdr:cNvPr id="38" name="暱稱">
            <a:extLst>
              <a:ext uri="{FF2B5EF4-FFF2-40B4-BE49-F238E27FC236}">
                <a16:creationId xmlns:a16="http://schemas.microsoft.com/office/drawing/2014/main" id="{00000000-0008-0000-1300-000026000000}"/>
              </a:ext>
            </a:extLst>
          </xdr:cNvPr>
          <xdr:cNvSpPr txBox="1"/>
        </xdr:nvSpPr>
        <xdr:spPr>
          <a:xfrm>
            <a:off x="4317328" y="1469443"/>
            <a:ext cx="1604584"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sp macro="" textlink="">
        <xdr:nvSpPr>
          <xdr:cNvPr id="39" name="年齡">
            <a:extLst>
              <a:ext uri="{FF2B5EF4-FFF2-40B4-BE49-F238E27FC236}">
                <a16:creationId xmlns:a16="http://schemas.microsoft.com/office/drawing/2014/main" id="{00000000-0008-0000-1300-000027000000}"/>
              </a:ext>
            </a:extLst>
          </xdr:cNvPr>
          <xdr:cNvSpPr txBox="1"/>
        </xdr:nvSpPr>
        <xdr:spPr>
          <a:xfrm>
            <a:off x="6053345" y="1469084"/>
            <a:ext cx="1467076"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sp macro="" textlink="">
        <xdr:nvSpPr>
          <xdr:cNvPr id="40" name="性別">
            <a:extLst>
              <a:ext uri="{FF2B5EF4-FFF2-40B4-BE49-F238E27FC236}">
                <a16:creationId xmlns:a16="http://schemas.microsoft.com/office/drawing/2014/main" id="{00000000-0008-0000-1300-000028000000}"/>
              </a:ext>
            </a:extLst>
          </xdr:cNvPr>
          <xdr:cNvSpPr txBox="1"/>
        </xdr:nvSpPr>
        <xdr:spPr>
          <a:xfrm>
            <a:off x="7637236" y="1477711"/>
            <a:ext cx="1326023"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sp macro="" textlink="">
        <xdr:nvSpPr>
          <xdr:cNvPr id="41" name="郵件">
            <a:extLst>
              <a:ext uri="{FF2B5EF4-FFF2-40B4-BE49-F238E27FC236}">
                <a16:creationId xmlns:a16="http://schemas.microsoft.com/office/drawing/2014/main" id="{00000000-0008-0000-1300-000029000000}"/>
              </a:ext>
            </a:extLst>
          </xdr:cNvPr>
          <xdr:cNvSpPr txBox="1"/>
        </xdr:nvSpPr>
        <xdr:spPr>
          <a:xfrm>
            <a:off x="9015737" y="1477352"/>
            <a:ext cx="2192653"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grpSp>
    <xdr:clientData/>
  </xdr:twoCellAnchor>
  <xdr:twoCellAnchor>
    <xdr:from>
      <xdr:col>12</xdr:col>
      <xdr:colOff>108311</xdr:colOff>
      <xdr:row>9</xdr:row>
      <xdr:rowOff>213057</xdr:rowOff>
    </xdr:from>
    <xdr:to>
      <xdr:col>13</xdr:col>
      <xdr:colOff>614656</xdr:colOff>
      <xdr:row>11</xdr:row>
      <xdr:rowOff>55970</xdr:rowOff>
    </xdr:to>
    <xdr:sp macro="" textlink="">
      <xdr:nvSpPr>
        <xdr:cNvPr id="50" name="文字方塊 49">
          <a:extLst>
            <a:ext uri="{FF2B5EF4-FFF2-40B4-BE49-F238E27FC236}">
              <a16:creationId xmlns:a16="http://schemas.microsoft.com/office/drawing/2014/main" id="{00000000-0008-0000-1300-000032000000}"/>
            </a:ext>
          </a:extLst>
        </xdr:cNvPr>
        <xdr:cNvSpPr txBox="1"/>
      </xdr:nvSpPr>
      <xdr:spPr>
        <a:xfrm>
          <a:off x="8052566" y="2158589"/>
          <a:ext cx="1168367" cy="2752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投 資 組 合</a:t>
          </a:r>
          <a:endParaRPr lang="en-US" altLang="zh-TW" sz="1600" b="1">
            <a:solidFill>
              <a:schemeClr val="tx1"/>
            </a:solidFill>
          </a:endParaRPr>
        </a:p>
      </xdr:txBody>
    </xdr:sp>
    <xdr:clientData/>
  </xdr:twoCellAnchor>
  <xdr:twoCellAnchor>
    <xdr:from>
      <xdr:col>6</xdr:col>
      <xdr:colOff>540425</xdr:colOff>
      <xdr:row>24</xdr:row>
      <xdr:rowOff>175636</xdr:rowOff>
    </xdr:from>
    <xdr:to>
      <xdr:col>16</xdr:col>
      <xdr:colOff>188099</xdr:colOff>
      <xdr:row>30</xdr:row>
      <xdr:rowOff>101352</xdr:rowOff>
    </xdr:to>
    <xdr:grpSp>
      <xdr:nvGrpSpPr>
        <xdr:cNvPr id="52" name="群組 51">
          <a:extLst>
            <a:ext uri="{FF2B5EF4-FFF2-40B4-BE49-F238E27FC236}">
              <a16:creationId xmlns:a16="http://schemas.microsoft.com/office/drawing/2014/main" id="{00000000-0008-0000-1300-000034000000}"/>
            </a:ext>
          </a:extLst>
        </xdr:cNvPr>
        <xdr:cNvGrpSpPr/>
      </xdr:nvGrpSpPr>
      <xdr:grpSpPr>
        <a:xfrm>
          <a:off x="4540925" y="5509636"/>
          <a:ext cx="6315174" cy="1259216"/>
          <a:chOff x="4496876" y="5477267"/>
          <a:chExt cx="6267886" cy="1222737"/>
        </a:xfrm>
      </xdr:grpSpPr>
      <xdr:sp macro="" textlink="">
        <xdr:nvSpPr>
          <xdr:cNvPr id="53" name="蒙地卡羅">
            <a:extLst>
              <a:ext uri="{FF2B5EF4-FFF2-40B4-BE49-F238E27FC236}">
                <a16:creationId xmlns:a16="http://schemas.microsoft.com/office/drawing/2014/main" id="{00000000-0008-0000-1300-000035000000}"/>
              </a:ext>
            </a:extLst>
          </xdr:cNvPr>
          <xdr:cNvSpPr/>
        </xdr:nvSpPr>
        <xdr:spPr>
          <a:xfrm>
            <a:off x="4504292" y="5873576"/>
            <a:ext cx="6252415" cy="385979"/>
          </a:xfrm>
          <a:prstGeom prst="roundRect">
            <a:avLst>
              <a:gd name="adj" fmla="val 13375"/>
            </a:avLst>
          </a:prstGeom>
          <a:ln w="19050">
            <a:solidFill>
              <a:srgbClr val="FCC93B"/>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altLang="zh-TW" sz="1100">
                <a:solidFill>
                  <a:schemeClr val="dk1"/>
                </a:solidFill>
                <a:effectLst/>
                <a:latin typeface="+mn-lt"/>
                <a:ea typeface="+mn-ea"/>
                <a:cs typeface="+mn-cs"/>
              </a:rPr>
              <a:t>3376W     1702W     2324W     8454W     2395W     6790W     2208W     2029W     6168W     2375W</a:t>
            </a:r>
            <a:endParaRPr lang="zh-TW" altLang="en-US" sz="1100">
              <a:latin typeface="微軟正黑體" panose="020B0604030504040204" pitchFamily="34" charset="-120"/>
              <a:ea typeface="微軟正黑體" panose="020B0604030504040204" pitchFamily="34" charset="-120"/>
            </a:endParaRPr>
          </a:p>
        </xdr:txBody>
      </xdr:sp>
      <xdr:sp macro="" textlink="">
        <xdr:nvSpPr>
          <xdr:cNvPr id="54" name="矩形: 圓角 53">
            <a:extLst>
              <a:ext uri="{FF2B5EF4-FFF2-40B4-BE49-F238E27FC236}">
                <a16:creationId xmlns:a16="http://schemas.microsoft.com/office/drawing/2014/main" id="{00000000-0008-0000-1300-000036000000}"/>
              </a:ext>
            </a:extLst>
          </xdr:cNvPr>
          <xdr:cNvSpPr/>
        </xdr:nvSpPr>
        <xdr:spPr>
          <a:xfrm>
            <a:off x="4519283" y="5477267"/>
            <a:ext cx="6245479" cy="332432"/>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投資組合權重</a:t>
            </a:r>
          </a:p>
        </xdr:txBody>
      </xdr:sp>
      <xdr:sp macro="" textlink="">
        <xdr:nvSpPr>
          <xdr:cNvPr id="55" name="權重">
            <a:extLst>
              <a:ext uri="{FF2B5EF4-FFF2-40B4-BE49-F238E27FC236}">
                <a16:creationId xmlns:a16="http://schemas.microsoft.com/office/drawing/2014/main" id="{00000000-0008-0000-1300-000037000000}"/>
              </a:ext>
            </a:extLst>
          </xdr:cNvPr>
          <xdr:cNvSpPr/>
        </xdr:nvSpPr>
        <xdr:spPr>
          <a:xfrm>
            <a:off x="4496876" y="6314025"/>
            <a:ext cx="6252415" cy="385979"/>
          </a:xfrm>
          <a:prstGeom prst="roundRect">
            <a:avLst>
              <a:gd name="adj" fmla="val 13375"/>
            </a:avLst>
          </a:prstGeom>
          <a:ln w="19050">
            <a:solidFill>
              <a:srgbClr val="FCC93B"/>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altLang="zh-TW" sz="1100">
                <a:solidFill>
                  <a:schemeClr val="dk1"/>
                </a:solidFill>
                <a:effectLst/>
                <a:latin typeface="+mn-lt"/>
                <a:ea typeface="+mn-ea"/>
                <a:cs typeface="+mn-cs"/>
              </a:rPr>
              <a:t>0.175        0.132        0.106        0.13        0.119        0.007        0.133        0.025        0.01        0.162</a:t>
            </a:r>
            <a:endParaRPr lang="zh-TW" altLang="en-US" sz="1100">
              <a:latin typeface="微軟正黑體" panose="020B0604030504040204" pitchFamily="34" charset="-120"/>
              <a:ea typeface="微軟正黑體" panose="020B0604030504040204" pitchFamily="34" charset="-120"/>
            </a:endParaRPr>
          </a:p>
        </xdr:txBody>
      </xdr:sp>
    </xdr:grpSp>
    <xdr:clientData/>
  </xdr:twoCellAnchor>
  <xdr:twoCellAnchor>
    <xdr:from>
      <xdr:col>8</xdr:col>
      <xdr:colOff>262739</xdr:colOff>
      <xdr:row>30</xdr:row>
      <xdr:rowOff>189149</xdr:rowOff>
    </xdr:from>
    <xdr:to>
      <xdr:col>16</xdr:col>
      <xdr:colOff>181906</xdr:colOff>
      <xdr:row>48</xdr:row>
      <xdr:rowOff>55218</xdr:rowOff>
    </xdr:to>
    <xdr:sp macro="" textlink="">
      <xdr:nvSpPr>
        <xdr:cNvPr id="79" name="矩形: 圓角 78">
          <a:extLst>
            <a:ext uri="{FF2B5EF4-FFF2-40B4-BE49-F238E27FC236}">
              <a16:creationId xmlns:a16="http://schemas.microsoft.com/office/drawing/2014/main" id="{00000000-0008-0000-1300-00004F000000}"/>
            </a:ext>
          </a:extLst>
        </xdr:cNvPr>
        <xdr:cNvSpPr/>
      </xdr:nvSpPr>
      <xdr:spPr>
        <a:xfrm>
          <a:off x="5563609" y="6815236"/>
          <a:ext cx="5220036" cy="3841721"/>
        </a:xfrm>
        <a:prstGeom prst="roundRect">
          <a:avLst>
            <a:gd name="adj" fmla="val 1996"/>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indent="0" algn="ctr"/>
          <a:endParaRPr lang="zh-TW" altLang="en-US" sz="1400" b="1">
            <a:solidFill>
              <a:srgbClr val="B04814"/>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6</xdr:col>
      <xdr:colOff>94575</xdr:colOff>
      <xdr:row>22</xdr:row>
      <xdr:rowOff>81064</xdr:rowOff>
    </xdr:from>
    <xdr:to>
      <xdr:col>16</xdr:col>
      <xdr:colOff>552852</xdr:colOff>
      <xdr:row>23</xdr:row>
      <xdr:rowOff>186206</xdr:rowOff>
    </xdr:to>
    <xdr:sp macro="[0]!返回風險中立偏厭人格頁_Click" textlink="">
      <xdr:nvSpPr>
        <xdr:cNvPr id="80" name="矩形: 圓角 79">
          <a:extLst>
            <a:ext uri="{FF2B5EF4-FFF2-40B4-BE49-F238E27FC236}">
              <a16:creationId xmlns:a16="http://schemas.microsoft.com/office/drawing/2014/main" id="{00000000-0008-0000-1300-000050000000}"/>
            </a:ext>
          </a:extLst>
        </xdr:cNvPr>
        <xdr:cNvSpPr/>
      </xdr:nvSpPr>
      <xdr:spPr>
        <a:xfrm>
          <a:off x="4066703" y="4836809"/>
          <a:ext cx="7078489" cy="321312"/>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zh-TW" altLang="zh-TW" sz="1600" b="1">
              <a:solidFill>
                <a:schemeClr val="dk1"/>
              </a:solidFill>
              <a:effectLst/>
              <a:latin typeface="+mn-lt"/>
              <a:ea typeface="+mn-ea"/>
              <a:cs typeface="+mn-cs"/>
            </a:rPr>
            <a:t>最佳投資組合表現</a:t>
          </a:r>
          <a:endParaRPr lang="zh-TW" altLang="zh-TW" sz="1600">
            <a:effectLst/>
          </a:endParaRPr>
        </a:p>
        <a:p>
          <a:pPr algn="ctr"/>
          <a:endParaRPr lang="zh-TW" altLang="en-US" sz="1600">
            <a:latin typeface="微軟正黑體" panose="020B0604030504040204" pitchFamily="34" charset="-120"/>
            <a:ea typeface="微軟正黑體" panose="020B0604030504040204" pitchFamily="34" charset="-120"/>
          </a:endParaRPr>
        </a:p>
      </xdr:txBody>
    </xdr:sp>
    <xdr:clientData/>
  </xdr:twoCellAnchor>
  <xdr:twoCellAnchor>
    <xdr:from>
      <xdr:col>13</xdr:col>
      <xdr:colOff>593224</xdr:colOff>
      <xdr:row>18</xdr:row>
      <xdr:rowOff>19538</xdr:rowOff>
    </xdr:from>
    <xdr:to>
      <xdr:col>16</xdr:col>
      <xdr:colOff>375589</xdr:colOff>
      <xdr:row>20</xdr:row>
      <xdr:rowOff>21728</xdr:rowOff>
    </xdr:to>
    <xdr:grpSp>
      <xdr:nvGrpSpPr>
        <xdr:cNvPr id="4" name="群組 3">
          <a:extLst>
            <a:ext uri="{FF2B5EF4-FFF2-40B4-BE49-F238E27FC236}">
              <a16:creationId xmlns:a16="http://schemas.microsoft.com/office/drawing/2014/main" id="{00000000-0008-0000-1300-000004000000}"/>
            </a:ext>
          </a:extLst>
        </xdr:cNvPr>
        <xdr:cNvGrpSpPr/>
      </xdr:nvGrpSpPr>
      <xdr:grpSpPr>
        <a:xfrm>
          <a:off x="9260974" y="4020038"/>
          <a:ext cx="1782615" cy="446690"/>
          <a:chOff x="13735911" y="6147552"/>
          <a:chExt cx="2209004" cy="651710"/>
        </a:xfrm>
      </xdr:grpSpPr>
      <xdr:sp macro="[0]!雷雨型最終分析" textlink="">
        <xdr:nvSpPr>
          <xdr:cNvPr id="81" name="反回人格頁">
            <a:extLst>
              <a:ext uri="{FF2B5EF4-FFF2-40B4-BE49-F238E27FC236}">
                <a16:creationId xmlns:a16="http://schemas.microsoft.com/office/drawing/2014/main" id="{00000000-0008-0000-1300-000051000000}"/>
              </a:ext>
            </a:extLst>
          </xdr:cNvPr>
          <xdr:cNvSpPr/>
        </xdr:nvSpPr>
        <xdr:spPr>
          <a:xfrm>
            <a:off x="13735911" y="6147552"/>
            <a:ext cx="2209004" cy="651710"/>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a:t>
            </a:r>
            <a:r>
              <a:rPr lang="zh-TW" altLang="en-US" sz="1600" b="1">
                <a:solidFill>
                  <a:schemeClr val="tx1"/>
                </a:solidFill>
                <a:latin typeface="微軟正黑體" panose="020B0604030504040204" pitchFamily="34" charset="-120"/>
                <a:ea typeface="微軟正黑體" panose="020B0604030504040204" pitchFamily="34" charset="-120"/>
              </a:rPr>
              <a:t>生成數據</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sp macro="" textlink="">
        <xdr:nvSpPr>
          <xdr:cNvPr id="3" name="箭號: 向下 2">
            <a:extLst>
              <a:ext uri="{FF2B5EF4-FFF2-40B4-BE49-F238E27FC236}">
                <a16:creationId xmlns:a16="http://schemas.microsoft.com/office/drawing/2014/main" id="{00000000-0008-0000-1300-000003000000}"/>
              </a:ext>
            </a:extLst>
          </xdr:cNvPr>
          <xdr:cNvSpPr/>
        </xdr:nvSpPr>
        <xdr:spPr>
          <a:xfrm>
            <a:off x="14077372" y="6313379"/>
            <a:ext cx="243192" cy="325322"/>
          </a:xfrm>
          <a:prstGeom prst="downArrow">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zh-TW" altLang="en-US" sz="1100"/>
          </a:p>
        </xdr:txBody>
      </xdr:sp>
    </xdr:grpSp>
    <xdr:clientData/>
  </xdr:twoCellAnchor>
  <xdr:twoCellAnchor>
    <xdr:from>
      <xdr:col>6</xdr:col>
      <xdr:colOff>510761</xdr:colOff>
      <xdr:row>30</xdr:row>
      <xdr:rowOff>207067</xdr:rowOff>
    </xdr:from>
    <xdr:to>
      <xdr:col>8</xdr:col>
      <xdr:colOff>129750</xdr:colOff>
      <xdr:row>48</xdr:row>
      <xdr:rowOff>57041</xdr:rowOff>
    </xdr:to>
    <xdr:grpSp>
      <xdr:nvGrpSpPr>
        <xdr:cNvPr id="82" name="群組 81">
          <a:extLst>
            <a:ext uri="{FF2B5EF4-FFF2-40B4-BE49-F238E27FC236}">
              <a16:creationId xmlns:a16="http://schemas.microsoft.com/office/drawing/2014/main" id="{00000000-0008-0000-1300-000052000000}"/>
            </a:ext>
          </a:extLst>
        </xdr:cNvPr>
        <xdr:cNvGrpSpPr/>
      </xdr:nvGrpSpPr>
      <xdr:grpSpPr>
        <a:xfrm>
          <a:off x="4511261" y="6874567"/>
          <a:ext cx="952489" cy="3850474"/>
          <a:chOff x="4479410" y="6817139"/>
          <a:chExt cx="962809" cy="3083415"/>
        </a:xfrm>
      </xdr:grpSpPr>
      <xdr:sp macro="" textlink="">
        <xdr:nvSpPr>
          <xdr:cNvPr id="83" name="夏普率">
            <a:extLst>
              <a:ext uri="{FF2B5EF4-FFF2-40B4-BE49-F238E27FC236}">
                <a16:creationId xmlns:a16="http://schemas.microsoft.com/office/drawing/2014/main" id="{00000000-0008-0000-1300-000053000000}"/>
              </a:ext>
            </a:extLst>
          </xdr:cNvPr>
          <xdr:cNvSpPr/>
        </xdr:nvSpPr>
        <xdr:spPr>
          <a:xfrm>
            <a:off x="4479410" y="9575328"/>
            <a:ext cx="943624" cy="32522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84" name="矩形: 圓角 83">
            <a:extLst>
              <a:ext uri="{FF2B5EF4-FFF2-40B4-BE49-F238E27FC236}">
                <a16:creationId xmlns:a16="http://schemas.microsoft.com/office/drawing/2014/main" id="{00000000-0008-0000-1300-000054000000}"/>
              </a:ext>
            </a:extLst>
          </xdr:cNvPr>
          <xdr:cNvSpPr/>
        </xdr:nvSpPr>
        <xdr:spPr>
          <a:xfrm>
            <a:off x="4480312" y="9210509"/>
            <a:ext cx="943624" cy="331683"/>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夏普率</a:t>
            </a:r>
          </a:p>
        </xdr:txBody>
      </xdr:sp>
      <xdr:sp macro="" textlink="">
        <xdr:nvSpPr>
          <xdr:cNvPr id="85" name="標準差">
            <a:extLst>
              <a:ext uri="{FF2B5EF4-FFF2-40B4-BE49-F238E27FC236}">
                <a16:creationId xmlns:a16="http://schemas.microsoft.com/office/drawing/2014/main" id="{00000000-0008-0000-1300-000055000000}"/>
              </a:ext>
            </a:extLst>
          </xdr:cNvPr>
          <xdr:cNvSpPr/>
        </xdr:nvSpPr>
        <xdr:spPr>
          <a:xfrm>
            <a:off x="4489651" y="8800242"/>
            <a:ext cx="943624" cy="33101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86" name="矩形: 圓角 85">
            <a:extLst>
              <a:ext uri="{FF2B5EF4-FFF2-40B4-BE49-F238E27FC236}">
                <a16:creationId xmlns:a16="http://schemas.microsoft.com/office/drawing/2014/main" id="{00000000-0008-0000-1300-000056000000}"/>
              </a:ext>
            </a:extLst>
          </xdr:cNvPr>
          <xdr:cNvSpPr/>
        </xdr:nvSpPr>
        <xdr:spPr>
          <a:xfrm>
            <a:off x="4489651" y="8436418"/>
            <a:ext cx="943624" cy="324794"/>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標準差</a:t>
            </a:r>
          </a:p>
        </xdr:txBody>
      </xdr:sp>
      <xdr:sp macro="" textlink="">
        <xdr:nvSpPr>
          <xdr:cNvPr id="87" name="變異數">
            <a:extLst>
              <a:ext uri="{FF2B5EF4-FFF2-40B4-BE49-F238E27FC236}">
                <a16:creationId xmlns:a16="http://schemas.microsoft.com/office/drawing/2014/main" id="{00000000-0008-0000-1300-000057000000}"/>
              </a:ext>
            </a:extLst>
          </xdr:cNvPr>
          <xdr:cNvSpPr/>
        </xdr:nvSpPr>
        <xdr:spPr>
          <a:xfrm>
            <a:off x="4488353" y="8010980"/>
            <a:ext cx="943624" cy="325227"/>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88" name="矩形: 圓角 87">
            <a:extLst>
              <a:ext uri="{FF2B5EF4-FFF2-40B4-BE49-F238E27FC236}">
                <a16:creationId xmlns:a16="http://schemas.microsoft.com/office/drawing/2014/main" id="{00000000-0008-0000-1300-000058000000}"/>
              </a:ext>
            </a:extLst>
          </xdr:cNvPr>
          <xdr:cNvSpPr/>
        </xdr:nvSpPr>
        <xdr:spPr>
          <a:xfrm>
            <a:off x="4489255" y="7639811"/>
            <a:ext cx="943624" cy="331683"/>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變異數</a:t>
            </a:r>
          </a:p>
        </xdr:txBody>
      </xdr:sp>
      <xdr:sp macro="" textlink="">
        <xdr:nvSpPr>
          <xdr:cNvPr id="89" name="平均數">
            <a:extLst>
              <a:ext uri="{FF2B5EF4-FFF2-40B4-BE49-F238E27FC236}">
                <a16:creationId xmlns:a16="http://schemas.microsoft.com/office/drawing/2014/main" id="{00000000-0008-0000-1300-000059000000}"/>
              </a:ext>
            </a:extLst>
          </xdr:cNvPr>
          <xdr:cNvSpPr/>
        </xdr:nvSpPr>
        <xdr:spPr>
          <a:xfrm>
            <a:off x="4498595" y="7209437"/>
            <a:ext cx="943624" cy="33101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90" name="矩形: 圓角 89">
            <a:extLst>
              <a:ext uri="{FF2B5EF4-FFF2-40B4-BE49-F238E27FC236}">
                <a16:creationId xmlns:a16="http://schemas.microsoft.com/office/drawing/2014/main" id="{00000000-0008-0000-1300-00005A000000}"/>
              </a:ext>
            </a:extLst>
          </xdr:cNvPr>
          <xdr:cNvSpPr/>
        </xdr:nvSpPr>
        <xdr:spPr>
          <a:xfrm>
            <a:off x="4498594" y="6817139"/>
            <a:ext cx="943624" cy="331016"/>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平均數</a:t>
            </a:r>
          </a:p>
        </xdr:txBody>
      </xdr:sp>
    </xdr:grp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685800</xdr:colOff>
      <xdr:row>7</xdr:row>
      <xdr:rowOff>0</xdr:rowOff>
    </xdr:from>
    <xdr:to>
      <xdr:col>2</xdr:col>
      <xdr:colOff>406400</xdr:colOff>
      <xdr:row>9</xdr:row>
      <xdr:rowOff>44449</xdr:rowOff>
    </xdr:to>
    <xdr:sp macro="[0]!閃電型分析" textlink="">
      <xdr:nvSpPr>
        <xdr:cNvPr id="2" name="返回重測">
          <a:extLst>
            <a:ext uri="{FF2B5EF4-FFF2-40B4-BE49-F238E27FC236}">
              <a16:creationId xmlns:a16="http://schemas.microsoft.com/office/drawing/2014/main" id="{00000000-0008-0000-1400-000002000000}"/>
            </a:ext>
          </a:extLst>
        </xdr:cNvPr>
        <xdr:cNvSpPr/>
      </xdr:nvSpPr>
      <xdr:spPr>
        <a:xfrm>
          <a:off x="685800" y="1511300"/>
          <a:ext cx="2095500" cy="476249"/>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1600" b="1">
              <a:solidFill>
                <a:schemeClr val="tx1"/>
              </a:solidFill>
              <a:latin typeface="微軟正黑體" panose="020B0604030504040204" pitchFamily="34" charset="-120"/>
              <a:ea typeface="微軟正黑體" panose="020B0604030504040204" pitchFamily="34" charset="-120"/>
            </a:rPr>
            <a:t>確認投資組合</a:t>
          </a:r>
        </a:p>
      </xdr:txBody>
    </xdr:sp>
    <xdr:clientData/>
  </xdr:twoCellAnchor>
</xdr:wsDr>
</file>

<file path=xl/drawings/drawing17.xml><?xml version="1.0" encoding="utf-8"?>
<xdr:wsDr xmlns:xdr="http://schemas.openxmlformats.org/drawingml/2006/spreadsheetDrawing" xmlns:a="http://schemas.openxmlformats.org/drawingml/2006/main">
  <xdr:twoCellAnchor editAs="oneCell">
    <xdr:from>
      <xdr:col>10</xdr:col>
      <xdr:colOff>371475</xdr:colOff>
      <xdr:row>0</xdr:row>
      <xdr:rowOff>0</xdr:rowOff>
    </xdr:from>
    <xdr:to>
      <xdr:col>23</xdr:col>
      <xdr:colOff>306161</xdr:colOff>
      <xdr:row>51</xdr:row>
      <xdr:rowOff>123825</xdr:rowOff>
    </xdr:to>
    <xdr:pic>
      <xdr:nvPicPr>
        <xdr:cNvPr id="2" name="圖片 1">
          <a:extLst>
            <a:ext uri="{FF2B5EF4-FFF2-40B4-BE49-F238E27FC236}">
              <a16:creationId xmlns:a16="http://schemas.microsoft.com/office/drawing/2014/main" id="{00000000-0008-0000-1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229475" y="0"/>
          <a:ext cx="8850086" cy="10325100"/>
        </a:xfrm>
        <a:prstGeom prst="rect">
          <a:avLst/>
        </a:prstGeom>
      </xdr:spPr>
    </xdr:pic>
    <xdr:clientData/>
  </xdr:twoCellAnchor>
  <xdr:twoCellAnchor>
    <xdr:from>
      <xdr:col>15</xdr:col>
      <xdr:colOff>435429</xdr:colOff>
      <xdr:row>8</xdr:row>
      <xdr:rowOff>66676</xdr:rowOff>
    </xdr:from>
    <xdr:to>
      <xdr:col>22</xdr:col>
      <xdr:colOff>159204</xdr:colOff>
      <xdr:row>21</xdr:row>
      <xdr:rowOff>76201</xdr:rowOff>
    </xdr:to>
    <xdr:sp macro="" textlink="">
      <xdr:nvSpPr>
        <xdr:cNvPr id="5" name="矩形: 圓角 4">
          <a:extLst>
            <a:ext uri="{FF2B5EF4-FFF2-40B4-BE49-F238E27FC236}">
              <a16:creationId xmlns:a16="http://schemas.microsoft.com/office/drawing/2014/main" id="{00000000-0008-0000-1600-000005000000}"/>
            </a:ext>
          </a:extLst>
        </xdr:cNvPr>
        <xdr:cNvSpPr/>
      </xdr:nvSpPr>
      <xdr:spPr>
        <a:xfrm>
          <a:off x="10722429" y="1666876"/>
          <a:ext cx="4524375" cy="2609850"/>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rtl="0"/>
          <a:r>
            <a:rPr lang="zh-TW" altLang="en-US" sz="1600" b="0" i="0" u="none" strike="noStrike">
              <a:solidFill>
                <a:schemeClr val="dk1"/>
              </a:solidFill>
              <a:effectLst/>
              <a:latin typeface="+mn-lt"/>
              <a:ea typeface="+mn-ea"/>
              <a:cs typeface="+mn-cs"/>
            </a:rPr>
            <a:t>閃電型人格者是一類勇於冒險、富有創新精神和自信心的個體。他們在風險和挑戰面前表現非常出色，能夠快速決策並追求高回報。然而，他們在風險管理和穩定性方面可能面臨挑戰，需要通過有效的策略和管理來平衡風險與回報。理解並善用自己的性格特徵，可以幫助他們在各方面取得卓越的成功。</a:t>
          </a:r>
          <a:endParaRPr lang="zh-TW" altLang="en-US" sz="1600" b="0">
            <a:effectLst/>
          </a:endParaRPr>
        </a:p>
        <a:p>
          <a:br>
            <a:rPr lang="zh-TW" altLang="en-US" sz="1600"/>
          </a:br>
          <a:endParaRPr lang="zh-TW" altLang="en-US" sz="1100"/>
        </a:p>
      </xdr:txBody>
    </xdr:sp>
    <xdr:clientData/>
  </xdr:twoCellAnchor>
  <xdr:twoCellAnchor>
    <xdr:from>
      <xdr:col>11</xdr:col>
      <xdr:colOff>521154</xdr:colOff>
      <xdr:row>23</xdr:row>
      <xdr:rowOff>104775</xdr:rowOff>
    </xdr:from>
    <xdr:to>
      <xdr:col>22</xdr:col>
      <xdr:colOff>178254</xdr:colOff>
      <xdr:row>45</xdr:row>
      <xdr:rowOff>0</xdr:rowOff>
    </xdr:to>
    <xdr:sp macro="" textlink="">
      <xdr:nvSpPr>
        <xdr:cNvPr id="6" name="矩形: 圓角 5">
          <a:extLst>
            <a:ext uri="{FF2B5EF4-FFF2-40B4-BE49-F238E27FC236}">
              <a16:creationId xmlns:a16="http://schemas.microsoft.com/office/drawing/2014/main" id="{00000000-0008-0000-1600-000006000000}"/>
            </a:ext>
          </a:extLst>
        </xdr:cNvPr>
        <xdr:cNvSpPr/>
      </xdr:nvSpPr>
      <xdr:spPr>
        <a:xfrm>
          <a:off x="8064954" y="4705350"/>
          <a:ext cx="7200900" cy="42957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高回報潛力：</a:t>
          </a:r>
          <a:r>
            <a:rPr lang="zh-TW" altLang="en-US" sz="1400" b="0" i="0">
              <a:solidFill>
                <a:schemeClr val="dk1"/>
              </a:solidFill>
              <a:effectLst/>
              <a:latin typeface="+mn-lt"/>
              <a:ea typeface="+mn-ea"/>
              <a:cs typeface="+mn-cs"/>
            </a:rPr>
            <a:t>由於敢於承擔高風險，他們有機會獲得遠超平均水平的回報。這使得他們在成功時往往能夠取得巨大成就。</a:t>
          </a:r>
        </a:p>
        <a:p>
          <a:pPr algn="l" rtl="0" fontAlgn="base"/>
          <a:r>
            <a:rPr lang="zh-TW" altLang="en-US" sz="1400" b="1" i="0">
              <a:solidFill>
                <a:schemeClr val="dk1"/>
              </a:solidFill>
              <a:effectLst/>
              <a:latin typeface="+mn-lt"/>
              <a:ea typeface="+mn-ea"/>
              <a:cs typeface="+mn-cs"/>
            </a:rPr>
            <a:t>創新驅動：</a:t>
          </a:r>
          <a:r>
            <a:rPr lang="zh-TW" altLang="en-US" sz="1400" b="0" i="0">
              <a:solidFill>
                <a:schemeClr val="dk1"/>
              </a:solidFill>
              <a:effectLst/>
              <a:latin typeface="+mn-lt"/>
              <a:ea typeface="+mn-ea"/>
              <a:cs typeface="+mn-cs"/>
            </a:rPr>
            <a:t>他們的創新能力使其能夠在競爭激烈的市場中保持領先，並推動行業的發展和變革。</a:t>
          </a:r>
        </a:p>
        <a:p>
          <a:pPr algn="l" rtl="0" fontAlgn="base"/>
          <a:r>
            <a:rPr lang="zh-TW" altLang="en-US" sz="1400" b="1" i="0">
              <a:solidFill>
                <a:schemeClr val="dk1"/>
              </a:solidFill>
              <a:effectLst/>
              <a:latin typeface="+mn-lt"/>
              <a:ea typeface="+mn-ea"/>
              <a:cs typeface="+mn-cs"/>
            </a:rPr>
            <a:t>強大適應力：</a:t>
          </a:r>
          <a:r>
            <a:rPr lang="zh-TW" altLang="en-US" sz="1400" b="0" i="0">
              <a:solidFill>
                <a:schemeClr val="dk1"/>
              </a:solidFill>
              <a:effectLst/>
              <a:latin typeface="+mn-lt"/>
              <a:ea typeface="+mn-ea"/>
              <a:cs typeface="+mn-cs"/>
            </a:rPr>
            <a:t>他們能夠迅速適應變化的環境，並在不斷變化的市場中找到新的機會。</a:t>
          </a: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p>
        <a:p>
          <a:pPr marL="0" indent="0" algn="l" rtl="0" fontAlgn="base"/>
          <a:r>
            <a:rPr lang="zh-TW" altLang="en-US" sz="1400" b="1" i="0">
              <a:solidFill>
                <a:schemeClr val="dk1"/>
              </a:solidFill>
              <a:effectLst/>
              <a:latin typeface="+mn-lt"/>
              <a:ea typeface="+mn-ea"/>
              <a:cs typeface="+mn-cs"/>
            </a:rPr>
            <a:t>風險管理：</a:t>
          </a:r>
          <a:r>
            <a:rPr lang="zh-TW" altLang="en-US" sz="1400" b="0" i="0">
              <a:solidFill>
                <a:schemeClr val="dk1"/>
              </a:solidFill>
              <a:effectLst/>
              <a:latin typeface="+mn-lt"/>
              <a:ea typeface="+mn-ea"/>
              <a:cs typeface="+mn-cs"/>
            </a:rPr>
            <a:t>由於偏愛高風險，他們有時候可能會忽略風險管理的重要性，導致潛在的巨大損失。</a:t>
          </a:r>
        </a:p>
        <a:p>
          <a:pPr marL="0" indent="0" algn="l" rtl="0" fontAlgn="base"/>
          <a:r>
            <a:rPr lang="zh-TW" altLang="en-US" sz="1400" b="1" i="0">
              <a:solidFill>
                <a:schemeClr val="dk1"/>
              </a:solidFill>
              <a:effectLst/>
              <a:latin typeface="+mn-lt"/>
              <a:ea typeface="+mn-ea"/>
              <a:cs typeface="+mn-cs"/>
            </a:rPr>
            <a:t>決策波動性：</a:t>
          </a:r>
          <a:r>
            <a:rPr lang="zh-TW" altLang="en-US" sz="1400" b="0" i="0">
              <a:solidFill>
                <a:schemeClr val="dk1"/>
              </a:solidFill>
              <a:effectLst/>
              <a:latin typeface="+mn-lt"/>
              <a:ea typeface="+mn-ea"/>
              <a:cs typeface="+mn-cs"/>
            </a:rPr>
            <a:t>快速決策和頻繁變動策略可能會導致企業或項目缺乏穩定性，需要有強有力的管理來平衡這些風險。</a:t>
          </a:r>
        </a:p>
        <a:p>
          <a:pPr marL="0" indent="0" algn="l" rtl="0" fontAlgn="base"/>
          <a:r>
            <a:rPr lang="zh-TW" altLang="en-US" sz="1400" b="1" i="0">
              <a:solidFill>
                <a:schemeClr val="dk1"/>
              </a:solidFill>
              <a:effectLst/>
              <a:latin typeface="+mn-lt"/>
              <a:ea typeface="+mn-ea"/>
              <a:cs typeface="+mn-cs"/>
            </a:rPr>
            <a:t>壓力管理：</a:t>
          </a:r>
          <a:r>
            <a:rPr lang="zh-TW" altLang="en-US" sz="1400" b="0" i="0">
              <a:solidFill>
                <a:schemeClr val="dk1"/>
              </a:solidFill>
              <a:effectLst/>
              <a:latin typeface="+mn-lt"/>
              <a:ea typeface="+mn-ea"/>
              <a:cs typeface="+mn-cs"/>
            </a:rPr>
            <a:t>高風險帶來高壓力，他們需要具備強大的心理素質來應對壓力和挑戰，並保持持續的動力和熱情。</a:t>
          </a:r>
        </a:p>
      </xdr:txBody>
    </xdr:sp>
    <xdr:clientData/>
  </xdr:twoCellAnchor>
  <xdr:twoCellAnchor>
    <xdr:from>
      <xdr:col>12</xdr:col>
      <xdr:colOff>333376</xdr:colOff>
      <xdr:row>22</xdr:row>
      <xdr:rowOff>133351</xdr:rowOff>
    </xdr:from>
    <xdr:to>
      <xdr:col>14</xdr:col>
      <xdr:colOff>223593</xdr:colOff>
      <xdr:row>24</xdr:row>
      <xdr:rowOff>114301</xdr:rowOff>
    </xdr:to>
    <xdr:sp macro="" textlink="">
      <xdr:nvSpPr>
        <xdr:cNvPr id="7" name="矩形: 圓角 6">
          <a:extLst>
            <a:ext uri="{FF2B5EF4-FFF2-40B4-BE49-F238E27FC236}">
              <a16:creationId xmlns:a16="http://schemas.microsoft.com/office/drawing/2014/main" id="{00000000-0008-0000-1600-000007000000}"/>
            </a:ext>
          </a:extLst>
        </xdr:cNvPr>
        <xdr:cNvSpPr/>
      </xdr:nvSpPr>
      <xdr:spPr>
        <a:xfrm>
          <a:off x="8270876" y="4906434"/>
          <a:ext cx="1213134" cy="414867"/>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冒險精神</a:t>
          </a:r>
          <a:endParaRPr lang="zh-TW" altLang="en-US" sz="1400"/>
        </a:p>
      </xdr:txBody>
    </xdr:sp>
    <xdr:clientData/>
  </xdr:twoCellAnchor>
  <xdr:twoCellAnchor>
    <xdr:from>
      <xdr:col>14</xdr:col>
      <xdr:colOff>295142</xdr:colOff>
      <xdr:row>22</xdr:row>
      <xdr:rowOff>133351</xdr:rowOff>
    </xdr:from>
    <xdr:to>
      <xdr:col>16</xdr:col>
      <xdr:colOff>107324</xdr:colOff>
      <xdr:row>24</xdr:row>
      <xdr:rowOff>114301</xdr:rowOff>
    </xdr:to>
    <xdr:sp macro="" textlink="">
      <xdr:nvSpPr>
        <xdr:cNvPr id="8" name="矩形: 圓角 7">
          <a:extLst>
            <a:ext uri="{FF2B5EF4-FFF2-40B4-BE49-F238E27FC236}">
              <a16:creationId xmlns:a16="http://schemas.microsoft.com/office/drawing/2014/main" id="{00000000-0008-0000-1600-000008000000}"/>
            </a:ext>
          </a:extLst>
        </xdr:cNvPr>
        <xdr:cNvSpPr/>
      </xdr:nvSpPr>
      <xdr:spPr>
        <a:xfrm>
          <a:off x="9560776" y="4855605"/>
          <a:ext cx="1135844" cy="410245"/>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快速決策</a:t>
          </a:r>
          <a:endParaRPr lang="zh-TW" altLang="en-US" sz="1400"/>
        </a:p>
      </xdr:txBody>
    </xdr:sp>
    <xdr:clientData/>
  </xdr:twoCellAnchor>
  <xdr:twoCellAnchor>
    <xdr:from>
      <xdr:col>16</xdr:col>
      <xdr:colOff>187818</xdr:colOff>
      <xdr:row>22</xdr:row>
      <xdr:rowOff>133351</xdr:rowOff>
    </xdr:from>
    <xdr:to>
      <xdr:col>18</xdr:col>
      <xdr:colOff>8943</xdr:colOff>
      <xdr:row>24</xdr:row>
      <xdr:rowOff>114301</xdr:rowOff>
    </xdr:to>
    <xdr:sp macro="" textlink="">
      <xdr:nvSpPr>
        <xdr:cNvPr id="9" name="矩形: 圓角 8">
          <a:extLst>
            <a:ext uri="{FF2B5EF4-FFF2-40B4-BE49-F238E27FC236}">
              <a16:creationId xmlns:a16="http://schemas.microsoft.com/office/drawing/2014/main" id="{00000000-0008-0000-1600-000009000000}"/>
            </a:ext>
          </a:extLst>
        </xdr:cNvPr>
        <xdr:cNvSpPr/>
      </xdr:nvSpPr>
      <xdr:spPr>
        <a:xfrm>
          <a:off x="10777114" y="4855605"/>
          <a:ext cx="1144787" cy="410245"/>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高度自信</a:t>
          </a:r>
          <a:endParaRPr lang="zh-TW" altLang="en-US" sz="1400"/>
        </a:p>
      </xdr:txBody>
    </xdr:sp>
    <xdr:clientData/>
  </xdr:twoCellAnchor>
  <xdr:twoCellAnchor>
    <xdr:from>
      <xdr:col>18</xdr:col>
      <xdr:colOff>89436</xdr:colOff>
      <xdr:row>22</xdr:row>
      <xdr:rowOff>114301</xdr:rowOff>
    </xdr:from>
    <xdr:to>
      <xdr:col>19</xdr:col>
      <xdr:colOff>572394</xdr:colOff>
      <xdr:row>24</xdr:row>
      <xdr:rowOff>95251</xdr:rowOff>
    </xdr:to>
    <xdr:sp macro="" textlink="">
      <xdr:nvSpPr>
        <xdr:cNvPr id="10" name="矩形: 圓角 9">
          <a:extLst>
            <a:ext uri="{FF2B5EF4-FFF2-40B4-BE49-F238E27FC236}">
              <a16:creationId xmlns:a16="http://schemas.microsoft.com/office/drawing/2014/main" id="{00000000-0008-0000-1600-00000A000000}"/>
            </a:ext>
          </a:extLst>
        </xdr:cNvPr>
        <xdr:cNvSpPr/>
      </xdr:nvSpPr>
      <xdr:spPr>
        <a:xfrm>
          <a:off x="12002394" y="4836555"/>
          <a:ext cx="1144789" cy="410245"/>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接受失敗</a:t>
          </a:r>
          <a:endParaRPr lang="zh-TW" altLang="en-US" sz="1400"/>
        </a:p>
      </xdr:txBody>
    </xdr:sp>
    <xdr:clientData/>
  </xdr:twoCellAnchor>
  <xdr:twoCellAnchor>
    <xdr:from>
      <xdr:col>18</xdr:col>
      <xdr:colOff>340179</xdr:colOff>
      <xdr:row>43</xdr:row>
      <xdr:rowOff>190499</xdr:rowOff>
    </xdr:from>
    <xdr:to>
      <xdr:col>22</xdr:col>
      <xdr:colOff>73479</xdr:colOff>
      <xdr:row>47</xdr:row>
      <xdr:rowOff>9524</xdr:rowOff>
    </xdr:to>
    <xdr:sp macro="[0]!start" textlink="">
      <xdr:nvSpPr>
        <xdr:cNvPr id="11" name="nextpage">
          <a:extLst>
            <a:ext uri="{FF2B5EF4-FFF2-40B4-BE49-F238E27FC236}">
              <a16:creationId xmlns:a16="http://schemas.microsoft.com/office/drawing/2014/main" id="{00000000-0008-0000-1600-00000B000000}"/>
            </a:ext>
          </a:extLst>
        </xdr:cNvPr>
        <xdr:cNvSpPr/>
      </xdr:nvSpPr>
      <xdr:spPr>
        <a:xfrm>
          <a:off x="12684579" y="8791574"/>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讓名人幫你選股</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editAs="oneCell">
    <xdr:from>
      <xdr:col>11</xdr:col>
      <xdr:colOff>219075</xdr:colOff>
      <xdr:row>7</xdr:row>
      <xdr:rowOff>28574</xdr:rowOff>
    </xdr:from>
    <xdr:to>
      <xdr:col>15</xdr:col>
      <xdr:colOff>504825</xdr:colOff>
      <xdr:row>22</xdr:row>
      <xdr:rowOff>21680</xdr:rowOff>
    </xdr:to>
    <xdr:pic>
      <xdr:nvPicPr>
        <xdr:cNvPr id="13" name="圖片 12">
          <a:extLst>
            <a:ext uri="{FF2B5EF4-FFF2-40B4-BE49-F238E27FC236}">
              <a16:creationId xmlns:a16="http://schemas.microsoft.com/office/drawing/2014/main" id="{00000000-0008-0000-1600-00000D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5879"/>
        <a:stretch/>
      </xdr:blipFill>
      <xdr:spPr>
        <a:xfrm>
          <a:off x="7762875" y="1428749"/>
          <a:ext cx="3028950" cy="2993481"/>
        </a:xfrm>
        <a:prstGeom prst="rect">
          <a:avLst/>
        </a:prstGeom>
      </xdr:spPr>
    </xdr:pic>
    <xdr:clientData/>
  </xdr:twoCellAnchor>
  <xdr:twoCellAnchor editAs="oneCell">
    <xdr:from>
      <xdr:col>14</xdr:col>
      <xdr:colOff>209313</xdr:colOff>
      <xdr:row>2</xdr:row>
      <xdr:rowOff>38100</xdr:rowOff>
    </xdr:from>
    <xdr:to>
      <xdr:col>19</xdr:col>
      <xdr:colOff>589836</xdr:colOff>
      <xdr:row>7</xdr:row>
      <xdr:rowOff>104775</xdr:rowOff>
    </xdr:to>
    <xdr:pic>
      <xdr:nvPicPr>
        <xdr:cNvPr id="14" name="圖片 13">
          <a:extLst>
            <a:ext uri="{FF2B5EF4-FFF2-40B4-BE49-F238E27FC236}">
              <a16:creationId xmlns:a16="http://schemas.microsoft.com/office/drawing/2014/main" id="{00000000-0008-0000-16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78997"/>
        <a:stretch/>
      </xdr:blipFill>
      <xdr:spPr>
        <a:xfrm>
          <a:off x="9810513" y="438150"/>
          <a:ext cx="3809523" cy="1066800"/>
        </a:xfrm>
        <a:prstGeom prst="rect">
          <a:avLst/>
        </a:prstGeom>
      </xdr:spPr>
    </xdr:pic>
    <xdr:clientData/>
  </xdr:twoCellAnchor>
  <xdr:twoCellAnchor>
    <xdr:from>
      <xdr:col>20</xdr:col>
      <xdr:colOff>0</xdr:colOff>
      <xdr:row>22</xdr:row>
      <xdr:rowOff>114301</xdr:rowOff>
    </xdr:from>
    <xdr:to>
      <xdr:col>22</xdr:col>
      <xdr:colOff>73480</xdr:colOff>
      <xdr:row>24</xdr:row>
      <xdr:rowOff>95251</xdr:rowOff>
    </xdr:to>
    <xdr:sp macro="" textlink="">
      <xdr:nvSpPr>
        <xdr:cNvPr id="15" name="矩形: 圓角 14">
          <a:extLst>
            <a:ext uri="{FF2B5EF4-FFF2-40B4-BE49-F238E27FC236}">
              <a16:creationId xmlns:a16="http://schemas.microsoft.com/office/drawing/2014/main" id="{00000000-0008-0000-1600-00000F000000}"/>
            </a:ext>
          </a:extLst>
        </xdr:cNvPr>
        <xdr:cNvSpPr/>
      </xdr:nvSpPr>
      <xdr:spPr>
        <a:xfrm>
          <a:off x="13236620" y="4836555"/>
          <a:ext cx="1397142" cy="410245"/>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創新和創意</a:t>
          </a:r>
          <a:endParaRPr lang="zh-TW" altLang="en-US" sz="1400"/>
        </a:p>
      </xdr:txBody>
    </xdr:sp>
    <xdr:clientData/>
  </xdr:twoCellAnchor>
  <xdr:oneCellAnchor>
    <xdr:from>
      <xdr:col>15</xdr:col>
      <xdr:colOff>160046</xdr:colOff>
      <xdr:row>22</xdr:row>
      <xdr:rowOff>160006</xdr:rowOff>
    </xdr:from>
    <xdr:ext cx="184731" cy="937693"/>
    <xdr:sp macro="" textlink="">
      <xdr:nvSpPr>
        <xdr:cNvPr id="16" name="矩形 15">
          <a:extLst>
            <a:ext uri="{FF2B5EF4-FFF2-40B4-BE49-F238E27FC236}">
              <a16:creationId xmlns:a16="http://schemas.microsoft.com/office/drawing/2014/main" id="{00000000-0008-0000-1600-000010000000}"/>
            </a:ext>
          </a:extLst>
        </xdr:cNvPr>
        <xdr:cNvSpPr/>
      </xdr:nvSpPr>
      <xdr:spPr>
        <a:xfrm>
          <a:off x="10447046" y="4560556"/>
          <a:ext cx="184731" cy="937693"/>
        </a:xfrm>
        <a:prstGeom prst="rect">
          <a:avLst/>
        </a:prstGeom>
        <a:noFill/>
      </xdr:spPr>
      <xdr:txBody>
        <a:bodyPr wrap="none" lIns="91440" tIns="45720" rIns="91440" bIns="45720">
          <a:spAutoFit/>
        </a:bodyPr>
        <a:lstStyle/>
        <a:p>
          <a:pPr algn="ctr"/>
          <a:endParaRPr lang="zh-TW" altLang="en-US" sz="5400" b="1" cap="none" spc="0">
            <a:ln w="22225">
              <a:solidFill>
                <a:schemeClr val="accent2"/>
              </a:solidFill>
              <a:prstDash val="solid"/>
            </a:ln>
            <a:solidFill>
              <a:schemeClr val="accent2">
                <a:lumMod val="40000"/>
                <a:lumOff val="60000"/>
              </a:schemeClr>
            </a:solidFill>
            <a:effectLst/>
          </a:endParaRPr>
        </a:p>
      </xdr:txBody>
    </xdr:sp>
    <xdr:clientData/>
  </xdr:oneCellAnchor>
  <xdr:twoCellAnchor>
    <xdr:from>
      <xdr:col>16</xdr:col>
      <xdr:colOff>9525</xdr:colOff>
      <xdr:row>43</xdr:row>
      <xdr:rowOff>190500</xdr:rowOff>
    </xdr:from>
    <xdr:to>
      <xdr:col>18</xdr:col>
      <xdr:colOff>152400</xdr:colOff>
      <xdr:row>47</xdr:row>
      <xdr:rowOff>19050</xdr:rowOff>
    </xdr:to>
    <xdr:sp macro="[0]!矩形圓角3_Click" textlink="">
      <xdr:nvSpPr>
        <xdr:cNvPr id="3" name="返回重測">
          <a:extLst>
            <a:ext uri="{FF2B5EF4-FFF2-40B4-BE49-F238E27FC236}">
              <a16:creationId xmlns:a16="http://schemas.microsoft.com/office/drawing/2014/main" id="{00000000-0008-0000-1600-000003000000}"/>
            </a:ext>
          </a:extLst>
        </xdr:cNvPr>
        <xdr:cNvSpPr/>
      </xdr:nvSpPr>
      <xdr:spPr>
        <a:xfrm>
          <a:off x="10982325" y="8791575"/>
          <a:ext cx="1514475" cy="62865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18.xml><?xml version="1.0" encoding="utf-8"?>
<xdr:wsDr xmlns:xdr="http://schemas.openxmlformats.org/drawingml/2006/spreadsheetDrawing" xmlns:a="http://schemas.openxmlformats.org/drawingml/2006/main">
  <xdr:twoCellAnchor editAs="oneCell">
    <xdr:from>
      <xdr:col>4</xdr:col>
      <xdr:colOff>352425</xdr:colOff>
      <xdr:row>0</xdr:row>
      <xdr:rowOff>0</xdr:rowOff>
    </xdr:from>
    <xdr:to>
      <xdr:col>18</xdr:col>
      <xdr:colOff>352426</xdr:colOff>
      <xdr:row>57</xdr:row>
      <xdr:rowOff>151190</xdr:rowOff>
    </xdr:to>
    <xdr:pic>
      <xdr:nvPicPr>
        <xdr:cNvPr id="2" name="圖片 1">
          <a:extLst>
            <a:ext uri="{FF2B5EF4-FFF2-40B4-BE49-F238E27FC236}">
              <a16:creationId xmlns:a16="http://schemas.microsoft.com/office/drawing/2014/main" id="{00000000-0008-0000-1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07880" y="0"/>
          <a:ext cx="9294091" cy="12490395"/>
        </a:xfrm>
        <a:prstGeom prst="rect">
          <a:avLst/>
        </a:prstGeom>
      </xdr:spPr>
    </xdr:pic>
    <xdr:clientData/>
  </xdr:twoCellAnchor>
  <xdr:twoCellAnchor editAs="oneCell">
    <xdr:from>
      <xdr:col>5</xdr:col>
      <xdr:colOff>495300</xdr:colOff>
      <xdr:row>8</xdr:row>
      <xdr:rowOff>161924</xdr:rowOff>
    </xdr:from>
    <xdr:to>
      <xdr:col>10</xdr:col>
      <xdr:colOff>38099</xdr:colOff>
      <xdr:row>23</xdr:row>
      <xdr:rowOff>76778</xdr:rowOff>
    </xdr:to>
    <xdr:pic>
      <xdr:nvPicPr>
        <xdr:cNvPr id="31" name="圖片 30">
          <a:extLst>
            <a:ext uri="{FF2B5EF4-FFF2-40B4-BE49-F238E27FC236}">
              <a16:creationId xmlns:a16="http://schemas.microsoft.com/office/drawing/2014/main" id="{00000000-0008-0000-1700-00001F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7129"/>
        <a:stretch/>
      </xdr:blipFill>
      <xdr:spPr>
        <a:xfrm>
          <a:off x="3924300" y="1762124"/>
          <a:ext cx="2971799" cy="2915229"/>
        </a:xfrm>
        <a:prstGeom prst="rect">
          <a:avLst/>
        </a:prstGeom>
      </xdr:spPr>
    </xdr:pic>
    <xdr:clientData/>
  </xdr:twoCellAnchor>
  <xdr:twoCellAnchor>
    <xdr:from>
      <xdr:col>6</xdr:col>
      <xdr:colOff>95250</xdr:colOff>
      <xdr:row>9</xdr:row>
      <xdr:rowOff>161926</xdr:rowOff>
    </xdr:from>
    <xdr:to>
      <xdr:col>16</xdr:col>
      <xdr:colOff>561944</xdr:colOff>
      <xdr:row>51</xdr:row>
      <xdr:rowOff>0</xdr:rowOff>
    </xdr:to>
    <xdr:grpSp>
      <xdr:nvGrpSpPr>
        <xdr:cNvPr id="20" name="群組 19">
          <a:extLst>
            <a:ext uri="{FF2B5EF4-FFF2-40B4-BE49-F238E27FC236}">
              <a16:creationId xmlns:a16="http://schemas.microsoft.com/office/drawing/2014/main" id="{00000000-0008-0000-1700-000014000000}"/>
            </a:ext>
          </a:extLst>
        </xdr:cNvPr>
        <xdr:cNvGrpSpPr/>
      </xdr:nvGrpSpPr>
      <xdr:grpSpPr>
        <a:xfrm>
          <a:off x="4100635" y="2066926"/>
          <a:ext cx="7142335" cy="8728074"/>
          <a:chOff x="4210082" y="1972752"/>
          <a:chExt cx="7324694" cy="7870362"/>
        </a:xfrm>
      </xdr:grpSpPr>
      <xdr:sp macro="" textlink="">
        <xdr:nvSpPr>
          <xdr:cNvPr id="30" name="矩形: 圓角 29">
            <a:extLst>
              <a:ext uri="{FF2B5EF4-FFF2-40B4-BE49-F238E27FC236}">
                <a16:creationId xmlns:a16="http://schemas.microsoft.com/office/drawing/2014/main" id="{00000000-0008-0000-1700-00001E000000}"/>
              </a:ext>
            </a:extLst>
          </xdr:cNvPr>
          <xdr:cNvSpPr/>
        </xdr:nvSpPr>
        <xdr:spPr>
          <a:xfrm>
            <a:off x="6638926" y="1972752"/>
            <a:ext cx="4895850" cy="315763"/>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33" name="portfolio">
            <a:extLst>
              <a:ext uri="{FF2B5EF4-FFF2-40B4-BE49-F238E27FC236}">
                <a16:creationId xmlns:a16="http://schemas.microsoft.com/office/drawing/2014/main" id="{00000000-0008-0000-1700-000021000000}"/>
              </a:ext>
            </a:extLst>
          </xdr:cNvPr>
          <xdr:cNvSpPr/>
        </xdr:nvSpPr>
        <xdr:spPr>
          <a:xfrm>
            <a:off x="6638238" y="2334163"/>
            <a:ext cx="4896537" cy="1971137"/>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lang="en-US" altLang="zh-TW" sz="1200" b="1">
                <a:solidFill>
                  <a:schemeClr val="tx1"/>
                </a:solidFill>
                <a:latin typeface="微軟正黑體" panose="020B0604030504040204" pitchFamily="34" charset="-120"/>
                <a:ea typeface="微軟正黑體" panose="020B0604030504040204" pitchFamily="34" charset="-120"/>
              </a:rPr>
              <a:t>6669.TW,3533.TW</a:t>
            </a:r>
          </a:p>
          <a:p>
            <a:pPr algn="l"/>
            <a:r>
              <a:rPr lang="en-US" altLang="zh-TW" sz="1200" b="1">
                <a:solidFill>
                  <a:schemeClr val="tx1"/>
                </a:solidFill>
                <a:latin typeface="微軟正黑體" panose="020B0604030504040204" pitchFamily="34" charset="-120"/>
                <a:ea typeface="微軟正黑體" panose="020B0604030504040204" pitchFamily="34" charset="-120"/>
              </a:rPr>
              <a:t>3008.TW,4763.TW,2454.TW</a:t>
            </a:r>
          </a:p>
          <a:p>
            <a:pPr algn="l"/>
            <a:r>
              <a:rPr lang="en-US" altLang="zh-TW" sz="1200" b="1">
                <a:solidFill>
                  <a:schemeClr val="tx1"/>
                </a:solidFill>
                <a:latin typeface="微軟正黑體" panose="020B0604030504040204" pitchFamily="34" charset="-120"/>
                <a:ea typeface="微軟正黑體" panose="020B0604030504040204" pitchFamily="34" charset="-120"/>
              </a:rPr>
              <a:t>3661.TW,2327.TW,2330.TW,6491.TW,3406.TW</a:t>
            </a:r>
          </a:p>
          <a:p>
            <a:pPr algn="l"/>
            <a:endParaRPr lang="zh-TW" altLang="en-US" sz="1200" b="1">
              <a:solidFill>
                <a:srgbClr val="FFC000"/>
              </a:solidFill>
              <a:latin typeface="微軟正黑體" panose="020B0604030504040204" pitchFamily="34" charset="-120"/>
              <a:ea typeface="微軟正黑體" panose="020B0604030504040204" pitchFamily="34" charset="-120"/>
            </a:endParaRPr>
          </a:p>
        </xdr:txBody>
      </xdr:sp>
      <xdr:sp macro="" textlink="">
        <xdr:nvSpPr>
          <xdr:cNvPr id="34" name="矩形: 圓角 33">
            <a:extLst>
              <a:ext uri="{FF2B5EF4-FFF2-40B4-BE49-F238E27FC236}">
                <a16:creationId xmlns:a16="http://schemas.microsoft.com/office/drawing/2014/main" id="{00000000-0008-0000-1700-000022000000}"/>
              </a:ext>
            </a:extLst>
          </xdr:cNvPr>
          <xdr:cNvSpPr/>
        </xdr:nvSpPr>
        <xdr:spPr>
          <a:xfrm>
            <a:off x="4210082" y="4880596"/>
            <a:ext cx="7316277" cy="4962518"/>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grpSp>
    <xdr:clientData/>
  </xdr:twoCellAnchor>
  <xdr:twoCellAnchor>
    <xdr:from>
      <xdr:col>6</xdr:col>
      <xdr:colOff>228599</xdr:colOff>
      <xdr:row>51</xdr:row>
      <xdr:rowOff>109763</xdr:rowOff>
    </xdr:from>
    <xdr:to>
      <xdr:col>9</xdr:col>
      <xdr:colOff>483808</xdr:colOff>
      <xdr:row>54</xdr:row>
      <xdr:rowOff>109763</xdr:rowOff>
    </xdr:to>
    <xdr:sp macro="[0]!返回風險愛好人格頁_Click" textlink="">
      <xdr:nvSpPr>
        <xdr:cNvPr id="38" name="反回人格頁">
          <a:extLst>
            <a:ext uri="{FF2B5EF4-FFF2-40B4-BE49-F238E27FC236}">
              <a16:creationId xmlns:a16="http://schemas.microsoft.com/office/drawing/2014/main" id="{00000000-0008-0000-1700-000026000000}"/>
            </a:ext>
          </a:extLst>
        </xdr:cNvPr>
        <xdr:cNvSpPr/>
      </xdr:nvSpPr>
      <xdr:spPr>
        <a:xfrm>
          <a:off x="4220028" y="10904763"/>
          <a:ext cx="2250923" cy="635000"/>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361950</xdr:colOff>
      <xdr:row>51</xdr:row>
      <xdr:rowOff>193823</xdr:rowOff>
    </xdr:from>
    <xdr:to>
      <xdr:col>7</xdr:col>
      <xdr:colOff>114300</xdr:colOff>
      <xdr:row>54</xdr:row>
      <xdr:rowOff>20256</xdr:rowOff>
    </xdr:to>
    <xdr:pic macro="[0]!返回風險愛好人格頁_Click">
      <xdr:nvPicPr>
        <xdr:cNvPr id="39" name="返回圖" descr="返回 以實心填滿">
          <a:extLst>
            <a:ext uri="{FF2B5EF4-FFF2-40B4-BE49-F238E27FC236}">
              <a16:creationId xmlns:a16="http://schemas.microsoft.com/office/drawing/2014/main" id="{00000000-0008-0000-1700-00002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4331456" y="11010746"/>
          <a:ext cx="461433" cy="417588"/>
        </a:xfrm>
        <a:prstGeom prst="rect">
          <a:avLst/>
        </a:prstGeom>
      </xdr:spPr>
    </xdr:pic>
    <xdr:clientData/>
  </xdr:twoCellAnchor>
  <xdr:twoCellAnchor>
    <xdr:from>
      <xdr:col>13</xdr:col>
      <xdr:colOff>552449</xdr:colOff>
      <xdr:row>51</xdr:row>
      <xdr:rowOff>100238</xdr:rowOff>
    </xdr:from>
    <xdr:to>
      <xdr:col>16</xdr:col>
      <xdr:colOff>390524</xdr:colOff>
      <xdr:row>54</xdr:row>
      <xdr:rowOff>100238</xdr:rowOff>
    </xdr:to>
    <xdr:sp macro="[0]!列印風險愛好結果" textlink="">
      <xdr:nvSpPr>
        <xdr:cNvPr id="40" name="列印風險愛好結果">
          <a:extLst>
            <a:ext uri="{FF2B5EF4-FFF2-40B4-BE49-F238E27FC236}">
              <a16:creationId xmlns:a16="http://schemas.microsoft.com/office/drawing/2014/main" id="{00000000-0008-0000-1700-000028000000}"/>
            </a:ext>
          </a:extLst>
        </xdr:cNvPr>
        <xdr:cNvSpPr/>
      </xdr:nvSpPr>
      <xdr:spPr>
        <a:xfrm>
          <a:off x="9200544" y="10895238"/>
          <a:ext cx="1833790" cy="63500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6</xdr:col>
      <xdr:colOff>123825</xdr:colOff>
      <xdr:row>4</xdr:row>
      <xdr:rowOff>203200</xdr:rowOff>
    </xdr:from>
    <xdr:to>
      <xdr:col>16</xdr:col>
      <xdr:colOff>552685</xdr:colOff>
      <xdr:row>8</xdr:row>
      <xdr:rowOff>150153</xdr:rowOff>
    </xdr:to>
    <xdr:grpSp>
      <xdr:nvGrpSpPr>
        <xdr:cNvPr id="41" name="群組 40">
          <a:extLst>
            <a:ext uri="{FF2B5EF4-FFF2-40B4-BE49-F238E27FC236}">
              <a16:creationId xmlns:a16="http://schemas.microsoft.com/office/drawing/2014/main" id="{00000000-0008-0000-1700-000029000000}"/>
            </a:ext>
          </a:extLst>
        </xdr:cNvPr>
        <xdr:cNvGrpSpPr/>
      </xdr:nvGrpSpPr>
      <xdr:grpSpPr>
        <a:xfrm>
          <a:off x="4129210" y="1049867"/>
          <a:ext cx="7104501" cy="793619"/>
          <a:chOff x="4189369" y="993205"/>
          <a:chExt cx="7032860" cy="810553"/>
        </a:xfrm>
      </xdr:grpSpPr>
      <xdr:grpSp>
        <xdr:nvGrpSpPr>
          <xdr:cNvPr id="42" name="群組 41">
            <a:extLst>
              <a:ext uri="{FF2B5EF4-FFF2-40B4-BE49-F238E27FC236}">
                <a16:creationId xmlns:a16="http://schemas.microsoft.com/office/drawing/2014/main" id="{00000000-0008-0000-1700-00002A000000}"/>
              </a:ext>
            </a:extLst>
          </xdr:cNvPr>
          <xdr:cNvGrpSpPr/>
        </xdr:nvGrpSpPr>
        <xdr:grpSpPr>
          <a:xfrm>
            <a:off x="4189369" y="993205"/>
            <a:ext cx="7032860" cy="810553"/>
            <a:chOff x="4225601" y="891419"/>
            <a:chExt cx="7299843" cy="760877"/>
          </a:xfrm>
        </xdr:grpSpPr>
        <xdr:sp macro="" textlink="">
          <xdr:nvSpPr>
            <xdr:cNvPr id="51" name="矩形: 圓角 50">
              <a:extLst>
                <a:ext uri="{FF2B5EF4-FFF2-40B4-BE49-F238E27FC236}">
                  <a16:creationId xmlns:a16="http://schemas.microsoft.com/office/drawing/2014/main" id="{00000000-0008-0000-1700-000033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52" name="矩形: 圓角 51">
              <a:extLst>
                <a:ext uri="{FF2B5EF4-FFF2-40B4-BE49-F238E27FC236}">
                  <a16:creationId xmlns:a16="http://schemas.microsoft.com/office/drawing/2014/main" id="{00000000-0008-0000-1700-000034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53" name="直線接點 52">
              <a:extLst>
                <a:ext uri="{FF2B5EF4-FFF2-40B4-BE49-F238E27FC236}">
                  <a16:creationId xmlns:a16="http://schemas.microsoft.com/office/drawing/2014/main" id="{00000000-0008-0000-1700-000035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54" name="直線接點 53">
              <a:extLst>
                <a:ext uri="{FF2B5EF4-FFF2-40B4-BE49-F238E27FC236}">
                  <a16:creationId xmlns:a16="http://schemas.microsoft.com/office/drawing/2014/main" id="{00000000-0008-0000-1700-000036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55" name="直線接點 54">
              <a:extLst>
                <a:ext uri="{FF2B5EF4-FFF2-40B4-BE49-F238E27FC236}">
                  <a16:creationId xmlns:a16="http://schemas.microsoft.com/office/drawing/2014/main" id="{00000000-0008-0000-1700-000037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56" name="直線接點 55">
              <a:extLst>
                <a:ext uri="{FF2B5EF4-FFF2-40B4-BE49-F238E27FC236}">
                  <a16:creationId xmlns:a16="http://schemas.microsoft.com/office/drawing/2014/main" id="{00000000-0008-0000-1700-000038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7" name="直線接點 56">
              <a:extLst>
                <a:ext uri="{FF2B5EF4-FFF2-40B4-BE49-F238E27FC236}">
                  <a16:creationId xmlns:a16="http://schemas.microsoft.com/office/drawing/2014/main" id="{00000000-0008-0000-1700-000039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8" name="直線接點 57">
              <a:extLst>
                <a:ext uri="{FF2B5EF4-FFF2-40B4-BE49-F238E27FC236}">
                  <a16:creationId xmlns:a16="http://schemas.microsoft.com/office/drawing/2014/main" id="{00000000-0008-0000-1700-00003A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3" name="文字方塊 42">
            <a:extLst>
              <a:ext uri="{FF2B5EF4-FFF2-40B4-BE49-F238E27FC236}">
                <a16:creationId xmlns:a16="http://schemas.microsoft.com/office/drawing/2014/main" id="{00000000-0008-0000-1700-00002B000000}"/>
              </a:ext>
            </a:extLst>
          </xdr:cNvPr>
          <xdr:cNvSpPr txBox="1"/>
        </xdr:nvSpPr>
        <xdr:spPr>
          <a:xfrm>
            <a:off x="4317687" y="1015592"/>
            <a:ext cx="1604584"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暱 稱</a:t>
            </a:r>
          </a:p>
        </xdr:txBody>
      </xdr:sp>
      <xdr:sp macro="" textlink="">
        <xdr:nvSpPr>
          <xdr:cNvPr id="44" name="文字方塊 43">
            <a:extLst>
              <a:ext uri="{FF2B5EF4-FFF2-40B4-BE49-F238E27FC236}">
                <a16:creationId xmlns:a16="http://schemas.microsoft.com/office/drawing/2014/main" id="{00000000-0008-0000-1700-00002C000000}"/>
              </a:ext>
            </a:extLst>
          </xdr:cNvPr>
          <xdr:cNvSpPr txBox="1"/>
        </xdr:nvSpPr>
        <xdr:spPr>
          <a:xfrm>
            <a:off x="6176426" y="1015233"/>
            <a:ext cx="1263123"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年 齡</a:t>
            </a:r>
          </a:p>
        </xdr:txBody>
      </xdr:sp>
      <xdr:sp macro="" textlink="">
        <xdr:nvSpPr>
          <xdr:cNvPr id="45" name="文字方塊 44">
            <a:extLst>
              <a:ext uri="{FF2B5EF4-FFF2-40B4-BE49-F238E27FC236}">
                <a16:creationId xmlns:a16="http://schemas.microsoft.com/office/drawing/2014/main" id="{00000000-0008-0000-1700-00002D000000}"/>
              </a:ext>
            </a:extLst>
          </xdr:cNvPr>
          <xdr:cNvSpPr txBox="1"/>
        </xdr:nvSpPr>
        <xdr:spPr>
          <a:xfrm>
            <a:off x="7745067" y="1014873"/>
            <a:ext cx="1146306"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性 別</a:t>
            </a:r>
            <a:endParaRPr lang="en-US" altLang="zh-TW" sz="1600" b="1">
              <a:solidFill>
                <a:schemeClr val="tx1"/>
              </a:solidFill>
            </a:endParaRPr>
          </a:p>
        </xdr:txBody>
      </xdr:sp>
      <xdr:sp macro="" textlink="">
        <xdr:nvSpPr>
          <xdr:cNvPr id="46" name="文字方塊 45">
            <a:extLst>
              <a:ext uri="{FF2B5EF4-FFF2-40B4-BE49-F238E27FC236}">
                <a16:creationId xmlns:a16="http://schemas.microsoft.com/office/drawing/2014/main" id="{00000000-0008-0000-1700-00002E000000}"/>
              </a:ext>
            </a:extLst>
          </xdr:cNvPr>
          <xdr:cNvSpPr txBox="1"/>
        </xdr:nvSpPr>
        <xdr:spPr>
          <a:xfrm>
            <a:off x="9038559" y="1015592"/>
            <a:ext cx="2178817"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郵 件</a:t>
            </a:r>
          </a:p>
        </xdr:txBody>
      </xdr:sp>
      <xdr:sp macro="" textlink="">
        <xdr:nvSpPr>
          <xdr:cNvPr id="47" name="暱稱">
            <a:extLst>
              <a:ext uri="{FF2B5EF4-FFF2-40B4-BE49-F238E27FC236}">
                <a16:creationId xmlns:a16="http://schemas.microsoft.com/office/drawing/2014/main" id="{00000000-0008-0000-1700-00002F000000}"/>
              </a:ext>
            </a:extLst>
          </xdr:cNvPr>
          <xdr:cNvSpPr txBox="1"/>
        </xdr:nvSpPr>
        <xdr:spPr>
          <a:xfrm>
            <a:off x="4317328" y="1469443"/>
            <a:ext cx="1604584"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sp macro="" textlink="">
        <xdr:nvSpPr>
          <xdr:cNvPr id="48" name="年齡">
            <a:extLst>
              <a:ext uri="{FF2B5EF4-FFF2-40B4-BE49-F238E27FC236}">
                <a16:creationId xmlns:a16="http://schemas.microsoft.com/office/drawing/2014/main" id="{00000000-0008-0000-1700-000030000000}"/>
              </a:ext>
            </a:extLst>
          </xdr:cNvPr>
          <xdr:cNvSpPr txBox="1"/>
        </xdr:nvSpPr>
        <xdr:spPr>
          <a:xfrm>
            <a:off x="6053345" y="1469084"/>
            <a:ext cx="1467076"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sp macro="" textlink="">
        <xdr:nvSpPr>
          <xdr:cNvPr id="49" name="性別">
            <a:extLst>
              <a:ext uri="{FF2B5EF4-FFF2-40B4-BE49-F238E27FC236}">
                <a16:creationId xmlns:a16="http://schemas.microsoft.com/office/drawing/2014/main" id="{00000000-0008-0000-1700-000031000000}"/>
              </a:ext>
            </a:extLst>
          </xdr:cNvPr>
          <xdr:cNvSpPr txBox="1"/>
        </xdr:nvSpPr>
        <xdr:spPr>
          <a:xfrm>
            <a:off x="7637236" y="1477711"/>
            <a:ext cx="1326023"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sp macro="" textlink="">
        <xdr:nvSpPr>
          <xdr:cNvPr id="50" name="郵件">
            <a:extLst>
              <a:ext uri="{FF2B5EF4-FFF2-40B4-BE49-F238E27FC236}">
                <a16:creationId xmlns:a16="http://schemas.microsoft.com/office/drawing/2014/main" id="{00000000-0008-0000-1700-000032000000}"/>
              </a:ext>
            </a:extLst>
          </xdr:cNvPr>
          <xdr:cNvSpPr txBox="1"/>
        </xdr:nvSpPr>
        <xdr:spPr>
          <a:xfrm>
            <a:off x="9015737" y="1477352"/>
            <a:ext cx="2192653"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grpSp>
    <xdr:clientData/>
  </xdr:twoCellAnchor>
  <xdr:twoCellAnchor>
    <xdr:from>
      <xdr:col>12</xdr:col>
      <xdr:colOff>100104</xdr:colOff>
      <xdr:row>9</xdr:row>
      <xdr:rowOff>203200</xdr:rowOff>
    </xdr:from>
    <xdr:to>
      <xdr:col>13</xdr:col>
      <xdr:colOff>608071</xdr:colOff>
      <xdr:row>11</xdr:row>
      <xdr:rowOff>46653</xdr:rowOff>
    </xdr:to>
    <xdr:sp macro="" textlink="">
      <xdr:nvSpPr>
        <xdr:cNvPr id="59" name="文字方塊 58">
          <a:extLst>
            <a:ext uri="{FF2B5EF4-FFF2-40B4-BE49-F238E27FC236}">
              <a16:creationId xmlns:a16="http://schemas.microsoft.com/office/drawing/2014/main" id="{00000000-0008-0000-1700-00003B000000}"/>
            </a:ext>
          </a:extLst>
        </xdr:cNvPr>
        <xdr:cNvSpPr txBox="1"/>
      </xdr:nvSpPr>
      <xdr:spPr>
        <a:xfrm>
          <a:off x="8024904" y="2146300"/>
          <a:ext cx="1168367" cy="2752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投 資 組 合</a:t>
          </a:r>
          <a:endParaRPr lang="en-US" altLang="zh-TW" sz="1600" b="1">
            <a:solidFill>
              <a:schemeClr val="tx1"/>
            </a:solidFill>
          </a:endParaRPr>
        </a:p>
      </xdr:txBody>
    </xdr:sp>
    <xdr:clientData/>
  </xdr:twoCellAnchor>
  <xdr:twoCellAnchor>
    <xdr:from>
      <xdr:col>6</xdr:col>
      <xdr:colOff>533400</xdr:colOff>
      <xdr:row>25</xdr:row>
      <xdr:rowOff>152400</xdr:rowOff>
    </xdr:from>
    <xdr:to>
      <xdr:col>16</xdr:col>
      <xdr:colOff>197286</xdr:colOff>
      <xdr:row>31</xdr:row>
      <xdr:rowOff>79737</xdr:rowOff>
    </xdr:to>
    <xdr:grpSp>
      <xdr:nvGrpSpPr>
        <xdr:cNvPr id="32" name="群組 31">
          <a:extLst>
            <a:ext uri="{FF2B5EF4-FFF2-40B4-BE49-F238E27FC236}">
              <a16:creationId xmlns:a16="http://schemas.microsoft.com/office/drawing/2014/main" id="{00000000-0008-0000-1700-000020000000}"/>
            </a:ext>
          </a:extLst>
        </xdr:cNvPr>
        <xdr:cNvGrpSpPr/>
      </xdr:nvGrpSpPr>
      <xdr:grpSpPr>
        <a:xfrm>
          <a:off x="4538785" y="5444067"/>
          <a:ext cx="6339527" cy="1197337"/>
          <a:chOff x="4496876" y="5477267"/>
          <a:chExt cx="6267886" cy="1222737"/>
        </a:xfrm>
      </xdr:grpSpPr>
      <xdr:sp macro="" textlink="">
        <xdr:nvSpPr>
          <xdr:cNvPr id="35" name="蒙地卡羅">
            <a:extLst>
              <a:ext uri="{FF2B5EF4-FFF2-40B4-BE49-F238E27FC236}">
                <a16:creationId xmlns:a16="http://schemas.microsoft.com/office/drawing/2014/main" id="{00000000-0008-0000-1700-000023000000}"/>
              </a:ext>
            </a:extLst>
          </xdr:cNvPr>
          <xdr:cNvSpPr/>
        </xdr:nvSpPr>
        <xdr:spPr>
          <a:xfrm>
            <a:off x="4504292" y="5873576"/>
            <a:ext cx="6252415" cy="385979"/>
          </a:xfrm>
          <a:prstGeom prst="roundRect">
            <a:avLst>
              <a:gd name="adj" fmla="val 13375"/>
            </a:avLst>
          </a:prstGeom>
          <a:ln w="19050">
            <a:solidFill>
              <a:srgbClr val="FCC93B"/>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altLang="zh-TW" sz="1100">
                <a:solidFill>
                  <a:schemeClr val="dk1"/>
                </a:solidFill>
                <a:effectLst/>
                <a:latin typeface="+mn-lt"/>
                <a:ea typeface="+mn-ea"/>
                <a:cs typeface="+mn-cs"/>
              </a:rPr>
              <a:t>3376W     1702W     2324W     8454W     2395W     6790W     2208W     2029W     6168W     2375W</a:t>
            </a:r>
            <a:endParaRPr lang="zh-TW" altLang="en-US" sz="1100">
              <a:latin typeface="微軟正黑體" panose="020B0604030504040204" pitchFamily="34" charset="-120"/>
              <a:ea typeface="微軟正黑體" panose="020B0604030504040204" pitchFamily="34" charset="-120"/>
            </a:endParaRPr>
          </a:p>
        </xdr:txBody>
      </xdr:sp>
      <xdr:sp macro="" textlink="">
        <xdr:nvSpPr>
          <xdr:cNvPr id="37" name="矩形: 圓角 36">
            <a:extLst>
              <a:ext uri="{FF2B5EF4-FFF2-40B4-BE49-F238E27FC236}">
                <a16:creationId xmlns:a16="http://schemas.microsoft.com/office/drawing/2014/main" id="{00000000-0008-0000-1700-000025000000}"/>
              </a:ext>
            </a:extLst>
          </xdr:cNvPr>
          <xdr:cNvSpPr/>
        </xdr:nvSpPr>
        <xdr:spPr>
          <a:xfrm>
            <a:off x="4519283" y="5477267"/>
            <a:ext cx="6245479" cy="332432"/>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投資組合權重</a:t>
            </a:r>
          </a:p>
        </xdr:txBody>
      </xdr:sp>
      <xdr:sp macro="" textlink="">
        <xdr:nvSpPr>
          <xdr:cNvPr id="61" name="權重">
            <a:extLst>
              <a:ext uri="{FF2B5EF4-FFF2-40B4-BE49-F238E27FC236}">
                <a16:creationId xmlns:a16="http://schemas.microsoft.com/office/drawing/2014/main" id="{00000000-0008-0000-1700-00003D000000}"/>
              </a:ext>
            </a:extLst>
          </xdr:cNvPr>
          <xdr:cNvSpPr/>
        </xdr:nvSpPr>
        <xdr:spPr>
          <a:xfrm>
            <a:off x="4496876" y="6314025"/>
            <a:ext cx="6252415" cy="385979"/>
          </a:xfrm>
          <a:prstGeom prst="roundRect">
            <a:avLst>
              <a:gd name="adj" fmla="val 13375"/>
            </a:avLst>
          </a:prstGeom>
          <a:ln w="19050">
            <a:solidFill>
              <a:srgbClr val="FCC93B"/>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altLang="zh-TW" sz="1100">
                <a:latin typeface="+mj-lt"/>
                <a:ea typeface="微軟正黑體" panose="020B0604030504040204" pitchFamily="34" charset="-120"/>
              </a:rPr>
              <a:t>0.083        0.214        0.032        0.002        0.198        0.022        0.137        0.044        0.112        0.156</a:t>
            </a:r>
            <a:endParaRPr lang="zh-TW" altLang="en-US" sz="1100">
              <a:latin typeface="+mj-lt"/>
              <a:ea typeface="微軟正黑體" panose="020B0604030504040204" pitchFamily="34" charset="-120"/>
            </a:endParaRPr>
          </a:p>
        </xdr:txBody>
      </xdr:sp>
    </xdr:grpSp>
    <xdr:clientData/>
  </xdr:twoCellAnchor>
  <xdr:twoCellAnchor>
    <xdr:from>
      <xdr:col>6</xdr:col>
      <xdr:colOff>120952</xdr:colOff>
      <xdr:row>23</xdr:row>
      <xdr:rowOff>45357</xdr:rowOff>
    </xdr:from>
    <xdr:to>
      <xdr:col>16</xdr:col>
      <xdr:colOff>547060</xdr:colOff>
      <xdr:row>24</xdr:row>
      <xdr:rowOff>155002</xdr:rowOff>
    </xdr:to>
    <xdr:sp macro="[0]!返回風險中立偏厭人格頁_Click" textlink="">
      <xdr:nvSpPr>
        <xdr:cNvPr id="62" name="矩形: 圓角 61">
          <a:extLst>
            <a:ext uri="{FF2B5EF4-FFF2-40B4-BE49-F238E27FC236}">
              <a16:creationId xmlns:a16="http://schemas.microsoft.com/office/drawing/2014/main" id="{00000000-0008-0000-1700-00003E000000}"/>
            </a:ext>
          </a:extLst>
        </xdr:cNvPr>
        <xdr:cNvSpPr/>
      </xdr:nvSpPr>
      <xdr:spPr>
        <a:xfrm>
          <a:off x="4112381" y="4913690"/>
          <a:ext cx="7078489" cy="321312"/>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zh-TW" altLang="zh-TW" sz="1600" b="1">
              <a:solidFill>
                <a:schemeClr val="dk1"/>
              </a:solidFill>
              <a:effectLst/>
              <a:latin typeface="+mn-lt"/>
              <a:ea typeface="+mn-ea"/>
              <a:cs typeface="+mn-cs"/>
            </a:rPr>
            <a:t>最佳投資組合表現</a:t>
          </a:r>
          <a:endParaRPr lang="zh-TW" altLang="zh-TW" sz="1600">
            <a:effectLst/>
          </a:endParaRPr>
        </a:p>
        <a:p>
          <a:pPr algn="ctr"/>
          <a:endParaRPr lang="zh-TW" altLang="en-US" sz="1600">
            <a:latin typeface="微軟正黑體" panose="020B0604030504040204" pitchFamily="34" charset="-120"/>
            <a:ea typeface="微軟正黑體" panose="020B0604030504040204" pitchFamily="34" charset="-120"/>
          </a:endParaRPr>
        </a:p>
      </xdr:txBody>
    </xdr:sp>
    <xdr:clientData/>
  </xdr:twoCellAnchor>
  <xdr:twoCellAnchor>
    <xdr:from>
      <xdr:col>6</xdr:col>
      <xdr:colOff>544285</xdr:colOff>
      <xdr:row>31</xdr:row>
      <xdr:rowOff>189114</xdr:rowOff>
    </xdr:from>
    <xdr:to>
      <xdr:col>8</xdr:col>
      <xdr:colOff>175442</xdr:colOff>
      <xdr:row>49</xdr:row>
      <xdr:rowOff>149412</xdr:rowOff>
    </xdr:to>
    <xdr:grpSp>
      <xdr:nvGrpSpPr>
        <xdr:cNvPr id="63" name="群組 62">
          <a:extLst>
            <a:ext uri="{FF2B5EF4-FFF2-40B4-BE49-F238E27FC236}">
              <a16:creationId xmlns:a16="http://schemas.microsoft.com/office/drawing/2014/main" id="{00000000-0008-0000-1700-00003F000000}"/>
            </a:ext>
          </a:extLst>
        </xdr:cNvPr>
        <xdr:cNvGrpSpPr/>
      </xdr:nvGrpSpPr>
      <xdr:grpSpPr>
        <a:xfrm>
          <a:off x="4549670" y="6750781"/>
          <a:ext cx="966285" cy="3770298"/>
          <a:chOff x="4479410" y="6839391"/>
          <a:chExt cx="962809" cy="3061163"/>
        </a:xfrm>
      </xdr:grpSpPr>
      <xdr:sp macro="" textlink="">
        <xdr:nvSpPr>
          <xdr:cNvPr id="66" name="夏普率">
            <a:extLst>
              <a:ext uri="{FF2B5EF4-FFF2-40B4-BE49-F238E27FC236}">
                <a16:creationId xmlns:a16="http://schemas.microsoft.com/office/drawing/2014/main" id="{00000000-0008-0000-1700-000042000000}"/>
              </a:ext>
            </a:extLst>
          </xdr:cNvPr>
          <xdr:cNvSpPr/>
        </xdr:nvSpPr>
        <xdr:spPr>
          <a:xfrm>
            <a:off x="4479410" y="9575328"/>
            <a:ext cx="943624" cy="32522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en-US" altLang="zh-TW" sz="1400" b="1">
                <a:solidFill>
                  <a:srgbClr val="B04814"/>
                </a:solidFill>
                <a:latin typeface="微軟正黑體" panose="020B0604030504040204" pitchFamily="34" charset="-120"/>
                <a:ea typeface="微軟正黑體" panose="020B0604030504040204" pitchFamily="34" charset="-120"/>
              </a:rPr>
              <a:t>2.59434800007712</a:t>
            </a: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67" name="矩形: 圓角 66">
            <a:extLst>
              <a:ext uri="{FF2B5EF4-FFF2-40B4-BE49-F238E27FC236}">
                <a16:creationId xmlns:a16="http://schemas.microsoft.com/office/drawing/2014/main" id="{00000000-0008-0000-1700-000043000000}"/>
              </a:ext>
            </a:extLst>
          </xdr:cNvPr>
          <xdr:cNvSpPr/>
        </xdr:nvSpPr>
        <xdr:spPr>
          <a:xfrm>
            <a:off x="4480312" y="9210509"/>
            <a:ext cx="943624" cy="331683"/>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夏普率</a:t>
            </a:r>
          </a:p>
        </xdr:txBody>
      </xdr:sp>
      <xdr:sp macro="" textlink="">
        <xdr:nvSpPr>
          <xdr:cNvPr id="68" name="標準差">
            <a:extLst>
              <a:ext uri="{FF2B5EF4-FFF2-40B4-BE49-F238E27FC236}">
                <a16:creationId xmlns:a16="http://schemas.microsoft.com/office/drawing/2014/main" id="{00000000-0008-0000-1700-000044000000}"/>
              </a:ext>
            </a:extLst>
          </xdr:cNvPr>
          <xdr:cNvSpPr/>
        </xdr:nvSpPr>
        <xdr:spPr>
          <a:xfrm>
            <a:off x="4489651" y="8800242"/>
            <a:ext cx="943624" cy="33101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en-US" altLang="zh-TW" sz="1400" b="1">
                <a:solidFill>
                  <a:srgbClr val="B04814"/>
                </a:solidFill>
                <a:latin typeface="微軟正黑體" panose="020B0604030504040204" pitchFamily="34" charset="-120"/>
                <a:ea typeface="微軟正黑體" panose="020B0604030504040204" pitchFamily="34" charset="-120"/>
              </a:rPr>
              <a:t>0.240446293032597</a:t>
            </a: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69" name="矩形: 圓角 68">
            <a:extLst>
              <a:ext uri="{FF2B5EF4-FFF2-40B4-BE49-F238E27FC236}">
                <a16:creationId xmlns:a16="http://schemas.microsoft.com/office/drawing/2014/main" id="{00000000-0008-0000-1700-000045000000}"/>
              </a:ext>
            </a:extLst>
          </xdr:cNvPr>
          <xdr:cNvSpPr/>
        </xdr:nvSpPr>
        <xdr:spPr>
          <a:xfrm>
            <a:off x="4489651" y="8436418"/>
            <a:ext cx="943624" cy="324794"/>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標準差</a:t>
            </a:r>
          </a:p>
        </xdr:txBody>
      </xdr:sp>
      <xdr:sp macro="" textlink="">
        <xdr:nvSpPr>
          <xdr:cNvPr id="70" name="變異數">
            <a:extLst>
              <a:ext uri="{FF2B5EF4-FFF2-40B4-BE49-F238E27FC236}">
                <a16:creationId xmlns:a16="http://schemas.microsoft.com/office/drawing/2014/main" id="{00000000-0008-0000-1700-000046000000}"/>
              </a:ext>
            </a:extLst>
          </xdr:cNvPr>
          <xdr:cNvSpPr/>
        </xdr:nvSpPr>
        <xdr:spPr>
          <a:xfrm>
            <a:off x="4488353" y="8010980"/>
            <a:ext cx="943624" cy="325227"/>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en-US" altLang="zh-TW" sz="1400" b="1">
                <a:solidFill>
                  <a:srgbClr val="B04814"/>
                </a:solidFill>
                <a:latin typeface="微軟正黑體" panose="020B0604030504040204" pitchFamily="34" charset="-120"/>
                <a:ea typeface="微軟正黑體" panose="020B0604030504040204" pitchFamily="34" charset="-120"/>
              </a:rPr>
              <a:t>5.78144198331176E-02</a:t>
            </a: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71" name="矩形: 圓角 70">
            <a:extLst>
              <a:ext uri="{FF2B5EF4-FFF2-40B4-BE49-F238E27FC236}">
                <a16:creationId xmlns:a16="http://schemas.microsoft.com/office/drawing/2014/main" id="{00000000-0008-0000-1700-000047000000}"/>
              </a:ext>
            </a:extLst>
          </xdr:cNvPr>
          <xdr:cNvSpPr/>
        </xdr:nvSpPr>
        <xdr:spPr>
          <a:xfrm>
            <a:off x="4489255" y="7639811"/>
            <a:ext cx="943624" cy="331683"/>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變異數</a:t>
            </a:r>
          </a:p>
        </xdr:txBody>
      </xdr:sp>
      <xdr:sp macro="" textlink="">
        <xdr:nvSpPr>
          <xdr:cNvPr id="72" name="平均數">
            <a:extLst>
              <a:ext uri="{FF2B5EF4-FFF2-40B4-BE49-F238E27FC236}">
                <a16:creationId xmlns:a16="http://schemas.microsoft.com/office/drawing/2014/main" id="{00000000-0008-0000-1700-000048000000}"/>
              </a:ext>
            </a:extLst>
          </xdr:cNvPr>
          <xdr:cNvSpPr/>
        </xdr:nvSpPr>
        <xdr:spPr>
          <a:xfrm>
            <a:off x="4498595" y="7209437"/>
            <a:ext cx="943624" cy="33101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en-US" altLang="zh-TW" sz="1400" b="1">
                <a:solidFill>
                  <a:srgbClr val="B04814"/>
                </a:solidFill>
                <a:latin typeface="微軟正黑體" panose="020B0604030504040204" pitchFamily="34" charset="-120"/>
                <a:ea typeface="微軟正黑體" panose="020B0604030504040204" pitchFamily="34" charset="-120"/>
              </a:rPr>
              <a:t>0.666701359455076</a:t>
            </a: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73" name="矩形: 圓角 72">
            <a:extLst>
              <a:ext uri="{FF2B5EF4-FFF2-40B4-BE49-F238E27FC236}">
                <a16:creationId xmlns:a16="http://schemas.microsoft.com/office/drawing/2014/main" id="{00000000-0008-0000-1700-000049000000}"/>
              </a:ext>
            </a:extLst>
          </xdr:cNvPr>
          <xdr:cNvSpPr/>
        </xdr:nvSpPr>
        <xdr:spPr>
          <a:xfrm>
            <a:off x="4498594" y="6839391"/>
            <a:ext cx="943624" cy="331016"/>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平均數</a:t>
            </a:r>
          </a:p>
        </xdr:txBody>
      </xdr:sp>
    </xdr:grpSp>
    <xdr:clientData/>
  </xdr:twoCellAnchor>
  <xdr:twoCellAnchor>
    <xdr:from>
      <xdr:col>8</xdr:col>
      <xdr:colOff>273676</xdr:colOff>
      <xdr:row>31</xdr:row>
      <xdr:rowOff>166309</xdr:rowOff>
    </xdr:from>
    <xdr:to>
      <xdr:col>16</xdr:col>
      <xdr:colOff>167108</xdr:colOff>
      <xdr:row>49</xdr:row>
      <xdr:rowOff>162498</xdr:rowOff>
    </xdr:to>
    <xdr:sp macro="" textlink="">
      <xdr:nvSpPr>
        <xdr:cNvPr id="74" name="矩形: 圓角 73">
          <a:extLst>
            <a:ext uri="{FF2B5EF4-FFF2-40B4-BE49-F238E27FC236}">
              <a16:creationId xmlns:a16="http://schemas.microsoft.com/office/drawing/2014/main" id="{00000000-0008-0000-1700-00004A000000}"/>
            </a:ext>
          </a:extLst>
        </xdr:cNvPr>
        <xdr:cNvSpPr/>
      </xdr:nvSpPr>
      <xdr:spPr>
        <a:xfrm>
          <a:off x="5595581" y="6727976"/>
          <a:ext cx="5215337" cy="3806189"/>
        </a:xfrm>
        <a:prstGeom prst="roundRect">
          <a:avLst>
            <a:gd name="adj" fmla="val 1996"/>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indent="0" algn="ctr"/>
          <a:endParaRPr lang="zh-TW" altLang="en-US" sz="1400" b="1">
            <a:solidFill>
              <a:srgbClr val="B04814"/>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14</xdr:col>
      <xdr:colOff>101021</xdr:colOff>
      <xdr:row>19</xdr:row>
      <xdr:rowOff>21897</xdr:rowOff>
    </xdr:from>
    <xdr:to>
      <xdr:col>16</xdr:col>
      <xdr:colOff>443932</xdr:colOff>
      <xdr:row>21</xdr:row>
      <xdr:rowOff>34391</xdr:rowOff>
    </xdr:to>
    <xdr:grpSp>
      <xdr:nvGrpSpPr>
        <xdr:cNvPr id="75" name="群組 74">
          <a:extLst>
            <a:ext uri="{FF2B5EF4-FFF2-40B4-BE49-F238E27FC236}">
              <a16:creationId xmlns:a16="http://schemas.microsoft.com/office/drawing/2014/main" id="{00000000-0008-0000-1700-00004B000000}"/>
            </a:ext>
          </a:extLst>
        </xdr:cNvPr>
        <xdr:cNvGrpSpPr/>
      </xdr:nvGrpSpPr>
      <xdr:grpSpPr>
        <a:xfrm>
          <a:off x="9446918" y="4043564"/>
          <a:ext cx="1678040" cy="435827"/>
          <a:chOff x="13532841" y="6147552"/>
          <a:chExt cx="2412074" cy="651710"/>
        </a:xfrm>
      </xdr:grpSpPr>
      <xdr:sp macro="[0]!閃電型最終分析" textlink="">
        <xdr:nvSpPr>
          <xdr:cNvPr id="76" name="反回人格頁">
            <a:extLst>
              <a:ext uri="{FF2B5EF4-FFF2-40B4-BE49-F238E27FC236}">
                <a16:creationId xmlns:a16="http://schemas.microsoft.com/office/drawing/2014/main" id="{00000000-0008-0000-1700-00004C000000}"/>
              </a:ext>
            </a:extLst>
          </xdr:cNvPr>
          <xdr:cNvSpPr/>
        </xdr:nvSpPr>
        <xdr:spPr>
          <a:xfrm>
            <a:off x="13532841" y="6147552"/>
            <a:ext cx="2412074" cy="651710"/>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a:t>
            </a:r>
            <a:r>
              <a:rPr lang="zh-TW" altLang="en-US" sz="1600" b="1">
                <a:solidFill>
                  <a:schemeClr val="tx1"/>
                </a:solidFill>
                <a:latin typeface="微軟正黑體" panose="020B0604030504040204" pitchFamily="34" charset="-120"/>
                <a:ea typeface="微軟正黑體" panose="020B0604030504040204" pitchFamily="34" charset="-120"/>
              </a:rPr>
              <a:t>生成數據</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sp macro="[0]!閃電型最終分析" textlink="">
        <xdr:nvSpPr>
          <xdr:cNvPr id="77" name="箭號: 向下 76">
            <a:extLst>
              <a:ext uri="{FF2B5EF4-FFF2-40B4-BE49-F238E27FC236}">
                <a16:creationId xmlns:a16="http://schemas.microsoft.com/office/drawing/2014/main" id="{00000000-0008-0000-1700-00004D000000}"/>
              </a:ext>
            </a:extLst>
          </xdr:cNvPr>
          <xdr:cNvSpPr/>
        </xdr:nvSpPr>
        <xdr:spPr>
          <a:xfrm>
            <a:off x="13993540" y="6313379"/>
            <a:ext cx="243191" cy="325322"/>
          </a:xfrm>
          <a:prstGeom prst="downArrow">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zh-TW" altLang="en-US" sz="1100"/>
          </a:p>
        </xdr:txBody>
      </xdr:sp>
    </xdr:grpSp>
    <xdr:clientData/>
  </xdr:twoCellAnchor>
  <xdr:twoCellAnchor>
    <xdr:from>
      <xdr:col>8</xdr:col>
      <xdr:colOff>431800</xdr:colOff>
      <xdr:row>32</xdr:row>
      <xdr:rowOff>76200</xdr:rowOff>
    </xdr:from>
    <xdr:to>
      <xdr:col>15</xdr:col>
      <xdr:colOff>571500</xdr:colOff>
      <xdr:row>47</xdr:row>
      <xdr:rowOff>76200</xdr:rowOff>
    </xdr:to>
    <xdr:graphicFrame macro="">
      <xdr:nvGraphicFramePr>
        <xdr:cNvPr id="6" name="圖表 5">
          <a:extLst>
            <a:ext uri="{FF2B5EF4-FFF2-40B4-BE49-F238E27FC236}">
              <a16:creationId xmlns:a16="http://schemas.microsoft.com/office/drawing/2014/main" id="{7DE189A8-C9EB-4FCF-9771-ABA706285D0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336550</xdr:colOff>
          <xdr:row>13</xdr:row>
          <xdr:rowOff>184150</xdr:rowOff>
        </xdr:from>
        <xdr:to>
          <xdr:col>1</xdr:col>
          <xdr:colOff>438150</xdr:colOff>
          <xdr:row>16</xdr:row>
          <xdr:rowOff>25400</xdr:rowOff>
        </xdr:to>
        <xdr:sp macro="" textlink="">
          <xdr:nvSpPr>
            <xdr:cNvPr id="33825" name="Button 33" hidden="1">
              <a:extLst>
                <a:ext uri="{63B3BB69-23CF-44E3-9099-C40C66FF867C}">
                  <a14:compatExt spid="_x0000_s33825"/>
                </a:ext>
                <a:ext uri="{FF2B5EF4-FFF2-40B4-BE49-F238E27FC236}">
                  <a16:creationId xmlns:a16="http://schemas.microsoft.com/office/drawing/2014/main" id="{00000000-0008-0000-1800-0000218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zh-TW" altLang="en-US" sz="1200" b="0" i="0" u="none" strike="noStrike" baseline="0">
                  <a:solidFill>
                    <a:srgbClr val="000000"/>
                  </a:solidFill>
                  <a:latin typeface="Aptos Narrow"/>
                </a:rPr>
                <a:t>按鈕 33</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23</xdr:col>
          <xdr:colOff>508000</xdr:colOff>
          <xdr:row>3</xdr:row>
          <xdr:rowOff>38100</xdr:rowOff>
        </xdr:from>
        <xdr:to>
          <xdr:col>28</xdr:col>
          <xdr:colOff>266700</xdr:colOff>
          <xdr:row>42</xdr:row>
          <xdr:rowOff>69850</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1C00-0000013401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zh-TW" altLang="en-US" sz="1200" b="0" i="0" u="none" strike="noStrike" baseline="0">
                  <a:solidFill>
                    <a:srgbClr val="000000"/>
                  </a:solidFill>
                  <a:latin typeface="細明體"/>
                  <a:ea typeface="細明體"/>
                </a:rPr>
                <a:t>按鈕</a:t>
              </a:r>
              <a:r>
                <a:rPr lang="zh-TW" altLang="en-US" sz="1200" b="0" i="0" u="none" strike="noStrike" baseline="0">
                  <a:solidFill>
                    <a:srgbClr val="000000"/>
                  </a:solidFill>
                  <a:latin typeface="Aptos Narrow"/>
                  <a:ea typeface="細明體"/>
                </a:rPr>
                <a:t> 1</a:t>
              </a:r>
              <a:endParaRPr lang="zh-TW" altLang="en-US" sz="1200" b="0" i="0" u="none" strike="noStrike" baseline="0">
                <a:solidFill>
                  <a:srgbClr val="000000"/>
                </a:solidFill>
                <a:latin typeface="Aptos Narrow"/>
              </a:endParaRP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27491;&#24335;&#29256;0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taiex_mid100_stock_data.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27491;&#24335;&#29256;0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使用者輸入介面"/>
      <sheetName val="POS機按鈕"/>
      <sheetName val="POS機"/>
      <sheetName val="啟動人格問答"/>
      <sheetName val="雪天型結果"/>
      <sheetName val="雪天型隨機"/>
      <sheetName val="風險厭惡"/>
      <sheetName val="風險厭惡結果單"/>
      <sheetName val="陰天型結果"/>
      <sheetName val="陰天型隨機"/>
      <sheetName val="風險中立偏厭惡"/>
      <sheetName val="風險中立偏厭惡結果單"/>
      <sheetName val="晴天型結果"/>
      <sheetName val="晴天型隨機"/>
      <sheetName val="風險中立"/>
      <sheetName val="風險中立結果單"/>
      <sheetName val="雷雨型結果"/>
      <sheetName val="雷雨型隨機"/>
      <sheetName val="風險中立偏愛好"/>
      <sheetName val="風險中立偏愛好結果單"/>
      <sheetName val="閃電型結果"/>
      <sheetName val="閃電型隨機"/>
      <sheetName val="風險愛好"/>
      <sheetName val="風險愛好結果單"/>
      <sheetName val="題庫"/>
      <sheetName val="使用者資料"/>
      <sheetName val="stock price"/>
      <sheetName val="high_risk"/>
      <sheetName val="medium_risk"/>
      <sheetName val="low_risk"/>
      <sheetName val="名人介紹"/>
      <sheetName val="正式版02"/>
    </sheetNames>
    <definedNames>
      <definedName name="列印風險中立偏愛好結果"/>
      <definedName name="返回風險中立偏愛好人格頁_Click"/>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
    </sheetNames>
    <sheetDataSet>
      <sheetData sheetId="0">
        <row r="1">
          <cell r="A1" t="str">
            <v>股票代碼</v>
          </cell>
          <cell r="B1" t="str">
            <v>EPS</v>
          </cell>
          <cell r="C1" t="str">
            <v>Beta</v>
          </cell>
          <cell r="D1" t="str">
            <v>PE Ratio</v>
          </cell>
          <cell r="E1" t="str">
            <v>ROE</v>
          </cell>
          <cell r="F1" t="str">
            <v>ROA</v>
          </cell>
          <cell r="G1" t="str">
            <v>Gross margin</v>
          </cell>
          <cell r="H1" t="str">
            <v>Operating margin</v>
          </cell>
          <cell r="I1" t="str">
            <v>P/E Ratio</v>
          </cell>
          <cell r="J1" t="str">
            <v>P/B Ratio</v>
          </cell>
          <cell r="K1" t="str">
            <v>Revenue per share</v>
          </cell>
        </row>
        <row r="2">
          <cell r="A2" t="str">
            <v>1101.TW</v>
          </cell>
          <cell r="B2">
            <v>1.1000000000000001</v>
          </cell>
          <cell r="C2">
            <v>0.55500000000000005</v>
          </cell>
          <cell r="D2">
            <v>20.575758</v>
          </cell>
          <cell r="E2">
            <v>4.1929998000000003E-2</v>
          </cell>
          <cell r="F2">
            <v>1.3429999999999999E-2</v>
          </cell>
          <cell r="G2">
            <v>0.20221001</v>
          </cell>
          <cell r="H2">
            <v>4.6980000000000001E-2</v>
          </cell>
          <cell r="I2">
            <v>30.863636</v>
          </cell>
          <cell r="J2">
            <v>1.0791824999999999</v>
          </cell>
          <cell r="K2">
            <v>14.871</v>
          </cell>
        </row>
        <row r="3">
          <cell r="A3" t="str">
            <v>1102.TW</v>
          </cell>
          <cell r="B3">
            <v>3.36</v>
          </cell>
          <cell r="C3">
            <v>0.30399999999999999</v>
          </cell>
          <cell r="D3">
            <v>15.173610999999999</v>
          </cell>
          <cell r="E3">
            <v>5.9490000000000001E-2</v>
          </cell>
          <cell r="F3">
            <v>1.2940001E-2</v>
          </cell>
          <cell r="G3">
            <v>0.13184999999999999</v>
          </cell>
          <cell r="H3">
            <v>6.2039999999999998E-2</v>
          </cell>
          <cell r="I3">
            <v>13.005953</v>
          </cell>
          <cell r="J3">
            <v>0.90773135000000005</v>
          </cell>
          <cell r="K3">
            <v>23.353000000000002</v>
          </cell>
        </row>
        <row r="4">
          <cell r="A4" t="str">
            <v>1103.TW</v>
          </cell>
          <cell r="B4">
            <v>0.27</v>
          </cell>
          <cell r="C4">
            <v>0.67500000000000004</v>
          </cell>
          <cell r="D4">
            <v>42.209299999999999</v>
          </cell>
          <cell r="E4">
            <v>4.3200002999999997E-3</v>
          </cell>
          <cell r="F4">
            <v>-2.5300000000000001E-3</v>
          </cell>
          <cell r="G4">
            <v>0.12584999999999999</v>
          </cell>
          <cell r="H4">
            <v>-2.6329999999999999E-2</v>
          </cell>
          <cell r="I4">
            <v>67.222219999999993</v>
          </cell>
          <cell r="J4">
            <v>0.55157113000000002</v>
          </cell>
          <cell r="K4">
            <v>4.4189999999999996</v>
          </cell>
        </row>
        <row r="5">
          <cell r="A5" t="str">
            <v>1104.TW</v>
          </cell>
          <cell r="B5">
            <v>3.08</v>
          </cell>
          <cell r="C5">
            <v>0.58399999999999996</v>
          </cell>
          <cell r="D5">
            <v>11.837456</v>
          </cell>
          <cell r="E5">
            <v>0.1062</v>
          </cell>
          <cell r="F5">
            <v>2.1749999999999999E-2</v>
          </cell>
          <cell r="G5">
            <v>0.19764999999999999</v>
          </cell>
          <cell r="H5">
            <v>0.14233999999999999</v>
          </cell>
          <cell r="I5">
            <v>10.876624</v>
          </cell>
          <cell r="J5">
            <v>1.0312451</v>
          </cell>
          <cell r="K5">
            <v>11.59</v>
          </cell>
        </row>
        <row r="6">
          <cell r="A6" t="str">
            <v>1108.TW</v>
          </cell>
          <cell r="B6">
            <v>1.29</v>
          </cell>
          <cell r="E6">
            <v>0.11</v>
          </cell>
          <cell r="F6">
            <v>3.9989999999999998E-2</v>
          </cell>
          <cell r="G6">
            <v>0.17455000000000001</v>
          </cell>
          <cell r="H6">
            <v>0.13542000000000001</v>
          </cell>
          <cell r="I6">
            <v>13.100776</v>
          </cell>
          <cell r="J6">
            <v>1.4389101</v>
          </cell>
          <cell r="K6">
            <v>12.862</v>
          </cell>
        </row>
        <row r="7">
          <cell r="A7" t="str">
            <v>1109.TW</v>
          </cell>
          <cell r="B7">
            <v>1.94</v>
          </cell>
          <cell r="C7">
            <v>0.375</v>
          </cell>
          <cell r="D7">
            <v>15.555555999999999</v>
          </cell>
          <cell r="E7">
            <v>8.2180000000000003E-2</v>
          </cell>
          <cell r="F7">
            <v>5.3639997000000002E-2</v>
          </cell>
          <cell r="G7">
            <v>0.21423</v>
          </cell>
          <cell r="H7">
            <v>0.17874999999999999</v>
          </cell>
          <cell r="I7">
            <v>10.103092999999999</v>
          </cell>
          <cell r="J7">
            <v>0.8237371</v>
          </cell>
          <cell r="K7">
            <v>18.349</v>
          </cell>
        </row>
        <row r="8">
          <cell r="A8" t="str">
            <v>1110.TW</v>
          </cell>
          <cell r="B8">
            <v>0.25</v>
          </cell>
          <cell r="C8">
            <v>7.8E-2</v>
          </cell>
          <cell r="E8">
            <v>1.7579999999999998E-2</v>
          </cell>
          <cell r="F8">
            <v>3.1199999999999999E-3</v>
          </cell>
          <cell r="G8">
            <v>8.9679999999999996E-2</v>
          </cell>
          <cell r="H8">
            <v>8.7349995999999999E-2</v>
          </cell>
          <cell r="I8">
            <v>80.8</v>
          </cell>
          <cell r="J8">
            <v>1.2899929999999999</v>
          </cell>
          <cell r="K8">
            <v>3.9889999999999999</v>
          </cell>
        </row>
        <row r="9">
          <cell r="A9" t="str">
            <v>1201.TW</v>
          </cell>
          <cell r="B9">
            <v>0.54</v>
          </cell>
          <cell r="E9">
            <v>3.7240000000000002E-2</v>
          </cell>
          <cell r="F9">
            <v>1.265E-2</v>
          </cell>
          <cell r="G9">
            <v>0.27212997999999999</v>
          </cell>
          <cell r="H9">
            <v>2.962E-2</v>
          </cell>
          <cell r="I9">
            <v>34.537033000000001</v>
          </cell>
          <cell r="J9">
            <v>1.2731245</v>
          </cell>
          <cell r="K9">
            <v>43.646999999999998</v>
          </cell>
        </row>
        <row r="10">
          <cell r="A10" t="str">
            <v>1203.TW</v>
          </cell>
          <cell r="B10">
            <v>2.11</v>
          </cell>
          <cell r="D10">
            <v>28.988764</v>
          </cell>
          <cell r="E10">
            <v>0.11337999999999999</v>
          </cell>
          <cell r="F10">
            <v>5.9819999999999998E-2</v>
          </cell>
          <cell r="G10">
            <v>0.31175000000000003</v>
          </cell>
          <cell r="H10">
            <v>0.18781999999999999</v>
          </cell>
          <cell r="I10">
            <v>24.454977</v>
          </cell>
          <cell r="J10">
            <v>2.0781312000000001</v>
          </cell>
          <cell r="K10">
            <v>26.808</v>
          </cell>
        </row>
        <row r="11">
          <cell r="A11" t="str">
            <v>1210.TW</v>
          </cell>
          <cell r="B11">
            <v>4.9000000000000004</v>
          </cell>
          <cell r="C11">
            <v>0.57899999999999996</v>
          </cell>
          <cell r="D11">
            <v>11.729165999999999</v>
          </cell>
          <cell r="E11">
            <v>0.15823999999999999</v>
          </cell>
          <cell r="F11">
            <v>5.9180003000000002E-2</v>
          </cell>
          <cell r="G11">
            <v>0.13464999999999999</v>
          </cell>
          <cell r="H11">
            <v>5.3760000000000002E-2</v>
          </cell>
          <cell r="I11">
            <v>11.489796</v>
          </cell>
          <cell r="J11">
            <v>2.0097811000000001</v>
          </cell>
          <cell r="K11">
            <v>131.38</v>
          </cell>
        </row>
        <row r="12">
          <cell r="A12" t="str">
            <v>1213.TW</v>
          </cell>
          <cell r="B12">
            <v>-2.54</v>
          </cell>
          <cell r="C12">
            <v>0.36299999999999999</v>
          </cell>
          <cell r="E12">
            <v>-0.46766999999999997</v>
          </cell>
          <cell r="F12">
            <v>-9.4469994000000002E-2</v>
          </cell>
          <cell r="G12">
            <v>-0.78256000000000003</v>
          </cell>
          <cell r="H12">
            <v>-2.8861701000000002</v>
          </cell>
          <cell r="J12">
            <v>1.7318713999999999</v>
          </cell>
          <cell r="K12">
            <v>2.1320000000000001</v>
          </cell>
        </row>
        <row r="13">
          <cell r="A13" t="str">
            <v>1215.TW</v>
          </cell>
          <cell r="B13">
            <v>7.51</v>
          </cell>
          <cell r="D13">
            <v>12.441314</v>
          </cell>
          <cell r="E13">
            <v>0.22116</v>
          </cell>
          <cell r="F13">
            <v>6.7490004000000006E-2</v>
          </cell>
          <cell r="G13">
            <v>0.17569000000000001</v>
          </cell>
          <cell r="H13">
            <v>7.4380000000000002E-2</v>
          </cell>
          <cell r="I13">
            <v>14.114513000000001</v>
          </cell>
          <cell r="J13">
            <v>3.1440011999999999</v>
          </cell>
          <cell r="K13">
            <v>97.834999999999994</v>
          </cell>
        </row>
        <row r="14">
          <cell r="A14" t="str">
            <v>1216.TW</v>
          </cell>
          <cell r="B14">
            <v>3.3</v>
          </cell>
          <cell r="C14">
            <v>0.255</v>
          </cell>
          <cell r="D14">
            <v>18.171295000000001</v>
          </cell>
          <cell r="E14">
            <v>0.1517</v>
          </cell>
          <cell r="F14">
            <v>3.1229999000000001E-2</v>
          </cell>
          <cell r="G14">
            <v>0.32351999999999997</v>
          </cell>
          <cell r="H14">
            <v>5.4699999999999999E-2</v>
          </cell>
          <cell r="I14">
            <v>23.787880000000001</v>
          </cell>
          <cell r="J14">
            <v>3.3275402000000001</v>
          </cell>
          <cell r="K14">
            <v>107.084</v>
          </cell>
        </row>
        <row r="15">
          <cell r="A15" t="str">
            <v>1217.TW</v>
          </cell>
          <cell r="B15">
            <v>0.44</v>
          </cell>
          <cell r="C15">
            <v>0.58499999999999996</v>
          </cell>
          <cell r="E15">
            <v>3.0040000000000001E-2</v>
          </cell>
          <cell r="F15">
            <v>5.3699999999999998E-3</v>
          </cell>
          <cell r="G15">
            <v>0.29214000000000001</v>
          </cell>
          <cell r="H15">
            <v>3.9550000000000002E-2</v>
          </cell>
          <cell r="I15">
            <v>27.727271999999999</v>
          </cell>
          <cell r="J15">
            <v>0.85728340000000003</v>
          </cell>
          <cell r="K15">
            <v>9.8840000000000003</v>
          </cell>
        </row>
        <row r="16">
          <cell r="A16" t="str">
            <v>1218.TW</v>
          </cell>
          <cell r="B16">
            <v>0.28999999999999998</v>
          </cell>
          <cell r="C16">
            <v>0.25600000000000001</v>
          </cell>
          <cell r="D16">
            <v>18.032786999999999</v>
          </cell>
          <cell r="E16">
            <v>-6.5399999999999998E-3</v>
          </cell>
          <cell r="F16">
            <v>-2.5799998999999998E-3</v>
          </cell>
          <cell r="G16">
            <v>0.13800999999999999</v>
          </cell>
          <cell r="H16">
            <v>5.8140002000000003E-2</v>
          </cell>
          <cell r="I16">
            <v>75.862070000000003</v>
          </cell>
          <cell r="J16">
            <v>0.88577527</v>
          </cell>
          <cell r="K16">
            <v>23.085000000000001</v>
          </cell>
        </row>
        <row r="17">
          <cell r="A17" t="str">
            <v>1219.TW</v>
          </cell>
          <cell r="B17">
            <v>0.9</v>
          </cell>
          <cell r="E17">
            <v>6.5699999999999995E-2</v>
          </cell>
          <cell r="F17">
            <v>2.0039999999999999E-2</v>
          </cell>
          <cell r="G17">
            <v>9.2460009999999995E-2</v>
          </cell>
          <cell r="H17">
            <v>1.1030000999999999E-2</v>
          </cell>
          <cell r="I17">
            <v>21</v>
          </cell>
          <cell r="J17">
            <v>1.3376743</v>
          </cell>
          <cell r="K17">
            <v>47.198</v>
          </cell>
        </row>
        <row r="18">
          <cell r="A18" t="str">
            <v>1220.TW</v>
          </cell>
          <cell r="B18">
            <v>1.08</v>
          </cell>
          <cell r="C18">
            <v>0.27</v>
          </cell>
          <cell r="D18">
            <v>22.112677000000001</v>
          </cell>
          <cell r="E18">
            <v>6.3530000000000003E-2</v>
          </cell>
          <cell r="F18">
            <v>3.175E-2</v>
          </cell>
          <cell r="G18">
            <v>0.13300000000000001</v>
          </cell>
          <cell r="H18">
            <v>8.4790000000000004E-2</v>
          </cell>
          <cell r="I18">
            <v>14.537036000000001</v>
          </cell>
          <cell r="J18">
            <v>1.1943703999999999</v>
          </cell>
          <cell r="K18">
            <v>18.672999999999998</v>
          </cell>
        </row>
        <row r="19">
          <cell r="A19" t="str">
            <v>1225.TW</v>
          </cell>
          <cell r="B19">
            <v>1.63</v>
          </cell>
          <cell r="C19">
            <v>0.23200000000000001</v>
          </cell>
          <cell r="E19">
            <v>0.10512000000000001</v>
          </cell>
          <cell r="F19">
            <v>2.8930000000000001E-2</v>
          </cell>
          <cell r="G19">
            <v>7.2919995000000001E-2</v>
          </cell>
          <cell r="H19">
            <v>4.5429999999999998E-2</v>
          </cell>
          <cell r="I19">
            <v>48.834353999999998</v>
          </cell>
          <cell r="J19">
            <v>5.2046555999999997</v>
          </cell>
          <cell r="K19">
            <v>63.334000000000003</v>
          </cell>
        </row>
        <row r="20">
          <cell r="A20" t="str">
            <v>1227.TW</v>
          </cell>
          <cell r="B20">
            <v>1.58</v>
          </cell>
          <cell r="C20">
            <v>0.25</v>
          </cell>
          <cell r="D20">
            <v>15.444445</v>
          </cell>
          <cell r="E20">
            <v>7.1419999999999997E-2</v>
          </cell>
          <cell r="F20">
            <v>3.1689997999999997E-2</v>
          </cell>
          <cell r="G20">
            <v>0.22620999999999999</v>
          </cell>
          <cell r="H20">
            <v>4.5370000000000001E-2</v>
          </cell>
          <cell r="I20">
            <v>26.392405</v>
          </cell>
          <cell r="J20">
            <v>2.1797081999999999</v>
          </cell>
          <cell r="K20">
            <v>30.606999999999999</v>
          </cell>
        </row>
        <row r="21">
          <cell r="A21" t="str">
            <v>1229.TW</v>
          </cell>
          <cell r="B21">
            <v>2.5299999999999998</v>
          </cell>
          <cell r="C21">
            <v>0.42399999999999999</v>
          </cell>
          <cell r="D21">
            <v>22.969283999999998</v>
          </cell>
          <cell r="E21">
            <v>8.0399999999999999E-2</v>
          </cell>
          <cell r="F21">
            <v>9.4199999999999996E-3</v>
          </cell>
          <cell r="G21">
            <v>0.18265000000000001</v>
          </cell>
          <cell r="H21">
            <v>2.9790001E-2</v>
          </cell>
          <cell r="I21">
            <v>26.600791999999998</v>
          </cell>
          <cell r="J21">
            <v>2.3277532999999999</v>
          </cell>
          <cell r="K21">
            <v>8.6210000000000004</v>
          </cell>
        </row>
        <row r="22">
          <cell r="A22" t="str">
            <v>1231.TW</v>
          </cell>
          <cell r="B22">
            <v>4.16</v>
          </cell>
          <cell r="C22">
            <v>0.26</v>
          </cell>
          <cell r="E22">
            <v>0.17896000000000001</v>
          </cell>
          <cell r="F22">
            <v>4.5420000000000002E-2</v>
          </cell>
          <cell r="G22">
            <v>0.20874999999999999</v>
          </cell>
          <cell r="H22">
            <v>8.1640000000000004E-2</v>
          </cell>
          <cell r="I22">
            <v>24.014424999999999</v>
          </cell>
          <cell r="J22">
            <v>4.0695779999999999</v>
          </cell>
          <cell r="K22">
            <v>44.534999999999997</v>
          </cell>
        </row>
        <row r="23">
          <cell r="A23" t="str">
            <v>1232.TW</v>
          </cell>
          <cell r="B23">
            <v>7.12</v>
          </cell>
          <cell r="C23">
            <v>0.309</v>
          </cell>
          <cell r="E23">
            <v>0.20739001000000001</v>
          </cell>
          <cell r="F23">
            <v>0.11178</v>
          </cell>
          <cell r="G23">
            <v>0.10564999</v>
          </cell>
          <cell r="H23">
            <v>5.8579996000000002E-2</v>
          </cell>
          <cell r="I23">
            <v>20.365169999999999</v>
          </cell>
          <cell r="J23">
            <v>4.0832414999999997</v>
          </cell>
          <cell r="K23">
            <v>143.63999999999999</v>
          </cell>
        </row>
        <row r="24">
          <cell r="A24" t="str">
            <v>1233.TW</v>
          </cell>
          <cell r="B24">
            <v>1.07</v>
          </cell>
          <cell r="C24">
            <v>0.25900000000000001</v>
          </cell>
          <cell r="E24">
            <v>6.4360000000000001E-2</v>
          </cell>
          <cell r="F24">
            <v>2.6950000000000002E-2</v>
          </cell>
          <cell r="G24">
            <v>0.57918999999999998</v>
          </cell>
          <cell r="H24">
            <v>2.9089997999999999E-2</v>
          </cell>
          <cell r="I24">
            <v>31.962616000000001</v>
          </cell>
          <cell r="J24">
            <v>2.0838410000000001</v>
          </cell>
          <cell r="K24">
            <v>23.306000000000001</v>
          </cell>
        </row>
        <row r="25">
          <cell r="A25" t="str">
            <v>1234.TW</v>
          </cell>
          <cell r="B25">
            <v>2.33</v>
          </cell>
          <cell r="C25">
            <v>0.186</v>
          </cell>
          <cell r="E25">
            <v>5.1279999999999999E-2</v>
          </cell>
          <cell r="F25">
            <v>1.9720000000000001E-2</v>
          </cell>
          <cell r="G25">
            <v>0.28039999999999998</v>
          </cell>
          <cell r="H25">
            <v>4.5110002000000003E-2</v>
          </cell>
          <cell r="I25">
            <v>18.283262000000001</v>
          </cell>
          <cell r="J25">
            <v>0.91814302999999997</v>
          </cell>
          <cell r="K25">
            <v>26.318000000000001</v>
          </cell>
        </row>
        <row r="26">
          <cell r="A26" t="str">
            <v>1235.TW</v>
          </cell>
          <cell r="B26">
            <v>1.1000000000000001</v>
          </cell>
          <cell r="E26">
            <v>3.8989999999999997E-2</v>
          </cell>
          <cell r="F26">
            <v>-7.7999999999999999E-4</v>
          </cell>
          <cell r="G26">
            <v>0.31861</v>
          </cell>
          <cell r="H26">
            <v>-0.20169999999999999</v>
          </cell>
          <cell r="I26">
            <v>79</v>
          </cell>
          <cell r="J26">
            <v>3.3141375000000002</v>
          </cell>
          <cell r="K26">
            <v>1.002</v>
          </cell>
        </row>
        <row r="27">
          <cell r="A27" t="str">
            <v>1236.TW</v>
          </cell>
          <cell r="B27">
            <v>0.22</v>
          </cell>
          <cell r="E27">
            <v>8.1199989999999993E-3</v>
          </cell>
          <cell r="F27">
            <v>-1.1900000000000001E-3</v>
          </cell>
          <cell r="G27">
            <v>0.26816000000000001</v>
          </cell>
          <cell r="H27">
            <v>1.129E-2</v>
          </cell>
          <cell r="I27">
            <v>109.545456</v>
          </cell>
          <cell r="J27">
            <v>0.92853015999999999</v>
          </cell>
          <cell r="K27">
            <v>21.209</v>
          </cell>
        </row>
        <row r="28">
          <cell r="A28" t="str">
            <v>1256.TW</v>
          </cell>
          <cell r="B28">
            <v>12.41</v>
          </cell>
          <cell r="C28">
            <v>0.52400000000000002</v>
          </cell>
          <cell r="D28">
            <v>17.098866000000001</v>
          </cell>
          <cell r="E28">
            <v>0.1116</v>
          </cell>
          <cell r="F28">
            <v>7.1100003999999994E-2</v>
          </cell>
          <cell r="G28">
            <v>0.27584999999999998</v>
          </cell>
          <cell r="H28">
            <v>6.4949999999999994E-2</v>
          </cell>
          <cell r="I28">
            <v>17.002419</v>
          </cell>
          <cell r="J28">
            <v>1.8308025999999999</v>
          </cell>
          <cell r="K28">
            <v>138.19</v>
          </cell>
        </row>
        <row r="29">
          <cell r="A29" t="str">
            <v>1301.TW</v>
          </cell>
          <cell r="B29">
            <v>0.81</v>
          </cell>
          <cell r="C29">
            <v>0.53200000000000003</v>
          </cell>
          <cell r="D29">
            <v>20.709875</v>
          </cell>
          <cell r="E29">
            <v>1.5310001E-2</v>
          </cell>
          <cell r="F29">
            <v>-6.4900000000000001E-3</v>
          </cell>
          <cell r="G29">
            <v>4.2009999999999999E-2</v>
          </cell>
          <cell r="H29">
            <v>-3.0040000000000001E-2</v>
          </cell>
          <cell r="I29">
            <v>82.839500000000001</v>
          </cell>
          <cell r="J29">
            <v>1.2660855</v>
          </cell>
          <cell r="K29">
            <v>30.638000000000002</v>
          </cell>
        </row>
        <row r="30">
          <cell r="A30" t="str">
            <v>1303.TW</v>
          </cell>
          <cell r="B30">
            <v>0.85</v>
          </cell>
          <cell r="C30">
            <v>0.63700000000000001</v>
          </cell>
          <cell r="D30">
            <v>18.469387000000001</v>
          </cell>
          <cell r="E30">
            <v>2.027E-2</v>
          </cell>
          <cell r="F30">
            <v>3.0000001E-5</v>
          </cell>
          <cell r="G30">
            <v>6.8449999999999997E-2</v>
          </cell>
          <cell r="H30">
            <v>-1.5800001000000001E-2</v>
          </cell>
          <cell r="I30">
            <v>63.882350000000002</v>
          </cell>
          <cell r="J30">
            <v>1.1859521</v>
          </cell>
          <cell r="K30">
            <v>31.852</v>
          </cell>
        </row>
        <row r="31">
          <cell r="A31" t="str">
            <v>1304.TW</v>
          </cell>
          <cell r="B31">
            <v>-0.47</v>
          </cell>
          <cell r="D31">
            <v>-33.645831999999999</v>
          </cell>
          <cell r="E31">
            <v>-4.6789999999999998E-2</v>
          </cell>
          <cell r="F31">
            <v>3.64E-3</v>
          </cell>
          <cell r="G31">
            <v>8.5690000000000002E-2</v>
          </cell>
          <cell r="H31">
            <v>-3.6450000000000003E-2</v>
          </cell>
          <cell r="J31">
            <v>0.74324630000000003</v>
          </cell>
          <cell r="K31">
            <v>47.755000000000003</v>
          </cell>
        </row>
        <row r="32">
          <cell r="A32" t="str">
            <v>1305.TW</v>
          </cell>
          <cell r="B32">
            <v>0.14000000000000001</v>
          </cell>
          <cell r="D32">
            <v>39.361702000000001</v>
          </cell>
          <cell r="E32">
            <v>9.4999999999999998E-3</v>
          </cell>
          <cell r="F32">
            <v>-6.3000000000000003E-4</v>
          </cell>
          <cell r="G32">
            <v>8.9590000000000003E-2</v>
          </cell>
          <cell r="H32">
            <v>-3.4450000000000001E-2</v>
          </cell>
          <cell r="I32">
            <v>132.14285000000001</v>
          </cell>
          <cell r="J32">
            <v>1.2262211999999999</v>
          </cell>
          <cell r="K32">
            <v>21.597000000000001</v>
          </cell>
        </row>
        <row r="33">
          <cell r="A33" t="str">
            <v>1307.TW</v>
          </cell>
          <cell r="B33">
            <v>2.54</v>
          </cell>
          <cell r="D33">
            <v>30.283017999999998</v>
          </cell>
          <cell r="E33">
            <v>0.1172</v>
          </cell>
          <cell r="F33">
            <v>4.1890003000000002E-2</v>
          </cell>
          <cell r="G33">
            <v>0.26518000000000003</v>
          </cell>
          <cell r="H33">
            <v>0.12864</v>
          </cell>
          <cell r="I33">
            <v>12.6377945</v>
          </cell>
          <cell r="J33">
            <v>1.4117335</v>
          </cell>
          <cell r="K33">
            <v>25.288</v>
          </cell>
        </row>
        <row r="34">
          <cell r="A34" t="str">
            <v>1308.TW</v>
          </cell>
          <cell r="B34">
            <v>-0.08</v>
          </cell>
          <cell r="C34">
            <v>0.39600000000000002</v>
          </cell>
          <cell r="D34">
            <v>69.814809999999994</v>
          </cell>
          <cell r="E34">
            <v>8.4399999999999996E-3</v>
          </cell>
          <cell r="F34">
            <v>3.6769999999999997E-2</v>
          </cell>
          <cell r="G34">
            <v>0.17061001000000001</v>
          </cell>
          <cell r="H34">
            <v>6.8029999999999993E-2</v>
          </cell>
          <cell r="J34">
            <v>0.83904570000000001</v>
          </cell>
          <cell r="K34">
            <v>11.313000000000001</v>
          </cell>
        </row>
        <row r="35">
          <cell r="A35" t="str">
            <v>1309.TW</v>
          </cell>
          <cell r="B35">
            <v>-0.77</v>
          </cell>
          <cell r="C35">
            <v>0.72</v>
          </cell>
          <cell r="D35">
            <v>-396.25002999999998</v>
          </cell>
          <cell r="E35">
            <v>-3.9489999999999997E-2</v>
          </cell>
          <cell r="F35">
            <v>-3.2009999999999997E-2</v>
          </cell>
          <cell r="G35">
            <v>2.8649999999999998E-2</v>
          </cell>
          <cell r="H35">
            <v>-2.5910000999999998E-2</v>
          </cell>
          <cell r="J35">
            <v>0.94790980000000002</v>
          </cell>
          <cell r="K35">
            <v>38.244</v>
          </cell>
        </row>
        <row r="36">
          <cell r="A36" t="str">
            <v>1310.TW</v>
          </cell>
          <cell r="B36">
            <v>-0.88</v>
          </cell>
          <cell r="C36">
            <v>0.86399999999999999</v>
          </cell>
          <cell r="D36">
            <v>53.269233999999997</v>
          </cell>
          <cell r="E36">
            <v>-6.6259999999999999E-2</v>
          </cell>
          <cell r="F36">
            <v>-4.086E-2</v>
          </cell>
          <cell r="G36">
            <v>-4.3109997999999997E-2</v>
          </cell>
          <cell r="H36">
            <v>-8.4500000000000006E-2</v>
          </cell>
          <cell r="J36">
            <v>1.055399</v>
          </cell>
          <cell r="K36">
            <v>18.074999999999999</v>
          </cell>
        </row>
        <row r="37">
          <cell r="A37" t="str">
            <v>1312.TW</v>
          </cell>
          <cell r="B37">
            <v>-1.87</v>
          </cell>
          <cell r="C37">
            <v>0.746</v>
          </cell>
          <cell r="D37">
            <v>22.348483999999999</v>
          </cell>
          <cell r="E37">
            <v>-4.0120002000000002E-2</v>
          </cell>
          <cell r="F37">
            <v>-1.116E-2</v>
          </cell>
          <cell r="G37">
            <v>2.852E-2</v>
          </cell>
          <cell r="H37">
            <v>-0.12066</v>
          </cell>
          <cell r="J37">
            <v>0.49400495999999999</v>
          </cell>
          <cell r="K37">
            <v>17.233000000000001</v>
          </cell>
        </row>
        <row r="38">
          <cell r="A38" t="str">
            <v>1313.TW</v>
          </cell>
          <cell r="B38">
            <v>-0.82</v>
          </cell>
          <cell r="C38">
            <v>1.1220000000000001</v>
          </cell>
          <cell r="D38">
            <v>-13.906250999999999</v>
          </cell>
          <cell r="E38">
            <v>-1.0070000000000001E-2</v>
          </cell>
          <cell r="F38">
            <v>-2.32E-3</v>
          </cell>
          <cell r="G38">
            <v>3.0159999999999999E-2</v>
          </cell>
          <cell r="H38">
            <v>-7.1500000000000001E-3</v>
          </cell>
          <cell r="J38">
            <v>0.58862435999999996</v>
          </cell>
          <cell r="K38">
            <v>55.433</v>
          </cell>
        </row>
        <row r="39">
          <cell r="A39" t="str">
            <v>1314.TW</v>
          </cell>
          <cell r="B39">
            <v>0.05</v>
          </cell>
          <cell r="C39">
            <v>0.54600000000000004</v>
          </cell>
          <cell r="D39">
            <v>5.9195403999999998</v>
          </cell>
          <cell r="E39">
            <v>-1.3660001E-2</v>
          </cell>
          <cell r="F39">
            <v>-1.329E-2</v>
          </cell>
          <cell r="G39">
            <v>-4.1199997000000002E-2</v>
          </cell>
          <cell r="H39">
            <v>-8.3280000000000007E-2</v>
          </cell>
          <cell r="I39">
            <v>206</v>
          </cell>
          <cell r="J39">
            <v>0.49562123000000002</v>
          </cell>
          <cell r="K39">
            <v>6.9790000000000001</v>
          </cell>
        </row>
        <row r="40">
          <cell r="A40" t="str">
            <v>1315.TW</v>
          </cell>
          <cell r="B40">
            <v>3.75</v>
          </cell>
          <cell r="E40">
            <v>3.415E-2</v>
          </cell>
          <cell r="F40">
            <v>-2.32E-3</v>
          </cell>
          <cell r="G40">
            <v>0.14843999999999999</v>
          </cell>
          <cell r="H40">
            <v>-9.3600000000000003E-2</v>
          </cell>
          <cell r="I40">
            <v>19.173334000000001</v>
          </cell>
          <cell r="J40">
            <v>0.67191239999999997</v>
          </cell>
          <cell r="K40">
            <v>21.734999999999999</v>
          </cell>
        </row>
        <row r="41">
          <cell r="A41" t="str">
            <v>1316.TW</v>
          </cell>
          <cell r="B41">
            <v>-0.74</v>
          </cell>
          <cell r="C41">
            <v>1.1870000000000001</v>
          </cell>
          <cell r="D41">
            <v>85.681820000000002</v>
          </cell>
          <cell r="E41">
            <v>-2.6789998999999998E-2</v>
          </cell>
          <cell r="F41">
            <v>-9.1800000000000007E-3</v>
          </cell>
          <cell r="G41">
            <v>0.17238001999999999</v>
          </cell>
          <cell r="H41">
            <v>-0.29243999999999998</v>
          </cell>
          <cell r="J41">
            <v>1.6196942000000001</v>
          </cell>
          <cell r="K41">
            <v>3.9750000000000001</v>
          </cell>
        </row>
        <row r="42">
          <cell r="A42" t="str">
            <v>1319.TW</v>
          </cell>
          <cell r="B42">
            <v>6.19</v>
          </cell>
          <cell r="C42">
            <v>0.42899999999999999</v>
          </cell>
          <cell r="D42">
            <v>16.394558</v>
          </cell>
          <cell r="E42">
            <v>0.12146</v>
          </cell>
          <cell r="F42">
            <v>6.8239999999999995E-2</v>
          </cell>
          <cell r="G42">
            <v>0.29898999999999998</v>
          </cell>
          <cell r="H42">
            <v>0.18451998999999999</v>
          </cell>
          <cell r="I42">
            <v>19.466882999999999</v>
          </cell>
          <cell r="J42">
            <v>2.8003719999999999</v>
          </cell>
          <cell r="K42">
            <v>40.338000000000001</v>
          </cell>
        </row>
        <row r="43">
          <cell r="A43" t="str">
            <v>1321.TW</v>
          </cell>
          <cell r="B43">
            <v>0.81</v>
          </cell>
          <cell r="C43">
            <v>0.56200000000000006</v>
          </cell>
          <cell r="E43">
            <v>3.1899999999999998E-2</v>
          </cell>
          <cell r="F43">
            <v>1.8400000000000001E-3</v>
          </cell>
          <cell r="G43">
            <v>8.4169999999999995E-2</v>
          </cell>
          <cell r="H43">
            <v>3.2989999999999998E-2</v>
          </cell>
          <cell r="I43">
            <v>47.654319999999998</v>
          </cell>
          <cell r="J43">
            <v>1.3752804999999999</v>
          </cell>
          <cell r="K43">
            <v>22.268999999999998</v>
          </cell>
        </row>
        <row r="44">
          <cell r="A44" t="str">
            <v>1323.TW</v>
          </cell>
          <cell r="B44">
            <v>0.88</v>
          </cell>
          <cell r="C44">
            <v>0.22900000000000001</v>
          </cell>
          <cell r="D44">
            <v>9.2455619999999996</v>
          </cell>
          <cell r="E44">
            <v>6.1690003E-2</v>
          </cell>
          <cell r="F44">
            <v>2.4039999999999999E-2</v>
          </cell>
          <cell r="G44">
            <v>0.19325999999999999</v>
          </cell>
          <cell r="H44">
            <v>7.2270005999999998E-2</v>
          </cell>
          <cell r="I44">
            <v>35.511364</v>
          </cell>
          <cell r="J44">
            <v>1.1854184999999999</v>
          </cell>
          <cell r="K44">
            <v>36.408000000000001</v>
          </cell>
        </row>
        <row r="45">
          <cell r="A45" t="str">
            <v>1324.TW</v>
          </cell>
          <cell r="B45">
            <v>0.52</v>
          </cell>
          <cell r="C45">
            <v>0.307</v>
          </cell>
          <cell r="E45">
            <v>4.0999997000000003E-2</v>
          </cell>
          <cell r="F45">
            <v>2.1319999999999999E-2</v>
          </cell>
          <cell r="G45">
            <v>0.21385000000000001</v>
          </cell>
          <cell r="H45">
            <v>4.2979999999999997E-2</v>
          </cell>
          <cell r="I45">
            <v>27.211538000000001</v>
          </cell>
          <cell r="J45">
            <v>1.0946081999999999</v>
          </cell>
          <cell r="K45">
            <v>12.266</v>
          </cell>
        </row>
        <row r="46">
          <cell r="A46" t="str">
            <v>1325.TW</v>
          </cell>
          <cell r="B46">
            <v>0.39</v>
          </cell>
          <cell r="E46">
            <v>9.5999994999999994E-3</v>
          </cell>
          <cell r="F46">
            <v>-1.119E-2</v>
          </cell>
          <cell r="G46">
            <v>-1.4160000000000001E-2</v>
          </cell>
          <cell r="H46">
            <v>-0.11622</v>
          </cell>
          <cell r="I46">
            <v>73.333336000000003</v>
          </cell>
          <cell r="J46">
            <v>0.85733985999999995</v>
          </cell>
          <cell r="K46">
            <v>4.423</v>
          </cell>
        </row>
        <row r="47">
          <cell r="A47" t="str">
            <v>1326.TW</v>
          </cell>
          <cell r="B47">
            <v>1.85</v>
          </cell>
          <cell r="C47">
            <v>0.54700000000000004</v>
          </cell>
          <cell r="D47">
            <v>23.012550000000001</v>
          </cell>
          <cell r="E47">
            <v>2.7720000000000002E-2</v>
          </cell>
          <cell r="F47">
            <v>-9.7999999999999997E-4</v>
          </cell>
          <cell r="G47">
            <v>4.0910000000000002E-2</v>
          </cell>
          <cell r="H47">
            <v>-1.7700000000000001E-3</v>
          </cell>
          <cell r="I47">
            <v>29.729728999999999</v>
          </cell>
          <cell r="J47">
            <v>0.98730856</v>
          </cell>
          <cell r="K47">
            <v>57.024000000000001</v>
          </cell>
        </row>
        <row r="48">
          <cell r="A48" t="str">
            <v>1337.TW</v>
          </cell>
          <cell r="B48">
            <v>-1.56</v>
          </cell>
          <cell r="C48">
            <v>0.61599999999999999</v>
          </cell>
          <cell r="E48">
            <v>-8.856E-2</v>
          </cell>
          <cell r="F48">
            <v>-5.0669998000000001E-2</v>
          </cell>
          <cell r="G48">
            <v>-0.19861001</v>
          </cell>
          <cell r="H48">
            <v>-0.39466997999999998</v>
          </cell>
          <cell r="J48">
            <v>0.47566639999999999</v>
          </cell>
          <cell r="K48">
            <v>2.87</v>
          </cell>
        </row>
        <row r="49">
          <cell r="A49" t="str">
            <v>1338.TW</v>
          </cell>
          <cell r="B49">
            <v>-2.06</v>
          </cell>
          <cell r="C49">
            <v>0.68100000000000005</v>
          </cell>
          <cell r="D49">
            <v>3.9385151999999999</v>
          </cell>
          <cell r="E49">
            <v>-2.5860000000000001E-2</v>
          </cell>
          <cell r="F49">
            <v>2.48E-3</v>
          </cell>
          <cell r="G49">
            <v>0.22122</v>
          </cell>
          <cell r="H49">
            <v>7.5599999999999999E-3</v>
          </cell>
          <cell r="J49">
            <v>0.46632695000000002</v>
          </cell>
          <cell r="K49">
            <v>68.718000000000004</v>
          </cell>
        </row>
        <row r="50">
          <cell r="A50" t="str">
            <v>1339.TW</v>
          </cell>
          <cell r="B50">
            <v>6.79</v>
          </cell>
          <cell r="C50">
            <v>0.57499999999999996</v>
          </cell>
          <cell r="D50">
            <v>22.585668999999999</v>
          </cell>
          <cell r="E50">
            <v>0.110080004</v>
          </cell>
          <cell r="F50">
            <v>4.5859999999999998E-2</v>
          </cell>
          <cell r="G50">
            <v>0.33612999999999998</v>
          </cell>
          <cell r="H50">
            <v>0.26817000000000002</v>
          </cell>
          <cell r="I50">
            <v>10.677467</v>
          </cell>
          <cell r="J50">
            <v>1.3619114999999999</v>
          </cell>
          <cell r="K50">
            <v>27.672999999999998</v>
          </cell>
        </row>
        <row r="51">
          <cell r="A51" t="str">
            <v>1340.TW</v>
          </cell>
          <cell r="B51">
            <v>-5.75</v>
          </cell>
          <cell r="E51">
            <v>-0.21237</v>
          </cell>
          <cell r="F51">
            <v>-5.901E-2</v>
          </cell>
          <cell r="G51">
            <v>-0.41581002</v>
          </cell>
          <cell r="H51">
            <v>-1.34666</v>
          </cell>
          <cell r="J51">
            <v>0.41812563000000003</v>
          </cell>
          <cell r="K51">
            <v>3.4420000000000002</v>
          </cell>
        </row>
        <row r="52">
          <cell r="A52" t="str">
            <v>1341.TW</v>
          </cell>
          <cell r="B52">
            <v>4.43</v>
          </cell>
          <cell r="C52">
            <v>0.23</v>
          </cell>
          <cell r="E52">
            <v>0.18329999999999999</v>
          </cell>
          <cell r="F52">
            <v>8.0280000000000004E-2</v>
          </cell>
          <cell r="G52">
            <v>0.21254998</v>
          </cell>
          <cell r="H52">
            <v>0.10392999999999999</v>
          </cell>
          <cell r="I52">
            <v>15.823928</v>
          </cell>
          <cell r="J52">
            <v>2.7792094000000001</v>
          </cell>
          <cell r="K52">
            <v>48.951000000000001</v>
          </cell>
        </row>
        <row r="53">
          <cell r="A53" t="str">
            <v>1342.TW</v>
          </cell>
          <cell r="B53">
            <v>7.66</v>
          </cell>
          <cell r="C53">
            <v>0.128</v>
          </cell>
          <cell r="D53">
            <v>11.641026</v>
          </cell>
          <cell r="E53">
            <v>0.24933</v>
          </cell>
          <cell r="F53">
            <v>0.12333000500000001</v>
          </cell>
          <cell r="G53">
            <v>0.32498001999999998</v>
          </cell>
          <cell r="H53">
            <v>0.25974999999999998</v>
          </cell>
          <cell r="I53">
            <v>14.817233</v>
          </cell>
          <cell r="J53">
            <v>3.6086735999999999</v>
          </cell>
          <cell r="K53">
            <v>36.386000000000003</v>
          </cell>
        </row>
        <row r="54">
          <cell r="A54" t="str">
            <v>1402.TW</v>
          </cell>
          <cell r="B54">
            <v>1.67</v>
          </cell>
          <cell r="C54">
            <v>0.42599999999999999</v>
          </cell>
          <cell r="D54">
            <v>16.600985999999999</v>
          </cell>
          <cell r="E54">
            <v>5.3960000000000001E-2</v>
          </cell>
          <cell r="F54">
            <v>1.4239999999999999E-2</v>
          </cell>
          <cell r="G54">
            <v>0.18440000000000001</v>
          </cell>
          <cell r="H54">
            <v>4.9520000000000002E-2</v>
          </cell>
          <cell r="I54">
            <v>20.179642000000001</v>
          </cell>
          <cell r="J54">
            <v>0.78067089999999995</v>
          </cell>
          <cell r="K54">
            <v>52.177</v>
          </cell>
        </row>
        <row r="55">
          <cell r="A55" t="str">
            <v>1409.TW</v>
          </cell>
          <cell r="B55">
            <v>0.67</v>
          </cell>
          <cell r="E55">
            <v>3.4259999999999999E-2</v>
          </cell>
          <cell r="F55">
            <v>1.206E-2</v>
          </cell>
          <cell r="G55">
            <v>0.19181999999999999</v>
          </cell>
          <cell r="H55">
            <v>0.1016</v>
          </cell>
          <cell r="I55">
            <v>24.850743999999999</v>
          </cell>
          <cell r="J55">
            <v>0.75179479999999999</v>
          </cell>
          <cell r="K55">
            <v>23.978999999999999</v>
          </cell>
        </row>
        <row r="56">
          <cell r="A56" t="str">
            <v>1410.TW</v>
          </cell>
          <cell r="B56">
            <v>0.37</v>
          </cell>
          <cell r="E56">
            <v>1.975E-2</v>
          </cell>
          <cell r="F56">
            <v>-4.6999997E-4</v>
          </cell>
          <cell r="G56">
            <v>0.30898999999999999</v>
          </cell>
          <cell r="H56">
            <v>4.9549999999999997E-2</v>
          </cell>
          <cell r="I56">
            <v>100.94593999999999</v>
          </cell>
          <cell r="J56">
            <v>2.2195149999999999</v>
          </cell>
          <cell r="K56">
            <v>3.5779999999999998</v>
          </cell>
        </row>
        <row r="57">
          <cell r="A57" t="str">
            <v>1413.TW</v>
          </cell>
          <cell r="B57">
            <v>-0.86</v>
          </cell>
          <cell r="C57">
            <v>0.40400000000000003</v>
          </cell>
          <cell r="E57">
            <v>-0.11432</v>
          </cell>
          <cell r="F57">
            <v>-3.3989999999999999E-2</v>
          </cell>
          <cell r="G57">
            <v>-3.9510000000000003E-2</v>
          </cell>
          <cell r="H57">
            <v>-4.3700000000000003E-2</v>
          </cell>
          <cell r="J57">
            <v>1.1990349</v>
          </cell>
          <cell r="K57">
            <v>15.103999999999999</v>
          </cell>
        </row>
        <row r="58">
          <cell r="A58" t="str">
            <v>1414.TW</v>
          </cell>
          <cell r="B58">
            <v>0.27</v>
          </cell>
          <cell r="C58">
            <v>0.59</v>
          </cell>
          <cell r="E58">
            <v>1.0529999999999999E-2</v>
          </cell>
          <cell r="F58">
            <v>-5.2100000000000002E-3</v>
          </cell>
          <cell r="G58">
            <v>7.1809999999999999E-2</v>
          </cell>
          <cell r="H58">
            <v>-9.1E-4</v>
          </cell>
          <cell r="I58">
            <v>73.703699999999998</v>
          </cell>
          <cell r="J58">
            <v>1.3972757</v>
          </cell>
          <cell r="K58">
            <v>2.5760000000000001</v>
          </cell>
        </row>
        <row r="59">
          <cell r="A59" t="str">
            <v>1416.TW</v>
          </cell>
          <cell r="B59">
            <v>0.67</v>
          </cell>
          <cell r="E59">
            <v>3.8780000000000002E-2</v>
          </cell>
          <cell r="F59">
            <v>-5.4000003999999996E-4</v>
          </cell>
          <cell r="G59">
            <v>0.38396000000000002</v>
          </cell>
          <cell r="H59">
            <v>4.5710000000000001E-2</v>
          </cell>
          <cell r="I59">
            <v>19.626864999999999</v>
          </cell>
          <cell r="J59">
            <v>0.65704006000000004</v>
          </cell>
          <cell r="K59">
            <v>1.5609999999999999</v>
          </cell>
        </row>
        <row r="60">
          <cell r="A60" t="str">
            <v>1417.TW</v>
          </cell>
          <cell r="B60">
            <v>-0.44</v>
          </cell>
          <cell r="E60">
            <v>-3.1059999000000001E-2</v>
          </cell>
          <cell r="F60">
            <v>-1.652E-2</v>
          </cell>
          <cell r="G60">
            <v>0.33612999999999998</v>
          </cell>
          <cell r="H60">
            <v>-8.5290000000000005E-2</v>
          </cell>
          <cell r="J60">
            <v>0.86058520000000005</v>
          </cell>
          <cell r="K60">
            <v>6.8049999999999997</v>
          </cell>
        </row>
        <row r="61">
          <cell r="A61" t="str">
            <v>1418.TW</v>
          </cell>
          <cell r="B61">
            <v>0.51</v>
          </cell>
          <cell r="C61">
            <v>0.13200000000000001</v>
          </cell>
          <cell r="E61">
            <v>3.1969999999999998E-2</v>
          </cell>
          <cell r="F61">
            <v>-1.0999999999999999E-2</v>
          </cell>
          <cell r="G61">
            <v>0.19006999999999999</v>
          </cell>
          <cell r="H61">
            <v>-5.9011100000000001</v>
          </cell>
          <cell r="I61">
            <v>58.431373999999998</v>
          </cell>
          <cell r="J61">
            <v>1.2728515</v>
          </cell>
          <cell r="K61">
            <v>0.379</v>
          </cell>
        </row>
        <row r="62">
          <cell r="A62" t="str">
            <v>1419.TW</v>
          </cell>
          <cell r="B62">
            <v>2.17</v>
          </cell>
          <cell r="C62">
            <v>0.33</v>
          </cell>
          <cell r="E62">
            <v>5.2150000000000002E-2</v>
          </cell>
          <cell r="F62">
            <v>1.2760000000000001E-2</v>
          </cell>
          <cell r="G62">
            <v>0.29360999999999998</v>
          </cell>
          <cell r="H62">
            <v>0.13250000000000001</v>
          </cell>
          <cell r="I62">
            <v>21.981565</v>
          </cell>
          <cell r="J62">
            <v>1.0856948</v>
          </cell>
          <cell r="K62">
            <v>11.305</v>
          </cell>
        </row>
        <row r="63">
          <cell r="A63" t="str">
            <v>1423.TW</v>
          </cell>
          <cell r="B63">
            <v>0.38</v>
          </cell>
          <cell r="C63">
            <v>0.26800000000000002</v>
          </cell>
          <cell r="E63">
            <v>2.3879999999999998E-2</v>
          </cell>
          <cell r="F63">
            <v>-1.367E-2</v>
          </cell>
          <cell r="G63">
            <v>-0.31358999999999998</v>
          </cell>
          <cell r="H63">
            <v>-0.25928000000000001</v>
          </cell>
          <cell r="I63">
            <v>94.736850000000004</v>
          </cell>
          <cell r="J63">
            <v>1.2533510000000001</v>
          </cell>
          <cell r="K63">
            <v>1.004</v>
          </cell>
        </row>
        <row r="64">
          <cell r="A64" t="str">
            <v>1432.TW</v>
          </cell>
          <cell r="B64">
            <v>0.5</v>
          </cell>
          <cell r="E64">
            <v>5.2410002999999997E-2</v>
          </cell>
          <cell r="F64">
            <v>8.77E-3</v>
          </cell>
          <cell r="G64">
            <v>0.43219003</v>
          </cell>
          <cell r="H64">
            <v>3.2329999999999998E-2</v>
          </cell>
          <cell r="I64">
            <v>36.200000000000003</v>
          </cell>
          <cell r="J64">
            <v>2.0917602</v>
          </cell>
          <cell r="K64">
            <v>14.824</v>
          </cell>
        </row>
        <row r="65">
          <cell r="A65" t="str">
            <v>1434.TW</v>
          </cell>
          <cell r="B65">
            <v>0.32</v>
          </cell>
          <cell r="D65">
            <v>20.945945999999999</v>
          </cell>
          <cell r="E65">
            <v>1.0279999999999999E-2</v>
          </cell>
          <cell r="F65">
            <v>2.0699999999999998E-3</v>
          </cell>
          <cell r="G65">
            <v>8.9039999999999994E-2</v>
          </cell>
          <cell r="H65">
            <v>2.5409998E-2</v>
          </cell>
          <cell r="I65">
            <v>72.65625</v>
          </cell>
          <cell r="J65">
            <v>0.71970283999999995</v>
          </cell>
          <cell r="K65">
            <v>16.940000000000001</v>
          </cell>
        </row>
        <row r="66">
          <cell r="A66" t="str">
            <v>1435.TW</v>
          </cell>
          <cell r="B66">
            <v>-0.31</v>
          </cell>
          <cell r="C66">
            <v>3.5999999999999997E-2</v>
          </cell>
          <cell r="E66">
            <v>-0.34361000000000003</v>
          </cell>
          <cell r="F66">
            <v>-2.4149998999999998E-2</v>
          </cell>
          <cell r="G66">
            <v>0.90486999999999995</v>
          </cell>
          <cell r="H66">
            <v>-6.5799500000000002</v>
          </cell>
          <cell r="J66">
            <v>6.6980190000000004</v>
          </cell>
          <cell r="K66">
            <v>6.7000000000000004E-2</v>
          </cell>
        </row>
        <row r="67">
          <cell r="A67" t="str">
            <v>1436.TW</v>
          </cell>
          <cell r="B67">
            <v>7.15</v>
          </cell>
          <cell r="C67">
            <v>0.24399999999999999</v>
          </cell>
          <cell r="D67">
            <v>47.212547000000001</v>
          </cell>
          <cell r="E67">
            <v>0.2606</v>
          </cell>
          <cell r="F67">
            <v>4.8639997999999997E-2</v>
          </cell>
          <cell r="G67">
            <v>0.83848</v>
          </cell>
          <cell r="H67">
            <v>0.80105999999999999</v>
          </cell>
          <cell r="I67">
            <v>18.951048</v>
          </cell>
          <cell r="J67">
            <v>3.4759633999999999</v>
          </cell>
          <cell r="K67">
            <v>16.689</v>
          </cell>
        </row>
        <row r="68">
          <cell r="A68" t="str">
            <v>1437.TW</v>
          </cell>
          <cell r="B68">
            <v>3</v>
          </cell>
          <cell r="C68">
            <v>0.254</v>
          </cell>
          <cell r="E68">
            <v>7.7859999999999999E-2</v>
          </cell>
          <cell r="F68">
            <v>2.181E-2</v>
          </cell>
          <cell r="G68">
            <v>0.62282000000000004</v>
          </cell>
          <cell r="H68">
            <v>0.48057</v>
          </cell>
          <cell r="I68">
            <v>11.933332999999999</v>
          </cell>
          <cell r="J68">
            <v>0.95329386000000005</v>
          </cell>
          <cell r="K68">
            <v>4.2469999999999999</v>
          </cell>
        </row>
        <row r="69">
          <cell r="A69" t="str">
            <v>1438.TW</v>
          </cell>
          <cell r="B69">
            <v>-1.05</v>
          </cell>
          <cell r="C69">
            <v>0.22700000000000001</v>
          </cell>
          <cell r="E69">
            <v>-3.3550000000000003E-2</v>
          </cell>
          <cell r="F69">
            <v>1.6199999999999999E-3</v>
          </cell>
          <cell r="G69">
            <v>0.19067000000000001</v>
          </cell>
          <cell r="H69">
            <v>-0.19205</v>
          </cell>
          <cell r="J69">
            <v>2.611812</v>
          </cell>
          <cell r="K69">
            <v>3.4660000000000002</v>
          </cell>
        </row>
        <row r="70">
          <cell r="A70" t="str">
            <v>1439.TW</v>
          </cell>
          <cell r="B70">
            <v>2</v>
          </cell>
          <cell r="E70">
            <v>6.3939999999999997E-2</v>
          </cell>
          <cell r="F70">
            <v>-3.0599999999999998E-3</v>
          </cell>
          <cell r="G70">
            <v>0.29094999999999999</v>
          </cell>
          <cell r="H70">
            <v>-0.20899001</v>
          </cell>
          <cell r="I70">
            <v>13.675000000000001</v>
          </cell>
          <cell r="J70">
            <v>0.95874082999999999</v>
          </cell>
          <cell r="K70">
            <v>1.544</v>
          </cell>
        </row>
        <row r="71">
          <cell r="A71" t="str">
            <v>1440.TW</v>
          </cell>
          <cell r="B71">
            <v>1.5</v>
          </cell>
          <cell r="D71">
            <v>82.380949999999999</v>
          </cell>
          <cell r="E71">
            <v>9.0950005E-2</v>
          </cell>
          <cell r="F71">
            <v>-1.076E-2</v>
          </cell>
          <cell r="G71">
            <v>5.1529999999999999E-2</v>
          </cell>
          <cell r="H71">
            <v>-3.9890002000000001E-2</v>
          </cell>
          <cell r="I71">
            <v>11.533333000000001</v>
          </cell>
          <cell r="J71">
            <v>1.0502670999999999</v>
          </cell>
          <cell r="K71">
            <v>10.792999999999999</v>
          </cell>
        </row>
        <row r="72">
          <cell r="A72" t="str">
            <v>1441.TW</v>
          </cell>
          <cell r="B72">
            <v>-4.5999999999999996</v>
          </cell>
          <cell r="C72">
            <v>0.70899999999999996</v>
          </cell>
          <cell r="E72">
            <v>-0.64168999999999998</v>
          </cell>
          <cell r="F72">
            <v>-8.7679999999999994E-2</v>
          </cell>
          <cell r="G72">
            <v>-0.12953000000000001</v>
          </cell>
          <cell r="H72">
            <v>-0.12928999999999999</v>
          </cell>
          <cell r="J72">
            <v>2.58819</v>
          </cell>
          <cell r="K72">
            <v>18.291</v>
          </cell>
        </row>
        <row r="73">
          <cell r="A73" t="str">
            <v>1442.TW</v>
          </cell>
          <cell r="B73">
            <v>5.73</v>
          </cell>
          <cell r="C73">
            <v>0.53</v>
          </cell>
          <cell r="E73">
            <v>0.26037001999999998</v>
          </cell>
          <cell r="F73">
            <v>7.2580000000000006E-2</v>
          </cell>
          <cell r="G73">
            <v>0.44895000000000002</v>
          </cell>
          <cell r="H73">
            <v>0.38945999999999997</v>
          </cell>
          <cell r="I73">
            <v>10.209424</v>
          </cell>
          <cell r="J73">
            <v>2.9789183000000001</v>
          </cell>
          <cell r="K73">
            <v>14.295999999999999</v>
          </cell>
        </row>
        <row r="74">
          <cell r="A74" t="str">
            <v>1443.TW</v>
          </cell>
          <cell r="B74">
            <v>1.76</v>
          </cell>
          <cell r="E74">
            <v>0.13059000000000001</v>
          </cell>
          <cell r="F74">
            <v>2.5749999999999999E-2</v>
          </cell>
          <cell r="G74">
            <v>0.45909</v>
          </cell>
          <cell r="H74">
            <v>0.36264000000000002</v>
          </cell>
          <cell r="I74">
            <v>17.897728000000001</v>
          </cell>
          <cell r="J74">
            <v>2.1298175000000001</v>
          </cell>
          <cell r="K74">
            <v>6.1360000000000001</v>
          </cell>
        </row>
        <row r="75">
          <cell r="A75" t="str">
            <v>1444.TW</v>
          </cell>
          <cell r="B75">
            <v>7.0000000000000007E-2</v>
          </cell>
          <cell r="C75">
            <v>0.47199999999999998</v>
          </cell>
          <cell r="D75">
            <v>35.25</v>
          </cell>
          <cell r="E75">
            <v>-2.6180001000000001E-2</v>
          </cell>
          <cell r="F75">
            <v>-1.9359999999999999E-2</v>
          </cell>
          <cell r="G75">
            <v>-7.4900000000000001E-3</v>
          </cell>
          <cell r="H75">
            <v>-8.838E-2</v>
          </cell>
          <cell r="I75">
            <v>141</v>
          </cell>
          <cell r="J75">
            <v>0.91329693999999995</v>
          </cell>
          <cell r="K75">
            <v>8.2349999999999994</v>
          </cell>
        </row>
        <row r="76">
          <cell r="A76" t="str">
            <v>1445.TW</v>
          </cell>
          <cell r="B76">
            <v>7.53</v>
          </cell>
          <cell r="E76">
            <v>0.45938000000000001</v>
          </cell>
          <cell r="F76">
            <v>-2.921E-2</v>
          </cell>
          <cell r="G76">
            <v>0.11409</v>
          </cell>
          <cell r="H76">
            <v>-8.3129994999999998E-2</v>
          </cell>
          <cell r="I76">
            <v>3.0544487999999999</v>
          </cell>
          <cell r="J76">
            <v>1.1156383999999999</v>
          </cell>
          <cell r="K76">
            <v>10.574</v>
          </cell>
        </row>
        <row r="77">
          <cell r="A77" t="str">
            <v>1446.TW</v>
          </cell>
          <cell r="B77">
            <v>3.02</v>
          </cell>
          <cell r="C77">
            <v>0.55100000000000005</v>
          </cell>
          <cell r="E77">
            <v>7.424E-2</v>
          </cell>
          <cell r="F77">
            <v>1.9539999999999998E-2</v>
          </cell>
          <cell r="G77">
            <v>0.42031000000000002</v>
          </cell>
          <cell r="H77">
            <v>0.37805</v>
          </cell>
          <cell r="I77">
            <v>16.986754999999999</v>
          </cell>
          <cell r="J77">
            <v>4.6437945000000003</v>
          </cell>
          <cell r="K77">
            <v>4.1630000000000003</v>
          </cell>
        </row>
        <row r="78">
          <cell r="A78" t="str">
            <v>1447.TW</v>
          </cell>
          <cell r="B78">
            <v>-0.19</v>
          </cell>
          <cell r="C78">
            <v>0.67900000000000005</v>
          </cell>
          <cell r="D78">
            <v>26.083334000000001</v>
          </cell>
          <cell r="E78">
            <v>-4.2689999999999999E-2</v>
          </cell>
          <cell r="F78">
            <v>-1.932E-2</v>
          </cell>
          <cell r="G78">
            <v>7.7999999999999996E-3</v>
          </cell>
          <cell r="H78">
            <v>-1.5820000000000001E-2</v>
          </cell>
          <cell r="J78">
            <v>0.87625986</v>
          </cell>
          <cell r="K78">
            <v>33.930999999999997</v>
          </cell>
        </row>
        <row r="79">
          <cell r="A79" t="str">
            <v>1449.TW</v>
          </cell>
          <cell r="B79">
            <v>0.91</v>
          </cell>
          <cell r="C79">
            <v>0.92900000000000005</v>
          </cell>
          <cell r="E79">
            <v>4.5830000000000003E-2</v>
          </cell>
          <cell r="F79">
            <v>-1.4E-3</v>
          </cell>
          <cell r="G79">
            <v>0.15053000999999999</v>
          </cell>
          <cell r="H79">
            <v>-1.925E-2</v>
          </cell>
          <cell r="I79">
            <v>19.670328000000001</v>
          </cell>
          <cell r="J79">
            <v>0.92477779999999998</v>
          </cell>
          <cell r="K79">
            <v>31.626999999999999</v>
          </cell>
        </row>
        <row r="80">
          <cell r="A80" t="str">
            <v>1451.TW</v>
          </cell>
          <cell r="B80">
            <v>-0.61</v>
          </cell>
          <cell r="E80">
            <v>-1.67E-2</v>
          </cell>
          <cell r="F80">
            <v>-1.609E-2</v>
          </cell>
          <cell r="G80">
            <v>3.7219996999999998E-2</v>
          </cell>
          <cell r="H80">
            <v>-8.1799999999999998E-3</v>
          </cell>
          <cell r="J80">
            <v>0.55697315999999997</v>
          </cell>
          <cell r="K80">
            <v>33.246000000000002</v>
          </cell>
        </row>
        <row r="81">
          <cell r="A81" t="str">
            <v>1452.TW</v>
          </cell>
          <cell r="B81">
            <v>0.13</v>
          </cell>
          <cell r="D81">
            <v>8.6111109999999993</v>
          </cell>
          <cell r="E81">
            <v>2.2689999999999998E-2</v>
          </cell>
          <cell r="F81">
            <v>-1.086E-2</v>
          </cell>
          <cell r="G81">
            <v>4.1399999999999999E-2</v>
          </cell>
          <cell r="H81">
            <v>-1.7270000000000001E-2</v>
          </cell>
          <cell r="I81">
            <v>131.15384</v>
          </cell>
          <cell r="J81">
            <v>1.0061370999999999</v>
          </cell>
          <cell r="K81">
            <v>9.0660000000000007</v>
          </cell>
        </row>
        <row r="82">
          <cell r="A82" t="str">
            <v>1453.TW</v>
          </cell>
          <cell r="B82">
            <v>0.72</v>
          </cell>
          <cell r="E82">
            <v>5.4080000000000003E-2</v>
          </cell>
          <cell r="F82">
            <v>5.3399996999999996E-3</v>
          </cell>
          <cell r="G82">
            <v>0.31824000000000002</v>
          </cell>
          <cell r="H82">
            <v>-25.796509</v>
          </cell>
          <cell r="I82">
            <v>37.083331999999999</v>
          </cell>
          <cell r="J82">
            <v>2.0149422000000001</v>
          </cell>
          <cell r="K82">
            <v>1.899</v>
          </cell>
        </row>
        <row r="83">
          <cell r="A83" t="str">
            <v>1454.TW</v>
          </cell>
          <cell r="B83">
            <v>0.35</v>
          </cell>
          <cell r="E83">
            <v>2.649E-2</v>
          </cell>
          <cell r="F83">
            <v>-6.6699999999999997E-3</v>
          </cell>
          <cell r="G83">
            <v>9.3109995000000001E-2</v>
          </cell>
          <cell r="H83">
            <v>-9.8700000000000003E-3</v>
          </cell>
          <cell r="I83">
            <v>48.285713000000001</v>
          </cell>
          <cell r="J83">
            <v>1.2721114</v>
          </cell>
          <cell r="K83">
            <v>12.182</v>
          </cell>
        </row>
        <row r="84">
          <cell r="A84" t="str">
            <v>1455.TW</v>
          </cell>
          <cell r="B84">
            <v>-0.23</v>
          </cell>
          <cell r="D84">
            <v>19.791665999999999</v>
          </cell>
          <cell r="E84">
            <v>-1.942E-2</v>
          </cell>
          <cell r="F84">
            <v>-2.7780002000000002E-2</v>
          </cell>
          <cell r="G84">
            <v>-1.085E-2</v>
          </cell>
          <cell r="H84">
            <v>-6.79E-3</v>
          </cell>
          <cell r="J84">
            <v>1.1788551</v>
          </cell>
          <cell r="K84">
            <v>15.244</v>
          </cell>
        </row>
        <row r="85">
          <cell r="A85" t="str">
            <v>1456.TW</v>
          </cell>
          <cell r="B85">
            <v>0.22</v>
          </cell>
          <cell r="C85">
            <v>0.89400000000000002</v>
          </cell>
          <cell r="E85">
            <v>3.32E-3</v>
          </cell>
          <cell r="F85">
            <v>2.0840000000000001E-2</v>
          </cell>
          <cell r="G85">
            <v>0.33395999999999998</v>
          </cell>
          <cell r="H85">
            <v>0.18583</v>
          </cell>
          <cell r="I85">
            <v>87.954543999999999</v>
          </cell>
          <cell r="J85">
            <v>1.1834138999999999</v>
          </cell>
          <cell r="K85">
            <v>17.978000000000002</v>
          </cell>
        </row>
        <row r="86">
          <cell r="A86" t="str">
            <v>1457.TW</v>
          </cell>
          <cell r="B86">
            <v>2.4700000000000002</v>
          </cell>
          <cell r="C86">
            <v>0.39900000000000002</v>
          </cell>
          <cell r="D86">
            <v>40.740738</v>
          </cell>
          <cell r="E86">
            <v>0.116009995</v>
          </cell>
          <cell r="F86">
            <v>-1.4999999E-4</v>
          </cell>
          <cell r="G86">
            <v>6.6439999999999999E-2</v>
          </cell>
          <cell r="H86">
            <v>-2.026E-2</v>
          </cell>
          <cell r="I86">
            <v>8.9068819999999995</v>
          </cell>
          <cell r="J86">
            <v>0.88932</v>
          </cell>
          <cell r="K86">
            <v>14.032</v>
          </cell>
        </row>
        <row r="87">
          <cell r="A87" t="str">
            <v>1459.TW</v>
          </cell>
          <cell r="B87">
            <v>0.11</v>
          </cell>
          <cell r="C87">
            <v>0.76700000000000002</v>
          </cell>
          <cell r="D87">
            <v>160</v>
          </cell>
          <cell r="E87">
            <v>8.3899999999999999E-3</v>
          </cell>
          <cell r="F87">
            <v>-3.3950000000000001E-2</v>
          </cell>
          <cell r="G87">
            <v>-0.13024999000000001</v>
          </cell>
          <cell r="H87">
            <v>-0.11793999400000001</v>
          </cell>
          <cell r="I87">
            <v>101.818184</v>
          </cell>
          <cell r="J87">
            <v>1.2734506999999999</v>
          </cell>
          <cell r="K87">
            <v>3.7919999999999998</v>
          </cell>
        </row>
        <row r="88">
          <cell r="A88" t="str">
            <v>1460.TW</v>
          </cell>
          <cell r="B88">
            <v>-1.8</v>
          </cell>
          <cell r="C88">
            <v>0.71299999999999997</v>
          </cell>
          <cell r="D88">
            <v>12.830769999999999</v>
          </cell>
          <cell r="E88">
            <v>-0.18757999</v>
          </cell>
          <cell r="F88">
            <v>-4.7780000000000003E-2</v>
          </cell>
          <cell r="G88">
            <v>3.8110003000000003E-2</v>
          </cell>
          <cell r="H88">
            <v>-0.24599001000000001</v>
          </cell>
          <cell r="J88">
            <v>0.95862069999999999</v>
          </cell>
          <cell r="K88">
            <v>11.622</v>
          </cell>
        </row>
        <row r="89">
          <cell r="A89" t="str">
            <v>1463.TW</v>
          </cell>
          <cell r="B89">
            <v>0.53</v>
          </cell>
          <cell r="C89">
            <v>0.30499999999999999</v>
          </cell>
          <cell r="E89">
            <v>4.5659999999999999E-2</v>
          </cell>
          <cell r="F89">
            <v>-1.191E-2</v>
          </cell>
          <cell r="G89">
            <v>4.5350000000000001E-2</v>
          </cell>
          <cell r="H89">
            <v>-0.15240000000000001</v>
          </cell>
          <cell r="I89">
            <v>38.113213000000002</v>
          </cell>
          <cell r="J89">
            <v>1.4608042000000001</v>
          </cell>
          <cell r="K89">
            <v>2.1139999999999999</v>
          </cell>
        </row>
        <row r="90">
          <cell r="A90" t="str">
            <v>1464.TW</v>
          </cell>
          <cell r="B90">
            <v>0.15</v>
          </cell>
          <cell r="C90">
            <v>0.49199999999999999</v>
          </cell>
          <cell r="D90">
            <v>13.396227</v>
          </cell>
          <cell r="E90">
            <v>2.0559999999999998E-2</v>
          </cell>
          <cell r="F90">
            <v>-3.1299998999999999E-3</v>
          </cell>
          <cell r="G90">
            <v>0.15762000000000001</v>
          </cell>
          <cell r="H90">
            <v>-1.337E-2</v>
          </cell>
          <cell r="I90">
            <v>94.666663999999997</v>
          </cell>
          <cell r="J90">
            <v>1.1565402</v>
          </cell>
          <cell r="K90">
            <v>24.114000000000001</v>
          </cell>
        </row>
        <row r="91">
          <cell r="A91" t="str">
            <v>1465.TW</v>
          </cell>
          <cell r="B91">
            <v>0.9</v>
          </cell>
          <cell r="E91">
            <v>5.7340004E-2</v>
          </cell>
          <cell r="F91">
            <v>-6.7299995999999997E-3</v>
          </cell>
          <cell r="G91">
            <v>0.10253</v>
          </cell>
          <cell r="H91">
            <v>-0.16206999999999999</v>
          </cell>
          <cell r="I91">
            <v>17.555554999999998</v>
          </cell>
          <cell r="J91">
            <v>1.0056647999999999</v>
          </cell>
          <cell r="K91">
            <v>5.6669999999999998</v>
          </cell>
        </row>
        <row r="92">
          <cell r="A92" t="str">
            <v>1466.TW</v>
          </cell>
          <cell r="B92">
            <v>-0.84</v>
          </cell>
          <cell r="C92">
            <v>0.50800000000000001</v>
          </cell>
          <cell r="E92">
            <v>-9.9589996E-2</v>
          </cell>
          <cell r="F92">
            <v>-2.7890000000000002E-2</v>
          </cell>
          <cell r="G92">
            <v>3.2939999999999997E-2</v>
          </cell>
          <cell r="H92">
            <v>-1.32E-3</v>
          </cell>
          <cell r="J92">
            <v>0.96635099999999996</v>
          </cell>
          <cell r="K92">
            <v>22.074000000000002</v>
          </cell>
        </row>
        <row r="93">
          <cell r="A93" t="str">
            <v>1467.TW</v>
          </cell>
          <cell r="B93">
            <v>-0.1</v>
          </cell>
          <cell r="C93">
            <v>0.78400000000000003</v>
          </cell>
          <cell r="E93">
            <v>-5.3990003000000002E-2</v>
          </cell>
          <cell r="F93">
            <v>-1.3409999000000001E-2</v>
          </cell>
          <cell r="G93">
            <v>0.16896998999999999</v>
          </cell>
          <cell r="H93">
            <v>-2.3380000000000001E-2</v>
          </cell>
          <cell r="J93">
            <v>0.96763290000000002</v>
          </cell>
          <cell r="K93">
            <v>19.498999999999999</v>
          </cell>
        </row>
        <row r="94">
          <cell r="A94" t="str">
            <v>1468.TW</v>
          </cell>
          <cell r="B94">
            <v>0.44</v>
          </cell>
          <cell r="C94">
            <v>0.59</v>
          </cell>
          <cell r="E94">
            <v>4.4990000000000002E-2</v>
          </cell>
          <cell r="F94">
            <v>-1.358E-2</v>
          </cell>
          <cell r="G94">
            <v>7.2969999999999993E-2</v>
          </cell>
          <cell r="H94">
            <v>-0.19578000000000001</v>
          </cell>
          <cell r="I94">
            <v>32.045456000000001</v>
          </cell>
          <cell r="J94">
            <v>1.8850267999999999</v>
          </cell>
          <cell r="K94">
            <v>6.5640000000000001</v>
          </cell>
        </row>
        <row r="95">
          <cell r="A95" t="str">
            <v>1470.TW</v>
          </cell>
          <cell r="B95">
            <v>0.52</v>
          </cell>
          <cell r="E95">
            <v>4.6589999999999999E-2</v>
          </cell>
          <cell r="F95">
            <v>1.6619999E-2</v>
          </cell>
          <cell r="G95">
            <v>0.20465</v>
          </cell>
          <cell r="H95">
            <v>0.11305001000000001</v>
          </cell>
          <cell r="I95">
            <v>39.134616999999999</v>
          </cell>
          <cell r="J95">
            <v>1.8156673999999999</v>
          </cell>
          <cell r="K95">
            <v>7.1470000000000002</v>
          </cell>
        </row>
        <row r="96">
          <cell r="A96" t="str">
            <v>1471.TW</v>
          </cell>
          <cell r="B96">
            <v>-0.23</v>
          </cell>
          <cell r="C96">
            <v>1.4550000000000001</v>
          </cell>
          <cell r="E96">
            <v>-2.7959999999999999E-2</v>
          </cell>
          <cell r="F96">
            <v>-3.1280000000000002E-2</v>
          </cell>
          <cell r="G96">
            <v>0.12200999999999999</v>
          </cell>
          <cell r="H96">
            <v>-0.19120999999999999</v>
          </cell>
          <cell r="J96">
            <v>1.6152793999999999</v>
          </cell>
          <cell r="K96">
            <v>1.706</v>
          </cell>
        </row>
        <row r="97">
          <cell r="A97" t="str">
            <v>1472.TW</v>
          </cell>
          <cell r="B97">
            <v>5.03</v>
          </cell>
          <cell r="C97">
            <v>1.38</v>
          </cell>
          <cell r="E97">
            <v>0.12906000000000001</v>
          </cell>
          <cell r="F97">
            <v>2.9790001E-2</v>
          </cell>
          <cell r="G97">
            <v>0.12981999999999999</v>
          </cell>
          <cell r="H97">
            <v>9.7430000000000003E-2</v>
          </cell>
          <cell r="I97">
            <v>14.532802999999999</v>
          </cell>
          <cell r="J97">
            <v>2.181829</v>
          </cell>
          <cell r="K97">
            <v>58.598999999999997</v>
          </cell>
        </row>
        <row r="98">
          <cell r="A98" t="str">
            <v>1473.TW</v>
          </cell>
          <cell r="B98">
            <v>3.04</v>
          </cell>
          <cell r="C98">
            <v>0.112</v>
          </cell>
          <cell r="D98">
            <v>27.007041999999998</v>
          </cell>
          <cell r="E98">
            <v>8.6080000000000004E-2</v>
          </cell>
          <cell r="F98">
            <v>3.3730000000000003E-2</v>
          </cell>
          <cell r="G98">
            <v>0.17868000000000001</v>
          </cell>
          <cell r="H98">
            <v>4.5029998000000002E-2</v>
          </cell>
          <cell r="I98">
            <v>12.615131</v>
          </cell>
          <cell r="J98">
            <v>1.515331</v>
          </cell>
          <cell r="K98">
            <v>44.53</v>
          </cell>
        </row>
        <row r="99">
          <cell r="A99" t="str">
            <v>1474.TW</v>
          </cell>
          <cell r="B99">
            <v>0.36</v>
          </cell>
          <cell r="C99">
            <v>0.76600000000000001</v>
          </cell>
          <cell r="E99">
            <v>-2.0799999999999999E-2</v>
          </cell>
          <cell r="F99">
            <v>-1.4999999999999999E-2</v>
          </cell>
          <cell r="G99">
            <v>7.8479999999999994E-2</v>
          </cell>
          <cell r="H99">
            <v>-2.9100000000000001E-2</v>
          </cell>
          <cell r="I99">
            <v>39.166668000000001</v>
          </cell>
          <cell r="J99">
            <v>0.91392269999999998</v>
          </cell>
          <cell r="K99">
            <v>20.675999999999998</v>
          </cell>
        </row>
        <row r="100">
          <cell r="A100" t="str">
            <v>1475.TW</v>
          </cell>
          <cell r="B100">
            <v>4.95</v>
          </cell>
          <cell r="C100">
            <v>1.0229999999999999</v>
          </cell>
          <cell r="E100">
            <v>0.24465998999999999</v>
          </cell>
          <cell r="F100">
            <v>0.11169</v>
          </cell>
          <cell r="G100">
            <v>0.23296</v>
          </cell>
          <cell r="H100">
            <v>0.24571999999999999</v>
          </cell>
          <cell r="I100">
            <v>11.494949999999999</v>
          </cell>
          <cell r="J100">
            <v>2.9759414</v>
          </cell>
          <cell r="K100">
            <v>36.573999999999998</v>
          </cell>
        </row>
        <row r="101">
          <cell r="A101" t="str">
            <v>1476.TW</v>
          </cell>
          <cell r="B101">
            <v>16.68</v>
          </cell>
          <cell r="C101">
            <v>1.0209999999999999</v>
          </cell>
          <cell r="D101">
            <v>18.234632000000001</v>
          </cell>
          <cell r="E101">
            <v>0.25741999999999998</v>
          </cell>
          <cell r="F101">
            <v>0.12731000000000001</v>
          </cell>
          <cell r="G101">
            <v>0.31583</v>
          </cell>
          <cell r="H101">
            <v>0.19344</v>
          </cell>
          <cell r="I101">
            <v>29.166665999999999</v>
          </cell>
          <cell r="J101">
            <v>5.6529674999999999</v>
          </cell>
          <cell r="K101">
            <v>116.36</v>
          </cell>
        </row>
        <row r="102">
          <cell r="A102" t="str">
            <v>1477.TW</v>
          </cell>
          <cell r="B102">
            <v>17.14</v>
          </cell>
          <cell r="C102">
            <v>0.84599999999999997</v>
          </cell>
          <cell r="D102">
            <v>18.480391999999998</v>
          </cell>
          <cell r="E102">
            <v>0.32208002000000002</v>
          </cell>
          <cell r="F102">
            <v>0.121879995</v>
          </cell>
          <cell r="G102">
            <v>0.2626</v>
          </cell>
          <cell r="H102">
            <v>0.15701999999999999</v>
          </cell>
          <cell r="I102">
            <v>21.995332999999999</v>
          </cell>
          <cell r="J102">
            <v>6.9242920000000003</v>
          </cell>
          <cell r="K102">
            <v>137.40600000000001</v>
          </cell>
        </row>
        <row r="103">
          <cell r="A103" t="str">
            <v>1503.TW</v>
          </cell>
          <cell r="B103">
            <v>5.23</v>
          </cell>
          <cell r="C103">
            <v>0.48499999999999999</v>
          </cell>
          <cell r="D103">
            <v>23.653279999999999</v>
          </cell>
          <cell r="E103">
            <v>7.9560000000000006E-2</v>
          </cell>
          <cell r="F103">
            <v>2.9870000000000001E-2</v>
          </cell>
          <cell r="G103">
            <v>0.17819001000000001</v>
          </cell>
          <cell r="H103">
            <v>5.466E-2</v>
          </cell>
          <cell r="I103">
            <v>46.175907000000002</v>
          </cell>
          <cell r="J103">
            <v>3.8801413</v>
          </cell>
          <cell r="K103">
            <v>61.054000000000002</v>
          </cell>
        </row>
        <row r="104">
          <cell r="A104" t="str">
            <v>1504.TW</v>
          </cell>
          <cell r="B104">
            <v>2.5299999999999998</v>
          </cell>
          <cell r="C104">
            <v>0.29499999999999998</v>
          </cell>
          <cell r="D104">
            <v>15.6268215</v>
          </cell>
          <cell r="E104">
            <v>6.8099999999999994E-2</v>
          </cell>
          <cell r="F104">
            <v>3.143E-2</v>
          </cell>
          <cell r="G104">
            <v>0.25541002000000002</v>
          </cell>
          <cell r="H104">
            <v>0.11902001</v>
          </cell>
          <cell r="I104">
            <v>21.185770000000002</v>
          </cell>
          <cell r="J104">
            <v>1.5192744</v>
          </cell>
          <cell r="K104">
            <v>27.565999999999999</v>
          </cell>
        </row>
        <row r="105">
          <cell r="A105" t="str">
            <v>1506.TW</v>
          </cell>
          <cell r="B105">
            <v>0.24</v>
          </cell>
          <cell r="C105">
            <v>0.50900000000000001</v>
          </cell>
          <cell r="E105">
            <v>3.4110000000000001E-2</v>
          </cell>
          <cell r="F105">
            <v>1.2279999999999999E-2</v>
          </cell>
          <cell r="G105">
            <v>0.16194998999999999</v>
          </cell>
          <cell r="H105">
            <v>4.1490002999999998E-2</v>
          </cell>
          <cell r="I105">
            <v>70.208336000000003</v>
          </cell>
          <cell r="J105">
            <v>1.8579777</v>
          </cell>
          <cell r="K105">
            <v>3.8109999999999999</v>
          </cell>
        </row>
        <row r="106">
          <cell r="A106" t="str">
            <v>1512.TW</v>
          </cell>
          <cell r="B106">
            <v>0.04</v>
          </cell>
          <cell r="C106">
            <v>8.1000000000000003E-2</v>
          </cell>
          <cell r="E106">
            <v>9.8099999999999993E-3</v>
          </cell>
          <cell r="F106">
            <v>-3.4630000000000001E-2</v>
          </cell>
          <cell r="G106">
            <v>0.20882999999999999</v>
          </cell>
          <cell r="H106">
            <v>-0.14884</v>
          </cell>
          <cell r="I106">
            <v>234</v>
          </cell>
          <cell r="J106">
            <v>2.4867162999999999</v>
          </cell>
          <cell r="K106">
            <v>11.670999999999999</v>
          </cell>
        </row>
        <row r="107">
          <cell r="A107" t="str">
            <v>1513.TW</v>
          </cell>
          <cell r="B107">
            <v>3.62</v>
          </cell>
          <cell r="C107">
            <v>0.80500000000000005</v>
          </cell>
          <cell r="D107">
            <v>16.934673</v>
          </cell>
          <cell r="E107">
            <v>0.10816000000000001</v>
          </cell>
          <cell r="F107">
            <v>6.3890000000000002E-2</v>
          </cell>
          <cell r="G107">
            <v>0.28986000000000001</v>
          </cell>
          <cell r="H107">
            <v>0.16726999000000001</v>
          </cell>
          <cell r="I107">
            <v>46.546962999999998</v>
          </cell>
          <cell r="J107">
            <v>5.2844509999999998</v>
          </cell>
          <cell r="K107">
            <v>45.331000000000003</v>
          </cell>
        </row>
        <row r="108">
          <cell r="A108" t="str">
            <v>1514.TW</v>
          </cell>
          <cell r="B108">
            <v>3.28</v>
          </cell>
          <cell r="C108">
            <v>0.78800000000000003</v>
          </cell>
          <cell r="D108">
            <v>27.680796000000001</v>
          </cell>
          <cell r="E108">
            <v>0.17732000000000001</v>
          </cell>
          <cell r="F108">
            <v>5.4959998000000003E-2</v>
          </cell>
          <cell r="G108">
            <v>0.17777000000000001</v>
          </cell>
          <cell r="H108">
            <v>0.1249</v>
          </cell>
          <cell r="I108">
            <v>33.841464999999999</v>
          </cell>
          <cell r="J108">
            <v>5.8439506999999997</v>
          </cell>
          <cell r="K108">
            <v>38.81</v>
          </cell>
        </row>
        <row r="109">
          <cell r="A109" t="str">
            <v>1515.TW</v>
          </cell>
          <cell r="B109">
            <v>3.44</v>
          </cell>
          <cell r="C109">
            <v>1.1339999999999999</v>
          </cell>
          <cell r="D109">
            <v>14.725807</v>
          </cell>
          <cell r="E109">
            <v>8.4849999999999995E-2</v>
          </cell>
          <cell r="F109">
            <v>3.5350001999999998E-2</v>
          </cell>
          <cell r="G109">
            <v>0.16639000000000001</v>
          </cell>
          <cell r="H109">
            <v>0.12607001000000001</v>
          </cell>
          <cell r="I109">
            <v>13.2703495</v>
          </cell>
          <cell r="J109">
            <v>2.1833746000000001</v>
          </cell>
          <cell r="K109">
            <v>36.966999999999999</v>
          </cell>
        </row>
        <row r="110">
          <cell r="A110" t="str">
            <v>1516.TW</v>
          </cell>
          <cell r="B110">
            <v>0.51</v>
          </cell>
          <cell r="E110">
            <v>4.4639999999999999E-2</v>
          </cell>
          <cell r="F110">
            <v>2.6339999999999999E-2</v>
          </cell>
          <cell r="G110">
            <v>4.9429998000000003E-2</v>
          </cell>
          <cell r="H110">
            <v>3.5060000000000001E-2</v>
          </cell>
          <cell r="I110">
            <v>55.392159999999997</v>
          </cell>
          <cell r="J110">
            <v>2.3535783000000001</v>
          </cell>
          <cell r="K110">
            <v>19.196000000000002</v>
          </cell>
        </row>
        <row r="111">
          <cell r="A111" t="str">
            <v>1517.TW</v>
          </cell>
          <cell r="B111">
            <v>-0.78</v>
          </cell>
          <cell r="C111">
            <v>0.69499999999999995</v>
          </cell>
          <cell r="D111">
            <v>2.5757574999999999</v>
          </cell>
          <cell r="E111">
            <v>-3.9669999999999997E-2</v>
          </cell>
          <cell r="F111">
            <v>-3.8800000000000001E-2</v>
          </cell>
          <cell r="G111">
            <v>2.6839999999999999E-2</v>
          </cell>
          <cell r="H111">
            <v>-0.26445999999999997</v>
          </cell>
          <cell r="J111">
            <v>1.0275628999999999</v>
          </cell>
          <cell r="K111">
            <v>8.4749999999999996</v>
          </cell>
        </row>
        <row r="112">
          <cell r="A112" t="str">
            <v>1519.TW</v>
          </cell>
          <cell r="B112">
            <v>11.17</v>
          </cell>
          <cell r="C112">
            <v>0.69599999999999995</v>
          </cell>
          <cell r="D112">
            <v>27.064050000000002</v>
          </cell>
          <cell r="E112">
            <v>0.49275002000000001</v>
          </cell>
          <cell r="F112">
            <v>0.13237001000000001</v>
          </cell>
          <cell r="G112">
            <v>0.31180999999999998</v>
          </cell>
          <cell r="H112">
            <v>0.22</v>
          </cell>
          <cell r="I112">
            <v>65.443150000000003</v>
          </cell>
          <cell r="J112">
            <v>31.665585</v>
          </cell>
          <cell r="K112">
            <v>53.244</v>
          </cell>
        </row>
        <row r="113">
          <cell r="A113" t="str">
            <v>1521.TW</v>
          </cell>
          <cell r="B113">
            <v>0.73</v>
          </cell>
          <cell r="C113">
            <v>0.42199999999999999</v>
          </cell>
          <cell r="D113">
            <v>7.1234117000000001</v>
          </cell>
          <cell r="E113">
            <v>2.3779999999999999E-2</v>
          </cell>
          <cell r="F113">
            <v>3.721E-2</v>
          </cell>
          <cell r="G113">
            <v>0.14804</v>
          </cell>
          <cell r="H113">
            <v>3.4439999999999998E-2</v>
          </cell>
          <cell r="I113">
            <v>53.767119999999998</v>
          </cell>
          <cell r="J113">
            <v>1.6873738</v>
          </cell>
          <cell r="K113">
            <v>63.19</v>
          </cell>
        </row>
        <row r="114">
          <cell r="A114" t="str">
            <v>1522.TW</v>
          </cell>
          <cell r="B114">
            <v>4.67</v>
          </cell>
          <cell r="C114">
            <v>0.625</v>
          </cell>
          <cell r="D114">
            <v>12.040817000000001</v>
          </cell>
          <cell r="E114">
            <v>0.123780005</v>
          </cell>
          <cell r="F114">
            <v>4.2090002000000001E-2</v>
          </cell>
          <cell r="G114">
            <v>0.26811000000000001</v>
          </cell>
          <cell r="H114">
            <v>0.11613999999999999</v>
          </cell>
          <cell r="I114">
            <v>13.897216999999999</v>
          </cell>
          <cell r="J114">
            <v>2.2810347000000002</v>
          </cell>
          <cell r="K114">
            <v>61.795000000000002</v>
          </cell>
        </row>
        <row r="115">
          <cell r="A115" t="str">
            <v>1524.TW</v>
          </cell>
          <cell r="B115">
            <v>2.88</v>
          </cell>
          <cell r="C115">
            <v>0.46500000000000002</v>
          </cell>
          <cell r="D115">
            <v>32.300884000000003</v>
          </cell>
          <cell r="E115">
            <v>0.13458999999999999</v>
          </cell>
          <cell r="F115">
            <v>5.0590000000000003E-2</v>
          </cell>
          <cell r="G115">
            <v>0.27023000000000003</v>
          </cell>
          <cell r="H115">
            <v>0.20617000999999999</v>
          </cell>
          <cell r="I115">
            <v>12.673610999999999</v>
          </cell>
          <cell r="J115">
            <v>2.2363827000000001</v>
          </cell>
          <cell r="K115">
            <v>16.318000000000001</v>
          </cell>
        </row>
        <row r="116">
          <cell r="A116" t="str">
            <v>1525.TW</v>
          </cell>
          <cell r="B116">
            <v>3.53</v>
          </cell>
          <cell r="D116">
            <v>13.270548</v>
          </cell>
          <cell r="E116">
            <v>5.3280000000000001E-2</v>
          </cell>
          <cell r="F116">
            <v>4.4200000000000003E-3</v>
          </cell>
          <cell r="G116">
            <v>0.10520001</v>
          </cell>
          <cell r="H116">
            <v>8.3400000000000002E-3</v>
          </cell>
          <cell r="I116">
            <v>21.954674000000001</v>
          </cell>
          <cell r="J116">
            <v>1.160336</v>
          </cell>
          <cell r="K116">
            <v>19.771000000000001</v>
          </cell>
        </row>
        <row r="117">
          <cell r="A117" t="str">
            <v>1526.TW</v>
          </cell>
          <cell r="B117">
            <v>-0.06</v>
          </cell>
          <cell r="E117">
            <v>-2.2699999999999999E-3</v>
          </cell>
          <cell r="F117">
            <v>-6.7999999999999996E-3</v>
          </cell>
          <cell r="G117">
            <v>0.27065</v>
          </cell>
          <cell r="H117">
            <v>-5.2089999999999997E-2</v>
          </cell>
          <cell r="J117">
            <v>1.3832301</v>
          </cell>
          <cell r="K117">
            <v>13.792</v>
          </cell>
        </row>
        <row r="118">
          <cell r="A118" t="str">
            <v>1527.TW</v>
          </cell>
          <cell r="B118">
            <v>3.14</v>
          </cell>
          <cell r="D118">
            <v>10.740740000000001</v>
          </cell>
          <cell r="E118">
            <v>9.0450004000000001E-2</v>
          </cell>
          <cell r="F118">
            <v>4.1929998000000003E-2</v>
          </cell>
          <cell r="G118">
            <v>0.25419000000000003</v>
          </cell>
          <cell r="H118">
            <v>0.14235</v>
          </cell>
          <cell r="I118">
            <v>13.853502000000001</v>
          </cell>
          <cell r="J118">
            <v>1.2407657000000001</v>
          </cell>
          <cell r="K118">
            <v>20.039000000000001</v>
          </cell>
        </row>
        <row r="119">
          <cell r="A119" t="str">
            <v>1528.TW</v>
          </cell>
          <cell r="B119">
            <v>-0.42</v>
          </cell>
          <cell r="C119">
            <v>0.95199999999999996</v>
          </cell>
          <cell r="E119">
            <v>-1.191E-2</v>
          </cell>
          <cell r="F119">
            <v>-1.2099999999999999E-3</v>
          </cell>
          <cell r="G119">
            <v>0.25003999999999998</v>
          </cell>
          <cell r="H119">
            <v>-1.8480000999999999E-2</v>
          </cell>
          <cell r="J119">
            <v>1.0452406000000001</v>
          </cell>
          <cell r="K119">
            <v>20.295000000000002</v>
          </cell>
        </row>
        <row r="120">
          <cell r="A120" t="str">
            <v>1529.TW</v>
          </cell>
          <cell r="B120">
            <v>0.48</v>
          </cell>
          <cell r="C120">
            <v>0.71599999999999997</v>
          </cell>
          <cell r="E120">
            <v>8.1699999999999995E-2</v>
          </cell>
          <cell r="F120">
            <v>1.925E-2</v>
          </cell>
          <cell r="G120">
            <v>0.21010999999999999</v>
          </cell>
          <cell r="H120">
            <v>0.10704</v>
          </cell>
          <cell r="I120">
            <v>68.541669999999996</v>
          </cell>
          <cell r="J120">
            <v>2.8102846000000001</v>
          </cell>
          <cell r="K120">
            <v>4.9969999999999999</v>
          </cell>
        </row>
        <row r="121">
          <cell r="A121" t="str">
            <v>1530.TW</v>
          </cell>
          <cell r="B121">
            <v>2.2000000000000002</v>
          </cell>
          <cell r="C121">
            <v>0.51800000000000002</v>
          </cell>
          <cell r="D121">
            <v>19.553571999999999</v>
          </cell>
          <cell r="E121">
            <v>5.6339998000000002E-2</v>
          </cell>
          <cell r="F121">
            <v>3.2300000999999998E-3</v>
          </cell>
          <cell r="G121">
            <v>0.15204999999999999</v>
          </cell>
          <cell r="H121">
            <v>-3.9550000000000002E-2</v>
          </cell>
          <cell r="I121">
            <v>14.931817000000001</v>
          </cell>
          <cell r="J121">
            <v>0.96334310000000001</v>
          </cell>
          <cell r="K121">
            <v>24.452000000000002</v>
          </cell>
        </row>
        <row r="122">
          <cell r="A122" t="str">
            <v>1531.TW</v>
          </cell>
          <cell r="B122">
            <v>-0.06</v>
          </cell>
          <cell r="D122">
            <v>16.329788000000001</v>
          </cell>
          <cell r="E122">
            <v>-2.8900000999999998E-3</v>
          </cell>
          <cell r="F122">
            <v>-1.5980000000000001E-2</v>
          </cell>
          <cell r="G122">
            <v>0.14454001</v>
          </cell>
          <cell r="H122">
            <v>-7.2270005999999998E-2</v>
          </cell>
          <cell r="J122">
            <v>0.76512813999999996</v>
          </cell>
          <cell r="K122">
            <v>7.9950000000000001</v>
          </cell>
        </row>
        <row r="123">
          <cell r="A123" t="str">
            <v>1532.TW</v>
          </cell>
          <cell r="B123">
            <v>3.47</v>
          </cell>
          <cell r="C123">
            <v>0.58499999999999996</v>
          </cell>
          <cell r="E123">
            <v>7.732E-2</v>
          </cell>
          <cell r="F123">
            <v>1.9960001000000002E-2</v>
          </cell>
          <cell r="G123">
            <v>0.23371</v>
          </cell>
          <cell r="H123">
            <v>0.10559</v>
          </cell>
          <cell r="I123">
            <v>14.3804035</v>
          </cell>
          <cell r="J123">
            <v>1.4230309000000001</v>
          </cell>
          <cell r="K123">
            <v>46.777000000000001</v>
          </cell>
        </row>
        <row r="124">
          <cell r="A124" t="str">
            <v>1533.TW</v>
          </cell>
          <cell r="B124">
            <v>-1.55</v>
          </cell>
          <cell r="E124">
            <v>-9.5880000000000007E-2</v>
          </cell>
          <cell r="F124">
            <v>-2.1289999E-2</v>
          </cell>
          <cell r="G124">
            <v>0.18969999000000001</v>
          </cell>
          <cell r="H124">
            <v>-0.17021</v>
          </cell>
          <cell r="J124">
            <v>2.1457722000000001</v>
          </cell>
          <cell r="K124">
            <v>38.689</v>
          </cell>
        </row>
        <row r="125">
          <cell r="A125" t="str">
            <v>1535.TW</v>
          </cell>
          <cell r="B125">
            <v>4.51</v>
          </cell>
          <cell r="E125">
            <v>0.15121001000000001</v>
          </cell>
          <cell r="F125">
            <v>4.7050000000000002E-2</v>
          </cell>
          <cell r="G125">
            <v>0.1003</v>
          </cell>
          <cell r="H125">
            <v>4.2029999999999998E-2</v>
          </cell>
          <cell r="I125">
            <v>15.986694999999999</v>
          </cell>
          <cell r="J125">
            <v>2.3626174999999998</v>
          </cell>
          <cell r="K125">
            <v>83.811999999999998</v>
          </cell>
        </row>
        <row r="126">
          <cell r="A126" t="str">
            <v>1536.TW</v>
          </cell>
          <cell r="B126">
            <v>1.19</v>
          </cell>
          <cell r="C126">
            <v>0.84599999999999997</v>
          </cell>
          <cell r="D126">
            <v>24.909908000000001</v>
          </cell>
          <cell r="E126">
            <v>3.644E-2</v>
          </cell>
          <cell r="F126">
            <v>1.1480000000000001E-2</v>
          </cell>
          <cell r="G126">
            <v>0.17291000000000001</v>
          </cell>
          <cell r="H126">
            <v>1.3049999E-2</v>
          </cell>
          <cell r="I126">
            <v>46.470585</v>
          </cell>
          <cell r="J126">
            <v>1.7719247</v>
          </cell>
          <cell r="K126">
            <v>23.609000000000002</v>
          </cell>
        </row>
        <row r="127">
          <cell r="A127" t="str">
            <v>1537.TW</v>
          </cell>
          <cell r="B127">
            <v>8.4499999999999993</v>
          </cell>
          <cell r="D127">
            <v>10.643015999999999</v>
          </cell>
          <cell r="E127">
            <v>0.15595999999999999</v>
          </cell>
          <cell r="F127">
            <v>8.6580000000000004E-2</v>
          </cell>
          <cell r="G127">
            <v>0.19713</v>
          </cell>
          <cell r="H127">
            <v>0.12753001</v>
          </cell>
          <cell r="I127">
            <v>17.041419999999999</v>
          </cell>
          <cell r="J127">
            <v>2.6446767000000002</v>
          </cell>
          <cell r="K127">
            <v>82.162999999999997</v>
          </cell>
        </row>
        <row r="128">
          <cell r="A128" t="str">
            <v>1538.TW</v>
          </cell>
          <cell r="B128">
            <v>-0.49</v>
          </cell>
          <cell r="C128">
            <v>0.59</v>
          </cell>
          <cell r="E128">
            <v>-0.20254</v>
          </cell>
          <cell r="F128">
            <v>-0.109840006</v>
          </cell>
          <cell r="G128">
            <v>8.8660000000000003E-2</v>
          </cell>
          <cell r="H128">
            <v>-0.58916999999999997</v>
          </cell>
          <cell r="J128">
            <v>3.673924</v>
          </cell>
          <cell r="K128">
            <v>4.4340000000000002</v>
          </cell>
        </row>
        <row r="129">
          <cell r="A129" t="str">
            <v>1539.TW</v>
          </cell>
          <cell r="B129">
            <v>1.65</v>
          </cell>
          <cell r="C129">
            <v>0.86</v>
          </cell>
          <cell r="D129">
            <v>10.347826</v>
          </cell>
          <cell r="E129">
            <v>3.8599998000000003E-2</v>
          </cell>
          <cell r="F129">
            <v>1.9349999999999999E-2</v>
          </cell>
          <cell r="G129">
            <v>0.11265000999999999</v>
          </cell>
          <cell r="H129">
            <v>7.4969999999999995E-2</v>
          </cell>
          <cell r="I129">
            <v>14.424242</v>
          </cell>
          <cell r="J129">
            <v>0.98330850000000003</v>
          </cell>
          <cell r="K129">
            <v>23.459</v>
          </cell>
        </row>
        <row r="130">
          <cell r="A130" t="str">
            <v>1540.TW</v>
          </cell>
          <cell r="B130">
            <v>1.82</v>
          </cell>
          <cell r="C130">
            <v>0.20200000000000001</v>
          </cell>
          <cell r="D130">
            <v>14.718310000000001</v>
          </cell>
          <cell r="E130">
            <v>7.9140000000000002E-2</v>
          </cell>
          <cell r="F130">
            <v>4.4150000000000002E-2</v>
          </cell>
          <cell r="G130">
            <v>0.32057000000000002</v>
          </cell>
          <cell r="H130">
            <v>0.29849999999999999</v>
          </cell>
          <cell r="I130">
            <v>11.483516</v>
          </cell>
          <cell r="J130">
            <v>1.2467191</v>
          </cell>
          <cell r="K130">
            <v>6.7350000000000003</v>
          </cell>
        </row>
        <row r="131">
          <cell r="A131" t="str">
            <v>1541.TW</v>
          </cell>
          <cell r="B131">
            <v>1.82</v>
          </cell>
          <cell r="C131">
            <v>0.80600000000000005</v>
          </cell>
          <cell r="D131">
            <v>6.5567010000000003</v>
          </cell>
          <cell r="E131">
            <v>6.0830000000000002E-2</v>
          </cell>
          <cell r="F131">
            <v>4.6969999999999998E-2</v>
          </cell>
          <cell r="G131">
            <v>0.19622000000000001</v>
          </cell>
          <cell r="H131">
            <v>0.10922</v>
          </cell>
          <cell r="I131">
            <v>17.472526999999999</v>
          </cell>
          <cell r="J131">
            <v>1.311124</v>
          </cell>
          <cell r="K131">
            <v>42.868000000000002</v>
          </cell>
        </row>
        <row r="132">
          <cell r="A132" t="str">
            <v>1558.TW</v>
          </cell>
          <cell r="B132">
            <v>5.0599999999999996</v>
          </cell>
          <cell r="D132">
            <v>7.2297779999999996</v>
          </cell>
          <cell r="E132">
            <v>8.7679999999999994E-2</v>
          </cell>
          <cell r="F132">
            <v>3.2279997999999997E-2</v>
          </cell>
          <cell r="G132">
            <v>0.26832</v>
          </cell>
          <cell r="H132">
            <v>9.2209995000000003E-2</v>
          </cell>
          <cell r="I132">
            <v>19.960474000000001</v>
          </cell>
          <cell r="J132">
            <v>1.2229972</v>
          </cell>
          <cell r="K132">
            <v>114.994</v>
          </cell>
        </row>
        <row r="133">
          <cell r="A133" t="str">
            <v>1560.TW</v>
          </cell>
          <cell r="B133">
            <v>6.36</v>
          </cell>
          <cell r="C133">
            <v>0.90700000000000003</v>
          </cell>
          <cell r="D133">
            <v>24.488890000000001</v>
          </cell>
          <cell r="E133">
            <v>0.15323000000000001</v>
          </cell>
          <cell r="F133">
            <v>6.3530000000000003E-2</v>
          </cell>
          <cell r="G133">
            <v>0.31503999999999999</v>
          </cell>
          <cell r="H133">
            <v>0.16384001000000001</v>
          </cell>
          <cell r="I133">
            <v>43.317608</v>
          </cell>
          <cell r="J133">
            <v>6.8291110000000002</v>
          </cell>
          <cell r="K133">
            <v>44.362000000000002</v>
          </cell>
        </row>
        <row r="134">
          <cell r="A134" t="str">
            <v>1563.TW</v>
          </cell>
        </row>
        <row r="135">
          <cell r="A135" t="str">
            <v>1568.TW</v>
          </cell>
          <cell r="B135">
            <v>2.3199999999999998</v>
          </cell>
          <cell r="D135">
            <v>10.434027</v>
          </cell>
          <cell r="E135">
            <v>0.14326</v>
          </cell>
          <cell r="F135">
            <v>5.7270000000000001E-2</v>
          </cell>
          <cell r="G135">
            <v>0.33646999999999999</v>
          </cell>
          <cell r="H135">
            <v>0.17695999000000001</v>
          </cell>
          <cell r="I135">
            <v>12.952586</v>
          </cell>
          <cell r="J135">
            <v>1.7430394</v>
          </cell>
          <cell r="K135">
            <v>12.138</v>
          </cell>
        </row>
        <row r="136">
          <cell r="A136" t="str">
            <v>1582.TW</v>
          </cell>
          <cell r="B136">
            <v>6.45</v>
          </cell>
          <cell r="D136">
            <v>18.221831999999999</v>
          </cell>
          <cell r="E136">
            <v>0.12685001000000001</v>
          </cell>
          <cell r="F136">
            <v>5.5069998000000002E-2</v>
          </cell>
          <cell r="G136">
            <v>0.24813999</v>
          </cell>
          <cell r="H136">
            <v>0.13821</v>
          </cell>
          <cell r="I136">
            <v>16.046513000000001</v>
          </cell>
          <cell r="J136">
            <v>1.9931443</v>
          </cell>
          <cell r="K136">
            <v>70.143000000000001</v>
          </cell>
        </row>
        <row r="137">
          <cell r="A137" t="str">
            <v>1583.TW</v>
          </cell>
          <cell r="B137">
            <v>5.56</v>
          </cell>
          <cell r="D137">
            <v>18.727271999999999</v>
          </cell>
          <cell r="E137">
            <v>0.10123</v>
          </cell>
          <cell r="F137">
            <v>1.8939999999999999E-2</v>
          </cell>
          <cell r="G137">
            <v>0.24145000999999999</v>
          </cell>
          <cell r="H137">
            <v>3.6849998000000002E-2</v>
          </cell>
          <cell r="I137">
            <v>12.967625999999999</v>
          </cell>
          <cell r="J137">
            <v>1.4398689</v>
          </cell>
          <cell r="K137">
            <v>46.167000000000002</v>
          </cell>
        </row>
        <row r="138">
          <cell r="A138" t="str">
            <v>1587.TW</v>
          </cell>
          <cell r="B138">
            <v>0.56000000000000005</v>
          </cell>
          <cell r="C138">
            <v>0.995</v>
          </cell>
          <cell r="D138">
            <v>99.054053999999994</v>
          </cell>
          <cell r="E138">
            <v>3.0369999000000002E-2</v>
          </cell>
          <cell r="F138">
            <v>1.0570001000000001E-2</v>
          </cell>
          <cell r="G138">
            <v>0.20954001</v>
          </cell>
          <cell r="H138">
            <v>1.1900000000000001E-2</v>
          </cell>
          <cell r="I138">
            <v>130.89286999999999</v>
          </cell>
          <cell r="J138">
            <v>3.6662834000000002</v>
          </cell>
          <cell r="K138">
            <v>30.922999999999998</v>
          </cell>
        </row>
        <row r="139">
          <cell r="A139" t="str">
            <v>1589.TW</v>
          </cell>
          <cell r="B139">
            <v>-7.59</v>
          </cell>
          <cell r="C139">
            <v>0.77400000000000002</v>
          </cell>
          <cell r="D139">
            <v>10.098468</v>
          </cell>
          <cell r="E139">
            <v>-3.2099999999999997E-2</v>
          </cell>
          <cell r="F139">
            <v>-4.5999999999999999E-3</v>
          </cell>
          <cell r="G139">
            <v>0.13811999999999999</v>
          </cell>
          <cell r="H139">
            <v>-0.12851000000000001</v>
          </cell>
          <cell r="J139">
            <v>0.63691189999999998</v>
          </cell>
          <cell r="K139">
            <v>75.686000000000007</v>
          </cell>
        </row>
        <row r="140">
          <cell r="A140" t="str">
            <v>1590.TW</v>
          </cell>
          <cell r="B140">
            <v>35.840000000000003</v>
          </cell>
          <cell r="C140">
            <v>1.0680000000000001</v>
          </cell>
          <cell r="D140">
            <v>22.784544</v>
          </cell>
          <cell r="E140">
            <v>0.18011999000000001</v>
          </cell>
          <cell r="F140">
            <v>9.9309995999999998E-2</v>
          </cell>
          <cell r="G140">
            <v>0.46517999999999998</v>
          </cell>
          <cell r="H140">
            <v>0.30325000000000002</v>
          </cell>
          <cell r="I140">
            <v>30.273437999999999</v>
          </cell>
          <cell r="J140">
            <v>5.2156186</v>
          </cell>
          <cell r="K140">
            <v>150.636</v>
          </cell>
        </row>
        <row r="141">
          <cell r="A141" t="str">
            <v>1597.TW</v>
          </cell>
          <cell r="B141">
            <v>1.1000000000000001</v>
          </cell>
          <cell r="D141">
            <v>12.770398999999999</v>
          </cell>
          <cell r="E141">
            <v>4.1939996E-2</v>
          </cell>
          <cell r="F141">
            <v>1.469E-2</v>
          </cell>
          <cell r="G141">
            <v>0.42908000000000002</v>
          </cell>
          <cell r="H141">
            <v>8.9770004E-2</v>
          </cell>
          <cell r="I141">
            <v>61.181820000000002</v>
          </cell>
          <cell r="J141">
            <v>2.5284593000000002</v>
          </cell>
          <cell r="K141">
            <v>11.675000000000001</v>
          </cell>
        </row>
        <row r="142">
          <cell r="A142" t="str">
            <v>1598.TW</v>
          </cell>
          <cell r="B142">
            <v>0.24</v>
          </cell>
          <cell r="D142">
            <v>3.8046120000000001</v>
          </cell>
          <cell r="E142">
            <v>-5.6999999999999998E-4</v>
          </cell>
          <cell r="F142">
            <v>-5.0499999999999998E-3</v>
          </cell>
          <cell r="G142">
            <v>0.34597</v>
          </cell>
          <cell r="H142">
            <v>-4.1929998000000003E-2</v>
          </cell>
          <cell r="I142">
            <v>130.625</v>
          </cell>
          <cell r="J142">
            <v>1.0390773</v>
          </cell>
          <cell r="K142">
            <v>50.465000000000003</v>
          </cell>
        </row>
        <row r="143">
          <cell r="A143" t="str">
            <v>1603.TW</v>
          </cell>
          <cell r="B143">
            <v>3.25</v>
          </cell>
          <cell r="C143">
            <v>0.378</v>
          </cell>
          <cell r="E143">
            <v>7.6480000000000006E-2</v>
          </cell>
          <cell r="F143">
            <v>3.1559999999999998E-2</v>
          </cell>
          <cell r="G143">
            <v>0.14890999999999999</v>
          </cell>
          <cell r="H143">
            <v>0.13031999999999999</v>
          </cell>
          <cell r="I143">
            <v>13.846154</v>
          </cell>
          <cell r="J143">
            <v>1.1075832000000001</v>
          </cell>
          <cell r="K143">
            <v>25.2</v>
          </cell>
        </row>
        <row r="144">
          <cell r="A144" t="str">
            <v>1604.TW</v>
          </cell>
          <cell r="B144">
            <v>2.11</v>
          </cell>
          <cell r="C144">
            <v>0.53600000000000003</v>
          </cell>
          <cell r="E144">
            <v>9.1479993999999995E-2</v>
          </cell>
          <cell r="F144">
            <v>2.5690000000000001E-2</v>
          </cell>
          <cell r="G144">
            <v>0.19459000000000001</v>
          </cell>
          <cell r="H144">
            <v>2.1940000000000001E-2</v>
          </cell>
          <cell r="I144">
            <v>13.696683</v>
          </cell>
          <cell r="J144">
            <v>1.2952090000000001</v>
          </cell>
          <cell r="K144">
            <v>24.436</v>
          </cell>
        </row>
        <row r="145">
          <cell r="A145" t="str">
            <v>1605.TW</v>
          </cell>
          <cell r="B145">
            <v>0.98</v>
          </cell>
          <cell r="C145">
            <v>0.85499999999999998</v>
          </cell>
          <cell r="D145">
            <v>18.585364999999999</v>
          </cell>
          <cell r="E145">
            <v>3.066E-2</v>
          </cell>
          <cell r="F145">
            <v>9.9100000000000004E-3</v>
          </cell>
          <cell r="G145">
            <v>7.0019999999999999E-2</v>
          </cell>
          <cell r="H145">
            <v>1.201E-2</v>
          </cell>
          <cell r="I145">
            <v>38.877549999999999</v>
          </cell>
          <cell r="J145">
            <v>1.0850682</v>
          </cell>
          <cell r="K145">
            <v>45.390999999999998</v>
          </cell>
        </row>
        <row r="146">
          <cell r="A146" t="str">
            <v>1608.TW</v>
          </cell>
          <cell r="B146">
            <v>2.08</v>
          </cell>
          <cell r="E146">
            <v>0.10054</v>
          </cell>
          <cell r="F146">
            <v>2.0510001E-2</v>
          </cell>
          <cell r="G146">
            <v>6.5670000000000006E-2</v>
          </cell>
          <cell r="H146">
            <v>4.172E-2</v>
          </cell>
          <cell r="I146">
            <v>18.149038000000001</v>
          </cell>
          <cell r="J146">
            <v>2.0039281999999998</v>
          </cell>
          <cell r="K146">
            <v>23.312999999999999</v>
          </cell>
        </row>
        <row r="147">
          <cell r="A147" t="str">
            <v>1609.TW</v>
          </cell>
          <cell r="B147">
            <v>1.61</v>
          </cell>
          <cell r="C147">
            <v>0.94399999999999995</v>
          </cell>
          <cell r="D147">
            <v>24.878050000000002</v>
          </cell>
          <cell r="E147">
            <v>0.21648000000000001</v>
          </cell>
          <cell r="F147">
            <v>2.2409999999999999E-2</v>
          </cell>
          <cell r="G147">
            <v>0.13145999999999999</v>
          </cell>
          <cell r="H147">
            <v>7.3410004000000001E-2</v>
          </cell>
          <cell r="I147">
            <v>31.677019999999999</v>
          </cell>
          <cell r="J147">
            <v>2.6081620000000001</v>
          </cell>
          <cell r="K147">
            <v>37.421999999999997</v>
          </cell>
        </row>
        <row r="148">
          <cell r="A148" t="str">
            <v>1611.TW</v>
          </cell>
          <cell r="B148">
            <v>0.52</v>
          </cell>
          <cell r="C148">
            <v>0.43099999999999999</v>
          </cell>
          <cell r="E148">
            <v>3.5040000000000002E-2</v>
          </cell>
          <cell r="F148">
            <v>7.6699999999999997E-3</v>
          </cell>
          <cell r="G148">
            <v>0.27382000000000001</v>
          </cell>
          <cell r="H148">
            <v>8.5269999999999999E-2</v>
          </cell>
          <cell r="I148">
            <v>34.423076999999999</v>
          </cell>
          <cell r="J148">
            <v>1.3346256999999999</v>
          </cell>
          <cell r="K148">
            <v>4.2190000000000003</v>
          </cell>
        </row>
        <row r="149">
          <cell r="A149" t="str">
            <v>1612.TW</v>
          </cell>
          <cell r="B149">
            <v>2.0699999999999998</v>
          </cell>
          <cell r="C149">
            <v>0.86899999999999999</v>
          </cell>
          <cell r="E149">
            <v>8.5779999999999995E-2</v>
          </cell>
          <cell r="F149">
            <v>4.5350000000000001E-2</v>
          </cell>
          <cell r="G149">
            <v>0.14069999999999999</v>
          </cell>
          <cell r="H149">
            <v>0.11058</v>
          </cell>
          <cell r="I149">
            <v>18.671500000000002</v>
          </cell>
          <cell r="J149">
            <v>1.6179672</v>
          </cell>
          <cell r="K149">
            <v>19.600000000000001</v>
          </cell>
        </row>
        <row r="150">
          <cell r="A150" t="str">
            <v>1614.TW</v>
          </cell>
          <cell r="B150">
            <v>1.1200000000000001</v>
          </cell>
          <cell r="E150">
            <v>5.432E-2</v>
          </cell>
          <cell r="F150">
            <v>2.9489999999999999E-2</v>
          </cell>
          <cell r="G150">
            <v>0.20977000000000001</v>
          </cell>
          <cell r="H150">
            <v>1.677E-2</v>
          </cell>
          <cell r="I150">
            <v>39.642856999999999</v>
          </cell>
          <cell r="J150">
            <v>2.1137826</v>
          </cell>
          <cell r="K150">
            <v>21.946999999999999</v>
          </cell>
        </row>
        <row r="151">
          <cell r="A151" t="str">
            <v>1615.TW</v>
          </cell>
          <cell r="B151">
            <v>3.5</v>
          </cell>
          <cell r="C151">
            <v>0.39200000000000002</v>
          </cell>
          <cell r="E151">
            <v>0.19045999999999999</v>
          </cell>
          <cell r="F151">
            <v>9.2329999999999995E-2</v>
          </cell>
          <cell r="G151">
            <v>0.16256000000000001</v>
          </cell>
          <cell r="H151">
            <v>0.13482</v>
          </cell>
          <cell r="I151">
            <v>19.428571999999999</v>
          </cell>
          <cell r="J151">
            <v>3.7706553999999999</v>
          </cell>
          <cell r="K151">
            <v>30.201000000000001</v>
          </cell>
        </row>
        <row r="152">
          <cell r="A152" t="str">
            <v>1616.TW</v>
          </cell>
          <cell r="B152">
            <v>1.24</v>
          </cell>
          <cell r="C152">
            <v>1.0649999999999999</v>
          </cell>
          <cell r="E152">
            <v>0.12776000000000001</v>
          </cell>
          <cell r="F152">
            <v>5.8040000000000001E-2</v>
          </cell>
          <cell r="G152">
            <v>0.11472</v>
          </cell>
          <cell r="H152">
            <v>8.2609996000000005E-2</v>
          </cell>
          <cell r="I152">
            <v>19.637096</v>
          </cell>
          <cell r="J152">
            <v>2.4561229</v>
          </cell>
          <cell r="K152">
            <v>21.702999999999999</v>
          </cell>
        </row>
        <row r="153">
          <cell r="A153" t="str">
            <v>1617.TW</v>
          </cell>
          <cell r="B153">
            <v>0.06</v>
          </cell>
          <cell r="C153">
            <v>0.48499999999999999</v>
          </cell>
          <cell r="E153">
            <v>1.0399999999999999E-3</v>
          </cell>
          <cell r="F153">
            <v>-4.9500000000000004E-3</v>
          </cell>
          <cell r="G153">
            <v>7.9899999999999999E-2</v>
          </cell>
          <cell r="H153">
            <v>-1.507E-2</v>
          </cell>
          <cell r="I153">
            <v>376.66669999999999</v>
          </cell>
          <cell r="J153">
            <v>1.7471975</v>
          </cell>
          <cell r="K153">
            <v>17.920999999999999</v>
          </cell>
        </row>
        <row r="154">
          <cell r="A154" t="str">
            <v>1618.TW</v>
          </cell>
          <cell r="B154">
            <v>2.34</v>
          </cell>
          <cell r="E154">
            <v>9.1670000000000001E-2</v>
          </cell>
          <cell r="F154">
            <v>5.049E-2</v>
          </cell>
          <cell r="G154">
            <v>0.13202</v>
          </cell>
          <cell r="H154">
            <v>0.12225999999999999</v>
          </cell>
          <cell r="I154">
            <v>21.175215000000001</v>
          </cell>
          <cell r="J154">
            <v>1.7557845999999999</v>
          </cell>
          <cell r="K154">
            <v>24.225999999999999</v>
          </cell>
        </row>
        <row r="155">
          <cell r="A155" t="str">
            <v>1626.TW</v>
          </cell>
          <cell r="B155">
            <v>-0.03</v>
          </cell>
          <cell r="C155">
            <v>0.59399999999999997</v>
          </cell>
          <cell r="E155">
            <v>8.4399999999999996E-3</v>
          </cell>
          <cell r="F155">
            <v>-9.1E-4</v>
          </cell>
          <cell r="G155">
            <v>0.21745999999999999</v>
          </cell>
          <cell r="H155">
            <v>-3.4169999999999999E-2</v>
          </cell>
          <cell r="J155">
            <v>0.79510546000000004</v>
          </cell>
          <cell r="K155">
            <v>54.976999999999997</v>
          </cell>
        </row>
        <row r="156">
          <cell r="A156" t="str">
            <v>1701.TW</v>
          </cell>
          <cell r="B156">
            <v>1.1000000000000001</v>
          </cell>
          <cell r="C156">
            <v>0.128</v>
          </cell>
          <cell r="E156">
            <v>4.3430000000000003E-2</v>
          </cell>
          <cell r="F156">
            <v>1.1610000000000001E-2</v>
          </cell>
          <cell r="G156">
            <v>0.36619000000000002</v>
          </cell>
          <cell r="H156">
            <v>3.9570000000000001E-2</v>
          </cell>
          <cell r="I156">
            <v>20.181818</v>
          </cell>
          <cell r="J156">
            <v>0.8878935</v>
          </cell>
          <cell r="K156">
            <v>28.847000000000001</v>
          </cell>
        </row>
        <row r="157">
          <cell r="A157" t="str">
            <v>1702.TW</v>
          </cell>
          <cell r="B157">
            <v>5.0999999999999996</v>
          </cell>
          <cell r="C157">
            <v>0.39800000000000002</v>
          </cell>
          <cell r="D157">
            <v>15.577889000000001</v>
          </cell>
          <cell r="E157">
            <v>9.9610000000000004E-2</v>
          </cell>
          <cell r="F157">
            <v>3.2660000000000002E-2</v>
          </cell>
          <cell r="G157">
            <v>0.28688000000000002</v>
          </cell>
          <cell r="H157">
            <v>9.7799994000000001E-2</v>
          </cell>
          <cell r="I157">
            <v>12.156863</v>
          </cell>
          <cell r="J157">
            <v>1.5651823</v>
          </cell>
          <cell r="K157">
            <v>91.418000000000006</v>
          </cell>
        </row>
        <row r="158">
          <cell r="A158" t="str">
            <v>1707.TW</v>
          </cell>
          <cell r="B158">
            <v>9.59</v>
          </cell>
          <cell r="C158">
            <v>0.42099999999999999</v>
          </cell>
          <cell r="D158">
            <v>13.50211</v>
          </cell>
          <cell r="E158">
            <v>0.18809000000000001</v>
          </cell>
          <cell r="F158">
            <v>0.102110006</v>
          </cell>
          <cell r="G158">
            <v>0.80259999999999998</v>
          </cell>
          <cell r="H158">
            <v>0.25694</v>
          </cell>
          <cell r="I158">
            <v>16.684045999999999</v>
          </cell>
          <cell r="J158">
            <v>2.3753320000000002</v>
          </cell>
          <cell r="K158">
            <v>71.795000000000002</v>
          </cell>
        </row>
        <row r="159">
          <cell r="A159" t="str">
            <v>1708.TW</v>
          </cell>
          <cell r="B159">
            <v>1.32</v>
          </cell>
          <cell r="C159">
            <v>0.45100000000000001</v>
          </cell>
          <cell r="E159">
            <v>-4.2199999999999998E-3</v>
          </cell>
          <cell r="F159">
            <v>9.7599999999999996E-3</v>
          </cell>
          <cell r="G159">
            <v>0.1462</v>
          </cell>
          <cell r="H159">
            <v>0.16433</v>
          </cell>
          <cell r="I159">
            <v>26.704543999999999</v>
          </cell>
          <cell r="J159">
            <v>1.3786764</v>
          </cell>
          <cell r="K159">
            <v>23.611000000000001</v>
          </cell>
        </row>
        <row r="160">
          <cell r="A160" t="str">
            <v>1709.TW</v>
          </cell>
          <cell r="B160">
            <v>1.07</v>
          </cell>
          <cell r="C160">
            <v>0.47199999999999998</v>
          </cell>
          <cell r="E160">
            <v>4.9000002000000001E-2</v>
          </cell>
          <cell r="F160">
            <v>2.138E-2</v>
          </cell>
          <cell r="G160">
            <v>0.122530006</v>
          </cell>
          <cell r="H160">
            <v>3.7650000000000003E-2</v>
          </cell>
          <cell r="I160">
            <v>19.252337000000001</v>
          </cell>
          <cell r="J160">
            <v>1.2305855000000001</v>
          </cell>
          <cell r="K160">
            <v>19.774000000000001</v>
          </cell>
        </row>
        <row r="161">
          <cell r="A161" t="str">
            <v>1710.TW</v>
          </cell>
          <cell r="B161">
            <v>-0.39</v>
          </cell>
          <cell r="C161">
            <v>0.84599999999999997</v>
          </cell>
          <cell r="D161">
            <v>72.5</v>
          </cell>
          <cell r="E161">
            <v>-5.2040000000000003E-2</v>
          </cell>
          <cell r="F161">
            <v>-1.059E-2</v>
          </cell>
          <cell r="G161">
            <v>2.0539999E-2</v>
          </cell>
          <cell r="H161">
            <v>-4.6499999999999996E-3</v>
          </cell>
          <cell r="J161">
            <v>1.2616924</v>
          </cell>
          <cell r="K161">
            <v>23.664999999999999</v>
          </cell>
        </row>
        <row r="162">
          <cell r="A162" t="str">
            <v>1711.TW</v>
          </cell>
          <cell r="B162">
            <v>0.16</v>
          </cell>
          <cell r="C162">
            <v>0.68100000000000005</v>
          </cell>
          <cell r="E162">
            <v>1.089E-2</v>
          </cell>
          <cell r="F162">
            <v>4.0099999999999997E-3</v>
          </cell>
          <cell r="G162">
            <v>0.20349999999999999</v>
          </cell>
          <cell r="H162">
            <v>9.8799999999999999E-3</v>
          </cell>
          <cell r="I162">
            <v>122.8125</v>
          </cell>
          <cell r="J162">
            <v>1.2899624999999999</v>
          </cell>
          <cell r="K162">
            <v>14.352</v>
          </cell>
        </row>
        <row r="163">
          <cell r="A163" t="str">
            <v>1712.TW</v>
          </cell>
          <cell r="B163">
            <v>2.5499999999999998</v>
          </cell>
          <cell r="C163">
            <v>0.246</v>
          </cell>
          <cell r="D163">
            <v>27.635135999999999</v>
          </cell>
          <cell r="E163">
            <v>0.12275999999999999</v>
          </cell>
          <cell r="F163">
            <v>5.21E-2</v>
          </cell>
          <cell r="G163">
            <v>0.27205000000000001</v>
          </cell>
          <cell r="H163">
            <v>6.5140000000000003E-2</v>
          </cell>
          <cell r="I163">
            <v>16.039217000000001</v>
          </cell>
          <cell r="J163">
            <v>2.0225499</v>
          </cell>
          <cell r="K163">
            <v>45.453000000000003</v>
          </cell>
        </row>
        <row r="164">
          <cell r="A164" t="str">
            <v>1713.TW</v>
          </cell>
          <cell r="B164">
            <v>2.13</v>
          </cell>
          <cell r="C164">
            <v>9.9000000000000005E-2</v>
          </cell>
          <cell r="E164">
            <v>0.14185001</v>
          </cell>
          <cell r="F164">
            <v>-1.171E-2</v>
          </cell>
          <cell r="G164">
            <v>5.1269996999999998E-2</v>
          </cell>
          <cell r="H164">
            <v>-0.16829</v>
          </cell>
          <cell r="I164">
            <v>22.629107000000001</v>
          </cell>
          <cell r="J164">
            <v>2.6171471999999998</v>
          </cell>
          <cell r="K164">
            <v>2.97</v>
          </cell>
        </row>
        <row r="165">
          <cell r="A165" t="str">
            <v>1714.TW</v>
          </cell>
          <cell r="B165">
            <v>0.74</v>
          </cell>
          <cell r="C165">
            <v>0.51100000000000001</v>
          </cell>
          <cell r="E165">
            <v>5.3990003000000002E-2</v>
          </cell>
          <cell r="F165">
            <v>2.1089999000000002E-2</v>
          </cell>
          <cell r="G165">
            <v>9.4440006000000007E-2</v>
          </cell>
          <cell r="H165">
            <v>4.6260000000000003E-2</v>
          </cell>
          <cell r="I165">
            <v>13.270269000000001</v>
          </cell>
          <cell r="J165">
            <v>0.81358739999999996</v>
          </cell>
          <cell r="K165">
            <v>20.158000000000001</v>
          </cell>
        </row>
        <row r="166">
          <cell r="A166" t="str">
            <v>1717.TW</v>
          </cell>
          <cell r="B166">
            <v>1.53</v>
          </cell>
          <cell r="D166">
            <v>20.324674999999999</v>
          </cell>
          <cell r="E166">
            <v>7.281E-2</v>
          </cell>
          <cell r="F166">
            <v>2.4109999999999999E-2</v>
          </cell>
          <cell r="G166">
            <v>0.20051000999999999</v>
          </cell>
          <cell r="H166">
            <v>6.0819999999999999E-2</v>
          </cell>
          <cell r="I166">
            <v>20.457515999999998</v>
          </cell>
          <cell r="J166">
            <v>1.4372962</v>
          </cell>
          <cell r="K166">
            <v>36.149000000000001</v>
          </cell>
        </row>
        <row r="167">
          <cell r="A167" t="str">
            <v>1718.TW</v>
          </cell>
          <cell r="B167">
            <v>-0.83</v>
          </cell>
          <cell r="E167">
            <v>5.7779997999999999E-2</v>
          </cell>
          <cell r="F167">
            <v>1.286E-2</v>
          </cell>
          <cell r="G167">
            <v>0.72163003999999997</v>
          </cell>
          <cell r="H167">
            <v>0.54056000000000004</v>
          </cell>
          <cell r="J167">
            <v>0.41763460000000002</v>
          </cell>
          <cell r="K167">
            <v>30.687999999999999</v>
          </cell>
        </row>
        <row r="168">
          <cell r="A168" t="str">
            <v>1720.TW</v>
          </cell>
          <cell r="B168">
            <v>4.74</v>
          </cell>
          <cell r="C168">
            <v>0.14299999999999999</v>
          </cell>
          <cell r="D168">
            <v>13.955823000000001</v>
          </cell>
          <cell r="E168">
            <v>0.14871000000000001</v>
          </cell>
          <cell r="F168">
            <v>7.1059999999999998E-2</v>
          </cell>
          <cell r="G168">
            <v>0.43678</v>
          </cell>
          <cell r="H168">
            <v>0.19281000000000001</v>
          </cell>
          <cell r="I168">
            <v>14.662447999999999</v>
          </cell>
          <cell r="J168">
            <v>2.3436973000000001</v>
          </cell>
          <cell r="K168">
            <v>34.917999999999999</v>
          </cell>
        </row>
        <row r="169">
          <cell r="A169" t="str">
            <v>1721.TW</v>
          </cell>
          <cell r="B169">
            <v>-1.64</v>
          </cell>
          <cell r="C169">
            <v>0.51400000000000001</v>
          </cell>
          <cell r="E169">
            <v>-0.123380005</v>
          </cell>
          <cell r="F169">
            <v>-4.1100003000000003E-2</v>
          </cell>
          <cell r="G169">
            <v>-2.8490000000000001E-2</v>
          </cell>
          <cell r="H169">
            <v>-1.7819999E-2</v>
          </cell>
          <cell r="J169">
            <v>1.3333333999999999</v>
          </cell>
          <cell r="K169">
            <v>11.821999999999999</v>
          </cell>
        </row>
        <row r="170">
          <cell r="A170" t="str">
            <v>1722.TW</v>
          </cell>
          <cell r="B170">
            <v>3.8</v>
          </cell>
          <cell r="C170">
            <v>0.42799999999999999</v>
          </cell>
          <cell r="D170">
            <v>21.718212000000001</v>
          </cell>
          <cell r="E170">
            <v>7.2709999999999997E-2</v>
          </cell>
          <cell r="F170">
            <v>2.1240002000000001E-2</v>
          </cell>
          <cell r="G170">
            <v>0.27427000000000001</v>
          </cell>
          <cell r="H170">
            <v>7.016E-2</v>
          </cell>
          <cell r="I170">
            <v>16.631578000000001</v>
          </cell>
          <cell r="J170">
            <v>1.1314607999999999</v>
          </cell>
          <cell r="K170">
            <v>15.321</v>
          </cell>
        </row>
        <row r="171">
          <cell r="A171" t="str">
            <v>1723.TW</v>
          </cell>
          <cell r="B171">
            <v>5.96</v>
          </cell>
          <cell r="C171">
            <v>0.47699999999999998</v>
          </cell>
          <cell r="D171">
            <v>18.02233</v>
          </cell>
          <cell r="E171">
            <v>0.16455998999999999</v>
          </cell>
          <cell r="F171">
            <v>8.0620005999999994E-2</v>
          </cell>
          <cell r="G171">
            <v>0.25636998</v>
          </cell>
          <cell r="H171">
            <v>0.16047001</v>
          </cell>
          <cell r="I171">
            <v>18.959731999999999</v>
          </cell>
          <cell r="J171">
            <v>3.1291536999999998</v>
          </cell>
          <cell r="K171">
            <v>33.494999999999997</v>
          </cell>
        </row>
        <row r="172">
          <cell r="A172" t="str">
            <v>1725.TW</v>
          </cell>
          <cell r="B172">
            <v>1.24</v>
          </cell>
          <cell r="C172">
            <v>0.59899999999999998</v>
          </cell>
          <cell r="E172">
            <v>4.5739996999999998E-2</v>
          </cell>
          <cell r="F172">
            <v>1.3780001E-2</v>
          </cell>
          <cell r="G172">
            <v>5.0560000000000001E-2</v>
          </cell>
          <cell r="H172">
            <v>1.8079999999999999E-2</v>
          </cell>
          <cell r="I172">
            <v>37.5</v>
          </cell>
          <cell r="J172">
            <v>1.8437015999999999</v>
          </cell>
          <cell r="K172">
            <v>41.234999999999999</v>
          </cell>
        </row>
        <row r="173">
          <cell r="A173" t="str">
            <v>1726.TW</v>
          </cell>
          <cell r="B173">
            <v>5.09</v>
          </cell>
          <cell r="E173">
            <v>8.5870000000000002E-2</v>
          </cell>
          <cell r="F173">
            <v>5.1400000000000001E-2</v>
          </cell>
          <cell r="G173">
            <v>0.25011</v>
          </cell>
          <cell r="H173">
            <v>0.10131999999999999</v>
          </cell>
          <cell r="I173">
            <v>16.20825</v>
          </cell>
          <cell r="J173">
            <v>1.3666180000000001</v>
          </cell>
          <cell r="K173">
            <v>57.731000000000002</v>
          </cell>
        </row>
        <row r="174">
          <cell r="A174" t="str">
            <v>1727.TW</v>
          </cell>
          <cell r="B174">
            <v>0.16</v>
          </cell>
          <cell r="C174">
            <v>0.82399999999999995</v>
          </cell>
          <cell r="E174">
            <v>1.09399995E-2</v>
          </cell>
          <cell r="F174">
            <v>6.7000003999999997E-4</v>
          </cell>
          <cell r="G174">
            <v>0.11178</v>
          </cell>
          <cell r="H174">
            <v>-2.5190001E-2</v>
          </cell>
          <cell r="I174">
            <v>181.25</v>
          </cell>
          <cell r="J174">
            <v>1.8660318</v>
          </cell>
          <cell r="K174">
            <v>15.227</v>
          </cell>
        </row>
        <row r="175">
          <cell r="A175" t="str">
            <v>1730.TW</v>
          </cell>
          <cell r="B175">
            <v>3.31</v>
          </cell>
          <cell r="C175">
            <v>0.27900000000000003</v>
          </cell>
          <cell r="E175">
            <v>0.13383001</v>
          </cell>
          <cell r="F175">
            <v>7.3139999999999997E-2</v>
          </cell>
          <cell r="G175">
            <v>0.47397998000000002</v>
          </cell>
          <cell r="H175">
            <v>0.11521000000000001</v>
          </cell>
          <cell r="I175">
            <v>17.069486999999999</v>
          </cell>
          <cell r="J175">
            <v>1.9425152999999999</v>
          </cell>
          <cell r="K175">
            <v>41.374000000000002</v>
          </cell>
        </row>
        <row r="176">
          <cell r="A176" t="str">
            <v>1731.TW</v>
          </cell>
          <cell r="B176">
            <v>1.3</v>
          </cell>
          <cell r="C176">
            <v>0.36799999999999999</v>
          </cell>
          <cell r="D176">
            <v>22.636361999999998</v>
          </cell>
          <cell r="E176">
            <v>8.3830009999999996E-2</v>
          </cell>
          <cell r="F176">
            <v>4.5379999999999997E-2</v>
          </cell>
          <cell r="G176">
            <v>0.65683997000000005</v>
          </cell>
          <cell r="H176">
            <v>0.11251</v>
          </cell>
          <cell r="I176">
            <v>19.153846999999999</v>
          </cell>
          <cell r="J176">
            <v>1.6245841000000001</v>
          </cell>
          <cell r="K176">
            <v>9.7859999999999996</v>
          </cell>
        </row>
        <row r="177">
          <cell r="A177" t="str">
            <v>1732.TW</v>
          </cell>
          <cell r="B177">
            <v>0.02</v>
          </cell>
          <cell r="C177">
            <v>0.19900000000000001</v>
          </cell>
          <cell r="E177">
            <v>-1.2630000000000001E-2</v>
          </cell>
          <cell r="F177">
            <v>-6.7799999999999996E-3</v>
          </cell>
          <cell r="G177">
            <v>0.38838001999999999</v>
          </cell>
          <cell r="H177">
            <v>-2.4389998999999999E-2</v>
          </cell>
          <cell r="I177">
            <v>1455</v>
          </cell>
          <cell r="J177">
            <v>2.5898897999999999</v>
          </cell>
          <cell r="K177">
            <v>13.058999999999999</v>
          </cell>
        </row>
        <row r="178">
          <cell r="A178" t="str">
            <v>1733.TW</v>
          </cell>
          <cell r="B178">
            <v>1.08</v>
          </cell>
          <cell r="C178">
            <v>0.42099999999999999</v>
          </cell>
          <cell r="D178">
            <v>17.25131</v>
          </cell>
          <cell r="E178">
            <v>6.4019999999999994E-2</v>
          </cell>
          <cell r="F178">
            <v>3.6819999999999999E-2</v>
          </cell>
          <cell r="G178">
            <v>0.31679000000000002</v>
          </cell>
          <cell r="H178">
            <v>9.3439995999999997E-2</v>
          </cell>
          <cell r="I178">
            <v>30.509257999999999</v>
          </cell>
          <cell r="J178">
            <v>1.8333056000000001</v>
          </cell>
          <cell r="K178">
            <v>16.774000000000001</v>
          </cell>
        </row>
        <row r="179">
          <cell r="A179" t="str">
            <v>1734.TW</v>
          </cell>
          <cell r="B179">
            <v>2.41</v>
          </cell>
          <cell r="C179">
            <v>0.67400000000000004</v>
          </cell>
          <cell r="E179">
            <v>0.10786999999999999</v>
          </cell>
          <cell r="F179">
            <v>2.9020000000000001E-2</v>
          </cell>
          <cell r="G179">
            <v>0.36919999999999997</v>
          </cell>
          <cell r="H179">
            <v>0.15303998999999999</v>
          </cell>
          <cell r="I179">
            <v>15.248962000000001</v>
          </cell>
          <cell r="J179">
            <v>1.98939</v>
          </cell>
          <cell r="K179">
            <v>17.666</v>
          </cell>
        </row>
        <row r="180">
          <cell r="A180" t="str">
            <v>1735.TW</v>
          </cell>
          <cell r="B180">
            <v>0.84</v>
          </cell>
          <cell r="C180">
            <v>0.217</v>
          </cell>
          <cell r="D180">
            <v>20.465116999999999</v>
          </cell>
          <cell r="E180">
            <v>5.0259999999999999E-2</v>
          </cell>
          <cell r="F180">
            <v>1.711E-2</v>
          </cell>
          <cell r="G180">
            <v>0.18579000000000001</v>
          </cell>
          <cell r="H180">
            <v>5.9880000000000003E-2</v>
          </cell>
          <cell r="I180">
            <v>20.952380999999999</v>
          </cell>
          <cell r="J180">
            <v>1.1679607999999999</v>
          </cell>
          <cell r="K180">
            <v>23.821000000000002</v>
          </cell>
        </row>
        <row r="181">
          <cell r="A181" t="str">
            <v>1736.TW</v>
          </cell>
          <cell r="B181">
            <v>4.0199999999999996</v>
          </cell>
          <cell r="D181">
            <v>29.288136000000002</v>
          </cell>
          <cell r="E181">
            <v>0.13340001000000001</v>
          </cell>
          <cell r="F181">
            <v>2.6370000000000001E-2</v>
          </cell>
          <cell r="G181">
            <v>0.4909</v>
          </cell>
          <cell r="H181">
            <v>-4.1339997000000003E-2</v>
          </cell>
          <cell r="I181">
            <v>21.492538</v>
          </cell>
          <cell r="J181">
            <v>2.750016</v>
          </cell>
          <cell r="K181">
            <v>129.20599999999999</v>
          </cell>
        </row>
        <row r="182">
          <cell r="A182" t="str">
            <v>1737.TW</v>
          </cell>
          <cell r="B182">
            <v>1.48</v>
          </cell>
          <cell r="E182">
            <v>2.9610000000000001E-2</v>
          </cell>
          <cell r="F182">
            <v>2.4979999999999999E-2</v>
          </cell>
          <cell r="G182">
            <v>0.17385</v>
          </cell>
          <cell r="H182">
            <v>2.9360002E-2</v>
          </cell>
          <cell r="I182">
            <v>23.074325999999999</v>
          </cell>
          <cell r="J182">
            <v>1.0393524000000001</v>
          </cell>
          <cell r="K182">
            <v>36.262999999999998</v>
          </cell>
        </row>
        <row r="183">
          <cell r="A183" t="str">
            <v>1752.TW</v>
          </cell>
          <cell r="B183">
            <v>1.57</v>
          </cell>
          <cell r="D183">
            <v>17.275642000000001</v>
          </cell>
          <cell r="E183">
            <v>6.7220000000000002E-2</v>
          </cell>
          <cell r="F183">
            <v>3.875E-2</v>
          </cell>
          <cell r="G183">
            <v>0.34361000000000003</v>
          </cell>
          <cell r="H183">
            <v>0.12291000000000001</v>
          </cell>
          <cell r="I183">
            <v>34.331209999999999</v>
          </cell>
          <cell r="J183">
            <v>2.4481084000000002</v>
          </cell>
          <cell r="K183">
            <v>20.838000000000001</v>
          </cell>
        </row>
        <row r="184">
          <cell r="A184" t="str">
            <v>1760.TW</v>
          </cell>
          <cell r="B184">
            <v>1.1499999999999999</v>
          </cell>
          <cell r="C184">
            <v>0.24</v>
          </cell>
          <cell r="D184">
            <v>20.354906</v>
          </cell>
          <cell r="E184">
            <v>3.9419996999999998E-2</v>
          </cell>
          <cell r="F184">
            <v>3.0980000000000001E-2</v>
          </cell>
          <cell r="G184">
            <v>0.51778000000000002</v>
          </cell>
          <cell r="H184">
            <v>0.10813</v>
          </cell>
          <cell r="I184">
            <v>84.782610000000005</v>
          </cell>
          <cell r="J184">
            <v>4.3741589999999997</v>
          </cell>
          <cell r="K184">
            <v>21.949000000000002</v>
          </cell>
        </row>
        <row r="185">
          <cell r="A185" t="str">
            <v>1762.TW</v>
          </cell>
          <cell r="B185">
            <v>1.62</v>
          </cell>
          <cell r="D185">
            <v>17.723880000000001</v>
          </cell>
          <cell r="E185">
            <v>3.7199999999999997E-2</v>
          </cell>
          <cell r="F185">
            <v>1.091E-2</v>
          </cell>
          <cell r="G185">
            <v>0.33438997999999998</v>
          </cell>
          <cell r="H185">
            <v>5.6929998000000002E-2</v>
          </cell>
          <cell r="I185">
            <v>29.320988</v>
          </cell>
          <cell r="J185">
            <v>1.0960103999999999</v>
          </cell>
          <cell r="K185">
            <v>20.251000000000001</v>
          </cell>
        </row>
        <row r="186">
          <cell r="A186" t="str">
            <v>1773.TW</v>
          </cell>
          <cell r="B186">
            <v>6.43</v>
          </cell>
          <cell r="C186">
            <v>0.81200000000000006</v>
          </cell>
          <cell r="E186">
            <v>0.18856001</v>
          </cell>
          <cell r="F186">
            <v>8.2129999999999995E-2</v>
          </cell>
          <cell r="G186">
            <v>0.32027</v>
          </cell>
          <cell r="H186">
            <v>0.19601999000000001</v>
          </cell>
          <cell r="I186">
            <v>25.427682999999998</v>
          </cell>
          <cell r="J186">
            <v>4.6958469999999997</v>
          </cell>
          <cell r="K186">
            <v>39.411999999999999</v>
          </cell>
        </row>
        <row r="187">
          <cell r="A187" t="str">
            <v>1776.TW</v>
          </cell>
          <cell r="B187">
            <v>0.55000000000000004</v>
          </cell>
          <cell r="C187">
            <v>0.191</v>
          </cell>
          <cell r="D187">
            <v>14.335938000000001</v>
          </cell>
          <cell r="E187">
            <v>2.8490000000000001E-2</v>
          </cell>
          <cell r="F187">
            <v>4.4600000000000004E-3</v>
          </cell>
          <cell r="G187">
            <v>0.15237999999999999</v>
          </cell>
          <cell r="H187">
            <v>5.9359997999999997E-2</v>
          </cell>
          <cell r="I187">
            <v>33.363636</v>
          </cell>
          <cell r="J187">
            <v>1.253244</v>
          </cell>
          <cell r="K187">
            <v>18.189</v>
          </cell>
        </row>
        <row r="188">
          <cell r="A188" t="str">
            <v>1783.TW</v>
          </cell>
          <cell r="B188">
            <v>1.65</v>
          </cell>
          <cell r="E188">
            <v>0.11108</v>
          </cell>
          <cell r="F188">
            <v>5.7750000000000003E-2</v>
          </cell>
          <cell r="G188">
            <v>0.68489999999999995</v>
          </cell>
          <cell r="H188">
            <v>0.19941</v>
          </cell>
          <cell r="I188">
            <v>25.787877999999999</v>
          </cell>
          <cell r="J188">
            <v>2.7921779999999998</v>
          </cell>
          <cell r="K188">
            <v>6.7530000000000001</v>
          </cell>
        </row>
        <row r="189">
          <cell r="A189" t="str">
            <v>1786.TW</v>
          </cell>
          <cell r="B189">
            <v>2.65</v>
          </cell>
          <cell r="C189">
            <v>0.63600000000000001</v>
          </cell>
          <cell r="D189">
            <v>14.813153</v>
          </cell>
          <cell r="E189">
            <v>0.12639</v>
          </cell>
          <cell r="F189">
            <v>5.8799999999999998E-2</v>
          </cell>
          <cell r="G189">
            <v>0.74134003999999998</v>
          </cell>
          <cell r="H189">
            <v>0.24482999999999999</v>
          </cell>
          <cell r="I189">
            <v>37.396225000000001</v>
          </cell>
          <cell r="J189">
            <v>4.3723802999999997</v>
          </cell>
          <cell r="K189">
            <v>11.721</v>
          </cell>
        </row>
        <row r="190">
          <cell r="A190" t="str">
            <v>1789.TW</v>
          </cell>
          <cell r="B190">
            <v>0.49</v>
          </cell>
          <cell r="C190">
            <v>0.29799999999999999</v>
          </cell>
          <cell r="D190">
            <v>109.61539</v>
          </cell>
          <cell r="E190">
            <v>2.7579999000000001E-2</v>
          </cell>
          <cell r="F190">
            <v>1.6629999999999999E-2</v>
          </cell>
          <cell r="G190">
            <v>0.38166</v>
          </cell>
          <cell r="H190">
            <v>0.17058999999999999</v>
          </cell>
          <cell r="I190">
            <v>58.163265000000003</v>
          </cell>
          <cell r="J190">
            <v>2.1744105999999999</v>
          </cell>
          <cell r="K190">
            <v>4.0289999999999999</v>
          </cell>
        </row>
        <row r="191">
          <cell r="A191" t="str">
            <v>1795.TW</v>
          </cell>
          <cell r="B191">
            <v>15.06</v>
          </cell>
          <cell r="C191">
            <v>0.52200000000000002</v>
          </cell>
          <cell r="D191">
            <v>11.910829</v>
          </cell>
          <cell r="E191">
            <v>0.25278</v>
          </cell>
          <cell r="F191">
            <v>8.9969999999999994E-2</v>
          </cell>
          <cell r="G191">
            <v>0.53990000000000005</v>
          </cell>
          <cell r="H191">
            <v>0.29908000000000001</v>
          </cell>
          <cell r="I191">
            <v>18.625498</v>
          </cell>
          <cell r="J191">
            <v>4.3243660000000004</v>
          </cell>
          <cell r="K191">
            <v>63.627000000000002</v>
          </cell>
        </row>
        <row r="192">
          <cell r="A192" t="str">
            <v>1802.TW</v>
          </cell>
          <cell r="B192">
            <v>0.21</v>
          </cell>
          <cell r="D192">
            <v>5.1339290000000002</v>
          </cell>
          <cell r="E192">
            <v>1.222E-2</v>
          </cell>
          <cell r="F192">
            <v>4.45E-3</v>
          </cell>
          <cell r="G192">
            <v>0.12443</v>
          </cell>
          <cell r="H192">
            <v>-8.7199990000000008E-3</v>
          </cell>
          <cell r="I192">
            <v>82.142859999999999</v>
          </cell>
          <cell r="J192">
            <v>1.0130968</v>
          </cell>
          <cell r="K192">
            <v>15.78</v>
          </cell>
        </row>
        <row r="193">
          <cell r="A193" t="str">
            <v>1805.TW</v>
          </cell>
          <cell r="B193">
            <v>-1.05</v>
          </cell>
          <cell r="E193">
            <v>-8.9660000000000004E-2</v>
          </cell>
          <cell r="F193">
            <v>-2.1270001E-2</v>
          </cell>
          <cell r="G193">
            <v>3.96E-3</v>
          </cell>
          <cell r="H193">
            <v>-7.9265504</v>
          </cell>
          <cell r="J193">
            <v>2.4137930000000001</v>
          </cell>
          <cell r="K193">
            <v>2.0230000000000001</v>
          </cell>
        </row>
        <row r="194">
          <cell r="A194" t="str">
            <v>1806.TW</v>
          </cell>
          <cell r="B194">
            <v>-0.13</v>
          </cell>
          <cell r="C194">
            <v>0.88700000000000001</v>
          </cell>
          <cell r="D194">
            <v>34.687503999999997</v>
          </cell>
          <cell r="E194">
            <v>-9.1599999999999997E-3</v>
          </cell>
          <cell r="F194">
            <v>1.8870000000000001E-2</v>
          </cell>
          <cell r="G194">
            <v>0.28853000000000001</v>
          </cell>
          <cell r="H194">
            <v>0.13158</v>
          </cell>
          <cell r="J194">
            <v>0.80283519999999997</v>
          </cell>
          <cell r="K194">
            <v>8.0370000000000008</v>
          </cell>
        </row>
        <row r="195">
          <cell r="A195" t="str">
            <v>1808.TW</v>
          </cell>
          <cell r="B195">
            <v>15.5</v>
          </cell>
          <cell r="C195">
            <v>0.20699999999999999</v>
          </cell>
          <cell r="D195">
            <v>49.295772999999997</v>
          </cell>
          <cell r="E195">
            <v>0.78852999999999995</v>
          </cell>
          <cell r="F195">
            <v>0.12968001000000001</v>
          </cell>
          <cell r="G195">
            <v>0.36764999999999998</v>
          </cell>
          <cell r="H195">
            <v>0.25781999999999999</v>
          </cell>
          <cell r="I195">
            <v>6.7741939999999996</v>
          </cell>
          <cell r="J195">
            <v>3.5052577999999999</v>
          </cell>
          <cell r="K195">
            <v>68.031000000000006</v>
          </cell>
        </row>
        <row r="196">
          <cell r="A196" t="str">
            <v>1809.TW</v>
          </cell>
          <cell r="B196">
            <v>0.09</v>
          </cell>
          <cell r="C196">
            <v>1.085</v>
          </cell>
          <cell r="D196">
            <v>269.5</v>
          </cell>
          <cell r="E196">
            <v>-4.7999998000000004E-3</v>
          </cell>
          <cell r="F196">
            <v>-4.5999999999999999E-3</v>
          </cell>
          <cell r="G196">
            <v>0.16863</v>
          </cell>
          <cell r="H196">
            <v>1.328E-2</v>
          </cell>
          <cell r="I196">
            <v>299.44443000000001</v>
          </cell>
          <cell r="J196">
            <v>1.5363129</v>
          </cell>
          <cell r="K196">
            <v>14.525</v>
          </cell>
        </row>
        <row r="197">
          <cell r="A197" t="str">
            <v>1810.TW</v>
          </cell>
          <cell r="B197">
            <v>0.04</v>
          </cell>
          <cell r="D197">
            <v>43.695652000000003</v>
          </cell>
          <cell r="E197">
            <v>2.5899999999999999E-3</v>
          </cell>
          <cell r="F197">
            <v>-1.1800000000000001E-3</v>
          </cell>
          <cell r="G197">
            <v>0.24504999999999999</v>
          </cell>
          <cell r="H197">
            <v>-1.9349999999999999E-2</v>
          </cell>
          <cell r="I197">
            <v>502.50002999999998</v>
          </cell>
          <cell r="J197">
            <v>0.88871204999999998</v>
          </cell>
          <cell r="K197">
            <v>16.533000000000001</v>
          </cell>
        </row>
        <row r="198">
          <cell r="A198" t="str">
            <v>1817.TW</v>
          </cell>
          <cell r="B198">
            <v>3.72</v>
          </cell>
          <cell r="C198">
            <v>0.39800000000000002</v>
          </cell>
          <cell r="D198">
            <v>10.394736999999999</v>
          </cell>
          <cell r="E198">
            <v>0.11666000999999999</v>
          </cell>
          <cell r="F198">
            <v>6.6430000000000003E-2</v>
          </cell>
          <cell r="G198">
            <v>0.34293000000000001</v>
          </cell>
          <cell r="H198">
            <v>0.16254999000000001</v>
          </cell>
          <cell r="I198">
            <v>10.618278999999999</v>
          </cell>
          <cell r="J198">
            <v>1.4181087000000001</v>
          </cell>
          <cell r="K198">
            <v>34.697000000000003</v>
          </cell>
        </row>
        <row r="199">
          <cell r="A199" t="str">
            <v>1903.TW</v>
          </cell>
          <cell r="B199">
            <v>0.42</v>
          </cell>
          <cell r="C199">
            <v>0.88600000000000001</v>
          </cell>
          <cell r="E199">
            <v>1.8249999999999999E-2</v>
          </cell>
          <cell r="F199">
            <v>-4.4900000000000001E-3</v>
          </cell>
          <cell r="G199">
            <v>0.49650001999999999</v>
          </cell>
          <cell r="H199">
            <v>-0.16189999999999999</v>
          </cell>
          <cell r="I199">
            <v>151.90477000000001</v>
          </cell>
          <cell r="J199">
            <v>3.8568492000000001</v>
          </cell>
          <cell r="K199">
            <v>0.65800000000000003</v>
          </cell>
        </row>
        <row r="200">
          <cell r="A200" t="str">
            <v>1904.TW</v>
          </cell>
          <cell r="B200">
            <v>0.77</v>
          </cell>
          <cell r="C200">
            <v>0.45700000000000002</v>
          </cell>
          <cell r="D200">
            <v>27.216984</v>
          </cell>
          <cell r="E200">
            <v>3.1630001999999997E-2</v>
          </cell>
          <cell r="F200">
            <v>1.7670000000000002E-2</v>
          </cell>
          <cell r="G200">
            <v>0.18167</v>
          </cell>
          <cell r="H200">
            <v>7.8869999999999996E-2</v>
          </cell>
          <cell r="I200">
            <v>37.467533000000003</v>
          </cell>
          <cell r="J200">
            <v>1.1081236999999999</v>
          </cell>
          <cell r="K200">
            <v>38.045999999999999</v>
          </cell>
        </row>
        <row r="201">
          <cell r="A201" t="str">
            <v>1905.TW</v>
          </cell>
          <cell r="B201">
            <v>-0.53</v>
          </cell>
          <cell r="C201">
            <v>0.97299999999999998</v>
          </cell>
          <cell r="D201">
            <v>761.66669999999999</v>
          </cell>
          <cell r="E201">
            <v>-3.1170000999999999E-2</v>
          </cell>
          <cell r="F201">
            <v>-1.5149999000000001E-2</v>
          </cell>
          <cell r="G201">
            <v>5.2010002999999999E-2</v>
          </cell>
          <cell r="H201">
            <v>8.6599999999999993E-3</v>
          </cell>
          <cell r="J201">
            <v>1.6376406999999999</v>
          </cell>
          <cell r="K201">
            <v>19.28</v>
          </cell>
        </row>
        <row r="202">
          <cell r="A202" t="str">
            <v>1906.TW</v>
          </cell>
          <cell r="B202">
            <v>0.78</v>
          </cell>
          <cell r="E202">
            <v>2.4969999999999999E-2</v>
          </cell>
          <cell r="F202">
            <v>2.5999999999999999E-3</v>
          </cell>
          <cell r="G202">
            <v>6.9949999999999998E-2</v>
          </cell>
          <cell r="H202">
            <v>5.9100003E-3</v>
          </cell>
          <cell r="I202">
            <v>21.089745000000001</v>
          </cell>
          <cell r="J202">
            <v>0.56013349999999995</v>
          </cell>
          <cell r="K202">
            <v>23.434999999999999</v>
          </cell>
        </row>
        <row r="203">
          <cell r="A203" t="str">
            <v>1907.TW</v>
          </cell>
          <cell r="B203">
            <v>1.28</v>
          </cell>
          <cell r="C203">
            <v>0.82199999999999995</v>
          </cell>
          <cell r="D203">
            <v>24.834710000000001</v>
          </cell>
          <cell r="E203">
            <v>2.9240001000000002E-2</v>
          </cell>
          <cell r="F203">
            <v>5.9999996999999996E-4</v>
          </cell>
          <cell r="G203">
            <v>0.13650999999999999</v>
          </cell>
          <cell r="H203">
            <v>3.041E-2</v>
          </cell>
          <cell r="I203">
            <v>23.476562000000001</v>
          </cell>
          <cell r="J203">
            <v>0.85328110000000001</v>
          </cell>
          <cell r="K203">
            <v>44.488</v>
          </cell>
        </row>
        <row r="204">
          <cell r="A204" t="str">
            <v>1909.TW</v>
          </cell>
          <cell r="B204">
            <v>-0.28999999999999998</v>
          </cell>
          <cell r="C204">
            <v>1.1140000000000001</v>
          </cell>
          <cell r="D204">
            <v>-48.666663999999997</v>
          </cell>
          <cell r="E204">
            <v>-1.6750000000000001E-2</v>
          </cell>
          <cell r="F204">
            <v>5.0299999999999997E-3</v>
          </cell>
          <cell r="G204">
            <v>0.10732</v>
          </cell>
          <cell r="H204">
            <v>1.6539999999999999E-2</v>
          </cell>
          <cell r="J204">
            <v>0.86842733999999999</v>
          </cell>
          <cell r="K204">
            <v>35.171999999999997</v>
          </cell>
        </row>
        <row r="205">
          <cell r="A205" t="str">
            <v>2002.TW</v>
          </cell>
          <cell r="B205">
            <v>0.2</v>
          </cell>
          <cell r="C205">
            <v>0.749</v>
          </cell>
          <cell r="D205">
            <v>26.304348000000001</v>
          </cell>
          <cell r="E205">
            <v>1.3509999999999999E-2</v>
          </cell>
          <cell r="F205">
            <v>3.9199999999999999E-3</v>
          </cell>
          <cell r="G205">
            <v>4.759E-2</v>
          </cell>
          <cell r="H205">
            <v>8.2000000000000007E-3</v>
          </cell>
          <cell r="I205">
            <v>121</v>
          </cell>
          <cell r="J205">
            <v>1.1974863</v>
          </cell>
          <cell r="K205">
            <v>23.815999999999999</v>
          </cell>
        </row>
        <row r="206">
          <cell r="A206" t="str">
            <v>2006.TW</v>
          </cell>
          <cell r="B206">
            <v>6.38</v>
          </cell>
          <cell r="C206">
            <v>0.46899999999999997</v>
          </cell>
          <cell r="D206">
            <v>12.375000999999999</v>
          </cell>
          <cell r="E206">
            <v>0.16566</v>
          </cell>
          <cell r="F206">
            <v>6.6720000000000002E-2</v>
          </cell>
          <cell r="G206">
            <v>0.13888</v>
          </cell>
          <cell r="H206">
            <v>9.4700000000000006E-2</v>
          </cell>
          <cell r="I206">
            <v>10.862069</v>
          </cell>
          <cell r="J206">
            <v>1.7342343</v>
          </cell>
          <cell r="K206">
            <v>85.45</v>
          </cell>
        </row>
        <row r="207">
          <cell r="A207" t="str">
            <v>2007.TW</v>
          </cell>
          <cell r="B207">
            <v>-1.77</v>
          </cell>
          <cell r="C207">
            <v>0.73099999999999998</v>
          </cell>
          <cell r="E207">
            <v>-0.15562999</v>
          </cell>
          <cell r="F207">
            <v>-3.338E-2</v>
          </cell>
          <cell r="G207">
            <v>-9.325E-2</v>
          </cell>
          <cell r="H207">
            <v>-0.17468001</v>
          </cell>
          <cell r="J207">
            <v>1.1395751000000001</v>
          </cell>
          <cell r="K207">
            <v>9.4510000000000005</v>
          </cell>
        </row>
        <row r="208">
          <cell r="A208" t="str">
            <v>2008.TW</v>
          </cell>
          <cell r="B208">
            <v>1.94</v>
          </cell>
          <cell r="C208">
            <v>0.42699999999999999</v>
          </cell>
          <cell r="E208">
            <v>0.13821</v>
          </cell>
          <cell r="F208">
            <v>7.4900000000000001E-3</v>
          </cell>
          <cell r="G208">
            <v>0.13800999999999999</v>
          </cell>
          <cell r="H208">
            <v>7.7259994999999998E-2</v>
          </cell>
          <cell r="I208">
            <v>12.757731</v>
          </cell>
          <cell r="J208">
            <v>1.3701285000000001</v>
          </cell>
          <cell r="K208">
            <v>7.5549999999999997</v>
          </cell>
        </row>
        <row r="209">
          <cell r="A209" t="str">
            <v>2009.TW</v>
          </cell>
          <cell r="B209">
            <v>-0.04</v>
          </cell>
          <cell r="D209">
            <v>55.979377999999997</v>
          </cell>
          <cell r="E209">
            <v>-1.9699998999999999E-3</v>
          </cell>
          <cell r="F209">
            <v>-5.3100003999999998E-3</v>
          </cell>
          <cell r="G209">
            <v>-5.13E-3</v>
          </cell>
          <cell r="H209">
            <v>-1.6199999999999999E-3</v>
          </cell>
          <cell r="J209">
            <v>3.2655761000000001</v>
          </cell>
          <cell r="K209">
            <v>7.3579999999999997</v>
          </cell>
        </row>
        <row r="210">
          <cell r="A210" t="str">
            <v>2010.TW</v>
          </cell>
          <cell r="B210">
            <v>1.34</v>
          </cell>
          <cell r="C210">
            <v>0.79900000000000004</v>
          </cell>
          <cell r="D210">
            <v>17.820515</v>
          </cell>
          <cell r="E210">
            <v>7.5370000000000006E-2</v>
          </cell>
          <cell r="F210">
            <v>2.8219999999999999E-2</v>
          </cell>
          <cell r="G210">
            <v>8.3239999999999995E-2</v>
          </cell>
          <cell r="H210">
            <v>5.2580000000000002E-2</v>
          </cell>
          <cell r="I210">
            <v>15.559701</v>
          </cell>
          <cell r="J210">
            <v>1.1549327</v>
          </cell>
          <cell r="K210">
            <v>32.725000000000001</v>
          </cell>
        </row>
        <row r="211">
          <cell r="A211" t="str">
            <v>2012.TW</v>
          </cell>
          <cell r="B211">
            <v>0.83</v>
          </cell>
          <cell r="C211">
            <v>0.64700000000000002</v>
          </cell>
          <cell r="D211">
            <v>6.7226889999999999</v>
          </cell>
          <cell r="E211">
            <v>7.1080000000000004E-2</v>
          </cell>
          <cell r="F211">
            <v>2.3009999999999999E-2</v>
          </cell>
          <cell r="G211">
            <v>0.15590999999999999</v>
          </cell>
          <cell r="H211">
            <v>5.289E-2</v>
          </cell>
          <cell r="I211">
            <v>28.915662999999999</v>
          </cell>
          <cell r="J211">
            <v>1.5638236000000001</v>
          </cell>
          <cell r="K211">
            <v>30.353999999999999</v>
          </cell>
        </row>
        <row r="212">
          <cell r="A212" t="str">
            <v>2013.TW</v>
          </cell>
          <cell r="B212">
            <v>2.78</v>
          </cell>
          <cell r="C212">
            <v>0.72199999999999998</v>
          </cell>
          <cell r="E212">
            <v>0.10288999</v>
          </cell>
          <cell r="F212">
            <v>2.4039999999999999E-2</v>
          </cell>
          <cell r="G212">
            <v>4.9939999999999998E-2</v>
          </cell>
          <cell r="H212">
            <v>3.2379999999999999E-2</v>
          </cell>
          <cell r="I212">
            <v>21.115107999999999</v>
          </cell>
          <cell r="J212">
            <v>2.1557107000000002</v>
          </cell>
          <cell r="K212">
            <v>93.001000000000005</v>
          </cell>
        </row>
        <row r="213">
          <cell r="A213" t="str">
            <v>2014.TW</v>
          </cell>
          <cell r="B213">
            <v>-0.13</v>
          </cell>
          <cell r="C213">
            <v>1.5620000000000001</v>
          </cell>
          <cell r="D213">
            <v>12.734807</v>
          </cell>
          <cell r="E213">
            <v>-1.048E-2</v>
          </cell>
          <cell r="F213">
            <v>-8.2799999999999992E-3</v>
          </cell>
          <cell r="G213">
            <v>1.9300000000000001E-3</v>
          </cell>
          <cell r="H213">
            <v>5.62E-3</v>
          </cell>
          <cell r="J213">
            <v>2.1745280999999999</v>
          </cell>
          <cell r="K213">
            <v>25.652000000000001</v>
          </cell>
        </row>
        <row r="214">
          <cell r="A214" t="str">
            <v>2015.TW</v>
          </cell>
          <cell r="B214">
            <v>4.08</v>
          </cell>
          <cell r="C214">
            <v>0.71599999999999997</v>
          </cell>
          <cell r="D214">
            <v>16.252822999999999</v>
          </cell>
          <cell r="E214">
            <v>0.11726</v>
          </cell>
          <cell r="F214">
            <v>6.3079999999999997E-2</v>
          </cell>
          <cell r="G214">
            <v>0.102919996</v>
          </cell>
          <cell r="H214">
            <v>8.1619999999999998E-2</v>
          </cell>
          <cell r="I214">
            <v>17.647058000000001</v>
          </cell>
          <cell r="J214">
            <v>2.0470247000000001</v>
          </cell>
          <cell r="K214">
            <v>59.55</v>
          </cell>
        </row>
        <row r="215">
          <cell r="A215" t="str">
            <v>2017.TW</v>
          </cell>
          <cell r="B215">
            <v>0.06</v>
          </cell>
          <cell r="C215">
            <v>0.65</v>
          </cell>
          <cell r="E215">
            <v>-3.3230000000000003E-2</v>
          </cell>
          <cell r="F215">
            <v>-2.5579999999999999E-2</v>
          </cell>
          <cell r="G215">
            <v>-1.635E-2</v>
          </cell>
          <cell r="H215">
            <v>-0.20752999999999999</v>
          </cell>
          <cell r="I215">
            <v>245.83333999999999</v>
          </cell>
          <cell r="J215">
            <v>1.1831235</v>
          </cell>
          <cell r="K215">
            <v>8.0020000000000007</v>
          </cell>
        </row>
        <row r="216">
          <cell r="A216" t="str">
            <v>2020.TW</v>
          </cell>
          <cell r="B216">
            <v>5.77</v>
          </cell>
          <cell r="D216">
            <v>30.220586999999998</v>
          </cell>
          <cell r="E216">
            <v>0.35467997000000001</v>
          </cell>
          <cell r="F216">
            <v>3.9170000000000003E-2</v>
          </cell>
          <cell r="G216">
            <v>0.12401</v>
          </cell>
          <cell r="H216">
            <v>8.5070000000000007E-2</v>
          </cell>
          <cell r="I216">
            <v>7.1230500000000001</v>
          </cell>
          <cell r="J216">
            <v>2.2433274000000001</v>
          </cell>
          <cell r="K216">
            <v>30.477</v>
          </cell>
        </row>
        <row r="217">
          <cell r="A217" t="str">
            <v>2022.TW</v>
          </cell>
          <cell r="B217">
            <v>0.61</v>
          </cell>
          <cell r="C217">
            <v>1.056</v>
          </cell>
          <cell r="E217">
            <v>5.1240000000000001E-2</v>
          </cell>
          <cell r="F217">
            <v>2.895E-2</v>
          </cell>
          <cell r="G217">
            <v>0.14102000000000001</v>
          </cell>
          <cell r="H217">
            <v>4.795E-2</v>
          </cell>
          <cell r="I217">
            <v>19.918032</v>
          </cell>
          <cell r="J217">
            <v>1.1328670999999999</v>
          </cell>
          <cell r="K217">
            <v>24.972999999999999</v>
          </cell>
        </row>
        <row r="218">
          <cell r="A218" t="str">
            <v>2023.TW</v>
          </cell>
          <cell r="B218">
            <v>-0.54</v>
          </cell>
          <cell r="C218">
            <v>0.748</v>
          </cell>
          <cell r="D218">
            <v>41.052630000000001</v>
          </cell>
          <cell r="E218">
            <v>-4.5969999999999997E-2</v>
          </cell>
          <cell r="F218">
            <v>1.0779999E-2</v>
          </cell>
          <cell r="G218">
            <v>9.1560000000000002E-2</v>
          </cell>
          <cell r="H218">
            <v>1.264E-2</v>
          </cell>
          <cell r="J218">
            <v>1.0264508999999999</v>
          </cell>
          <cell r="K218">
            <v>37.341999999999999</v>
          </cell>
        </row>
        <row r="219">
          <cell r="A219" t="str">
            <v>2024.TW</v>
          </cell>
          <cell r="B219">
            <v>-0.41</v>
          </cell>
          <cell r="C219">
            <v>0.28799999999999998</v>
          </cell>
          <cell r="E219">
            <v>-4.7840000000000001E-2</v>
          </cell>
          <cell r="F219">
            <v>-1.396E-2</v>
          </cell>
          <cell r="G219">
            <v>1.9949999999999999E-2</v>
          </cell>
          <cell r="H219">
            <v>-2.6020000000000001E-2</v>
          </cell>
          <cell r="J219">
            <v>2.0814881000000001</v>
          </cell>
          <cell r="K219">
            <v>9.3989999999999991</v>
          </cell>
        </row>
        <row r="220">
          <cell r="A220" t="str">
            <v>2025.TW</v>
          </cell>
          <cell r="B220">
            <v>0.6</v>
          </cell>
          <cell r="C220">
            <v>0.495</v>
          </cell>
          <cell r="E220">
            <v>0.14391999999999999</v>
          </cell>
          <cell r="F220">
            <v>-7.1129999999999999E-2</v>
          </cell>
          <cell r="G220">
            <v>-0.21096000000000001</v>
          </cell>
          <cell r="H220">
            <v>-0.25656000000000001</v>
          </cell>
          <cell r="I220">
            <v>20.916665999999999</v>
          </cell>
          <cell r="J220">
            <v>2.0702739000000001</v>
          </cell>
          <cell r="K220">
            <v>2.6269999999999998</v>
          </cell>
        </row>
        <row r="221">
          <cell r="A221" t="str">
            <v>2027.TW</v>
          </cell>
          <cell r="B221">
            <v>1.92</v>
          </cell>
          <cell r="C221">
            <v>0.73099999999999998</v>
          </cell>
          <cell r="D221">
            <v>13.065068</v>
          </cell>
          <cell r="E221">
            <v>9.1800004000000004E-2</v>
          </cell>
          <cell r="F221">
            <v>3.9379999999999998E-2</v>
          </cell>
          <cell r="G221">
            <v>0.19214999999999999</v>
          </cell>
          <cell r="H221">
            <v>4.5700002000000003E-2</v>
          </cell>
          <cell r="I221">
            <v>19.869793000000001</v>
          </cell>
          <cell r="J221">
            <v>1.2970014999999999</v>
          </cell>
          <cell r="K221">
            <v>43.603999999999999</v>
          </cell>
        </row>
        <row r="222">
          <cell r="A222" t="str">
            <v>2028.TW</v>
          </cell>
          <cell r="B222">
            <v>1.19</v>
          </cell>
          <cell r="C222">
            <v>1.244</v>
          </cell>
          <cell r="E222">
            <v>9.4259999999999997E-2</v>
          </cell>
          <cell r="F222">
            <v>3.739E-2</v>
          </cell>
          <cell r="G222">
            <v>6.5349995999999994E-2</v>
          </cell>
          <cell r="H222">
            <v>5.0440001999999998E-2</v>
          </cell>
          <cell r="I222">
            <v>23.067226000000002</v>
          </cell>
          <cell r="J222">
            <v>1.9952027999999999</v>
          </cell>
          <cell r="K222">
            <v>32.316000000000003</v>
          </cell>
        </row>
        <row r="223">
          <cell r="A223" t="str">
            <v>2029.TW</v>
          </cell>
          <cell r="B223">
            <v>1.94</v>
          </cell>
          <cell r="C223">
            <v>0.88200000000000001</v>
          </cell>
          <cell r="D223">
            <v>45</v>
          </cell>
          <cell r="E223">
            <v>6.3719999999999999E-2</v>
          </cell>
          <cell r="F223">
            <v>4.3439999999999999E-2</v>
          </cell>
          <cell r="G223">
            <v>0.109639995</v>
          </cell>
          <cell r="H223">
            <v>7.0360000000000006E-2</v>
          </cell>
          <cell r="I223">
            <v>14.613401</v>
          </cell>
          <cell r="J223">
            <v>0.91487026000000005</v>
          </cell>
          <cell r="K223">
            <v>38.573999999999998</v>
          </cell>
        </row>
        <row r="224">
          <cell r="A224" t="str">
            <v>2030.TW</v>
          </cell>
          <cell r="B224">
            <v>-0.46</v>
          </cell>
          <cell r="C224">
            <v>0.56899999999999995</v>
          </cell>
          <cell r="D224">
            <v>12.000000999999999</v>
          </cell>
          <cell r="E224">
            <v>1.0140000999999999E-2</v>
          </cell>
          <cell r="F224">
            <v>1.2990000999999999E-2</v>
          </cell>
          <cell r="G224">
            <v>7.2889999999999996E-2</v>
          </cell>
          <cell r="H224">
            <v>1.0720001E-2</v>
          </cell>
          <cell r="J224">
            <v>1.0825283999999999</v>
          </cell>
          <cell r="K224">
            <v>45.831000000000003</v>
          </cell>
        </row>
        <row r="225">
          <cell r="A225" t="str">
            <v>2031.TW</v>
          </cell>
          <cell r="B225">
            <v>6.07</v>
          </cell>
          <cell r="C225">
            <v>1.163</v>
          </cell>
          <cell r="D225">
            <v>10.770576999999999</v>
          </cell>
          <cell r="E225">
            <v>0.15642998999999999</v>
          </cell>
          <cell r="F225">
            <v>2.0320000000000001E-2</v>
          </cell>
          <cell r="G225">
            <v>8.9940004000000004E-2</v>
          </cell>
          <cell r="H225">
            <v>4.5440003E-2</v>
          </cell>
          <cell r="I225">
            <v>10.131796</v>
          </cell>
          <cell r="J225">
            <v>1.7418642</v>
          </cell>
          <cell r="K225">
            <v>50.055</v>
          </cell>
        </row>
        <row r="226">
          <cell r="A226" t="str">
            <v>2032.TW</v>
          </cell>
          <cell r="B226">
            <v>0.03</v>
          </cell>
          <cell r="C226">
            <v>0.94599999999999995</v>
          </cell>
          <cell r="E226">
            <v>-1.239E-2</v>
          </cell>
          <cell r="F226">
            <v>-1.9279999999999999E-2</v>
          </cell>
          <cell r="G226">
            <v>1.5440000000000001E-2</v>
          </cell>
          <cell r="H226">
            <v>-2.341E-2</v>
          </cell>
          <cell r="I226">
            <v>586.66669999999999</v>
          </cell>
          <cell r="J226">
            <v>1.3870281</v>
          </cell>
          <cell r="K226">
            <v>21.928999999999998</v>
          </cell>
        </row>
        <row r="227">
          <cell r="A227" t="str">
            <v>2033.TW</v>
          </cell>
          <cell r="B227">
            <v>0.08</v>
          </cell>
          <cell r="C227">
            <v>0.75600000000000001</v>
          </cell>
          <cell r="D227">
            <v>70.652175999999997</v>
          </cell>
          <cell r="E227">
            <v>-3.0300000000000001E-3</v>
          </cell>
          <cell r="F227">
            <v>-2.9699997999999999E-3</v>
          </cell>
          <cell r="G227">
            <v>8.8859999999999995E-2</v>
          </cell>
          <cell r="H227">
            <v>2.479E-2</v>
          </cell>
          <cell r="I227">
            <v>203.125</v>
          </cell>
          <cell r="J227">
            <v>1.2748098000000001</v>
          </cell>
          <cell r="K227">
            <v>7.2690000000000001</v>
          </cell>
        </row>
        <row r="228">
          <cell r="A228" t="str">
            <v>2034.TW</v>
          </cell>
          <cell r="B228">
            <v>-0.49</v>
          </cell>
          <cell r="D228">
            <v>19.11111</v>
          </cell>
          <cell r="E228">
            <v>-2.1059999999999999E-2</v>
          </cell>
          <cell r="F228">
            <v>1.401E-2</v>
          </cell>
          <cell r="G228">
            <v>8.695E-2</v>
          </cell>
          <cell r="H228">
            <v>7.1120000000000003E-2</v>
          </cell>
          <cell r="J228">
            <v>1.3106426</v>
          </cell>
          <cell r="K228">
            <v>31.54</v>
          </cell>
        </row>
        <row r="229">
          <cell r="A229" t="str">
            <v>2038.TW</v>
          </cell>
          <cell r="B229">
            <v>0.25</v>
          </cell>
          <cell r="C229">
            <v>1.56</v>
          </cell>
          <cell r="E229">
            <v>7.5900000000000004E-3</v>
          </cell>
          <cell r="F229">
            <v>3.2100000000000002E-3</v>
          </cell>
          <cell r="G229">
            <v>2.6939999999999999E-2</v>
          </cell>
          <cell r="H229">
            <v>6.4900000000000001E-3</v>
          </cell>
          <cell r="I229">
            <v>85.4</v>
          </cell>
          <cell r="J229">
            <v>1.0985336000000001</v>
          </cell>
          <cell r="K229">
            <v>49.204999999999998</v>
          </cell>
        </row>
        <row r="230">
          <cell r="A230" t="str">
            <v>2049.TW</v>
          </cell>
          <cell r="B230">
            <v>5.62</v>
          </cell>
          <cell r="C230">
            <v>1.409</v>
          </cell>
          <cell r="D230">
            <v>23.150963000000001</v>
          </cell>
          <cell r="E230">
            <v>5.2270003000000002E-2</v>
          </cell>
          <cell r="F230">
            <v>3.1989999999999998E-2</v>
          </cell>
          <cell r="G230">
            <v>0.31078</v>
          </cell>
          <cell r="H230">
            <v>3.1050000000000001E-2</v>
          </cell>
          <cell r="I230">
            <v>40.658363000000001</v>
          </cell>
          <cell r="J230">
            <v>2.3098774</v>
          </cell>
          <cell r="K230">
            <v>69.625</v>
          </cell>
        </row>
        <row r="231">
          <cell r="A231" t="str">
            <v>2059.TW</v>
          </cell>
          <cell r="B231">
            <v>37.74</v>
          </cell>
          <cell r="D231">
            <v>22.317361999999999</v>
          </cell>
          <cell r="E231">
            <v>0.21405001000000001</v>
          </cell>
          <cell r="F231">
            <v>0.10067</v>
          </cell>
          <cell r="G231">
            <v>0.62111000000000005</v>
          </cell>
          <cell r="H231">
            <v>0.52182996000000004</v>
          </cell>
          <cell r="I231">
            <v>32.458927000000003</v>
          </cell>
          <cell r="J231">
            <v>6.5400305000000003</v>
          </cell>
          <cell r="K231">
            <v>68.628</v>
          </cell>
        </row>
        <row r="232">
          <cell r="A232" t="str">
            <v>2062.TW</v>
          </cell>
          <cell r="B232">
            <v>2.48</v>
          </cell>
          <cell r="C232">
            <v>0.68799999999999994</v>
          </cell>
          <cell r="D232">
            <v>11.310862</v>
          </cell>
          <cell r="E232">
            <v>4.2909999999999997E-2</v>
          </cell>
          <cell r="F232">
            <v>1.6889999999999999E-2</v>
          </cell>
          <cell r="G232">
            <v>0.119160004</v>
          </cell>
          <cell r="H232">
            <v>6.8059999999999996E-2</v>
          </cell>
          <cell r="I232">
            <v>12.17742</v>
          </cell>
          <cell r="J232">
            <v>0.82237289999999996</v>
          </cell>
          <cell r="K232">
            <v>37.835999999999999</v>
          </cell>
        </row>
        <row r="233">
          <cell r="A233" t="str">
            <v>2069.TW</v>
          </cell>
          <cell r="B233">
            <v>-1.18</v>
          </cell>
          <cell r="C233">
            <v>0.64200000000000002</v>
          </cell>
          <cell r="E233">
            <v>-4.947E-2</v>
          </cell>
          <cell r="G233">
            <v>3.3439999999999998E-2</v>
          </cell>
          <cell r="H233">
            <v>-2.8889999E-2</v>
          </cell>
          <cell r="J233">
            <v>0.74378330000000004</v>
          </cell>
          <cell r="K233">
            <v>68.748000000000005</v>
          </cell>
        </row>
        <row r="234">
          <cell r="A234" t="str">
            <v>2101.TW</v>
          </cell>
          <cell r="B234">
            <v>0.24</v>
          </cell>
          <cell r="C234">
            <v>0.35699999999999998</v>
          </cell>
          <cell r="D234">
            <v>118.54167</v>
          </cell>
          <cell r="E234">
            <v>1.29700005E-2</v>
          </cell>
          <cell r="F234">
            <v>6.9999998000000001E-3</v>
          </cell>
          <cell r="G234">
            <v>0.19511998999999999</v>
          </cell>
          <cell r="H234">
            <v>9.9809999999999996E-2</v>
          </cell>
          <cell r="I234">
            <v>237.08333999999999</v>
          </cell>
          <cell r="J234">
            <v>4.5809517</v>
          </cell>
          <cell r="K234">
            <v>9.4160000000000004</v>
          </cell>
        </row>
        <row r="235">
          <cell r="A235" t="str">
            <v>2102.TW</v>
          </cell>
          <cell r="B235">
            <v>-2.88</v>
          </cell>
          <cell r="C235">
            <v>0.63900000000000001</v>
          </cell>
          <cell r="E235">
            <v>-0.30963000000000002</v>
          </cell>
          <cell r="F235">
            <v>-5.6570000000000002E-2</v>
          </cell>
          <cell r="G235">
            <v>-0.62028000000000005</v>
          </cell>
          <cell r="H235">
            <v>-3.0824600000000002</v>
          </cell>
          <cell r="J235">
            <v>1.2976220999999999</v>
          </cell>
          <cell r="K235">
            <v>1.0409999999999999</v>
          </cell>
        </row>
        <row r="236">
          <cell r="A236" t="str">
            <v>2103.TW</v>
          </cell>
          <cell r="B236">
            <v>0.83</v>
          </cell>
          <cell r="D236">
            <v>25.860213999999999</v>
          </cell>
          <cell r="E236">
            <v>4.6100000000000002E-2</v>
          </cell>
          <cell r="F236">
            <v>1.694E-2</v>
          </cell>
          <cell r="G236">
            <v>0.10750999999999999</v>
          </cell>
          <cell r="H236">
            <v>4.7559999999999998E-2</v>
          </cell>
          <cell r="I236">
            <v>28.975902999999999</v>
          </cell>
          <cell r="J236">
            <v>0.98792310000000005</v>
          </cell>
          <cell r="K236">
            <v>38.938000000000002</v>
          </cell>
        </row>
        <row r="237">
          <cell r="A237" t="str">
            <v>2104.TW</v>
          </cell>
          <cell r="B237">
            <v>-0.78</v>
          </cell>
          <cell r="C237">
            <v>0.73099999999999998</v>
          </cell>
          <cell r="D237">
            <v>66.111109999999996</v>
          </cell>
          <cell r="E237">
            <v>-1.52900005E-2</v>
          </cell>
          <cell r="F237">
            <v>1.6300001E-3</v>
          </cell>
          <cell r="G237">
            <v>8.1999995000000006E-2</v>
          </cell>
          <cell r="H237">
            <v>3.424E-2</v>
          </cell>
          <cell r="J237">
            <v>0.51576180000000005</v>
          </cell>
          <cell r="K237">
            <v>18.428000000000001</v>
          </cell>
        </row>
        <row r="238">
          <cell r="A238" t="str">
            <v>2105.TW</v>
          </cell>
          <cell r="B238">
            <v>2.0299999999999998</v>
          </cell>
          <cell r="C238">
            <v>0.51400000000000001</v>
          </cell>
          <cell r="D238">
            <v>18.790849999999999</v>
          </cell>
          <cell r="E238">
            <v>9.5219999999999999E-2</v>
          </cell>
          <cell r="F238">
            <v>4.8759999999999998E-2</v>
          </cell>
          <cell r="G238">
            <v>0.25247999999999998</v>
          </cell>
          <cell r="H238">
            <v>0.115830004</v>
          </cell>
          <cell r="I238">
            <v>28.325123000000001</v>
          </cell>
          <cell r="J238">
            <v>2.2639577000000002</v>
          </cell>
          <cell r="K238">
            <v>29.707999999999998</v>
          </cell>
        </row>
        <row r="239">
          <cell r="A239" t="str">
            <v>2106.TW</v>
          </cell>
          <cell r="B239">
            <v>1.78</v>
          </cell>
          <cell r="C239">
            <v>0.29299999999999998</v>
          </cell>
          <cell r="D239">
            <v>23.943663000000001</v>
          </cell>
          <cell r="E239">
            <v>4.5229997000000001E-2</v>
          </cell>
          <cell r="F239">
            <v>1.7919999999999998E-2</v>
          </cell>
          <cell r="G239">
            <v>0.19373000000000001</v>
          </cell>
          <cell r="H239">
            <v>7.4950000000000003E-2</v>
          </cell>
          <cell r="I239">
            <v>19.101123999999999</v>
          </cell>
          <cell r="J239">
            <v>1.6586984</v>
          </cell>
          <cell r="K239">
            <v>36.070999999999998</v>
          </cell>
        </row>
        <row r="240">
          <cell r="A240" t="str">
            <v>2107.TW</v>
          </cell>
          <cell r="B240">
            <v>1.8</v>
          </cell>
          <cell r="C240">
            <v>0.60299999999999998</v>
          </cell>
          <cell r="E240">
            <v>4.2770000000000002E-2</v>
          </cell>
          <cell r="F240">
            <v>8.909999E-3</v>
          </cell>
          <cell r="G240">
            <v>0.30934</v>
          </cell>
          <cell r="H240">
            <v>9.9779989999999999E-2</v>
          </cell>
          <cell r="I240">
            <v>14.722222</v>
          </cell>
          <cell r="J240">
            <v>0.64868300000000001</v>
          </cell>
          <cell r="K240">
            <v>4.2060000000000004</v>
          </cell>
        </row>
        <row r="241">
          <cell r="A241" t="str">
            <v>2108.TW</v>
          </cell>
          <cell r="B241">
            <v>1.3</v>
          </cell>
          <cell r="D241">
            <v>10.237389</v>
          </cell>
          <cell r="E241">
            <v>6.0049999999999999E-2</v>
          </cell>
          <cell r="F241">
            <v>2.8330000000000001E-2</v>
          </cell>
          <cell r="G241">
            <v>0.23066998999999999</v>
          </cell>
          <cell r="H241">
            <v>7.671E-2</v>
          </cell>
          <cell r="I241">
            <v>26.538461999999999</v>
          </cell>
          <cell r="J241">
            <v>1.2196847</v>
          </cell>
          <cell r="K241">
            <v>18.038</v>
          </cell>
        </row>
        <row r="242">
          <cell r="A242" t="str">
            <v>2109.TW</v>
          </cell>
          <cell r="B242">
            <v>1.75</v>
          </cell>
          <cell r="C242">
            <v>0.48299999999999998</v>
          </cell>
          <cell r="E242">
            <v>0.10829999999999999</v>
          </cell>
          <cell r="F242">
            <v>3.5529999999999999E-2</v>
          </cell>
          <cell r="G242">
            <v>0.21945999999999999</v>
          </cell>
          <cell r="H242">
            <v>0.18432999999999999</v>
          </cell>
          <cell r="I242">
            <v>10.571427999999999</v>
          </cell>
          <cell r="J242">
            <v>1.4982184000000001</v>
          </cell>
          <cell r="K242">
            <v>16.733000000000001</v>
          </cell>
        </row>
        <row r="243">
          <cell r="A243" t="str">
            <v>2114.TW</v>
          </cell>
          <cell r="B243">
            <v>6.02</v>
          </cell>
          <cell r="C243">
            <v>0.39100000000000001</v>
          </cell>
          <cell r="E243">
            <v>0.15404999999999999</v>
          </cell>
          <cell r="F243">
            <v>8.906E-2</v>
          </cell>
          <cell r="G243">
            <v>0.42312</v>
          </cell>
          <cell r="H243">
            <v>0.33838000000000001</v>
          </cell>
          <cell r="I243">
            <v>18.521595000000001</v>
          </cell>
          <cell r="J243">
            <v>2.8155142999999998</v>
          </cell>
          <cell r="K243">
            <v>19.978000000000002</v>
          </cell>
        </row>
        <row r="244">
          <cell r="A244" t="str">
            <v>2115.TW</v>
          </cell>
          <cell r="B244">
            <v>0.94</v>
          </cell>
          <cell r="D244">
            <v>13.072288500000001</v>
          </cell>
          <cell r="E244">
            <v>2.9690001000000001E-2</v>
          </cell>
          <cell r="F244">
            <v>2.8269999000000001E-2</v>
          </cell>
          <cell r="G244">
            <v>0.20660999999999999</v>
          </cell>
          <cell r="H244">
            <v>0.10047</v>
          </cell>
          <cell r="I244">
            <v>34.627659999999999</v>
          </cell>
          <cell r="J244">
            <v>1.0154105</v>
          </cell>
          <cell r="K244">
            <v>27.498999999999999</v>
          </cell>
        </row>
        <row r="245">
          <cell r="A245" t="str">
            <v>2201.TW</v>
          </cell>
          <cell r="B245">
            <v>4.01</v>
          </cell>
          <cell r="C245">
            <v>0.92200000000000004</v>
          </cell>
          <cell r="D245">
            <v>11.860465</v>
          </cell>
          <cell r="E245">
            <v>0.105349995</v>
          </cell>
          <cell r="F245">
            <v>1.4710000000000001E-2</v>
          </cell>
          <cell r="G245">
            <v>0.35410999999999998</v>
          </cell>
          <cell r="H245">
            <v>7.1690000000000004E-2</v>
          </cell>
          <cell r="I245">
            <v>17.805485000000001</v>
          </cell>
          <cell r="J245">
            <v>1.2661595000000001</v>
          </cell>
          <cell r="K245">
            <v>81.069000000000003</v>
          </cell>
        </row>
        <row r="246">
          <cell r="A246" t="str">
            <v>2204.TW</v>
          </cell>
          <cell r="B246">
            <v>9.93</v>
          </cell>
          <cell r="D246">
            <v>10.786802</v>
          </cell>
          <cell r="E246">
            <v>0.15473999999999999</v>
          </cell>
          <cell r="F246">
            <v>3.6199997999999997E-2</v>
          </cell>
          <cell r="G246">
            <v>0.15537999999999999</v>
          </cell>
          <cell r="H246">
            <v>7.2410000000000002E-2</v>
          </cell>
          <cell r="I246">
            <v>12.839879</v>
          </cell>
          <cell r="J246">
            <v>2.0526110000000002</v>
          </cell>
          <cell r="K246">
            <v>76.397000000000006</v>
          </cell>
        </row>
        <row r="247">
          <cell r="A247" t="str">
            <v>2206.TW</v>
          </cell>
          <cell r="B247">
            <v>7.98</v>
          </cell>
          <cell r="C247">
            <v>0.32600000000000001</v>
          </cell>
          <cell r="E247">
            <v>0.29202</v>
          </cell>
          <cell r="F247">
            <v>6.3729999999999995E-2</v>
          </cell>
          <cell r="G247">
            <v>0.20802999999999999</v>
          </cell>
          <cell r="H247">
            <v>7.0949999999999999E-2</v>
          </cell>
          <cell r="I247">
            <v>9.7243110000000001</v>
          </cell>
          <cell r="J247">
            <v>2.7448619999999999</v>
          </cell>
          <cell r="K247">
            <v>81.328000000000003</v>
          </cell>
        </row>
        <row r="248">
          <cell r="A248" t="str">
            <v>2207.TW</v>
          </cell>
          <cell r="B248">
            <v>42.46</v>
          </cell>
          <cell r="C248">
            <v>0.83799999999999997</v>
          </cell>
          <cell r="D248">
            <v>12.988676999999999</v>
          </cell>
          <cell r="E248">
            <v>0.31234000000000001</v>
          </cell>
          <cell r="F248">
            <v>4.8839998000000003E-2</v>
          </cell>
          <cell r="G248">
            <v>0.21023000999999999</v>
          </cell>
          <cell r="H248">
            <v>0.14083000000000001</v>
          </cell>
          <cell r="I248">
            <v>14.31936</v>
          </cell>
          <cell r="J248">
            <v>5.1539396999999996</v>
          </cell>
          <cell r="K248">
            <v>506.75</v>
          </cell>
        </row>
        <row r="249">
          <cell r="A249" t="str">
            <v>2208.TW</v>
          </cell>
          <cell r="B249">
            <v>-2.77</v>
          </cell>
          <cell r="C249">
            <v>0.95799999999999996</v>
          </cell>
          <cell r="D249">
            <v>-4.2263279999999996</v>
          </cell>
          <cell r="E249">
            <v>-0.49145</v>
          </cell>
          <cell r="F249">
            <v>-4.1250000000000002E-2</v>
          </cell>
          <cell r="G249">
            <v>-0.11228</v>
          </cell>
          <cell r="H249">
            <v>-0.10536</v>
          </cell>
          <cell r="J249">
            <v>2.5540821999999999</v>
          </cell>
          <cell r="K249">
            <v>23.015000000000001</v>
          </cell>
        </row>
        <row r="250">
          <cell r="A250" t="str">
            <v>2211.TW</v>
          </cell>
          <cell r="B250">
            <v>8.7799999999999994</v>
          </cell>
          <cell r="C250">
            <v>0.58499999999999996</v>
          </cell>
          <cell r="D250">
            <v>28.150406</v>
          </cell>
          <cell r="E250">
            <v>0.16409999</v>
          </cell>
          <cell r="F250">
            <v>6.1550002999999999E-2</v>
          </cell>
          <cell r="G250">
            <v>0.35127000000000003</v>
          </cell>
          <cell r="H250">
            <v>0.30717</v>
          </cell>
          <cell r="I250">
            <v>15.774487499999999</v>
          </cell>
          <cell r="J250">
            <v>2.3762546000000002</v>
          </cell>
          <cell r="K250">
            <v>26.59</v>
          </cell>
        </row>
        <row r="251">
          <cell r="A251" t="str">
            <v>2227.TW</v>
          </cell>
          <cell r="B251">
            <v>4.58</v>
          </cell>
          <cell r="C251">
            <v>0.52700000000000002</v>
          </cell>
          <cell r="D251">
            <v>6.9889783999999997</v>
          </cell>
          <cell r="E251">
            <v>7.1129999999999999E-2</v>
          </cell>
          <cell r="F251">
            <v>6.4099999999999999E-3</v>
          </cell>
          <cell r="G251">
            <v>0.12020001</v>
          </cell>
          <cell r="H251">
            <v>3.6389999999999999E-2</v>
          </cell>
          <cell r="I251">
            <v>30.458514999999998</v>
          </cell>
          <cell r="J251">
            <v>2.2060217999999998</v>
          </cell>
          <cell r="K251">
            <v>88.841999999999999</v>
          </cell>
        </row>
        <row r="252">
          <cell r="A252" t="str">
            <v>2228.TW</v>
          </cell>
          <cell r="B252">
            <v>9.02</v>
          </cell>
          <cell r="C252">
            <v>0.624</v>
          </cell>
          <cell r="D252">
            <v>13.836104000000001</v>
          </cell>
          <cell r="E252">
            <v>0.15221999999999999</v>
          </cell>
          <cell r="F252">
            <v>6.0939997000000003E-2</v>
          </cell>
          <cell r="G252">
            <v>0.25152999999999998</v>
          </cell>
          <cell r="H252">
            <v>0.11921</v>
          </cell>
          <cell r="I252">
            <v>12.915742</v>
          </cell>
          <cell r="J252">
            <v>1.8760365999999999</v>
          </cell>
          <cell r="K252">
            <v>66.14</v>
          </cell>
        </row>
        <row r="253">
          <cell r="A253" t="str">
            <v>2231.TW</v>
          </cell>
          <cell r="B253">
            <v>2.74</v>
          </cell>
          <cell r="C253">
            <v>0.874</v>
          </cell>
          <cell r="D253">
            <v>14.435389499999999</v>
          </cell>
          <cell r="E253">
            <v>6.1109999999999998E-2</v>
          </cell>
          <cell r="F253">
            <v>2.7650000000000001E-2</v>
          </cell>
          <cell r="G253">
            <v>0.39751998</v>
          </cell>
          <cell r="H253">
            <v>-4.2119999999999998E-2</v>
          </cell>
          <cell r="I253">
            <v>45.255474</v>
          </cell>
          <cell r="J253">
            <v>4.1504890000000003</v>
          </cell>
          <cell r="K253">
            <v>31.215</v>
          </cell>
        </row>
        <row r="254">
          <cell r="A254" t="str">
            <v>2233.TW</v>
          </cell>
          <cell r="B254">
            <v>9.6999999999999993</v>
          </cell>
          <cell r="D254">
            <v>12.641508999999999</v>
          </cell>
          <cell r="E254">
            <v>0.15861</v>
          </cell>
          <cell r="F254">
            <v>7.1239999999999998E-2</v>
          </cell>
          <cell r="G254">
            <v>0.34429999999999999</v>
          </cell>
          <cell r="H254">
            <v>0.18740999999999999</v>
          </cell>
          <cell r="I254">
            <v>13.814432999999999</v>
          </cell>
          <cell r="J254">
            <v>2.1169704999999999</v>
          </cell>
          <cell r="K254">
            <v>56.71</v>
          </cell>
        </row>
        <row r="255">
          <cell r="A255" t="str">
            <v>2236.TW</v>
          </cell>
          <cell r="B255">
            <v>2.5</v>
          </cell>
          <cell r="C255">
            <v>0.90600000000000003</v>
          </cell>
          <cell r="D255">
            <v>17.678570000000001</v>
          </cell>
          <cell r="E255">
            <v>9.3280000000000002E-2</v>
          </cell>
          <cell r="F255">
            <v>4.9930000000000002E-2</v>
          </cell>
          <cell r="G255">
            <v>0.31859999999999999</v>
          </cell>
          <cell r="H255">
            <v>0.18391001000000001</v>
          </cell>
          <cell r="I255">
            <v>31.679998000000001</v>
          </cell>
          <cell r="J255">
            <v>2.5808973000000002</v>
          </cell>
          <cell r="K255">
            <v>39</v>
          </cell>
        </row>
        <row r="256">
          <cell r="A256" t="str">
            <v>2239.TW</v>
          </cell>
          <cell r="B256">
            <v>2.2000000000000002</v>
          </cell>
          <cell r="C256">
            <v>0.97499999999999998</v>
          </cell>
          <cell r="D256">
            <v>7.5261784</v>
          </cell>
          <cell r="E256">
            <v>1.512E-2</v>
          </cell>
          <cell r="F256">
            <v>1.0190001000000001E-2</v>
          </cell>
          <cell r="G256">
            <v>0.12925</v>
          </cell>
          <cell r="H256">
            <v>3.533E-2</v>
          </cell>
          <cell r="I256">
            <v>26.136364</v>
          </cell>
          <cell r="J256">
            <v>0.58596336999999998</v>
          </cell>
          <cell r="K256">
            <v>203.03700000000001</v>
          </cell>
        </row>
        <row r="257">
          <cell r="A257" t="str">
            <v>2241.TW</v>
          </cell>
          <cell r="B257">
            <v>-2.0299999999999998</v>
          </cell>
          <cell r="C257">
            <v>0.621</v>
          </cell>
          <cell r="E257">
            <v>-0.15528</v>
          </cell>
          <cell r="F257">
            <v>-5.203E-2</v>
          </cell>
          <cell r="G257">
            <v>-6.7600000000000004E-3</v>
          </cell>
          <cell r="H257">
            <v>-0.28804000000000002</v>
          </cell>
          <cell r="J257">
            <v>3.3069641999999999</v>
          </cell>
          <cell r="K257">
            <v>9.7840000000000007</v>
          </cell>
        </row>
        <row r="258">
          <cell r="A258" t="str">
            <v>2243.TW</v>
          </cell>
          <cell r="B258">
            <v>-1.33</v>
          </cell>
          <cell r="C258">
            <v>1.1060000000000001</v>
          </cell>
          <cell r="E258">
            <v>-0.24681998999999999</v>
          </cell>
          <cell r="F258">
            <v>-2.1979999E-2</v>
          </cell>
          <cell r="G258">
            <v>6.6699999999999997E-3</v>
          </cell>
          <cell r="H258">
            <v>-0.10281</v>
          </cell>
          <cell r="J258">
            <v>1.8401145999999999</v>
          </cell>
          <cell r="K258">
            <v>25.683</v>
          </cell>
        </row>
        <row r="259">
          <cell r="A259" t="str">
            <v>2247.TW</v>
          </cell>
          <cell r="B259">
            <v>22.35</v>
          </cell>
          <cell r="E259">
            <v>0.15554999999999999</v>
          </cell>
          <cell r="F259">
            <v>6.1780000000000002E-2</v>
          </cell>
          <cell r="G259">
            <v>0.11464000000000001</v>
          </cell>
          <cell r="H259">
            <v>3.8289999999999998E-2</v>
          </cell>
          <cell r="I259">
            <v>14.474273</v>
          </cell>
          <cell r="J259">
            <v>2.2178802000000002</v>
          </cell>
          <cell r="K259">
            <v>646.34100000000001</v>
          </cell>
        </row>
        <row r="260">
          <cell r="A260" t="str">
            <v>2250.TW</v>
          </cell>
          <cell r="B260">
            <v>5.48</v>
          </cell>
          <cell r="E260">
            <v>9.5290004999999997E-2</v>
          </cell>
          <cell r="F260">
            <v>4.2389999999999997E-2</v>
          </cell>
          <cell r="G260">
            <v>0.19554000999999999</v>
          </cell>
          <cell r="H260">
            <v>6.0370001999999999E-2</v>
          </cell>
          <cell r="I260">
            <v>23.448906000000001</v>
          </cell>
          <cell r="J260">
            <v>2.0784807000000001</v>
          </cell>
          <cell r="K260">
            <v>127.77</v>
          </cell>
        </row>
        <row r="261">
          <cell r="A261" t="str">
            <v>2301.TW</v>
          </cell>
          <cell r="B261">
            <v>6.3</v>
          </cell>
          <cell r="C261">
            <v>0.52700000000000002</v>
          </cell>
          <cell r="D261">
            <v>16.762589999999999</v>
          </cell>
          <cell r="E261">
            <v>0.18106001999999999</v>
          </cell>
          <cell r="F261">
            <v>4.9369999999999997E-2</v>
          </cell>
          <cell r="G261">
            <v>0.22453000000000001</v>
          </cell>
          <cell r="H261">
            <v>7.7520000000000006E-2</v>
          </cell>
          <cell r="I261">
            <v>18.492063999999999</v>
          </cell>
          <cell r="J261">
            <v>3.2190322999999998</v>
          </cell>
          <cell r="K261">
            <v>62.414000000000001</v>
          </cell>
        </row>
        <row r="262">
          <cell r="A262" t="str">
            <v>2302.TW</v>
          </cell>
          <cell r="B262">
            <v>0.56999999999999995</v>
          </cell>
          <cell r="E262">
            <v>5.4390002E-2</v>
          </cell>
          <cell r="F262">
            <v>2.0930000000000001E-2</v>
          </cell>
          <cell r="G262">
            <v>0.37109002000000002</v>
          </cell>
          <cell r="H262">
            <v>6.9830000000000003E-2</v>
          </cell>
          <cell r="I262">
            <v>33.68421</v>
          </cell>
          <cell r="J262">
            <v>1.8188709000000001</v>
          </cell>
          <cell r="K262">
            <v>4.2610000000000001</v>
          </cell>
        </row>
        <row r="263">
          <cell r="A263" t="str">
            <v>2303.TW</v>
          </cell>
          <cell r="B263">
            <v>4.37</v>
          </cell>
          <cell r="C263">
            <v>1.18</v>
          </cell>
          <cell r="D263">
            <v>12.287580999999999</v>
          </cell>
          <cell r="E263">
            <v>0.15123</v>
          </cell>
          <cell r="F263">
            <v>6.1379999999999997E-2</v>
          </cell>
          <cell r="G263">
            <v>0.33827000000000002</v>
          </cell>
          <cell r="H263">
            <v>0.21290999999999999</v>
          </cell>
          <cell r="I263">
            <v>12.906179</v>
          </cell>
          <cell r="J263">
            <v>1.8698406000000001</v>
          </cell>
          <cell r="K263">
            <v>17.998999999999999</v>
          </cell>
        </row>
        <row r="264">
          <cell r="A264" t="str">
            <v>2305.TW</v>
          </cell>
          <cell r="B264">
            <v>0.21</v>
          </cell>
          <cell r="C264">
            <v>0.65200000000000002</v>
          </cell>
          <cell r="E264">
            <v>9.9800010000000005E-3</v>
          </cell>
          <cell r="F264">
            <v>-2.9899999999999999E-2</v>
          </cell>
          <cell r="G264">
            <v>0.30499999999999999</v>
          </cell>
          <cell r="H264">
            <v>-0.17988999999999999</v>
          </cell>
          <cell r="I264">
            <v>116.19047500000001</v>
          </cell>
          <cell r="J264">
            <v>2.2752705</v>
          </cell>
          <cell r="K264">
            <v>2.8410000000000002</v>
          </cell>
        </row>
        <row r="265">
          <cell r="A265" t="str">
            <v>2308.TW</v>
          </cell>
          <cell r="B265">
            <v>12.35</v>
          </cell>
          <cell r="C265">
            <v>1.139</v>
          </cell>
          <cell r="D265">
            <v>21.683354999999999</v>
          </cell>
          <cell r="E265">
            <v>0.15440999999999999</v>
          </cell>
          <cell r="F265">
            <v>5.5539999999999999E-2</v>
          </cell>
          <cell r="G265">
            <v>0.29672999999999999</v>
          </cell>
          <cell r="H265">
            <v>8.1000000000000003E-2</v>
          </cell>
          <cell r="I265">
            <v>28.056678999999999</v>
          </cell>
          <cell r="J265">
            <v>4.2634606000000002</v>
          </cell>
          <cell r="K265">
            <v>153.863</v>
          </cell>
        </row>
        <row r="266">
          <cell r="A266" t="str">
            <v>2312.TW</v>
          </cell>
          <cell r="B266">
            <v>0.64</v>
          </cell>
          <cell r="C266">
            <v>0.754</v>
          </cell>
          <cell r="E266">
            <v>2.6400001999999999E-2</v>
          </cell>
          <cell r="F266">
            <v>1.549E-2</v>
          </cell>
          <cell r="G266">
            <v>6.1469999999999997E-2</v>
          </cell>
          <cell r="H266">
            <v>1.3250001000000001E-2</v>
          </cell>
          <cell r="I266">
            <v>26.171875</v>
          </cell>
          <cell r="J266">
            <v>1.1558899</v>
          </cell>
          <cell r="K266">
            <v>108.458</v>
          </cell>
        </row>
        <row r="267">
          <cell r="A267" t="str">
            <v>2313.TW</v>
          </cell>
          <cell r="B267">
            <v>4.01</v>
          </cell>
          <cell r="C267">
            <v>0.92500000000000004</v>
          </cell>
          <cell r="D267">
            <v>10.026809999999999</v>
          </cell>
          <cell r="E267">
            <v>0.106920004</v>
          </cell>
          <cell r="F267">
            <v>4.1050002000000002E-2</v>
          </cell>
          <cell r="G267">
            <v>0.15096999999999999</v>
          </cell>
          <cell r="H267">
            <v>0.10349999999999999</v>
          </cell>
          <cell r="I267">
            <v>18.653365999999998</v>
          </cell>
          <cell r="J267">
            <v>2.2711399999999999</v>
          </cell>
          <cell r="K267">
            <v>56.283000000000001</v>
          </cell>
        </row>
        <row r="268">
          <cell r="A268" t="str">
            <v>2314.TW</v>
          </cell>
          <cell r="B268">
            <v>-3.06</v>
          </cell>
          <cell r="C268">
            <v>1.236</v>
          </cell>
          <cell r="D268">
            <v>24.375</v>
          </cell>
          <cell r="E268">
            <v>-0.31304001999999997</v>
          </cell>
          <cell r="F268">
            <v>-5.4759997999999997E-2</v>
          </cell>
          <cell r="G268">
            <v>0.12926000000000001</v>
          </cell>
          <cell r="H268">
            <v>-0.48459997999999999</v>
          </cell>
          <cell r="J268">
            <v>4.4395340000000001</v>
          </cell>
          <cell r="K268">
            <v>14.051</v>
          </cell>
        </row>
        <row r="269">
          <cell r="A269" t="str">
            <v>2316.TW</v>
          </cell>
          <cell r="B269">
            <v>5.79</v>
          </cell>
          <cell r="E269">
            <v>0.12164999999999999</v>
          </cell>
          <cell r="F269">
            <v>-2.7309999000000001E-2</v>
          </cell>
          <cell r="G269">
            <v>-6.1120000000000001E-2</v>
          </cell>
          <cell r="H269">
            <v>-0.14688999999999999</v>
          </cell>
          <cell r="I269">
            <v>7.9620030000000002</v>
          </cell>
          <cell r="J269">
            <v>0.91061723000000006</v>
          </cell>
          <cell r="K269">
            <v>19.309000000000001</v>
          </cell>
        </row>
        <row r="270">
          <cell r="A270" t="str">
            <v>2317.TW</v>
          </cell>
          <cell r="B270">
            <v>10.73</v>
          </cell>
          <cell r="C270">
            <v>0.61599999999999999</v>
          </cell>
          <cell r="D270">
            <v>13.202847</v>
          </cell>
          <cell r="E270">
            <v>0.100839995</v>
          </cell>
          <cell r="F270">
            <v>2.7369999999999998E-2</v>
          </cell>
          <cell r="G270">
            <v>6.3630000000000006E-2</v>
          </cell>
          <cell r="H270">
            <v>2.776E-2</v>
          </cell>
          <cell r="I270">
            <v>17.287980000000001</v>
          </cell>
          <cell r="J270">
            <v>1.7260150000000001</v>
          </cell>
          <cell r="K270">
            <v>434.56900000000002</v>
          </cell>
        </row>
        <row r="271">
          <cell r="A271" t="str">
            <v>2321.TW</v>
          </cell>
          <cell r="B271">
            <v>-1.88</v>
          </cell>
          <cell r="C271">
            <v>0.98499999999999999</v>
          </cell>
          <cell r="E271">
            <v>-4.2969998000000002E-2</v>
          </cell>
          <cell r="F271">
            <v>-8.3300000000000006E-3</v>
          </cell>
          <cell r="G271">
            <v>0.25995000000000001</v>
          </cell>
          <cell r="H271">
            <v>2.1999999999999999E-2</v>
          </cell>
          <cell r="J271">
            <v>4.9566298</v>
          </cell>
          <cell r="K271">
            <v>56.89</v>
          </cell>
        </row>
        <row r="272">
          <cell r="A272" t="str">
            <v>2323.TW</v>
          </cell>
          <cell r="B272">
            <v>0.74</v>
          </cell>
          <cell r="C272">
            <v>0.74</v>
          </cell>
          <cell r="E272">
            <v>9.8599999999999993E-2</v>
          </cell>
          <cell r="F272">
            <v>-8.8699999999999994E-3</v>
          </cell>
          <cell r="G272">
            <v>0.22483</v>
          </cell>
          <cell r="H272">
            <v>-5.2399996999999997E-2</v>
          </cell>
          <cell r="I272">
            <v>17.635135999999999</v>
          </cell>
          <cell r="J272">
            <v>0.76927610000000002</v>
          </cell>
          <cell r="K272">
            <v>6.7789999999999999</v>
          </cell>
        </row>
        <row r="273">
          <cell r="A273" t="str">
            <v>2324.TW</v>
          </cell>
          <cell r="B273">
            <v>1.86</v>
          </cell>
          <cell r="C273">
            <v>0.41399999999999998</v>
          </cell>
          <cell r="D273">
            <v>13.935017999999999</v>
          </cell>
          <cell r="E273">
            <v>7.6409995999999994E-2</v>
          </cell>
          <cell r="F273">
            <v>1.7729999999999999E-2</v>
          </cell>
          <cell r="G273">
            <v>4.5739996999999998E-2</v>
          </cell>
          <cell r="H273">
            <v>1.422E-2</v>
          </cell>
          <cell r="I273">
            <v>20.752687000000002</v>
          </cell>
          <cell r="J273">
            <v>1.3988041</v>
          </cell>
          <cell r="K273">
            <v>215.01</v>
          </cell>
        </row>
        <row r="274">
          <cell r="A274" t="str">
            <v>2327.TW</v>
          </cell>
          <cell r="B274">
            <v>41.82</v>
          </cell>
          <cell r="C274">
            <v>1.5920000000000001</v>
          </cell>
          <cell r="D274">
            <v>11.548420999999999</v>
          </cell>
          <cell r="E274">
            <v>0.13897999999999999</v>
          </cell>
          <cell r="F274">
            <v>4.0770000000000001E-2</v>
          </cell>
          <cell r="G274">
            <v>0.33673999999999998</v>
          </cell>
          <cell r="H274">
            <v>0.17413998999999999</v>
          </cell>
          <cell r="I274">
            <v>15.99713</v>
          </cell>
          <cell r="J274">
            <v>2.0567465</v>
          </cell>
          <cell r="K274">
            <v>263.137</v>
          </cell>
        </row>
        <row r="275">
          <cell r="A275" t="str">
            <v>2328.TW</v>
          </cell>
          <cell r="B275">
            <v>2.17</v>
          </cell>
          <cell r="C275">
            <v>0.879</v>
          </cell>
          <cell r="D275">
            <v>17.995170000000002</v>
          </cell>
          <cell r="E275">
            <v>9.8929993999999993E-2</v>
          </cell>
          <cell r="F275">
            <v>4.02E-2</v>
          </cell>
          <cell r="G275">
            <v>0.123859994</v>
          </cell>
          <cell r="H275">
            <v>6.9839999999999999E-2</v>
          </cell>
          <cell r="I275">
            <v>17.165897000000001</v>
          </cell>
          <cell r="J275">
            <v>1.4402257000000001</v>
          </cell>
          <cell r="K275">
            <v>49.454000000000001</v>
          </cell>
        </row>
        <row r="276">
          <cell r="A276" t="str">
            <v>2329.TW</v>
          </cell>
          <cell r="B276">
            <v>2.98</v>
          </cell>
          <cell r="C276">
            <v>1.288</v>
          </cell>
          <cell r="D276">
            <v>21.478874000000001</v>
          </cell>
          <cell r="E276">
            <v>0.20743998999999999</v>
          </cell>
          <cell r="F276">
            <v>8.7849999999999998E-2</v>
          </cell>
          <cell r="G276">
            <v>0.21690999999999999</v>
          </cell>
          <cell r="H276">
            <v>0.12409000000000001</v>
          </cell>
          <cell r="I276">
            <v>20.469798999999998</v>
          </cell>
          <cell r="J276">
            <v>3.654226</v>
          </cell>
          <cell r="K276">
            <v>31.718</v>
          </cell>
        </row>
        <row r="277">
          <cell r="A277" t="str">
            <v>2330.TW</v>
          </cell>
          <cell r="B277">
            <v>33.54</v>
          </cell>
          <cell r="C277">
            <v>1.24</v>
          </cell>
          <cell r="D277">
            <v>17.732676999999999</v>
          </cell>
          <cell r="E277">
            <v>0.25331999999999999</v>
          </cell>
          <cell r="F277">
            <v>0.10836999999999999</v>
          </cell>
          <cell r="G277">
            <v>0.53573000000000004</v>
          </cell>
          <cell r="H277">
            <v>0.42018001999999999</v>
          </cell>
          <cell r="I277">
            <v>25.790099999999999</v>
          </cell>
          <cell r="J277">
            <v>6.1700214999999998</v>
          </cell>
          <cell r="K277">
            <v>86.611000000000004</v>
          </cell>
        </row>
        <row r="278">
          <cell r="A278" t="str">
            <v>2331.TW</v>
          </cell>
          <cell r="B278">
            <v>1.86</v>
          </cell>
          <cell r="C278">
            <v>0.88500000000000001</v>
          </cell>
          <cell r="D278">
            <v>-173.42106999999999</v>
          </cell>
          <cell r="E278">
            <v>8.5930005000000004E-2</v>
          </cell>
          <cell r="F278">
            <v>1.5709999999999998E-2</v>
          </cell>
          <cell r="G278">
            <v>0.16070999</v>
          </cell>
          <cell r="H278">
            <v>2.6870001000000001E-2</v>
          </cell>
          <cell r="I278">
            <v>17.715053999999999</v>
          </cell>
          <cell r="J278">
            <v>1.5250393</v>
          </cell>
          <cell r="K278">
            <v>35.417000000000002</v>
          </cell>
        </row>
        <row r="279">
          <cell r="A279" t="str">
            <v>2332.TW</v>
          </cell>
          <cell r="B279">
            <v>0.63</v>
          </cell>
          <cell r="C279">
            <v>0.72199999999999998</v>
          </cell>
          <cell r="D279">
            <v>62.833331999999999</v>
          </cell>
          <cell r="E279">
            <v>6.5949999999999995E-2</v>
          </cell>
          <cell r="F279">
            <v>4.9199999999999999E-3</v>
          </cell>
          <cell r="G279">
            <v>0.24115998999999999</v>
          </cell>
          <cell r="H279">
            <v>-2.3259999999999999E-2</v>
          </cell>
          <cell r="I279">
            <v>29.920635000000001</v>
          </cell>
          <cell r="J279">
            <v>1.2402131999999999</v>
          </cell>
          <cell r="K279">
            <v>26.651</v>
          </cell>
        </row>
        <row r="280">
          <cell r="A280" t="str">
            <v>2337.TW</v>
          </cell>
          <cell r="B280">
            <v>-1.31</v>
          </cell>
          <cell r="C280">
            <v>1.089</v>
          </cell>
          <cell r="D280">
            <v>33.475613000000003</v>
          </cell>
          <cell r="E280">
            <v>-4.8249997000000003E-2</v>
          </cell>
          <cell r="F280">
            <v>-2.5610002E-2</v>
          </cell>
          <cell r="G280">
            <v>0.23277001</v>
          </cell>
          <cell r="H280">
            <v>-0.22595999999999999</v>
          </cell>
          <cell r="J280">
            <v>1.0645724999999999</v>
          </cell>
          <cell r="K280">
            <v>14.176</v>
          </cell>
        </row>
        <row r="281">
          <cell r="A281" t="str">
            <v>2338.TW</v>
          </cell>
          <cell r="B281">
            <v>3.62</v>
          </cell>
          <cell r="C281">
            <v>1.3879999999999999</v>
          </cell>
          <cell r="D281">
            <v>245.66664</v>
          </cell>
          <cell r="E281">
            <v>3.4649998000000001E-2</v>
          </cell>
          <cell r="F281">
            <v>2.4109999999999999E-2</v>
          </cell>
          <cell r="G281">
            <v>0.25505</v>
          </cell>
          <cell r="H281">
            <v>0.11384</v>
          </cell>
          <cell r="I281">
            <v>20.359116</v>
          </cell>
          <cell r="J281">
            <v>3.0663613999999999</v>
          </cell>
          <cell r="K281">
            <v>34.42</v>
          </cell>
        </row>
        <row r="282">
          <cell r="A282" t="str">
            <v>2340.TW</v>
          </cell>
          <cell r="B282">
            <v>0.46</v>
          </cell>
          <cell r="C282">
            <v>0.97499999999999998</v>
          </cell>
          <cell r="D282">
            <v>77.090909999999994</v>
          </cell>
          <cell r="E282">
            <v>3.5740000000000001E-2</v>
          </cell>
          <cell r="F282">
            <v>4.2700000000000004E-3</v>
          </cell>
          <cell r="G282">
            <v>0.23422999999999999</v>
          </cell>
          <cell r="H282">
            <v>-9.8099999999999993E-3</v>
          </cell>
          <cell r="I282">
            <v>92.173910000000006</v>
          </cell>
          <cell r="J282">
            <v>2.231344</v>
          </cell>
          <cell r="K282">
            <v>9.0719999999999992</v>
          </cell>
        </row>
        <row r="283">
          <cell r="A283" t="str">
            <v>2342.TW</v>
          </cell>
          <cell r="B283">
            <v>-0.88</v>
          </cell>
          <cell r="C283">
            <v>1.054</v>
          </cell>
          <cell r="D283">
            <v>17.880436</v>
          </cell>
          <cell r="E283">
            <v>-6.9949999999999998E-2</v>
          </cell>
          <cell r="F283">
            <v>-3.2169999999999997E-2</v>
          </cell>
          <cell r="G283">
            <v>4.3610000000000003E-2</v>
          </cell>
          <cell r="H283">
            <v>-0.34958</v>
          </cell>
          <cell r="J283">
            <v>2.2089433999999999</v>
          </cell>
          <cell r="K283">
            <v>9.4979999999999993</v>
          </cell>
        </row>
        <row r="284">
          <cell r="A284" t="str">
            <v>2344.TW</v>
          </cell>
          <cell r="B284">
            <v>-0.15</v>
          </cell>
          <cell r="C284">
            <v>1.3109999999999999</v>
          </cell>
          <cell r="D284">
            <v>12.41784</v>
          </cell>
          <cell r="E284">
            <v>4.5999999999999999E-3</v>
          </cell>
          <cell r="F284">
            <v>-2.4199999999999998E-3</v>
          </cell>
          <cell r="G284">
            <v>0.29760998</v>
          </cell>
          <cell r="H284">
            <v>-9.2800000000000001E-3</v>
          </cell>
          <cell r="J284">
            <v>1.2154772</v>
          </cell>
          <cell r="K284">
            <v>19.120999999999999</v>
          </cell>
        </row>
        <row r="285">
          <cell r="A285" t="str">
            <v>2345.TW</v>
          </cell>
          <cell r="B285">
            <v>16.239999999999998</v>
          </cell>
          <cell r="C285">
            <v>0.374</v>
          </cell>
          <cell r="D285">
            <v>20.821235999999999</v>
          </cell>
          <cell r="E285">
            <v>0.34539002000000002</v>
          </cell>
          <cell r="F285">
            <v>0.12203</v>
          </cell>
          <cell r="G285">
            <v>0.22656999999999999</v>
          </cell>
          <cell r="H285">
            <v>0.10193000000000001</v>
          </cell>
          <cell r="I285">
            <v>30.911331000000001</v>
          </cell>
          <cell r="J285">
            <v>9.2445959999999996</v>
          </cell>
          <cell r="K285">
            <v>149.36500000000001</v>
          </cell>
        </row>
        <row r="286">
          <cell r="A286" t="str">
            <v>2347.TW</v>
          </cell>
          <cell r="B286">
            <v>4.6500000000000004</v>
          </cell>
          <cell r="C286">
            <v>0.27200000000000002</v>
          </cell>
          <cell r="D286">
            <v>16.275229</v>
          </cell>
          <cell r="E286">
            <v>0.11663</v>
          </cell>
          <cell r="F286">
            <v>2.8119999999999999E-2</v>
          </cell>
          <cell r="G286">
            <v>4.3150000000000001E-2</v>
          </cell>
          <cell r="H286">
            <v>2.3359998999999999E-2</v>
          </cell>
          <cell r="I286">
            <v>19.075268000000001</v>
          </cell>
          <cell r="J286">
            <v>2.100104</v>
          </cell>
          <cell r="K286">
            <v>246.49600000000001</v>
          </cell>
        </row>
        <row r="287">
          <cell r="A287" t="str">
            <v>2348.TW</v>
          </cell>
          <cell r="B287">
            <v>21.48</v>
          </cell>
          <cell r="C287">
            <v>0.59299999999999997</v>
          </cell>
          <cell r="E287">
            <v>0.23162000999999999</v>
          </cell>
          <cell r="F287">
            <v>4.1250000000000002E-2</v>
          </cell>
          <cell r="G287">
            <v>0.34596001999999998</v>
          </cell>
          <cell r="H287">
            <v>0.20624999999999999</v>
          </cell>
          <cell r="I287">
            <v>9.1480449999999998</v>
          </cell>
          <cell r="J287">
            <v>3.3856544</v>
          </cell>
          <cell r="K287">
            <v>66.867999999999995</v>
          </cell>
        </row>
        <row r="288">
          <cell r="A288" t="str">
            <v>2349.TW</v>
          </cell>
          <cell r="B288">
            <v>-0.28000000000000003</v>
          </cell>
          <cell r="D288">
            <v>8.6915879999999994</v>
          </cell>
          <cell r="E288">
            <v>-2.325E-2</v>
          </cell>
          <cell r="F288">
            <v>-1.193E-2</v>
          </cell>
          <cell r="G288">
            <v>0.15507000000000001</v>
          </cell>
          <cell r="H288">
            <v>-3.1570002E-2</v>
          </cell>
          <cell r="J288">
            <v>1.3014273999999999</v>
          </cell>
          <cell r="K288">
            <v>10.819000000000001</v>
          </cell>
        </row>
        <row r="289">
          <cell r="A289" t="str">
            <v>2351.TW</v>
          </cell>
          <cell r="B289">
            <v>3.76</v>
          </cell>
          <cell r="C289">
            <v>1.3120000000000001</v>
          </cell>
          <cell r="D289">
            <v>18.904322000000001</v>
          </cell>
          <cell r="E289">
            <v>0.11073</v>
          </cell>
          <cell r="F289">
            <v>4.8820000000000002E-2</v>
          </cell>
          <cell r="G289">
            <v>0.17080000000000001</v>
          </cell>
          <cell r="H289">
            <v>7.8320000000000001E-2</v>
          </cell>
          <cell r="I289">
            <v>32.579790000000003</v>
          </cell>
          <cell r="J289">
            <v>3.297088</v>
          </cell>
          <cell r="K289">
            <v>59.604999999999997</v>
          </cell>
        </row>
        <row r="290">
          <cell r="A290" t="str">
            <v>2352.TW</v>
          </cell>
          <cell r="B290">
            <v>1.48</v>
          </cell>
          <cell r="C290">
            <v>0.86</v>
          </cell>
          <cell r="D290">
            <v>15.304182000000001</v>
          </cell>
          <cell r="E290">
            <v>6.3240000000000005E-2</v>
          </cell>
          <cell r="F290">
            <v>1.4370000000000001E-2</v>
          </cell>
          <cell r="G290">
            <v>0.16291</v>
          </cell>
          <cell r="H290">
            <v>1.976E-2</v>
          </cell>
          <cell r="I290">
            <v>27.195945999999999</v>
          </cell>
          <cell r="J290">
            <v>2.1699283</v>
          </cell>
          <cell r="K290">
            <v>102.355</v>
          </cell>
        </row>
        <row r="291">
          <cell r="A291" t="str">
            <v>2353.TW</v>
          </cell>
          <cell r="B291">
            <v>1.87</v>
          </cell>
          <cell r="C291">
            <v>0.753</v>
          </cell>
          <cell r="D291">
            <v>25.178571999999999</v>
          </cell>
          <cell r="E291">
            <v>8.6219995999999993E-2</v>
          </cell>
          <cell r="F291">
            <v>1.4680001E-2</v>
          </cell>
          <cell r="G291">
            <v>0.10761999999999999</v>
          </cell>
          <cell r="H291">
            <v>1.3270000000000001E-2</v>
          </cell>
          <cell r="I291">
            <v>30.160429000000001</v>
          </cell>
          <cell r="J291">
            <v>2.2996943000000001</v>
          </cell>
          <cell r="K291">
            <v>82.495000000000005</v>
          </cell>
        </row>
        <row r="292">
          <cell r="A292" t="str">
            <v>2354.TW</v>
          </cell>
          <cell r="B292">
            <v>3.02</v>
          </cell>
          <cell r="C292">
            <v>0.753</v>
          </cell>
          <cell r="D292">
            <v>25.243053</v>
          </cell>
          <cell r="E292">
            <v>4.1410000000000002E-2</v>
          </cell>
          <cell r="F292">
            <v>6.43E-3</v>
          </cell>
          <cell r="G292">
            <v>7.6829999999999996E-2</v>
          </cell>
          <cell r="H292">
            <v>2.6020000000000001E-2</v>
          </cell>
          <cell r="I292">
            <v>24.072846999999999</v>
          </cell>
          <cell r="J292">
            <v>0.97670420000000002</v>
          </cell>
          <cell r="K292">
            <v>52.692999999999998</v>
          </cell>
        </row>
        <row r="293">
          <cell r="A293" t="str">
            <v>2355.TW</v>
          </cell>
          <cell r="B293">
            <v>2.62</v>
          </cell>
          <cell r="C293">
            <v>1.1020000000000001</v>
          </cell>
          <cell r="D293">
            <v>12.070845</v>
          </cell>
          <cell r="E293">
            <v>4.7739999999999998E-2</v>
          </cell>
          <cell r="F293">
            <v>2.2689999999999998E-2</v>
          </cell>
          <cell r="G293">
            <v>0.13073000000000001</v>
          </cell>
          <cell r="H293">
            <v>7.9469999999999999E-2</v>
          </cell>
          <cell r="I293">
            <v>16.908397999999998</v>
          </cell>
          <cell r="J293">
            <v>1.0935842</v>
          </cell>
          <cell r="K293">
            <v>42.137</v>
          </cell>
        </row>
        <row r="294">
          <cell r="A294" t="str">
            <v>2356.TW</v>
          </cell>
          <cell r="B294">
            <v>1.76</v>
          </cell>
          <cell r="C294">
            <v>0.45100000000000001</v>
          </cell>
          <cell r="D294">
            <v>17.904762000000002</v>
          </cell>
          <cell r="E294">
            <v>0.10949001</v>
          </cell>
          <cell r="F294">
            <v>2.1540001E-2</v>
          </cell>
          <cell r="G294">
            <v>5.1990000000000001E-2</v>
          </cell>
          <cell r="H294">
            <v>1.6379999999999999E-2</v>
          </cell>
          <cell r="I294">
            <v>32.045456000000001</v>
          </cell>
          <cell r="J294">
            <v>3.3782570000000001</v>
          </cell>
          <cell r="K294">
            <v>146.36199999999999</v>
          </cell>
        </row>
        <row r="295">
          <cell r="A295" t="str">
            <v>2357.TW</v>
          </cell>
          <cell r="B295">
            <v>30.94</v>
          </cell>
          <cell r="C295">
            <v>0.55900000000000005</v>
          </cell>
          <cell r="D295">
            <v>14.398908</v>
          </cell>
          <cell r="E295">
            <v>9.8960000000000006E-2</v>
          </cell>
          <cell r="F295">
            <v>2.478E-2</v>
          </cell>
          <cell r="G295">
            <v>0.16486000000000001</v>
          </cell>
          <cell r="H295">
            <v>3.9829999999999997E-2</v>
          </cell>
          <cell r="I295">
            <v>17.032966999999999</v>
          </cell>
          <cell r="J295">
            <v>1.5050433999999999</v>
          </cell>
          <cell r="K295">
            <v>663.22</v>
          </cell>
        </row>
        <row r="296">
          <cell r="A296" t="str">
            <v>2358.TW</v>
          </cell>
          <cell r="B296">
            <v>-3.47</v>
          </cell>
          <cell r="C296">
            <v>0.46300000000000002</v>
          </cell>
          <cell r="D296">
            <v>2.1923077000000002</v>
          </cell>
          <cell r="E296">
            <v>-0.28244000000000002</v>
          </cell>
          <cell r="F296">
            <v>-8.3890000000000006E-2</v>
          </cell>
          <cell r="G296">
            <v>-4.1989997000000001E-2</v>
          </cell>
          <cell r="H296">
            <v>-2.0143401999999999</v>
          </cell>
          <cell r="J296">
            <v>0.41819513000000003</v>
          </cell>
          <cell r="K296">
            <v>10.994999999999999</v>
          </cell>
        </row>
        <row r="297">
          <cell r="A297" t="str">
            <v>2359.TW</v>
          </cell>
          <cell r="B297">
            <v>3.09</v>
          </cell>
          <cell r="C297">
            <v>0.89700000000000002</v>
          </cell>
          <cell r="E297">
            <v>0.10154000000000001</v>
          </cell>
          <cell r="F297">
            <v>1.0279999999999999E-2</v>
          </cell>
          <cell r="G297">
            <v>0.22955998999999999</v>
          </cell>
          <cell r="H297">
            <v>5.781E-2</v>
          </cell>
          <cell r="I297">
            <v>56.634304</v>
          </cell>
          <cell r="J297">
            <v>5.7416580000000002</v>
          </cell>
          <cell r="K297">
            <v>24.623999999999999</v>
          </cell>
        </row>
        <row r="298">
          <cell r="A298" t="str">
            <v>2360.TW</v>
          </cell>
          <cell r="B298">
            <v>9.48</v>
          </cell>
          <cell r="C298">
            <v>0.80300000000000005</v>
          </cell>
          <cell r="D298">
            <v>20.233196</v>
          </cell>
          <cell r="G298">
            <v>0.56972003000000004</v>
          </cell>
          <cell r="H298">
            <v>0.20371</v>
          </cell>
          <cell r="I298">
            <v>31.118144999999998</v>
          </cell>
          <cell r="J298">
            <v>5.6930019999999999</v>
          </cell>
          <cell r="K298">
            <v>44.420999999999999</v>
          </cell>
        </row>
        <row r="299">
          <cell r="A299" t="str">
            <v>2362.TW</v>
          </cell>
          <cell r="B299">
            <v>2.85</v>
          </cell>
          <cell r="C299">
            <v>0.59499999999999997</v>
          </cell>
          <cell r="E299">
            <v>2.555E-2</v>
          </cell>
          <cell r="F299">
            <v>1.149E-2</v>
          </cell>
          <cell r="G299">
            <v>0.20039000000000001</v>
          </cell>
          <cell r="H299">
            <v>6.3579999999999998E-2</v>
          </cell>
          <cell r="I299">
            <v>23.192983999999999</v>
          </cell>
          <cell r="J299">
            <v>0.93928060000000002</v>
          </cell>
          <cell r="K299">
            <v>41.658999999999999</v>
          </cell>
        </row>
        <row r="300">
          <cell r="A300" t="str">
            <v>2363.TW</v>
          </cell>
          <cell r="B300">
            <v>0.78</v>
          </cell>
          <cell r="C300">
            <v>0.51800000000000002</v>
          </cell>
          <cell r="E300">
            <v>3.0159999999999999E-2</v>
          </cell>
          <cell r="F300">
            <v>-1.4989999E-2</v>
          </cell>
          <cell r="G300">
            <v>0.34909000000000001</v>
          </cell>
          <cell r="H300">
            <v>-3.01986</v>
          </cell>
          <cell r="I300">
            <v>77.948719999999994</v>
          </cell>
          <cell r="J300">
            <v>2.4256929999999999</v>
          </cell>
          <cell r="K300">
            <v>0.251</v>
          </cell>
        </row>
        <row r="301">
          <cell r="A301" t="str">
            <v>2364.TW</v>
          </cell>
          <cell r="B301">
            <v>3.81</v>
          </cell>
          <cell r="E301">
            <v>0.28460000000000002</v>
          </cell>
          <cell r="F301">
            <v>3.2230000000000002E-2</v>
          </cell>
          <cell r="G301">
            <v>0.36770000000000003</v>
          </cell>
          <cell r="H301">
            <v>3.4959999999999998E-2</v>
          </cell>
          <cell r="I301">
            <v>23.727035999999998</v>
          </cell>
          <cell r="J301">
            <v>5.808649</v>
          </cell>
          <cell r="K301">
            <v>34.6</v>
          </cell>
        </row>
        <row r="302">
          <cell r="A302" t="str">
            <v>2365.TW</v>
          </cell>
          <cell r="B302">
            <v>0.41</v>
          </cell>
          <cell r="C302">
            <v>0.497</v>
          </cell>
          <cell r="E302">
            <v>2.3910000000000001E-2</v>
          </cell>
          <cell r="F302">
            <v>1.1800000000000001E-3</v>
          </cell>
          <cell r="G302">
            <v>0.37765998000000001</v>
          </cell>
          <cell r="H302">
            <v>-5.416E-2</v>
          </cell>
          <cell r="I302">
            <v>88.048775000000006</v>
          </cell>
          <cell r="J302">
            <v>2.6792340000000001</v>
          </cell>
          <cell r="K302">
            <v>3.4740000000000002</v>
          </cell>
        </row>
        <row r="303">
          <cell r="A303" t="str">
            <v>2367.TW</v>
          </cell>
          <cell r="B303">
            <v>0.49</v>
          </cell>
          <cell r="C303">
            <v>0.78500000000000003</v>
          </cell>
          <cell r="D303">
            <v>13.487083999999999</v>
          </cell>
          <cell r="E303">
            <v>-3.3509999999999998E-2</v>
          </cell>
          <cell r="F303">
            <v>-1.081E-2</v>
          </cell>
          <cell r="G303">
            <v>9.0500004999999994E-2</v>
          </cell>
          <cell r="H303">
            <v>-2.2630000000000001E-2</v>
          </cell>
          <cell r="I303">
            <v>74.591835000000003</v>
          </cell>
          <cell r="J303">
            <v>2.4904606</v>
          </cell>
          <cell r="K303">
            <v>22.349</v>
          </cell>
        </row>
        <row r="304">
          <cell r="A304" t="str">
            <v>2368.TW</v>
          </cell>
          <cell r="B304">
            <v>8.7899999999999991</v>
          </cell>
          <cell r="C304">
            <v>0.17199999999999999</v>
          </cell>
          <cell r="D304">
            <v>12.972454000000001</v>
          </cell>
          <cell r="E304">
            <v>0.29049000000000003</v>
          </cell>
          <cell r="F304">
            <v>0.12088</v>
          </cell>
          <cell r="G304">
            <v>0.27061000000000002</v>
          </cell>
          <cell r="H304">
            <v>0.19045000000000001</v>
          </cell>
          <cell r="I304">
            <v>23.037541999999998</v>
          </cell>
          <cell r="J304">
            <v>5.9217453000000004</v>
          </cell>
          <cell r="K304">
            <v>67.421000000000006</v>
          </cell>
        </row>
        <row r="305">
          <cell r="A305" t="str">
            <v>2369.TW</v>
          </cell>
          <cell r="B305">
            <v>-0.32</v>
          </cell>
          <cell r="C305">
            <v>0.98699999999999999</v>
          </cell>
          <cell r="D305">
            <v>14.375</v>
          </cell>
          <cell r="E305">
            <v>-2.1780000000000001E-2</v>
          </cell>
          <cell r="F305">
            <v>-1.5650000000000001E-2</v>
          </cell>
          <cell r="G305">
            <v>4.1799999999999997E-2</v>
          </cell>
          <cell r="H305">
            <v>-5.049E-2</v>
          </cell>
          <cell r="J305">
            <v>1.6852757</v>
          </cell>
          <cell r="K305">
            <v>15.42</v>
          </cell>
        </row>
        <row r="306">
          <cell r="A306" t="str">
            <v>2371.TW</v>
          </cell>
          <cell r="B306">
            <v>1.21</v>
          </cell>
          <cell r="D306">
            <v>26.509436000000001</v>
          </cell>
          <cell r="E306">
            <v>4.7230000000000001E-2</v>
          </cell>
          <cell r="F306">
            <v>5.3E-3</v>
          </cell>
          <cell r="G306">
            <v>0.16240999</v>
          </cell>
          <cell r="H306">
            <v>3.9280000000000002E-2</v>
          </cell>
          <cell r="I306">
            <v>46.446280000000002</v>
          </cell>
          <cell r="J306">
            <v>2.4002732999999998</v>
          </cell>
          <cell r="K306">
            <v>21.527999999999999</v>
          </cell>
        </row>
        <row r="307">
          <cell r="A307" t="str">
            <v>2373.TW</v>
          </cell>
          <cell r="B307">
            <v>4.8099999999999996</v>
          </cell>
          <cell r="C307">
            <v>9.2999999999999999E-2</v>
          </cell>
          <cell r="D307">
            <v>10.334262000000001</v>
          </cell>
          <cell r="E307">
            <v>0.13350001</v>
          </cell>
          <cell r="F307">
            <v>3.5619999999999999E-2</v>
          </cell>
          <cell r="G307">
            <v>0.46128000000000002</v>
          </cell>
          <cell r="H307">
            <v>0.11161</v>
          </cell>
          <cell r="I307">
            <v>15.426195</v>
          </cell>
          <cell r="J307">
            <v>2.2475312000000001</v>
          </cell>
          <cell r="K307">
            <v>51.302</v>
          </cell>
        </row>
        <row r="308">
          <cell r="A308" t="str">
            <v>2374.TW</v>
          </cell>
          <cell r="B308">
            <v>1.72</v>
          </cell>
          <cell r="C308">
            <v>0.66200000000000003</v>
          </cell>
          <cell r="D308">
            <v>-104.38596</v>
          </cell>
          <cell r="E308">
            <v>3.635E-2</v>
          </cell>
          <cell r="F308">
            <v>8.5599999999999999E-3</v>
          </cell>
          <cell r="G308">
            <v>0.26514998000000001</v>
          </cell>
          <cell r="H308">
            <v>6.6149995000000003E-2</v>
          </cell>
          <cell r="I308">
            <v>34.593020000000003</v>
          </cell>
          <cell r="J308">
            <v>2.6534070000000001</v>
          </cell>
          <cell r="K308">
            <v>17.305</v>
          </cell>
        </row>
        <row r="309">
          <cell r="A309" t="str">
            <v>2375.TW</v>
          </cell>
          <cell r="B309">
            <v>3.07</v>
          </cell>
          <cell r="C309">
            <v>1.54</v>
          </cell>
          <cell r="D309">
            <v>12.767526999999999</v>
          </cell>
          <cell r="E309">
            <v>2.9819999999999999E-2</v>
          </cell>
          <cell r="F309">
            <v>7.3699999999999998E-3</v>
          </cell>
          <cell r="G309">
            <v>0.15178000999999999</v>
          </cell>
          <cell r="H309">
            <v>2.341E-2</v>
          </cell>
          <cell r="I309">
            <v>22.540716</v>
          </cell>
          <cell r="J309">
            <v>0.8376709</v>
          </cell>
          <cell r="K309">
            <v>44.268000000000001</v>
          </cell>
        </row>
        <row r="310">
          <cell r="A310" t="str">
            <v>2376.TW</v>
          </cell>
          <cell r="B310">
            <v>8.94</v>
          </cell>
          <cell r="C310">
            <v>0.82499999999999996</v>
          </cell>
          <cell r="D310">
            <v>16.897081</v>
          </cell>
          <cell r="E310">
            <v>0.15074000000000001</v>
          </cell>
          <cell r="F310">
            <v>4.7300000000000002E-2</v>
          </cell>
          <cell r="G310">
            <v>0.11752</v>
          </cell>
          <cell r="H310">
            <v>5.5789999999999999E-2</v>
          </cell>
          <cell r="I310">
            <v>36.912754</v>
          </cell>
          <cell r="J310">
            <v>5.2866819999999999</v>
          </cell>
          <cell r="K310">
            <v>257.84300000000002</v>
          </cell>
        </row>
        <row r="311">
          <cell r="A311" t="str">
            <v>2377.TW</v>
          </cell>
          <cell r="B311">
            <v>8.92</v>
          </cell>
          <cell r="C311">
            <v>0.72399999999999998</v>
          </cell>
          <cell r="D311">
            <v>13.477088999999999</v>
          </cell>
          <cell r="E311">
            <v>0.16137000000000001</v>
          </cell>
          <cell r="F311">
            <v>5.4719999999999998E-2</v>
          </cell>
          <cell r="G311">
            <v>0.12196</v>
          </cell>
          <cell r="H311">
            <v>4.6800000000000001E-2</v>
          </cell>
          <cell r="I311">
            <v>22.421524000000002</v>
          </cell>
          <cell r="J311">
            <v>3.4929008000000001</v>
          </cell>
          <cell r="K311">
            <v>221.32900000000001</v>
          </cell>
        </row>
        <row r="312">
          <cell r="A312" t="str">
            <v>2379.TW</v>
          </cell>
          <cell r="B312">
            <v>20.22</v>
          </cell>
          <cell r="C312">
            <v>1.0489999999999999</v>
          </cell>
          <cell r="D312">
            <v>16.241367</v>
          </cell>
          <cell r="E312">
            <v>0.21922000999999999</v>
          </cell>
          <cell r="F312">
            <v>4.8070002000000001E-2</v>
          </cell>
          <cell r="G312">
            <v>0.44779997999999999</v>
          </cell>
          <cell r="H312">
            <v>0.10706</v>
          </cell>
          <cell r="I312">
            <v>26.755687999999999</v>
          </cell>
          <cell r="J312">
            <v>5.8313750000000004</v>
          </cell>
          <cell r="K312">
            <v>197.279</v>
          </cell>
        </row>
        <row r="313">
          <cell r="A313" t="str">
            <v>2380.TW</v>
          </cell>
          <cell r="B313">
            <v>-1.4</v>
          </cell>
          <cell r="C313">
            <v>1.1839999999999999</v>
          </cell>
          <cell r="E313">
            <v>-0.41293999999999997</v>
          </cell>
          <cell r="F313">
            <v>-9.7320005000000001E-2</v>
          </cell>
          <cell r="G313">
            <v>0.19791001</v>
          </cell>
          <cell r="H313">
            <v>-2.3449999999999999E-2</v>
          </cell>
          <cell r="J313">
            <v>1.8370127999999999</v>
          </cell>
          <cell r="K313">
            <v>9.1449999999999996</v>
          </cell>
        </row>
        <row r="314">
          <cell r="A314" t="str">
            <v>2382.TW</v>
          </cell>
          <cell r="B314">
            <v>11.68</v>
          </cell>
          <cell r="C314">
            <v>0.64800000000000002</v>
          </cell>
          <cell r="D314">
            <v>17.534825999999999</v>
          </cell>
          <cell r="E314">
            <v>0.27445000000000003</v>
          </cell>
          <cell r="F314">
            <v>4.1100003000000003E-2</v>
          </cell>
          <cell r="G314">
            <v>8.2779995999999995E-2</v>
          </cell>
          <cell r="H314">
            <v>4.5179999999999998E-2</v>
          </cell>
          <cell r="I314">
            <v>24.785957</v>
          </cell>
          <cell r="J314">
            <v>6.6104946</v>
          </cell>
          <cell r="K314">
            <v>279.76799999999997</v>
          </cell>
        </row>
        <row r="315">
          <cell r="A315" t="str">
            <v>2383.TW</v>
          </cell>
          <cell r="B315">
            <v>13.9</v>
          </cell>
          <cell r="C315">
            <v>1.0629999999999999</v>
          </cell>
          <cell r="D315">
            <v>14.111556</v>
          </cell>
          <cell r="E315">
            <v>0.30528998000000002</v>
          </cell>
          <cell r="F315">
            <v>0.10795999000000001</v>
          </cell>
          <cell r="G315">
            <v>0.28819</v>
          </cell>
          <cell r="H315">
            <v>0.19653000000000001</v>
          </cell>
          <cell r="I315">
            <v>30.395685</v>
          </cell>
          <cell r="J315">
            <v>5.6007004</v>
          </cell>
          <cell r="K315">
            <v>138.428</v>
          </cell>
        </row>
        <row r="316">
          <cell r="A316" t="str">
            <v>2385.TW</v>
          </cell>
          <cell r="B316">
            <v>10.6</v>
          </cell>
          <cell r="C316">
            <v>0.39700000000000002</v>
          </cell>
          <cell r="D316">
            <v>13.307031</v>
          </cell>
          <cell r="E316">
            <v>0.22711000000000001</v>
          </cell>
          <cell r="F316">
            <v>6.9599999999999995E-2</v>
          </cell>
          <cell r="G316">
            <v>0.20106001000000001</v>
          </cell>
          <cell r="H316">
            <v>9.9750005000000003E-2</v>
          </cell>
          <cell r="I316">
            <v>17.5</v>
          </cell>
          <cell r="J316">
            <v>3.124263</v>
          </cell>
          <cell r="K316">
            <v>135.97300000000001</v>
          </cell>
        </row>
        <row r="317">
          <cell r="A317" t="str">
            <v>2387.TW</v>
          </cell>
          <cell r="B317">
            <v>7.5</v>
          </cell>
          <cell r="C317">
            <v>0.85499999999999998</v>
          </cell>
          <cell r="D317">
            <v>6.9153675999999997</v>
          </cell>
          <cell r="E317">
            <v>0.119160004</v>
          </cell>
          <cell r="F317">
            <v>4.9959999999999997E-2</v>
          </cell>
          <cell r="G317">
            <v>0.15704000000000001</v>
          </cell>
          <cell r="H317">
            <v>8.3159999999999998E-2</v>
          </cell>
          <cell r="I317">
            <v>8.2799999999999994</v>
          </cell>
          <cell r="J317">
            <v>1.2768318999999999</v>
          </cell>
          <cell r="K317">
            <v>111.99299999999999</v>
          </cell>
        </row>
        <row r="318">
          <cell r="A318" t="str">
            <v>2388.TW</v>
          </cell>
          <cell r="B318">
            <v>1.1299999999999999</v>
          </cell>
          <cell r="C318">
            <v>1.843</v>
          </cell>
          <cell r="E318">
            <v>3.3660000000000002E-2</v>
          </cell>
          <cell r="F318">
            <v>-6.7000003999999997E-4</v>
          </cell>
          <cell r="G318">
            <v>0.25280999999999998</v>
          </cell>
          <cell r="H318">
            <v>3.2849999999999997E-2</v>
          </cell>
          <cell r="I318">
            <v>105.30974000000001</v>
          </cell>
          <cell r="J318">
            <v>4.473516</v>
          </cell>
          <cell r="K318">
            <v>25.356000000000002</v>
          </cell>
        </row>
        <row r="319">
          <cell r="A319" t="str">
            <v>2390.TW</v>
          </cell>
          <cell r="B319">
            <v>-0.65</v>
          </cell>
          <cell r="E319">
            <v>-5.0549999999999998E-2</v>
          </cell>
          <cell r="F319">
            <v>-5.0000000000000001E-3</v>
          </cell>
          <cell r="G319">
            <v>0.24517</v>
          </cell>
          <cell r="H319">
            <v>-5.2529998000000001E-2</v>
          </cell>
          <cell r="J319">
            <v>1.0744587999999999</v>
          </cell>
          <cell r="K319">
            <v>3.371</v>
          </cell>
        </row>
        <row r="320">
          <cell r="A320" t="str">
            <v>2392.TW</v>
          </cell>
          <cell r="B320">
            <v>5.2</v>
          </cell>
          <cell r="C320">
            <v>0.98</v>
          </cell>
          <cell r="D320">
            <v>16.127659999999999</v>
          </cell>
          <cell r="E320">
            <v>5.7520000000000002E-2</v>
          </cell>
          <cell r="F320">
            <v>1.7760001000000001E-2</v>
          </cell>
          <cell r="G320">
            <v>0.12913999000000001</v>
          </cell>
          <cell r="H320">
            <v>4.3070003000000003E-2</v>
          </cell>
          <cell r="I320">
            <v>14.576924</v>
          </cell>
          <cell r="J320">
            <v>1.4502459999999999</v>
          </cell>
          <cell r="K320">
            <v>192.03100000000001</v>
          </cell>
        </row>
        <row r="321">
          <cell r="A321" t="str">
            <v>2393.TW</v>
          </cell>
          <cell r="B321">
            <v>3.91</v>
          </cell>
          <cell r="C321">
            <v>0.85499999999999998</v>
          </cell>
          <cell r="D321">
            <v>14.723927</v>
          </cell>
          <cell r="E321">
            <v>8.0170006000000002E-2</v>
          </cell>
          <cell r="F321">
            <v>4.2919997000000001E-2</v>
          </cell>
          <cell r="G321">
            <v>0.29078999999999999</v>
          </cell>
          <cell r="H321">
            <v>9.3770000000000006E-2</v>
          </cell>
          <cell r="I321">
            <v>18.414321999999999</v>
          </cell>
          <cell r="J321">
            <v>1.7208824</v>
          </cell>
          <cell r="K321">
            <v>40.247</v>
          </cell>
        </row>
        <row r="322">
          <cell r="A322" t="str">
            <v>2395.TW</v>
          </cell>
          <cell r="B322">
            <v>11.42</v>
          </cell>
          <cell r="C322">
            <v>0.73299999999999998</v>
          </cell>
          <cell r="D322">
            <v>25.579761999999999</v>
          </cell>
          <cell r="E322">
            <v>0.23624999999999999</v>
          </cell>
          <cell r="F322">
            <v>9.3729999999999994E-2</v>
          </cell>
          <cell r="G322">
            <v>0.40619</v>
          </cell>
          <cell r="H322">
            <v>0.13814999</v>
          </cell>
          <cell r="I322">
            <v>31.873905000000001</v>
          </cell>
          <cell r="J322">
            <v>7.3038100000000004</v>
          </cell>
          <cell r="K322">
            <v>71.194000000000003</v>
          </cell>
        </row>
        <row r="323">
          <cell r="A323" t="str">
            <v>2397.TW</v>
          </cell>
          <cell r="B323">
            <v>2.5299999999999998</v>
          </cell>
          <cell r="C323">
            <v>0.38</v>
          </cell>
          <cell r="D323">
            <v>15.247934000000001</v>
          </cell>
          <cell r="E323">
            <v>6.7900000000000002E-2</v>
          </cell>
          <cell r="F323">
            <v>3.0569999E-2</v>
          </cell>
          <cell r="G323">
            <v>0.26512999999999998</v>
          </cell>
          <cell r="H323">
            <v>5.9320003000000003E-2</v>
          </cell>
          <cell r="I323">
            <v>29.169962000000002</v>
          </cell>
          <cell r="J323">
            <v>2.6720738000000002</v>
          </cell>
          <cell r="K323">
            <v>80.218999999999994</v>
          </cell>
        </row>
        <row r="324">
          <cell r="A324" t="str">
            <v>2399.TW</v>
          </cell>
          <cell r="B324">
            <v>-0.6</v>
          </cell>
          <cell r="C324">
            <v>0.876</v>
          </cell>
          <cell r="D324">
            <v>71.666663999999997</v>
          </cell>
          <cell r="E324">
            <v>-5.1609996999999998E-2</v>
          </cell>
          <cell r="F324">
            <v>-2.8979999999999999E-2</v>
          </cell>
          <cell r="G324">
            <v>5.7729996999999998E-2</v>
          </cell>
          <cell r="H324">
            <v>-0.11978999999999999</v>
          </cell>
          <cell r="J324">
            <v>1.7846766999999999</v>
          </cell>
          <cell r="K324">
            <v>13.164</v>
          </cell>
        </row>
        <row r="325">
          <cell r="A325" t="str">
            <v>2401.TW</v>
          </cell>
          <cell r="B325">
            <v>-0.28999999999999998</v>
          </cell>
          <cell r="C325">
            <v>0.83099999999999996</v>
          </cell>
          <cell r="D325">
            <v>18.134329000000001</v>
          </cell>
          <cell r="E325">
            <v>-1.9640000000000001E-2</v>
          </cell>
          <cell r="F325">
            <v>-1.0670001E-2</v>
          </cell>
          <cell r="G325">
            <v>0.45601999999999998</v>
          </cell>
          <cell r="H325">
            <v>-7.6230004000000004E-2</v>
          </cell>
          <cell r="J325">
            <v>2.5277392999999999</v>
          </cell>
          <cell r="K325">
            <v>9.407</v>
          </cell>
        </row>
        <row r="326">
          <cell r="A326" t="str">
            <v>2402.TW</v>
          </cell>
          <cell r="B326">
            <v>1.73</v>
          </cell>
          <cell r="C326">
            <v>0.59499999999999997</v>
          </cell>
          <cell r="D326">
            <v>12.283735999999999</v>
          </cell>
          <cell r="E326">
            <v>7.5789999999999996E-2</v>
          </cell>
          <cell r="F326">
            <v>3.0210000000000001E-2</v>
          </cell>
          <cell r="G326">
            <v>0.14879999999999999</v>
          </cell>
          <cell r="H326">
            <v>6.6879999999999995E-2</v>
          </cell>
          <cell r="I326">
            <v>20.520230999999999</v>
          </cell>
          <cell r="J326">
            <v>1.7163854000000001</v>
          </cell>
          <cell r="K326">
            <v>28.684999999999999</v>
          </cell>
        </row>
        <row r="327">
          <cell r="A327" t="str">
            <v>2404.TW</v>
          </cell>
          <cell r="B327">
            <v>25.27</v>
          </cell>
          <cell r="C327">
            <v>0.71899999999999997</v>
          </cell>
          <cell r="D327">
            <v>14.111288999999999</v>
          </cell>
          <cell r="E327">
            <v>0.42081000000000002</v>
          </cell>
          <cell r="F327">
            <v>9.4790003999999997E-2</v>
          </cell>
          <cell r="G327">
            <v>0.10932</v>
          </cell>
          <cell r="H327">
            <v>9.0389999999999998E-2</v>
          </cell>
          <cell r="I327">
            <v>13.949346999999999</v>
          </cell>
          <cell r="J327">
            <v>5.4516773000000001</v>
          </cell>
          <cell r="K327">
            <v>367.24099999999999</v>
          </cell>
        </row>
        <row r="328">
          <cell r="A328" t="str">
            <v>2405.TW</v>
          </cell>
          <cell r="B328">
            <v>0.13</v>
          </cell>
          <cell r="C328">
            <v>1.256</v>
          </cell>
          <cell r="E328">
            <v>3.7799999999999999E-3</v>
          </cell>
          <cell r="F328">
            <v>-2.9300001999999999E-3</v>
          </cell>
          <cell r="G328">
            <v>0.40749002000000001</v>
          </cell>
          <cell r="H328">
            <v>5.1599997E-3</v>
          </cell>
          <cell r="I328">
            <v>163.46154999999999</v>
          </cell>
          <cell r="J328">
            <v>1.9891417</v>
          </cell>
          <cell r="K328">
            <v>4.9790000000000001</v>
          </cell>
        </row>
        <row r="329">
          <cell r="A329" t="str">
            <v>2406.TW</v>
          </cell>
          <cell r="B329">
            <v>-0.8</v>
          </cell>
          <cell r="C329">
            <v>0.379</v>
          </cell>
          <cell r="E329">
            <v>-0.13020000000000001</v>
          </cell>
          <cell r="F329">
            <v>-4.1169999999999998E-2</v>
          </cell>
          <cell r="G329">
            <v>-1.6100000000000001E-3</v>
          </cell>
          <cell r="H329">
            <v>-0.22541</v>
          </cell>
          <cell r="J329">
            <v>2.0257580000000002</v>
          </cell>
          <cell r="K329">
            <v>11.228</v>
          </cell>
        </row>
        <row r="330">
          <cell r="A330" t="str">
            <v>2408.TW</v>
          </cell>
          <cell r="B330">
            <v>-2.25</v>
          </cell>
          <cell r="C330">
            <v>1.081</v>
          </cell>
          <cell r="D330">
            <v>11.707746500000001</v>
          </cell>
          <cell r="E330">
            <v>-4.0949997000000002E-2</v>
          </cell>
          <cell r="F330">
            <v>-4.6120000000000001E-2</v>
          </cell>
          <cell r="G330">
            <v>-0.12755</v>
          </cell>
          <cell r="H330">
            <v>-0.30708997999999998</v>
          </cell>
          <cell r="J330">
            <v>1.2277073999999999</v>
          </cell>
          <cell r="K330">
            <v>10.641999999999999</v>
          </cell>
        </row>
        <row r="331">
          <cell r="A331" t="str">
            <v>2409.TW</v>
          </cell>
          <cell r="B331">
            <v>-1.41</v>
          </cell>
          <cell r="C331">
            <v>1.2689999999999999</v>
          </cell>
          <cell r="D331">
            <v>24.078946999999999</v>
          </cell>
          <cell r="E331">
            <v>-6.4159999999999995E-2</v>
          </cell>
          <cell r="F331">
            <v>-2.5700000000000001E-2</v>
          </cell>
          <cell r="G331">
            <v>4.4600000000000001E-2</v>
          </cell>
          <cell r="H331">
            <v>-8.3059999999999995E-2</v>
          </cell>
          <cell r="J331">
            <v>0.93267409999999995</v>
          </cell>
          <cell r="K331">
            <v>33.418999999999997</v>
          </cell>
        </row>
        <row r="332">
          <cell r="A332" t="str">
            <v>2412.TW</v>
          </cell>
          <cell r="B332">
            <v>4.7300000000000004</v>
          </cell>
          <cell r="C332">
            <v>0.06</v>
          </cell>
          <cell r="D332">
            <v>24.803149999999999</v>
          </cell>
          <cell r="E332">
            <v>9.3530000000000002E-2</v>
          </cell>
          <cell r="F332">
            <v>5.5480000000000002E-2</v>
          </cell>
          <cell r="G332">
            <v>0.36324000000000001</v>
          </cell>
          <cell r="H332">
            <v>0.21698000000000001</v>
          </cell>
          <cell r="I332">
            <v>26.638477000000002</v>
          </cell>
          <cell r="J332">
            <v>2.4902663</v>
          </cell>
          <cell r="K332">
            <v>28.867999999999999</v>
          </cell>
        </row>
        <row r="333">
          <cell r="A333" t="str">
            <v>2413.TW</v>
          </cell>
          <cell r="B333">
            <v>0.6</v>
          </cell>
          <cell r="C333">
            <v>1.228</v>
          </cell>
          <cell r="E333">
            <v>5.2299999999999999E-2</v>
          </cell>
          <cell r="F333">
            <v>1.0290001E-2</v>
          </cell>
          <cell r="G333">
            <v>0.14876</v>
          </cell>
          <cell r="H333">
            <v>-2.3179999999999999E-2</v>
          </cell>
          <cell r="I333">
            <v>42.416668000000001</v>
          </cell>
          <cell r="J333">
            <v>1.5994219000000001</v>
          </cell>
          <cell r="K333">
            <v>36.301000000000002</v>
          </cell>
        </row>
        <row r="334">
          <cell r="A334" t="str">
            <v>2414.TW</v>
          </cell>
          <cell r="B334">
            <v>2.3199999999999998</v>
          </cell>
          <cell r="C334">
            <v>0.438</v>
          </cell>
          <cell r="E334">
            <v>9.8820000000000005E-2</v>
          </cell>
          <cell r="F334">
            <v>3.492E-2</v>
          </cell>
          <cell r="G334">
            <v>8.3129994999999998E-2</v>
          </cell>
          <cell r="H334">
            <v>2.332E-2</v>
          </cell>
          <cell r="I334">
            <v>16.120691000000001</v>
          </cell>
          <cell r="J334">
            <v>1.9877757</v>
          </cell>
          <cell r="K334">
            <v>142.95099999999999</v>
          </cell>
        </row>
        <row r="335">
          <cell r="A335" t="str">
            <v>2415.TW</v>
          </cell>
          <cell r="B335">
            <v>0.21</v>
          </cell>
          <cell r="E335">
            <v>1.5360001E-2</v>
          </cell>
          <cell r="F335">
            <v>2.8309999999999998E-2</v>
          </cell>
          <cell r="G335">
            <v>0.31111</v>
          </cell>
          <cell r="H335">
            <v>0.11685</v>
          </cell>
          <cell r="I335">
            <v>131.42857000000001</v>
          </cell>
          <cell r="J335">
            <v>1.5179849000000001</v>
          </cell>
          <cell r="K335">
            <v>26.504999999999999</v>
          </cell>
        </row>
        <row r="336">
          <cell r="A336" t="str">
            <v>2417.TW</v>
          </cell>
          <cell r="B336">
            <v>0.36</v>
          </cell>
          <cell r="C336">
            <v>1.341</v>
          </cell>
          <cell r="E336">
            <v>2.9979998000000001E-2</v>
          </cell>
          <cell r="F336">
            <v>-9.1299999999999992E-3</v>
          </cell>
          <cell r="G336">
            <v>0.55201</v>
          </cell>
          <cell r="H336">
            <v>4.2680003000000001E-2</v>
          </cell>
          <cell r="I336">
            <v>126.11111</v>
          </cell>
          <cell r="J336">
            <v>2.0883164000000001</v>
          </cell>
          <cell r="K336">
            <v>24.131</v>
          </cell>
        </row>
        <row r="337">
          <cell r="A337" t="str">
            <v>2419.TW</v>
          </cell>
          <cell r="B337">
            <v>-0.16</v>
          </cell>
          <cell r="C337">
            <v>1.127</v>
          </cell>
          <cell r="D337">
            <v>36.966293</v>
          </cell>
          <cell r="E337">
            <v>2.2509999999999999E-2</v>
          </cell>
          <cell r="F337">
            <v>9.3600000000000003E-3</v>
          </cell>
          <cell r="G337">
            <v>0.2147</v>
          </cell>
          <cell r="H337">
            <v>9.4900000000000002E-3</v>
          </cell>
          <cell r="J337">
            <v>2.1472394000000001</v>
          </cell>
          <cell r="K337">
            <v>27.085000000000001</v>
          </cell>
        </row>
        <row r="338">
          <cell r="A338" t="str">
            <v>2420.TW</v>
          </cell>
          <cell r="B338">
            <v>3.91</v>
          </cell>
          <cell r="D338">
            <v>15.995146999999999</v>
          </cell>
          <cell r="E338">
            <v>0.15404001</v>
          </cell>
          <cell r="F338">
            <v>6.2119998000000003E-2</v>
          </cell>
          <cell r="G338">
            <v>0.44306000000000001</v>
          </cell>
          <cell r="H338">
            <v>0.28192</v>
          </cell>
          <cell r="I338">
            <v>16.854220000000002</v>
          </cell>
          <cell r="J338">
            <v>2.6021717</v>
          </cell>
          <cell r="K338">
            <v>13.952999999999999</v>
          </cell>
        </row>
        <row r="339">
          <cell r="A339" t="str">
            <v>2421.TW</v>
          </cell>
          <cell r="B339">
            <v>5.16</v>
          </cell>
          <cell r="C339">
            <v>0.96799999999999997</v>
          </cell>
          <cell r="D339">
            <v>14.508095000000001</v>
          </cell>
          <cell r="E339">
            <v>0.20993999999999999</v>
          </cell>
          <cell r="F339">
            <v>7.374E-2</v>
          </cell>
          <cell r="G339">
            <v>0.27808001999999998</v>
          </cell>
          <cell r="H339">
            <v>8.9840000000000003E-2</v>
          </cell>
          <cell r="I339">
            <v>22.57752</v>
          </cell>
          <cell r="J339">
            <v>4.1525574000000001</v>
          </cell>
          <cell r="K339">
            <v>48.862000000000002</v>
          </cell>
        </row>
        <row r="340">
          <cell r="A340" t="str">
            <v>2423.TW</v>
          </cell>
          <cell r="B340">
            <v>2.97</v>
          </cell>
          <cell r="C340">
            <v>0.29399999999999998</v>
          </cell>
          <cell r="D340">
            <v>15.631769</v>
          </cell>
          <cell r="E340">
            <v>0.15038000000000001</v>
          </cell>
          <cell r="F340">
            <v>7.3130003999999998E-2</v>
          </cell>
          <cell r="G340">
            <v>0.50402000000000002</v>
          </cell>
          <cell r="H340">
            <v>0.14679</v>
          </cell>
          <cell r="I340">
            <v>14.579124</v>
          </cell>
          <cell r="J340">
            <v>2.4818020000000001</v>
          </cell>
          <cell r="K340">
            <v>20.215</v>
          </cell>
        </row>
        <row r="341">
          <cell r="A341" t="str">
            <v>2424.TW</v>
          </cell>
          <cell r="B341">
            <v>-4.41</v>
          </cell>
          <cell r="E341">
            <v>-0.82245999999999997</v>
          </cell>
          <cell r="F341">
            <v>-0.22775999</v>
          </cell>
          <cell r="G341">
            <v>-0.68024004000000005</v>
          </cell>
          <cell r="H341">
            <v>-3.3286699999999998</v>
          </cell>
          <cell r="J341">
            <v>5.4654373999999999</v>
          </cell>
          <cell r="K341">
            <v>2.024</v>
          </cell>
        </row>
        <row r="342">
          <cell r="A342" t="str">
            <v>2425.TW</v>
          </cell>
          <cell r="B342">
            <v>1.67</v>
          </cell>
          <cell r="C342">
            <v>0.52200000000000002</v>
          </cell>
          <cell r="E342">
            <v>9.6610000000000001E-2</v>
          </cell>
          <cell r="F342">
            <v>4.0980000000000003E-2</v>
          </cell>
          <cell r="G342">
            <v>0.10002</v>
          </cell>
          <cell r="H342">
            <v>2.3990000000000001E-2</v>
          </cell>
          <cell r="I342">
            <v>22.694613</v>
          </cell>
          <cell r="J342">
            <v>1.6788483000000001</v>
          </cell>
          <cell r="K342">
            <v>70.709999999999994</v>
          </cell>
        </row>
        <row r="343">
          <cell r="A343" t="str">
            <v>2426.TW</v>
          </cell>
          <cell r="B343">
            <v>-0.57999999999999996</v>
          </cell>
          <cell r="C343">
            <v>1.121</v>
          </cell>
          <cell r="D343">
            <v>15.327869</v>
          </cell>
          <cell r="E343">
            <v>-3.4459999999999998E-2</v>
          </cell>
          <cell r="F343">
            <v>-1.6670000000000001E-2</v>
          </cell>
          <cell r="G343">
            <v>0.10241</v>
          </cell>
          <cell r="H343">
            <v>-2.4230001000000001E-2</v>
          </cell>
          <cell r="J343">
            <v>1.4645991</v>
          </cell>
          <cell r="K343">
            <v>7.5430000000000001</v>
          </cell>
        </row>
        <row r="344">
          <cell r="A344" t="str">
            <v>2427.TW</v>
          </cell>
          <cell r="B344">
            <v>1.41</v>
          </cell>
          <cell r="C344">
            <v>0.28499999999999998</v>
          </cell>
          <cell r="E344">
            <v>9.1660000000000005E-2</v>
          </cell>
          <cell r="F344">
            <v>3.1199999999999999E-2</v>
          </cell>
          <cell r="G344">
            <v>0.35249999999999998</v>
          </cell>
          <cell r="H344">
            <v>0.11013000000000001</v>
          </cell>
          <cell r="I344">
            <v>19.539007000000002</v>
          </cell>
          <cell r="J344">
            <v>1.7745571</v>
          </cell>
          <cell r="K344">
            <v>21.492999999999999</v>
          </cell>
        </row>
        <row r="345">
          <cell r="A345" t="str">
            <v>2428.TW</v>
          </cell>
          <cell r="B345">
            <v>10.43</v>
          </cell>
          <cell r="D345">
            <v>13.348946</v>
          </cell>
          <cell r="E345">
            <v>0.13814999</v>
          </cell>
          <cell r="F345">
            <v>7.0400000000000004E-2</v>
          </cell>
          <cell r="G345">
            <v>0.39440999999999998</v>
          </cell>
          <cell r="H345">
            <v>0.23669000000000001</v>
          </cell>
          <cell r="I345">
            <v>16.395014</v>
          </cell>
          <cell r="J345">
            <v>2.1813172999999999</v>
          </cell>
          <cell r="K345">
            <v>54.351999999999997</v>
          </cell>
        </row>
        <row r="346">
          <cell r="A346" t="str">
            <v>2429.TW</v>
          </cell>
          <cell r="B346">
            <v>-0.49</v>
          </cell>
          <cell r="C346">
            <v>0.65100000000000002</v>
          </cell>
          <cell r="E346">
            <v>-0.18211000999999999</v>
          </cell>
          <cell r="F346">
            <v>-7.9369999999999996E-2</v>
          </cell>
          <cell r="G346">
            <v>4.6809999999999997E-2</v>
          </cell>
          <cell r="H346">
            <v>-0.32759997000000002</v>
          </cell>
          <cell r="J346">
            <v>3.8965904999999998</v>
          </cell>
          <cell r="K346">
            <v>11.715999999999999</v>
          </cell>
        </row>
        <row r="347">
          <cell r="A347" t="str">
            <v>2430.TW</v>
          </cell>
          <cell r="B347">
            <v>1.92</v>
          </cell>
          <cell r="C347">
            <v>0.378</v>
          </cell>
          <cell r="E347">
            <v>6.0060002000000001E-2</v>
          </cell>
          <cell r="F347">
            <v>1.5310001E-2</v>
          </cell>
          <cell r="G347">
            <v>0.14913999999999999</v>
          </cell>
          <cell r="H347">
            <v>2.1240002000000001E-2</v>
          </cell>
          <cell r="I347">
            <v>18.984375</v>
          </cell>
          <cell r="J347">
            <v>0.93483110000000003</v>
          </cell>
          <cell r="K347">
            <v>171.10300000000001</v>
          </cell>
        </row>
        <row r="348">
          <cell r="A348" t="str">
            <v>2431.TW</v>
          </cell>
          <cell r="B348">
            <v>-0.87</v>
          </cell>
          <cell r="E348">
            <v>-6.898E-2</v>
          </cell>
          <cell r="F348">
            <v>-5.262E-2</v>
          </cell>
          <cell r="G348">
            <v>-4.9970000000000001E-2</v>
          </cell>
          <cell r="H348">
            <v>-0.29342000000000001</v>
          </cell>
          <cell r="J348">
            <v>1.0615711000000001</v>
          </cell>
          <cell r="K348">
            <v>4.8330000000000002</v>
          </cell>
        </row>
        <row r="349">
          <cell r="A349" t="str">
            <v>2433.TW</v>
          </cell>
          <cell r="B349">
            <v>3.33</v>
          </cell>
          <cell r="C349">
            <v>0.27100000000000002</v>
          </cell>
          <cell r="E349">
            <v>0.11132</v>
          </cell>
          <cell r="F349">
            <v>3.5669997000000002E-2</v>
          </cell>
          <cell r="G349">
            <v>0.34255999999999998</v>
          </cell>
          <cell r="H349">
            <v>0.15773000000000001</v>
          </cell>
          <cell r="I349">
            <v>16.096095999999999</v>
          </cell>
          <cell r="J349">
            <v>2.019593</v>
          </cell>
          <cell r="K349">
            <v>20.026</v>
          </cell>
        </row>
        <row r="350">
          <cell r="A350" t="str">
            <v>2434.TW</v>
          </cell>
          <cell r="B350">
            <v>-1.66</v>
          </cell>
          <cell r="E350">
            <v>5.2679999999999998E-2</v>
          </cell>
          <cell r="F350">
            <v>-4.6519999999999999E-2</v>
          </cell>
          <cell r="G350">
            <v>3.9019999999999999E-2</v>
          </cell>
          <cell r="H350">
            <v>-1.3696699000000001</v>
          </cell>
          <cell r="J350">
            <v>2.379067</v>
          </cell>
          <cell r="K350">
            <v>1.6819999999999999</v>
          </cell>
        </row>
        <row r="351">
          <cell r="A351" t="str">
            <v>2436.TW</v>
          </cell>
          <cell r="B351">
            <v>1.43</v>
          </cell>
          <cell r="D351">
            <v>58.727269999999997</v>
          </cell>
          <cell r="E351">
            <v>6.9339999999999999E-2</v>
          </cell>
          <cell r="F351">
            <v>9.3800010000000007E-3</v>
          </cell>
          <cell r="G351">
            <v>0.28135001999999998</v>
          </cell>
          <cell r="H351">
            <v>-1.8000001E-3</v>
          </cell>
          <cell r="I351">
            <v>45.174827999999998</v>
          </cell>
          <cell r="J351">
            <v>3.1939087000000002</v>
          </cell>
          <cell r="K351">
            <v>16.946000000000002</v>
          </cell>
        </row>
        <row r="352">
          <cell r="A352" t="str">
            <v>2438.TW</v>
          </cell>
          <cell r="B352">
            <v>-1.45</v>
          </cell>
          <cell r="C352">
            <v>0.77400000000000002</v>
          </cell>
          <cell r="E352">
            <v>-9.5460000000000003E-2</v>
          </cell>
          <cell r="F352">
            <v>-3.9019999999999999E-2</v>
          </cell>
          <cell r="G352">
            <v>-0.12973999999999999</v>
          </cell>
          <cell r="H352">
            <v>-1.3312999999999999</v>
          </cell>
          <cell r="J352">
            <v>2.721009</v>
          </cell>
          <cell r="K352">
            <v>2.0430000000000001</v>
          </cell>
        </row>
        <row r="353">
          <cell r="A353" t="str">
            <v>2439.TW</v>
          </cell>
          <cell r="B353">
            <v>6.73</v>
          </cell>
          <cell r="C353">
            <v>0.68500000000000005</v>
          </cell>
          <cell r="D353">
            <v>13.76652</v>
          </cell>
          <cell r="E353">
            <v>0.13941999999999999</v>
          </cell>
          <cell r="F353">
            <v>2.4649999999999998E-2</v>
          </cell>
          <cell r="G353">
            <v>0.13016</v>
          </cell>
          <cell r="H353">
            <v>2.1579999999999998E-2</v>
          </cell>
          <cell r="I353">
            <v>18.573550999999998</v>
          </cell>
          <cell r="J353">
            <v>2.2343771000000001</v>
          </cell>
          <cell r="K353">
            <v>176.65100000000001</v>
          </cell>
        </row>
        <row r="354">
          <cell r="A354" t="str">
            <v>2440.TW</v>
          </cell>
          <cell r="B354">
            <v>-0.87</v>
          </cell>
          <cell r="C354">
            <v>0.74</v>
          </cell>
          <cell r="E354">
            <v>-0.10462</v>
          </cell>
          <cell r="F354">
            <v>-2.2969997999999998E-2</v>
          </cell>
          <cell r="G354">
            <v>2.3400000000000001E-2</v>
          </cell>
          <cell r="H354">
            <v>-1.856E-2</v>
          </cell>
          <cell r="J354">
            <v>1.9352290000000001</v>
          </cell>
          <cell r="K354">
            <v>21.257999999999999</v>
          </cell>
        </row>
        <row r="355">
          <cell r="A355" t="str">
            <v>2441.TW</v>
          </cell>
          <cell r="B355">
            <v>3.76</v>
          </cell>
          <cell r="C355">
            <v>0.625</v>
          </cell>
          <cell r="D355">
            <v>10.899653000000001</v>
          </cell>
          <cell r="E355">
            <v>9.7890000000000005E-2</v>
          </cell>
          <cell r="F355">
            <v>5.9339999999999997E-2</v>
          </cell>
          <cell r="G355">
            <v>0.21275999000000001</v>
          </cell>
          <cell r="H355">
            <v>0.15459000000000001</v>
          </cell>
          <cell r="I355">
            <v>16.755320000000001</v>
          </cell>
          <cell r="J355">
            <v>1.5714250999999999</v>
          </cell>
          <cell r="K355">
            <v>24.669</v>
          </cell>
        </row>
        <row r="356">
          <cell r="A356" t="str">
            <v>2442.TW</v>
          </cell>
          <cell r="B356">
            <v>2.61</v>
          </cell>
          <cell r="C356">
            <v>0.66200000000000003</v>
          </cell>
          <cell r="E356">
            <v>8.9160000000000003E-2</v>
          </cell>
          <cell r="F356">
            <v>1.367E-2</v>
          </cell>
          <cell r="G356">
            <v>0.26978999999999997</v>
          </cell>
          <cell r="H356">
            <v>0.19606000000000001</v>
          </cell>
          <cell r="I356">
            <v>12.796936000000001</v>
          </cell>
          <cell r="J356">
            <v>1.973179</v>
          </cell>
          <cell r="K356">
            <v>9.8040000000000003</v>
          </cell>
        </row>
        <row r="357">
          <cell r="A357" t="str">
            <v>2443.TW</v>
          </cell>
          <cell r="B357">
            <v>1.1499999999999999</v>
          </cell>
          <cell r="C357">
            <v>0.315</v>
          </cell>
          <cell r="E357">
            <v>0.39279997</v>
          </cell>
          <cell r="F357">
            <v>-6.3890000000000002E-2</v>
          </cell>
          <cell r="G357">
            <v>-0.32079999999999997</v>
          </cell>
          <cell r="H357">
            <v>-4.43011</v>
          </cell>
          <cell r="I357">
            <v>3.1043479999999999</v>
          </cell>
          <cell r="J357">
            <v>1.0650358</v>
          </cell>
          <cell r="K357">
            <v>8.1000000000000003E-2</v>
          </cell>
        </row>
        <row r="358">
          <cell r="A358" t="str">
            <v>2444.TW</v>
          </cell>
          <cell r="B358">
            <v>-0.13</v>
          </cell>
          <cell r="C358">
            <v>0.85699999999999998</v>
          </cell>
          <cell r="E358">
            <v>-1.6080000000000001E-2</v>
          </cell>
          <cell r="F358">
            <v>5.1000000000000004E-4</v>
          </cell>
          <cell r="G358">
            <v>0.10571</v>
          </cell>
          <cell r="H358">
            <v>4.7489999999999997E-2</v>
          </cell>
          <cell r="J358">
            <v>1.2793950999999999</v>
          </cell>
          <cell r="K358">
            <v>17.940000000000001</v>
          </cell>
        </row>
        <row r="359">
          <cell r="A359" t="str">
            <v>2449.TW</v>
          </cell>
          <cell r="B359">
            <v>4.8899999999999997</v>
          </cell>
          <cell r="D359">
            <v>13.412817</v>
          </cell>
          <cell r="E359">
            <v>0.15298999999999999</v>
          </cell>
          <cell r="F359">
            <v>6.1979998000000001E-2</v>
          </cell>
          <cell r="G359">
            <v>0.33848998000000002</v>
          </cell>
          <cell r="H359">
            <v>0.21417</v>
          </cell>
          <cell r="I359">
            <v>18.404910000000001</v>
          </cell>
          <cell r="J359">
            <v>2.6824036000000002</v>
          </cell>
          <cell r="K359">
            <v>27.404</v>
          </cell>
        </row>
        <row r="360">
          <cell r="A360" t="str">
            <v>2450.TW</v>
          </cell>
          <cell r="B360">
            <v>2.48</v>
          </cell>
          <cell r="C360">
            <v>0.54</v>
          </cell>
          <cell r="D360">
            <v>11.642442000000001</v>
          </cell>
          <cell r="E360">
            <v>0.10697</v>
          </cell>
          <cell r="F360">
            <v>2.647E-2</v>
          </cell>
          <cell r="G360">
            <v>0.10931</v>
          </cell>
          <cell r="H360">
            <v>1.6039999999999999E-2</v>
          </cell>
          <cell r="I360">
            <v>16.149193</v>
          </cell>
          <cell r="J360">
            <v>1.7063609</v>
          </cell>
          <cell r="K360">
            <v>120.783</v>
          </cell>
        </row>
        <row r="361">
          <cell r="A361" t="str">
            <v>2451.TW</v>
          </cell>
          <cell r="B361">
            <v>3.5</v>
          </cell>
          <cell r="C361">
            <v>0.36</v>
          </cell>
          <cell r="D361">
            <v>19.893426999999999</v>
          </cell>
          <cell r="E361">
            <v>0.10226</v>
          </cell>
          <cell r="F361">
            <v>5.391E-2</v>
          </cell>
          <cell r="G361">
            <v>0.29006999999999999</v>
          </cell>
          <cell r="H361">
            <v>0.28495002000000003</v>
          </cell>
          <cell r="I361">
            <v>32</v>
          </cell>
          <cell r="J361">
            <v>2.4939322000000002</v>
          </cell>
          <cell r="K361">
            <v>24.463000000000001</v>
          </cell>
        </row>
        <row r="362">
          <cell r="A362" t="str">
            <v>2453.TW</v>
          </cell>
          <cell r="B362">
            <v>2.79</v>
          </cell>
          <cell r="E362">
            <v>0.13500000000000001</v>
          </cell>
          <cell r="F362">
            <v>4.054E-2</v>
          </cell>
          <cell r="G362">
            <v>0.25784000000000001</v>
          </cell>
          <cell r="H362">
            <v>6.5960005000000002E-2</v>
          </cell>
          <cell r="I362">
            <v>24.982078999999999</v>
          </cell>
          <cell r="J362">
            <v>3.5583010000000002</v>
          </cell>
          <cell r="K362">
            <v>65.510000000000005</v>
          </cell>
        </row>
        <row r="363">
          <cell r="A363" t="str">
            <v>2454.TW</v>
          </cell>
          <cell r="B363">
            <v>57.57</v>
          </cell>
          <cell r="C363">
            <v>1.1439999999999999</v>
          </cell>
          <cell r="D363">
            <v>18.743739999999999</v>
          </cell>
          <cell r="E363">
            <v>0.25763000000000003</v>
          </cell>
          <cell r="F363">
            <v>8.8920004999999996E-2</v>
          </cell>
          <cell r="G363">
            <v>0.49093999999999999</v>
          </cell>
          <cell r="H363">
            <v>0.24112</v>
          </cell>
          <cell r="I363">
            <v>22.754908</v>
          </cell>
          <cell r="J363">
            <v>5.6523013000000004</v>
          </cell>
          <cell r="K363">
            <v>296.84100000000001</v>
          </cell>
        </row>
        <row r="364">
          <cell r="A364" t="str">
            <v>2455.TW</v>
          </cell>
          <cell r="B364">
            <v>1.62</v>
          </cell>
          <cell r="C364">
            <v>1.526</v>
          </cell>
          <cell r="D364">
            <v>26.827093000000001</v>
          </cell>
          <cell r="E364">
            <v>0.19867000000000001</v>
          </cell>
          <cell r="F364">
            <v>9.9159999999999998E-2</v>
          </cell>
          <cell r="G364">
            <v>0.41319</v>
          </cell>
          <cell r="H364">
            <v>0.23791000000000001</v>
          </cell>
          <cell r="I364">
            <v>92.901240000000001</v>
          </cell>
          <cell r="J364">
            <v>8.5302950000000006</v>
          </cell>
          <cell r="K364">
            <v>16.966000000000001</v>
          </cell>
        </row>
        <row r="365">
          <cell r="A365" t="str">
            <v>2457.TW</v>
          </cell>
          <cell r="B365">
            <v>0.72</v>
          </cell>
          <cell r="E365">
            <v>3.576E-2</v>
          </cell>
          <cell r="F365">
            <v>1.1639999999999999E-2</v>
          </cell>
          <cell r="G365">
            <v>0.27450000000000002</v>
          </cell>
          <cell r="H365">
            <v>3.6999999999999999E-4</v>
          </cell>
          <cell r="I365">
            <v>72.222219999999993</v>
          </cell>
          <cell r="J365">
            <v>2.2369439999999998</v>
          </cell>
          <cell r="K365">
            <v>29.866</v>
          </cell>
        </row>
        <row r="366">
          <cell r="A366" t="str">
            <v>2458.TW</v>
          </cell>
          <cell r="B366">
            <v>8.77</v>
          </cell>
          <cell r="D366">
            <v>15.163570999999999</v>
          </cell>
          <cell r="E366">
            <v>0.27679002000000003</v>
          </cell>
          <cell r="F366">
            <v>0.12559000000000001</v>
          </cell>
          <cell r="G366">
            <v>0.46550997999999999</v>
          </cell>
          <cell r="H366">
            <v>0.20905000000000001</v>
          </cell>
          <cell r="I366">
            <v>19.555302000000001</v>
          </cell>
          <cell r="J366">
            <v>5.5381536000000002</v>
          </cell>
          <cell r="K366">
            <v>44.808</v>
          </cell>
        </row>
        <row r="367">
          <cell r="A367" t="str">
            <v>2459.TW</v>
          </cell>
          <cell r="B367">
            <v>5.77</v>
          </cell>
          <cell r="C367">
            <v>0.31900000000000001</v>
          </cell>
          <cell r="D367">
            <v>16.651482000000001</v>
          </cell>
          <cell r="E367">
            <v>0.10695</v>
          </cell>
          <cell r="F367">
            <v>4.4510002999999999E-2</v>
          </cell>
          <cell r="G367">
            <v>0.19577</v>
          </cell>
          <cell r="H367">
            <v>0.12388</v>
          </cell>
          <cell r="I367">
            <v>12.668977</v>
          </cell>
          <cell r="J367">
            <v>1.461883</v>
          </cell>
          <cell r="K367">
            <v>70.269000000000005</v>
          </cell>
        </row>
        <row r="368">
          <cell r="A368" t="str">
            <v>2460.TW</v>
          </cell>
          <cell r="B368">
            <v>-1.24</v>
          </cell>
          <cell r="D368">
            <v>34.705883</v>
          </cell>
          <cell r="E368">
            <v>-9.3830003999999995E-2</v>
          </cell>
          <cell r="F368">
            <v>-3.3669999999999999E-2</v>
          </cell>
          <cell r="G368">
            <v>2.657E-2</v>
          </cell>
          <cell r="H368">
            <v>-0.10284001</v>
          </cell>
          <cell r="J368">
            <v>2.8347216</v>
          </cell>
          <cell r="K368">
            <v>15.920999999999999</v>
          </cell>
        </row>
        <row r="369">
          <cell r="A369" t="str">
            <v>2461.TW</v>
          </cell>
          <cell r="B369">
            <v>0.37</v>
          </cell>
          <cell r="C369">
            <v>0.68300000000000005</v>
          </cell>
          <cell r="D369">
            <v>26.648935000000002</v>
          </cell>
          <cell r="E369">
            <v>-2.0029999999999999E-2</v>
          </cell>
          <cell r="F369">
            <v>-2.7000001999999998E-4</v>
          </cell>
          <cell r="G369">
            <v>0.21288000000000001</v>
          </cell>
          <cell r="H369">
            <v>-3.3750000000000002E-2</v>
          </cell>
          <cell r="I369">
            <v>67.702699999999993</v>
          </cell>
          <cell r="J369">
            <v>1.4489818999999999</v>
          </cell>
          <cell r="K369">
            <v>35.826000000000001</v>
          </cell>
        </row>
        <row r="370">
          <cell r="A370" t="str">
            <v>2462.TW</v>
          </cell>
          <cell r="B370">
            <v>1.85</v>
          </cell>
          <cell r="C370">
            <v>0.56499999999999995</v>
          </cell>
          <cell r="D370">
            <v>10.481928</v>
          </cell>
          <cell r="E370">
            <v>9.8430009999999998E-2</v>
          </cell>
          <cell r="F370">
            <v>2.332E-2</v>
          </cell>
          <cell r="G370">
            <v>0.15453</v>
          </cell>
          <cell r="H370">
            <v>3.5200000000000001E-3</v>
          </cell>
          <cell r="I370">
            <v>18.81081</v>
          </cell>
          <cell r="J370">
            <v>1.6476492</v>
          </cell>
          <cell r="K370">
            <v>26.024999999999999</v>
          </cell>
        </row>
        <row r="371">
          <cell r="A371" t="str">
            <v>2464.TW</v>
          </cell>
          <cell r="B371">
            <v>0.9</v>
          </cell>
          <cell r="C371">
            <v>0.54400000000000004</v>
          </cell>
          <cell r="D371">
            <v>12.463236</v>
          </cell>
          <cell r="E371">
            <v>4.2579997000000001E-2</v>
          </cell>
          <cell r="F371">
            <v>3.2000002E-4</v>
          </cell>
          <cell r="G371">
            <v>0.17282</v>
          </cell>
          <cell r="H371">
            <v>-2.777E-2</v>
          </cell>
          <cell r="I371">
            <v>75.333336000000003</v>
          </cell>
          <cell r="J371">
            <v>3.1713366999999999</v>
          </cell>
          <cell r="K371">
            <v>45.070999999999998</v>
          </cell>
        </row>
        <row r="372">
          <cell r="A372" t="str">
            <v>2465.TW</v>
          </cell>
          <cell r="B372">
            <v>-2.36</v>
          </cell>
          <cell r="C372">
            <v>1.3580000000000001</v>
          </cell>
          <cell r="E372">
            <v>-0.21065999999999999</v>
          </cell>
          <cell r="F372">
            <v>-2.8280000999999999E-2</v>
          </cell>
          <cell r="G372">
            <v>0.14693000000000001</v>
          </cell>
          <cell r="H372">
            <v>1.4659999999999999E-2</v>
          </cell>
          <cell r="J372">
            <v>10.378612</v>
          </cell>
          <cell r="K372">
            <v>67.753</v>
          </cell>
        </row>
        <row r="373">
          <cell r="A373" t="str">
            <v>2466.TW</v>
          </cell>
          <cell r="B373">
            <v>-0.05</v>
          </cell>
          <cell r="C373">
            <v>0.26200000000000001</v>
          </cell>
          <cell r="E373">
            <v>1.5910000000000001E-2</v>
          </cell>
          <cell r="F373">
            <v>-1.617E-2</v>
          </cell>
          <cell r="G373">
            <v>0.14793000000000001</v>
          </cell>
          <cell r="H373">
            <v>-0.62002000000000002</v>
          </cell>
          <cell r="J373">
            <v>3.407124</v>
          </cell>
          <cell r="K373">
            <v>6.1440000000000001</v>
          </cell>
        </row>
        <row r="374">
          <cell r="A374" t="str">
            <v>2467.TW</v>
          </cell>
          <cell r="B374">
            <v>3.44</v>
          </cell>
          <cell r="E374">
            <v>0.16128000000000001</v>
          </cell>
          <cell r="F374">
            <v>3.1960000000000002E-2</v>
          </cell>
          <cell r="G374">
            <v>0.43103000000000002</v>
          </cell>
          <cell r="H374">
            <v>0.14345999000000001</v>
          </cell>
          <cell r="I374">
            <v>40.552326000000001</v>
          </cell>
          <cell r="J374">
            <v>6.0025816000000001</v>
          </cell>
          <cell r="K374">
            <v>24.291</v>
          </cell>
        </row>
        <row r="375">
          <cell r="A375" t="str">
            <v>2468.TW</v>
          </cell>
          <cell r="B375">
            <v>1.21</v>
          </cell>
          <cell r="C375">
            <v>0.64600000000000002</v>
          </cell>
          <cell r="E375">
            <v>6.4460000000000003E-2</v>
          </cell>
          <cell r="F375">
            <v>2.6870001000000001E-2</v>
          </cell>
          <cell r="G375">
            <v>0.11579</v>
          </cell>
          <cell r="H375">
            <v>4.5640002999999998E-2</v>
          </cell>
          <cell r="I375">
            <v>22.603306</v>
          </cell>
          <cell r="J375">
            <v>1.5510691000000001</v>
          </cell>
          <cell r="K375">
            <v>33.423999999999999</v>
          </cell>
        </row>
        <row r="376">
          <cell r="A376" t="str">
            <v>2471.TW</v>
          </cell>
          <cell r="B376">
            <v>3.65</v>
          </cell>
          <cell r="C376">
            <v>0.29599999999999999</v>
          </cell>
          <cell r="E376">
            <v>0.19319001</v>
          </cell>
          <cell r="F376">
            <v>4.4249999999999998E-2</v>
          </cell>
          <cell r="G376">
            <v>0.40838000000000002</v>
          </cell>
          <cell r="H376">
            <v>0.23300000000000001</v>
          </cell>
          <cell r="I376">
            <v>15.808218999999999</v>
          </cell>
          <cell r="J376">
            <v>2.9952242</v>
          </cell>
          <cell r="K376">
            <v>17.815000000000001</v>
          </cell>
        </row>
        <row r="377">
          <cell r="A377" t="str">
            <v>2472.TW</v>
          </cell>
          <cell r="B377">
            <v>6.01</v>
          </cell>
          <cell r="C377">
            <v>1.2969999999999999</v>
          </cell>
          <cell r="D377">
            <v>10.154043</v>
          </cell>
          <cell r="E377">
            <v>0.120670006</v>
          </cell>
          <cell r="F377">
            <v>6.2509999999999996E-2</v>
          </cell>
          <cell r="G377">
            <v>0.28681000000000001</v>
          </cell>
          <cell r="H377">
            <v>0.19040000000000001</v>
          </cell>
          <cell r="I377">
            <v>13.161396999999999</v>
          </cell>
          <cell r="J377">
            <v>1.8449838999999999</v>
          </cell>
          <cell r="K377">
            <v>54.673000000000002</v>
          </cell>
        </row>
        <row r="378">
          <cell r="A378" t="str">
            <v>2474.TW</v>
          </cell>
          <cell r="B378">
            <v>18.78</v>
          </cell>
          <cell r="C378">
            <v>0.54400000000000004</v>
          </cell>
          <cell r="D378">
            <v>16.046348999999999</v>
          </cell>
          <cell r="E378">
            <v>7.8460000000000002E-2</v>
          </cell>
          <cell r="F378">
            <v>4.8500000000000001E-3</v>
          </cell>
          <cell r="G378">
            <v>0.28265000000000001</v>
          </cell>
          <cell r="H378">
            <v>7.8750000000000001E-2</v>
          </cell>
          <cell r="I378">
            <v>12.167199</v>
          </cell>
          <cell r="J378">
            <v>0.93369347000000003</v>
          </cell>
          <cell r="K378">
            <v>26.74</v>
          </cell>
        </row>
        <row r="379">
          <cell r="A379" t="str">
            <v>2476.TW</v>
          </cell>
          <cell r="B379">
            <v>4.3</v>
          </cell>
          <cell r="C379">
            <v>0.90100000000000002</v>
          </cell>
          <cell r="E379">
            <v>0.11512999</v>
          </cell>
          <cell r="F379">
            <v>4.861E-2</v>
          </cell>
          <cell r="G379">
            <v>0.28965000000000002</v>
          </cell>
          <cell r="H379">
            <v>0.15038000000000001</v>
          </cell>
          <cell r="I379">
            <v>21.651160999999998</v>
          </cell>
          <cell r="J379">
            <v>2.9281332</v>
          </cell>
          <cell r="K379">
            <v>30.138999999999999</v>
          </cell>
        </row>
        <row r="380">
          <cell r="A380" t="str">
            <v>2477.TW</v>
          </cell>
          <cell r="B380">
            <v>0.63</v>
          </cell>
          <cell r="C380">
            <v>0.46300000000000002</v>
          </cell>
          <cell r="E380">
            <v>5.8799999999999998E-3</v>
          </cell>
          <cell r="F380">
            <v>-1.3309998999999999E-2</v>
          </cell>
          <cell r="G380">
            <v>0.13819000000000001</v>
          </cell>
          <cell r="H380">
            <v>-0.10356</v>
          </cell>
          <cell r="I380">
            <v>34.841270000000002</v>
          </cell>
          <cell r="J380">
            <v>0.88163239999999998</v>
          </cell>
          <cell r="K380">
            <v>14.698</v>
          </cell>
        </row>
        <row r="381">
          <cell r="A381" t="str">
            <v>2478.TW</v>
          </cell>
          <cell r="B381">
            <v>2.89</v>
          </cell>
          <cell r="D381">
            <v>7.5586205</v>
          </cell>
          <cell r="E381">
            <v>6.2880000000000005E-2</v>
          </cell>
          <cell r="F381">
            <v>2.9399999999999999E-2</v>
          </cell>
          <cell r="G381">
            <v>0.20444999999999999</v>
          </cell>
          <cell r="H381">
            <v>8.2430000000000003E-2</v>
          </cell>
          <cell r="I381">
            <v>18.961936999999999</v>
          </cell>
          <cell r="J381">
            <v>1.1838154000000001</v>
          </cell>
          <cell r="K381">
            <v>31.46</v>
          </cell>
        </row>
        <row r="382">
          <cell r="A382" t="str">
            <v>2480.TW</v>
          </cell>
          <cell r="B382">
            <v>7.27</v>
          </cell>
          <cell r="C382">
            <v>0.27700000000000002</v>
          </cell>
          <cell r="D382">
            <v>15.517241500000001</v>
          </cell>
          <cell r="E382">
            <v>0.28378999999999999</v>
          </cell>
          <cell r="F382">
            <v>8.0479999999999996E-2</v>
          </cell>
          <cell r="G382">
            <v>0.24475999000000001</v>
          </cell>
          <cell r="H382">
            <v>0.12851000000000001</v>
          </cell>
          <cell r="I382">
            <v>17.331499999999998</v>
          </cell>
          <cell r="J382">
            <v>4.8029275</v>
          </cell>
          <cell r="K382">
            <v>68.710999999999999</v>
          </cell>
        </row>
        <row r="383">
          <cell r="A383" t="str">
            <v>2481.TW</v>
          </cell>
          <cell r="B383">
            <v>2.15</v>
          </cell>
          <cell r="C383">
            <v>1.3720000000000001</v>
          </cell>
          <cell r="D383">
            <v>15.163728000000001</v>
          </cell>
          <cell r="E383">
            <v>6.8569994999999995E-2</v>
          </cell>
          <cell r="F383">
            <v>1.8020000000000001E-2</v>
          </cell>
          <cell r="G383">
            <v>0.25246000000000002</v>
          </cell>
          <cell r="H383">
            <v>5.0009999999999999E-2</v>
          </cell>
          <cell r="I383">
            <v>28</v>
          </cell>
          <cell r="J383">
            <v>1.7394822000000001</v>
          </cell>
          <cell r="K383">
            <v>33.255000000000003</v>
          </cell>
        </row>
        <row r="384">
          <cell r="A384" t="str">
            <v>2482.TW</v>
          </cell>
          <cell r="B384">
            <v>1.98</v>
          </cell>
          <cell r="C384">
            <v>0.66900000000000004</v>
          </cell>
          <cell r="E384">
            <v>0.15009</v>
          </cell>
          <cell r="F384">
            <v>8.7230000000000002E-2</v>
          </cell>
          <cell r="G384">
            <v>0.42664000000000002</v>
          </cell>
          <cell r="H384">
            <v>7.3620000000000005E-2</v>
          </cell>
          <cell r="I384">
            <v>17.575755999999998</v>
          </cell>
          <cell r="J384">
            <v>2.0247860000000002</v>
          </cell>
          <cell r="K384">
            <v>18.503</v>
          </cell>
        </row>
        <row r="385">
          <cell r="A385" t="str">
            <v>2483.TW</v>
          </cell>
          <cell r="B385">
            <v>0.48</v>
          </cell>
          <cell r="C385">
            <v>0.255</v>
          </cell>
          <cell r="E385">
            <v>1.4359999E-2</v>
          </cell>
          <cell r="F385">
            <v>-4.5100000000000001E-3</v>
          </cell>
          <cell r="G385">
            <v>0.13900000000000001</v>
          </cell>
          <cell r="H385">
            <v>-2.3470000000000001E-2</v>
          </cell>
          <cell r="I385">
            <v>56.666668000000001</v>
          </cell>
          <cell r="J385">
            <v>1.1769797</v>
          </cell>
          <cell r="K385">
            <v>16.466999999999999</v>
          </cell>
        </row>
        <row r="386">
          <cell r="A386" t="str">
            <v>2484.TW</v>
          </cell>
          <cell r="B386">
            <v>1.33</v>
          </cell>
          <cell r="E386">
            <v>5.1769999999999997E-2</v>
          </cell>
          <cell r="F386">
            <v>2.0729999999999998E-2</v>
          </cell>
          <cell r="G386">
            <v>0.23760000000000001</v>
          </cell>
          <cell r="H386">
            <v>8.7399999999999995E-3</v>
          </cell>
          <cell r="I386">
            <v>24.736843</v>
          </cell>
          <cell r="J386">
            <v>1.3084633000000001</v>
          </cell>
          <cell r="K386">
            <v>14.106999999999999</v>
          </cell>
        </row>
        <row r="387">
          <cell r="A387" t="str">
            <v>2485.TW</v>
          </cell>
          <cell r="B387">
            <v>-0.39</v>
          </cell>
          <cell r="C387">
            <v>0.53200000000000003</v>
          </cell>
          <cell r="E387">
            <v>-4.496E-2</v>
          </cell>
          <cell r="F387">
            <v>-1.043E-2</v>
          </cell>
          <cell r="G387">
            <v>9.9820000000000006E-2</v>
          </cell>
          <cell r="H387">
            <v>4.0000002999999998E-5</v>
          </cell>
          <cell r="J387">
            <v>1.1241829999999999</v>
          </cell>
          <cell r="K387">
            <v>18.309999999999999</v>
          </cell>
        </row>
        <row r="388">
          <cell r="A388" t="str">
            <v>2486.TW</v>
          </cell>
          <cell r="B388">
            <v>0.81</v>
          </cell>
          <cell r="D388">
            <v>20</v>
          </cell>
          <cell r="E388">
            <v>4.1339997000000003E-2</v>
          </cell>
          <cell r="F388">
            <v>5.9800000000000001E-3</v>
          </cell>
          <cell r="G388">
            <v>0.14207</v>
          </cell>
          <cell r="H388">
            <v>-6.8709999999999993E-2</v>
          </cell>
          <cell r="I388">
            <v>122.22221999999999</v>
          </cell>
          <cell r="J388">
            <v>5.1761999999999997</v>
          </cell>
          <cell r="K388">
            <v>23.548999999999999</v>
          </cell>
        </row>
        <row r="389">
          <cell r="A389" t="str">
            <v>2488.TW</v>
          </cell>
          <cell r="B389">
            <v>4.58</v>
          </cell>
          <cell r="E389">
            <v>0.15049000000000001</v>
          </cell>
          <cell r="F389">
            <v>7.1209999999999996E-2</v>
          </cell>
          <cell r="G389">
            <v>0.26829999999999998</v>
          </cell>
          <cell r="H389">
            <v>8.5919999999999996E-2</v>
          </cell>
          <cell r="I389">
            <v>10.469433</v>
          </cell>
          <cell r="J389">
            <v>1.4838312</v>
          </cell>
          <cell r="K389">
            <v>32.363</v>
          </cell>
        </row>
        <row r="390">
          <cell r="A390" t="str">
            <v>2489.TW</v>
          </cell>
          <cell r="B390">
            <v>0.65</v>
          </cell>
          <cell r="C390">
            <v>0.93300000000000005</v>
          </cell>
          <cell r="D390">
            <v>224</v>
          </cell>
          <cell r="E390">
            <v>3.3730000000000003E-2</v>
          </cell>
          <cell r="F390">
            <v>-5.6999999999999998E-4</v>
          </cell>
          <cell r="G390">
            <v>9.5909999999999995E-2</v>
          </cell>
          <cell r="H390">
            <v>3.31E-3</v>
          </cell>
          <cell r="I390">
            <v>34.461539999999999</v>
          </cell>
          <cell r="J390">
            <v>1.2449977000000001</v>
          </cell>
          <cell r="K390">
            <v>21.533999999999999</v>
          </cell>
        </row>
        <row r="391">
          <cell r="A391" t="str">
            <v>2491.TW</v>
          </cell>
          <cell r="B391">
            <v>0.27</v>
          </cell>
          <cell r="C391">
            <v>0.54900000000000004</v>
          </cell>
          <cell r="E391">
            <v>4.8270001999999999E-2</v>
          </cell>
          <cell r="F391">
            <v>-6.0010000000000001E-2</v>
          </cell>
          <cell r="G391">
            <v>0.26647999999999999</v>
          </cell>
          <cell r="H391">
            <v>-0.63502000000000003</v>
          </cell>
          <cell r="I391">
            <v>60</v>
          </cell>
          <cell r="J391">
            <v>1.6050728999999999</v>
          </cell>
          <cell r="K391">
            <v>2.3479999999999999</v>
          </cell>
        </row>
        <row r="392">
          <cell r="A392" t="str">
            <v>2492.TW</v>
          </cell>
          <cell r="B392">
            <v>4.67</v>
          </cell>
          <cell r="D392">
            <v>6.6743389999999998</v>
          </cell>
          <cell r="E392">
            <v>4.0730000000000002E-2</v>
          </cell>
          <cell r="F392">
            <v>1.043E-2</v>
          </cell>
          <cell r="G392">
            <v>0.19760999000000001</v>
          </cell>
          <cell r="H392">
            <v>4.9619999999999997E-2</v>
          </cell>
          <cell r="I392">
            <v>24.839400000000001</v>
          </cell>
          <cell r="J392">
            <v>0.58078693999999997</v>
          </cell>
          <cell r="K392">
            <v>68.91</v>
          </cell>
        </row>
        <row r="393">
          <cell r="A393" t="str">
            <v>2493.TW</v>
          </cell>
          <cell r="B393">
            <v>5.84</v>
          </cell>
          <cell r="E393">
            <v>0.26539000000000001</v>
          </cell>
          <cell r="F393">
            <v>0.107939996</v>
          </cell>
          <cell r="G393">
            <v>0.35376000000000002</v>
          </cell>
          <cell r="H393">
            <v>0.23261000000000001</v>
          </cell>
          <cell r="I393">
            <v>15.856164</v>
          </cell>
          <cell r="J393">
            <v>4.08812</v>
          </cell>
          <cell r="K393">
            <v>29.56</v>
          </cell>
        </row>
        <row r="394">
          <cell r="A394" t="str">
            <v>2495.TW</v>
          </cell>
          <cell r="B394">
            <v>1.07</v>
          </cell>
          <cell r="C394">
            <v>0.66</v>
          </cell>
          <cell r="E394">
            <v>5.7779997999999999E-2</v>
          </cell>
          <cell r="F394">
            <v>1.9210000000000001E-2</v>
          </cell>
          <cell r="G394">
            <v>0.51100000000000001</v>
          </cell>
          <cell r="H394">
            <v>0.10152</v>
          </cell>
          <cell r="I394">
            <v>28.878504</v>
          </cell>
          <cell r="J394">
            <v>2.0045410000000001</v>
          </cell>
          <cell r="K394">
            <v>5.085</v>
          </cell>
        </row>
        <row r="395">
          <cell r="A395" t="str">
            <v>2496.TW</v>
          </cell>
          <cell r="B395">
            <v>6.01</v>
          </cell>
          <cell r="C395">
            <v>0.36899999999999999</v>
          </cell>
          <cell r="E395">
            <v>0.12432</v>
          </cell>
          <cell r="F395">
            <v>5.6910000000000002E-2</v>
          </cell>
          <cell r="G395">
            <v>0.52583002999999995</v>
          </cell>
          <cell r="H395">
            <v>0.17695999000000001</v>
          </cell>
          <cell r="I395">
            <v>12.113144999999999</v>
          </cell>
          <cell r="J395">
            <v>1.6219589999999999</v>
          </cell>
          <cell r="K395">
            <v>40.418999999999997</v>
          </cell>
        </row>
        <row r="396">
          <cell r="A396" t="str">
            <v>2497.TW</v>
          </cell>
          <cell r="B396">
            <v>2.0099999999999998</v>
          </cell>
          <cell r="C396">
            <v>0.91300000000000003</v>
          </cell>
          <cell r="D396">
            <v>15.427808000000001</v>
          </cell>
          <cell r="E396">
            <v>0.10981</v>
          </cell>
          <cell r="F396">
            <v>3.7330000000000002E-2</v>
          </cell>
          <cell r="G396">
            <v>0.23871000000000001</v>
          </cell>
          <cell r="H396">
            <v>9.1749999999999998E-2</v>
          </cell>
          <cell r="I396">
            <v>28.706468999999998</v>
          </cell>
          <cell r="J396">
            <v>3.2395708999999999</v>
          </cell>
          <cell r="K396">
            <v>30.670999999999999</v>
          </cell>
        </row>
        <row r="397">
          <cell r="A397" t="str">
            <v>2498.TW</v>
          </cell>
          <cell r="B397">
            <v>-4.3499999999999996</v>
          </cell>
          <cell r="C397">
            <v>0.80600000000000005</v>
          </cell>
          <cell r="D397">
            <v>-34.72</v>
          </cell>
          <cell r="E397">
            <v>-0.14907000000000001</v>
          </cell>
          <cell r="F397">
            <v>-6.0900003000000001E-2</v>
          </cell>
          <cell r="G397">
            <v>0.41411999999999999</v>
          </cell>
          <cell r="H397">
            <v>-2.0285000000000002</v>
          </cell>
          <cell r="J397">
            <v>1.5569507</v>
          </cell>
          <cell r="K397">
            <v>4.8550000000000004</v>
          </cell>
        </row>
        <row r="398">
          <cell r="A398" t="str">
            <v>2501.TW</v>
          </cell>
          <cell r="B398">
            <v>2.2200000000000002</v>
          </cell>
          <cell r="C398">
            <v>0.39200000000000002</v>
          </cell>
          <cell r="D398">
            <v>27.625</v>
          </cell>
          <cell r="E398">
            <v>8.0299995999999998E-2</v>
          </cell>
          <cell r="F398">
            <v>1.984E-2</v>
          </cell>
          <cell r="G398">
            <v>0.28167999999999999</v>
          </cell>
          <cell r="H398">
            <v>0.23047000000000001</v>
          </cell>
          <cell r="I398">
            <v>14.932433</v>
          </cell>
          <cell r="J398">
            <v>1.4610605000000001</v>
          </cell>
          <cell r="K398">
            <v>13.351000000000001</v>
          </cell>
        </row>
        <row r="399">
          <cell r="A399" t="str">
            <v>2504.TW</v>
          </cell>
          <cell r="B399">
            <v>2.97</v>
          </cell>
          <cell r="C399">
            <v>0.73399999999999999</v>
          </cell>
          <cell r="D399">
            <v>15.368589999999999</v>
          </cell>
          <cell r="E399">
            <v>0.14479998999999999</v>
          </cell>
          <cell r="F399">
            <v>6.3379995999999994E-2</v>
          </cell>
          <cell r="G399">
            <v>0.23696</v>
          </cell>
          <cell r="H399">
            <v>0.20030001</v>
          </cell>
          <cell r="I399">
            <v>16.144780999999998</v>
          </cell>
          <cell r="J399">
            <v>2.3038485</v>
          </cell>
          <cell r="K399">
            <v>17.879000000000001</v>
          </cell>
        </row>
        <row r="400">
          <cell r="A400" t="str">
            <v>2505.TW</v>
          </cell>
          <cell r="B400">
            <v>0.72</v>
          </cell>
          <cell r="C400">
            <v>0.61699999999999999</v>
          </cell>
          <cell r="D400">
            <v>101.34616</v>
          </cell>
          <cell r="E400">
            <v>3.0769998E-2</v>
          </cell>
          <cell r="F400">
            <v>3.7999997999999999E-4</v>
          </cell>
          <cell r="G400">
            <v>0.39640999999999998</v>
          </cell>
          <cell r="H400">
            <v>0.18745000000000001</v>
          </cell>
          <cell r="I400">
            <v>36.59722</v>
          </cell>
          <cell r="J400">
            <v>0.99142149999999996</v>
          </cell>
          <cell r="K400">
            <v>1.9350000000000001</v>
          </cell>
        </row>
        <row r="401">
          <cell r="A401" t="str">
            <v>2506.TW</v>
          </cell>
          <cell r="B401">
            <v>-0.18</v>
          </cell>
          <cell r="C401">
            <v>0.35799999999999998</v>
          </cell>
          <cell r="E401">
            <v>1.3509999999999999E-2</v>
          </cell>
          <cell r="F401">
            <v>4.7699999999999999E-3</v>
          </cell>
          <cell r="G401">
            <v>0.37453997</v>
          </cell>
          <cell r="H401">
            <v>2.8049999999999999E-2</v>
          </cell>
          <cell r="J401">
            <v>0.61381876000000002</v>
          </cell>
          <cell r="K401">
            <v>4.1109999999999998</v>
          </cell>
        </row>
        <row r="402">
          <cell r="A402" t="str">
            <v>2509.TW</v>
          </cell>
          <cell r="B402">
            <v>-1.1000000000000001</v>
          </cell>
          <cell r="C402">
            <v>0.17799999999999999</v>
          </cell>
          <cell r="E402">
            <v>-5.3379997999999998E-2</v>
          </cell>
          <cell r="F402">
            <v>-5.9399995999999998E-3</v>
          </cell>
          <cell r="G402">
            <v>0.33560002</v>
          </cell>
          <cell r="H402">
            <v>-0.55806999999999995</v>
          </cell>
          <cell r="J402">
            <v>1.2770961999999999</v>
          </cell>
          <cell r="K402">
            <v>0.995</v>
          </cell>
        </row>
        <row r="403">
          <cell r="A403" t="str">
            <v>2511.TW</v>
          </cell>
          <cell r="B403">
            <v>0.34</v>
          </cell>
          <cell r="C403">
            <v>0.47699999999999998</v>
          </cell>
          <cell r="D403">
            <v>19.666665999999999</v>
          </cell>
          <cell r="E403">
            <v>2.2519999999999998E-2</v>
          </cell>
          <cell r="F403">
            <v>8.3300000000000006E-3</v>
          </cell>
          <cell r="G403">
            <v>0.29504999999999998</v>
          </cell>
          <cell r="H403">
            <v>0.10854999999999999</v>
          </cell>
          <cell r="I403">
            <v>34.705883</v>
          </cell>
          <cell r="J403">
            <v>0.74438554000000001</v>
          </cell>
          <cell r="K403">
            <v>5.2290000000000001</v>
          </cell>
        </row>
        <row r="404">
          <cell r="A404" t="str">
            <v>2514.TW</v>
          </cell>
          <cell r="B404">
            <v>3.76</v>
          </cell>
          <cell r="C404">
            <v>0.11899999999999999</v>
          </cell>
          <cell r="E404">
            <v>6.4720004999999997E-2</v>
          </cell>
          <cell r="F404">
            <v>1.685E-2</v>
          </cell>
          <cell r="G404">
            <v>0.113850005</v>
          </cell>
          <cell r="H404">
            <v>-1.9699998999999999E-3</v>
          </cell>
          <cell r="I404">
            <v>5.8244680000000004</v>
          </cell>
          <cell r="J404">
            <v>0.68606869999999998</v>
          </cell>
          <cell r="K404">
            <v>50.470999999999997</v>
          </cell>
        </row>
        <row r="405">
          <cell r="A405" t="str">
            <v>2515.TW</v>
          </cell>
          <cell r="B405">
            <v>0.41</v>
          </cell>
          <cell r="C405">
            <v>0.60199999999999998</v>
          </cell>
          <cell r="E405">
            <v>2.7220000000000001E-2</v>
          </cell>
          <cell r="F405">
            <v>1.1510001000000001E-2</v>
          </cell>
          <cell r="G405">
            <v>8.0310000000000006E-2</v>
          </cell>
          <cell r="H405">
            <v>5.3000002999999997E-2</v>
          </cell>
          <cell r="I405">
            <v>38.780487000000001</v>
          </cell>
          <cell r="J405">
            <v>1.0836968</v>
          </cell>
          <cell r="K405">
            <v>12.384</v>
          </cell>
        </row>
        <row r="406">
          <cell r="A406" t="str">
            <v>2516.TW</v>
          </cell>
          <cell r="B406">
            <v>0.72</v>
          </cell>
          <cell r="C406">
            <v>0.48499999999999999</v>
          </cell>
          <cell r="E406">
            <v>0.120459996</v>
          </cell>
          <cell r="F406">
            <v>1.444E-2</v>
          </cell>
          <cell r="G406">
            <v>3.61E-2</v>
          </cell>
          <cell r="H406">
            <v>9.2000000000000003E-4</v>
          </cell>
          <cell r="I406">
            <v>16.597221000000001</v>
          </cell>
          <cell r="J406">
            <v>1.7633171000000001</v>
          </cell>
          <cell r="K406">
            <v>38.137</v>
          </cell>
        </row>
        <row r="407">
          <cell r="A407" t="str">
            <v>2520.TW</v>
          </cell>
          <cell r="B407">
            <v>4.91</v>
          </cell>
          <cell r="C407">
            <v>0.46100000000000002</v>
          </cell>
          <cell r="D407">
            <v>10.966469</v>
          </cell>
          <cell r="E407">
            <v>0.13661999999999999</v>
          </cell>
          <cell r="F407">
            <v>4.3330002999999999E-2</v>
          </cell>
          <cell r="G407">
            <v>0.30198999999999998</v>
          </cell>
          <cell r="H407">
            <v>0.24573999999999999</v>
          </cell>
          <cell r="I407">
            <v>11.323829</v>
          </cell>
          <cell r="J407">
            <v>1.5109926</v>
          </cell>
          <cell r="K407">
            <v>35.905999999999999</v>
          </cell>
        </row>
        <row r="408">
          <cell r="A408" t="str">
            <v>2524.TW</v>
          </cell>
          <cell r="B408">
            <v>1.57</v>
          </cell>
          <cell r="C408">
            <v>0.27100000000000002</v>
          </cell>
          <cell r="D408">
            <v>27.732557</v>
          </cell>
          <cell r="E408">
            <v>2.5260000000000001E-2</v>
          </cell>
          <cell r="F408">
            <v>1.396E-2</v>
          </cell>
          <cell r="G408">
            <v>0.50029999999999997</v>
          </cell>
          <cell r="H408">
            <v>0.33972999999999998</v>
          </cell>
          <cell r="I408">
            <v>30.382166000000002</v>
          </cell>
          <cell r="J408">
            <v>0.99397784</v>
          </cell>
          <cell r="K408">
            <v>6.9139999999999997</v>
          </cell>
        </row>
        <row r="409">
          <cell r="A409" t="str">
            <v>2527.TW</v>
          </cell>
          <cell r="B409">
            <v>2.63</v>
          </cell>
          <cell r="C409">
            <v>0.54200000000000004</v>
          </cell>
          <cell r="E409">
            <v>5.2639999999999999E-2</v>
          </cell>
          <cell r="F409">
            <v>9.3800010000000007E-3</v>
          </cell>
          <cell r="G409">
            <v>0.29163</v>
          </cell>
          <cell r="H409">
            <v>7.5130000000000002E-2</v>
          </cell>
          <cell r="I409">
            <v>17.832699000000002</v>
          </cell>
          <cell r="J409">
            <v>1.0751208999999999</v>
          </cell>
          <cell r="K409">
            <v>8.8450000000000006</v>
          </cell>
        </row>
        <row r="410">
          <cell r="A410" t="str">
            <v>2528.TW</v>
          </cell>
          <cell r="B410">
            <v>-0.35</v>
          </cell>
          <cell r="C410">
            <v>0.58799999999999997</v>
          </cell>
          <cell r="E410">
            <v>4.6210000000000001E-2</v>
          </cell>
          <cell r="F410">
            <v>9.6100000000000005E-3</v>
          </cell>
          <cell r="G410">
            <v>0.27017000000000002</v>
          </cell>
          <cell r="H410">
            <v>-290.88776000000001</v>
          </cell>
          <cell r="J410">
            <v>3.7899965999999998</v>
          </cell>
          <cell r="K410">
            <v>4.8680000000000003</v>
          </cell>
        </row>
        <row r="411">
          <cell r="A411" t="str">
            <v>2530.TW</v>
          </cell>
          <cell r="B411">
            <v>0.85</v>
          </cell>
          <cell r="C411">
            <v>0.13300000000000001</v>
          </cell>
          <cell r="E411">
            <v>4.7519997000000001E-2</v>
          </cell>
          <cell r="F411">
            <v>1.8360000000000001E-2</v>
          </cell>
          <cell r="G411">
            <v>0.43660998000000001</v>
          </cell>
          <cell r="H411">
            <v>0.36183998000000001</v>
          </cell>
          <cell r="I411">
            <v>55.352939999999997</v>
          </cell>
          <cell r="J411">
            <v>3.7836750000000001</v>
          </cell>
          <cell r="K411">
            <v>2.323</v>
          </cell>
        </row>
        <row r="412">
          <cell r="A412" t="str">
            <v>2534.TW</v>
          </cell>
          <cell r="B412">
            <v>0.46</v>
          </cell>
          <cell r="C412">
            <v>0.46899999999999997</v>
          </cell>
          <cell r="D412">
            <v>5.0590552999999998</v>
          </cell>
          <cell r="E412">
            <v>3.5180000000000003E-2</v>
          </cell>
          <cell r="F412">
            <v>1.342E-2</v>
          </cell>
          <cell r="G412">
            <v>0.45082</v>
          </cell>
          <cell r="H412">
            <v>0.33450999999999997</v>
          </cell>
          <cell r="I412">
            <v>55.869563999999997</v>
          </cell>
          <cell r="J412">
            <v>0.82777727000000001</v>
          </cell>
          <cell r="K412">
            <v>5.3979999999999997</v>
          </cell>
        </row>
        <row r="413">
          <cell r="A413" t="str">
            <v>2535.TW</v>
          </cell>
          <cell r="B413">
            <v>3.83</v>
          </cell>
          <cell r="E413">
            <v>0.12737999999999999</v>
          </cell>
          <cell r="F413">
            <v>2.9049999999999999E-2</v>
          </cell>
          <cell r="G413">
            <v>0.10872999999999999</v>
          </cell>
          <cell r="H413">
            <v>1.6830000000000001E-2</v>
          </cell>
          <cell r="I413">
            <v>13.733682</v>
          </cell>
          <cell r="J413">
            <v>1.6104833999999999</v>
          </cell>
          <cell r="K413">
            <v>49.591999999999999</v>
          </cell>
        </row>
        <row r="414">
          <cell r="A414" t="str">
            <v>2536.TW</v>
          </cell>
          <cell r="B414">
            <v>0.95</v>
          </cell>
          <cell r="C414">
            <v>0.36599999999999999</v>
          </cell>
          <cell r="D414">
            <v>26.183206999999999</v>
          </cell>
          <cell r="E414">
            <v>1.789E-2</v>
          </cell>
          <cell r="F414">
            <v>1.0299999000000001E-2</v>
          </cell>
          <cell r="G414">
            <v>0.28105999999999998</v>
          </cell>
          <cell r="H414">
            <v>0.21010999999999999</v>
          </cell>
          <cell r="I414">
            <v>36.105263000000001</v>
          </cell>
          <cell r="J414">
            <v>0.97346383000000003</v>
          </cell>
          <cell r="K414">
            <v>9.7149999999999999</v>
          </cell>
        </row>
        <row r="415">
          <cell r="A415" t="str">
            <v>2537.TW</v>
          </cell>
          <cell r="B415">
            <v>-0.02</v>
          </cell>
          <cell r="C415">
            <v>0.52600000000000002</v>
          </cell>
          <cell r="E415">
            <v>-1.465E-2</v>
          </cell>
          <cell r="F415">
            <v>1.5100000000000001E-3</v>
          </cell>
          <cell r="G415">
            <v>0.26523999999999998</v>
          </cell>
          <cell r="H415">
            <v>5.8319996999999998E-2</v>
          </cell>
          <cell r="J415">
            <v>1.2574673000000001</v>
          </cell>
          <cell r="K415">
            <v>1.8160000000000001</v>
          </cell>
        </row>
        <row r="416">
          <cell r="A416" t="str">
            <v>2538.TW</v>
          </cell>
          <cell r="B416">
            <v>-0.2</v>
          </cell>
          <cell r="C416">
            <v>0.432</v>
          </cell>
          <cell r="E416">
            <v>0.26485002000000002</v>
          </cell>
          <cell r="F416">
            <v>1.2099999999999999E-3</v>
          </cell>
          <cell r="G416">
            <v>0.71636003000000004</v>
          </cell>
          <cell r="H416">
            <v>0.42152000000000001</v>
          </cell>
          <cell r="J416">
            <v>1.2720513</v>
          </cell>
          <cell r="K416">
            <v>0.85799999999999998</v>
          </cell>
        </row>
        <row r="417">
          <cell r="A417" t="str">
            <v>2539.TW</v>
          </cell>
          <cell r="B417">
            <v>2.15</v>
          </cell>
          <cell r="C417">
            <v>0.24</v>
          </cell>
          <cell r="E417">
            <v>0.17603000999999999</v>
          </cell>
          <cell r="F417">
            <v>6.6689999999999999E-2</v>
          </cell>
          <cell r="G417">
            <v>0.45766996999999998</v>
          </cell>
          <cell r="H417">
            <v>0.44476001999999998</v>
          </cell>
          <cell r="I417">
            <v>32.465114999999997</v>
          </cell>
          <cell r="J417">
            <v>5.0723060000000002</v>
          </cell>
          <cell r="K417">
            <v>8.2579999999999991</v>
          </cell>
        </row>
        <row r="418">
          <cell r="A418" t="str">
            <v>2540.TW</v>
          </cell>
          <cell r="B418">
            <v>5.03</v>
          </cell>
          <cell r="E418">
            <v>0.20108000000000001</v>
          </cell>
          <cell r="F418">
            <v>5.4229997000000002E-2</v>
          </cell>
          <cell r="G418">
            <v>0.45193001999999999</v>
          </cell>
          <cell r="H418">
            <v>0.39712003000000001</v>
          </cell>
          <cell r="I418">
            <v>30.318090000000002</v>
          </cell>
          <cell r="J418">
            <v>5.1722970000000004</v>
          </cell>
          <cell r="K418">
            <v>22.745000000000001</v>
          </cell>
        </row>
        <row r="419">
          <cell r="A419" t="str">
            <v>2542.TW</v>
          </cell>
          <cell r="B419">
            <v>1.0900000000000001</v>
          </cell>
          <cell r="D419">
            <v>10.266203000000001</v>
          </cell>
          <cell r="E419">
            <v>0.14940999999999999</v>
          </cell>
          <cell r="F419">
            <v>2.8590000000000001E-2</v>
          </cell>
          <cell r="G419">
            <v>0.34959000000000001</v>
          </cell>
          <cell r="H419">
            <v>0.18902000999999999</v>
          </cell>
          <cell r="I419">
            <v>40.688071999999998</v>
          </cell>
          <cell r="J419">
            <v>1.7789811</v>
          </cell>
          <cell r="K419">
            <v>21.922999999999998</v>
          </cell>
        </row>
        <row r="420">
          <cell r="A420" t="str">
            <v>2543.TW</v>
          </cell>
          <cell r="B420">
            <v>2.4500000000000002</v>
          </cell>
          <cell r="C420">
            <v>0.41299999999999998</v>
          </cell>
          <cell r="E420">
            <v>0.19003001</v>
          </cell>
          <cell r="F420">
            <v>3.3619999999999997E-2</v>
          </cell>
          <cell r="G420">
            <v>8.9449994000000005E-2</v>
          </cell>
          <cell r="H420">
            <v>9.5759999999999998E-2</v>
          </cell>
          <cell r="I420">
            <v>22.408162999999998</v>
          </cell>
          <cell r="J420">
            <v>4.2961105999999996</v>
          </cell>
          <cell r="K420">
            <v>47.476999999999997</v>
          </cell>
        </row>
        <row r="421">
          <cell r="A421" t="str">
            <v>2545.TW</v>
          </cell>
          <cell r="B421">
            <v>4.32</v>
          </cell>
          <cell r="C421">
            <v>0.52500000000000002</v>
          </cell>
          <cell r="E421">
            <v>6.4259999999999998E-2</v>
          </cell>
          <cell r="F421">
            <v>1.4970000000000001E-2</v>
          </cell>
          <cell r="G421">
            <v>0.41059000000000001</v>
          </cell>
          <cell r="H421">
            <v>0.37852000000000002</v>
          </cell>
          <cell r="I421">
            <v>13.518518</v>
          </cell>
          <cell r="J421">
            <v>1.6669046000000001</v>
          </cell>
          <cell r="K421">
            <v>14.481</v>
          </cell>
        </row>
        <row r="422">
          <cell r="A422" t="str">
            <v>2546.TW</v>
          </cell>
          <cell r="B422">
            <v>9.52</v>
          </cell>
          <cell r="D422">
            <v>21.017697999999999</v>
          </cell>
          <cell r="E422">
            <v>0.21365998999999999</v>
          </cell>
          <cell r="F422">
            <v>5.8730002000000003E-2</v>
          </cell>
          <cell r="G422">
            <v>0.10298</v>
          </cell>
          <cell r="H422">
            <v>4.4249999999999998E-2</v>
          </cell>
          <cell r="I422">
            <v>9.9789914999999993</v>
          </cell>
          <cell r="J422">
            <v>2.5506096</v>
          </cell>
          <cell r="K422">
            <v>116.194</v>
          </cell>
        </row>
        <row r="423">
          <cell r="A423" t="str">
            <v>2547.TW</v>
          </cell>
          <cell r="B423">
            <v>-0.11</v>
          </cell>
          <cell r="E423">
            <v>-8.8000000000000003E-4</v>
          </cell>
          <cell r="F423">
            <v>1.1599999999999999E-2</v>
          </cell>
          <cell r="G423">
            <v>0.39062999999999998</v>
          </cell>
          <cell r="H423">
            <v>0.12856999999999999</v>
          </cell>
          <cell r="J423">
            <v>0.81070750000000003</v>
          </cell>
          <cell r="K423">
            <v>8.8529999999999998</v>
          </cell>
        </row>
        <row r="424">
          <cell r="A424" t="str">
            <v>2548.TW</v>
          </cell>
          <cell r="B424">
            <v>8.33</v>
          </cell>
          <cell r="D424">
            <v>15.3210125</v>
          </cell>
          <cell r="E424">
            <v>0.11848</v>
          </cell>
          <cell r="F424">
            <v>4.0900002999999997E-2</v>
          </cell>
          <cell r="G424">
            <v>0.31089001999999999</v>
          </cell>
          <cell r="H424">
            <v>-10.400359999999999</v>
          </cell>
          <cell r="I424">
            <v>18.907561999999999</v>
          </cell>
          <cell r="J424">
            <v>2.3536619999999999</v>
          </cell>
          <cell r="K424">
            <v>40.067</v>
          </cell>
        </row>
        <row r="425">
          <cell r="A425" t="str">
            <v>2597.TW</v>
          </cell>
          <cell r="B425">
            <v>11.14</v>
          </cell>
          <cell r="C425">
            <v>0.56699999999999995</v>
          </cell>
          <cell r="E425">
            <v>0.25230999999999998</v>
          </cell>
          <cell r="F425">
            <v>6.9250000000000006E-2</v>
          </cell>
          <cell r="G425">
            <v>0.15506</v>
          </cell>
          <cell r="H425">
            <v>0.14850000999999999</v>
          </cell>
          <cell r="I425">
            <v>15.709156</v>
          </cell>
          <cell r="J425">
            <v>5.0031447</v>
          </cell>
          <cell r="K425">
            <v>120.748</v>
          </cell>
        </row>
        <row r="426">
          <cell r="A426" t="str">
            <v>2601.TW</v>
          </cell>
          <cell r="B426">
            <v>-2.17</v>
          </cell>
          <cell r="E426">
            <v>-0.21682999999999999</v>
          </cell>
          <cell r="F426">
            <v>-8.0900009999999994E-3</v>
          </cell>
          <cell r="G426">
            <v>0.64827000000000001</v>
          </cell>
          <cell r="H426">
            <v>6.5210000000000004E-2</v>
          </cell>
          <cell r="J426">
            <v>0.76568020000000003</v>
          </cell>
          <cell r="K426">
            <v>6.306</v>
          </cell>
        </row>
        <row r="427">
          <cell r="A427" t="str">
            <v>2603.TW</v>
          </cell>
          <cell r="B427">
            <v>22.14</v>
          </cell>
          <cell r="C427">
            <v>1.5649999999999999</v>
          </cell>
          <cell r="D427">
            <v>21.569595</v>
          </cell>
          <cell r="E427">
            <v>9.5079999999999998E-2</v>
          </cell>
          <cell r="F427">
            <v>2.7720000000000002E-2</v>
          </cell>
          <cell r="G427">
            <v>0.18107999999999999</v>
          </cell>
          <cell r="H427">
            <v>0.16763</v>
          </cell>
          <cell r="I427">
            <v>9.8690160000000002</v>
          </cell>
          <cell r="J427">
            <v>0.99239239999999995</v>
          </cell>
          <cell r="K427">
            <v>140.75299999999999</v>
          </cell>
        </row>
        <row r="428">
          <cell r="A428" t="str">
            <v>2605.TW</v>
          </cell>
          <cell r="B428">
            <v>1.1299999999999999</v>
          </cell>
          <cell r="D428">
            <v>15.862069</v>
          </cell>
          <cell r="E428">
            <v>4.4159996999999999E-2</v>
          </cell>
          <cell r="F428">
            <v>2.0230000000000001E-2</v>
          </cell>
          <cell r="G428">
            <v>0.23093</v>
          </cell>
          <cell r="H428">
            <v>0.27677000000000002</v>
          </cell>
          <cell r="I428">
            <v>28.495577000000001</v>
          </cell>
          <cell r="J428">
            <v>1.142695</v>
          </cell>
          <cell r="K428">
            <v>7.4809999999999999</v>
          </cell>
        </row>
        <row r="429">
          <cell r="A429" t="str">
            <v>2606.TW</v>
          </cell>
          <cell r="B429">
            <v>3.82</v>
          </cell>
          <cell r="C429">
            <v>0.871</v>
          </cell>
          <cell r="D429">
            <v>15.251256</v>
          </cell>
          <cell r="E429">
            <v>0.08</v>
          </cell>
          <cell r="F429">
            <v>2.155E-2</v>
          </cell>
          <cell r="G429">
            <v>0.23527001</v>
          </cell>
          <cell r="H429">
            <v>0.24379998</v>
          </cell>
          <cell r="I429">
            <v>15.890053</v>
          </cell>
          <cell r="J429">
            <v>1.5221807999999999</v>
          </cell>
          <cell r="K429">
            <v>17.010999999999999</v>
          </cell>
        </row>
        <row r="430">
          <cell r="A430" t="str">
            <v>2607.TW</v>
          </cell>
          <cell r="B430">
            <v>2.66</v>
          </cell>
          <cell r="C430">
            <v>0.625</v>
          </cell>
          <cell r="E430">
            <v>9.182999E-2</v>
          </cell>
          <cell r="F430">
            <v>3.8120000000000001E-2</v>
          </cell>
          <cell r="G430">
            <v>0.24962999</v>
          </cell>
          <cell r="H430">
            <v>0.16016</v>
          </cell>
          <cell r="I430">
            <v>12.800751</v>
          </cell>
          <cell r="J430">
            <v>1.1509988</v>
          </cell>
          <cell r="K430">
            <v>15.363</v>
          </cell>
        </row>
        <row r="431">
          <cell r="A431" t="str">
            <v>2608.TW</v>
          </cell>
          <cell r="B431">
            <v>3.65</v>
          </cell>
          <cell r="C431">
            <v>0.50800000000000001</v>
          </cell>
          <cell r="D431">
            <v>19.372198000000001</v>
          </cell>
          <cell r="E431">
            <v>0.14534000999999999</v>
          </cell>
          <cell r="F431">
            <v>3.8949999999999999E-2</v>
          </cell>
          <cell r="G431">
            <v>0.18176001</v>
          </cell>
          <cell r="H431">
            <v>0.13517000000000001</v>
          </cell>
          <cell r="I431">
            <v>11.835616</v>
          </cell>
          <cell r="J431">
            <v>1.625894</v>
          </cell>
          <cell r="K431">
            <v>25.765999999999998</v>
          </cell>
        </row>
        <row r="432">
          <cell r="A432" t="str">
            <v>2609.TW</v>
          </cell>
          <cell r="B432">
            <v>3.08</v>
          </cell>
          <cell r="C432">
            <v>1.667</v>
          </cell>
          <cell r="D432">
            <v>57.194243999999998</v>
          </cell>
          <cell r="E432">
            <v>3.4730002000000003E-2</v>
          </cell>
          <cell r="F432">
            <v>6.3800000000000003E-3</v>
          </cell>
          <cell r="G432">
            <v>8.7519996000000003E-2</v>
          </cell>
          <cell r="H432">
            <v>0.17889999000000001</v>
          </cell>
          <cell r="I432">
            <v>25.811689999999999</v>
          </cell>
          <cell r="J432">
            <v>0.95727779999999996</v>
          </cell>
          <cell r="K432">
            <v>42.23</v>
          </cell>
        </row>
        <row r="433">
          <cell r="A433" t="str">
            <v>2610.TW</v>
          </cell>
          <cell r="B433">
            <v>1.4</v>
          </cell>
          <cell r="C433">
            <v>0.73799999999999999</v>
          </cell>
          <cell r="D433">
            <v>26.781609</v>
          </cell>
          <cell r="E433">
            <v>0.12271</v>
          </cell>
          <cell r="F433">
            <v>2.5669999999999998E-2</v>
          </cell>
          <cell r="G433">
            <v>0.13748999000000001</v>
          </cell>
          <cell r="H433">
            <v>7.9189999999999997E-2</v>
          </cell>
          <cell r="I433">
            <v>16.642856999999999</v>
          </cell>
          <cell r="J433">
            <v>1.8235891</v>
          </cell>
          <cell r="K433">
            <v>31.565999999999999</v>
          </cell>
        </row>
        <row r="434">
          <cell r="A434" t="str">
            <v>2611.TW</v>
          </cell>
          <cell r="B434">
            <v>3.56</v>
          </cell>
          <cell r="C434">
            <v>1.0149999999999999</v>
          </cell>
          <cell r="E434">
            <v>0.15986</v>
          </cell>
          <cell r="F434">
            <v>-7.9399999999999991E-3</v>
          </cell>
          <cell r="G434">
            <v>0.23630999999999999</v>
          </cell>
          <cell r="H434">
            <v>-0.101239994</v>
          </cell>
          <cell r="I434">
            <v>9.0449439999999992</v>
          </cell>
          <cell r="J434">
            <v>2.0278356</v>
          </cell>
          <cell r="K434">
            <v>3.266</v>
          </cell>
        </row>
        <row r="435">
          <cell r="A435" t="str">
            <v>2612.TW</v>
          </cell>
          <cell r="B435">
            <v>1.43</v>
          </cell>
          <cell r="C435">
            <v>1.036</v>
          </cell>
          <cell r="D435">
            <v>13.082902000000001</v>
          </cell>
          <cell r="E435">
            <v>2.7799999999999998E-2</v>
          </cell>
          <cell r="F435">
            <v>1.0670001E-2</v>
          </cell>
          <cell r="G435">
            <v>0.21354999999999999</v>
          </cell>
          <cell r="H435">
            <v>0.11461</v>
          </cell>
          <cell r="I435">
            <v>35.314686000000002</v>
          </cell>
          <cell r="J435">
            <v>0.86089329999999997</v>
          </cell>
          <cell r="K435">
            <v>20.329999999999998</v>
          </cell>
        </row>
        <row r="436">
          <cell r="A436" t="str">
            <v>2613.TW</v>
          </cell>
          <cell r="B436">
            <v>1.0900000000000001</v>
          </cell>
          <cell r="E436">
            <v>4.9820000000000003E-2</v>
          </cell>
          <cell r="F436">
            <v>1.8540000000000001E-2</v>
          </cell>
          <cell r="G436">
            <v>0.15720001</v>
          </cell>
          <cell r="H436">
            <v>7.8439995999999998E-2</v>
          </cell>
          <cell r="I436">
            <v>35.091743000000001</v>
          </cell>
          <cell r="J436">
            <v>1.6886672</v>
          </cell>
          <cell r="K436">
            <v>23.343</v>
          </cell>
        </row>
        <row r="437">
          <cell r="A437" t="str">
            <v>2614.TW</v>
          </cell>
          <cell r="B437">
            <v>-1.06</v>
          </cell>
          <cell r="E437">
            <v>-9.2730000000000007E-2</v>
          </cell>
          <cell r="F437">
            <v>1.8699999999999999E-3</v>
          </cell>
          <cell r="G437">
            <v>0.30103000000000002</v>
          </cell>
          <cell r="H437">
            <v>6.4820000000000003E-2</v>
          </cell>
          <cell r="J437">
            <v>2.0422327999999998</v>
          </cell>
          <cell r="K437">
            <v>19.175000000000001</v>
          </cell>
        </row>
        <row r="438">
          <cell r="A438" t="str">
            <v>2615.TW</v>
          </cell>
          <cell r="B438">
            <v>0.33</v>
          </cell>
          <cell r="C438">
            <v>1.4219999999999999</v>
          </cell>
          <cell r="D438">
            <v>138.09524999999999</v>
          </cell>
          <cell r="E438">
            <v>4.3400000000000001E-3</v>
          </cell>
          <cell r="F438">
            <v>-4.8799999999999998E-3</v>
          </cell>
          <cell r="G438">
            <v>3.6510002E-2</v>
          </cell>
          <cell r="H438">
            <v>7.1410000000000001E-2</v>
          </cell>
          <cell r="I438">
            <v>263.63634999999999</v>
          </cell>
          <cell r="J438">
            <v>1.1211918999999999</v>
          </cell>
          <cell r="K438">
            <v>36.448</v>
          </cell>
        </row>
        <row r="439">
          <cell r="A439" t="str">
            <v>2616.TW</v>
          </cell>
          <cell r="B439">
            <v>0.26</v>
          </cell>
          <cell r="C439">
            <v>0.14399999999999999</v>
          </cell>
          <cell r="E439">
            <v>1.6379999999999999E-2</v>
          </cell>
          <cell r="F439">
            <v>-2.15E-3</v>
          </cell>
          <cell r="G439">
            <v>7.4219999999999994E-2</v>
          </cell>
          <cell r="H439">
            <v>-8.77E-3</v>
          </cell>
          <cell r="I439">
            <v>99.230770000000007</v>
          </cell>
          <cell r="J439">
            <v>0.71768330000000002</v>
          </cell>
          <cell r="K439">
            <v>120.828</v>
          </cell>
        </row>
        <row r="440">
          <cell r="A440" t="str">
            <v>2617.TW</v>
          </cell>
          <cell r="B440">
            <v>4.45</v>
          </cell>
          <cell r="D440">
            <v>12.190476</v>
          </cell>
          <cell r="E440">
            <v>0.11512999</v>
          </cell>
          <cell r="F440">
            <v>3.4630000000000001E-2</v>
          </cell>
          <cell r="G440">
            <v>0.38501999999999997</v>
          </cell>
          <cell r="H440">
            <v>0.38336999999999999</v>
          </cell>
          <cell r="I440">
            <v>8.6292139999999993</v>
          </cell>
          <cell r="J440">
            <v>0.96830320000000003</v>
          </cell>
          <cell r="K440">
            <v>9.8010000000000002</v>
          </cell>
        </row>
        <row r="441">
          <cell r="A441" t="str">
            <v>2618.TW</v>
          </cell>
          <cell r="B441">
            <v>4.03</v>
          </cell>
          <cell r="C441">
            <v>0.91600000000000004</v>
          </cell>
          <cell r="D441">
            <v>14.215687000000001</v>
          </cell>
          <cell r="E441">
            <v>0.22591998999999999</v>
          </cell>
          <cell r="F441">
            <v>5.6230000000000002E-2</v>
          </cell>
          <cell r="G441">
            <v>0.21393000000000001</v>
          </cell>
          <cell r="H441">
            <v>0.12817999999999999</v>
          </cell>
          <cell r="I441">
            <v>8.9950369999999999</v>
          </cell>
          <cell r="J441">
            <v>1.9572377000000001</v>
          </cell>
          <cell r="K441">
            <v>38.558999999999997</v>
          </cell>
        </row>
        <row r="442">
          <cell r="A442" t="str">
            <v>2630.TW</v>
          </cell>
          <cell r="B442">
            <v>0.17</v>
          </cell>
          <cell r="C442">
            <v>0.64</v>
          </cell>
          <cell r="D442">
            <v>60.797103999999997</v>
          </cell>
          <cell r="E442">
            <v>3.5529999999999999E-2</v>
          </cell>
          <cell r="F442">
            <v>1.523E-2</v>
          </cell>
          <cell r="G442">
            <v>7.6109999999999997E-2</v>
          </cell>
          <cell r="H442">
            <v>4.1770000000000002E-2</v>
          </cell>
          <cell r="I442">
            <v>246.76471000000001</v>
          </cell>
          <cell r="J442">
            <v>2.6648456999999999</v>
          </cell>
          <cell r="K442">
            <v>24.518999999999998</v>
          </cell>
        </row>
        <row r="443">
          <cell r="A443" t="str">
            <v>2633.TW</v>
          </cell>
          <cell r="B443">
            <v>1.39</v>
          </cell>
          <cell r="C443">
            <v>0.28100000000000003</v>
          </cell>
          <cell r="D443">
            <v>25.862069999999999</v>
          </cell>
          <cell r="E443">
            <v>0.10927000000000001</v>
          </cell>
          <cell r="F443">
            <v>3.2919999999999998E-2</v>
          </cell>
          <cell r="G443">
            <v>0.44779997999999999</v>
          </cell>
          <cell r="H443">
            <v>0.44002997999999999</v>
          </cell>
          <cell r="I443">
            <v>21.582733000000001</v>
          </cell>
          <cell r="J443">
            <v>2.2990267000000002</v>
          </cell>
          <cell r="K443">
            <v>9.0690000000000008</v>
          </cell>
        </row>
        <row r="444">
          <cell r="A444" t="str">
            <v>2634.TW</v>
          </cell>
          <cell r="B444">
            <v>2.63</v>
          </cell>
          <cell r="D444">
            <v>15.783476</v>
          </cell>
          <cell r="E444">
            <v>0.14482</v>
          </cell>
          <cell r="F444">
            <v>4.0849999999999997E-2</v>
          </cell>
          <cell r="G444">
            <v>0.11359999</v>
          </cell>
          <cell r="H444">
            <v>7.2680004000000006E-2</v>
          </cell>
          <cell r="I444">
            <v>21.064637999999999</v>
          </cell>
          <cell r="J444">
            <v>2.9177860999999998</v>
          </cell>
          <cell r="K444">
            <v>42.09</v>
          </cell>
        </row>
        <row r="445">
          <cell r="A445" t="str">
            <v>2636.TW</v>
          </cell>
          <cell r="B445">
            <v>10.58</v>
          </cell>
          <cell r="C445">
            <v>1.131</v>
          </cell>
          <cell r="D445">
            <v>11.867906</v>
          </cell>
          <cell r="E445">
            <v>0.17242001000000001</v>
          </cell>
          <cell r="F445">
            <v>3.2479998000000003E-2</v>
          </cell>
          <cell r="G445">
            <v>0.19954</v>
          </cell>
          <cell r="H445">
            <v>6.0300003999999997E-2</v>
          </cell>
          <cell r="I445">
            <v>10.869565</v>
          </cell>
          <cell r="J445">
            <v>1.8274564</v>
          </cell>
          <cell r="K445">
            <v>106.755</v>
          </cell>
        </row>
        <row r="446">
          <cell r="A446" t="str">
            <v>2637.TW</v>
          </cell>
          <cell r="B446">
            <v>4.1900000000000004</v>
          </cell>
          <cell r="C446">
            <v>0.97699999999999998</v>
          </cell>
          <cell r="D446">
            <v>9.8692810000000009</v>
          </cell>
          <cell r="E446">
            <v>0.102819994</v>
          </cell>
          <cell r="F446">
            <v>3.1070001E-2</v>
          </cell>
          <cell r="G446">
            <v>0.26235999999999998</v>
          </cell>
          <cell r="H446">
            <v>0.30819999999999997</v>
          </cell>
          <cell r="I446">
            <v>18.019093000000002</v>
          </cell>
          <cell r="J446">
            <v>37.228794000000001</v>
          </cell>
          <cell r="K446">
            <v>0.77300000000000002</v>
          </cell>
        </row>
        <row r="447">
          <cell r="A447" t="str">
            <v>2642.TW</v>
          </cell>
          <cell r="B447">
            <v>1.1299999999999999</v>
          </cell>
          <cell r="D447">
            <v>53.75</v>
          </cell>
          <cell r="E447">
            <v>4.5969999999999997E-2</v>
          </cell>
          <cell r="F447">
            <v>1.6799999999999999E-2</v>
          </cell>
          <cell r="G447">
            <v>0.13552</v>
          </cell>
          <cell r="H447">
            <v>1.883E-2</v>
          </cell>
          <cell r="I447">
            <v>34.247787000000002</v>
          </cell>
          <cell r="J447">
            <v>1.6825356</v>
          </cell>
          <cell r="K447">
            <v>41.902000000000001</v>
          </cell>
        </row>
        <row r="448">
          <cell r="A448" t="str">
            <v>2645.TW</v>
          </cell>
          <cell r="B448">
            <v>5.4</v>
          </cell>
          <cell r="C448">
            <v>0.25800000000000001</v>
          </cell>
          <cell r="D448">
            <v>19.385964999999999</v>
          </cell>
          <cell r="E448">
            <v>0.15357999999999999</v>
          </cell>
          <cell r="F448">
            <v>5.3540003000000003E-2</v>
          </cell>
          <cell r="G448">
            <v>0.17860999999999999</v>
          </cell>
          <cell r="H448">
            <v>0.10657999999999999</v>
          </cell>
          <cell r="I448">
            <v>20.462962999999998</v>
          </cell>
          <cell r="J448">
            <v>3.1939185000000001</v>
          </cell>
          <cell r="K448">
            <v>39.895000000000003</v>
          </cell>
        </row>
        <row r="449">
          <cell r="A449" t="str">
            <v>2701.TW</v>
          </cell>
          <cell r="B449">
            <v>0.54</v>
          </cell>
          <cell r="C449">
            <v>0.25800000000000001</v>
          </cell>
          <cell r="E449">
            <v>2.9289998000000001E-2</v>
          </cell>
          <cell r="F449">
            <v>1.43099995E-2</v>
          </cell>
          <cell r="G449">
            <v>0.77629000000000004</v>
          </cell>
          <cell r="H449">
            <v>0.60719999999999996</v>
          </cell>
          <cell r="I449">
            <v>25.277777</v>
          </cell>
          <cell r="J449">
            <v>0.74136429999999998</v>
          </cell>
          <cell r="K449">
            <v>0.76600000000000001</v>
          </cell>
        </row>
        <row r="450">
          <cell r="A450" t="str">
            <v>2702.TW</v>
          </cell>
          <cell r="B450">
            <v>0.7</v>
          </cell>
          <cell r="C450">
            <v>0.73</v>
          </cell>
          <cell r="E450">
            <v>8.0699994999999993E-3</v>
          </cell>
          <cell r="F450">
            <v>5.3100003999999998E-3</v>
          </cell>
          <cell r="G450">
            <v>0.81342999999999999</v>
          </cell>
          <cell r="H450">
            <v>3.4389999999999997E-2</v>
          </cell>
          <cell r="I450">
            <v>28.500001999999999</v>
          </cell>
          <cell r="J450">
            <v>0.98024774000000003</v>
          </cell>
          <cell r="K450">
            <v>9.1509999999999998</v>
          </cell>
        </row>
        <row r="451">
          <cell r="A451" t="str">
            <v>2704.TW</v>
          </cell>
          <cell r="B451">
            <v>5.09</v>
          </cell>
          <cell r="C451">
            <v>0.16900000000000001</v>
          </cell>
          <cell r="D451">
            <v>66.886795000000006</v>
          </cell>
          <cell r="E451">
            <v>2.9719999E-2</v>
          </cell>
          <cell r="F451">
            <v>-7.2000003000000003E-3</v>
          </cell>
          <cell r="G451">
            <v>0.28888999999999998</v>
          </cell>
          <cell r="H451">
            <v>-0.75144</v>
          </cell>
          <cell r="I451">
            <v>13.929273</v>
          </cell>
          <cell r="J451">
            <v>1.3156186000000001</v>
          </cell>
          <cell r="K451">
            <v>3.4860000000000002</v>
          </cell>
        </row>
        <row r="452">
          <cell r="A452" t="str">
            <v>2705.TW</v>
          </cell>
          <cell r="B452">
            <v>-0.25</v>
          </cell>
          <cell r="E452">
            <v>-9.8799999999999999E-3</v>
          </cell>
          <cell r="F452">
            <v>2.5400000000000002E-3</v>
          </cell>
          <cell r="G452">
            <v>0.32991999999999999</v>
          </cell>
          <cell r="H452">
            <v>-3.2059999999999998E-2</v>
          </cell>
          <cell r="J452">
            <v>0.8345226</v>
          </cell>
          <cell r="K452">
            <v>11.557</v>
          </cell>
        </row>
        <row r="453">
          <cell r="A453" t="str">
            <v>2706.TW</v>
          </cell>
          <cell r="B453">
            <v>0.59</v>
          </cell>
          <cell r="C453">
            <v>0.35399999999999998</v>
          </cell>
          <cell r="E453">
            <v>3.0800000000000001E-2</v>
          </cell>
          <cell r="F453">
            <v>1.308E-2</v>
          </cell>
          <cell r="G453">
            <v>0.77415999999999996</v>
          </cell>
          <cell r="H453">
            <v>1.71776</v>
          </cell>
          <cell r="I453">
            <v>28.559324</v>
          </cell>
          <cell r="J453">
            <v>0.85092420000000002</v>
          </cell>
          <cell r="K453">
            <v>0.68700000000000006</v>
          </cell>
        </row>
        <row r="454">
          <cell r="A454" t="str">
            <v>2707.TW</v>
          </cell>
          <cell r="B454">
            <v>11.57</v>
          </cell>
          <cell r="C454">
            <v>0.53500000000000003</v>
          </cell>
          <cell r="D454">
            <v>18.874426</v>
          </cell>
          <cell r="E454">
            <v>0.39955002000000001</v>
          </cell>
          <cell r="F454">
            <v>0.10901</v>
          </cell>
          <cell r="G454">
            <v>0.37333</v>
          </cell>
          <cell r="H454">
            <v>0.28726997999999998</v>
          </cell>
          <cell r="I454">
            <v>21.305099999999999</v>
          </cell>
          <cell r="J454">
            <v>8.6631049999999998</v>
          </cell>
          <cell r="K454">
            <v>53.165999999999997</v>
          </cell>
        </row>
        <row r="455">
          <cell r="A455" t="str">
            <v>2712.TW</v>
          </cell>
          <cell r="B455">
            <v>0.25</v>
          </cell>
          <cell r="C455">
            <v>-6.5000000000000002E-2</v>
          </cell>
          <cell r="E455">
            <v>3.9600000000000003E-2</v>
          </cell>
          <cell r="F455">
            <v>1.9539999999999998E-2</v>
          </cell>
          <cell r="G455">
            <v>0.30042000000000002</v>
          </cell>
          <cell r="H455">
            <v>-3.0280001000000001E-2</v>
          </cell>
          <cell r="I455">
            <v>125.4</v>
          </cell>
          <cell r="J455">
            <v>2.6172984000000001</v>
          </cell>
          <cell r="K455">
            <v>6.2489999999999997</v>
          </cell>
        </row>
        <row r="456">
          <cell r="A456" t="str">
            <v>2722.TW</v>
          </cell>
          <cell r="B456">
            <v>0.71</v>
          </cell>
          <cell r="C456">
            <v>0.312</v>
          </cell>
          <cell r="E456">
            <v>3.6880000000000003E-2</v>
          </cell>
          <cell r="F456">
            <v>1.67E-2</v>
          </cell>
          <cell r="G456">
            <v>0.45340999999999998</v>
          </cell>
          <cell r="H456">
            <v>-0.13944999999999999</v>
          </cell>
          <cell r="I456">
            <v>88.873239999999996</v>
          </cell>
          <cell r="J456">
            <v>3.7907004</v>
          </cell>
          <cell r="K456">
            <v>6.47</v>
          </cell>
        </row>
        <row r="457">
          <cell r="A457" t="str">
            <v>2723.TW</v>
          </cell>
          <cell r="B457">
            <v>3.71</v>
          </cell>
          <cell r="D457">
            <v>14.361370000000001</v>
          </cell>
          <cell r="E457">
            <v>6.0010000000000001E-2</v>
          </cell>
          <cell r="F457">
            <v>3.3509999999999998E-2</v>
          </cell>
          <cell r="G457">
            <v>0.59148999999999996</v>
          </cell>
          <cell r="H457">
            <v>6.6009999999999999E-2</v>
          </cell>
          <cell r="I457">
            <v>24.851751</v>
          </cell>
          <cell r="J457">
            <v>1.4711278999999999</v>
          </cell>
          <cell r="K457">
            <v>110.212</v>
          </cell>
        </row>
        <row r="458">
          <cell r="A458" t="str">
            <v>2727.TW</v>
          </cell>
          <cell r="B458">
            <v>15.68</v>
          </cell>
          <cell r="D458">
            <v>14.441089</v>
          </cell>
          <cell r="E458">
            <v>0.33596999999999999</v>
          </cell>
          <cell r="F458">
            <v>6.7159999999999997E-2</v>
          </cell>
          <cell r="G458">
            <v>0.46856999999999999</v>
          </cell>
          <cell r="H458">
            <v>6.4740000000000006E-2</v>
          </cell>
          <cell r="I458">
            <v>15.242347000000001</v>
          </cell>
          <cell r="J458">
            <v>5.6166577000000002</v>
          </cell>
          <cell r="K458">
            <v>271.83800000000002</v>
          </cell>
        </row>
        <row r="459">
          <cell r="A459" t="str">
            <v>2731.TW</v>
          </cell>
          <cell r="B459">
            <v>17.489999999999998</v>
          </cell>
          <cell r="C459">
            <v>0.63600000000000001</v>
          </cell>
          <cell r="D459">
            <v>20.384615</v>
          </cell>
          <cell r="E459">
            <v>0.54635999999999996</v>
          </cell>
          <cell r="F459">
            <v>7.3599999999999999E-2</v>
          </cell>
          <cell r="G459">
            <v>0.15067</v>
          </cell>
          <cell r="H459">
            <v>5.0430004E-2</v>
          </cell>
          <cell r="I459">
            <v>9.0909089999999999</v>
          </cell>
          <cell r="J459">
            <v>3.9749007000000001</v>
          </cell>
          <cell r="K459">
            <v>234.95699999999999</v>
          </cell>
        </row>
        <row r="460">
          <cell r="A460" t="str">
            <v>2739.TW</v>
          </cell>
          <cell r="B460">
            <v>5.44</v>
          </cell>
          <cell r="D460">
            <v>13.11637</v>
          </cell>
          <cell r="E460">
            <v>0.45893001999999999</v>
          </cell>
          <cell r="F460">
            <v>2.4899999999999999E-2</v>
          </cell>
          <cell r="G460">
            <v>0.39106997999999998</v>
          </cell>
          <cell r="H460">
            <v>0.16724000999999999</v>
          </cell>
          <cell r="I460">
            <v>12.224264</v>
          </cell>
          <cell r="J460">
            <v>4.7955579999999998</v>
          </cell>
          <cell r="K460">
            <v>54.462000000000003</v>
          </cell>
        </row>
        <row r="461">
          <cell r="A461" t="str">
            <v>2748.TW</v>
          </cell>
          <cell r="B461">
            <v>3.25</v>
          </cell>
          <cell r="C461">
            <v>0.38500000000000001</v>
          </cell>
          <cell r="D461">
            <v>14.84787</v>
          </cell>
          <cell r="E461">
            <v>0.116739996</v>
          </cell>
          <cell r="F461">
            <v>4.0939997999999998E-2</v>
          </cell>
          <cell r="G461">
            <v>0.33189999999999997</v>
          </cell>
          <cell r="H461">
            <v>0.18753</v>
          </cell>
          <cell r="I461">
            <v>22.523074999999999</v>
          </cell>
          <cell r="J461">
            <v>2.7329748</v>
          </cell>
          <cell r="K461">
            <v>23.041</v>
          </cell>
        </row>
        <row r="462">
          <cell r="A462" t="str">
            <v>2753.TW</v>
          </cell>
          <cell r="B462">
            <v>8.68</v>
          </cell>
          <cell r="C462">
            <v>-7.5999999999999998E-2</v>
          </cell>
          <cell r="D462">
            <v>14.182896</v>
          </cell>
          <cell r="E462">
            <v>0.15786</v>
          </cell>
          <cell r="F462">
            <v>6.9419999999999996E-2</v>
          </cell>
          <cell r="G462">
            <v>0.34777000000000002</v>
          </cell>
          <cell r="H462">
            <v>8.1199995999999997E-2</v>
          </cell>
          <cell r="I462">
            <v>19.297234</v>
          </cell>
          <cell r="J462">
            <v>3.2933542999999998</v>
          </cell>
          <cell r="K462">
            <v>110.584</v>
          </cell>
        </row>
        <row r="463">
          <cell r="A463" t="str">
            <v>2762.TW</v>
          </cell>
          <cell r="D463">
            <v>14.5747795</v>
          </cell>
          <cell r="E463">
            <v>0.10476000000000001</v>
          </cell>
          <cell r="F463">
            <v>1.7970000999999999E-2</v>
          </cell>
          <cell r="G463">
            <v>0.16408001</v>
          </cell>
          <cell r="H463">
            <v>6.0519999999999997E-2</v>
          </cell>
          <cell r="K463">
            <v>93.331000000000003</v>
          </cell>
        </row>
        <row r="464">
          <cell r="A464" t="str">
            <v>2801.TW</v>
          </cell>
          <cell r="B464">
            <v>1.22</v>
          </cell>
          <cell r="C464">
            <v>0.34699999999999998</v>
          </cell>
          <cell r="E464">
            <v>7.2399995999999994E-2</v>
          </cell>
          <cell r="F464">
            <v>4.6299999999999996E-3</v>
          </cell>
          <cell r="H464">
            <v>0.50205999999999995</v>
          </cell>
          <cell r="I464">
            <v>15.040983000000001</v>
          </cell>
          <cell r="J464">
            <v>1.0254835</v>
          </cell>
          <cell r="K464">
            <v>3.3170000000000002</v>
          </cell>
        </row>
        <row r="465">
          <cell r="A465" t="str">
            <v>2809.TW</v>
          </cell>
          <cell r="B465">
            <v>6.65</v>
          </cell>
          <cell r="C465">
            <v>0.623</v>
          </cell>
          <cell r="D465">
            <v>13.067226</v>
          </cell>
          <cell r="E465">
            <v>0.15293000000000001</v>
          </cell>
          <cell r="F465">
            <v>1.9170000999999999E-2</v>
          </cell>
          <cell r="H465">
            <v>0.76514000000000004</v>
          </cell>
          <cell r="I465">
            <v>9.3533829999999991</v>
          </cell>
          <cell r="J465">
            <v>1.3171269000000001</v>
          </cell>
          <cell r="K465">
            <v>10.013999999999999</v>
          </cell>
        </row>
        <row r="466">
          <cell r="A466" t="str">
            <v>2812.TW</v>
          </cell>
          <cell r="B466">
            <v>1.42</v>
          </cell>
          <cell r="E466">
            <v>9.9010000000000001E-2</v>
          </cell>
          <cell r="F466">
            <v>8.7500000000000008E-3</v>
          </cell>
          <cell r="H466">
            <v>0.56359999999999999</v>
          </cell>
          <cell r="I466">
            <v>12.922535999999999</v>
          </cell>
          <cell r="J466">
            <v>1.2147490999999999</v>
          </cell>
          <cell r="K466">
            <v>3.17</v>
          </cell>
        </row>
        <row r="467">
          <cell r="A467" t="str">
            <v>2816.TW</v>
          </cell>
          <cell r="B467">
            <v>6.29</v>
          </cell>
          <cell r="E467">
            <v>0.24174000000000001</v>
          </cell>
          <cell r="F467">
            <v>4.8619999999999997E-2</v>
          </cell>
          <cell r="G467">
            <v>0.34756002000000003</v>
          </cell>
          <cell r="H467">
            <v>0.16420999</v>
          </cell>
          <cell r="I467">
            <v>5.3020662999999999</v>
          </cell>
          <cell r="J467">
            <v>1.1421231999999999</v>
          </cell>
          <cell r="K467">
            <v>48.991</v>
          </cell>
        </row>
        <row r="468">
          <cell r="A468" t="str">
            <v>2820.TW</v>
          </cell>
          <cell r="B468">
            <v>0.96</v>
          </cell>
          <cell r="C468">
            <v>0.224</v>
          </cell>
          <cell r="E468">
            <v>5.493E-2</v>
          </cell>
          <cell r="F468">
            <v>5.9899999999999997E-3</v>
          </cell>
          <cell r="G468">
            <v>1</v>
          </cell>
          <cell r="H468">
            <v>0.68828999999999996</v>
          </cell>
          <cell r="I468">
            <v>16.041665999999999</v>
          </cell>
          <cell r="J468">
            <v>0.82947320000000002</v>
          </cell>
          <cell r="K468">
            <v>1.528</v>
          </cell>
        </row>
        <row r="469">
          <cell r="A469" t="str">
            <v>2832.TW</v>
          </cell>
          <cell r="B469">
            <v>3.12</v>
          </cell>
          <cell r="E469">
            <v>0.10191</v>
          </cell>
          <cell r="F469">
            <v>3.5279999999999999E-2</v>
          </cell>
          <cell r="G469">
            <v>0.41166999999999998</v>
          </cell>
          <cell r="H469">
            <v>0.23558001000000001</v>
          </cell>
          <cell r="I469">
            <v>9.0224360000000008</v>
          </cell>
          <cell r="J469">
            <v>0.86006720000000003</v>
          </cell>
          <cell r="K469">
            <v>19.13</v>
          </cell>
        </row>
        <row r="470">
          <cell r="A470" t="str">
            <v>2834.TW</v>
          </cell>
          <cell r="B470">
            <v>1.21</v>
          </cell>
          <cell r="C470">
            <v>0.43099999999999999</v>
          </cell>
          <cell r="D470">
            <v>20</v>
          </cell>
          <cell r="E470">
            <v>8.5419999999999996E-2</v>
          </cell>
          <cell r="F470">
            <v>4.6200002999999996E-3</v>
          </cell>
          <cell r="H470">
            <v>0.47273999999999999</v>
          </cell>
          <cell r="I470">
            <v>14.049586</v>
          </cell>
          <cell r="J470">
            <v>1.1324273</v>
          </cell>
          <cell r="K470">
            <v>3.3279999999999998</v>
          </cell>
        </row>
        <row r="471">
          <cell r="A471" t="str">
            <v>2836.TW</v>
          </cell>
          <cell r="B471">
            <v>0.63</v>
          </cell>
          <cell r="C471">
            <v>0.23799999999999999</v>
          </cell>
          <cell r="E471">
            <v>4.9979999999999997E-2</v>
          </cell>
          <cell r="F471">
            <v>2.9499998999999999E-3</v>
          </cell>
          <cell r="H471">
            <v>0.29043999999999998</v>
          </cell>
          <cell r="I471">
            <v>18.492063999999999</v>
          </cell>
          <cell r="J471">
            <v>0.79224753000000003</v>
          </cell>
          <cell r="K471">
            <v>3.17</v>
          </cell>
        </row>
        <row r="472">
          <cell r="A472" t="str">
            <v>2838.TW</v>
          </cell>
          <cell r="B472">
            <v>1.04</v>
          </cell>
          <cell r="C472">
            <v>0.315</v>
          </cell>
          <cell r="E472">
            <v>6.4600000000000005E-2</v>
          </cell>
          <cell r="F472">
            <v>4.8399999999999997E-3</v>
          </cell>
          <cell r="H472">
            <v>0.20323999000000001</v>
          </cell>
          <cell r="I472">
            <v>15.192308000000001</v>
          </cell>
          <cell r="J472">
            <v>0.89874860000000001</v>
          </cell>
          <cell r="K472">
            <v>4.5810000000000004</v>
          </cell>
        </row>
        <row r="473">
          <cell r="A473" t="str">
            <v>2845.TW</v>
          </cell>
          <cell r="B473">
            <v>1.1100000000000001</v>
          </cell>
          <cell r="C473">
            <v>0.39</v>
          </cell>
          <cell r="E473">
            <v>7.3330000000000006E-2</v>
          </cell>
          <cell r="F473">
            <v>5.45E-3</v>
          </cell>
          <cell r="H473">
            <v>0.28416999999999998</v>
          </cell>
          <cell r="I473">
            <v>14.234234000000001</v>
          </cell>
          <cell r="J473">
            <v>1.0921407999999999</v>
          </cell>
          <cell r="K473">
            <v>2.964</v>
          </cell>
        </row>
        <row r="474">
          <cell r="A474" t="str">
            <v>2849.TW</v>
          </cell>
          <cell r="B474">
            <v>1.02</v>
          </cell>
          <cell r="E474">
            <v>6.028E-2</v>
          </cell>
          <cell r="F474">
            <v>5.7999999999999996E-3</v>
          </cell>
          <cell r="H474">
            <v>0.29725000000000001</v>
          </cell>
          <cell r="I474">
            <v>14.0196085</v>
          </cell>
          <cell r="J474">
            <v>0.80768143999999997</v>
          </cell>
          <cell r="K474">
            <v>2.879</v>
          </cell>
        </row>
        <row r="475">
          <cell r="A475" t="str">
            <v>2850.TW</v>
          </cell>
          <cell r="B475">
            <v>10.57</v>
          </cell>
          <cell r="C475">
            <v>0.372</v>
          </cell>
          <cell r="E475">
            <v>0.17907000000000001</v>
          </cell>
          <cell r="F475">
            <v>4.7989997999999999E-2</v>
          </cell>
          <cell r="G475">
            <v>0.36432999999999999</v>
          </cell>
          <cell r="H475">
            <v>0.22827</v>
          </cell>
          <cell r="I475">
            <v>8.8174080000000004</v>
          </cell>
          <cell r="J475">
            <v>1.6809148</v>
          </cell>
          <cell r="K475">
            <v>62.929000000000002</v>
          </cell>
        </row>
        <row r="476">
          <cell r="A476" t="str">
            <v>2851.TW</v>
          </cell>
          <cell r="B476">
            <v>3.14</v>
          </cell>
          <cell r="C476">
            <v>0.47299999999999998</v>
          </cell>
          <cell r="E476">
            <v>0.11594</v>
          </cell>
          <cell r="F476">
            <v>2.9560001999999998E-2</v>
          </cell>
          <cell r="G476">
            <v>0.14441000000000001</v>
          </cell>
          <cell r="H476">
            <v>0.22983000000000001</v>
          </cell>
          <cell r="I476">
            <v>8.8375800000000009</v>
          </cell>
          <cell r="J476">
            <v>1.1656724999999999</v>
          </cell>
          <cell r="K476">
            <v>27.420999999999999</v>
          </cell>
        </row>
        <row r="477">
          <cell r="A477" t="str">
            <v>2852.TW</v>
          </cell>
          <cell r="B477">
            <v>2.7</v>
          </cell>
          <cell r="C477">
            <v>0.23499999999999999</v>
          </cell>
          <cell r="E477">
            <v>0.10019</v>
          </cell>
          <cell r="F477">
            <v>3.0859999999999999E-2</v>
          </cell>
          <cell r="G477">
            <v>0.3493</v>
          </cell>
          <cell r="H477">
            <v>0.15517001</v>
          </cell>
          <cell r="I477">
            <v>9.1296289999999996</v>
          </cell>
          <cell r="J477">
            <v>0.88310105000000005</v>
          </cell>
          <cell r="K477">
            <v>25.088999999999999</v>
          </cell>
        </row>
        <row r="478">
          <cell r="A478" t="str">
            <v>2855.TW</v>
          </cell>
          <cell r="B478">
            <v>2.84</v>
          </cell>
          <cell r="C478">
            <v>0.76500000000000001</v>
          </cell>
          <cell r="E478">
            <v>9.3299999999999994E-2</v>
          </cell>
          <cell r="F478">
            <v>2.4539999999999999E-2</v>
          </cell>
          <cell r="G478">
            <v>0.90790999999999999</v>
          </cell>
          <cell r="H478">
            <v>0.22528999999999999</v>
          </cell>
          <cell r="I478">
            <v>9.3661980000000007</v>
          </cell>
          <cell r="J478">
            <v>1.2082671</v>
          </cell>
          <cell r="K478">
            <v>5.8339999999999996</v>
          </cell>
        </row>
        <row r="479">
          <cell r="A479" t="str">
            <v>2867.TW</v>
          </cell>
          <cell r="B479">
            <v>-2.13</v>
          </cell>
          <cell r="C479">
            <v>0.628</v>
          </cell>
          <cell r="E479">
            <v>-0.27667000000000003</v>
          </cell>
          <cell r="F479">
            <v>-6.96E-3</v>
          </cell>
          <cell r="G479">
            <v>-0.1137</v>
          </cell>
          <cell r="H479">
            <v>0.34375998000000002</v>
          </cell>
          <cell r="J479">
            <v>0.92185899999999998</v>
          </cell>
          <cell r="K479">
            <v>22.957000000000001</v>
          </cell>
        </row>
        <row r="480">
          <cell r="A480" t="str">
            <v>2880.TW</v>
          </cell>
          <cell r="B480">
            <v>1.58</v>
          </cell>
          <cell r="C480">
            <v>0.42899999999999999</v>
          </cell>
          <cell r="D480">
            <v>15.740741</v>
          </cell>
          <cell r="E480">
            <v>0.11012</v>
          </cell>
          <cell r="F480">
            <v>5.77E-3</v>
          </cell>
          <cell r="H480">
            <v>0.44949</v>
          </cell>
          <cell r="I480">
            <v>16.139240000000001</v>
          </cell>
          <cell r="J480">
            <v>1.6741071000000001</v>
          </cell>
          <cell r="K480">
            <v>4.1950000000000003</v>
          </cell>
        </row>
        <row r="481">
          <cell r="A481" t="str">
            <v>2881.TW</v>
          </cell>
          <cell r="B481">
            <v>4.8</v>
          </cell>
          <cell r="C481">
            <v>0.73</v>
          </cell>
          <cell r="D481">
            <v>11.014926000000001</v>
          </cell>
          <cell r="E481">
            <v>9.357E-2</v>
          </cell>
          <cell r="F481">
            <v>1.0089999000000001E-2</v>
          </cell>
          <cell r="G481">
            <v>0.38132998000000001</v>
          </cell>
          <cell r="H481">
            <v>0.47011003000000001</v>
          </cell>
          <cell r="I481">
            <v>15.375</v>
          </cell>
          <cell r="J481">
            <v>1.2213286000000001</v>
          </cell>
          <cell r="K481">
            <v>53.945</v>
          </cell>
        </row>
        <row r="482">
          <cell r="A482" t="str">
            <v>2882.TW</v>
          </cell>
          <cell r="B482">
            <v>5.36</v>
          </cell>
          <cell r="C482">
            <v>0.64700000000000002</v>
          </cell>
          <cell r="D482">
            <v>11.428572000000001</v>
          </cell>
          <cell r="E482">
            <v>7.2909996000000005E-2</v>
          </cell>
          <cell r="F482">
            <v>4.3800000000000002E-3</v>
          </cell>
          <cell r="G482">
            <v>0.22503000000000001</v>
          </cell>
          <cell r="H482">
            <v>0.35810003000000001</v>
          </cell>
          <cell r="I482">
            <v>10.597014</v>
          </cell>
          <cell r="J482">
            <v>1.07829</v>
          </cell>
          <cell r="K482">
            <v>57.433999999999997</v>
          </cell>
        </row>
        <row r="483">
          <cell r="A483" t="str">
            <v>2883.TW</v>
          </cell>
          <cell r="B483">
            <v>1.41</v>
          </cell>
          <cell r="C483">
            <v>0.69</v>
          </cell>
          <cell r="D483">
            <v>10</v>
          </cell>
          <cell r="E483">
            <v>9.0329999999999994E-2</v>
          </cell>
          <cell r="F483">
            <v>6.4200000000000004E-3</v>
          </cell>
          <cell r="H483">
            <v>0.53505999999999998</v>
          </cell>
          <cell r="I483">
            <v>10.070921999999999</v>
          </cell>
          <cell r="J483">
            <v>0.86972499999999997</v>
          </cell>
          <cell r="K483">
            <v>3.6230000000000002</v>
          </cell>
        </row>
        <row r="484">
          <cell r="A484" t="str">
            <v>2884.TW</v>
          </cell>
          <cell r="B484">
            <v>1.4</v>
          </cell>
          <cell r="C484">
            <v>0.45500000000000002</v>
          </cell>
          <cell r="D484">
            <v>17.974684</v>
          </cell>
          <cell r="E484">
            <v>9.7470000000000001E-2</v>
          </cell>
          <cell r="F484">
            <v>6.1299995999999999E-3</v>
          </cell>
          <cell r="H484">
            <v>0.45206000000000002</v>
          </cell>
          <cell r="I484">
            <v>20.285715</v>
          </cell>
          <cell r="J484">
            <v>1.8124960999999999</v>
          </cell>
          <cell r="K484">
            <v>4.1849999999999996</v>
          </cell>
        </row>
        <row r="485">
          <cell r="A485" t="str">
            <v>2885.TW</v>
          </cell>
          <cell r="B485">
            <v>2.37</v>
          </cell>
          <cell r="C485">
            <v>0.73599999999999999</v>
          </cell>
          <cell r="D485">
            <v>12.683396999999999</v>
          </cell>
          <cell r="E485">
            <v>0.105170004</v>
          </cell>
          <cell r="F485">
            <v>5.0299999999999997E-3</v>
          </cell>
          <cell r="G485">
            <v>0.50312000000000001</v>
          </cell>
          <cell r="H485">
            <v>0.15529001000000001</v>
          </cell>
          <cell r="I485">
            <v>13.860760000000001</v>
          </cell>
          <cell r="J485">
            <v>1.3925981999999999</v>
          </cell>
          <cell r="K485">
            <v>12.337</v>
          </cell>
        </row>
        <row r="486">
          <cell r="A486" t="str">
            <v>2886.TW</v>
          </cell>
          <cell r="B486">
            <v>2.37</v>
          </cell>
          <cell r="C486">
            <v>0.47499999999999998</v>
          </cell>
          <cell r="D486">
            <v>17.008547</v>
          </cell>
          <cell r="E486">
            <v>0.10460999999999999</v>
          </cell>
          <cell r="F486">
            <v>7.8600000000000007E-3</v>
          </cell>
          <cell r="H486">
            <v>0.43374002</v>
          </cell>
          <cell r="I486">
            <v>16.79325</v>
          </cell>
          <cell r="J486">
            <v>1.6653416000000001</v>
          </cell>
          <cell r="K486">
            <v>4.8540000000000001</v>
          </cell>
        </row>
        <row r="487">
          <cell r="A487" t="str">
            <v>2887.TW</v>
          </cell>
          <cell r="B487">
            <v>1</v>
          </cell>
          <cell r="C487">
            <v>0.58599999999999997</v>
          </cell>
          <cell r="D487">
            <v>14.198473999999999</v>
          </cell>
          <cell r="E487">
            <v>6.7290000000000003E-2</v>
          </cell>
          <cell r="F487">
            <v>4.7699999999999999E-3</v>
          </cell>
          <cell r="H487">
            <v>0.41456001999999997</v>
          </cell>
          <cell r="I487">
            <v>18.600000000000001</v>
          </cell>
          <cell r="J487">
            <v>1.1022221999999999</v>
          </cell>
          <cell r="K487">
            <v>4.1310000000000002</v>
          </cell>
        </row>
        <row r="488">
          <cell r="A488" t="str">
            <v>2888.TW</v>
          </cell>
          <cell r="B488">
            <v>-0.48</v>
          </cell>
          <cell r="C488">
            <v>0.626</v>
          </cell>
          <cell r="D488">
            <v>12.328766999999999</v>
          </cell>
          <cell r="E488">
            <v>-3.1969999999999998E-2</v>
          </cell>
          <cell r="F488">
            <v>-2.3400000000000001E-3</v>
          </cell>
          <cell r="G488">
            <v>4.3979999999999998E-2</v>
          </cell>
          <cell r="H488">
            <v>0.40812999999999999</v>
          </cell>
          <cell r="J488">
            <v>0.57438254</v>
          </cell>
          <cell r="K488">
            <v>17.137</v>
          </cell>
        </row>
        <row r="489">
          <cell r="A489" t="str">
            <v>2889.TW</v>
          </cell>
          <cell r="B489">
            <v>0.57999999999999996</v>
          </cell>
          <cell r="D489">
            <v>18.333334000000001</v>
          </cell>
          <cell r="E489">
            <v>5.5059999999999998E-2</v>
          </cell>
          <cell r="F489">
            <v>6.8199999999999997E-3</v>
          </cell>
          <cell r="G489">
            <v>0.99251</v>
          </cell>
          <cell r="H489">
            <v>0.45733002</v>
          </cell>
          <cell r="I489">
            <v>26.551722999999999</v>
          </cell>
          <cell r="J489">
            <v>1.2633306</v>
          </cell>
          <cell r="K489">
            <v>2.0779999999999998</v>
          </cell>
        </row>
        <row r="490">
          <cell r="A490" t="str">
            <v>2890.TW</v>
          </cell>
          <cell r="B490">
            <v>1.78</v>
          </cell>
          <cell r="C490">
            <v>0.443</v>
          </cell>
          <cell r="D490">
            <v>13.267046000000001</v>
          </cell>
          <cell r="E490">
            <v>0.11823</v>
          </cell>
          <cell r="F490">
            <v>7.8799995000000001E-3</v>
          </cell>
          <cell r="H490">
            <v>0.50555000000000005</v>
          </cell>
          <cell r="I490">
            <v>13.117978000000001</v>
          </cell>
          <cell r="J490">
            <v>1.4656959000000001</v>
          </cell>
          <cell r="K490">
            <v>4.4710000000000001</v>
          </cell>
        </row>
        <row r="491">
          <cell r="A491" t="str">
            <v>2891.TW</v>
          </cell>
          <cell r="B491">
            <v>3.23</v>
          </cell>
          <cell r="C491">
            <v>0.64900000000000002</v>
          </cell>
          <cell r="D491">
            <v>11.520376000000001</v>
          </cell>
          <cell r="E491">
            <v>0.14724000000000001</v>
          </cell>
          <cell r="F491">
            <v>1.0410000000000001E-2</v>
          </cell>
          <cell r="G491">
            <v>0.60416000000000003</v>
          </cell>
          <cell r="H491">
            <v>0.29293000000000002</v>
          </cell>
          <cell r="I491">
            <v>11.377708</v>
          </cell>
          <cell r="J491">
            <v>1.5512874000000001</v>
          </cell>
          <cell r="K491">
            <v>21.707000000000001</v>
          </cell>
        </row>
        <row r="492">
          <cell r="A492" t="str">
            <v>2892.TW</v>
          </cell>
          <cell r="B492">
            <v>1.65</v>
          </cell>
          <cell r="C492">
            <v>0.41199999999999998</v>
          </cell>
          <cell r="D492">
            <v>17.103659</v>
          </cell>
          <cell r="E492">
            <v>9.5060000000000006E-2</v>
          </cell>
          <cell r="F492">
            <v>5.2300002000000003E-3</v>
          </cell>
          <cell r="H492">
            <v>0.33942001999999999</v>
          </cell>
          <cell r="I492">
            <v>17</v>
          </cell>
          <cell r="J492">
            <v>1.5377445999999999</v>
          </cell>
          <cell r="K492">
            <v>4.5110000000000001</v>
          </cell>
        </row>
        <row r="493">
          <cell r="A493" t="str">
            <v>2897.TW</v>
          </cell>
          <cell r="B493">
            <v>0.86</v>
          </cell>
          <cell r="C493">
            <v>0.39400000000000002</v>
          </cell>
          <cell r="E493">
            <v>6.0890003999999998E-2</v>
          </cell>
          <cell r="F493">
            <v>5.6899999999999997E-3</v>
          </cell>
          <cell r="H493">
            <v>0.27909001999999999</v>
          </cell>
          <cell r="I493">
            <v>12.267442000000001</v>
          </cell>
          <cell r="J493">
            <v>0.77221494999999996</v>
          </cell>
          <cell r="K493">
            <v>3.1709999999999998</v>
          </cell>
        </row>
        <row r="494">
          <cell r="A494" t="str">
            <v>2901.TW</v>
          </cell>
          <cell r="B494">
            <v>0.46</v>
          </cell>
          <cell r="C494">
            <v>8.4000000000000005E-2</v>
          </cell>
          <cell r="E494">
            <v>3.3910000000000003E-2</v>
          </cell>
          <cell r="F494">
            <v>1.6490001000000001E-2</v>
          </cell>
          <cell r="G494">
            <v>0.84250999999999998</v>
          </cell>
          <cell r="H494">
            <v>0.20864000999999999</v>
          </cell>
          <cell r="I494">
            <v>59.456519999999998</v>
          </cell>
          <cell r="J494">
            <v>2.269333</v>
          </cell>
          <cell r="K494">
            <v>1.825</v>
          </cell>
        </row>
        <row r="495">
          <cell r="A495" t="str">
            <v>2903.TW</v>
          </cell>
          <cell r="B495">
            <v>1.8</v>
          </cell>
          <cell r="C495">
            <v>0.28100000000000003</v>
          </cell>
          <cell r="D495">
            <v>29.181816000000001</v>
          </cell>
          <cell r="E495">
            <v>0.10158</v>
          </cell>
          <cell r="F495">
            <v>2.6370000000000001E-2</v>
          </cell>
          <cell r="G495">
            <v>0.55942999999999998</v>
          </cell>
          <cell r="H495">
            <v>0.12734000000000001</v>
          </cell>
          <cell r="I495">
            <v>17.833331999999999</v>
          </cell>
          <cell r="J495">
            <v>1.4437348000000001</v>
          </cell>
          <cell r="K495">
            <v>26.07</v>
          </cell>
        </row>
        <row r="496">
          <cell r="A496" t="str">
            <v>2904.TW</v>
          </cell>
          <cell r="B496">
            <v>0.83</v>
          </cell>
          <cell r="C496">
            <v>0.36699999999999999</v>
          </cell>
          <cell r="E496">
            <v>5.4350000000000002E-2</v>
          </cell>
          <cell r="F496">
            <v>1.8790000000000001E-2</v>
          </cell>
          <cell r="G496">
            <v>0.28753000000000001</v>
          </cell>
          <cell r="H496">
            <v>7.356E-2</v>
          </cell>
          <cell r="I496">
            <v>22.530123</v>
          </cell>
          <cell r="J496">
            <v>1.2013362999999999</v>
          </cell>
          <cell r="K496">
            <v>5.673</v>
          </cell>
        </row>
        <row r="497">
          <cell r="A497" t="str">
            <v>2905.TW</v>
          </cell>
          <cell r="B497">
            <v>-1.03</v>
          </cell>
          <cell r="C497">
            <v>0.51200000000000001</v>
          </cell>
          <cell r="E497">
            <v>-0.21298</v>
          </cell>
          <cell r="F497">
            <v>-2.0600000000000002E-3</v>
          </cell>
          <cell r="G497">
            <v>6.3409999999999994E-2</v>
          </cell>
          <cell r="H497">
            <v>0.40625998000000002</v>
          </cell>
          <cell r="J497">
            <v>1.0938779999999999</v>
          </cell>
          <cell r="K497">
            <v>148.31399999999999</v>
          </cell>
        </row>
        <row r="498">
          <cell r="A498" t="str">
            <v>2906.TW</v>
          </cell>
          <cell r="B498">
            <v>0.6</v>
          </cell>
          <cell r="E498">
            <v>5.6550004000000001E-2</v>
          </cell>
          <cell r="F498">
            <v>2.6040000000000001E-2</v>
          </cell>
          <cell r="G498">
            <v>0.30180000000000001</v>
          </cell>
          <cell r="H498">
            <v>5.1429999999999997E-2</v>
          </cell>
          <cell r="I498">
            <v>35.083331999999999</v>
          </cell>
          <cell r="J498">
            <v>1.2303466000000001</v>
          </cell>
          <cell r="K498">
            <v>40.363</v>
          </cell>
        </row>
        <row r="499">
          <cell r="A499" t="str">
            <v>2908.TW</v>
          </cell>
          <cell r="B499">
            <v>0.46</v>
          </cell>
          <cell r="C499">
            <v>0.253</v>
          </cell>
          <cell r="D499">
            <v>11.703911</v>
          </cell>
          <cell r="E499">
            <v>3.6639999999999999E-2</v>
          </cell>
          <cell r="F499">
            <v>7.0700003000000004E-3</v>
          </cell>
          <cell r="G499">
            <v>0.2492</v>
          </cell>
          <cell r="H499">
            <v>2.4260001E-2</v>
          </cell>
          <cell r="I499">
            <v>45.543480000000002</v>
          </cell>
          <cell r="J499">
            <v>1.5972857</v>
          </cell>
          <cell r="K499">
            <v>72.203000000000003</v>
          </cell>
        </row>
        <row r="500">
          <cell r="A500" t="str">
            <v>2910.TW</v>
          </cell>
          <cell r="B500">
            <v>1.1399999999999999</v>
          </cell>
          <cell r="C500">
            <v>0.621</v>
          </cell>
          <cell r="E500">
            <v>8.2329996000000003E-2</v>
          </cell>
          <cell r="F500">
            <v>2.3120001000000001E-2</v>
          </cell>
          <cell r="G500">
            <v>0.58431999999999995</v>
          </cell>
          <cell r="H500">
            <v>0.20582001</v>
          </cell>
          <cell r="I500">
            <v>24.298245999999999</v>
          </cell>
          <cell r="J500">
            <v>1.8759313</v>
          </cell>
          <cell r="K500">
            <v>3.9</v>
          </cell>
        </row>
        <row r="501">
          <cell r="A501" t="str">
            <v>2911.TW</v>
          </cell>
          <cell r="B501">
            <v>-5.04</v>
          </cell>
          <cell r="C501">
            <v>0.44800000000000001</v>
          </cell>
          <cell r="D501">
            <v>-10.31884</v>
          </cell>
          <cell r="E501">
            <v>-0.46096999999999999</v>
          </cell>
          <cell r="F501">
            <v>-8.4779999999999994E-2</v>
          </cell>
          <cell r="G501">
            <v>0.40311000000000002</v>
          </cell>
          <cell r="H501">
            <v>-0.21127000000000001</v>
          </cell>
          <cell r="J501">
            <v>1.1762762</v>
          </cell>
          <cell r="K501">
            <v>22.222000000000001</v>
          </cell>
        </row>
        <row r="502">
          <cell r="A502" t="str">
            <v>2912.TW</v>
          </cell>
          <cell r="B502">
            <v>10.31</v>
          </cell>
          <cell r="C502">
            <v>8.6999999999999994E-2</v>
          </cell>
          <cell r="D502">
            <v>21.986969999999999</v>
          </cell>
          <cell r="E502">
            <v>0.25333</v>
          </cell>
          <cell r="F502">
            <v>3.5540000000000002E-2</v>
          </cell>
          <cell r="G502">
            <v>0.34036</v>
          </cell>
          <cell r="H502">
            <v>4.5039999999999997E-2</v>
          </cell>
          <cell r="I502">
            <v>26.188165999999999</v>
          </cell>
          <cell r="J502">
            <v>6.6762275999999998</v>
          </cell>
          <cell r="K502">
            <v>310.34199999999998</v>
          </cell>
        </row>
        <row r="503">
          <cell r="A503" t="str">
            <v>2913.TW</v>
          </cell>
          <cell r="B503">
            <v>-0.34</v>
          </cell>
          <cell r="C503">
            <v>0.70899999999999996</v>
          </cell>
          <cell r="E503">
            <v>-2.2380000000000001E-2</v>
          </cell>
          <cell r="F503">
            <v>-3.5899998999999998E-3</v>
          </cell>
          <cell r="G503">
            <v>0.36375000000000002</v>
          </cell>
          <cell r="H503">
            <v>-0.28892002</v>
          </cell>
          <cell r="J503">
            <v>1.3212710000000001</v>
          </cell>
          <cell r="K503">
            <v>0.48</v>
          </cell>
        </row>
        <row r="504">
          <cell r="A504" t="str">
            <v>2915.TW</v>
          </cell>
          <cell r="B504">
            <v>11.32</v>
          </cell>
          <cell r="D504">
            <v>8.2593040000000002</v>
          </cell>
          <cell r="E504">
            <v>0.121759996</v>
          </cell>
          <cell r="F504">
            <v>2.4000000999999999E-4</v>
          </cell>
          <cell r="G504">
            <v>0.35214000000000001</v>
          </cell>
          <cell r="H504">
            <v>1.359E-2</v>
          </cell>
          <cell r="I504">
            <v>6.0777390000000002</v>
          </cell>
          <cell r="J504">
            <v>0.69633513999999996</v>
          </cell>
          <cell r="K504">
            <v>2.5070000000000001</v>
          </cell>
        </row>
        <row r="505">
          <cell r="A505" t="str">
            <v>2923.TW</v>
          </cell>
          <cell r="B505">
            <v>0.47</v>
          </cell>
          <cell r="C505">
            <v>0.81699999999999995</v>
          </cell>
          <cell r="D505">
            <v>50.666663999999997</v>
          </cell>
          <cell r="E505">
            <v>1.1270000000000001E-2</v>
          </cell>
          <cell r="F505">
            <v>3.1669999999999997E-2</v>
          </cell>
          <cell r="G505">
            <v>0.55518000000000001</v>
          </cell>
          <cell r="H505">
            <v>0.57264999999999999</v>
          </cell>
          <cell r="I505">
            <v>64.680850000000007</v>
          </cell>
          <cell r="J505">
            <v>1.0827367000000001</v>
          </cell>
          <cell r="K505">
            <v>6.742</v>
          </cell>
        </row>
        <row r="506">
          <cell r="A506" t="str">
            <v>2929.TW</v>
          </cell>
          <cell r="B506">
            <v>-0.64</v>
          </cell>
          <cell r="C506">
            <v>0.751</v>
          </cell>
          <cell r="D506">
            <v>0.74762653999999995</v>
          </cell>
          <cell r="E506">
            <v>-2.3829998000000002E-2</v>
          </cell>
          <cell r="F506">
            <v>-5.9000000000000003E-4</v>
          </cell>
          <cell r="G506">
            <v>0.16441</v>
          </cell>
          <cell r="H506">
            <v>4.9730000000000003E-2</v>
          </cell>
          <cell r="J506">
            <v>0.36766135999999999</v>
          </cell>
          <cell r="K506">
            <v>21.895</v>
          </cell>
        </row>
        <row r="507">
          <cell r="A507" t="str">
            <v>2939.TW</v>
          </cell>
          <cell r="B507">
            <v>-0.75</v>
          </cell>
          <cell r="C507">
            <v>-0.159</v>
          </cell>
          <cell r="E507">
            <v>-8.899E-2</v>
          </cell>
          <cell r="F507">
            <v>-8.8719993999999996E-2</v>
          </cell>
          <cell r="G507">
            <v>0.23346001</v>
          </cell>
          <cell r="H507">
            <v>-0.25846999999999998</v>
          </cell>
          <cell r="J507">
            <v>1.3539292999999999</v>
          </cell>
          <cell r="K507">
            <v>8.8629999999999995</v>
          </cell>
        </row>
        <row r="508">
          <cell r="A508" t="str">
            <v>2945.TW</v>
          </cell>
          <cell r="B508">
            <v>1.5</v>
          </cell>
          <cell r="C508">
            <v>0.52900000000000003</v>
          </cell>
          <cell r="E508">
            <v>5.4629996E-2</v>
          </cell>
          <cell r="F508">
            <v>1.6239999000000001E-2</v>
          </cell>
          <cell r="G508">
            <v>0.26255000000000001</v>
          </cell>
          <cell r="H508">
            <v>1.191E-2</v>
          </cell>
          <cell r="I508">
            <v>30.066666000000001</v>
          </cell>
          <cell r="J508">
            <v>1.6241132</v>
          </cell>
          <cell r="K508">
            <v>208.952</v>
          </cell>
        </row>
        <row r="509">
          <cell r="A509" t="str">
            <v>3002.TW</v>
          </cell>
          <cell r="B509">
            <v>0.25</v>
          </cell>
          <cell r="C509">
            <v>0.32900000000000001</v>
          </cell>
          <cell r="E509">
            <v>4.3499999999999997E-3</v>
          </cell>
          <cell r="F509">
            <v>-7.1799997000000001E-3</v>
          </cell>
          <cell r="G509">
            <v>0.21862000000000001</v>
          </cell>
          <cell r="H509">
            <v>-0.10579000400000001</v>
          </cell>
          <cell r="I509">
            <v>64.2</v>
          </cell>
          <cell r="J509">
            <v>1.2902966</v>
          </cell>
          <cell r="K509">
            <v>5.992</v>
          </cell>
        </row>
        <row r="510">
          <cell r="A510" t="str">
            <v>3003.TW</v>
          </cell>
          <cell r="B510">
            <v>3.57</v>
          </cell>
          <cell r="C510">
            <v>1.024</v>
          </cell>
          <cell r="D510">
            <v>20.473814000000001</v>
          </cell>
          <cell r="E510">
            <v>8.8580000000000006E-2</v>
          </cell>
          <cell r="F510">
            <v>5.3319998E-2</v>
          </cell>
          <cell r="G510">
            <v>0.30735000000000001</v>
          </cell>
          <cell r="H510">
            <v>0.15156001</v>
          </cell>
          <cell r="I510">
            <v>22.997198000000001</v>
          </cell>
          <cell r="J510">
            <v>2.0424920000000002</v>
          </cell>
          <cell r="K510">
            <v>26.788</v>
          </cell>
        </row>
        <row r="511">
          <cell r="A511" t="str">
            <v>3004.TW</v>
          </cell>
          <cell r="B511">
            <v>6.28</v>
          </cell>
          <cell r="E511">
            <v>0.15956001</v>
          </cell>
          <cell r="F511">
            <v>4.6210000000000001E-2</v>
          </cell>
          <cell r="G511">
            <v>0.26766002</v>
          </cell>
          <cell r="H511">
            <v>0.14560999999999999</v>
          </cell>
          <cell r="I511">
            <v>17.356687999999998</v>
          </cell>
          <cell r="J511">
            <v>2.5111737000000001</v>
          </cell>
          <cell r="K511">
            <v>59.805999999999997</v>
          </cell>
        </row>
        <row r="512">
          <cell r="A512" t="str">
            <v>3005.TW</v>
          </cell>
          <cell r="B512">
            <v>6.55</v>
          </cell>
          <cell r="D512">
            <v>13.691195</v>
          </cell>
          <cell r="E512">
            <v>0.20199</v>
          </cell>
          <cell r="F512">
            <v>6.8640000000000007E-2</v>
          </cell>
          <cell r="G512">
            <v>0.29207</v>
          </cell>
          <cell r="H512">
            <v>0.14230999999999999</v>
          </cell>
          <cell r="I512">
            <v>17.328243000000001</v>
          </cell>
          <cell r="J512">
            <v>3.3970850000000001</v>
          </cell>
          <cell r="K512">
            <v>58.052999999999997</v>
          </cell>
        </row>
        <row r="513">
          <cell r="A513" t="str">
            <v>3006.TW</v>
          </cell>
          <cell r="B513">
            <v>-3.25</v>
          </cell>
          <cell r="C513">
            <v>1.33</v>
          </cell>
          <cell r="D513">
            <v>92.307689999999994</v>
          </cell>
          <cell r="E513">
            <v>-8.6360000000000006E-2</v>
          </cell>
          <cell r="F513">
            <v>-5.1370001999999998E-2</v>
          </cell>
          <cell r="G513">
            <v>2.8490000000000001E-2</v>
          </cell>
          <cell r="H513">
            <v>-8.1259999999999999E-2</v>
          </cell>
          <cell r="J513">
            <v>2.671862</v>
          </cell>
          <cell r="K513">
            <v>44.552</v>
          </cell>
        </row>
        <row r="514">
          <cell r="A514" t="str">
            <v>3008.TW</v>
          </cell>
          <cell r="B514">
            <v>153.87</v>
          </cell>
          <cell r="C514">
            <v>0.91900000000000004</v>
          </cell>
          <cell r="D514">
            <v>13.054830000000001</v>
          </cell>
          <cell r="E514">
            <v>0.12922</v>
          </cell>
          <cell r="F514">
            <v>5.849E-2</v>
          </cell>
          <cell r="G514">
            <v>0.48633999999999999</v>
          </cell>
          <cell r="H514">
            <v>0.35009997999999998</v>
          </cell>
          <cell r="I514">
            <v>14.297784</v>
          </cell>
          <cell r="J514">
            <v>1.7482363999999999</v>
          </cell>
          <cell r="K514">
            <v>382.26</v>
          </cell>
        </row>
        <row r="515">
          <cell r="A515" t="str">
            <v>3010.TW</v>
          </cell>
          <cell r="B515">
            <v>8.67</v>
          </cell>
          <cell r="C515">
            <v>0.51100000000000001</v>
          </cell>
          <cell r="D515">
            <v>12.998976000000001</v>
          </cell>
          <cell r="E515">
            <v>0.11889</v>
          </cell>
          <cell r="F515">
            <v>3.3020000000000001E-2</v>
          </cell>
          <cell r="G515">
            <v>8.2749989999999995E-2</v>
          </cell>
          <cell r="H515">
            <v>4.3309998000000002E-2</v>
          </cell>
          <cell r="I515">
            <v>14.648211999999999</v>
          </cell>
          <cell r="J515">
            <v>1.6137025</v>
          </cell>
          <cell r="K515">
            <v>282.93200000000002</v>
          </cell>
        </row>
        <row r="516">
          <cell r="A516" t="str">
            <v>3011.TW</v>
          </cell>
          <cell r="B516">
            <v>-1.19</v>
          </cell>
          <cell r="C516">
            <v>0.64100000000000001</v>
          </cell>
          <cell r="E516">
            <v>-0.13844000000000001</v>
          </cell>
          <cell r="F516">
            <v>-5.849E-2</v>
          </cell>
          <cell r="G516">
            <v>0.124689996</v>
          </cell>
          <cell r="H516">
            <v>-0.24304001</v>
          </cell>
          <cell r="J516">
            <v>4.0105240000000002</v>
          </cell>
          <cell r="K516">
            <v>10.208</v>
          </cell>
        </row>
        <row r="517">
          <cell r="A517" t="str">
            <v>3013.TW</v>
          </cell>
          <cell r="B517">
            <v>1.53</v>
          </cell>
          <cell r="E517">
            <v>9.3780000000000002E-2</v>
          </cell>
          <cell r="F517">
            <v>2.392E-2</v>
          </cell>
          <cell r="G517">
            <v>0.12911001</v>
          </cell>
          <cell r="H517">
            <v>4.3659999999999997E-2</v>
          </cell>
          <cell r="I517">
            <v>59.869280000000003</v>
          </cell>
          <cell r="J517">
            <v>5.1918607000000003</v>
          </cell>
          <cell r="K517">
            <v>32.500999999999998</v>
          </cell>
        </row>
        <row r="518">
          <cell r="A518" t="str">
            <v>3014.TW</v>
          </cell>
          <cell r="B518">
            <v>10.1</v>
          </cell>
          <cell r="D518">
            <v>37.960953000000003</v>
          </cell>
          <cell r="E518">
            <v>0.25685000000000002</v>
          </cell>
          <cell r="F518">
            <v>0.14071</v>
          </cell>
          <cell r="G518">
            <v>0.54107000000000005</v>
          </cell>
          <cell r="H518">
            <v>0.27304</v>
          </cell>
          <cell r="I518">
            <v>17.326733000000001</v>
          </cell>
          <cell r="J518">
            <v>4.1516419999999998</v>
          </cell>
          <cell r="K518">
            <v>40.159999999999997</v>
          </cell>
        </row>
        <row r="519">
          <cell r="A519" t="str">
            <v>3015.TW</v>
          </cell>
          <cell r="B519">
            <v>3.34</v>
          </cell>
          <cell r="C519">
            <v>0.69599999999999995</v>
          </cell>
          <cell r="E519">
            <v>4.6379999999999998E-2</v>
          </cell>
          <cell r="F519">
            <v>1.039E-2</v>
          </cell>
          <cell r="G519">
            <v>0.18608999000000001</v>
          </cell>
          <cell r="H519">
            <v>-1.9499999999999999E-3</v>
          </cell>
          <cell r="I519">
            <v>19.131737000000001</v>
          </cell>
          <cell r="J519">
            <v>0.84416616</v>
          </cell>
          <cell r="K519">
            <v>66.491</v>
          </cell>
        </row>
        <row r="520">
          <cell r="A520" t="str">
            <v>3016.TW</v>
          </cell>
          <cell r="B520">
            <v>0.56999999999999995</v>
          </cell>
          <cell r="C520">
            <v>0.65</v>
          </cell>
          <cell r="D520">
            <v>55.614037000000003</v>
          </cell>
          <cell r="E520">
            <v>4.0960003000000002E-2</v>
          </cell>
          <cell r="F520">
            <v>1.9560000000000001E-2</v>
          </cell>
          <cell r="G520">
            <v>0.11979999400000001</v>
          </cell>
          <cell r="H520">
            <v>3.2669999999999998E-2</v>
          </cell>
          <cell r="I520">
            <v>111.22807</v>
          </cell>
          <cell r="J520">
            <v>3.7753828</v>
          </cell>
          <cell r="K520">
            <v>15.803000000000001</v>
          </cell>
        </row>
        <row r="521">
          <cell r="A521" t="str">
            <v>3017.TW</v>
          </cell>
          <cell r="B521">
            <v>14.83</v>
          </cell>
          <cell r="D521">
            <v>28.338761999999999</v>
          </cell>
          <cell r="E521">
            <v>0.30150998000000001</v>
          </cell>
          <cell r="F521">
            <v>7.399E-2</v>
          </cell>
          <cell r="G521">
            <v>0.21420998999999999</v>
          </cell>
          <cell r="H521">
            <v>0.12639</v>
          </cell>
          <cell r="I521">
            <v>52.798380000000002</v>
          </cell>
          <cell r="J521">
            <v>13.963442000000001</v>
          </cell>
          <cell r="K521">
            <v>163.37299999999999</v>
          </cell>
        </row>
        <row r="522">
          <cell r="A522" t="str">
            <v>3018.TW</v>
          </cell>
          <cell r="B522">
            <v>-3.44</v>
          </cell>
          <cell r="C522">
            <v>0.69199999999999995</v>
          </cell>
          <cell r="D522">
            <v>1.7075893</v>
          </cell>
          <cell r="E522">
            <v>-0.7893</v>
          </cell>
          <cell r="F522">
            <v>-6.9260000000000002E-2</v>
          </cell>
          <cell r="G522">
            <v>4.0300000000000002E-2</v>
          </cell>
          <cell r="H522">
            <v>-0.40359001999999999</v>
          </cell>
          <cell r="J522">
            <v>5.0049070000000002</v>
          </cell>
          <cell r="K522">
            <v>9.0440000000000005</v>
          </cell>
        </row>
        <row r="523">
          <cell r="A523" t="str">
            <v>3019.TW</v>
          </cell>
          <cell r="B523">
            <v>3.07</v>
          </cell>
          <cell r="C523">
            <v>1.1890000000000001</v>
          </cell>
          <cell r="D523">
            <v>24.558824999999999</v>
          </cell>
          <cell r="E523">
            <v>7.3669999999999999E-2</v>
          </cell>
          <cell r="F523">
            <v>2.7609998E-2</v>
          </cell>
          <cell r="G523">
            <v>0.17862</v>
          </cell>
          <cell r="H523">
            <v>4.82E-2</v>
          </cell>
          <cell r="I523">
            <v>21.758959000000001</v>
          </cell>
          <cell r="J523">
            <v>1.4855339999999999</v>
          </cell>
          <cell r="K523">
            <v>63.851999999999997</v>
          </cell>
        </row>
        <row r="524">
          <cell r="A524" t="str">
            <v>3021.TW</v>
          </cell>
          <cell r="B524">
            <v>1.35</v>
          </cell>
          <cell r="C524">
            <v>7.1999999999999995E-2</v>
          </cell>
          <cell r="D524">
            <v>14.532164</v>
          </cell>
          <cell r="E524">
            <v>8.5190000000000002E-2</v>
          </cell>
          <cell r="F524">
            <v>3.7850000000000002E-2</v>
          </cell>
          <cell r="G524">
            <v>0.19042000000000001</v>
          </cell>
          <cell r="H524">
            <v>7.4740000000000001E-2</v>
          </cell>
          <cell r="I524">
            <v>18.407408</v>
          </cell>
          <cell r="J524">
            <v>1.5527369</v>
          </cell>
          <cell r="K524">
            <v>31.251000000000001</v>
          </cell>
        </row>
        <row r="525">
          <cell r="A525" t="str">
            <v>3022.TW</v>
          </cell>
          <cell r="B525">
            <v>7.77</v>
          </cell>
          <cell r="C525">
            <v>1.2250000000000001</v>
          </cell>
          <cell r="D525">
            <v>10.775969999999999</v>
          </cell>
          <cell r="E525">
            <v>0.14299999999999999</v>
          </cell>
          <cell r="F525">
            <v>5.2170000000000001E-2</v>
          </cell>
          <cell r="G525">
            <v>0.37019999999999997</v>
          </cell>
          <cell r="H525">
            <v>0.13340001000000001</v>
          </cell>
          <cell r="I525">
            <v>11.08108</v>
          </cell>
          <cell r="J525">
            <v>1.5069572</v>
          </cell>
          <cell r="K525">
            <v>42.91</v>
          </cell>
        </row>
        <row r="526">
          <cell r="A526" t="str">
            <v>3023.TW</v>
          </cell>
          <cell r="B526">
            <v>13.64</v>
          </cell>
          <cell r="C526">
            <v>0.55200000000000005</v>
          </cell>
          <cell r="D526">
            <v>17.675255</v>
          </cell>
          <cell r="E526">
            <v>0.20705000000000001</v>
          </cell>
          <cell r="F526">
            <v>6.4070000000000002E-2</v>
          </cell>
          <cell r="G526">
            <v>0.25570999999999999</v>
          </cell>
          <cell r="H526">
            <v>0.111949995</v>
          </cell>
          <cell r="I526">
            <v>21.627565000000001</v>
          </cell>
          <cell r="J526">
            <v>4.7533880000000002</v>
          </cell>
          <cell r="K526">
            <v>134.78399999999999</v>
          </cell>
        </row>
        <row r="527">
          <cell r="A527" t="str">
            <v>3024.TW</v>
          </cell>
          <cell r="B527">
            <v>0.38</v>
          </cell>
          <cell r="C527">
            <v>0.72099999999999997</v>
          </cell>
          <cell r="E527">
            <v>3.8640000000000001E-2</v>
          </cell>
          <cell r="F527">
            <v>1.3569999500000001E-2</v>
          </cell>
          <cell r="G527">
            <v>0.27703</v>
          </cell>
          <cell r="H527">
            <v>6.4890000000000003E-2</v>
          </cell>
          <cell r="I527">
            <v>57.63158</v>
          </cell>
          <cell r="J527">
            <v>2.1586987999999998</v>
          </cell>
          <cell r="K527">
            <v>5.508</v>
          </cell>
        </row>
        <row r="528">
          <cell r="A528" t="str">
            <v>3025.TW</v>
          </cell>
          <cell r="B528">
            <v>2.99</v>
          </cell>
          <cell r="C528">
            <v>1.202</v>
          </cell>
          <cell r="E528">
            <v>0.23555000000000001</v>
          </cell>
          <cell r="F528">
            <v>0.10216</v>
          </cell>
          <cell r="G528">
            <v>0.68718999999999997</v>
          </cell>
          <cell r="H528">
            <v>0.49887002000000003</v>
          </cell>
          <cell r="I528">
            <v>23.244146000000001</v>
          </cell>
          <cell r="J528">
            <v>4.6766705999999996</v>
          </cell>
          <cell r="K528">
            <v>9.7620000000000005</v>
          </cell>
        </row>
        <row r="529">
          <cell r="A529" t="str">
            <v>3026.TW</v>
          </cell>
          <cell r="B529">
            <v>4.16</v>
          </cell>
          <cell r="C529">
            <v>0.67900000000000005</v>
          </cell>
          <cell r="D529">
            <v>11.894484</v>
          </cell>
          <cell r="E529">
            <v>6.5500000000000003E-2</v>
          </cell>
          <cell r="F529">
            <v>2.878E-2</v>
          </cell>
          <cell r="G529">
            <v>0.17308001000000001</v>
          </cell>
          <cell r="H529">
            <v>-7.1700000000000002E-3</v>
          </cell>
          <cell r="I529">
            <v>23.846153000000001</v>
          </cell>
          <cell r="J529">
            <v>1.6732731000000001</v>
          </cell>
          <cell r="K529">
            <v>79.813999999999993</v>
          </cell>
        </row>
        <row r="530">
          <cell r="A530" t="str">
            <v>3027.TW</v>
          </cell>
          <cell r="B530">
            <v>1.1200000000000001</v>
          </cell>
          <cell r="C530">
            <v>1.4550000000000001</v>
          </cell>
          <cell r="D530">
            <v>19.129463000000001</v>
          </cell>
          <cell r="E530">
            <v>5.4890000000000001E-2</v>
          </cell>
          <cell r="F530">
            <v>-4.2000000000000002E-4</v>
          </cell>
          <cell r="G530">
            <v>0.21851000000000001</v>
          </cell>
          <cell r="H530">
            <v>-3.3800002000000003E-2</v>
          </cell>
          <cell r="I530">
            <v>38.258926000000002</v>
          </cell>
          <cell r="J530">
            <v>2.2550256000000002</v>
          </cell>
          <cell r="K530">
            <v>16.495999999999999</v>
          </cell>
        </row>
        <row r="531">
          <cell r="A531" t="str">
            <v>3028.TW</v>
          </cell>
          <cell r="B531">
            <v>1.79</v>
          </cell>
          <cell r="E531">
            <v>7.9140000000000002E-2</v>
          </cell>
          <cell r="F531">
            <v>2.3570001E-2</v>
          </cell>
          <cell r="G531">
            <v>6.6919999999999993E-2</v>
          </cell>
          <cell r="H531">
            <v>1.289E-2</v>
          </cell>
          <cell r="I531">
            <v>20.279330000000002</v>
          </cell>
          <cell r="J531">
            <v>1.5313870999999999</v>
          </cell>
          <cell r="K531">
            <v>148.03800000000001</v>
          </cell>
        </row>
        <row r="532">
          <cell r="A532" t="str">
            <v>3029.TW</v>
          </cell>
          <cell r="B532">
            <v>4.5999999999999996</v>
          </cell>
          <cell r="E532">
            <v>0.17119999999999999</v>
          </cell>
          <cell r="F532">
            <v>6.0659999999999999E-2</v>
          </cell>
          <cell r="G532">
            <v>0.12325</v>
          </cell>
          <cell r="H532">
            <v>6.4299999999999996E-2</v>
          </cell>
          <cell r="I532">
            <v>16.217392</v>
          </cell>
          <cell r="J532">
            <v>3.0641582000000001</v>
          </cell>
          <cell r="K532">
            <v>92.179000000000002</v>
          </cell>
        </row>
        <row r="533">
          <cell r="A533" t="str">
            <v>3030.TW</v>
          </cell>
          <cell r="B533">
            <v>5.01</v>
          </cell>
          <cell r="C533">
            <v>0.27600000000000002</v>
          </cell>
          <cell r="E533">
            <v>0.13855999999999999</v>
          </cell>
          <cell r="F533">
            <v>8.3549999999999999E-2</v>
          </cell>
          <cell r="G533">
            <v>0.59314</v>
          </cell>
          <cell r="H533">
            <v>0.31337999999999999</v>
          </cell>
          <cell r="I533">
            <v>37.025948</v>
          </cell>
          <cell r="J533">
            <v>6.0979619999999999</v>
          </cell>
          <cell r="K533">
            <v>18.776</v>
          </cell>
        </row>
        <row r="534">
          <cell r="A534" t="str">
            <v>3031.TW</v>
          </cell>
          <cell r="B534">
            <v>1</v>
          </cell>
          <cell r="C534">
            <v>0.501</v>
          </cell>
          <cell r="D534">
            <v>38.644069999999999</v>
          </cell>
          <cell r="E534">
            <v>5.9089999999999997E-2</v>
          </cell>
          <cell r="F534">
            <v>1.2E-2</v>
          </cell>
          <cell r="G534">
            <v>0.27063999999999999</v>
          </cell>
          <cell r="H534">
            <v>6.4409999999999995E-2</v>
          </cell>
          <cell r="I534">
            <v>22.8</v>
          </cell>
          <cell r="J534">
            <v>1.3403091</v>
          </cell>
          <cell r="K534">
            <v>6.5389999999999997</v>
          </cell>
        </row>
        <row r="535">
          <cell r="A535" t="str">
            <v>3032.TW</v>
          </cell>
          <cell r="B535">
            <v>5.9</v>
          </cell>
          <cell r="C535">
            <v>0.58599999999999997</v>
          </cell>
          <cell r="E535">
            <v>0.18603</v>
          </cell>
          <cell r="F535">
            <v>6.5579999999999999E-2</v>
          </cell>
          <cell r="G535">
            <v>0.23021</v>
          </cell>
          <cell r="H535">
            <v>0.11177000400000001</v>
          </cell>
          <cell r="I535">
            <v>13.152542</v>
          </cell>
          <cell r="J535">
            <v>2.9155395</v>
          </cell>
          <cell r="K535">
            <v>72.688999999999993</v>
          </cell>
        </row>
        <row r="536">
          <cell r="A536" t="str">
            <v>3033.TW</v>
          </cell>
          <cell r="B536">
            <v>1.61</v>
          </cell>
          <cell r="E536">
            <v>8.4919999999999995E-2</v>
          </cell>
          <cell r="F536">
            <v>3.3959999999999997E-2</v>
          </cell>
          <cell r="G536">
            <v>6.1629999999999997E-2</v>
          </cell>
          <cell r="H536">
            <v>2.6300001999999999E-2</v>
          </cell>
          <cell r="I536">
            <v>24.068322999999999</v>
          </cell>
          <cell r="J536">
            <v>1.8272268</v>
          </cell>
          <cell r="K536">
            <v>170.221</v>
          </cell>
        </row>
        <row r="537">
          <cell r="A537" t="str">
            <v>3034.TW</v>
          </cell>
          <cell r="B537">
            <v>38.54</v>
          </cell>
          <cell r="C537">
            <v>1.071</v>
          </cell>
          <cell r="D537">
            <v>15.066506</v>
          </cell>
          <cell r="E537">
            <v>0.32799998000000002</v>
          </cell>
          <cell r="F537">
            <v>0.1512</v>
          </cell>
          <cell r="G537">
            <v>0.41665999999999997</v>
          </cell>
          <cell r="H537">
            <v>0.21059</v>
          </cell>
          <cell r="I537">
            <v>16.165023999999999</v>
          </cell>
          <cell r="J537">
            <v>5.2581379999999998</v>
          </cell>
          <cell r="K537">
            <v>182.101</v>
          </cell>
        </row>
        <row r="538">
          <cell r="A538" t="str">
            <v>3035.TW</v>
          </cell>
          <cell r="B538">
            <v>5.44</v>
          </cell>
          <cell r="D538">
            <v>28.018433000000002</v>
          </cell>
          <cell r="E538">
            <v>0.11419</v>
          </cell>
          <cell r="F538">
            <v>6.3240000000000005E-2</v>
          </cell>
          <cell r="G538">
            <v>0.44746999999999998</v>
          </cell>
          <cell r="H538">
            <v>0.12275</v>
          </cell>
          <cell r="I538">
            <v>55.882350000000002</v>
          </cell>
          <cell r="J538">
            <v>5.5411763000000001</v>
          </cell>
          <cell r="K538">
            <v>45.411000000000001</v>
          </cell>
        </row>
        <row r="539">
          <cell r="A539" t="str">
            <v>3036.TW</v>
          </cell>
          <cell r="B539">
            <v>4.91</v>
          </cell>
          <cell r="D539">
            <v>8.7159250000000004</v>
          </cell>
          <cell r="E539">
            <v>6.6309999999999994E-2</v>
          </cell>
          <cell r="F539">
            <v>2.2780001000000001E-2</v>
          </cell>
          <cell r="G539">
            <v>2.8680000000000001E-2</v>
          </cell>
          <cell r="H539">
            <v>1.355E-2</v>
          </cell>
          <cell r="I539">
            <v>24.745418999999998</v>
          </cell>
          <cell r="J539">
            <v>1.4611970999999999</v>
          </cell>
          <cell r="K539">
            <v>728.35799999999995</v>
          </cell>
        </row>
        <row r="540">
          <cell r="A540" t="str">
            <v>3037.TW</v>
          </cell>
          <cell r="B540">
            <v>6.68</v>
          </cell>
          <cell r="C540">
            <v>1.5720000000000001</v>
          </cell>
          <cell r="D540">
            <v>13.061225</v>
          </cell>
          <cell r="E540">
            <v>0.10614</v>
          </cell>
          <cell r="F540">
            <v>2.1300000999999999E-2</v>
          </cell>
          <cell r="G540">
            <v>0.18417998999999999</v>
          </cell>
          <cell r="H540">
            <v>5.978E-2</v>
          </cell>
          <cell r="I540">
            <v>28.742515999999998</v>
          </cell>
          <cell r="J540">
            <v>3.0933316</v>
          </cell>
          <cell r="K540">
            <v>68.341999999999999</v>
          </cell>
        </row>
        <row r="541">
          <cell r="A541" t="str">
            <v>3038.TW</v>
          </cell>
          <cell r="B541">
            <v>2.97</v>
          </cell>
          <cell r="C541">
            <v>0.29799999999999999</v>
          </cell>
          <cell r="D541">
            <v>11.648936000000001</v>
          </cell>
          <cell r="E541">
            <v>0.16893</v>
          </cell>
          <cell r="F541">
            <v>6.6640000000000005E-2</v>
          </cell>
          <cell r="G541">
            <v>0.23040000999999999</v>
          </cell>
          <cell r="H541">
            <v>0.13785</v>
          </cell>
          <cell r="I541">
            <v>11.060605000000001</v>
          </cell>
          <cell r="J541">
            <v>1.8861965000000001</v>
          </cell>
          <cell r="K541">
            <v>29.518000000000001</v>
          </cell>
        </row>
        <row r="542">
          <cell r="A542" t="str">
            <v>3040.TW</v>
          </cell>
          <cell r="B542">
            <v>1.06</v>
          </cell>
          <cell r="E542">
            <v>4.4760000000000001E-2</v>
          </cell>
          <cell r="F542">
            <v>2.5729999E-2</v>
          </cell>
          <cell r="G542">
            <v>0.68767</v>
          </cell>
          <cell r="H542">
            <v>0.31463000000000002</v>
          </cell>
          <cell r="I542">
            <v>32.264153</v>
          </cell>
          <cell r="J542">
            <v>1.461039</v>
          </cell>
          <cell r="K542">
            <v>2.411</v>
          </cell>
        </row>
        <row r="543">
          <cell r="A543" t="str">
            <v>3041.TW</v>
          </cell>
          <cell r="B543">
            <v>-8.81</v>
          </cell>
          <cell r="C543">
            <v>1.2829999999999999</v>
          </cell>
          <cell r="D543">
            <v>23.298970000000001</v>
          </cell>
          <cell r="E543">
            <v>-0.69454000000000005</v>
          </cell>
          <cell r="F543">
            <v>-0.12950999999999999</v>
          </cell>
          <cell r="G543">
            <v>0.21110001</v>
          </cell>
          <cell r="H543">
            <v>-0.26665001999999999</v>
          </cell>
          <cell r="J543">
            <v>2.72519</v>
          </cell>
          <cell r="K543">
            <v>7.4809999999999999</v>
          </cell>
        </row>
        <row r="544">
          <cell r="A544" t="str">
            <v>3042.TW</v>
          </cell>
          <cell r="B544">
            <v>6.1</v>
          </cell>
          <cell r="D544">
            <v>14.60177</v>
          </cell>
          <cell r="E544">
            <v>0.15371999</v>
          </cell>
          <cell r="F544">
            <v>6.3659999999999994E-2</v>
          </cell>
          <cell r="G544">
            <v>0.35965002000000001</v>
          </cell>
          <cell r="H544">
            <v>0.16911000000000001</v>
          </cell>
          <cell r="I544">
            <v>18.934426999999999</v>
          </cell>
          <cell r="J544">
            <v>2.8184480000000001</v>
          </cell>
          <cell r="K544">
            <v>36.436</v>
          </cell>
        </row>
        <row r="545">
          <cell r="A545" t="str">
            <v>3043.TW</v>
          </cell>
          <cell r="B545">
            <v>0.01</v>
          </cell>
          <cell r="C545">
            <v>0.55500000000000005</v>
          </cell>
          <cell r="E545">
            <v>-1.8099998999999999E-3</v>
          </cell>
          <cell r="F545">
            <v>2.3120001000000001E-2</v>
          </cell>
          <cell r="G545">
            <v>0.21075000999999999</v>
          </cell>
          <cell r="H545">
            <v>-0.19627</v>
          </cell>
          <cell r="I545">
            <v>3160</v>
          </cell>
          <cell r="J545">
            <v>2.9030776</v>
          </cell>
          <cell r="K545">
            <v>34.045000000000002</v>
          </cell>
        </row>
        <row r="546">
          <cell r="A546" t="str">
            <v>3044.TW</v>
          </cell>
          <cell r="B546">
            <v>12.82</v>
          </cell>
          <cell r="C546">
            <v>0.71399999999999997</v>
          </cell>
          <cell r="D546">
            <v>11.561643999999999</v>
          </cell>
          <cell r="E546">
            <v>0.15065999999999999</v>
          </cell>
          <cell r="F546">
            <v>6.0949995999999999E-2</v>
          </cell>
          <cell r="G546">
            <v>0.20974001</v>
          </cell>
          <cell r="H546">
            <v>0.13986999999999999</v>
          </cell>
          <cell r="I546">
            <v>16.458658</v>
          </cell>
          <cell r="J546">
            <v>2.3706800000000001</v>
          </cell>
          <cell r="K546">
            <v>113.952</v>
          </cell>
        </row>
        <row r="547">
          <cell r="A547" t="str">
            <v>3045.TW</v>
          </cell>
          <cell r="B547">
            <v>4.34</v>
          </cell>
          <cell r="C547">
            <v>9.6000000000000002E-2</v>
          </cell>
          <cell r="D547">
            <v>23.127753999999999</v>
          </cell>
          <cell r="E547">
            <v>0.16866999999999999</v>
          </cell>
          <cell r="F547">
            <v>5.2010002999999999E-2</v>
          </cell>
          <cell r="G547">
            <v>0.18913000999999999</v>
          </cell>
          <cell r="H547">
            <v>9.6429996000000004E-2</v>
          </cell>
          <cell r="I547">
            <v>24.193548</v>
          </cell>
          <cell r="J547">
            <v>3.6154535000000001</v>
          </cell>
          <cell r="K547">
            <v>65.289000000000001</v>
          </cell>
        </row>
        <row r="548">
          <cell r="A548" t="str">
            <v>3046.TW</v>
          </cell>
          <cell r="B548">
            <v>3.37</v>
          </cell>
          <cell r="D548">
            <v>67.263159999999999</v>
          </cell>
          <cell r="E548">
            <v>0.23818001</v>
          </cell>
          <cell r="F548">
            <v>4.2069997999999997E-2</v>
          </cell>
          <cell r="G548">
            <v>7.0419999999999996E-2</v>
          </cell>
          <cell r="H548">
            <v>3.959E-2</v>
          </cell>
          <cell r="I548">
            <v>18.961425999999999</v>
          </cell>
          <cell r="J548">
            <v>3.760151</v>
          </cell>
          <cell r="K548">
            <v>80.512</v>
          </cell>
        </row>
        <row r="549">
          <cell r="A549" t="str">
            <v>3047.TW</v>
          </cell>
          <cell r="B549">
            <v>-0.46</v>
          </cell>
          <cell r="E549">
            <v>-0.10902000000000001</v>
          </cell>
          <cell r="F549">
            <v>-3.4500000000000003E-2</v>
          </cell>
          <cell r="G549">
            <v>0.23096000999999999</v>
          </cell>
          <cell r="H549">
            <v>-0.21474001000000001</v>
          </cell>
          <cell r="J549">
            <v>2.0618558</v>
          </cell>
          <cell r="K549">
            <v>19.021000000000001</v>
          </cell>
        </row>
        <row r="550">
          <cell r="A550" t="str">
            <v>3048.TW</v>
          </cell>
          <cell r="B550">
            <v>0.31</v>
          </cell>
          <cell r="D550">
            <v>24.449541</v>
          </cell>
          <cell r="E550">
            <v>1.5829999000000001E-2</v>
          </cell>
          <cell r="F550">
            <v>3.209E-2</v>
          </cell>
          <cell r="G550">
            <v>3.0720001E-2</v>
          </cell>
          <cell r="H550">
            <v>1.3350001E-2</v>
          </cell>
          <cell r="I550">
            <v>85.967740000000006</v>
          </cell>
          <cell r="J550">
            <v>1.3585155</v>
          </cell>
          <cell r="K550">
            <v>431.661</v>
          </cell>
        </row>
        <row r="551">
          <cell r="A551" t="str">
            <v>3049.TW</v>
          </cell>
          <cell r="B551">
            <v>-1.2</v>
          </cell>
          <cell r="D551">
            <v>28.322579999999999</v>
          </cell>
          <cell r="E551">
            <v>-0.10324999999999999</v>
          </cell>
          <cell r="F551">
            <v>-5.0090000000000003E-2</v>
          </cell>
          <cell r="G551">
            <v>-0.73811996000000002</v>
          </cell>
          <cell r="H551">
            <v>-0.98706000000000005</v>
          </cell>
          <cell r="J551">
            <v>0.81131030000000004</v>
          </cell>
          <cell r="K551">
            <v>1.5169999999999999</v>
          </cell>
        </row>
        <row r="552">
          <cell r="A552" t="str">
            <v>3050.TW</v>
          </cell>
          <cell r="B552">
            <v>0.72</v>
          </cell>
          <cell r="C552">
            <v>0.627</v>
          </cell>
          <cell r="E552">
            <v>3.3140000000000003E-2</v>
          </cell>
          <cell r="F552">
            <v>1.3789999000000001E-2</v>
          </cell>
          <cell r="G552">
            <v>0.38922000000000001</v>
          </cell>
          <cell r="H552">
            <v>1.82E-3</v>
          </cell>
          <cell r="I552">
            <v>30.694445000000002</v>
          </cell>
          <cell r="J552">
            <v>1.3538349000000001</v>
          </cell>
          <cell r="K552">
            <v>7.7850000000000001</v>
          </cell>
        </row>
        <row r="553">
          <cell r="A553" t="str">
            <v>3051.TW</v>
          </cell>
          <cell r="B553">
            <v>1.69</v>
          </cell>
          <cell r="C553">
            <v>1.359</v>
          </cell>
          <cell r="E553">
            <v>7.0690000000000003E-2</v>
          </cell>
          <cell r="F553">
            <v>2.981E-2</v>
          </cell>
          <cell r="G553">
            <v>0.26596999999999998</v>
          </cell>
          <cell r="H553">
            <v>0.28021000000000001</v>
          </cell>
          <cell r="I553">
            <v>20.56213</v>
          </cell>
          <cell r="J553">
            <v>2.3870037000000002</v>
          </cell>
          <cell r="K553">
            <v>11.933</v>
          </cell>
        </row>
        <row r="554">
          <cell r="A554" t="str">
            <v>3052.TW</v>
          </cell>
          <cell r="B554">
            <v>1.06</v>
          </cell>
          <cell r="C554">
            <v>0.61599999999999999</v>
          </cell>
          <cell r="E554">
            <v>6.3070000000000001E-2</v>
          </cell>
          <cell r="F554">
            <v>1.6299999999999999E-2</v>
          </cell>
          <cell r="G554">
            <v>0.11133999999999999</v>
          </cell>
          <cell r="H554">
            <v>5.1299999999999998E-2</v>
          </cell>
          <cell r="I554">
            <v>12.311321</v>
          </cell>
          <cell r="J554">
            <v>0.80880076000000001</v>
          </cell>
          <cell r="K554">
            <v>17.654</v>
          </cell>
        </row>
        <row r="555">
          <cell r="A555" t="str">
            <v>3054.TW</v>
          </cell>
          <cell r="B555">
            <v>-0.25</v>
          </cell>
          <cell r="E555">
            <v>-2.5870000000000001E-2</v>
          </cell>
          <cell r="F555">
            <v>-2.794E-2</v>
          </cell>
          <cell r="G555">
            <v>0.29264997999999998</v>
          </cell>
          <cell r="H555">
            <v>-0.13078000000000001</v>
          </cell>
          <cell r="J555">
            <v>2.2223442000000002</v>
          </cell>
          <cell r="K555">
            <v>0.81399999999999995</v>
          </cell>
        </row>
        <row r="556">
          <cell r="A556" t="str">
            <v>3055.TW</v>
          </cell>
          <cell r="B556">
            <v>-2.2999999999999998</v>
          </cell>
          <cell r="C556">
            <v>0.28299999999999997</v>
          </cell>
          <cell r="D556">
            <v>-55.180720000000001</v>
          </cell>
          <cell r="E556">
            <v>-2.0330000000000001E-2</v>
          </cell>
          <cell r="F556">
            <v>-3.0929999999999999E-2</v>
          </cell>
          <cell r="G556">
            <v>0.17757000000000001</v>
          </cell>
          <cell r="H556">
            <v>-0.11552</v>
          </cell>
          <cell r="J556">
            <v>4.1496779999999998</v>
          </cell>
          <cell r="K556">
            <v>11.772</v>
          </cell>
        </row>
        <row r="557">
          <cell r="A557" t="str">
            <v>3056.TW</v>
          </cell>
          <cell r="B557">
            <v>0.72</v>
          </cell>
          <cell r="C557">
            <v>0.58199999999999996</v>
          </cell>
          <cell r="D557">
            <v>10.871710999999999</v>
          </cell>
          <cell r="E557">
            <v>4.2389999999999997E-2</v>
          </cell>
          <cell r="F557">
            <v>1.0140000999999999E-2</v>
          </cell>
          <cell r="G557">
            <v>0.42126997999999999</v>
          </cell>
          <cell r="H557">
            <v>-2.10114</v>
          </cell>
          <cell r="I557">
            <v>45.902774999999998</v>
          </cell>
          <cell r="J557">
            <v>1.6406056</v>
          </cell>
          <cell r="K557">
            <v>4.4470000000000001</v>
          </cell>
        </row>
        <row r="558">
          <cell r="A558" t="str">
            <v>3057.TW</v>
          </cell>
          <cell r="B558">
            <v>-1.43</v>
          </cell>
          <cell r="C558">
            <v>1.306</v>
          </cell>
          <cell r="D558">
            <v>35.875</v>
          </cell>
          <cell r="E558">
            <v>-0.17848</v>
          </cell>
          <cell r="F558">
            <v>-6.2190000000000002E-2</v>
          </cell>
          <cell r="G558">
            <v>0.34605997999999999</v>
          </cell>
          <cell r="H558">
            <v>-0.32090999999999997</v>
          </cell>
          <cell r="J558">
            <v>1.8127842999999999</v>
          </cell>
          <cell r="K558">
            <v>6.3070000000000004</v>
          </cell>
        </row>
        <row r="559">
          <cell r="A559" t="str">
            <v>3058.TW</v>
          </cell>
          <cell r="B559">
            <v>-0.44</v>
          </cell>
          <cell r="C559">
            <v>0.64700000000000002</v>
          </cell>
          <cell r="E559">
            <v>2.7859999999999999E-2</v>
          </cell>
          <cell r="F559">
            <v>-9.5200000000000007E-3</v>
          </cell>
          <cell r="G559">
            <v>0.14555999999999999</v>
          </cell>
          <cell r="H559">
            <v>-2.1819999999999999E-2</v>
          </cell>
          <cell r="J559">
            <v>2.1464381000000001</v>
          </cell>
          <cell r="K559">
            <v>23.506</v>
          </cell>
        </row>
        <row r="560">
          <cell r="A560" t="str">
            <v>3059.TW</v>
          </cell>
          <cell r="B560">
            <v>1.29</v>
          </cell>
          <cell r="C560">
            <v>0.81</v>
          </cell>
          <cell r="E560">
            <v>4.7909997000000003E-2</v>
          </cell>
          <cell r="F560">
            <v>1.4989999E-2</v>
          </cell>
          <cell r="G560">
            <v>0.28905999999999998</v>
          </cell>
          <cell r="H560">
            <v>5.0219998000000002E-2</v>
          </cell>
          <cell r="I560">
            <v>33.449615000000001</v>
          </cell>
          <cell r="J560">
            <v>1.3341786</v>
          </cell>
          <cell r="K560">
            <v>30.521000000000001</v>
          </cell>
        </row>
        <row r="561">
          <cell r="A561" t="str">
            <v>3060.TW</v>
          </cell>
          <cell r="B561">
            <v>-0.62</v>
          </cell>
          <cell r="C561">
            <v>1</v>
          </cell>
          <cell r="E561">
            <v>-8.6789994999999995E-2</v>
          </cell>
          <cell r="F561">
            <v>-3.1579999999999997E-2</v>
          </cell>
          <cell r="G561">
            <v>8.3929989999999996E-2</v>
          </cell>
          <cell r="H561">
            <v>-9.3500000000000007E-3</v>
          </cell>
          <cell r="J561">
            <v>1.9876419999999999</v>
          </cell>
          <cell r="K561">
            <v>19.303999999999998</v>
          </cell>
        </row>
        <row r="562">
          <cell r="A562" t="str">
            <v>3062.TW</v>
          </cell>
          <cell r="B562">
            <v>-0.6</v>
          </cell>
          <cell r="C562">
            <v>0.73099999999999998</v>
          </cell>
          <cell r="E562">
            <v>-6.4430000000000001E-2</v>
          </cell>
          <cell r="F562">
            <v>-3.9989999999999998E-2</v>
          </cell>
          <cell r="G562">
            <v>2.6099999999999999E-3</v>
          </cell>
          <cell r="H562">
            <v>-0.11942999999999999</v>
          </cell>
          <cell r="J562">
            <v>1.7027756999999999</v>
          </cell>
          <cell r="K562">
            <v>11.603</v>
          </cell>
        </row>
        <row r="563">
          <cell r="A563" t="str">
            <v>3090.TW</v>
          </cell>
          <cell r="B563">
            <v>3.84</v>
          </cell>
          <cell r="C563">
            <v>0.56899999999999995</v>
          </cell>
          <cell r="D563">
            <v>17.252473999999999</v>
          </cell>
          <cell r="E563">
            <v>0.11156000000000001</v>
          </cell>
          <cell r="F563">
            <v>5.8220000000000001E-2</v>
          </cell>
          <cell r="G563">
            <v>0.15412000000000001</v>
          </cell>
          <cell r="H563">
            <v>7.4340000000000003E-2</v>
          </cell>
          <cell r="I563">
            <v>18.151040999999999</v>
          </cell>
          <cell r="J563">
            <v>2.3776221</v>
          </cell>
          <cell r="K563">
            <v>51.067999999999998</v>
          </cell>
        </row>
        <row r="564">
          <cell r="A564" t="str">
            <v>3092.TW</v>
          </cell>
          <cell r="B564">
            <v>-1.28</v>
          </cell>
          <cell r="E564">
            <v>-4.3970000000000002E-2</v>
          </cell>
          <cell r="F564">
            <v>-1.609E-2</v>
          </cell>
          <cell r="G564">
            <v>0.14907000000000001</v>
          </cell>
          <cell r="H564">
            <v>-3.7260000000000001E-2</v>
          </cell>
          <cell r="J564">
            <v>1.5979977999999999</v>
          </cell>
          <cell r="K564">
            <v>19.728000000000002</v>
          </cell>
        </row>
        <row r="565">
          <cell r="A565" t="str">
            <v>3094.TW</v>
          </cell>
          <cell r="B565">
            <v>0.45</v>
          </cell>
          <cell r="E565">
            <v>3.6740000000000002E-2</v>
          </cell>
          <cell r="F565">
            <v>-1.8400000000000001E-3</v>
          </cell>
          <cell r="G565">
            <v>0.67227994999999996</v>
          </cell>
          <cell r="H565">
            <v>-0.24610001000000001</v>
          </cell>
          <cell r="I565">
            <v>74</v>
          </cell>
          <cell r="J565">
            <v>3.0179442999999999</v>
          </cell>
          <cell r="K565">
            <v>2.5030000000000001</v>
          </cell>
        </row>
        <row r="566">
          <cell r="A566" t="str">
            <v>3130.TW</v>
          </cell>
          <cell r="B566">
            <v>13.36</v>
          </cell>
          <cell r="C566">
            <v>0.20399999999999999</v>
          </cell>
          <cell r="D566">
            <v>23.316832000000002</v>
          </cell>
          <cell r="E566">
            <v>0.27277002</v>
          </cell>
          <cell r="F566">
            <v>9.4079999999999997E-2</v>
          </cell>
          <cell r="G566">
            <v>0.86873</v>
          </cell>
          <cell r="H566">
            <v>0.16906999</v>
          </cell>
          <cell r="I566">
            <v>17.627247000000001</v>
          </cell>
          <cell r="J566">
            <v>4.7142425000000001</v>
          </cell>
          <cell r="K566">
            <v>70.183999999999997</v>
          </cell>
        </row>
        <row r="567">
          <cell r="A567" t="str">
            <v>3138.TW</v>
          </cell>
          <cell r="B567">
            <v>3.62</v>
          </cell>
          <cell r="C567">
            <v>1.242</v>
          </cell>
          <cell r="E567">
            <v>0.12570000000000001</v>
          </cell>
          <cell r="F567">
            <v>4.5890002999999999E-2</v>
          </cell>
          <cell r="G567">
            <v>0.43719999999999998</v>
          </cell>
          <cell r="H567">
            <v>0.10231</v>
          </cell>
          <cell r="I567">
            <v>37.56906</v>
          </cell>
          <cell r="J567">
            <v>3.8288288000000001</v>
          </cell>
          <cell r="K567">
            <v>38.121000000000002</v>
          </cell>
        </row>
        <row r="568">
          <cell r="A568" t="str">
            <v>3149.TW</v>
          </cell>
          <cell r="B568">
            <v>-0.72</v>
          </cell>
          <cell r="C568">
            <v>1.2829999999999999</v>
          </cell>
          <cell r="D568">
            <v>-17.657343000000001</v>
          </cell>
          <cell r="E568">
            <v>-8.2849999999999993E-2</v>
          </cell>
          <cell r="F568">
            <v>-2.9420000000000002E-2</v>
          </cell>
          <cell r="G568">
            <v>3.3660000000000002E-2</v>
          </cell>
          <cell r="H568">
            <v>-9.6169989999999997E-2</v>
          </cell>
          <cell r="J568">
            <v>2.6674414</v>
          </cell>
          <cell r="K568">
            <v>12.885</v>
          </cell>
        </row>
        <row r="569">
          <cell r="A569" t="str">
            <v>3164.TW</v>
          </cell>
          <cell r="B569">
            <v>0.68</v>
          </cell>
          <cell r="C569">
            <v>0.35599999999999998</v>
          </cell>
          <cell r="E569">
            <v>1.523E-2</v>
          </cell>
          <cell r="F569">
            <v>2.6099999999999999E-3</v>
          </cell>
          <cell r="G569">
            <v>0.66408999999999996</v>
          </cell>
          <cell r="H569">
            <v>4.1009999999999998E-2</v>
          </cell>
          <cell r="I569">
            <v>35.808822999999997</v>
          </cell>
          <cell r="J569">
            <v>1.6003944000000001</v>
          </cell>
          <cell r="K569">
            <v>3.68</v>
          </cell>
        </row>
        <row r="570">
          <cell r="A570" t="str">
            <v>3167.TW</v>
          </cell>
          <cell r="B570">
            <v>0.26</v>
          </cell>
          <cell r="C570">
            <v>0.59299999999999997</v>
          </cell>
          <cell r="D570">
            <v>12.621145</v>
          </cell>
          <cell r="E570">
            <v>5.3100003999999998E-3</v>
          </cell>
          <cell r="F570">
            <v>-6.5399999999999998E-3</v>
          </cell>
          <cell r="G570">
            <v>0.25319000000000003</v>
          </cell>
          <cell r="H570">
            <v>5.5329999999999997E-2</v>
          </cell>
          <cell r="I570">
            <v>220.38461000000001</v>
          </cell>
          <cell r="J570">
            <v>2.2360102999999998</v>
          </cell>
          <cell r="K570">
            <v>15.657999999999999</v>
          </cell>
        </row>
        <row r="571">
          <cell r="A571" t="str">
            <v>3168.TW</v>
          </cell>
          <cell r="C571">
            <v>0.51800000000000002</v>
          </cell>
          <cell r="E571">
            <v>0.13372999999999999</v>
          </cell>
          <cell r="F571">
            <v>6.9110000000000005E-2</v>
          </cell>
          <cell r="G571">
            <v>0.23743998999999999</v>
          </cell>
          <cell r="H571">
            <v>7.8869999999999996E-2</v>
          </cell>
          <cell r="K571">
            <v>56.43</v>
          </cell>
        </row>
        <row r="572">
          <cell r="A572" t="str">
            <v>3189.TW</v>
          </cell>
          <cell r="B572">
            <v>0.13</v>
          </cell>
          <cell r="D572">
            <v>13.092643000000001</v>
          </cell>
          <cell r="E572">
            <v>3.6170002E-2</v>
          </cell>
          <cell r="F572">
            <v>9.0600000000000003E-3</v>
          </cell>
          <cell r="G572">
            <v>0.26107000000000002</v>
          </cell>
          <cell r="H572">
            <v>4.5929999999999999E-2</v>
          </cell>
          <cell r="I572">
            <v>739.23080000000004</v>
          </cell>
          <cell r="J572">
            <v>1.5003667999999999</v>
          </cell>
          <cell r="K572">
            <v>56.88</v>
          </cell>
        </row>
        <row r="573">
          <cell r="A573" t="str">
            <v>3209.TW</v>
          </cell>
          <cell r="B573">
            <v>2.5</v>
          </cell>
          <cell r="C573">
            <v>0.56999999999999995</v>
          </cell>
          <cell r="D573">
            <v>14.715446999999999</v>
          </cell>
          <cell r="E573">
            <v>0.12339</v>
          </cell>
          <cell r="F573">
            <v>3.8469999999999997E-2</v>
          </cell>
          <cell r="G573">
            <v>4.1160002000000001E-2</v>
          </cell>
          <cell r="H573">
            <v>1.9460000000000002E-2</v>
          </cell>
          <cell r="I573">
            <v>14.480000499999999</v>
          </cell>
          <cell r="J573">
            <v>1.7556623</v>
          </cell>
          <cell r="K573">
            <v>245.126</v>
          </cell>
        </row>
        <row r="574">
          <cell r="A574" t="str">
            <v>3229.TW</v>
          </cell>
          <cell r="B574">
            <v>-0.54</v>
          </cell>
          <cell r="C574">
            <v>0.33700000000000002</v>
          </cell>
          <cell r="E574">
            <v>-4.0320000000000002E-2</v>
          </cell>
          <cell r="F574">
            <v>-2.0709999999999999E-2</v>
          </cell>
          <cell r="G574">
            <v>5.3999999999999999E-2</v>
          </cell>
          <cell r="H574">
            <v>-1.6049999999999998E-2</v>
          </cell>
          <cell r="J574">
            <v>1.6110591000000001</v>
          </cell>
          <cell r="K574">
            <v>14.443</v>
          </cell>
        </row>
        <row r="575">
          <cell r="A575" t="str">
            <v>3231.TW</v>
          </cell>
          <cell r="B575">
            <v>5.14</v>
          </cell>
          <cell r="C575">
            <v>0.879</v>
          </cell>
          <cell r="D575">
            <v>13.693902</v>
          </cell>
          <cell r="E575">
            <v>0.17141001</v>
          </cell>
          <cell r="F575">
            <v>4.1840002000000001E-2</v>
          </cell>
          <cell r="G575">
            <v>7.979E-2</v>
          </cell>
          <cell r="H575">
            <v>2.9499999999999998E-2</v>
          </cell>
          <cell r="I575">
            <v>23.151751999999998</v>
          </cell>
          <cell r="J575">
            <v>3.0233737999999999</v>
          </cell>
          <cell r="K575">
            <v>317.12299999999999</v>
          </cell>
        </row>
        <row r="576">
          <cell r="A576" t="str">
            <v>3257.TW</v>
          </cell>
          <cell r="B576">
            <v>3.51</v>
          </cell>
          <cell r="C576">
            <v>0.80700000000000005</v>
          </cell>
          <cell r="D576">
            <v>40</v>
          </cell>
          <cell r="E576">
            <v>0.15946001000000001</v>
          </cell>
          <cell r="F576">
            <v>0.1016</v>
          </cell>
          <cell r="G576">
            <v>0.47833002000000002</v>
          </cell>
          <cell r="H576">
            <v>0.26486999999999999</v>
          </cell>
          <cell r="I576">
            <v>18.233618</v>
          </cell>
          <cell r="J576">
            <v>3.082703</v>
          </cell>
          <cell r="K576">
            <v>13.452999999999999</v>
          </cell>
        </row>
        <row r="577">
          <cell r="A577" t="str">
            <v>3266.TW</v>
          </cell>
          <cell r="B577">
            <v>2.33</v>
          </cell>
          <cell r="E577">
            <v>0.13092000000000001</v>
          </cell>
          <cell r="F577">
            <v>4.0660000000000002E-2</v>
          </cell>
          <cell r="G577">
            <v>0.29566999999999999</v>
          </cell>
          <cell r="H577">
            <v>0.14974000000000001</v>
          </cell>
          <cell r="I577">
            <v>10.343348499999999</v>
          </cell>
          <cell r="J577">
            <v>1.3829115999999999</v>
          </cell>
          <cell r="K577">
            <v>13.858000000000001</v>
          </cell>
        </row>
        <row r="578">
          <cell r="A578" t="str">
            <v>3296.TW</v>
          </cell>
          <cell r="B578">
            <v>-0.91</v>
          </cell>
          <cell r="C578">
            <v>0.38700000000000001</v>
          </cell>
          <cell r="E578">
            <v>-7.3260000000000006E-2</v>
          </cell>
          <cell r="F578">
            <v>-3.0050001999999999E-2</v>
          </cell>
          <cell r="G578">
            <v>0.19533001</v>
          </cell>
          <cell r="H578">
            <v>-0.13375999999999999</v>
          </cell>
          <cell r="J578">
            <v>2.0375380000000001</v>
          </cell>
          <cell r="K578">
            <v>15.406000000000001</v>
          </cell>
        </row>
        <row r="579">
          <cell r="A579" t="str">
            <v>3305.TW</v>
          </cell>
          <cell r="B579">
            <v>2.2000000000000002</v>
          </cell>
          <cell r="C579">
            <v>0.98</v>
          </cell>
          <cell r="D579">
            <v>22.879256999999999</v>
          </cell>
          <cell r="E579">
            <v>4.8710000000000003E-2</v>
          </cell>
          <cell r="F579">
            <v>2.9870000000000001E-2</v>
          </cell>
          <cell r="G579">
            <v>0.1449</v>
          </cell>
          <cell r="H579">
            <v>4.4760000000000001E-2</v>
          </cell>
          <cell r="I579">
            <v>33.590907999999999</v>
          </cell>
          <cell r="J579">
            <v>2.0628628999999998</v>
          </cell>
          <cell r="K579">
            <v>46.390999999999998</v>
          </cell>
        </row>
        <row r="580">
          <cell r="A580" t="str">
            <v>3308.TW</v>
          </cell>
          <cell r="B580">
            <v>1.78</v>
          </cell>
          <cell r="C580">
            <v>0.47</v>
          </cell>
          <cell r="E580">
            <v>0.49187999999999998</v>
          </cell>
          <cell r="F580">
            <v>1.26E-2</v>
          </cell>
          <cell r="G580">
            <v>0.32327</v>
          </cell>
          <cell r="H580">
            <v>-0.80335999999999996</v>
          </cell>
          <cell r="I580">
            <v>14.101124</v>
          </cell>
          <cell r="J580">
            <v>1.3640563000000001</v>
          </cell>
          <cell r="K580">
            <v>8.9770000000000003</v>
          </cell>
        </row>
        <row r="581">
          <cell r="A581" t="str">
            <v>3311.TW</v>
          </cell>
          <cell r="B581">
            <v>1.81</v>
          </cell>
          <cell r="C581">
            <v>0.57199999999999995</v>
          </cell>
          <cell r="D581">
            <v>-57.183098000000001</v>
          </cell>
          <cell r="E581">
            <v>4.6680002999999998E-2</v>
          </cell>
          <cell r="F581">
            <v>1.4030000000000001E-2</v>
          </cell>
          <cell r="G581">
            <v>0.15067</v>
          </cell>
          <cell r="H581">
            <v>2.1129999999999999E-2</v>
          </cell>
          <cell r="I581">
            <v>22.430938999999999</v>
          </cell>
          <cell r="J581">
            <v>1.0266005</v>
          </cell>
          <cell r="K581">
            <v>31.629000000000001</v>
          </cell>
        </row>
        <row r="582">
          <cell r="A582" t="str">
            <v>3312.TW</v>
          </cell>
          <cell r="B582">
            <v>2.1800000000000002</v>
          </cell>
          <cell r="C582">
            <v>0.60199999999999998</v>
          </cell>
          <cell r="E582">
            <v>0.116510004</v>
          </cell>
          <cell r="F582">
            <v>3.3970001999999999E-2</v>
          </cell>
          <cell r="G582">
            <v>5.6660000000000002E-2</v>
          </cell>
          <cell r="H582">
            <v>4.0939997999999998E-2</v>
          </cell>
          <cell r="I582">
            <v>27.155961999999999</v>
          </cell>
          <cell r="J582">
            <v>3.6345774999999998</v>
          </cell>
          <cell r="K582">
            <v>93.938999999999993</v>
          </cell>
        </row>
        <row r="583">
          <cell r="A583" t="str">
            <v>3321.TW</v>
          </cell>
          <cell r="B583">
            <v>-2.97</v>
          </cell>
          <cell r="C583">
            <v>1.147</v>
          </cell>
          <cell r="E583">
            <v>-0.38638001999999999</v>
          </cell>
          <cell r="F583">
            <v>-8.1190004999999996E-2</v>
          </cell>
          <cell r="G583">
            <v>2.001E-2</v>
          </cell>
          <cell r="H583">
            <v>-0.12637999999999999</v>
          </cell>
          <cell r="J583">
            <v>3.037601</v>
          </cell>
          <cell r="K583">
            <v>22.007000000000001</v>
          </cell>
        </row>
        <row r="584">
          <cell r="A584" t="str">
            <v>3338.TW</v>
          </cell>
          <cell r="B584">
            <v>3.25</v>
          </cell>
          <cell r="D584">
            <v>25.694050000000001</v>
          </cell>
          <cell r="E584">
            <v>0.14685999999999999</v>
          </cell>
          <cell r="F584">
            <v>4.6669996999999998E-2</v>
          </cell>
          <cell r="G584">
            <v>0.20691000000000001</v>
          </cell>
          <cell r="H584">
            <v>5.4089999999999999E-2</v>
          </cell>
          <cell r="I584">
            <v>27.907692000000001</v>
          </cell>
          <cell r="J584">
            <v>4.0076000000000001</v>
          </cell>
          <cell r="K584">
            <v>43.951000000000001</v>
          </cell>
        </row>
        <row r="585">
          <cell r="A585" t="str">
            <v>3346.TW</v>
          </cell>
          <cell r="B585">
            <v>2.65</v>
          </cell>
          <cell r="C585">
            <v>1.056</v>
          </cell>
          <cell r="D585">
            <v>10.178572000000001</v>
          </cell>
          <cell r="E585">
            <v>0.10326</v>
          </cell>
          <cell r="F585">
            <v>2.4559999999999998E-2</v>
          </cell>
          <cell r="G585">
            <v>0.14432</v>
          </cell>
          <cell r="H585">
            <v>6.4250000000000002E-2</v>
          </cell>
          <cell r="I585">
            <v>16.132073999999999</v>
          </cell>
          <cell r="J585">
            <v>1.4781647</v>
          </cell>
          <cell r="K585">
            <v>77.222999999999999</v>
          </cell>
        </row>
        <row r="586">
          <cell r="A586" t="str">
            <v>3356.TW</v>
          </cell>
          <cell r="B586">
            <v>4.76</v>
          </cell>
          <cell r="C586">
            <v>0.91400000000000003</v>
          </cell>
          <cell r="D586">
            <v>241.07142999999999</v>
          </cell>
          <cell r="E586">
            <v>0.14915999999999999</v>
          </cell>
          <cell r="F586">
            <v>3.5909999999999997E-2</v>
          </cell>
          <cell r="G586">
            <v>0.47761002000000002</v>
          </cell>
          <cell r="H586">
            <v>0.15135000000000001</v>
          </cell>
          <cell r="I586">
            <v>14.180671999999999</v>
          </cell>
          <cell r="J586">
            <v>2.9984009999999999</v>
          </cell>
          <cell r="K586">
            <v>14.073</v>
          </cell>
        </row>
        <row r="587">
          <cell r="A587" t="str">
            <v>3376.TW</v>
          </cell>
          <cell r="B587">
            <v>5.31</v>
          </cell>
          <cell r="D587">
            <v>24.319306999999998</v>
          </cell>
          <cell r="E587">
            <v>6.2309999999999997E-2</v>
          </cell>
          <cell r="F587">
            <v>3.0159999999999999E-2</v>
          </cell>
          <cell r="G587">
            <v>0.1825</v>
          </cell>
          <cell r="H587">
            <v>9.0020000000000003E-2</v>
          </cell>
          <cell r="I587">
            <v>37.005650000000003</v>
          </cell>
          <cell r="J587">
            <v>2.3057156000000001</v>
          </cell>
          <cell r="K587">
            <v>58.996000000000002</v>
          </cell>
        </row>
        <row r="588">
          <cell r="A588" t="str">
            <v>3380.TW</v>
          </cell>
          <cell r="B588">
            <v>0.81</v>
          </cell>
          <cell r="C588">
            <v>0.82899999999999996</v>
          </cell>
          <cell r="D588">
            <v>16.399082</v>
          </cell>
          <cell r="E588">
            <v>4.165E-2</v>
          </cell>
          <cell r="F588">
            <v>1.487E-2</v>
          </cell>
          <cell r="G588">
            <v>0.18837999</v>
          </cell>
          <cell r="H588">
            <v>1.874E-2</v>
          </cell>
          <cell r="I588">
            <v>44.135803000000003</v>
          </cell>
          <cell r="J588">
            <v>2.0372690000000002</v>
          </cell>
          <cell r="K588">
            <v>46.991</v>
          </cell>
        </row>
        <row r="589">
          <cell r="A589" t="str">
            <v>3406.TW</v>
          </cell>
          <cell r="B589">
            <v>34.770000000000003</v>
          </cell>
          <cell r="C589">
            <v>1.4330000000000001</v>
          </cell>
          <cell r="D589">
            <v>15.386922999999999</v>
          </cell>
          <cell r="E589">
            <v>0.15132000000000001</v>
          </cell>
          <cell r="F589">
            <v>6.1170000000000002E-2</v>
          </cell>
          <cell r="G589">
            <v>0.34675</v>
          </cell>
          <cell r="H589">
            <v>0.23629</v>
          </cell>
          <cell r="I589">
            <v>14.754098000000001</v>
          </cell>
          <cell r="J589">
            <v>2.7375913000000001</v>
          </cell>
          <cell r="K589">
            <v>192.249</v>
          </cell>
        </row>
        <row r="590">
          <cell r="A590" t="str">
            <v>3413.TW</v>
          </cell>
          <cell r="B590">
            <v>19.62</v>
          </cell>
          <cell r="D590">
            <v>11.841592</v>
          </cell>
          <cell r="E590">
            <v>0.19458</v>
          </cell>
          <cell r="F590">
            <v>6.2549999999999994E-2</v>
          </cell>
          <cell r="G590">
            <v>0.25890000000000002</v>
          </cell>
          <cell r="H590">
            <v>0.14513000000000001</v>
          </cell>
          <cell r="I590">
            <v>15.468908000000001</v>
          </cell>
          <cell r="J590">
            <v>2.5063173999999999</v>
          </cell>
          <cell r="K590">
            <v>132.85400000000001</v>
          </cell>
        </row>
        <row r="591">
          <cell r="A591" t="str">
            <v>3416.TW</v>
          </cell>
          <cell r="B591">
            <v>6.62</v>
          </cell>
          <cell r="C591">
            <v>0.23</v>
          </cell>
          <cell r="D591">
            <v>15.077821999999999</v>
          </cell>
          <cell r="E591">
            <v>0.18053</v>
          </cell>
          <cell r="F591">
            <v>9.4490009999999999E-2</v>
          </cell>
          <cell r="G591">
            <v>0.39983999999999997</v>
          </cell>
          <cell r="H591">
            <v>0.22688</v>
          </cell>
          <cell r="I591">
            <v>23.413898</v>
          </cell>
          <cell r="J591">
            <v>3.9535773000000001</v>
          </cell>
          <cell r="K591">
            <v>33.988999999999997</v>
          </cell>
        </row>
        <row r="592">
          <cell r="A592" t="str">
            <v>3419.TW</v>
          </cell>
          <cell r="B592">
            <v>-1.02</v>
          </cell>
          <cell r="D592">
            <v>31.886793000000001</v>
          </cell>
          <cell r="E592">
            <v>-9.1869999999999993E-2</v>
          </cell>
          <cell r="F592">
            <v>-6.2039999999999998E-2</v>
          </cell>
          <cell r="G592">
            <v>0.15540999999999999</v>
          </cell>
          <cell r="H592">
            <v>-0.15611</v>
          </cell>
          <cell r="J592">
            <v>1.5987134000000001</v>
          </cell>
          <cell r="K592">
            <v>11.202</v>
          </cell>
        </row>
        <row r="593">
          <cell r="A593" t="str">
            <v>3432.TW</v>
          </cell>
          <cell r="B593">
            <v>-9.91</v>
          </cell>
          <cell r="E593">
            <v>-6.9129999999999997E-2</v>
          </cell>
          <cell r="F593">
            <v>-4.231E-2</v>
          </cell>
          <cell r="G593">
            <v>0.17867</v>
          </cell>
          <cell r="H593">
            <v>-1.0543499999999999</v>
          </cell>
          <cell r="J593">
            <v>2.7750246999999999</v>
          </cell>
          <cell r="K593">
            <v>0.48799999999999999</v>
          </cell>
        </row>
        <row r="594">
          <cell r="A594" t="str">
            <v>3437.TW</v>
          </cell>
          <cell r="B594">
            <v>-0.7</v>
          </cell>
          <cell r="C594">
            <v>1.6020000000000001</v>
          </cell>
          <cell r="E594">
            <v>-5.7600002999999997E-2</v>
          </cell>
          <cell r="F594">
            <v>-3.1510000000000003E-2</v>
          </cell>
          <cell r="G594">
            <v>0.19395999999999999</v>
          </cell>
          <cell r="H594">
            <v>-0.15026999999999999</v>
          </cell>
          <cell r="J594">
            <v>1.5973881000000001</v>
          </cell>
          <cell r="K594">
            <v>13.647</v>
          </cell>
        </row>
        <row r="595">
          <cell r="A595" t="str">
            <v>3443.TW</v>
          </cell>
          <cell r="B595">
            <v>24.07</v>
          </cell>
          <cell r="C595">
            <v>1.1160000000000001</v>
          </cell>
          <cell r="D595">
            <v>40.572792</v>
          </cell>
          <cell r="E595">
            <v>0.33438000000000001</v>
          </cell>
          <cell r="F595">
            <v>0.10416</v>
          </cell>
          <cell r="G595">
            <v>0.29842999999999997</v>
          </cell>
          <cell r="H595">
            <v>0.12397</v>
          </cell>
          <cell r="I595">
            <v>63.564605999999998</v>
          </cell>
          <cell r="J595">
            <v>19.787894999999999</v>
          </cell>
          <cell r="K595">
            <v>189.553</v>
          </cell>
        </row>
        <row r="596">
          <cell r="A596" t="str">
            <v>3447.TW</v>
          </cell>
          <cell r="B596">
            <v>-1.93</v>
          </cell>
          <cell r="E596">
            <v>-0.13045000000000001</v>
          </cell>
          <cell r="F596">
            <v>-4.0599997999999998E-2</v>
          </cell>
          <cell r="G596">
            <v>5.0169999999999999E-2</v>
          </cell>
          <cell r="H596">
            <v>-9.2130005000000001E-2</v>
          </cell>
          <cell r="J596">
            <v>2.4176543000000001</v>
          </cell>
          <cell r="K596">
            <v>27.681000000000001</v>
          </cell>
        </row>
        <row r="597">
          <cell r="A597" t="str">
            <v>3450.TW</v>
          </cell>
          <cell r="B597">
            <v>0.06</v>
          </cell>
          <cell r="C597">
            <v>0.82299999999999995</v>
          </cell>
          <cell r="D597">
            <v>18.367730999999999</v>
          </cell>
          <cell r="E597">
            <v>2.162E-2</v>
          </cell>
          <cell r="F597">
            <v>1.235E-2</v>
          </cell>
          <cell r="G597">
            <v>0.14915</v>
          </cell>
          <cell r="H597">
            <v>5.0709999999999998E-2</v>
          </cell>
          <cell r="I597">
            <v>1631.6667</v>
          </cell>
          <cell r="J597">
            <v>3.7485162999999999</v>
          </cell>
          <cell r="K597">
            <v>37.061999999999998</v>
          </cell>
        </row>
        <row r="598">
          <cell r="A598" t="str">
            <v>3454.TW</v>
          </cell>
          <cell r="B598">
            <v>4.1100000000000003</v>
          </cell>
          <cell r="C598">
            <v>0.877</v>
          </cell>
          <cell r="D598">
            <v>23.045603</v>
          </cell>
          <cell r="E598">
            <v>0.10256999999999999</v>
          </cell>
          <cell r="F598">
            <v>3.422E-2</v>
          </cell>
          <cell r="G598">
            <v>0.2762</v>
          </cell>
          <cell r="H598">
            <v>-1.1610000000000001E-2</v>
          </cell>
          <cell r="I598">
            <v>34.428223000000003</v>
          </cell>
          <cell r="J598">
            <v>3.438472</v>
          </cell>
          <cell r="K598">
            <v>96.108999999999995</v>
          </cell>
        </row>
        <row r="599">
          <cell r="A599" t="str">
            <v>3481.TW</v>
          </cell>
          <cell r="B599">
            <v>-1.64</v>
          </cell>
          <cell r="C599">
            <v>1.3320000000000001</v>
          </cell>
          <cell r="D599">
            <v>26.296295000000001</v>
          </cell>
          <cell r="E599">
            <v>-6.2789999999999999E-2</v>
          </cell>
          <cell r="F599">
            <v>-2.1839999999999998E-2</v>
          </cell>
          <cell r="G599">
            <v>3.9039999999999998E-2</v>
          </cell>
          <cell r="H599">
            <v>-6.2800005000000006E-2</v>
          </cell>
          <cell r="J599">
            <v>0.59151876000000003</v>
          </cell>
          <cell r="K599">
            <v>23.292000000000002</v>
          </cell>
        </row>
        <row r="600">
          <cell r="A600" t="str">
            <v>3494.TW</v>
          </cell>
          <cell r="B600">
            <v>-1.53</v>
          </cell>
          <cell r="C600">
            <v>0.73799999999999999</v>
          </cell>
          <cell r="E600">
            <v>-0.38198003000000003</v>
          </cell>
          <cell r="F600">
            <v>-6.6129999999999994E-2</v>
          </cell>
          <cell r="G600">
            <v>5.74E-2</v>
          </cell>
          <cell r="H600">
            <v>-0.48548999999999998</v>
          </cell>
          <cell r="J600">
            <v>1.8560000999999999</v>
          </cell>
          <cell r="K600">
            <v>5.0410000000000004</v>
          </cell>
        </row>
        <row r="601">
          <cell r="A601" t="str">
            <v>3501.TW</v>
          </cell>
          <cell r="B601">
            <v>5.07</v>
          </cell>
          <cell r="C601">
            <v>0.38500000000000001</v>
          </cell>
          <cell r="D601">
            <v>10.949367000000001</v>
          </cell>
          <cell r="E601">
            <v>7.7289999999999998E-2</v>
          </cell>
          <cell r="F601">
            <v>4.5130000000000003E-2</v>
          </cell>
          <cell r="G601">
            <v>0.23878999000000001</v>
          </cell>
          <cell r="H601">
            <v>0.13783999999999999</v>
          </cell>
          <cell r="I601">
            <v>13.648914</v>
          </cell>
          <cell r="J601">
            <v>1.2511752</v>
          </cell>
          <cell r="K601">
            <v>45.061</v>
          </cell>
        </row>
        <row r="602">
          <cell r="A602" t="str">
            <v>3504.TW</v>
          </cell>
          <cell r="B602">
            <v>-3.78</v>
          </cell>
          <cell r="C602">
            <v>1.302</v>
          </cell>
          <cell r="D602">
            <v>232.8</v>
          </cell>
          <cell r="E602">
            <v>-0.14327999999999999</v>
          </cell>
          <cell r="F602">
            <v>-4.6519999999999999E-2</v>
          </cell>
          <cell r="G602">
            <v>9.8669999999999994E-2</v>
          </cell>
          <cell r="H602">
            <v>-0.20236999</v>
          </cell>
          <cell r="J602">
            <v>2.3758981000000001</v>
          </cell>
          <cell r="K602">
            <v>24.907</v>
          </cell>
        </row>
        <row r="603">
          <cell r="A603" t="str">
            <v>3515.TW</v>
          </cell>
          <cell r="B603">
            <v>9.0399999999999991</v>
          </cell>
          <cell r="D603">
            <v>18.527508000000001</v>
          </cell>
          <cell r="E603">
            <v>0.14671000000000001</v>
          </cell>
          <cell r="F603">
            <v>5.5899999999999998E-2</v>
          </cell>
          <cell r="G603">
            <v>0.21030001000000001</v>
          </cell>
          <cell r="H603">
            <v>6.0609999999999997E-2</v>
          </cell>
          <cell r="I603">
            <v>25.331858</v>
          </cell>
          <cell r="J603">
            <v>3.5876546</v>
          </cell>
          <cell r="K603">
            <v>160.286</v>
          </cell>
        </row>
        <row r="604">
          <cell r="A604" t="str">
            <v>3518.TW</v>
          </cell>
          <cell r="B604">
            <v>-1.25</v>
          </cell>
          <cell r="E604">
            <v>-7.6950000000000005E-2</v>
          </cell>
          <cell r="F604">
            <v>-2.8580000000000001E-2</v>
          </cell>
          <cell r="G604">
            <v>0.25252999999999998</v>
          </cell>
          <cell r="H604">
            <v>-0.41070997999999997</v>
          </cell>
          <cell r="J604">
            <v>2.2511684999999999</v>
          </cell>
          <cell r="K604">
            <v>4.5780000000000003</v>
          </cell>
        </row>
        <row r="605">
          <cell r="A605" t="str">
            <v>3528.TW</v>
          </cell>
          <cell r="B605">
            <v>2.72</v>
          </cell>
          <cell r="D605">
            <v>13.971830000000001</v>
          </cell>
          <cell r="E605">
            <v>6.5079999999999999E-2</v>
          </cell>
          <cell r="F605">
            <v>3.2309997999999999E-2</v>
          </cell>
          <cell r="G605">
            <v>0.11806</v>
          </cell>
          <cell r="H605">
            <v>6.7760000000000001E-2</v>
          </cell>
          <cell r="I605">
            <v>18.235292000000001</v>
          </cell>
          <cell r="J605">
            <v>1.8900998</v>
          </cell>
          <cell r="K605">
            <v>85.605999999999995</v>
          </cell>
        </row>
        <row r="606">
          <cell r="A606" t="str">
            <v>3530.TW</v>
          </cell>
          <cell r="B606">
            <v>-1.79</v>
          </cell>
          <cell r="D606">
            <v>28.983515000000001</v>
          </cell>
          <cell r="E606">
            <v>-5.7180000000000002E-2</v>
          </cell>
          <cell r="F606">
            <v>-4.5370000000000001E-2</v>
          </cell>
          <cell r="G606">
            <v>6.6659999999999997E-2</v>
          </cell>
          <cell r="H606">
            <v>-0.1719</v>
          </cell>
          <cell r="J606">
            <v>0.29193564999999999</v>
          </cell>
          <cell r="K606">
            <v>241.631</v>
          </cell>
        </row>
        <row r="607">
          <cell r="A607" t="str">
            <v>3532.TW</v>
          </cell>
          <cell r="B607">
            <v>8.92</v>
          </cell>
          <cell r="C607">
            <v>0.86199999999999999</v>
          </cell>
          <cell r="D607">
            <v>17.610064000000001</v>
          </cell>
          <cell r="E607">
            <v>0.15709000000000001</v>
          </cell>
          <cell r="F607">
            <v>7.4120000000000005E-2</v>
          </cell>
          <cell r="G607">
            <v>0.35324</v>
          </cell>
          <cell r="H607">
            <v>0.27738002</v>
          </cell>
          <cell r="I607">
            <v>18.83408</v>
          </cell>
          <cell r="J607">
            <v>2.6275453999999998</v>
          </cell>
          <cell r="K607">
            <v>39.783999999999999</v>
          </cell>
        </row>
        <row r="608">
          <cell r="A608" t="str">
            <v>3533.TW</v>
          </cell>
          <cell r="B608">
            <v>52.15</v>
          </cell>
          <cell r="C608">
            <v>0.38500000000000001</v>
          </cell>
          <cell r="D608">
            <v>18.930323000000001</v>
          </cell>
          <cell r="E608">
            <v>0.21253</v>
          </cell>
          <cell r="F608">
            <v>0.12171999999999999</v>
          </cell>
          <cell r="G608">
            <v>0.46893000000000001</v>
          </cell>
          <cell r="H608">
            <v>0.30306</v>
          </cell>
          <cell r="I608">
            <v>31.831254999999999</v>
          </cell>
          <cell r="J608">
            <v>6.6541867000000003</v>
          </cell>
          <cell r="K608">
            <v>221.738</v>
          </cell>
        </row>
        <row r="609">
          <cell r="A609" t="str">
            <v>3535.TW</v>
          </cell>
          <cell r="B609">
            <v>-0.54</v>
          </cell>
          <cell r="D609">
            <v>145.90908999999999</v>
          </cell>
          <cell r="E609">
            <v>-3.6470000000000002E-2</v>
          </cell>
          <cell r="F609">
            <v>-1.7380000999999999E-2</v>
          </cell>
          <cell r="G609">
            <v>0.51812000000000002</v>
          </cell>
          <cell r="H609">
            <v>-0.45082</v>
          </cell>
          <cell r="J609">
            <v>2.2607224000000001</v>
          </cell>
          <cell r="K609">
            <v>4.4189999999999996</v>
          </cell>
        </row>
        <row r="610">
          <cell r="A610" t="str">
            <v>3543.TW</v>
          </cell>
          <cell r="B610">
            <v>0.78</v>
          </cell>
          <cell r="C610">
            <v>0.318</v>
          </cell>
          <cell r="E610">
            <v>1.7610000000000001E-2</v>
          </cell>
          <cell r="F610">
            <v>1.0570001000000001E-2</v>
          </cell>
          <cell r="G610">
            <v>0.17601</v>
          </cell>
          <cell r="H610">
            <v>2.48E-3</v>
          </cell>
          <cell r="I610">
            <v>30.641026</v>
          </cell>
          <cell r="J610">
            <v>0.77436495000000005</v>
          </cell>
          <cell r="K610">
            <v>36.435000000000002</v>
          </cell>
        </row>
        <row r="611">
          <cell r="A611" t="str">
            <v>3545.TW</v>
          </cell>
          <cell r="B611">
            <v>1.98</v>
          </cell>
          <cell r="C611">
            <v>0.879</v>
          </cell>
          <cell r="D611">
            <v>39.913795</v>
          </cell>
          <cell r="E611">
            <v>3.8879999999999998E-2</v>
          </cell>
          <cell r="F611">
            <v>3.9100000000000003E-3</v>
          </cell>
          <cell r="G611">
            <v>0.19962999000000001</v>
          </cell>
          <cell r="H611">
            <v>1.001E-2</v>
          </cell>
          <cell r="I611">
            <v>46.767676999999999</v>
          </cell>
          <cell r="J611">
            <v>2.1548414</v>
          </cell>
          <cell r="K611">
            <v>65.313999999999993</v>
          </cell>
        </row>
        <row r="612">
          <cell r="A612" t="str">
            <v>3550.TW</v>
          </cell>
          <cell r="B612">
            <v>-1.67</v>
          </cell>
          <cell r="C612">
            <v>0.41299999999999998</v>
          </cell>
          <cell r="E612">
            <v>-0.21138999999999999</v>
          </cell>
          <cell r="F612">
            <v>-5.1929999999999997E-2</v>
          </cell>
          <cell r="G612">
            <v>9.9809999999999996E-2</v>
          </cell>
          <cell r="H612">
            <v>-0.24709999999999999</v>
          </cell>
          <cell r="J612">
            <v>0.91011169999999997</v>
          </cell>
          <cell r="K612">
            <v>41.606000000000002</v>
          </cell>
        </row>
        <row r="613">
          <cell r="A613" t="str">
            <v>3557.TW</v>
          </cell>
          <cell r="B613">
            <v>6.4</v>
          </cell>
          <cell r="D613">
            <v>12.680412</v>
          </cell>
          <cell r="E613">
            <v>0.22322</v>
          </cell>
          <cell r="F613">
            <v>8.6239990000000002E-2</v>
          </cell>
          <cell r="G613">
            <v>0.38363999999999998</v>
          </cell>
          <cell r="H613">
            <v>0.18484999999999999</v>
          </cell>
          <cell r="I613">
            <v>11.53125</v>
          </cell>
          <cell r="J613">
            <v>2.4008588999999998</v>
          </cell>
          <cell r="K613">
            <v>66.293000000000006</v>
          </cell>
        </row>
        <row r="614">
          <cell r="A614" t="str">
            <v>3563.TW</v>
          </cell>
          <cell r="B614">
            <v>5.19</v>
          </cell>
          <cell r="D614">
            <v>19.270575999999998</v>
          </cell>
          <cell r="E614">
            <v>7.5850000000000001E-2</v>
          </cell>
          <cell r="F614">
            <v>3.134E-2</v>
          </cell>
          <cell r="G614">
            <v>0.57099999999999995</v>
          </cell>
          <cell r="H614">
            <v>-7.5420000000000001E-2</v>
          </cell>
          <cell r="I614">
            <v>75.337190000000007</v>
          </cell>
          <cell r="J614">
            <v>4.7288474999999996</v>
          </cell>
          <cell r="K614">
            <v>27.170999999999999</v>
          </cell>
        </row>
        <row r="615">
          <cell r="A615" t="str">
            <v>3576.TW</v>
          </cell>
          <cell r="B615">
            <v>-2.59</v>
          </cell>
          <cell r="D615">
            <v>9.4230780000000003</v>
          </cell>
          <cell r="E615">
            <v>-0.28121000000000002</v>
          </cell>
          <cell r="F615">
            <v>-6.6379999999999995E-2</v>
          </cell>
          <cell r="G615">
            <v>-0.23468</v>
          </cell>
          <cell r="H615">
            <v>-0.20921999999999999</v>
          </cell>
          <cell r="J615">
            <v>1.5705127999999999</v>
          </cell>
          <cell r="K615">
            <v>5.57</v>
          </cell>
        </row>
        <row r="616">
          <cell r="A616" t="str">
            <v>3583.TW</v>
          </cell>
          <cell r="B616">
            <v>8.86</v>
          </cell>
          <cell r="C616">
            <v>1.665</v>
          </cell>
          <cell r="D616">
            <v>47.966340000000002</v>
          </cell>
          <cell r="E616">
            <v>0.17177000000000001</v>
          </cell>
          <cell r="F616">
            <v>2.6749999999999999E-2</v>
          </cell>
          <cell r="G616">
            <v>0.31917000000000001</v>
          </cell>
          <cell r="H616">
            <v>0.15086000999999999</v>
          </cell>
          <cell r="I616">
            <v>38.600451999999997</v>
          </cell>
          <cell r="J616">
            <v>6.8865533000000001</v>
          </cell>
          <cell r="K616">
            <v>86.046999999999997</v>
          </cell>
        </row>
        <row r="617">
          <cell r="A617" t="str">
            <v>3588.TW</v>
          </cell>
          <cell r="B617">
            <v>0.96</v>
          </cell>
          <cell r="C617">
            <v>1.052</v>
          </cell>
          <cell r="E617">
            <v>1.7520000000000001E-2</v>
          </cell>
          <cell r="F617">
            <v>-1.89E-3</v>
          </cell>
          <cell r="G617">
            <v>0.37624999999999997</v>
          </cell>
          <cell r="H617">
            <v>9.0530009999999994E-2</v>
          </cell>
          <cell r="I617">
            <v>90.937510000000003</v>
          </cell>
          <cell r="J617">
            <v>3.1306033000000002</v>
          </cell>
          <cell r="K617">
            <v>19.777999999999999</v>
          </cell>
        </row>
        <row r="618">
          <cell r="A618" t="str">
            <v>3591.TW</v>
          </cell>
          <cell r="B618">
            <v>0.11</v>
          </cell>
          <cell r="D618">
            <v>44.473686000000001</v>
          </cell>
          <cell r="E618">
            <v>2.0150000000000001E-2</v>
          </cell>
          <cell r="F618">
            <v>8.3400000000000002E-3</v>
          </cell>
          <cell r="G618">
            <v>0.25206000000000001</v>
          </cell>
          <cell r="H618">
            <v>4.163E-2</v>
          </cell>
          <cell r="I618">
            <v>230.45454000000001</v>
          </cell>
          <cell r="J618">
            <v>1.2579397000000001</v>
          </cell>
          <cell r="K618">
            <v>14.827</v>
          </cell>
        </row>
        <row r="619">
          <cell r="A619" t="str">
            <v>3592.TW</v>
          </cell>
          <cell r="B619">
            <v>23.82</v>
          </cell>
          <cell r="C619">
            <v>1.1479999999999999</v>
          </cell>
          <cell r="D619">
            <v>12.332039</v>
          </cell>
          <cell r="E619">
            <v>0.11946</v>
          </cell>
          <cell r="F619">
            <v>4.1950002E-2</v>
          </cell>
          <cell r="G619">
            <v>0.28947001999999999</v>
          </cell>
          <cell r="H619">
            <v>0.10641</v>
          </cell>
          <cell r="I619">
            <v>17.338370999999999</v>
          </cell>
          <cell r="J619">
            <v>2.7926350000000002</v>
          </cell>
          <cell r="K619">
            <v>241.864</v>
          </cell>
        </row>
        <row r="620">
          <cell r="A620" t="str">
            <v>3593.TW</v>
          </cell>
          <cell r="B620">
            <v>-0.62</v>
          </cell>
          <cell r="C620">
            <v>0.41899999999999998</v>
          </cell>
          <cell r="E620">
            <v>-0.13951999000000001</v>
          </cell>
          <cell r="F620">
            <v>-1.8700000000000001E-2</v>
          </cell>
          <cell r="G620">
            <v>8.4739999999999996E-2</v>
          </cell>
          <cell r="H620">
            <v>4.0599996999999997E-3</v>
          </cell>
          <cell r="J620">
            <v>2.2890844000000001</v>
          </cell>
          <cell r="K620">
            <v>9.4550000000000001</v>
          </cell>
        </row>
        <row r="621">
          <cell r="A621" t="str">
            <v>3596.TW</v>
          </cell>
          <cell r="B621">
            <v>11.41</v>
          </cell>
          <cell r="C621">
            <v>0.55300000000000005</v>
          </cell>
          <cell r="D621">
            <v>13.609959</v>
          </cell>
          <cell r="E621">
            <v>0.18556</v>
          </cell>
          <cell r="F621">
            <v>4.9779999999999998E-2</v>
          </cell>
          <cell r="G621">
            <v>0.14576</v>
          </cell>
          <cell r="H621">
            <v>6.0399998000000003E-2</v>
          </cell>
          <cell r="I621">
            <v>14.373357</v>
          </cell>
          <cell r="J621">
            <v>2.5827992000000002</v>
          </cell>
          <cell r="K621">
            <v>239.08699999999999</v>
          </cell>
        </row>
        <row r="622">
          <cell r="A622" t="str">
            <v>3605.TW</v>
          </cell>
          <cell r="B622">
            <v>-0.75</v>
          </cell>
          <cell r="C622">
            <v>0.98599999999999999</v>
          </cell>
          <cell r="D622">
            <v>17.871621999999999</v>
          </cell>
          <cell r="E622">
            <v>-4.9160000000000002E-2</v>
          </cell>
          <cell r="F622">
            <v>-1.6480000000000002E-2</v>
          </cell>
          <cell r="G622">
            <v>0.20643</v>
          </cell>
          <cell r="H622">
            <v>-2.2130001E-2</v>
          </cell>
          <cell r="J622">
            <v>1.3531835000000001</v>
          </cell>
          <cell r="K622">
            <v>63.133000000000003</v>
          </cell>
        </row>
        <row r="623">
          <cell r="A623" t="str">
            <v>3607.TW</v>
          </cell>
          <cell r="B623">
            <v>-0.86</v>
          </cell>
          <cell r="C623">
            <v>1.1779999999999999</v>
          </cell>
          <cell r="E623">
            <v>-2.0760000000000001E-2</v>
          </cell>
          <cell r="F623">
            <v>-2.6619998999999998E-2</v>
          </cell>
          <cell r="G623">
            <v>8.6599999999999996E-2</v>
          </cell>
          <cell r="H623">
            <v>-3.4709999999999998E-2</v>
          </cell>
          <cell r="J623">
            <v>1.2006918</v>
          </cell>
          <cell r="K623">
            <v>21.677</v>
          </cell>
        </row>
        <row r="624">
          <cell r="A624" t="str">
            <v>3617.TW</v>
          </cell>
          <cell r="B624">
            <v>18.96</v>
          </cell>
          <cell r="C624">
            <v>0.86</v>
          </cell>
          <cell r="D624">
            <v>33.748516000000002</v>
          </cell>
          <cell r="E624">
            <v>0.23125999999999999</v>
          </cell>
          <cell r="F624">
            <v>9.1319999999999998E-2</v>
          </cell>
          <cell r="G624">
            <v>0.47675000000000001</v>
          </cell>
          <cell r="H624">
            <v>0.18833</v>
          </cell>
          <cell r="I624">
            <v>15.005274999999999</v>
          </cell>
          <cell r="J624">
            <v>3.5474700000000001</v>
          </cell>
          <cell r="K624">
            <v>132.43100000000001</v>
          </cell>
        </row>
        <row r="625">
          <cell r="A625" t="str">
            <v>3622.TW</v>
          </cell>
          <cell r="B625">
            <v>4.41</v>
          </cell>
          <cell r="D625">
            <v>15.972972</v>
          </cell>
          <cell r="E625">
            <v>0.11185</v>
          </cell>
          <cell r="F625">
            <v>3.7870000000000001E-2</v>
          </cell>
          <cell r="G625">
            <v>0.41300999999999999</v>
          </cell>
          <cell r="H625">
            <v>0.34744000000000003</v>
          </cell>
          <cell r="I625">
            <v>13.401360499999999</v>
          </cell>
          <cell r="J625">
            <v>1.3006161000000001</v>
          </cell>
          <cell r="K625">
            <v>11.118</v>
          </cell>
        </row>
        <row r="626">
          <cell r="A626" t="str">
            <v>3645.TW</v>
          </cell>
          <cell r="B626">
            <v>-0.06</v>
          </cell>
          <cell r="C626">
            <v>1.177</v>
          </cell>
          <cell r="D626">
            <v>14.238410999999999</v>
          </cell>
          <cell r="E626">
            <v>-5.2449997999999998E-2</v>
          </cell>
          <cell r="F626">
            <v>-1.5689999999999999E-2</v>
          </cell>
          <cell r="G626">
            <v>0.15151000000000001</v>
          </cell>
          <cell r="H626">
            <v>-0.20121998999999999</v>
          </cell>
          <cell r="J626">
            <v>2.0261037000000002</v>
          </cell>
          <cell r="K626">
            <v>12.071999999999999</v>
          </cell>
        </row>
        <row r="627">
          <cell r="A627" t="str">
            <v>3652.TW</v>
          </cell>
          <cell r="B627">
            <v>0.64</v>
          </cell>
          <cell r="C627">
            <v>0.77600000000000002</v>
          </cell>
          <cell r="E627">
            <v>2.249E-2</v>
          </cell>
          <cell r="F627">
            <v>7.3699999999999998E-3</v>
          </cell>
          <cell r="G627">
            <v>0.32439997999999998</v>
          </cell>
          <cell r="H627">
            <v>2.6929999999999999E-2</v>
          </cell>
          <cell r="I627">
            <v>52.03125</v>
          </cell>
          <cell r="J627">
            <v>1.3817427</v>
          </cell>
          <cell r="K627">
            <v>29.86</v>
          </cell>
        </row>
        <row r="628">
          <cell r="A628" t="str">
            <v>3653.TW</v>
          </cell>
          <cell r="B628">
            <v>17.79</v>
          </cell>
          <cell r="C628">
            <v>0.46700000000000003</v>
          </cell>
          <cell r="D628">
            <v>44.217686</v>
          </cell>
          <cell r="E628">
            <v>0.22721</v>
          </cell>
          <cell r="F628">
            <v>0.10428</v>
          </cell>
          <cell r="G628">
            <v>0.34040999999999999</v>
          </cell>
          <cell r="H628">
            <v>0.22966998999999999</v>
          </cell>
          <cell r="I628">
            <v>58.459805000000003</v>
          </cell>
          <cell r="J628">
            <v>13.387399</v>
          </cell>
          <cell r="K628">
            <v>86.69</v>
          </cell>
        </row>
        <row r="629">
          <cell r="A629" t="str">
            <v>3661.TW</v>
          </cell>
          <cell r="B629">
            <v>50.55</v>
          </cell>
          <cell r="C629">
            <v>1.3</v>
          </cell>
          <cell r="D629">
            <v>28.35201</v>
          </cell>
          <cell r="E629">
            <v>0.16882</v>
          </cell>
          <cell r="F629">
            <v>7.7100000000000002E-2</v>
          </cell>
          <cell r="G629">
            <v>0.21462999999999999</v>
          </cell>
          <cell r="H629">
            <v>0.11553001</v>
          </cell>
          <cell r="I629">
            <v>58.061324999999997</v>
          </cell>
          <cell r="J629">
            <v>6.9660525</v>
          </cell>
          <cell r="K629">
            <v>472.9</v>
          </cell>
        </row>
        <row r="630">
          <cell r="A630" t="str">
            <v>3665.TW</v>
          </cell>
          <cell r="B630">
            <v>13.9</v>
          </cell>
          <cell r="C630">
            <v>0.77100000000000002</v>
          </cell>
          <cell r="D630">
            <v>10.808614</v>
          </cell>
          <cell r="E630">
            <v>9.8120003999999997E-2</v>
          </cell>
          <cell r="F630">
            <v>4.8869999999999997E-2</v>
          </cell>
          <cell r="G630">
            <v>0.24655000999999999</v>
          </cell>
          <cell r="H630">
            <v>7.0889999999999995E-2</v>
          </cell>
          <cell r="I630">
            <v>19.136692</v>
          </cell>
          <cell r="J630">
            <v>1.766937</v>
          </cell>
          <cell r="K630">
            <v>316.47899999999998</v>
          </cell>
        </row>
        <row r="631">
          <cell r="A631" t="str">
            <v>3669.TW</v>
          </cell>
          <cell r="B631">
            <v>3.1</v>
          </cell>
          <cell r="C631">
            <v>0.91900000000000004</v>
          </cell>
          <cell r="E631">
            <v>8.2729995000000001E-2</v>
          </cell>
          <cell r="F631">
            <v>1.5810000000000001E-2</v>
          </cell>
          <cell r="G631">
            <v>0.56913000000000002</v>
          </cell>
          <cell r="H631">
            <v>8.4130003999999994E-2</v>
          </cell>
          <cell r="I631">
            <v>17.451612000000001</v>
          </cell>
          <cell r="J631">
            <v>1.5588082000000001</v>
          </cell>
          <cell r="K631">
            <v>26.741</v>
          </cell>
        </row>
        <row r="632">
          <cell r="A632" t="str">
            <v>3673.TW</v>
          </cell>
          <cell r="B632">
            <v>0.55000000000000004</v>
          </cell>
          <cell r="C632">
            <v>0.82799999999999996</v>
          </cell>
          <cell r="D632">
            <v>18.013698999999999</v>
          </cell>
          <cell r="E632">
            <v>5.5900000000000004E-3</v>
          </cell>
          <cell r="F632">
            <v>-2.5000000000000001E-4</v>
          </cell>
          <cell r="G632">
            <v>4.6989999999999997E-2</v>
          </cell>
          <cell r="H632">
            <v>-9.3900000000000008E-3</v>
          </cell>
          <cell r="I632">
            <v>71.727270000000004</v>
          </cell>
          <cell r="J632">
            <v>0.41066372000000001</v>
          </cell>
          <cell r="K632">
            <v>166.85300000000001</v>
          </cell>
        </row>
        <row r="633">
          <cell r="A633" t="str">
            <v>3679.TW</v>
          </cell>
          <cell r="B633">
            <v>13.4</v>
          </cell>
          <cell r="C633">
            <v>0.78700000000000003</v>
          </cell>
          <cell r="D633">
            <v>20.128021</v>
          </cell>
          <cell r="E633">
            <v>0.10709</v>
          </cell>
          <cell r="F633">
            <v>3.3770002E-2</v>
          </cell>
          <cell r="G633">
            <v>0.26101999999999997</v>
          </cell>
          <cell r="H633">
            <v>0.15670000000000001</v>
          </cell>
          <cell r="I633">
            <v>10.559702</v>
          </cell>
          <cell r="J633">
            <v>2.0043912000000002</v>
          </cell>
          <cell r="K633">
            <v>55.982999999999997</v>
          </cell>
        </row>
        <row r="634">
          <cell r="A634" t="str">
            <v>3686.TW</v>
          </cell>
          <cell r="B634">
            <v>-0.26</v>
          </cell>
          <cell r="C634">
            <v>1.448</v>
          </cell>
          <cell r="E634">
            <v>-4.0799997999999997E-2</v>
          </cell>
          <cell r="F634">
            <v>-3.4860000000000002E-2</v>
          </cell>
          <cell r="G634">
            <v>-1.8960001000000001E-2</v>
          </cell>
          <cell r="H634">
            <v>-0.36370999999999998</v>
          </cell>
          <cell r="J634">
            <v>2.2685335000000002</v>
          </cell>
          <cell r="K634">
            <v>0.53600000000000003</v>
          </cell>
        </row>
        <row r="635">
          <cell r="A635" t="str">
            <v>3694.TW</v>
          </cell>
          <cell r="B635">
            <v>2.35</v>
          </cell>
          <cell r="C635">
            <v>1.109</v>
          </cell>
          <cell r="E635">
            <v>0.119720004</v>
          </cell>
          <cell r="F635">
            <v>3.5200000000000002E-2</v>
          </cell>
          <cell r="G635">
            <v>0.13277</v>
          </cell>
          <cell r="H635">
            <v>2.6819998000000001E-2</v>
          </cell>
          <cell r="I635">
            <v>23.489363000000001</v>
          </cell>
          <cell r="J635">
            <v>2.8547785000000001</v>
          </cell>
          <cell r="K635">
            <v>62.423000000000002</v>
          </cell>
        </row>
        <row r="636">
          <cell r="A636" t="str">
            <v>3701.TW</v>
          </cell>
          <cell r="B636">
            <v>1.51</v>
          </cell>
          <cell r="C636">
            <v>0.248</v>
          </cell>
          <cell r="E636">
            <v>0.13703000000000001</v>
          </cell>
          <cell r="F636">
            <v>4.249E-2</v>
          </cell>
          <cell r="G636">
            <v>0.16164999999999999</v>
          </cell>
          <cell r="H636">
            <v>8.5569999999999993E-2</v>
          </cell>
          <cell r="I636">
            <v>37.814568000000001</v>
          </cell>
          <cell r="J636">
            <v>3.1552190000000002</v>
          </cell>
          <cell r="K636">
            <v>62.698999999999998</v>
          </cell>
        </row>
        <row r="637">
          <cell r="A637" t="str">
            <v>3702.TW</v>
          </cell>
          <cell r="B637">
            <v>5.34</v>
          </cell>
          <cell r="C637">
            <v>0.27400000000000002</v>
          </cell>
          <cell r="D637">
            <v>15.310345</v>
          </cell>
          <cell r="E637">
            <v>0.108780004</v>
          </cell>
          <cell r="F637">
            <v>2.3519999999999999E-2</v>
          </cell>
          <cell r="G637">
            <v>3.7449999999999997E-2</v>
          </cell>
          <cell r="H637">
            <v>1.788E-2</v>
          </cell>
          <cell r="I637">
            <v>16.629213</v>
          </cell>
          <cell r="J637">
            <v>1.6852334</v>
          </cell>
          <cell r="K637">
            <v>422.28399999999999</v>
          </cell>
        </row>
        <row r="638">
          <cell r="A638" t="str">
            <v>3703.TW</v>
          </cell>
          <cell r="B638">
            <v>1.94</v>
          </cell>
          <cell r="C638">
            <v>0.497</v>
          </cell>
          <cell r="D638">
            <v>11.913793</v>
          </cell>
          <cell r="E638">
            <v>4.4229999999999998E-2</v>
          </cell>
          <cell r="F638">
            <v>1.77E-2</v>
          </cell>
          <cell r="G638">
            <v>0.13969999999999999</v>
          </cell>
          <cell r="H638">
            <v>6.8110000000000004E-2</v>
          </cell>
          <cell r="I638">
            <v>17.809277000000002</v>
          </cell>
          <cell r="J638">
            <v>1.0398482</v>
          </cell>
          <cell r="K638">
            <v>37.18</v>
          </cell>
        </row>
        <row r="639">
          <cell r="A639" t="str">
            <v>3704.TW</v>
          </cell>
          <cell r="B639">
            <v>2.29</v>
          </cell>
          <cell r="C639">
            <v>1.1559999999999999</v>
          </cell>
          <cell r="D639">
            <v>8.613963</v>
          </cell>
          <cell r="E639">
            <v>0.12831001</v>
          </cell>
          <cell r="F639">
            <v>3.295E-2</v>
          </cell>
          <cell r="G639">
            <v>0.21984999999999999</v>
          </cell>
          <cell r="H639">
            <v>3.7199999999999997E-2</v>
          </cell>
          <cell r="I639">
            <v>18.318777000000001</v>
          </cell>
          <cell r="J639">
            <v>1.5459168999999999</v>
          </cell>
          <cell r="K639">
            <v>76.460999999999999</v>
          </cell>
        </row>
        <row r="640">
          <cell r="A640" t="str">
            <v>3705.TW</v>
          </cell>
          <cell r="B640">
            <v>3.46</v>
          </cell>
          <cell r="C640">
            <v>4.5999999999999999E-2</v>
          </cell>
          <cell r="E640">
            <v>0.11156000000000001</v>
          </cell>
          <cell r="F640">
            <v>4.9730000000000003E-2</v>
          </cell>
          <cell r="G640">
            <v>0.42363998000000003</v>
          </cell>
          <cell r="H640">
            <v>0.14532999999999999</v>
          </cell>
          <cell r="I640">
            <v>15.433526000000001</v>
          </cell>
          <cell r="J640">
            <v>1.9371691</v>
          </cell>
          <cell r="K640">
            <v>26.385000000000002</v>
          </cell>
        </row>
        <row r="641">
          <cell r="A641" t="str">
            <v>3706.TW</v>
          </cell>
          <cell r="B641">
            <v>1.91</v>
          </cell>
          <cell r="D641">
            <v>25.718084000000001</v>
          </cell>
          <cell r="E641">
            <v>3.9359999999999999E-2</v>
          </cell>
          <cell r="F641">
            <v>1.8000001E-3</v>
          </cell>
          <cell r="G641">
            <v>0.12955</v>
          </cell>
          <cell r="H641">
            <v>5.7000000000000002E-3</v>
          </cell>
          <cell r="I641">
            <v>25.314136999999999</v>
          </cell>
          <cell r="J641">
            <v>0.98528694999999999</v>
          </cell>
          <cell r="K641">
            <v>30.126000000000001</v>
          </cell>
        </row>
        <row r="642">
          <cell r="A642" t="str">
            <v>3708.TW</v>
          </cell>
          <cell r="B642">
            <v>11.53</v>
          </cell>
          <cell r="C642">
            <v>0.75800000000000001</v>
          </cell>
          <cell r="D642">
            <v>26.725838</v>
          </cell>
          <cell r="E642">
            <v>0.15434</v>
          </cell>
          <cell r="F642">
            <v>1.035E-2</v>
          </cell>
          <cell r="G642">
            <v>0.18293999999999999</v>
          </cell>
          <cell r="H642">
            <v>3.338E-2</v>
          </cell>
          <cell r="I642">
            <v>11.751951999999999</v>
          </cell>
          <cell r="J642">
            <v>1.801215</v>
          </cell>
          <cell r="K642">
            <v>74.75</v>
          </cell>
        </row>
        <row r="643">
          <cell r="A643" t="str">
            <v>3711.TW</v>
          </cell>
          <cell r="B643">
            <v>8.0299999999999994</v>
          </cell>
          <cell r="C643">
            <v>1.093</v>
          </cell>
          <cell r="D643">
            <v>11.217510000000001</v>
          </cell>
          <cell r="E643">
            <v>0.111049995</v>
          </cell>
          <cell r="F643">
            <v>3.6989998000000003E-2</v>
          </cell>
          <cell r="G643">
            <v>0.15978000000000001</v>
          </cell>
          <cell r="H643">
            <v>5.6660000000000002E-2</v>
          </cell>
          <cell r="I643">
            <v>20.423411999999999</v>
          </cell>
          <cell r="J643">
            <v>2.4346793</v>
          </cell>
          <cell r="K643">
            <v>135.71600000000001</v>
          </cell>
        </row>
        <row r="644">
          <cell r="A644" t="str">
            <v>3712.TW</v>
          </cell>
          <cell r="B644">
            <v>3.07</v>
          </cell>
          <cell r="C644">
            <v>1.2649999999999999</v>
          </cell>
          <cell r="E644">
            <v>3.8870000000000002E-2</v>
          </cell>
          <cell r="F644">
            <v>1.171E-2</v>
          </cell>
          <cell r="G644">
            <v>0.12881999999999999</v>
          </cell>
          <cell r="H644">
            <v>6.3109999999999999E-2</v>
          </cell>
          <cell r="I644">
            <v>16.319217999999999</v>
          </cell>
          <cell r="J644">
            <v>1.5750259</v>
          </cell>
          <cell r="K644">
            <v>57.332000000000001</v>
          </cell>
        </row>
        <row r="645">
          <cell r="A645" t="str">
            <v>3714.TW</v>
          </cell>
          <cell r="B645">
            <v>-7.99</v>
          </cell>
          <cell r="C645">
            <v>1.0669999999999999</v>
          </cell>
          <cell r="D645">
            <v>-605.00005999999996</v>
          </cell>
          <cell r="E645">
            <v>-0.12567</v>
          </cell>
          <cell r="F645">
            <v>-2.9509998999999999E-2</v>
          </cell>
          <cell r="G645">
            <v>8.4230005999999996E-2</v>
          </cell>
          <cell r="H645">
            <v>-9.3450000000000005E-2</v>
          </cell>
          <cell r="J645">
            <v>0.7801922</v>
          </cell>
          <cell r="K645">
            <v>30.812999999999999</v>
          </cell>
        </row>
        <row r="646">
          <cell r="A646" t="str">
            <v>3715.TW</v>
          </cell>
          <cell r="B646">
            <v>4.29</v>
          </cell>
          <cell r="D646">
            <v>12.7530365</v>
          </cell>
          <cell r="E646">
            <v>0.12894</v>
          </cell>
          <cell r="F646">
            <v>4.0849999999999997E-2</v>
          </cell>
          <cell r="G646">
            <v>0.23451</v>
          </cell>
          <cell r="H646">
            <v>6.1279997000000003E-2</v>
          </cell>
          <cell r="I646">
            <v>14.685314999999999</v>
          </cell>
          <cell r="J646">
            <v>2.6009411999999998</v>
          </cell>
          <cell r="K646">
            <v>54.670999999999999</v>
          </cell>
        </row>
        <row r="647">
          <cell r="A647" t="str">
            <v>4104.TW</v>
          </cell>
          <cell r="B647">
            <v>4.68</v>
          </cell>
          <cell r="C647">
            <v>0.10299999999999999</v>
          </cell>
          <cell r="E647">
            <v>8.7019995000000003E-2</v>
          </cell>
          <cell r="F647">
            <v>2.5420000000000002E-2</v>
          </cell>
          <cell r="G647">
            <v>0.20280000000000001</v>
          </cell>
          <cell r="H647">
            <v>8.8999993999999999E-2</v>
          </cell>
          <cell r="I647">
            <v>19.273503999999999</v>
          </cell>
          <cell r="J647">
            <v>1.6296885000000001</v>
          </cell>
          <cell r="K647">
            <v>52.908000000000001</v>
          </cell>
        </row>
        <row r="648">
          <cell r="A648" t="str">
            <v>4106.TW</v>
          </cell>
          <cell r="B648">
            <v>1.39</v>
          </cell>
          <cell r="D648">
            <v>17.6875</v>
          </cell>
          <cell r="E648">
            <v>6.1290003000000003E-2</v>
          </cell>
          <cell r="F648">
            <v>3.6150000000000002E-2</v>
          </cell>
          <cell r="G648">
            <v>0.43230000000000002</v>
          </cell>
          <cell r="H648">
            <v>7.5329999999999994E-2</v>
          </cell>
          <cell r="I648">
            <v>20.359712999999999</v>
          </cell>
          <cell r="J648">
            <v>1.2145923000000001</v>
          </cell>
          <cell r="K648">
            <v>25.797000000000001</v>
          </cell>
        </row>
        <row r="649">
          <cell r="A649" t="str">
            <v>4108.TW</v>
          </cell>
          <cell r="B649">
            <v>-0.34</v>
          </cell>
          <cell r="C649">
            <v>1.0069999999999999</v>
          </cell>
          <cell r="E649">
            <v>-3.261E-2</v>
          </cell>
          <cell r="F649">
            <v>-3.2259999999999997E-2</v>
          </cell>
          <cell r="G649">
            <v>0.41629000999999999</v>
          </cell>
          <cell r="H649">
            <v>-0.90654999999999997</v>
          </cell>
          <cell r="J649">
            <v>2.0303</v>
          </cell>
          <cell r="K649">
            <v>0.81799999999999995</v>
          </cell>
        </row>
        <row r="650">
          <cell r="A650" t="str">
            <v>4119.TW</v>
          </cell>
          <cell r="B650">
            <v>2.4700000000000002</v>
          </cell>
          <cell r="C650">
            <v>-0.156</v>
          </cell>
          <cell r="D650">
            <v>16.429839999999999</v>
          </cell>
          <cell r="E650">
            <v>6.7530000000000007E-2</v>
          </cell>
          <cell r="F650">
            <v>1.72E-2</v>
          </cell>
          <cell r="G650">
            <v>0.29093000000000002</v>
          </cell>
          <cell r="H650">
            <v>3.0580000999999999E-2</v>
          </cell>
          <cell r="I650">
            <v>37.449390000000001</v>
          </cell>
          <cell r="J650">
            <v>2.1675960000000001</v>
          </cell>
          <cell r="K650">
            <v>11.016</v>
          </cell>
        </row>
        <row r="651">
          <cell r="A651" t="str">
            <v>4133.TW</v>
          </cell>
          <cell r="B651">
            <v>0.98</v>
          </cell>
          <cell r="C651">
            <v>0.41299999999999998</v>
          </cell>
          <cell r="D651">
            <v>26.229507000000002</v>
          </cell>
          <cell r="E651">
            <v>3.388E-2</v>
          </cell>
          <cell r="F651">
            <v>2.1600000000000001E-2</v>
          </cell>
          <cell r="G651">
            <v>0.45521</v>
          </cell>
          <cell r="H651">
            <v>0.14706</v>
          </cell>
          <cell r="I651">
            <v>32.653060000000004</v>
          </cell>
          <cell r="J651">
            <v>1.5063785000000001</v>
          </cell>
          <cell r="K651">
            <v>6.3090000000000002</v>
          </cell>
        </row>
        <row r="652">
          <cell r="A652" t="str">
            <v>4137.TW</v>
          </cell>
          <cell r="B652">
            <v>8.85</v>
          </cell>
          <cell r="D652">
            <v>11.09652</v>
          </cell>
          <cell r="E652">
            <v>0.13599</v>
          </cell>
          <cell r="F652">
            <v>7.8340000000000007E-2</v>
          </cell>
          <cell r="G652">
            <v>0.83565</v>
          </cell>
          <cell r="H652">
            <v>0.21125999000000001</v>
          </cell>
          <cell r="I652">
            <v>19.096045</v>
          </cell>
          <cell r="J652">
            <v>2.498891</v>
          </cell>
          <cell r="K652">
            <v>57.735999999999997</v>
          </cell>
        </row>
        <row r="653">
          <cell r="A653" t="str">
            <v>4142.TW</v>
          </cell>
          <cell r="B653">
            <v>-1.37</v>
          </cell>
          <cell r="D653">
            <v>8.2100589999999993</v>
          </cell>
          <cell r="E653">
            <v>-0.11803000399999999</v>
          </cell>
          <cell r="F653">
            <v>-4.4560000000000002E-2</v>
          </cell>
          <cell r="G653">
            <v>0.24138999999999999</v>
          </cell>
          <cell r="H653">
            <v>-4.4527299999999999</v>
          </cell>
          <cell r="J653">
            <v>2.1872783</v>
          </cell>
          <cell r="K653">
            <v>3.9460000000000002</v>
          </cell>
        </row>
        <row r="654">
          <cell r="A654" t="str">
            <v>4148.TW</v>
          </cell>
          <cell r="B654">
            <v>1.84</v>
          </cell>
          <cell r="C654">
            <v>0.90100000000000002</v>
          </cell>
          <cell r="D654">
            <v>9.8619330000000005</v>
          </cell>
          <cell r="E654">
            <v>6.6689999999999999E-2</v>
          </cell>
          <cell r="F654">
            <v>3.049E-2</v>
          </cell>
          <cell r="G654">
            <v>0.20802000000000001</v>
          </cell>
          <cell r="H654">
            <v>6.8210000000000007E-2</v>
          </cell>
          <cell r="I654">
            <v>27.173912000000001</v>
          </cell>
          <cell r="J654">
            <v>1.4202527</v>
          </cell>
          <cell r="K654">
            <v>44.142000000000003</v>
          </cell>
        </row>
        <row r="655">
          <cell r="A655" t="str">
            <v>4155.TW</v>
          </cell>
          <cell r="B655">
            <v>0.11</v>
          </cell>
          <cell r="C655">
            <v>0.32900000000000001</v>
          </cell>
          <cell r="E655">
            <v>-7.5000000000000002E-4</v>
          </cell>
          <cell r="F655">
            <v>-2.4599999999999999E-3</v>
          </cell>
          <cell r="G655">
            <v>0.16517000000000001</v>
          </cell>
          <cell r="H655">
            <v>-4.7649999999999998E-2</v>
          </cell>
          <cell r="I655">
            <v>234.54545999999999</v>
          </cell>
          <cell r="J655">
            <v>1.5683889</v>
          </cell>
          <cell r="K655">
            <v>9.2949999999999999</v>
          </cell>
        </row>
        <row r="656">
          <cell r="A656" t="str">
            <v>4164.TW</v>
          </cell>
          <cell r="B656">
            <v>1.85</v>
          </cell>
          <cell r="D656">
            <v>14.741142999999999</v>
          </cell>
          <cell r="E656">
            <v>5.3350000000000002E-2</v>
          </cell>
          <cell r="F656">
            <v>2.3820000000000001E-2</v>
          </cell>
          <cell r="G656">
            <v>0.26369999999999999</v>
          </cell>
          <cell r="H656">
            <v>3.0949999999999998E-2</v>
          </cell>
          <cell r="I656">
            <v>29.243241999999999</v>
          </cell>
          <cell r="J656">
            <v>1.9884588000000001</v>
          </cell>
          <cell r="K656">
            <v>20.678000000000001</v>
          </cell>
        </row>
        <row r="657">
          <cell r="A657" t="str">
            <v>4190.TW</v>
          </cell>
          <cell r="B657">
            <v>-1.62</v>
          </cell>
          <cell r="C657">
            <v>0.5</v>
          </cell>
          <cell r="D657">
            <v>35.444443</v>
          </cell>
          <cell r="E657">
            <v>-4.7629999999999999E-2</v>
          </cell>
          <cell r="F657">
            <v>-4.7600000000000003E-3</v>
          </cell>
          <cell r="G657">
            <v>0.66308</v>
          </cell>
          <cell r="H657">
            <v>-0.12279</v>
          </cell>
          <cell r="J657">
            <v>1.5001409999999999</v>
          </cell>
          <cell r="K657">
            <v>45.884</v>
          </cell>
        </row>
        <row r="658">
          <cell r="A658" t="str">
            <v>4306.TW</v>
          </cell>
          <cell r="B658">
            <v>1.37</v>
          </cell>
          <cell r="C658">
            <v>0.66200000000000003</v>
          </cell>
          <cell r="E658">
            <v>6.9759995000000005E-2</v>
          </cell>
          <cell r="F658">
            <v>1.3860000000000001E-2</v>
          </cell>
          <cell r="G658">
            <v>0.16472999999999999</v>
          </cell>
          <cell r="H658">
            <v>4.9250003000000001E-2</v>
          </cell>
          <cell r="I658">
            <v>14.708029</v>
          </cell>
          <cell r="J658">
            <v>1.0594110000000001</v>
          </cell>
          <cell r="K658">
            <v>21.376000000000001</v>
          </cell>
        </row>
        <row r="659">
          <cell r="A659" t="str">
            <v>4414.TW</v>
          </cell>
          <cell r="B659">
            <v>-0.18</v>
          </cell>
          <cell r="C659">
            <v>0.70299999999999996</v>
          </cell>
          <cell r="D659">
            <v>1.7074468</v>
          </cell>
          <cell r="E659">
            <v>-0.12701999999999999</v>
          </cell>
          <cell r="F659">
            <v>-9.4999999999999998E-3</v>
          </cell>
          <cell r="G659">
            <v>0.16410999000000001</v>
          </cell>
          <cell r="H659">
            <v>7.1209999999999996E-2</v>
          </cell>
          <cell r="J659">
            <v>0.73539524999999994</v>
          </cell>
          <cell r="K659">
            <v>16.172999999999998</v>
          </cell>
        </row>
        <row r="660">
          <cell r="A660" t="str">
            <v>4426.TW</v>
          </cell>
          <cell r="B660">
            <v>-0.3</v>
          </cell>
          <cell r="E660">
            <v>-1.9279999999999999E-2</v>
          </cell>
          <cell r="F660">
            <v>-1.0959999999999999E-2</v>
          </cell>
          <cell r="G660">
            <v>0.13982000999999999</v>
          </cell>
          <cell r="H660">
            <v>-0.12142</v>
          </cell>
          <cell r="J660">
            <v>1.1042546</v>
          </cell>
          <cell r="K660">
            <v>7.4829999999999997</v>
          </cell>
        </row>
        <row r="661">
          <cell r="A661" t="str">
            <v>4438.TW</v>
          </cell>
          <cell r="B661">
            <v>5.92</v>
          </cell>
          <cell r="C661">
            <v>0.34499999999999997</v>
          </cell>
          <cell r="D661">
            <v>9.5708160000000007</v>
          </cell>
          <cell r="E661">
            <v>9.1770000000000004E-2</v>
          </cell>
          <cell r="F661">
            <v>3.5799999999999998E-2</v>
          </cell>
          <cell r="G661">
            <v>0.15018999999999999</v>
          </cell>
          <cell r="H661">
            <v>-5.0279997E-2</v>
          </cell>
          <cell r="I661">
            <v>18.83446</v>
          </cell>
          <cell r="J661">
            <v>1.4634849999999999</v>
          </cell>
          <cell r="K661">
            <v>160.047</v>
          </cell>
        </row>
        <row r="662">
          <cell r="A662" t="str">
            <v>4439.TW</v>
          </cell>
          <cell r="B662">
            <v>8.1999999999999993</v>
          </cell>
          <cell r="C662">
            <v>0.59499999999999997</v>
          </cell>
          <cell r="D662">
            <v>10.278579000000001</v>
          </cell>
          <cell r="E662">
            <v>9.6290000000000001E-2</v>
          </cell>
          <cell r="F662">
            <v>4.9500000000000002E-2</v>
          </cell>
          <cell r="G662">
            <v>0.21879000000000001</v>
          </cell>
          <cell r="H662">
            <v>7.5420000000000001E-2</v>
          </cell>
          <cell r="I662">
            <v>13.048780000000001</v>
          </cell>
          <cell r="J662">
            <v>1.2243264</v>
          </cell>
          <cell r="K662">
            <v>135.48699999999999</v>
          </cell>
        </row>
        <row r="663">
          <cell r="A663" t="str">
            <v>4440.TW</v>
          </cell>
          <cell r="B663">
            <v>1.02</v>
          </cell>
          <cell r="E663">
            <v>5.0130000000000001E-2</v>
          </cell>
          <cell r="F663">
            <v>6.6899999999999998E-3</v>
          </cell>
          <cell r="G663">
            <v>8.3960000000000007E-2</v>
          </cell>
          <cell r="H663">
            <v>3.031E-2</v>
          </cell>
          <cell r="I663">
            <v>25.294117</v>
          </cell>
          <cell r="J663">
            <v>1.3735824000000001</v>
          </cell>
          <cell r="K663">
            <v>14.435</v>
          </cell>
        </row>
        <row r="664">
          <cell r="A664" t="str">
            <v>4526.TW</v>
          </cell>
          <cell r="B664">
            <v>-0.19</v>
          </cell>
          <cell r="C664">
            <v>0.84199999999999997</v>
          </cell>
          <cell r="D664">
            <v>17.444443</v>
          </cell>
          <cell r="E664">
            <v>2.2550002E-2</v>
          </cell>
          <cell r="F664">
            <v>-7.0899999999999999E-3</v>
          </cell>
          <cell r="G664">
            <v>0.20397000000000001</v>
          </cell>
          <cell r="H664">
            <v>-7.2680004000000006E-2</v>
          </cell>
          <cell r="J664">
            <v>1.1779122</v>
          </cell>
          <cell r="K664">
            <v>29.905000000000001</v>
          </cell>
        </row>
        <row r="665">
          <cell r="A665" t="str">
            <v>4532.TW</v>
          </cell>
          <cell r="B665">
            <v>1.78</v>
          </cell>
          <cell r="D665">
            <v>14.5</v>
          </cell>
          <cell r="E665">
            <v>8.7319999999999995E-2</v>
          </cell>
          <cell r="F665">
            <v>2.6440000000000002E-2</v>
          </cell>
          <cell r="G665">
            <v>0.14734</v>
          </cell>
          <cell r="H665">
            <v>6.1890002E-2</v>
          </cell>
          <cell r="I665">
            <v>16.292134999999998</v>
          </cell>
          <cell r="J665">
            <v>1.4797429</v>
          </cell>
          <cell r="K665">
            <v>35.648000000000003</v>
          </cell>
        </row>
        <row r="666">
          <cell r="A666" t="str">
            <v>4536.TW</v>
          </cell>
          <cell r="B666">
            <v>16.190000000000001</v>
          </cell>
          <cell r="C666">
            <v>0.58799999999999997</v>
          </cell>
          <cell r="D666">
            <v>13.100576</v>
          </cell>
          <cell r="E666">
            <v>0.17908001000000001</v>
          </cell>
          <cell r="F666">
            <v>7.1100003999999994E-2</v>
          </cell>
          <cell r="G666">
            <v>0.32707000000000003</v>
          </cell>
          <cell r="H666">
            <v>0.18778</v>
          </cell>
          <cell r="I666">
            <v>12.631252999999999</v>
          </cell>
          <cell r="J666">
            <v>2.3119100000000001</v>
          </cell>
          <cell r="K666">
            <v>102.032</v>
          </cell>
        </row>
        <row r="667">
          <cell r="A667" t="str">
            <v>4540.TW</v>
          </cell>
          <cell r="B667">
            <v>-3.23</v>
          </cell>
          <cell r="C667">
            <v>0.81799999999999995</v>
          </cell>
          <cell r="D667">
            <v>11.1442</v>
          </cell>
          <cell r="E667">
            <v>-3.0779999999999998E-2</v>
          </cell>
          <cell r="F667">
            <v>-5.5999999999999999E-3</v>
          </cell>
          <cell r="G667">
            <v>0.16261</v>
          </cell>
          <cell r="H667">
            <v>-0.28569</v>
          </cell>
          <cell r="J667">
            <v>1.0378653</v>
          </cell>
          <cell r="K667">
            <v>27.081</v>
          </cell>
        </row>
        <row r="668">
          <cell r="A668" t="str">
            <v>4545.TW</v>
          </cell>
          <cell r="B668">
            <v>1.7</v>
          </cell>
          <cell r="C668">
            <v>0.34100000000000003</v>
          </cell>
          <cell r="D668">
            <v>10.862069</v>
          </cell>
          <cell r="E668">
            <v>4.4170000000000001E-2</v>
          </cell>
          <cell r="F668">
            <v>1.7239998999999999E-2</v>
          </cell>
          <cell r="G668">
            <v>0.18437000000000001</v>
          </cell>
          <cell r="H668">
            <v>-2.1229999999999999E-2</v>
          </cell>
          <cell r="I668">
            <v>25.941175000000001</v>
          </cell>
          <cell r="J668">
            <v>1.8225399</v>
          </cell>
          <cell r="K668">
            <v>26.95</v>
          </cell>
        </row>
        <row r="669">
          <cell r="A669" t="str">
            <v>4551.TW</v>
          </cell>
          <cell r="B669">
            <v>4.58</v>
          </cell>
          <cell r="C669">
            <v>0.871</v>
          </cell>
          <cell r="D669">
            <v>13.495837999999999</v>
          </cell>
          <cell r="E669">
            <v>6.3969999999999999E-2</v>
          </cell>
          <cell r="F669">
            <v>3.4389999999999997E-2</v>
          </cell>
          <cell r="G669">
            <v>0.21734999999999999</v>
          </cell>
          <cell r="H669">
            <v>0.11001000599999999</v>
          </cell>
          <cell r="I669">
            <v>24.781659999999999</v>
          </cell>
          <cell r="J669">
            <v>1.6490381000000001</v>
          </cell>
          <cell r="K669">
            <v>61.81</v>
          </cell>
        </row>
        <row r="670">
          <cell r="A670" t="str">
            <v>4552.TW</v>
          </cell>
          <cell r="B670">
            <v>3.16</v>
          </cell>
          <cell r="C670">
            <v>0.39</v>
          </cell>
          <cell r="D670">
            <v>2.9767910999999998</v>
          </cell>
          <cell r="E670">
            <v>6.1219999999999997E-2</v>
          </cell>
          <cell r="F670">
            <v>4.6880003000000003E-2</v>
          </cell>
          <cell r="G670">
            <v>0.22094</v>
          </cell>
          <cell r="H670">
            <v>7.0059999999999997E-2</v>
          </cell>
          <cell r="I670">
            <v>9.3354429999999997</v>
          </cell>
          <cell r="J670">
            <v>0.56099650000000001</v>
          </cell>
          <cell r="K670">
            <v>42.695999999999998</v>
          </cell>
        </row>
        <row r="671">
          <cell r="A671" t="str">
            <v>4555.TW</v>
          </cell>
          <cell r="B671">
            <v>-0.64</v>
          </cell>
          <cell r="C671">
            <v>0.19600000000000001</v>
          </cell>
          <cell r="D671">
            <v>18.947368999999998</v>
          </cell>
          <cell r="E671">
            <v>-1.14400005E-2</v>
          </cell>
          <cell r="F671">
            <v>-2.9199998999999998E-3</v>
          </cell>
          <cell r="G671">
            <v>0.27073999999999998</v>
          </cell>
          <cell r="H671">
            <v>-4.4880000000000003E-2</v>
          </cell>
          <cell r="J671">
            <v>1.3395513999999999</v>
          </cell>
          <cell r="K671">
            <v>20</v>
          </cell>
        </row>
        <row r="672">
          <cell r="A672" t="str">
            <v>4557.TW</v>
          </cell>
          <cell r="B672">
            <v>9.32</v>
          </cell>
          <cell r="D672">
            <v>18.827159999999999</v>
          </cell>
          <cell r="E672">
            <v>0.17649001</v>
          </cell>
          <cell r="F672">
            <v>7.2909996000000005E-2</v>
          </cell>
          <cell r="G672">
            <v>0.30748999999999999</v>
          </cell>
          <cell r="H672">
            <v>0.11181000000000001</v>
          </cell>
          <cell r="I672">
            <v>13.090128999999999</v>
          </cell>
          <cell r="J672">
            <v>2.3393160000000002</v>
          </cell>
          <cell r="K672">
            <v>78.700999999999993</v>
          </cell>
        </row>
        <row r="673">
          <cell r="A673" t="str">
            <v>4560.TW</v>
          </cell>
          <cell r="B673">
            <v>1.29</v>
          </cell>
          <cell r="C673">
            <v>0.24199999999999999</v>
          </cell>
          <cell r="E673">
            <v>5.7540002999999999E-2</v>
          </cell>
          <cell r="F673">
            <v>2.5309999E-2</v>
          </cell>
          <cell r="G673">
            <v>0.30736999999999998</v>
          </cell>
          <cell r="H673">
            <v>4.9320000000000003E-2</v>
          </cell>
          <cell r="I673">
            <v>28.914728</v>
          </cell>
          <cell r="J673">
            <v>1.4526053999999999</v>
          </cell>
          <cell r="K673">
            <v>18.472000000000001</v>
          </cell>
        </row>
        <row r="674">
          <cell r="A674" t="str">
            <v>4562.TW</v>
          </cell>
          <cell r="B674">
            <v>-1.03</v>
          </cell>
          <cell r="E674">
            <v>-8.9829995999999995E-2</v>
          </cell>
          <cell r="F674">
            <v>-2.35E-2</v>
          </cell>
          <cell r="G674">
            <v>0.31557000000000002</v>
          </cell>
          <cell r="H674">
            <v>-0.15976000000000001</v>
          </cell>
          <cell r="J674">
            <v>3.1413825000000002</v>
          </cell>
          <cell r="K674">
            <v>8.2690000000000001</v>
          </cell>
        </row>
        <row r="675">
          <cell r="A675" t="str">
            <v>4564.TW</v>
          </cell>
          <cell r="B675">
            <v>-1.94</v>
          </cell>
          <cell r="C675">
            <v>0.68600000000000005</v>
          </cell>
          <cell r="E675">
            <v>-8.6239990000000002E-2</v>
          </cell>
          <cell r="F675">
            <v>-2.726E-2</v>
          </cell>
          <cell r="G675">
            <v>-7.7859999999999999E-2</v>
          </cell>
          <cell r="H675">
            <v>-0.26091999999999999</v>
          </cell>
          <cell r="J675">
            <v>1.1685319000000001</v>
          </cell>
          <cell r="K675">
            <v>6.5910000000000002</v>
          </cell>
        </row>
        <row r="676">
          <cell r="A676" t="str">
            <v>4566.TW</v>
          </cell>
          <cell r="B676">
            <v>3.34</v>
          </cell>
          <cell r="C676">
            <v>0.82799999999999996</v>
          </cell>
          <cell r="D676">
            <v>12.787610000000001</v>
          </cell>
          <cell r="E676">
            <v>7.2069994999999998E-2</v>
          </cell>
          <cell r="F676">
            <v>1.686E-2</v>
          </cell>
          <cell r="G676">
            <v>0.22113000999999999</v>
          </cell>
          <cell r="H676">
            <v>3.2890000000000003E-2</v>
          </cell>
          <cell r="I676">
            <v>17.305389999999999</v>
          </cell>
          <cell r="J676">
            <v>1.3388306999999999</v>
          </cell>
          <cell r="K676">
            <v>48.764000000000003</v>
          </cell>
        </row>
        <row r="677">
          <cell r="A677" t="str">
            <v>4569.TW</v>
          </cell>
          <cell r="B677">
            <v>5.2</v>
          </cell>
          <cell r="G677">
            <v>0.19969000000000001</v>
          </cell>
          <cell r="H677">
            <v>8.4860000000000005E-2</v>
          </cell>
          <cell r="I677">
            <v>19.711538000000001</v>
          </cell>
          <cell r="J677">
            <v>1.2534239</v>
          </cell>
          <cell r="K677">
            <v>42.319000000000003</v>
          </cell>
        </row>
        <row r="678">
          <cell r="A678" t="str">
            <v>4571.TW</v>
          </cell>
          <cell r="B678">
            <v>6.11</v>
          </cell>
          <cell r="E678">
            <v>0.121079996</v>
          </cell>
          <cell r="F678">
            <v>5.4679999999999999E-2</v>
          </cell>
          <cell r="G678">
            <v>0.28599000000000002</v>
          </cell>
          <cell r="H678">
            <v>0.15935999000000001</v>
          </cell>
          <cell r="I678">
            <v>18.98527</v>
          </cell>
          <cell r="J678">
            <v>2.2459728999999999</v>
          </cell>
          <cell r="K678">
            <v>48.052</v>
          </cell>
        </row>
        <row r="679">
          <cell r="A679" t="str">
            <v>4572.TW</v>
          </cell>
          <cell r="B679">
            <v>6.83</v>
          </cell>
          <cell r="D679">
            <v>17.633410999999999</v>
          </cell>
          <cell r="E679">
            <v>0.14199999999999999</v>
          </cell>
          <cell r="F679">
            <v>8.0579996000000001E-2</v>
          </cell>
          <cell r="G679">
            <v>0.49001</v>
          </cell>
          <cell r="H679">
            <v>0.36191002</v>
          </cell>
          <cell r="I679">
            <v>22.254759</v>
          </cell>
          <cell r="J679">
            <v>3.0097222000000001</v>
          </cell>
          <cell r="K679">
            <v>22.378</v>
          </cell>
        </row>
        <row r="680">
          <cell r="A680" t="str">
            <v>4576.TW</v>
          </cell>
          <cell r="B680">
            <v>-0.2</v>
          </cell>
          <cell r="C680">
            <v>1.1240000000000001</v>
          </cell>
          <cell r="E680">
            <v>9.6600000000000002E-3</v>
          </cell>
          <cell r="F680">
            <v>2.7100000000000002E-3</v>
          </cell>
          <cell r="G680">
            <v>0.308</v>
          </cell>
          <cell r="H680">
            <v>4.5949999999999998E-2</v>
          </cell>
          <cell r="J680">
            <v>2.5950188999999999</v>
          </cell>
          <cell r="K680">
            <v>18.114999999999998</v>
          </cell>
        </row>
        <row r="681">
          <cell r="A681" t="str">
            <v>4581.TW</v>
          </cell>
          <cell r="B681">
            <v>5.8</v>
          </cell>
          <cell r="E681">
            <v>0.18507000000000001</v>
          </cell>
          <cell r="F681">
            <v>7.5389999999999999E-2</v>
          </cell>
          <cell r="G681">
            <v>0.31996000000000002</v>
          </cell>
          <cell r="H681">
            <v>0.16805999999999999</v>
          </cell>
          <cell r="I681">
            <v>11.017241500000001</v>
          </cell>
          <cell r="J681">
            <v>1.937538</v>
          </cell>
          <cell r="K681">
            <v>34.683999999999997</v>
          </cell>
        </row>
        <row r="682">
          <cell r="A682" t="str">
            <v>4583.TW</v>
          </cell>
          <cell r="B682">
            <v>13.04</v>
          </cell>
          <cell r="E682">
            <v>0.112440005</v>
          </cell>
          <cell r="F682">
            <v>5.2600003999999999E-2</v>
          </cell>
          <cell r="G682">
            <v>0.55317000000000005</v>
          </cell>
          <cell r="H682">
            <v>0.33865002</v>
          </cell>
          <cell r="I682">
            <v>21.855827000000001</v>
          </cell>
          <cell r="J682">
            <v>2.4248094999999998</v>
          </cell>
          <cell r="K682">
            <v>34.298999999999999</v>
          </cell>
        </row>
        <row r="683">
          <cell r="A683" t="str">
            <v>4588.TW</v>
          </cell>
          <cell r="E683">
            <v>0.22159999999999999</v>
          </cell>
          <cell r="F683">
            <v>7.6350000000000001E-2</v>
          </cell>
          <cell r="G683">
            <v>0.32919997000000001</v>
          </cell>
          <cell r="H683">
            <v>0.15511</v>
          </cell>
          <cell r="K683">
            <v>25.846</v>
          </cell>
        </row>
        <row r="684">
          <cell r="A684" t="str">
            <v>4720.TW</v>
          </cell>
          <cell r="B684">
            <v>0.34</v>
          </cell>
          <cell r="C684">
            <v>0.66100000000000003</v>
          </cell>
          <cell r="E684">
            <v>4.197E-2</v>
          </cell>
          <cell r="F684">
            <v>5.9699999999999996E-3</v>
          </cell>
          <cell r="G684">
            <v>0.19840999000000001</v>
          </cell>
          <cell r="H684">
            <v>-6.77E-3</v>
          </cell>
          <cell r="I684">
            <v>56.470590000000001</v>
          </cell>
          <cell r="J684">
            <v>1.4629687</v>
          </cell>
          <cell r="K684">
            <v>31.908999999999999</v>
          </cell>
        </row>
        <row r="685">
          <cell r="A685" t="str">
            <v>4722.TW</v>
          </cell>
          <cell r="B685">
            <v>2.2400000000000002</v>
          </cell>
          <cell r="C685">
            <v>0.34300000000000003</v>
          </cell>
          <cell r="D685">
            <v>11.80791</v>
          </cell>
          <cell r="E685">
            <v>5.765E-2</v>
          </cell>
          <cell r="F685">
            <v>2.2540000000000001E-2</v>
          </cell>
          <cell r="G685">
            <v>0.15275</v>
          </cell>
          <cell r="H685">
            <v>4.7789999999999999E-2</v>
          </cell>
          <cell r="I685">
            <v>18.660713000000001</v>
          </cell>
          <cell r="J685">
            <v>1.4470177</v>
          </cell>
          <cell r="K685">
            <v>34.545000000000002</v>
          </cell>
        </row>
        <row r="686">
          <cell r="A686" t="str">
            <v>4736.TW</v>
          </cell>
          <cell r="C686">
            <v>0.161</v>
          </cell>
          <cell r="D686">
            <v>14.612677</v>
          </cell>
          <cell r="E686">
            <v>0.10936999999999999</v>
          </cell>
          <cell r="F686">
            <v>4.8770000000000001E-2</v>
          </cell>
          <cell r="G686">
            <v>0.43118997999999997</v>
          </cell>
          <cell r="H686">
            <v>0.1719</v>
          </cell>
          <cell r="K686">
            <v>50.420999999999999</v>
          </cell>
        </row>
        <row r="687">
          <cell r="A687" t="str">
            <v>4737.TW</v>
          </cell>
          <cell r="B687">
            <v>0.11</v>
          </cell>
          <cell r="C687">
            <v>0.59</v>
          </cell>
          <cell r="D687">
            <v>21.73077</v>
          </cell>
          <cell r="E687">
            <v>3.2100000000000002E-3</v>
          </cell>
          <cell r="F687">
            <v>-1.6199999999999999E-3</v>
          </cell>
          <cell r="G687">
            <v>0.40765000000000001</v>
          </cell>
          <cell r="H687">
            <v>-4.2519998000000003E-2</v>
          </cell>
          <cell r="I687">
            <v>616.36365000000001</v>
          </cell>
          <cell r="J687">
            <v>2.0763153999999999</v>
          </cell>
          <cell r="K687">
            <v>28.895</v>
          </cell>
        </row>
        <row r="688">
          <cell r="A688" t="str">
            <v>4739.TW</v>
          </cell>
          <cell r="B688">
            <v>0.03</v>
          </cell>
          <cell r="C688">
            <v>1.631</v>
          </cell>
          <cell r="D688">
            <v>17.590675000000001</v>
          </cell>
          <cell r="E688">
            <v>-1.2120000000000001E-2</v>
          </cell>
          <cell r="F688">
            <v>-5.5100000000000001E-3</v>
          </cell>
          <cell r="G688">
            <v>3.3660000000000002E-2</v>
          </cell>
          <cell r="H688">
            <v>-2.0639998999999999E-2</v>
          </cell>
          <cell r="I688">
            <v>2263.3335000000002</v>
          </cell>
          <cell r="J688">
            <v>1.4752531</v>
          </cell>
          <cell r="K688">
            <v>48.371000000000002</v>
          </cell>
        </row>
        <row r="689">
          <cell r="A689" t="str">
            <v>4746.TW</v>
          </cell>
          <cell r="B689">
            <v>0.46</v>
          </cell>
          <cell r="D689">
            <v>10.877993</v>
          </cell>
          <cell r="E689">
            <v>-1.0410000000000001E-2</v>
          </cell>
          <cell r="F689">
            <v>3.7409999999999999E-2</v>
          </cell>
          <cell r="G689">
            <v>0.45009997000000002</v>
          </cell>
          <cell r="H689">
            <v>0.18293000000000001</v>
          </cell>
          <cell r="I689">
            <v>207.3913</v>
          </cell>
          <cell r="J689">
            <v>1.5328995000000001</v>
          </cell>
          <cell r="K689">
            <v>37.923999999999999</v>
          </cell>
        </row>
        <row r="690">
          <cell r="A690" t="str">
            <v>4755.TW</v>
          </cell>
          <cell r="B690">
            <v>4.5599999999999996</v>
          </cell>
          <cell r="D690">
            <v>15.891474000000001</v>
          </cell>
          <cell r="E690">
            <v>0.105100006</v>
          </cell>
          <cell r="F690">
            <v>4.6899999999999997E-2</v>
          </cell>
          <cell r="G690">
            <v>0.21382999999999999</v>
          </cell>
          <cell r="H690">
            <v>0.1153</v>
          </cell>
          <cell r="I690">
            <v>31.4693</v>
          </cell>
          <cell r="J690">
            <v>3.3296207999999998</v>
          </cell>
          <cell r="K690">
            <v>48.886000000000003</v>
          </cell>
        </row>
        <row r="691">
          <cell r="A691" t="str">
            <v>4763.TW</v>
          </cell>
          <cell r="B691">
            <v>80.150000000000006</v>
          </cell>
          <cell r="C691">
            <v>1.1519999999999999</v>
          </cell>
          <cell r="D691">
            <v>6.8654019999999996</v>
          </cell>
          <cell r="E691">
            <v>0.74744003999999997</v>
          </cell>
          <cell r="F691">
            <v>0.43423998000000003</v>
          </cell>
          <cell r="G691">
            <v>0.62478999999999996</v>
          </cell>
          <cell r="H691">
            <v>0.60777999999999999</v>
          </cell>
          <cell r="I691">
            <v>10.430443</v>
          </cell>
          <cell r="J691">
            <v>7.0413639999999997</v>
          </cell>
          <cell r="K691">
            <v>133.18899999999999</v>
          </cell>
        </row>
        <row r="692">
          <cell r="A692" t="str">
            <v>4764.TW</v>
          </cell>
          <cell r="B692">
            <v>-1.08</v>
          </cell>
          <cell r="E692">
            <v>-4.1490002999999998E-2</v>
          </cell>
          <cell r="F692">
            <v>-1.5140001E-2</v>
          </cell>
          <cell r="G692">
            <v>0.11236</v>
          </cell>
          <cell r="H692">
            <v>-5.9830000000000001E-2</v>
          </cell>
          <cell r="J692">
            <v>1.4009913000000001</v>
          </cell>
          <cell r="K692">
            <v>26.254000000000001</v>
          </cell>
        </row>
        <row r="693">
          <cell r="A693" t="str">
            <v>4766.TW</v>
          </cell>
          <cell r="B693">
            <v>20.059999999999999</v>
          </cell>
          <cell r="C693">
            <v>0.55800000000000005</v>
          </cell>
          <cell r="D693">
            <v>15.225066</v>
          </cell>
          <cell r="E693">
            <v>0.17002001</v>
          </cell>
          <cell r="F693">
            <v>7.6539999999999997E-2</v>
          </cell>
          <cell r="G693">
            <v>0.31535997999999998</v>
          </cell>
          <cell r="H693">
            <v>0.16816</v>
          </cell>
          <cell r="I693">
            <v>17.198404</v>
          </cell>
          <cell r="J693">
            <v>3.1567101000000002</v>
          </cell>
          <cell r="K693">
            <v>170.69800000000001</v>
          </cell>
        </row>
        <row r="694">
          <cell r="A694" t="str">
            <v>4770.TW</v>
          </cell>
          <cell r="B694">
            <v>20.46</v>
          </cell>
          <cell r="C694">
            <v>1.081</v>
          </cell>
          <cell r="D694">
            <v>14.891223</v>
          </cell>
          <cell r="E694">
            <v>0.23753001000000001</v>
          </cell>
          <cell r="F694">
            <v>0.12839999999999999</v>
          </cell>
          <cell r="G694">
            <v>0.46448</v>
          </cell>
          <cell r="H694">
            <v>0.38162000000000001</v>
          </cell>
          <cell r="I694">
            <v>19.403714999999998</v>
          </cell>
          <cell r="J694">
            <v>4.2546353000000003</v>
          </cell>
          <cell r="K694">
            <v>71.756</v>
          </cell>
        </row>
        <row r="695">
          <cell r="A695" t="str">
            <v>4771.TW</v>
          </cell>
          <cell r="E695">
            <v>0.26984000000000002</v>
          </cell>
          <cell r="F695">
            <v>0.13075000000000001</v>
          </cell>
          <cell r="G695">
            <v>0.40943000000000002</v>
          </cell>
          <cell r="H695">
            <v>0.31133</v>
          </cell>
          <cell r="K695">
            <v>53.847000000000001</v>
          </cell>
        </row>
        <row r="696">
          <cell r="A696" t="str">
            <v>4807.TW</v>
          </cell>
          <cell r="B696">
            <v>-4.5</v>
          </cell>
          <cell r="C696">
            <v>0.93300000000000005</v>
          </cell>
          <cell r="D696">
            <v>4.0632320000000002</v>
          </cell>
          <cell r="E696">
            <v>-0.17242001000000001</v>
          </cell>
          <cell r="F696">
            <v>-0.10038</v>
          </cell>
          <cell r="G696">
            <v>3.7510000000000002E-2</v>
          </cell>
          <cell r="H696">
            <v>-5.6469999999999999E-2</v>
          </cell>
          <cell r="J696">
            <v>0.86793399999999998</v>
          </cell>
          <cell r="K696">
            <v>29.917999999999999</v>
          </cell>
        </row>
        <row r="697">
          <cell r="A697" t="str">
            <v>4904.TW</v>
          </cell>
          <cell r="B697">
            <v>3.38</v>
          </cell>
          <cell r="C697">
            <v>-2E-3</v>
          </cell>
          <cell r="D697">
            <v>22.602740000000001</v>
          </cell>
          <cell r="E697">
            <v>0.14232998999999999</v>
          </cell>
          <cell r="F697">
            <v>4.9110000000000001E-2</v>
          </cell>
          <cell r="G697">
            <v>0.30286000000000002</v>
          </cell>
          <cell r="H697">
            <v>0.13666001</v>
          </cell>
          <cell r="I697">
            <v>24.408283000000001</v>
          </cell>
          <cell r="J697">
            <v>3.2031372</v>
          </cell>
          <cell r="K697">
            <v>28.895</v>
          </cell>
        </row>
        <row r="698">
          <cell r="A698" t="str">
            <v>4906.TW</v>
          </cell>
          <cell r="B698">
            <v>1.39</v>
          </cell>
          <cell r="C698">
            <v>0.56999999999999995</v>
          </cell>
          <cell r="D698">
            <v>12.820945999999999</v>
          </cell>
          <cell r="E698">
            <v>4.1059999999999999E-2</v>
          </cell>
          <cell r="F698">
            <v>1.238E-2</v>
          </cell>
          <cell r="G698">
            <v>0.106029995</v>
          </cell>
          <cell r="H698">
            <v>9.1900009999999997E-3</v>
          </cell>
          <cell r="I698">
            <v>27.302157999999999</v>
          </cell>
          <cell r="J698">
            <v>1.1826483000000001</v>
          </cell>
          <cell r="K698">
            <v>66.311000000000007</v>
          </cell>
        </row>
        <row r="699">
          <cell r="A699" t="str">
            <v>4912.TW</v>
          </cell>
          <cell r="B699">
            <v>5.01</v>
          </cell>
          <cell r="C699">
            <v>1.022</v>
          </cell>
          <cell r="D699">
            <v>10.55336</v>
          </cell>
          <cell r="E699">
            <v>7.961E-2</v>
          </cell>
          <cell r="F699">
            <v>2.717E-2</v>
          </cell>
          <cell r="G699">
            <v>0.2606</v>
          </cell>
          <cell r="H699">
            <v>0.10724</v>
          </cell>
          <cell r="I699">
            <v>26.646705999999998</v>
          </cell>
          <cell r="J699">
            <v>2.4312510000000001</v>
          </cell>
          <cell r="K699">
            <v>74.995999999999995</v>
          </cell>
        </row>
        <row r="700">
          <cell r="A700" t="str">
            <v>4915.TW</v>
          </cell>
          <cell r="B700">
            <v>5.46</v>
          </cell>
          <cell r="D700">
            <v>13.454040000000001</v>
          </cell>
          <cell r="E700">
            <v>0.13543999000000001</v>
          </cell>
          <cell r="F700">
            <v>3.6429997999999998E-2</v>
          </cell>
          <cell r="G700">
            <v>0.16087000000000001</v>
          </cell>
          <cell r="H700">
            <v>4.3040000000000002E-2</v>
          </cell>
          <cell r="I700">
            <v>17.692307</v>
          </cell>
          <cell r="J700">
            <v>2.4094582</v>
          </cell>
          <cell r="K700">
            <v>131.249</v>
          </cell>
        </row>
        <row r="701">
          <cell r="A701" t="str">
            <v>4916.TW</v>
          </cell>
          <cell r="B701">
            <v>0.73</v>
          </cell>
          <cell r="C701">
            <v>0.78700000000000003</v>
          </cell>
          <cell r="D701">
            <v>8.8000000000000007</v>
          </cell>
          <cell r="E701">
            <v>4.6199999999999998E-2</v>
          </cell>
          <cell r="F701">
            <v>2.7409999000000001E-2</v>
          </cell>
          <cell r="G701">
            <v>0.14024</v>
          </cell>
          <cell r="H701">
            <v>-4.6100000000000004E-3</v>
          </cell>
          <cell r="I701">
            <v>42.191780000000001</v>
          </cell>
          <cell r="J701">
            <v>1.5126957999999999</v>
          </cell>
          <cell r="K701">
            <v>37.194000000000003</v>
          </cell>
        </row>
        <row r="702">
          <cell r="A702" t="str">
            <v>4919.TW</v>
          </cell>
          <cell r="B702">
            <v>5.13</v>
          </cell>
          <cell r="D702">
            <v>17.14472</v>
          </cell>
          <cell r="E702">
            <v>0.13857000999999999</v>
          </cell>
          <cell r="F702">
            <v>3.2329999999999998E-2</v>
          </cell>
          <cell r="G702">
            <v>0.40921999999999997</v>
          </cell>
          <cell r="H702">
            <v>5.382E-2</v>
          </cell>
          <cell r="I702">
            <v>25.633527999999998</v>
          </cell>
          <cell r="J702">
            <v>3.4971542000000002</v>
          </cell>
          <cell r="K702">
            <v>82.950999999999993</v>
          </cell>
        </row>
        <row r="703">
          <cell r="A703" t="str">
            <v>4927.TW</v>
          </cell>
          <cell r="B703">
            <v>-5.2</v>
          </cell>
          <cell r="C703">
            <v>0.81899999999999995</v>
          </cell>
          <cell r="D703">
            <v>5.0936326999999997</v>
          </cell>
          <cell r="E703">
            <v>-0.14074</v>
          </cell>
          <cell r="F703">
            <v>-2.6159999999999999E-2</v>
          </cell>
          <cell r="G703">
            <v>6.8070000000000006E-2</v>
          </cell>
          <cell r="H703">
            <v>-8.2229994000000001E-2</v>
          </cell>
          <cell r="J703">
            <v>1.1998587999999999</v>
          </cell>
          <cell r="K703">
            <v>63.965000000000003</v>
          </cell>
        </row>
        <row r="704">
          <cell r="A704" t="str">
            <v>4930.TW</v>
          </cell>
          <cell r="B704">
            <v>3.79</v>
          </cell>
          <cell r="C704">
            <v>0.64300000000000002</v>
          </cell>
          <cell r="E704">
            <v>0.10003000500000001</v>
          </cell>
          <cell r="F704">
            <v>2.3039997999999999E-2</v>
          </cell>
          <cell r="G704">
            <v>0.186</v>
          </cell>
          <cell r="H704">
            <v>4.7379999999999999E-2</v>
          </cell>
          <cell r="I704">
            <v>9.0501319999999996</v>
          </cell>
          <cell r="J704">
            <v>0.8508211</v>
          </cell>
          <cell r="K704">
            <v>86.31</v>
          </cell>
        </row>
        <row r="705">
          <cell r="A705" t="str">
            <v>4934.TW</v>
          </cell>
          <cell r="B705">
            <v>-0.63</v>
          </cell>
          <cell r="C705">
            <v>0.80300000000000005</v>
          </cell>
          <cell r="E705">
            <v>-7.9350000000000004E-2</v>
          </cell>
          <cell r="F705">
            <v>-2.6789998999999998E-2</v>
          </cell>
          <cell r="G705">
            <v>0.11696999499999999</v>
          </cell>
          <cell r="H705">
            <v>-1.03884</v>
          </cell>
          <cell r="J705">
            <v>2.4392843000000002</v>
          </cell>
          <cell r="K705">
            <v>9.5340000000000007</v>
          </cell>
        </row>
        <row r="706">
          <cell r="A706" t="str">
            <v>4935.TW</v>
          </cell>
          <cell r="B706">
            <v>4.33</v>
          </cell>
          <cell r="C706">
            <v>0.58299999999999996</v>
          </cell>
          <cell r="D706">
            <v>4.4344206000000002</v>
          </cell>
          <cell r="E706">
            <v>4.0730000000000002E-2</v>
          </cell>
          <cell r="F706">
            <v>1.051E-2</v>
          </cell>
          <cell r="G706">
            <v>0.14835999999999999</v>
          </cell>
          <cell r="H706">
            <v>5.4250001999999999E-2</v>
          </cell>
          <cell r="I706">
            <v>14.757505999999999</v>
          </cell>
          <cell r="J706">
            <v>1.026605</v>
          </cell>
          <cell r="K706">
            <v>46.094000000000001</v>
          </cell>
        </row>
        <row r="707">
          <cell r="A707" t="str">
            <v>4938.TW</v>
          </cell>
          <cell r="B707">
            <v>5.94</v>
          </cell>
          <cell r="C707">
            <v>0.54</v>
          </cell>
          <cell r="D707">
            <v>14.266304</v>
          </cell>
          <cell r="E707">
            <v>8.4199999999999997E-2</v>
          </cell>
          <cell r="F707">
            <v>1.6400000000000001E-2</v>
          </cell>
          <cell r="G707">
            <v>3.8960000000000002E-2</v>
          </cell>
          <cell r="H707">
            <v>1.2070000000000001E-2</v>
          </cell>
          <cell r="I707">
            <v>17.676767000000002</v>
          </cell>
          <cell r="J707">
            <v>1.4819833</v>
          </cell>
          <cell r="K707">
            <v>446.24200000000002</v>
          </cell>
        </row>
        <row r="708">
          <cell r="A708" t="str">
            <v>4942.TW</v>
          </cell>
          <cell r="B708">
            <v>4.5599999999999996</v>
          </cell>
          <cell r="D708">
            <v>10.021504</v>
          </cell>
          <cell r="E708">
            <v>7.7470004999999995E-2</v>
          </cell>
          <cell r="F708">
            <v>4.1459999999999997E-2</v>
          </cell>
          <cell r="G708">
            <v>0.24499000000000001</v>
          </cell>
          <cell r="H708">
            <v>9.3350000000000002E-2</v>
          </cell>
          <cell r="I708">
            <v>10.219298</v>
          </cell>
          <cell r="J708">
            <v>0.76943399999999995</v>
          </cell>
          <cell r="K708">
            <v>41.911999999999999</v>
          </cell>
        </row>
        <row r="709">
          <cell r="A709" t="str">
            <v>4943.TW</v>
          </cell>
          <cell r="B709">
            <v>-2.76</v>
          </cell>
          <cell r="C709">
            <v>0.80400000000000005</v>
          </cell>
          <cell r="D709">
            <v>1.672158</v>
          </cell>
          <cell r="E709">
            <v>-1.8806799999999999</v>
          </cell>
          <cell r="F709">
            <v>-8.4970000000000004E-2</v>
          </cell>
          <cell r="G709">
            <v>-1.6910000000000001E-2</v>
          </cell>
          <cell r="H709">
            <v>-0.18457999999999999</v>
          </cell>
          <cell r="J709">
            <v>12.5</v>
          </cell>
          <cell r="K709">
            <v>19.259</v>
          </cell>
        </row>
        <row r="710">
          <cell r="A710" t="str">
            <v>4949.TW</v>
          </cell>
          <cell r="E710">
            <v>4.0039999999999999E-2</v>
          </cell>
          <cell r="F710">
            <v>2.2210000000000001E-2</v>
          </cell>
          <cell r="G710">
            <v>0.21681998999999999</v>
          </cell>
          <cell r="H710">
            <v>-9.5610000000000001E-2</v>
          </cell>
          <cell r="K710">
            <v>60.832999999999998</v>
          </cell>
        </row>
        <row r="711">
          <cell r="A711" t="str">
            <v>4952.TW</v>
          </cell>
          <cell r="B711">
            <v>1.8</v>
          </cell>
          <cell r="C711">
            <v>0.45400000000000001</v>
          </cell>
          <cell r="D711">
            <v>21.449276000000001</v>
          </cell>
          <cell r="E711">
            <v>7.281E-2</v>
          </cell>
          <cell r="F711">
            <v>3.4380000000000001E-2</v>
          </cell>
          <cell r="G711">
            <v>0.37944</v>
          </cell>
          <cell r="H711">
            <v>5.4109997999999999E-2</v>
          </cell>
          <cell r="I711">
            <v>41.111109999999996</v>
          </cell>
          <cell r="J711">
            <v>3.8165969999999998</v>
          </cell>
          <cell r="K711">
            <v>19.914999999999999</v>
          </cell>
        </row>
        <row r="712">
          <cell r="A712" t="str">
            <v>4956.TW</v>
          </cell>
          <cell r="B712">
            <v>-1.26</v>
          </cell>
          <cell r="D712">
            <v>13.216374</v>
          </cell>
          <cell r="E712">
            <v>-7.1319999999999995E-2</v>
          </cell>
          <cell r="F712">
            <v>-3.8199999999999998E-2</v>
          </cell>
          <cell r="G712">
            <v>1.2630000000000001E-2</v>
          </cell>
          <cell r="H712">
            <v>-0.13144</v>
          </cell>
          <cell r="J712">
            <v>1.3276937</v>
          </cell>
          <cell r="K712">
            <v>11.013</v>
          </cell>
        </row>
        <row r="713">
          <cell r="A713" t="str">
            <v>4958.TW</v>
          </cell>
          <cell r="B713">
            <v>6.84</v>
          </cell>
          <cell r="C713">
            <v>0.78200000000000003</v>
          </cell>
          <cell r="D713">
            <v>10.441941</v>
          </cell>
          <cell r="E713">
            <v>7.4529999999999999E-2</v>
          </cell>
          <cell r="F713">
            <v>2.2869998999999998E-2</v>
          </cell>
          <cell r="G713">
            <v>0.18193999999999999</v>
          </cell>
          <cell r="H713">
            <v>2.2839999E-2</v>
          </cell>
          <cell r="I713">
            <v>17.616959000000001</v>
          </cell>
          <cell r="J713">
            <v>1.1600258000000001</v>
          </cell>
          <cell r="K713">
            <v>161.238</v>
          </cell>
        </row>
        <row r="714">
          <cell r="A714" t="str">
            <v>4960.TW</v>
          </cell>
          <cell r="B714">
            <v>-0.68</v>
          </cell>
          <cell r="C714">
            <v>0.99399999999999999</v>
          </cell>
          <cell r="D714">
            <v>-30.612244</v>
          </cell>
          <cell r="E714">
            <v>-5.7660000000000003E-2</v>
          </cell>
          <cell r="F714">
            <v>-2.2739999E-2</v>
          </cell>
          <cell r="G714">
            <v>3.9510000000000003E-2</v>
          </cell>
          <cell r="H714">
            <v>-6.6850000000000007E-2</v>
          </cell>
          <cell r="J714">
            <v>0.93527870000000002</v>
          </cell>
          <cell r="K714">
            <v>15.750999999999999</v>
          </cell>
        </row>
        <row r="715">
          <cell r="A715" t="str">
            <v>4961.TW</v>
          </cell>
          <cell r="B715">
            <v>14.15</v>
          </cell>
          <cell r="D715">
            <v>12.482435000000001</v>
          </cell>
          <cell r="E715">
            <v>0.11013000000000001</v>
          </cell>
          <cell r="F715">
            <v>5.4679999999999999E-2</v>
          </cell>
          <cell r="G715">
            <v>0.32333001</v>
          </cell>
          <cell r="H715">
            <v>0.10285</v>
          </cell>
          <cell r="I715">
            <v>18.833922999999999</v>
          </cell>
          <cell r="J715">
            <v>1.8244426</v>
          </cell>
          <cell r="K715">
            <v>110.443</v>
          </cell>
        </row>
        <row r="716">
          <cell r="A716" t="str">
            <v>4967.TW</v>
          </cell>
          <cell r="B716">
            <v>7.47</v>
          </cell>
          <cell r="C716">
            <v>0.83</v>
          </cell>
          <cell r="E716">
            <v>0.24678</v>
          </cell>
          <cell r="F716">
            <v>5.0349999999999999E-2</v>
          </cell>
          <cell r="G716">
            <v>0.105450004</v>
          </cell>
          <cell r="H716">
            <v>0.11545999</v>
          </cell>
          <cell r="I716">
            <v>15.127174999999999</v>
          </cell>
          <cell r="J716">
            <v>3.0338829</v>
          </cell>
          <cell r="K716">
            <v>256.46800000000002</v>
          </cell>
        </row>
        <row r="717">
          <cell r="A717" t="str">
            <v>4968.TW</v>
          </cell>
          <cell r="B717">
            <v>-1.17</v>
          </cell>
          <cell r="C717">
            <v>2.1709999999999998</v>
          </cell>
          <cell r="D717">
            <v>31.134969999999999</v>
          </cell>
          <cell r="E717">
            <v>-4.6719997999999999E-2</v>
          </cell>
          <cell r="F717">
            <v>-3.5209999999999998E-2</v>
          </cell>
          <cell r="G717">
            <v>0.28804000000000002</v>
          </cell>
          <cell r="H717">
            <v>4.0000000000000002E-4</v>
          </cell>
          <cell r="J717">
            <v>8.2246170000000003</v>
          </cell>
          <cell r="K717">
            <v>35.523000000000003</v>
          </cell>
        </row>
        <row r="718">
          <cell r="A718" t="str">
            <v>4976.TW</v>
          </cell>
          <cell r="B718">
            <v>-1.5</v>
          </cell>
          <cell r="C718">
            <v>1.5329999999999999</v>
          </cell>
          <cell r="D718">
            <v>31.655628</v>
          </cell>
          <cell r="E718">
            <v>-9.9630005999999993E-2</v>
          </cell>
          <cell r="F718">
            <v>-5.6110001999999999E-2</v>
          </cell>
          <cell r="G718">
            <v>-0.13918</v>
          </cell>
          <cell r="H718">
            <v>-0.49807000000000001</v>
          </cell>
          <cell r="J718">
            <v>2.6543758</v>
          </cell>
          <cell r="K718">
            <v>6.7389999999999999</v>
          </cell>
        </row>
        <row r="719">
          <cell r="A719" t="str">
            <v>4977.TW</v>
          </cell>
          <cell r="B719">
            <v>1.89</v>
          </cell>
          <cell r="D719">
            <v>19.336735000000001</v>
          </cell>
          <cell r="E719">
            <v>3.458E-2</v>
          </cell>
          <cell r="F719">
            <v>-9.5E-4</v>
          </cell>
          <cell r="G719">
            <v>0.15423000000000001</v>
          </cell>
          <cell r="H719">
            <v>-0.18471001000000001</v>
          </cell>
          <cell r="I719">
            <v>40.105823999999998</v>
          </cell>
          <cell r="J719">
            <v>1.5844151</v>
          </cell>
          <cell r="K719">
            <v>13.765000000000001</v>
          </cell>
        </row>
        <row r="720">
          <cell r="A720" t="str">
            <v>4989.TW</v>
          </cell>
          <cell r="B720">
            <v>-1.1399999999999999</v>
          </cell>
          <cell r="E720">
            <v>-6.9460005000000005E-2</v>
          </cell>
          <cell r="F720">
            <v>-5.6660000000000002E-2</v>
          </cell>
          <cell r="G720">
            <v>-3.1850000000000003E-2</v>
          </cell>
          <cell r="H720">
            <v>-9.6659999999999996E-2</v>
          </cell>
          <cell r="J720">
            <v>1.6569567000000001</v>
          </cell>
          <cell r="K720">
            <v>23.613</v>
          </cell>
        </row>
        <row r="721">
          <cell r="A721" t="str">
            <v>4994.TW</v>
          </cell>
          <cell r="B721">
            <v>3.33</v>
          </cell>
          <cell r="D721">
            <v>37.652439999999999</v>
          </cell>
          <cell r="E721">
            <v>0.17334999000000001</v>
          </cell>
          <cell r="F721">
            <v>7.9060000000000005E-2</v>
          </cell>
          <cell r="G721">
            <v>0.61050000000000004</v>
          </cell>
          <cell r="H721">
            <v>0.30212998000000002</v>
          </cell>
          <cell r="I721">
            <v>37.087090000000003</v>
          </cell>
          <cell r="J721">
            <v>6.2741312999999996</v>
          </cell>
          <cell r="K721">
            <v>25.286000000000001</v>
          </cell>
        </row>
        <row r="722">
          <cell r="A722" t="str">
            <v>4999.TW</v>
          </cell>
          <cell r="B722">
            <v>1.0900000000000001</v>
          </cell>
          <cell r="C722">
            <v>0.56599999999999995</v>
          </cell>
          <cell r="D722">
            <v>26.268656</v>
          </cell>
          <cell r="E722">
            <v>1.1000000000000001E-3</v>
          </cell>
          <cell r="F722">
            <v>-3.4499999999999999E-3</v>
          </cell>
          <cell r="G722">
            <v>0.16405001</v>
          </cell>
          <cell r="H722">
            <v>1.1670000999999999E-2</v>
          </cell>
          <cell r="I722">
            <v>32.293579999999999</v>
          </cell>
          <cell r="J722">
            <v>0.76468544999999999</v>
          </cell>
          <cell r="K722">
            <v>25.925000000000001</v>
          </cell>
        </row>
        <row r="723">
          <cell r="A723" t="str">
            <v>5007.TW</v>
          </cell>
          <cell r="B723">
            <v>3.57</v>
          </cell>
          <cell r="C723">
            <v>0.29799999999999999</v>
          </cell>
          <cell r="D723">
            <v>13.3802805</v>
          </cell>
          <cell r="E723">
            <v>0.14087</v>
          </cell>
          <cell r="F723">
            <v>8.5419999999999996E-2</v>
          </cell>
          <cell r="G723">
            <v>0.24643000000000001</v>
          </cell>
          <cell r="H723">
            <v>0.18211000999999999</v>
          </cell>
          <cell r="I723">
            <v>15.966386999999999</v>
          </cell>
          <cell r="J723">
            <v>2.4129027999999999</v>
          </cell>
          <cell r="K723">
            <v>22.53</v>
          </cell>
        </row>
        <row r="724">
          <cell r="A724" t="str">
            <v>5203.TW</v>
          </cell>
          <cell r="B724">
            <v>3.33</v>
          </cell>
          <cell r="D724">
            <v>20.389343</v>
          </cell>
          <cell r="E724">
            <v>5.7169999999999999E-2</v>
          </cell>
          <cell r="F724">
            <v>1.6060000000000001E-2</v>
          </cell>
          <cell r="G724">
            <v>0.85768999999999995</v>
          </cell>
          <cell r="H724">
            <v>6.9959999999999994E-2</v>
          </cell>
          <cell r="I724">
            <v>29.87988</v>
          </cell>
          <cell r="J724">
            <v>1.6925798999999999</v>
          </cell>
          <cell r="K724">
            <v>24.425000000000001</v>
          </cell>
        </row>
        <row r="725">
          <cell r="A725" t="str">
            <v>5215.TW</v>
          </cell>
          <cell r="B725">
            <v>3.11</v>
          </cell>
          <cell r="C725">
            <v>0.41799999999999998</v>
          </cell>
          <cell r="E725">
            <v>5.3249999999999999E-2</v>
          </cell>
          <cell r="F725">
            <v>3.644E-2</v>
          </cell>
          <cell r="G725">
            <v>0.26959</v>
          </cell>
          <cell r="H725">
            <v>0.14180999999999999</v>
          </cell>
          <cell r="I725">
            <v>17.106110000000001</v>
          </cell>
          <cell r="J725">
            <v>1.0295513000000001</v>
          </cell>
          <cell r="K725">
            <v>39.213000000000001</v>
          </cell>
        </row>
        <row r="726">
          <cell r="A726" t="str">
            <v>5222.TW</v>
          </cell>
          <cell r="B726">
            <v>6.18</v>
          </cell>
          <cell r="C726">
            <v>0.54300000000000004</v>
          </cell>
          <cell r="D726">
            <v>22.771587</v>
          </cell>
          <cell r="E726">
            <v>0.23455000000000001</v>
          </cell>
          <cell r="F726">
            <v>0.11575000000000001</v>
          </cell>
          <cell r="G726">
            <v>0.54831004000000005</v>
          </cell>
          <cell r="H726">
            <v>0.28717999999999999</v>
          </cell>
          <cell r="I726">
            <v>26.456312</v>
          </cell>
          <cell r="J726">
            <v>5.4087132999999996</v>
          </cell>
          <cell r="K726">
            <v>17.611000000000001</v>
          </cell>
        </row>
        <row r="727">
          <cell r="A727" t="str">
            <v>5225.TW</v>
          </cell>
          <cell r="B727">
            <v>8.34</v>
          </cell>
          <cell r="C727">
            <v>0.57299999999999995</v>
          </cell>
          <cell r="D727">
            <v>16.530054</v>
          </cell>
          <cell r="E727">
            <v>0.20943001</v>
          </cell>
          <cell r="F727">
            <v>6.0850002E-2</v>
          </cell>
          <cell r="G727">
            <v>0.15537000000000001</v>
          </cell>
          <cell r="H727">
            <v>5.2270003000000002E-2</v>
          </cell>
          <cell r="I727">
            <v>14.508393</v>
          </cell>
          <cell r="J727">
            <v>3.0287860000000002</v>
          </cell>
          <cell r="K727">
            <v>160.04900000000001</v>
          </cell>
        </row>
        <row r="728">
          <cell r="A728" t="str">
            <v>5234.TW</v>
          </cell>
          <cell r="B728">
            <v>5.23</v>
          </cell>
          <cell r="D728">
            <v>19.931664000000001</v>
          </cell>
          <cell r="E728">
            <v>0.19467999999999999</v>
          </cell>
          <cell r="F728">
            <v>8.294E-2</v>
          </cell>
          <cell r="G728">
            <v>0.35347998000000003</v>
          </cell>
          <cell r="H728">
            <v>0.12676999999999999</v>
          </cell>
          <cell r="I728">
            <v>33.460804000000003</v>
          </cell>
          <cell r="J728">
            <v>6.356471</v>
          </cell>
          <cell r="K728">
            <v>41.374000000000002</v>
          </cell>
        </row>
        <row r="729">
          <cell r="A729" t="str">
            <v>5243.TW</v>
          </cell>
          <cell r="B729">
            <v>3.17</v>
          </cell>
          <cell r="D729">
            <v>21.149826000000001</v>
          </cell>
          <cell r="E729">
            <v>7.1329996000000007E-2</v>
          </cell>
          <cell r="F729">
            <v>3.968E-2</v>
          </cell>
          <cell r="G729">
            <v>0.19239001</v>
          </cell>
          <cell r="H729">
            <v>6.3490000000000005E-2</v>
          </cell>
          <cell r="I729">
            <v>19.148264000000001</v>
          </cell>
          <cell r="J729">
            <v>1.3022397999999999</v>
          </cell>
          <cell r="K729">
            <v>67.978999999999999</v>
          </cell>
        </row>
        <row r="730">
          <cell r="A730" t="str">
            <v>5244.TW</v>
          </cell>
          <cell r="B730">
            <v>2.4900000000000002</v>
          </cell>
          <cell r="E730">
            <v>0.100959994</v>
          </cell>
          <cell r="F730">
            <v>5.1620002999999998E-2</v>
          </cell>
          <cell r="G730">
            <v>0.46580001999999998</v>
          </cell>
          <cell r="H730">
            <v>0.15273</v>
          </cell>
          <cell r="I730">
            <v>17.289155999999998</v>
          </cell>
          <cell r="J730">
            <v>1.7086724</v>
          </cell>
          <cell r="K730">
            <v>12.798</v>
          </cell>
        </row>
        <row r="731">
          <cell r="A731" t="str">
            <v>5258.TW</v>
          </cell>
          <cell r="B731">
            <v>8.58</v>
          </cell>
          <cell r="C731">
            <v>0.95799999999999996</v>
          </cell>
          <cell r="D731">
            <v>10.687343</v>
          </cell>
          <cell r="E731">
            <v>0.27474999999999999</v>
          </cell>
          <cell r="F731">
            <v>0.10803001</v>
          </cell>
          <cell r="G731">
            <v>0.33335999999999999</v>
          </cell>
          <cell r="H731">
            <v>0.18542998999999999</v>
          </cell>
          <cell r="I731">
            <v>14.860139999999999</v>
          </cell>
          <cell r="J731">
            <v>3.5960062000000002</v>
          </cell>
          <cell r="K731">
            <v>77.366</v>
          </cell>
        </row>
        <row r="732">
          <cell r="A732" t="str">
            <v>5269.TW</v>
          </cell>
          <cell r="B732">
            <v>39.200000000000003</v>
          </cell>
          <cell r="C732">
            <v>0.97199999999999998</v>
          </cell>
          <cell r="D732">
            <v>23.441808999999999</v>
          </cell>
          <cell r="E732">
            <v>0.12770000000000001</v>
          </cell>
          <cell r="F732">
            <v>5.8130003999999999E-2</v>
          </cell>
          <cell r="G732">
            <v>0.55046004000000004</v>
          </cell>
          <cell r="H732">
            <v>0.38008999999999998</v>
          </cell>
          <cell r="I732">
            <v>54.209183000000003</v>
          </cell>
          <cell r="J732">
            <v>7.5257462999999998</v>
          </cell>
          <cell r="K732">
            <v>92.489000000000004</v>
          </cell>
        </row>
        <row r="733">
          <cell r="A733" t="str">
            <v>5283.TW</v>
          </cell>
          <cell r="B733">
            <v>6.35</v>
          </cell>
          <cell r="E733">
            <v>0.11882</v>
          </cell>
          <cell r="F733">
            <v>4.3979999999999998E-2</v>
          </cell>
          <cell r="G733">
            <v>0.32375999999999999</v>
          </cell>
          <cell r="H733">
            <v>-5.4130003000000003E-2</v>
          </cell>
          <cell r="I733">
            <v>17.559055000000001</v>
          </cell>
          <cell r="J733">
            <v>2.0910300999999998</v>
          </cell>
          <cell r="K733">
            <v>83.465999999999994</v>
          </cell>
        </row>
        <row r="734">
          <cell r="A734" t="str">
            <v>5284.TW</v>
          </cell>
          <cell r="B734">
            <v>4.55</v>
          </cell>
          <cell r="C734">
            <v>0.63300000000000001</v>
          </cell>
          <cell r="D734">
            <v>10.071942</v>
          </cell>
          <cell r="E734">
            <v>0.17924999</v>
          </cell>
          <cell r="F734">
            <v>7.5079999999999994E-2</v>
          </cell>
          <cell r="G734">
            <v>0.39025003000000003</v>
          </cell>
          <cell r="H734">
            <v>0.14316999999999999</v>
          </cell>
          <cell r="I734">
            <v>27.692307</v>
          </cell>
          <cell r="J734">
            <v>2.5707464</v>
          </cell>
          <cell r="K734">
            <v>46.932000000000002</v>
          </cell>
        </row>
        <row r="735">
          <cell r="A735" t="str">
            <v>5285.TW</v>
          </cell>
          <cell r="B735">
            <v>2.16</v>
          </cell>
          <cell r="C735">
            <v>1.204</v>
          </cell>
          <cell r="D735">
            <v>12.517858</v>
          </cell>
          <cell r="E735">
            <v>7.9930000000000001E-2</v>
          </cell>
          <cell r="F735">
            <v>2.776E-2</v>
          </cell>
          <cell r="G735">
            <v>0.14318</v>
          </cell>
          <cell r="H735">
            <v>3.49E-2</v>
          </cell>
          <cell r="I735">
            <v>32.453699999999998</v>
          </cell>
          <cell r="J735">
            <v>2.6051730000000002</v>
          </cell>
          <cell r="K735">
            <v>49.331000000000003</v>
          </cell>
        </row>
        <row r="736">
          <cell r="A736" t="str">
            <v>5288.TW</v>
          </cell>
          <cell r="B736">
            <v>15.29</v>
          </cell>
          <cell r="C736">
            <v>0.61</v>
          </cell>
          <cell r="D736">
            <v>13.186481000000001</v>
          </cell>
          <cell r="E736">
            <v>0.21767998999999999</v>
          </cell>
          <cell r="F736">
            <v>9.3329999999999996E-2</v>
          </cell>
          <cell r="G736">
            <v>0.20951</v>
          </cell>
          <cell r="H736">
            <v>0.14496999999999999</v>
          </cell>
          <cell r="I736">
            <v>14.290386</v>
          </cell>
          <cell r="J736">
            <v>2.8956506000000002</v>
          </cell>
          <cell r="K736">
            <v>109.768</v>
          </cell>
        </row>
        <row r="737">
          <cell r="A737" t="str">
            <v>5292.TW</v>
          </cell>
          <cell r="E737">
            <v>0.28560000000000002</v>
          </cell>
          <cell r="F737">
            <v>8.8709999999999997E-2</v>
          </cell>
          <cell r="G737">
            <v>0.26867999999999997</v>
          </cell>
          <cell r="H737">
            <v>0.18341999</v>
          </cell>
          <cell r="K737">
            <v>62.122999999999998</v>
          </cell>
        </row>
        <row r="738">
          <cell r="A738" t="str">
            <v>5306.TW</v>
          </cell>
          <cell r="B738">
            <v>5.67</v>
          </cell>
          <cell r="C738">
            <v>0.92300000000000004</v>
          </cell>
          <cell r="D738">
            <v>15.426105</v>
          </cell>
          <cell r="E738">
            <v>9.7839999999999996E-2</v>
          </cell>
          <cell r="F738">
            <v>4.7480002E-2</v>
          </cell>
          <cell r="G738">
            <v>0.38919997000000001</v>
          </cell>
          <cell r="H738">
            <v>0.13816999999999999</v>
          </cell>
          <cell r="I738">
            <v>25.220459000000002</v>
          </cell>
          <cell r="J738">
            <v>2.3584904999999998</v>
          </cell>
          <cell r="K738">
            <v>37.542999999999999</v>
          </cell>
        </row>
        <row r="739">
          <cell r="A739" t="str">
            <v>5388.TW</v>
          </cell>
          <cell r="B739">
            <v>9.16</v>
          </cell>
          <cell r="D739">
            <v>10.041153</v>
          </cell>
          <cell r="E739">
            <v>0.21740999999999999</v>
          </cell>
          <cell r="F739">
            <v>4.5769999999999998E-2</v>
          </cell>
          <cell r="G739">
            <v>0.17308999999999999</v>
          </cell>
          <cell r="H739">
            <v>5.2900000000000003E-2</v>
          </cell>
          <cell r="I739">
            <v>13.318777000000001</v>
          </cell>
          <cell r="J739">
            <v>2.4646466</v>
          </cell>
          <cell r="K739">
            <v>235.613</v>
          </cell>
        </row>
        <row r="740">
          <cell r="A740" t="str">
            <v>5434.TW</v>
          </cell>
          <cell r="B740">
            <v>15</v>
          </cell>
          <cell r="C740">
            <v>0.51900000000000002</v>
          </cell>
          <cell r="D740">
            <v>13.825364</v>
          </cell>
          <cell r="E740">
            <v>0.21668999999999999</v>
          </cell>
          <cell r="F740">
            <v>6.6830000000000001E-2</v>
          </cell>
          <cell r="G740">
            <v>0.13557</v>
          </cell>
          <cell r="H740">
            <v>7.3300000000000004E-2</v>
          </cell>
          <cell r="I740">
            <v>17.733333999999999</v>
          </cell>
          <cell r="J740">
            <v>3.5164255999999998</v>
          </cell>
          <cell r="K740">
            <v>261.38200000000001</v>
          </cell>
        </row>
        <row r="741">
          <cell r="A741" t="str">
            <v>5469.TW</v>
          </cell>
          <cell r="B741">
            <v>4.9000000000000004</v>
          </cell>
          <cell r="C741">
            <v>0.66200000000000003</v>
          </cell>
          <cell r="D741">
            <v>9.7851239999999997</v>
          </cell>
          <cell r="E741">
            <v>0.10743</v>
          </cell>
          <cell r="F741">
            <v>5.6070000000000002E-2</v>
          </cell>
          <cell r="G741">
            <v>0.24972</v>
          </cell>
          <cell r="H741">
            <v>0.16017000000000001</v>
          </cell>
          <cell r="I741">
            <v>12.081633</v>
          </cell>
          <cell r="J741">
            <v>1.0217996</v>
          </cell>
          <cell r="K741">
            <v>81.325999999999993</v>
          </cell>
        </row>
        <row r="742">
          <cell r="A742" t="str">
            <v>5471.TW</v>
          </cell>
          <cell r="B742">
            <v>1.33</v>
          </cell>
          <cell r="D742">
            <v>6.1970219999999996</v>
          </cell>
          <cell r="E742">
            <v>6.1290003000000003E-2</v>
          </cell>
          <cell r="F742">
            <v>2.681E-2</v>
          </cell>
          <cell r="G742">
            <v>0.42321998</v>
          </cell>
          <cell r="H742">
            <v>4.0480000000000002E-2</v>
          </cell>
          <cell r="I742">
            <v>40.676690000000001</v>
          </cell>
          <cell r="J742">
            <v>2.5170984000000001</v>
          </cell>
          <cell r="K742">
            <v>16.222999999999999</v>
          </cell>
        </row>
        <row r="743">
          <cell r="A743" t="str">
            <v>5484.TW</v>
          </cell>
          <cell r="B743">
            <v>-1.1200000000000001</v>
          </cell>
          <cell r="D743">
            <v>37.101447999999998</v>
          </cell>
          <cell r="E743">
            <v>-0.12255999400000001</v>
          </cell>
          <cell r="F743">
            <v>-7.0900000000000005E-2</v>
          </cell>
          <cell r="G743">
            <v>0.22264998999999999</v>
          </cell>
          <cell r="H743">
            <v>-0.48668</v>
          </cell>
          <cell r="J743">
            <v>3.0092865999999998</v>
          </cell>
          <cell r="K743">
            <v>5.2969999999999997</v>
          </cell>
        </row>
        <row r="744">
          <cell r="A744" t="str">
            <v>5515.TW</v>
          </cell>
          <cell r="B744">
            <v>1.89</v>
          </cell>
          <cell r="C744">
            <v>0.47499999999999998</v>
          </cell>
          <cell r="E744">
            <v>7.059E-2</v>
          </cell>
          <cell r="F744">
            <v>4.5300000000000002E-3</v>
          </cell>
          <cell r="G744">
            <v>9.2980005000000004E-2</v>
          </cell>
          <cell r="H744">
            <v>1.33E-3</v>
          </cell>
          <cell r="I744">
            <v>12.433863000000001</v>
          </cell>
          <cell r="J744">
            <v>1.2210962999999999</v>
          </cell>
          <cell r="K744">
            <v>16.613</v>
          </cell>
        </row>
        <row r="745">
          <cell r="A745" t="str">
            <v>5519.TW</v>
          </cell>
          <cell r="B745">
            <v>4.5999999999999996</v>
          </cell>
          <cell r="E745">
            <v>0.20605000000000001</v>
          </cell>
          <cell r="F745">
            <v>6.1100002E-2</v>
          </cell>
          <cell r="G745">
            <v>0.26834000000000002</v>
          </cell>
          <cell r="H745">
            <v>0.15146999999999999</v>
          </cell>
          <cell r="I745">
            <v>8.9239130000000007</v>
          </cell>
          <cell r="J745">
            <v>1.7255148</v>
          </cell>
          <cell r="K745">
            <v>28.943999999999999</v>
          </cell>
        </row>
        <row r="746">
          <cell r="A746" t="str">
            <v>5521.TW</v>
          </cell>
          <cell r="B746">
            <v>0.11</v>
          </cell>
          <cell r="E746">
            <v>9.5899999999999996E-3</v>
          </cell>
          <cell r="F746">
            <v>2.0899999999999998E-3</v>
          </cell>
          <cell r="G746">
            <v>5.91E-2</v>
          </cell>
          <cell r="H746">
            <v>-6.583E-2</v>
          </cell>
          <cell r="I746">
            <v>115.90909000000001</v>
          </cell>
          <cell r="J746">
            <v>1.1921459999999999</v>
          </cell>
          <cell r="K746">
            <v>11.776</v>
          </cell>
        </row>
        <row r="747">
          <cell r="A747" t="str">
            <v>5522.TW</v>
          </cell>
          <cell r="B747">
            <v>3.9</v>
          </cell>
          <cell r="C747">
            <v>0.315</v>
          </cell>
          <cell r="D747">
            <v>12.0558</v>
          </cell>
          <cell r="E747">
            <v>8.2360000000000003E-2</v>
          </cell>
          <cell r="F747">
            <v>3.04E-2</v>
          </cell>
          <cell r="G747">
            <v>0.30098000000000003</v>
          </cell>
          <cell r="H747">
            <v>0.25469000000000003</v>
          </cell>
          <cell r="I747">
            <v>21.051280999999999</v>
          </cell>
          <cell r="J747">
            <v>1.4113804000000001</v>
          </cell>
          <cell r="K747">
            <v>27.946999999999999</v>
          </cell>
        </row>
        <row r="748">
          <cell r="A748" t="str">
            <v>5525.TW</v>
          </cell>
          <cell r="B748">
            <v>2.4</v>
          </cell>
          <cell r="E748">
            <v>0.13095999999999999</v>
          </cell>
          <cell r="F748">
            <v>3.0460000000000001E-2</v>
          </cell>
          <cell r="G748">
            <v>0.27438997999999998</v>
          </cell>
          <cell r="H748">
            <v>-0.19333</v>
          </cell>
          <cell r="I748">
            <v>14.75</v>
          </cell>
          <cell r="J748">
            <v>1.9458032999999999</v>
          </cell>
          <cell r="K748">
            <v>17.059000000000001</v>
          </cell>
        </row>
        <row r="749">
          <cell r="A749" t="str">
            <v>5531.TW</v>
          </cell>
          <cell r="B749">
            <v>-0.85</v>
          </cell>
          <cell r="C749">
            <v>0.61899999999999999</v>
          </cell>
          <cell r="E749">
            <v>-3.5940002999999998E-2</v>
          </cell>
          <cell r="F749">
            <v>-4.3099998000000004E-3</v>
          </cell>
          <cell r="G749">
            <v>0.26349001999999999</v>
          </cell>
          <cell r="H749">
            <v>-0.68267</v>
          </cell>
          <cell r="J749">
            <v>1.0712216999999999</v>
          </cell>
          <cell r="K749">
            <v>3.8650000000000002</v>
          </cell>
        </row>
        <row r="750">
          <cell r="A750" t="str">
            <v>5533.TW</v>
          </cell>
          <cell r="B750">
            <v>1.97</v>
          </cell>
          <cell r="C750">
            <v>0.22600000000000001</v>
          </cell>
          <cell r="E750">
            <v>9.5280000000000004E-2</v>
          </cell>
          <cell r="F750">
            <v>5.1090002000000002E-2</v>
          </cell>
          <cell r="G750">
            <v>0.32713999999999999</v>
          </cell>
          <cell r="H750">
            <v>0.20674998999999999</v>
          </cell>
          <cell r="I750">
            <v>12.233502</v>
          </cell>
          <cell r="J750">
            <v>0.71511230000000003</v>
          </cell>
          <cell r="K750">
            <v>13.195</v>
          </cell>
        </row>
        <row r="751">
          <cell r="A751" t="str">
            <v>5534.TW</v>
          </cell>
          <cell r="B751">
            <v>6.12</v>
          </cell>
          <cell r="C751">
            <v>0.27200000000000002</v>
          </cell>
          <cell r="D751">
            <v>9.8812549999999995</v>
          </cell>
          <cell r="E751">
            <v>9.1749999999999998E-2</v>
          </cell>
          <cell r="F751">
            <v>3.1059999000000001E-2</v>
          </cell>
          <cell r="G751">
            <v>0.30055999999999999</v>
          </cell>
          <cell r="H751">
            <v>0.24328</v>
          </cell>
          <cell r="I751">
            <v>19.035948000000001</v>
          </cell>
          <cell r="J751">
            <v>1.6943235000000001</v>
          </cell>
          <cell r="K751">
            <v>33.749000000000002</v>
          </cell>
        </row>
        <row r="752">
          <cell r="A752" t="str">
            <v>5538.TW</v>
          </cell>
          <cell r="B752">
            <v>1.1499999999999999</v>
          </cell>
          <cell r="C752">
            <v>0.47799999999999998</v>
          </cell>
          <cell r="D752">
            <v>5.3588905000000002</v>
          </cell>
          <cell r="E752">
            <v>2.0219999999999998E-2</v>
          </cell>
          <cell r="F752">
            <v>7.9000010000000002E-3</v>
          </cell>
          <cell r="G752">
            <v>7.4660000000000004E-2</v>
          </cell>
          <cell r="H752">
            <v>-4.3999999999999997E-2</v>
          </cell>
          <cell r="I752">
            <v>28.565215999999999</v>
          </cell>
          <cell r="J752">
            <v>1.0142958</v>
          </cell>
          <cell r="K752">
            <v>64.442999999999998</v>
          </cell>
        </row>
        <row r="753">
          <cell r="A753" t="str">
            <v>5546.TW</v>
          </cell>
          <cell r="B753">
            <v>-1.01</v>
          </cell>
          <cell r="C753">
            <v>0.25900000000000001</v>
          </cell>
          <cell r="E753">
            <v>-9.5690004999999995E-2</v>
          </cell>
          <cell r="F753">
            <v>-8.0699994999999993E-3</v>
          </cell>
          <cell r="G753">
            <v>8.5629999999999998E-2</v>
          </cell>
          <cell r="H753">
            <v>4.9689997E-2</v>
          </cell>
          <cell r="J753">
            <v>1.0979247999999999</v>
          </cell>
          <cell r="K753">
            <v>45.960999999999999</v>
          </cell>
        </row>
        <row r="754">
          <cell r="A754" t="str">
            <v>5607.TW</v>
          </cell>
          <cell r="B754">
            <v>2.61</v>
          </cell>
          <cell r="D754">
            <v>18.448844999999999</v>
          </cell>
          <cell r="E754">
            <v>8.9249999999999996E-2</v>
          </cell>
          <cell r="F754">
            <v>2.4030002000000002E-2</v>
          </cell>
          <cell r="G754">
            <v>0.46925998000000002</v>
          </cell>
          <cell r="H754">
            <v>0.34043997999999998</v>
          </cell>
          <cell r="I754">
            <v>21.417625000000001</v>
          </cell>
          <cell r="J754">
            <v>1.8724460000000001</v>
          </cell>
          <cell r="K754">
            <v>9.5790000000000006</v>
          </cell>
        </row>
        <row r="755">
          <cell r="A755" t="str">
            <v>5608.TW</v>
          </cell>
          <cell r="B755">
            <v>-1.31</v>
          </cell>
          <cell r="C755">
            <v>1.3640000000000001</v>
          </cell>
          <cell r="D755">
            <v>2.1402714</v>
          </cell>
          <cell r="E755">
            <v>-5.747E-2</v>
          </cell>
          <cell r="F755">
            <v>-4.5199999999999997E-3</v>
          </cell>
          <cell r="G755">
            <v>3.9320000000000001E-2</v>
          </cell>
          <cell r="H755">
            <v>-1.585E-2</v>
          </cell>
          <cell r="J755">
            <v>0.97073423999999997</v>
          </cell>
          <cell r="K755">
            <v>9.1739999999999995</v>
          </cell>
        </row>
        <row r="756">
          <cell r="A756" t="str">
            <v>5706.TW</v>
          </cell>
          <cell r="B756">
            <v>3.6</v>
          </cell>
          <cell r="C756">
            <v>0.47799999999999998</v>
          </cell>
          <cell r="D756">
            <v>40.35</v>
          </cell>
          <cell r="E756">
            <v>0.18568999999999999</v>
          </cell>
          <cell r="F756">
            <v>4.1459999999999997E-2</v>
          </cell>
          <cell r="G756">
            <v>0.16159001000000001</v>
          </cell>
          <cell r="H756">
            <v>9.0550005000000003E-2</v>
          </cell>
          <cell r="I756">
            <v>22.416665999999999</v>
          </cell>
          <cell r="J756">
            <v>3.8757079999999999</v>
          </cell>
          <cell r="K756">
            <v>33.500999999999998</v>
          </cell>
        </row>
        <row r="757">
          <cell r="A757" t="str">
            <v>5871.TW</v>
          </cell>
          <cell r="B757">
            <v>14.31</v>
          </cell>
          <cell r="C757">
            <v>1.1659999999999999</v>
          </cell>
          <cell r="D757">
            <v>8.5967830000000003</v>
          </cell>
          <cell r="E757">
            <v>0.15104999999999999</v>
          </cell>
          <cell r="F757">
            <v>2.6859999999999998E-2</v>
          </cell>
          <cell r="G757">
            <v>0.71453005000000003</v>
          </cell>
          <cell r="H757">
            <v>0.51114000000000004</v>
          </cell>
          <cell r="I757">
            <v>10.831586</v>
          </cell>
          <cell r="J757">
            <v>1.5625473000000001</v>
          </cell>
          <cell r="K757">
            <v>39.076000000000001</v>
          </cell>
        </row>
        <row r="758">
          <cell r="A758" t="str">
            <v>5876.TW</v>
          </cell>
          <cell r="B758">
            <v>3.03</v>
          </cell>
          <cell r="C758">
            <v>0.44900000000000001</v>
          </cell>
          <cell r="D758">
            <v>12.236841999999999</v>
          </cell>
          <cell r="E758">
            <v>7.1120000000000003E-2</v>
          </cell>
          <cell r="F758">
            <v>7.3000000000000001E-3</v>
          </cell>
          <cell r="H758">
            <v>0.57616000000000001</v>
          </cell>
          <cell r="I758">
            <v>15.346534999999999</v>
          </cell>
          <cell r="J758">
            <v>1.1701646000000001</v>
          </cell>
          <cell r="K758">
            <v>8.3010000000000002</v>
          </cell>
        </row>
        <row r="759">
          <cell r="A759" t="str">
            <v>5880.TW</v>
          </cell>
          <cell r="B759">
            <v>1.17</v>
          </cell>
          <cell r="C759">
            <v>0.38600000000000001</v>
          </cell>
          <cell r="D759">
            <v>14.086021000000001</v>
          </cell>
          <cell r="E759">
            <v>7.664E-2</v>
          </cell>
          <cell r="F759">
            <v>3.8500000000000001E-3</v>
          </cell>
          <cell r="H759">
            <v>0.31289</v>
          </cell>
          <cell r="I759">
            <v>22.393163999999999</v>
          </cell>
          <cell r="J759">
            <v>1.6064750000000001</v>
          </cell>
          <cell r="K759">
            <v>3.6629999999999998</v>
          </cell>
        </row>
        <row r="760">
          <cell r="A760" t="str">
            <v>5906.TW</v>
          </cell>
          <cell r="B760">
            <v>2.39</v>
          </cell>
          <cell r="C760">
            <v>0.56100000000000005</v>
          </cell>
          <cell r="E760">
            <v>0.10949001</v>
          </cell>
          <cell r="F760">
            <v>3.7080000000000002E-2</v>
          </cell>
          <cell r="G760">
            <v>0.53715000000000002</v>
          </cell>
          <cell r="H760">
            <v>7.5600000000000001E-2</v>
          </cell>
          <cell r="I760">
            <v>26.694559999999999</v>
          </cell>
          <cell r="J760">
            <v>3.0954343999999998</v>
          </cell>
          <cell r="K760">
            <v>61.545000000000002</v>
          </cell>
        </row>
        <row r="761">
          <cell r="A761" t="str">
            <v>5907.TW</v>
          </cell>
          <cell r="B761">
            <v>-11.37</v>
          </cell>
          <cell r="C761">
            <v>0.623</v>
          </cell>
          <cell r="E761">
            <v>-0.33808997000000002</v>
          </cell>
          <cell r="F761">
            <v>-6.0499999999999998E-3</v>
          </cell>
          <cell r="G761">
            <v>0.83211999999999997</v>
          </cell>
          <cell r="H761">
            <v>-0.12880999000000001</v>
          </cell>
          <cell r="J761">
            <v>0.35730805999999998</v>
          </cell>
          <cell r="K761">
            <v>19.536999999999999</v>
          </cell>
        </row>
        <row r="762">
          <cell r="A762" t="str">
            <v>6005.TW</v>
          </cell>
          <cell r="B762">
            <v>2.0099999999999998</v>
          </cell>
          <cell r="C762">
            <v>0.82799999999999996</v>
          </cell>
          <cell r="E762">
            <v>0.11141</v>
          </cell>
          <cell r="F762">
            <v>2.085E-2</v>
          </cell>
          <cell r="G762">
            <v>0.88980999999999999</v>
          </cell>
          <cell r="H762">
            <v>0.31391999999999998</v>
          </cell>
          <cell r="I762">
            <v>12.388059999999999</v>
          </cell>
          <cell r="J762">
            <v>1.3431145</v>
          </cell>
          <cell r="K762">
            <v>4.923</v>
          </cell>
        </row>
        <row r="763">
          <cell r="A763" t="str">
            <v>6024.TW</v>
          </cell>
          <cell r="B763">
            <v>4.91</v>
          </cell>
          <cell r="C763">
            <v>0.41299999999999998</v>
          </cell>
          <cell r="E763">
            <v>0.14485000000000001</v>
          </cell>
          <cell r="F763">
            <v>2.0350001999999999E-2</v>
          </cell>
          <cell r="G763">
            <v>0.57077</v>
          </cell>
          <cell r="H763">
            <v>-1.8939999999999999E-2</v>
          </cell>
          <cell r="I763">
            <v>12.158860000000001</v>
          </cell>
          <cell r="J763">
            <v>1.7513494000000001</v>
          </cell>
          <cell r="K763">
            <v>10.250999999999999</v>
          </cell>
        </row>
        <row r="764">
          <cell r="A764" t="str">
            <v>6108.TW</v>
          </cell>
          <cell r="B764">
            <v>0.74</v>
          </cell>
          <cell r="D764">
            <v>7.4074073</v>
          </cell>
          <cell r="E764">
            <v>3.2820000000000002E-2</v>
          </cell>
          <cell r="F764">
            <v>-2.8600001000000002E-3</v>
          </cell>
          <cell r="G764">
            <v>0.100880004</v>
          </cell>
          <cell r="H764">
            <v>-2.9760001000000001E-2</v>
          </cell>
          <cell r="I764">
            <v>29.729728999999999</v>
          </cell>
          <cell r="J764">
            <v>1.0379316999999999</v>
          </cell>
          <cell r="K764">
            <v>36.19</v>
          </cell>
        </row>
        <row r="765">
          <cell r="A765" t="str">
            <v>6112.TW</v>
          </cell>
          <cell r="B765">
            <v>2.98</v>
          </cell>
          <cell r="C765">
            <v>0.23699999999999999</v>
          </cell>
          <cell r="E765">
            <v>0.10759000000000001</v>
          </cell>
          <cell r="F765">
            <v>1.985E-2</v>
          </cell>
          <cell r="G765">
            <v>0.1376</v>
          </cell>
          <cell r="H765">
            <v>7.5100000000000002E-3</v>
          </cell>
          <cell r="I765">
            <v>20.201342</v>
          </cell>
          <cell r="J765">
            <v>2.7074432000000002</v>
          </cell>
          <cell r="K765">
            <v>105.598</v>
          </cell>
        </row>
        <row r="766">
          <cell r="A766" t="str">
            <v>6115.TW</v>
          </cell>
          <cell r="B766">
            <v>3.18</v>
          </cell>
          <cell r="C766">
            <v>0.2</v>
          </cell>
          <cell r="D766">
            <v>14.300255</v>
          </cell>
          <cell r="E766">
            <v>9.9759996000000004E-2</v>
          </cell>
          <cell r="F766">
            <v>4.3530001999999998E-2</v>
          </cell>
          <cell r="G766">
            <v>0.17229</v>
          </cell>
          <cell r="H766">
            <v>9.0530009999999994E-2</v>
          </cell>
          <cell r="I766">
            <v>17.672955999999999</v>
          </cell>
          <cell r="J766">
            <v>2.0820211999999998</v>
          </cell>
          <cell r="K766">
            <v>33.725999999999999</v>
          </cell>
        </row>
        <row r="767">
          <cell r="A767" t="str">
            <v>6116.TW</v>
          </cell>
          <cell r="B767">
            <v>-1.74</v>
          </cell>
          <cell r="C767">
            <v>1.099</v>
          </cell>
          <cell r="D767">
            <v>38.148147999999999</v>
          </cell>
          <cell r="E767">
            <v>-0.11402000499999999</v>
          </cell>
          <cell r="F767">
            <v>-5.7160000000000002E-2</v>
          </cell>
          <cell r="G767">
            <v>-0.22281000000000001</v>
          </cell>
          <cell r="H767">
            <v>-0.43385000000000001</v>
          </cell>
          <cell r="J767">
            <v>0.73189795000000002</v>
          </cell>
          <cell r="K767">
            <v>4.2729999999999997</v>
          </cell>
        </row>
        <row r="768">
          <cell r="A768" t="str">
            <v>6117.TW</v>
          </cell>
          <cell r="B768">
            <v>2.66</v>
          </cell>
          <cell r="C768">
            <v>0.97099999999999997</v>
          </cell>
          <cell r="E768">
            <v>7.4969999999999995E-2</v>
          </cell>
          <cell r="F768">
            <v>2.0119999999999999E-2</v>
          </cell>
          <cell r="G768">
            <v>0.23352999999999999</v>
          </cell>
          <cell r="H768">
            <v>0.14277999999999999</v>
          </cell>
          <cell r="I768">
            <v>48.49624</v>
          </cell>
          <cell r="J768">
            <v>9.4133099999999992</v>
          </cell>
          <cell r="K768">
            <v>26.721</v>
          </cell>
        </row>
        <row r="769">
          <cell r="A769" t="str">
            <v>6120.TW</v>
          </cell>
          <cell r="B769">
            <v>0.5</v>
          </cell>
          <cell r="D769">
            <v>-830.00005999999996</v>
          </cell>
          <cell r="E769">
            <v>3.6909999999999998E-2</v>
          </cell>
          <cell r="F769">
            <v>-1.8699999999999999E-3</v>
          </cell>
          <cell r="G769">
            <v>5.5530000000000003E-2</v>
          </cell>
          <cell r="H769">
            <v>-2.8830000000000001E-2</v>
          </cell>
          <cell r="I769">
            <v>33.200000000000003</v>
          </cell>
          <cell r="J769">
            <v>1.1640136999999999</v>
          </cell>
          <cell r="K769">
            <v>29.533000000000001</v>
          </cell>
        </row>
        <row r="770">
          <cell r="A770" t="str">
            <v>6128.TW</v>
          </cell>
          <cell r="B770">
            <v>3.27</v>
          </cell>
          <cell r="C770">
            <v>9.1999999999999998E-2</v>
          </cell>
          <cell r="E770">
            <v>0.106639996</v>
          </cell>
          <cell r="F770">
            <v>4.0999997000000003E-2</v>
          </cell>
          <cell r="G770">
            <v>0.41597000000000001</v>
          </cell>
          <cell r="H770">
            <v>0.10576000000000001</v>
          </cell>
          <cell r="I770">
            <v>12.04893</v>
          </cell>
          <cell r="J770">
            <v>1.2108920000000001</v>
          </cell>
          <cell r="K770">
            <v>41.652999999999999</v>
          </cell>
        </row>
        <row r="771">
          <cell r="A771" t="str">
            <v>6133.TW</v>
          </cell>
          <cell r="B771">
            <v>0.23</v>
          </cell>
          <cell r="E771">
            <v>2.3550000000000001E-2</v>
          </cell>
          <cell r="F771">
            <v>1.3699999999999999E-3</v>
          </cell>
          <cell r="G771">
            <v>0.19756001000000001</v>
          </cell>
          <cell r="H771">
            <v>-5.4510000000000003E-2</v>
          </cell>
          <cell r="I771">
            <v>67.608695999999995</v>
          </cell>
          <cell r="J771">
            <v>1.6337466</v>
          </cell>
          <cell r="K771">
            <v>8.3179999999999996</v>
          </cell>
        </row>
        <row r="772">
          <cell r="A772" t="str">
            <v>6136.TW</v>
          </cell>
          <cell r="B772">
            <v>0.91</v>
          </cell>
          <cell r="C772">
            <v>0.25</v>
          </cell>
          <cell r="E772">
            <v>3.082E-2</v>
          </cell>
          <cell r="F772">
            <v>-6.2899999999999996E-3</v>
          </cell>
          <cell r="G772">
            <v>0.19114</v>
          </cell>
          <cell r="H772">
            <v>-0.10677</v>
          </cell>
          <cell r="I772">
            <v>25.824175</v>
          </cell>
          <cell r="J772">
            <v>0.70727739999999995</v>
          </cell>
          <cell r="K772">
            <v>4.3819999999999997</v>
          </cell>
        </row>
        <row r="773">
          <cell r="A773" t="str">
            <v>6139.TW</v>
          </cell>
          <cell r="B773">
            <v>9.1199999999999992</v>
          </cell>
          <cell r="C773">
            <v>1.02</v>
          </cell>
          <cell r="E773">
            <v>0.24973999999999999</v>
          </cell>
          <cell r="F773">
            <v>4.8529999999999997E-2</v>
          </cell>
          <cell r="G773">
            <v>9.0609999999999996E-2</v>
          </cell>
          <cell r="H773">
            <v>6.5879999999999994E-2</v>
          </cell>
          <cell r="I773">
            <v>23.574562</v>
          </cell>
          <cell r="J773">
            <v>4.4367403999999997</v>
          </cell>
          <cell r="K773">
            <v>252.303</v>
          </cell>
        </row>
        <row r="774">
          <cell r="A774" t="str">
            <v>6141.TW</v>
          </cell>
          <cell r="B774">
            <v>-5.23</v>
          </cell>
          <cell r="C774">
            <v>0.54100000000000004</v>
          </cell>
          <cell r="D774">
            <v>6.8235292000000003</v>
          </cell>
          <cell r="E774">
            <v>-0.21243000000000001</v>
          </cell>
          <cell r="F774">
            <v>-4.8439999999999997E-2</v>
          </cell>
          <cell r="G774">
            <v>-5.2780000000000001E-2</v>
          </cell>
          <cell r="H774">
            <v>-0.35776000000000002</v>
          </cell>
          <cell r="J774">
            <v>1.0968921</v>
          </cell>
          <cell r="K774">
            <v>22.673999999999999</v>
          </cell>
        </row>
        <row r="775">
          <cell r="A775" t="str">
            <v>6142.TW</v>
          </cell>
          <cell r="B775">
            <v>-0.35</v>
          </cell>
          <cell r="C775">
            <v>0.70499999999999996</v>
          </cell>
          <cell r="E775">
            <v>-1.1639999999999999E-2</v>
          </cell>
          <cell r="F775">
            <v>-2.401E-2</v>
          </cell>
          <cell r="G775">
            <v>6.8089999999999998E-2</v>
          </cell>
          <cell r="H775">
            <v>-0.43591000000000002</v>
          </cell>
          <cell r="J775">
            <v>1.0603676</v>
          </cell>
          <cell r="K775">
            <v>7.6769999999999996</v>
          </cell>
        </row>
        <row r="776">
          <cell r="A776" t="str">
            <v>6152.TW</v>
          </cell>
          <cell r="B776">
            <v>-0.1</v>
          </cell>
          <cell r="C776">
            <v>1.0249999999999999</v>
          </cell>
          <cell r="E776">
            <v>-1.4489999999999999E-2</v>
          </cell>
          <cell r="F776">
            <v>-2.2460000000000001E-2</v>
          </cell>
          <cell r="G776">
            <v>0.18652001000000001</v>
          </cell>
          <cell r="H776">
            <v>-2.8910000000000002E-2</v>
          </cell>
          <cell r="J776">
            <v>1.2429695999999999</v>
          </cell>
          <cell r="K776">
            <v>13.052</v>
          </cell>
        </row>
        <row r="777">
          <cell r="A777" t="str">
            <v>6153.TW</v>
          </cell>
          <cell r="B777">
            <v>-5.45</v>
          </cell>
          <cell r="C777">
            <v>0.93500000000000005</v>
          </cell>
          <cell r="D777">
            <v>5.8625335999999999</v>
          </cell>
          <cell r="E777">
            <v>-0.24551999999999999</v>
          </cell>
          <cell r="F777">
            <v>-6.3130000000000006E-2</v>
          </cell>
          <cell r="G777">
            <v>-9.5939999999999998E-2</v>
          </cell>
          <cell r="H777">
            <v>-0.16547000000000001</v>
          </cell>
          <cell r="J777">
            <v>0.98594742999999996</v>
          </cell>
          <cell r="K777">
            <v>17.745999999999999</v>
          </cell>
        </row>
        <row r="778">
          <cell r="A778" t="str">
            <v>6155.TW</v>
          </cell>
          <cell r="B778">
            <v>0.93</v>
          </cell>
          <cell r="D778">
            <v>22.195122000000001</v>
          </cell>
          <cell r="E778">
            <v>5.2740000000000002E-2</v>
          </cell>
          <cell r="F778">
            <v>-3.0999999999999999E-3</v>
          </cell>
          <cell r="G778">
            <v>0.19895001000000001</v>
          </cell>
          <cell r="H778">
            <v>-6.7849999999999994E-2</v>
          </cell>
          <cell r="I778">
            <v>29.354837</v>
          </cell>
          <cell r="J778">
            <v>1.5681543</v>
          </cell>
          <cell r="K778">
            <v>5.9279999999999999</v>
          </cell>
        </row>
        <row r="779">
          <cell r="A779" t="str">
            <v>6164.TW</v>
          </cell>
          <cell r="B779">
            <v>-0.01</v>
          </cell>
          <cell r="D779">
            <v>26.101696</v>
          </cell>
          <cell r="E779">
            <v>-2.2100000000000002E-3</v>
          </cell>
          <cell r="F779">
            <v>-1.4239999999999999E-2</v>
          </cell>
          <cell r="G779">
            <v>0.27849000000000002</v>
          </cell>
          <cell r="H779">
            <v>1.9539999999999998E-2</v>
          </cell>
          <cell r="J779">
            <v>1.3882627000000001</v>
          </cell>
          <cell r="K779">
            <v>7.5270000000000001</v>
          </cell>
        </row>
        <row r="780">
          <cell r="A780" t="str">
            <v>6165.TW</v>
          </cell>
          <cell r="B780">
            <v>1.1599999999999999</v>
          </cell>
          <cell r="C780">
            <v>0.30399999999999999</v>
          </cell>
          <cell r="E780">
            <v>1.8849999999999999E-2</v>
          </cell>
          <cell r="F780">
            <v>4.9100000000000003E-3</v>
          </cell>
          <cell r="G780">
            <v>0.24909000000000001</v>
          </cell>
          <cell r="H780">
            <v>6.2179998E-2</v>
          </cell>
          <cell r="I780">
            <v>34.956898000000002</v>
          </cell>
          <cell r="J780">
            <v>2.7502710000000001</v>
          </cell>
          <cell r="K780">
            <v>46.392000000000003</v>
          </cell>
        </row>
        <row r="781">
          <cell r="A781" t="str">
            <v>6166.TW</v>
          </cell>
          <cell r="B781">
            <v>0.78</v>
          </cell>
          <cell r="C781">
            <v>-7.2999999999999995E-2</v>
          </cell>
          <cell r="D781">
            <v>35.714286999999999</v>
          </cell>
          <cell r="E781">
            <v>5.2810002000000002E-2</v>
          </cell>
          <cell r="F781">
            <v>1.5149999000000001E-2</v>
          </cell>
          <cell r="G781">
            <v>0.36613997999999998</v>
          </cell>
          <cell r="H781">
            <v>1.2239999999999999E-2</v>
          </cell>
          <cell r="I781">
            <v>112.17949</v>
          </cell>
          <cell r="J781">
            <v>3.5280836</v>
          </cell>
          <cell r="K781">
            <v>52.481000000000002</v>
          </cell>
        </row>
        <row r="782">
          <cell r="A782" t="str">
            <v>6168.TW</v>
          </cell>
          <cell r="B782">
            <v>0.5</v>
          </cell>
          <cell r="C782">
            <v>0.84299999999999997</v>
          </cell>
          <cell r="D782">
            <v>10.936171</v>
          </cell>
          <cell r="E782">
            <v>2.7629999999999998E-2</v>
          </cell>
          <cell r="F782">
            <v>6.6500003000000002E-3</v>
          </cell>
          <cell r="G782">
            <v>0.26624999999999999</v>
          </cell>
          <cell r="H782">
            <v>6.6700003999999993E-2</v>
          </cell>
          <cell r="I782">
            <v>51.4</v>
          </cell>
          <cell r="J782">
            <v>1.6950270999999999</v>
          </cell>
          <cell r="K782">
            <v>9.8810000000000002</v>
          </cell>
        </row>
        <row r="783">
          <cell r="A783" t="str">
            <v>6176.TW</v>
          </cell>
          <cell r="B783">
            <v>13.8</v>
          </cell>
          <cell r="C783">
            <v>0.71499999999999997</v>
          </cell>
          <cell r="D783">
            <v>16.394113999999998</v>
          </cell>
          <cell r="E783">
            <v>0.18104999999999999</v>
          </cell>
          <cell r="F783">
            <v>6.1170000000000002E-2</v>
          </cell>
          <cell r="G783">
            <v>0.20480000000000001</v>
          </cell>
          <cell r="H783">
            <v>0.117089994</v>
          </cell>
          <cell r="I783">
            <v>14.528985</v>
          </cell>
          <cell r="J783">
            <v>2.5286919999999999</v>
          </cell>
          <cell r="K783">
            <v>98.2</v>
          </cell>
        </row>
        <row r="784">
          <cell r="A784" t="str">
            <v>6177.TW</v>
          </cell>
          <cell r="B784">
            <v>4.34</v>
          </cell>
          <cell r="C784">
            <v>0.38200000000000001</v>
          </cell>
          <cell r="D784">
            <v>16.083334000000001</v>
          </cell>
          <cell r="E784">
            <v>0.24826999</v>
          </cell>
          <cell r="F784">
            <v>4.4040000000000003E-2</v>
          </cell>
          <cell r="G784">
            <v>0.25345000000000001</v>
          </cell>
          <cell r="H784">
            <v>0.19194000999999999</v>
          </cell>
          <cell r="I784">
            <v>13.341013999999999</v>
          </cell>
          <cell r="J784">
            <v>2.6299055</v>
          </cell>
          <cell r="K784">
            <v>37.859000000000002</v>
          </cell>
        </row>
        <row r="785">
          <cell r="A785" t="str">
            <v>6183.TW</v>
          </cell>
          <cell r="B785">
            <v>3.18</v>
          </cell>
          <cell r="E785">
            <v>0.18136999000000001</v>
          </cell>
          <cell r="F785">
            <v>9.2740000000000003E-2</v>
          </cell>
          <cell r="G785">
            <v>0.43477001999999998</v>
          </cell>
          <cell r="H785">
            <v>0.22610000999999999</v>
          </cell>
          <cell r="I785">
            <v>23.207547999999999</v>
          </cell>
          <cell r="J785">
            <v>4.0556134999999998</v>
          </cell>
          <cell r="K785">
            <v>15.597</v>
          </cell>
        </row>
        <row r="786">
          <cell r="A786" t="str">
            <v>6184.TW</v>
          </cell>
          <cell r="B786">
            <v>3.47</v>
          </cell>
          <cell r="E786">
            <v>0.12527000999999999</v>
          </cell>
          <cell r="F786">
            <v>4.8219999999999999E-2</v>
          </cell>
          <cell r="G786">
            <v>0.50071995999999996</v>
          </cell>
          <cell r="H786">
            <v>0.28915000000000002</v>
          </cell>
          <cell r="I786">
            <v>15.965418</v>
          </cell>
          <cell r="J786">
            <v>1.9507042999999999</v>
          </cell>
          <cell r="K786">
            <v>13.984</v>
          </cell>
        </row>
        <row r="787">
          <cell r="A787" t="str">
            <v>6189.TW</v>
          </cell>
          <cell r="B787">
            <v>5.38</v>
          </cell>
          <cell r="C787">
            <v>0.39100000000000001</v>
          </cell>
          <cell r="E787">
            <v>0.16584998000000001</v>
          </cell>
          <cell r="F787">
            <v>5.0380003E-2</v>
          </cell>
          <cell r="G787">
            <v>8.4400000000000003E-2</v>
          </cell>
          <cell r="H787">
            <v>4.9360000000000001E-2</v>
          </cell>
          <cell r="I787">
            <v>19.423791999999999</v>
          </cell>
          <cell r="J787">
            <v>4.1164420000000002</v>
          </cell>
          <cell r="K787">
            <v>139.255</v>
          </cell>
        </row>
        <row r="788">
          <cell r="A788" t="str">
            <v>6191.TW</v>
          </cell>
          <cell r="B788">
            <v>6.68</v>
          </cell>
          <cell r="C788">
            <v>0.76300000000000001</v>
          </cell>
          <cell r="E788">
            <v>0.16347</v>
          </cell>
          <cell r="F788">
            <v>6.2019999999999999E-2</v>
          </cell>
          <cell r="G788">
            <v>0.23508999999999999</v>
          </cell>
          <cell r="H788">
            <v>0.18031</v>
          </cell>
          <cell r="I788">
            <v>10.718563</v>
          </cell>
          <cell r="J788">
            <v>1.6498075999999999</v>
          </cell>
          <cell r="K788">
            <v>48.725000000000001</v>
          </cell>
        </row>
        <row r="789">
          <cell r="A789" t="str">
            <v>6192.TW</v>
          </cell>
          <cell r="B789">
            <v>9</v>
          </cell>
          <cell r="C789">
            <v>0.61399999999999999</v>
          </cell>
          <cell r="D789">
            <v>11.248711</v>
          </cell>
          <cell r="E789">
            <v>0.12529000000000001</v>
          </cell>
          <cell r="F789">
            <v>6.3590005000000005E-2</v>
          </cell>
          <cell r="G789">
            <v>0.3196</v>
          </cell>
          <cell r="H789">
            <v>0.12958</v>
          </cell>
          <cell r="I789">
            <v>12.111110999999999</v>
          </cell>
          <cell r="J789">
            <v>1.6214689</v>
          </cell>
          <cell r="K789">
            <v>69.971000000000004</v>
          </cell>
        </row>
        <row r="790">
          <cell r="A790" t="str">
            <v>6196.TW</v>
          </cell>
          <cell r="B790">
            <v>11.64</v>
          </cell>
          <cell r="C790">
            <v>1.359</v>
          </cell>
          <cell r="D790">
            <v>13.039866999999999</v>
          </cell>
          <cell r="E790">
            <v>0.20280000000000001</v>
          </cell>
          <cell r="F790">
            <v>3.7039999999999997E-2</v>
          </cell>
          <cell r="G790">
            <v>9.3240000000000003E-2</v>
          </cell>
          <cell r="H790">
            <v>3.6600000000000001E-2</v>
          </cell>
          <cell r="I790">
            <v>13.487971999999999</v>
          </cell>
          <cell r="J790">
            <v>2.8363923999999998</v>
          </cell>
          <cell r="K790">
            <v>285.37</v>
          </cell>
        </row>
        <row r="791">
          <cell r="A791" t="str">
            <v>6197.TW</v>
          </cell>
          <cell r="B791">
            <v>6.25</v>
          </cell>
          <cell r="C791">
            <v>0.54900000000000004</v>
          </cell>
          <cell r="E791">
            <v>0.19878999999999999</v>
          </cell>
          <cell r="F791">
            <v>8.0490000000000006E-2</v>
          </cell>
          <cell r="G791">
            <v>0.28949999999999998</v>
          </cell>
          <cell r="H791">
            <v>0.16721000999999999</v>
          </cell>
          <cell r="I791">
            <v>25.84</v>
          </cell>
          <cell r="J791">
            <v>5.8829960000000003</v>
          </cell>
          <cell r="K791">
            <v>40.645000000000003</v>
          </cell>
        </row>
        <row r="792">
          <cell r="A792" t="str">
            <v>6201.TW</v>
          </cell>
          <cell r="B792">
            <v>4.5599999999999996</v>
          </cell>
          <cell r="C792">
            <v>0.28799999999999998</v>
          </cell>
          <cell r="E792">
            <v>0.16665000999999999</v>
          </cell>
          <cell r="F792">
            <v>7.9280000000000003E-2</v>
          </cell>
          <cell r="G792">
            <v>0.25242999999999999</v>
          </cell>
          <cell r="H792">
            <v>8.7679999999999994E-2</v>
          </cell>
          <cell r="I792">
            <v>14.166667</v>
          </cell>
          <cell r="J792">
            <v>2.3179045</v>
          </cell>
          <cell r="K792">
            <v>37.354999999999997</v>
          </cell>
        </row>
        <row r="793">
          <cell r="A793" t="str">
            <v>6202.TW</v>
          </cell>
          <cell r="B793">
            <v>0.13</v>
          </cell>
          <cell r="D793">
            <v>38.757762999999997</v>
          </cell>
          <cell r="E793">
            <v>6.8599999999999998E-3</v>
          </cell>
          <cell r="F793">
            <v>-5.1000000000000004E-4</v>
          </cell>
          <cell r="G793">
            <v>0.39330999999999999</v>
          </cell>
          <cell r="H793">
            <v>-0.13677</v>
          </cell>
          <cell r="I793">
            <v>480.00002999999998</v>
          </cell>
          <cell r="J793">
            <v>3.7271532999999999</v>
          </cell>
          <cell r="K793">
            <v>10.111000000000001</v>
          </cell>
        </row>
        <row r="794">
          <cell r="A794" t="str">
            <v>6205.TW</v>
          </cell>
          <cell r="B794">
            <v>1.5</v>
          </cell>
          <cell r="C794">
            <v>0.505</v>
          </cell>
          <cell r="D794">
            <v>17.366071999999999</v>
          </cell>
          <cell r="E794">
            <v>6.8519999999999998E-2</v>
          </cell>
          <cell r="F794">
            <v>3.1889997000000003E-2</v>
          </cell>
          <cell r="G794">
            <v>0.37635000000000002</v>
          </cell>
          <cell r="H794">
            <v>0.11109999600000001</v>
          </cell>
          <cell r="I794">
            <v>51.866669999999999</v>
          </cell>
          <cell r="J794">
            <v>2.5519075</v>
          </cell>
          <cell r="K794">
            <v>17.003</v>
          </cell>
        </row>
        <row r="795">
          <cell r="A795" t="str">
            <v>6206.TW</v>
          </cell>
          <cell r="B795">
            <v>4.68</v>
          </cell>
          <cell r="D795">
            <v>13.739131</v>
          </cell>
          <cell r="E795">
            <v>0.12862000000000001</v>
          </cell>
          <cell r="F795">
            <v>7.4700000000000003E-2</v>
          </cell>
          <cell r="G795">
            <v>0.41055000000000003</v>
          </cell>
          <cell r="H795">
            <v>0.21759000000000001</v>
          </cell>
          <cell r="I795">
            <v>20.256412999999998</v>
          </cell>
          <cell r="J795">
            <v>2.7697432000000002</v>
          </cell>
          <cell r="K795">
            <v>25.995000000000001</v>
          </cell>
        </row>
        <row r="796">
          <cell r="A796" t="str">
            <v>6209.TW</v>
          </cell>
          <cell r="B796">
            <v>-0.13</v>
          </cell>
          <cell r="C796">
            <v>1.206</v>
          </cell>
          <cell r="D796">
            <v>-197.1875</v>
          </cell>
          <cell r="E796">
            <v>-1.5879999999999998E-2</v>
          </cell>
          <cell r="F796">
            <v>-2.0410000000000001E-2</v>
          </cell>
          <cell r="G796">
            <v>7.2129995000000002E-2</v>
          </cell>
          <cell r="H796">
            <v>-0.123909995</v>
          </cell>
          <cell r="J796">
            <v>1.8078156999999999</v>
          </cell>
          <cell r="K796">
            <v>15.477</v>
          </cell>
        </row>
        <row r="797">
          <cell r="A797" t="str">
            <v>6213.TW</v>
          </cell>
          <cell r="B797">
            <v>2.08</v>
          </cell>
          <cell r="C797">
            <v>1.0309999999999999</v>
          </cell>
          <cell r="D797">
            <v>16.83381</v>
          </cell>
          <cell r="E797">
            <v>3.8710000000000001E-2</v>
          </cell>
          <cell r="F797">
            <v>2.0550000999999998E-2</v>
          </cell>
          <cell r="G797">
            <v>0.12892999999999999</v>
          </cell>
          <cell r="H797">
            <v>4.0039999999999999E-2</v>
          </cell>
          <cell r="I797">
            <v>56.490386999999998</v>
          </cell>
          <cell r="J797">
            <v>2.1455310000000001</v>
          </cell>
          <cell r="K797">
            <v>68.807000000000002</v>
          </cell>
        </row>
        <row r="798">
          <cell r="A798" t="str">
            <v>6214.TW</v>
          </cell>
          <cell r="B798">
            <v>6.01</v>
          </cell>
          <cell r="C798">
            <v>0.374</v>
          </cell>
          <cell r="D798">
            <v>19.273302000000001</v>
          </cell>
          <cell r="E798">
            <v>0.107480004</v>
          </cell>
          <cell r="F798">
            <v>3.0369999000000002E-2</v>
          </cell>
          <cell r="G798">
            <v>0.22475999999999999</v>
          </cell>
          <cell r="H798">
            <v>3.2289999999999999E-2</v>
          </cell>
          <cell r="I798">
            <v>20.299499999999998</v>
          </cell>
          <cell r="J798">
            <v>2.1446025</v>
          </cell>
          <cell r="K798">
            <v>141.697</v>
          </cell>
        </row>
        <row r="799">
          <cell r="A799" t="str">
            <v>6215.TW</v>
          </cell>
          <cell r="B799">
            <v>0.97</v>
          </cell>
          <cell r="C799">
            <v>0.78600000000000003</v>
          </cell>
          <cell r="E799">
            <v>5.2920000000000002E-2</v>
          </cell>
          <cell r="F799">
            <v>7.4699995999999999E-3</v>
          </cell>
          <cell r="G799">
            <v>0.31452999999999998</v>
          </cell>
          <cell r="H799">
            <v>6.0909999999999999E-2</v>
          </cell>
          <cell r="I799">
            <v>57.113402999999998</v>
          </cell>
          <cell r="J799">
            <v>3.0149659999999998</v>
          </cell>
          <cell r="K799">
            <v>11.88</v>
          </cell>
        </row>
        <row r="800">
          <cell r="A800" t="str">
            <v>6216.TW</v>
          </cell>
          <cell r="B800">
            <v>1.94</v>
          </cell>
          <cell r="C800">
            <v>0.27300000000000002</v>
          </cell>
          <cell r="E800">
            <v>7.2680004000000006E-2</v>
          </cell>
          <cell r="F800">
            <v>2.7479999000000001E-2</v>
          </cell>
          <cell r="G800">
            <v>0.47025</v>
          </cell>
          <cell r="H800">
            <v>7.2909996000000005E-2</v>
          </cell>
          <cell r="I800">
            <v>21.391752</v>
          </cell>
          <cell r="J800">
            <v>2.2667685</v>
          </cell>
          <cell r="K800">
            <v>8.4209999999999994</v>
          </cell>
        </row>
        <row r="801">
          <cell r="A801" t="str">
            <v>6224.TW</v>
          </cell>
          <cell r="B801">
            <v>1.47</v>
          </cell>
          <cell r="D801">
            <v>777.14290000000005</v>
          </cell>
          <cell r="E801">
            <v>-3.3500001000000001E-3</v>
          </cell>
          <cell r="F801">
            <v>-5.0199996E-3</v>
          </cell>
          <cell r="G801">
            <v>0.26860001999999999</v>
          </cell>
          <cell r="H801">
            <v>-1.363E-2</v>
          </cell>
          <cell r="I801">
            <v>37.006799999999998</v>
          </cell>
          <cell r="J801">
            <v>1.8104366000000001</v>
          </cell>
          <cell r="K801">
            <v>32.406999999999996</v>
          </cell>
        </row>
        <row r="802">
          <cell r="A802" t="str">
            <v>6225.TW</v>
          </cell>
          <cell r="B802">
            <v>0.39</v>
          </cell>
          <cell r="C802">
            <v>0.44700000000000001</v>
          </cell>
          <cell r="E802">
            <v>9.5909999999999995E-2</v>
          </cell>
          <cell r="F802">
            <v>2.3800000000000002E-3</v>
          </cell>
          <cell r="G802">
            <v>0.18423999999999999</v>
          </cell>
          <cell r="H802">
            <v>5.0799999999999998E-2</v>
          </cell>
          <cell r="I802">
            <v>43.589745000000001</v>
          </cell>
          <cell r="J802">
            <v>4.9591599999999998</v>
          </cell>
          <cell r="K802">
            <v>1.9259999999999999</v>
          </cell>
        </row>
        <row r="803">
          <cell r="A803" t="str">
            <v>6226.TW</v>
          </cell>
          <cell r="B803">
            <v>-0.49</v>
          </cell>
          <cell r="C803">
            <v>0.193</v>
          </cell>
          <cell r="E803">
            <v>-5.7119999999999997E-2</v>
          </cell>
          <cell r="F803">
            <v>-1.5299999999999999E-2</v>
          </cell>
          <cell r="G803">
            <v>0.24114999000000001</v>
          </cell>
          <cell r="H803">
            <v>-0.10700999999999999</v>
          </cell>
          <cell r="J803">
            <v>1.0728049</v>
          </cell>
          <cell r="K803">
            <v>6.5730000000000004</v>
          </cell>
        </row>
        <row r="804">
          <cell r="A804" t="str">
            <v>6230.TW</v>
          </cell>
          <cell r="B804">
            <v>6.39</v>
          </cell>
          <cell r="C804">
            <v>0.84699999999999998</v>
          </cell>
          <cell r="D804">
            <v>56.25</v>
          </cell>
          <cell r="E804">
            <v>0.10920999000000001</v>
          </cell>
          <cell r="F804">
            <v>3.9800000000000002E-2</v>
          </cell>
          <cell r="G804">
            <v>0.19577</v>
          </cell>
          <cell r="H804">
            <v>3.5589999999999997E-2</v>
          </cell>
          <cell r="I804">
            <v>56.338028000000001</v>
          </cell>
          <cell r="J804">
            <v>5.4195641999999999</v>
          </cell>
          <cell r="K804">
            <v>124.60899999999999</v>
          </cell>
        </row>
        <row r="805">
          <cell r="A805" t="str">
            <v>6235.TW</v>
          </cell>
          <cell r="B805">
            <v>4.05</v>
          </cell>
          <cell r="C805">
            <v>1.0269999999999999</v>
          </cell>
          <cell r="D805">
            <v>7.2155924000000002</v>
          </cell>
          <cell r="E805">
            <v>0.22076999999999999</v>
          </cell>
          <cell r="F805">
            <v>7.911E-2</v>
          </cell>
          <cell r="G805">
            <v>0.31134000000000001</v>
          </cell>
          <cell r="H805">
            <v>0.16079001000000001</v>
          </cell>
          <cell r="I805">
            <v>22.395060000000001</v>
          </cell>
          <cell r="J805">
            <v>4.4222326000000001</v>
          </cell>
          <cell r="K805">
            <v>29.975000000000001</v>
          </cell>
        </row>
        <row r="806">
          <cell r="A806" t="str">
            <v>6239.TW</v>
          </cell>
          <cell r="B806">
            <v>11.45</v>
          </cell>
          <cell r="C806">
            <v>0.77900000000000003</v>
          </cell>
          <cell r="D806">
            <v>12.811128</v>
          </cell>
          <cell r="E806">
            <v>0.14666999999999999</v>
          </cell>
          <cell r="F806">
            <v>4.7350000000000003E-2</v>
          </cell>
          <cell r="G806">
            <v>0.18187</v>
          </cell>
          <cell r="H806">
            <v>0.111549996</v>
          </cell>
          <cell r="I806">
            <v>15.283842999999999</v>
          </cell>
          <cell r="J806">
            <v>2.3018744</v>
          </cell>
          <cell r="K806">
            <v>97.718000000000004</v>
          </cell>
        </row>
        <row r="807">
          <cell r="A807" t="str">
            <v>6243.TW</v>
          </cell>
          <cell r="B807">
            <v>1.64</v>
          </cell>
          <cell r="D807">
            <v>-39.9375</v>
          </cell>
          <cell r="E807">
            <v>8.9990000000000001E-2</v>
          </cell>
          <cell r="F807">
            <v>1.6379999999999999E-2</v>
          </cell>
          <cell r="G807">
            <v>0.34560000000000002</v>
          </cell>
          <cell r="H807">
            <v>-2.5829998999999999E-2</v>
          </cell>
          <cell r="I807">
            <v>38.963417</v>
          </cell>
          <cell r="J807">
            <v>3.3711424000000001</v>
          </cell>
          <cell r="K807">
            <v>19.207999999999998</v>
          </cell>
        </row>
        <row r="808">
          <cell r="A808" t="str">
            <v>6257.TW</v>
          </cell>
          <cell r="B808">
            <v>4.6500000000000004</v>
          </cell>
          <cell r="C808">
            <v>0.60099999999999998</v>
          </cell>
          <cell r="D808">
            <v>13.786077499999999</v>
          </cell>
          <cell r="E808">
            <v>0.14291000000000001</v>
          </cell>
          <cell r="F808">
            <v>3.7580000000000002E-2</v>
          </cell>
          <cell r="G808">
            <v>0.23923999000000001</v>
          </cell>
          <cell r="H808">
            <v>0.14193</v>
          </cell>
          <cell r="I808">
            <v>17.462364000000001</v>
          </cell>
          <cell r="J808">
            <v>2.1617590999999998</v>
          </cell>
          <cell r="K808">
            <v>35.113</v>
          </cell>
        </row>
        <row r="809">
          <cell r="A809" t="str">
            <v>6269.TW</v>
          </cell>
          <cell r="B809">
            <v>6.12</v>
          </cell>
          <cell r="C809">
            <v>0.83599999999999997</v>
          </cell>
          <cell r="D809">
            <v>15.645932999999999</v>
          </cell>
          <cell r="E809">
            <v>7.9060000000000005E-2</v>
          </cell>
          <cell r="F809">
            <v>2.3689999999999999E-2</v>
          </cell>
          <cell r="G809">
            <v>0.14829998999999999</v>
          </cell>
          <cell r="H809">
            <v>6.5809994999999996E-2</v>
          </cell>
          <cell r="I809">
            <v>16.029411</v>
          </cell>
          <cell r="J809">
            <v>1.2459515000000001</v>
          </cell>
          <cell r="K809">
            <v>102.134</v>
          </cell>
        </row>
        <row r="810">
          <cell r="A810" t="str">
            <v>6271.TW</v>
          </cell>
          <cell r="B810">
            <v>5.44</v>
          </cell>
          <cell r="C810">
            <v>1.109</v>
          </cell>
          <cell r="D810">
            <v>16.392600999999999</v>
          </cell>
          <cell r="E810">
            <v>4.6390000000000001E-2</v>
          </cell>
          <cell r="F810">
            <v>2.4809999999999999E-2</v>
          </cell>
          <cell r="G810">
            <v>0.23963000000000001</v>
          </cell>
          <cell r="H810">
            <v>0.14427000000000001</v>
          </cell>
          <cell r="I810">
            <v>29.319852999999998</v>
          </cell>
          <cell r="J810">
            <v>1.3681943000000001</v>
          </cell>
          <cell r="K810">
            <v>55.752000000000002</v>
          </cell>
        </row>
        <row r="811">
          <cell r="A811" t="str">
            <v>6277.TW</v>
          </cell>
          <cell r="B811">
            <v>4.01</v>
          </cell>
          <cell r="C811">
            <v>0.25800000000000001</v>
          </cell>
          <cell r="D811">
            <v>11.783166</v>
          </cell>
          <cell r="E811">
            <v>0.11814999599999999</v>
          </cell>
          <cell r="F811">
            <v>6.8199999999999997E-2</v>
          </cell>
          <cell r="G811">
            <v>0.59943999999999997</v>
          </cell>
          <cell r="H811">
            <v>0.14624000000000001</v>
          </cell>
          <cell r="I811">
            <v>20.598503000000001</v>
          </cell>
          <cell r="J811">
            <v>2.0819155999999999</v>
          </cell>
          <cell r="K811">
            <v>43.158999999999999</v>
          </cell>
        </row>
        <row r="812">
          <cell r="A812" t="str">
            <v>6278.TW</v>
          </cell>
          <cell r="B812">
            <v>9.85</v>
          </cell>
          <cell r="C812">
            <v>1.2509999999999999</v>
          </cell>
          <cell r="D812">
            <v>10.568383000000001</v>
          </cell>
          <cell r="E812">
            <v>0.15407999999999999</v>
          </cell>
          <cell r="F812">
            <v>3.6659999999999998E-2</v>
          </cell>
          <cell r="G812">
            <v>0.11840000000000001</v>
          </cell>
          <cell r="H812">
            <v>5.5609997000000001E-2</v>
          </cell>
          <cell r="I812">
            <v>12.081218</v>
          </cell>
          <cell r="J812">
            <v>1.7368965999999999</v>
          </cell>
          <cell r="K812">
            <v>164.202</v>
          </cell>
        </row>
        <row r="813">
          <cell r="A813" t="str">
            <v>6281.TW</v>
          </cell>
          <cell r="B813">
            <v>4.8899999999999997</v>
          </cell>
          <cell r="C813">
            <v>0.154</v>
          </cell>
          <cell r="E813">
            <v>0.17888999999999999</v>
          </cell>
          <cell r="F813">
            <v>4.3709997E-2</v>
          </cell>
          <cell r="G813">
            <v>0.19777</v>
          </cell>
          <cell r="H813">
            <v>2.1569999999999999E-2</v>
          </cell>
          <cell r="I813">
            <v>17.361962999999999</v>
          </cell>
          <cell r="J813">
            <v>2.9490430000000001</v>
          </cell>
          <cell r="K813">
            <v>205.93899999999999</v>
          </cell>
        </row>
        <row r="814">
          <cell r="A814" t="str">
            <v>6282.TW</v>
          </cell>
          <cell r="B814">
            <v>-0.1</v>
          </cell>
          <cell r="D814">
            <v>22.951806999999999</v>
          </cell>
          <cell r="E814">
            <v>-2.99E-3</v>
          </cell>
          <cell r="F814">
            <v>6.8100000000000001E-3</v>
          </cell>
          <cell r="G814">
            <v>0.22624000999999999</v>
          </cell>
          <cell r="H814">
            <v>-8.0800000000000004E-3</v>
          </cell>
          <cell r="J814">
            <v>1.3571275</v>
          </cell>
          <cell r="K814">
            <v>40.441000000000003</v>
          </cell>
        </row>
        <row r="815">
          <cell r="A815" t="str">
            <v>6283.TW</v>
          </cell>
          <cell r="B815">
            <v>-1.19</v>
          </cell>
          <cell r="C815">
            <v>1.1240000000000001</v>
          </cell>
          <cell r="D815">
            <v>92.63888</v>
          </cell>
          <cell r="E815">
            <v>-0.105450004</v>
          </cell>
          <cell r="F815">
            <v>-4.3730001999999997E-2</v>
          </cell>
          <cell r="G815">
            <v>6.9010000000000002E-2</v>
          </cell>
          <cell r="H815">
            <v>-0.24417</v>
          </cell>
          <cell r="J815">
            <v>3.1494946000000001</v>
          </cell>
          <cell r="K815">
            <v>8.798</v>
          </cell>
        </row>
        <row r="816">
          <cell r="A816" t="str">
            <v>6285.TW</v>
          </cell>
          <cell r="B816">
            <v>8.81</v>
          </cell>
          <cell r="C816">
            <v>0.628</v>
          </cell>
          <cell r="D816">
            <v>13.982301</v>
          </cell>
          <cell r="E816">
            <v>0.14957999999999999</v>
          </cell>
          <cell r="F816">
            <v>4.3220000000000001E-2</v>
          </cell>
          <cell r="G816">
            <v>0.12271</v>
          </cell>
          <cell r="H816">
            <v>4.3950000000000003E-2</v>
          </cell>
          <cell r="I816">
            <v>17.934163999999999</v>
          </cell>
          <cell r="J816">
            <v>2.4999207999999999</v>
          </cell>
          <cell r="K816">
            <v>261.738</v>
          </cell>
        </row>
        <row r="817">
          <cell r="A817" t="str">
            <v>6288.TW</v>
          </cell>
          <cell r="B817">
            <v>0.27</v>
          </cell>
          <cell r="D817">
            <v>22.934781999999998</v>
          </cell>
          <cell r="E817">
            <v>1.898E-2</v>
          </cell>
          <cell r="F817">
            <v>-4.7400002000000004E-3</v>
          </cell>
          <cell r="G817">
            <v>0.13979</v>
          </cell>
          <cell r="H817">
            <v>4.8500000000000001E-3</v>
          </cell>
          <cell r="I817">
            <v>117.22221</v>
          </cell>
          <cell r="J817">
            <v>2.0563965</v>
          </cell>
          <cell r="K817">
            <v>24.664000000000001</v>
          </cell>
        </row>
        <row r="818">
          <cell r="A818" t="str">
            <v>6405.TW</v>
          </cell>
          <cell r="B818">
            <v>-1.1200000000000001</v>
          </cell>
          <cell r="E818">
            <v>-2.9460001999999999E-2</v>
          </cell>
          <cell r="F818">
            <v>-3.0040000000000001E-2</v>
          </cell>
          <cell r="G818">
            <v>-5.5590000000000001E-2</v>
          </cell>
          <cell r="H818">
            <v>-0.75876999999999994</v>
          </cell>
          <cell r="J818">
            <v>0.64869856999999997</v>
          </cell>
          <cell r="K818">
            <v>2.8029999999999999</v>
          </cell>
        </row>
        <row r="819">
          <cell r="A819" t="str">
            <v>6409.TW</v>
          </cell>
          <cell r="B819">
            <v>40.92</v>
          </cell>
          <cell r="C819">
            <v>1.0049999999999999</v>
          </cell>
          <cell r="D819">
            <v>33.217120000000001</v>
          </cell>
          <cell r="E819">
            <v>0.38408002000000002</v>
          </cell>
          <cell r="F819">
            <v>0.15642998999999999</v>
          </cell>
          <cell r="G819">
            <v>0.31224000000000002</v>
          </cell>
          <cell r="H819">
            <v>0.21546000000000001</v>
          </cell>
          <cell r="I819">
            <v>41.911050000000003</v>
          </cell>
          <cell r="J819">
            <v>15.894052</v>
          </cell>
          <cell r="K819">
            <v>216.017</v>
          </cell>
        </row>
        <row r="820">
          <cell r="A820" t="str">
            <v>6412.TW</v>
          </cell>
          <cell r="B820">
            <v>8.43</v>
          </cell>
          <cell r="C820">
            <v>0.55600000000000005</v>
          </cell>
          <cell r="D820">
            <v>12.581699</v>
          </cell>
          <cell r="E820">
            <v>0.24865000000000001</v>
          </cell>
          <cell r="F820">
            <v>8.6249999999999993E-2</v>
          </cell>
          <cell r="G820">
            <v>0.21205999</v>
          </cell>
          <cell r="H820">
            <v>0.12537000000000001</v>
          </cell>
          <cell r="I820">
            <v>18.268090000000001</v>
          </cell>
          <cell r="J820">
            <v>4.4513816999999998</v>
          </cell>
          <cell r="K820">
            <v>91.13</v>
          </cell>
        </row>
        <row r="821">
          <cell r="A821" t="str">
            <v>6414.TW</v>
          </cell>
          <cell r="B821">
            <v>15.15</v>
          </cell>
          <cell r="C821">
            <v>1.113</v>
          </cell>
          <cell r="D821">
            <v>14.490239000000001</v>
          </cell>
          <cell r="E821">
            <v>0.11517999</v>
          </cell>
          <cell r="F821">
            <v>2.6440000000000002E-2</v>
          </cell>
          <cell r="G821">
            <v>0.19399999000000001</v>
          </cell>
          <cell r="H821">
            <v>3.1289999999999998E-2</v>
          </cell>
          <cell r="I821">
            <v>22.046206000000002</v>
          </cell>
          <cell r="J821">
            <v>2.0130792</v>
          </cell>
          <cell r="K821">
            <v>1022.6660000000001</v>
          </cell>
        </row>
        <row r="822">
          <cell r="A822" t="str">
            <v>6415.TW</v>
          </cell>
          <cell r="B822">
            <v>1.53</v>
          </cell>
          <cell r="C822">
            <v>1.6379999999999999</v>
          </cell>
          <cell r="D822">
            <v>38.816296000000001</v>
          </cell>
          <cell r="E822">
            <v>1.7090000000000001E-2</v>
          </cell>
          <cell r="F822">
            <v>-3.9300000000000003E-3</v>
          </cell>
          <cell r="G822">
            <v>0.44467000000000001</v>
          </cell>
          <cell r="H822">
            <v>1.9040000000000001E-2</v>
          </cell>
          <cell r="I822">
            <v>330.06536999999997</v>
          </cell>
          <cell r="J822">
            <v>6.1267814999999999</v>
          </cell>
          <cell r="K822">
            <v>41.423000000000002</v>
          </cell>
        </row>
        <row r="823">
          <cell r="A823" t="str">
            <v>6416.TW</v>
          </cell>
          <cell r="B823">
            <v>4</v>
          </cell>
          <cell r="C823">
            <v>0.44800000000000001</v>
          </cell>
          <cell r="D823">
            <v>19.007092</v>
          </cell>
          <cell r="E823">
            <v>9.0100004999999997E-2</v>
          </cell>
          <cell r="F823">
            <v>4.4810000000000003E-2</v>
          </cell>
          <cell r="G823">
            <v>0.24335999999999999</v>
          </cell>
          <cell r="H823">
            <v>8.0210000000000004E-2</v>
          </cell>
          <cell r="I823">
            <v>33.5</v>
          </cell>
          <cell r="J823">
            <v>2.8895502</v>
          </cell>
          <cell r="K823">
            <v>55.670999999999999</v>
          </cell>
        </row>
        <row r="824">
          <cell r="A824" t="str">
            <v>6426.TW</v>
          </cell>
          <cell r="B824">
            <v>-2.69</v>
          </cell>
          <cell r="E824">
            <v>-8.8590000000000002E-2</v>
          </cell>
          <cell r="F824">
            <v>-8.0419994999999994E-2</v>
          </cell>
          <cell r="G824">
            <v>8.0049999999999996E-2</v>
          </cell>
          <cell r="H824">
            <v>-0.70814999999999995</v>
          </cell>
          <cell r="J824">
            <v>2.3747362999999999</v>
          </cell>
          <cell r="K824">
            <v>9.6189999999999998</v>
          </cell>
        </row>
        <row r="825">
          <cell r="A825" t="str">
            <v>6431.TW</v>
          </cell>
          <cell r="B825">
            <v>-1.98</v>
          </cell>
          <cell r="C825">
            <v>0.70499999999999996</v>
          </cell>
          <cell r="E825">
            <v>-0.18417</v>
          </cell>
          <cell r="F825">
            <v>-7.0149995000000007E-2</v>
          </cell>
          <cell r="G825">
            <v>0.20483999</v>
          </cell>
          <cell r="H825">
            <v>-0.63514000000000004</v>
          </cell>
          <cell r="J825">
            <v>1.6463022</v>
          </cell>
          <cell r="K825">
            <v>5.23</v>
          </cell>
        </row>
        <row r="826">
          <cell r="A826" t="str">
            <v>6438.TW</v>
          </cell>
          <cell r="B826">
            <v>7.83</v>
          </cell>
          <cell r="D826">
            <v>15.479274999999999</v>
          </cell>
          <cell r="E826">
            <v>0.15681</v>
          </cell>
          <cell r="F826">
            <v>5.3350000000000002E-2</v>
          </cell>
          <cell r="G826">
            <v>0.29381000000000002</v>
          </cell>
          <cell r="H826">
            <v>0.114580005</v>
          </cell>
          <cell r="I826">
            <v>15.261813999999999</v>
          </cell>
          <cell r="J826">
            <v>2.2374505999999998</v>
          </cell>
          <cell r="K826">
            <v>74.69</v>
          </cell>
        </row>
        <row r="827">
          <cell r="A827" t="str">
            <v>6442.TW</v>
          </cell>
          <cell r="B827">
            <v>4.1500000000000004</v>
          </cell>
          <cell r="C827">
            <v>1.056</v>
          </cell>
          <cell r="D827">
            <v>94.680854999999994</v>
          </cell>
          <cell r="E827">
            <v>8.3129994999999998E-2</v>
          </cell>
          <cell r="F827">
            <v>4.1789997000000002E-2</v>
          </cell>
          <cell r="G827">
            <v>0.35546001999999999</v>
          </cell>
          <cell r="H827">
            <v>0.14383000000000001</v>
          </cell>
          <cell r="I827">
            <v>42.891562999999998</v>
          </cell>
          <cell r="J827">
            <v>5.7547445000000002</v>
          </cell>
          <cell r="K827">
            <v>39.478000000000002</v>
          </cell>
        </row>
        <row r="828">
          <cell r="A828" t="str">
            <v>6443.TW</v>
          </cell>
          <cell r="B828">
            <v>0.71</v>
          </cell>
          <cell r="C828">
            <v>1.2450000000000001</v>
          </cell>
          <cell r="D828">
            <v>12.811059</v>
          </cell>
          <cell r="E828">
            <v>7.6420000000000002E-2</v>
          </cell>
          <cell r="F828">
            <v>4.2329997000000001E-2</v>
          </cell>
          <cell r="G828">
            <v>0.15425</v>
          </cell>
          <cell r="H828">
            <v>0.24232000000000001</v>
          </cell>
          <cell r="I828">
            <v>39.15493</v>
          </cell>
          <cell r="J828">
            <v>1.8645204</v>
          </cell>
          <cell r="K828">
            <v>16.808</v>
          </cell>
        </row>
        <row r="829">
          <cell r="A829" t="str">
            <v>6446.TW</v>
          </cell>
          <cell r="C829">
            <v>0.56699999999999995</v>
          </cell>
          <cell r="D829">
            <v>38.979965</v>
          </cell>
          <cell r="E829">
            <v>2.418E-2</v>
          </cell>
          <cell r="F829">
            <v>-3.3320000000000002E-2</v>
          </cell>
          <cell r="G829">
            <v>0.88579005</v>
          </cell>
          <cell r="H829">
            <v>1.064E-2</v>
          </cell>
          <cell r="K829">
            <v>17.809000000000001</v>
          </cell>
        </row>
        <row r="830">
          <cell r="A830" t="str">
            <v>6449.TW</v>
          </cell>
          <cell r="B830">
            <v>4.97</v>
          </cell>
          <cell r="C830">
            <v>1.0409999999999999</v>
          </cell>
          <cell r="D830">
            <v>36.809814000000003</v>
          </cell>
          <cell r="E830">
            <v>0.11655</v>
          </cell>
          <cell r="F830">
            <v>4.7919999999999997E-2</v>
          </cell>
          <cell r="G830">
            <v>0.27150999999999997</v>
          </cell>
          <cell r="H830">
            <v>0.1588</v>
          </cell>
          <cell r="I830">
            <v>24.144870000000001</v>
          </cell>
          <cell r="J830">
            <v>3.6215484</v>
          </cell>
          <cell r="K830">
            <v>33.369</v>
          </cell>
        </row>
        <row r="831">
          <cell r="A831" t="str">
            <v>6451.TW</v>
          </cell>
          <cell r="B831">
            <v>2.74</v>
          </cell>
          <cell r="C831">
            <v>1.08</v>
          </cell>
          <cell r="E831">
            <v>6.7159999999999997E-2</v>
          </cell>
          <cell r="F831">
            <v>1.1429999999999999E-2</v>
          </cell>
          <cell r="G831">
            <v>0.23429</v>
          </cell>
          <cell r="H831">
            <v>4.7140002E-2</v>
          </cell>
          <cell r="I831">
            <v>71.715329999999994</v>
          </cell>
          <cell r="J831">
            <v>3.293885</v>
          </cell>
          <cell r="K831">
            <v>49.24</v>
          </cell>
        </row>
        <row r="832">
          <cell r="A832" t="str">
            <v>6456.TW</v>
          </cell>
          <cell r="B832">
            <v>-4.53</v>
          </cell>
          <cell r="C832">
            <v>0.871</v>
          </cell>
          <cell r="D832">
            <v>20.267063</v>
          </cell>
          <cell r="E832">
            <v>-8.931E-2</v>
          </cell>
          <cell r="F832">
            <v>-3.8629997999999999E-2</v>
          </cell>
          <cell r="G832">
            <v>2.8740000000000002E-2</v>
          </cell>
          <cell r="H832">
            <v>-6.2820000000000001E-2</v>
          </cell>
          <cell r="J832">
            <v>0.79972840000000001</v>
          </cell>
          <cell r="K832">
            <v>211.11699999999999</v>
          </cell>
        </row>
        <row r="833">
          <cell r="A833" t="str">
            <v>6464.TW</v>
          </cell>
          <cell r="B833">
            <v>5.62</v>
          </cell>
          <cell r="E833">
            <v>8.831E-2</v>
          </cell>
          <cell r="F833">
            <v>4.4130000000000003E-2</v>
          </cell>
          <cell r="G833">
            <v>0.50751995999999999</v>
          </cell>
          <cell r="H833">
            <v>0.30957000000000001</v>
          </cell>
          <cell r="I833">
            <v>15.142348999999999</v>
          </cell>
          <cell r="J833">
            <v>1.3436912000000001</v>
          </cell>
          <cell r="K833">
            <v>33.021999999999998</v>
          </cell>
        </row>
        <row r="834">
          <cell r="A834" t="str">
            <v>6472.TW</v>
          </cell>
          <cell r="C834">
            <v>0.61699999999999999</v>
          </cell>
          <cell r="D834">
            <v>17.229416000000001</v>
          </cell>
          <cell r="E834">
            <v>0.36341000000000001</v>
          </cell>
          <cell r="F834">
            <v>0.13722999999999999</v>
          </cell>
          <cell r="G834">
            <v>0.49234</v>
          </cell>
          <cell r="H834">
            <v>0.35432996999999999</v>
          </cell>
          <cell r="K834">
            <v>141.518</v>
          </cell>
        </row>
        <row r="835">
          <cell r="A835" t="str">
            <v>6477.TW</v>
          </cell>
          <cell r="B835">
            <v>0.44</v>
          </cell>
          <cell r="C835">
            <v>1.169</v>
          </cell>
          <cell r="D835">
            <v>15.995763999999999</v>
          </cell>
          <cell r="E835">
            <v>3.9389998000000002E-2</v>
          </cell>
          <cell r="F835">
            <v>2.4530000999999999E-2</v>
          </cell>
          <cell r="G835">
            <v>0.28811002000000002</v>
          </cell>
          <cell r="H835">
            <v>0.15303998999999999</v>
          </cell>
          <cell r="I835">
            <v>85.795456000000001</v>
          </cell>
          <cell r="J835">
            <v>1.3752778999999999</v>
          </cell>
          <cell r="K835">
            <v>12.138999999999999</v>
          </cell>
        </row>
        <row r="836">
          <cell r="A836" t="str">
            <v>6491.TW</v>
          </cell>
          <cell r="B836">
            <v>24.32</v>
          </cell>
          <cell r="C836">
            <v>1.385</v>
          </cell>
          <cell r="D836">
            <v>15.040129</v>
          </cell>
          <cell r="E836">
            <v>0.23305999999999999</v>
          </cell>
          <cell r="F836">
            <v>0.11292000000000001</v>
          </cell>
          <cell r="G836">
            <v>0.55247000000000002</v>
          </cell>
          <cell r="H836">
            <v>0.34300997999999999</v>
          </cell>
          <cell r="I836">
            <v>19.26398</v>
          </cell>
          <cell r="J836">
            <v>3.7870216000000001</v>
          </cell>
          <cell r="K836">
            <v>94.649000000000001</v>
          </cell>
        </row>
        <row r="837">
          <cell r="A837" t="str">
            <v>6504.TW</v>
          </cell>
          <cell r="B837">
            <v>2.4900000000000002</v>
          </cell>
          <cell r="C837">
            <v>0.65300000000000002</v>
          </cell>
          <cell r="D837">
            <v>26.000001999999999</v>
          </cell>
          <cell r="E837">
            <v>3.4229999999999997E-2</v>
          </cell>
          <cell r="F837">
            <v>1.107E-2</v>
          </cell>
          <cell r="G837">
            <v>0.11942000999999999</v>
          </cell>
          <cell r="H837">
            <v>3.9960000000000002E-2</v>
          </cell>
          <cell r="I837">
            <v>29.236948000000002</v>
          </cell>
          <cell r="J837">
            <v>1.5092776000000001</v>
          </cell>
          <cell r="K837">
            <v>85.111000000000004</v>
          </cell>
        </row>
        <row r="838">
          <cell r="A838" t="str">
            <v>6505.TW</v>
          </cell>
          <cell r="B838">
            <v>2.36</v>
          </cell>
          <cell r="C838">
            <v>0.36099999999999999</v>
          </cell>
          <cell r="D838">
            <v>19.7151</v>
          </cell>
          <cell r="E838">
            <v>6.9599999999999995E-2</v>
          </cell>
          <cell r="F838">
            <v>2.1440001E-2</v>
          </cell>
          <cell r="G838">
            <v>3.7199999999999997E-2</v>
          </cell>
          <cell r="H838">
            <v>1.874E-2</v>
          </cell>
          <cell r="I838">
            <v>29.322035</v>
          </cell>
          <cell r="J838">
            <v>2.0556695</v>
          </cell>
          <cell r="K838">
            <v>73.391999999999996</v>
          </cell>
        </row>
        <row r="839">
          <cell r="A839" t="str">
            <v>6515.TW</v>
          </cell>
          <cell r="B839">
            <v>13.34</v>
          </cell>
          <cell r="C839">
            <v>1.1990000000000001</v>
          </cell>
          <cell r="D839">
            <v>17.968592000000001</v>
          </cell>
          <cell r="E839">
            <v>0.12917000000000001</v>
          </cell>
          <cell r="F839">
            <v>6.5809994999999996E-2</v>
          </cell>
          <cell r="G839">
            <v>0.37063000000000001</v>
          </cell>
          <cell r="H839">
            <v>0.110869996</v>
          </cell>
          <cell r="I839">
            <v>66.041979999999995</v>
          </cell>
          <cell r="J839">
            <v>8.7793600000000005</v>
          </cell>
          <cell r="K839">
            <v>107.31100000000001</v>
          </cell>
        </row>
        <row r="840">
          <cell r="A840" t="str">
            <v>6525.TW</v>
          </cell>
          <cell r="B840">
            <v>4.3099999999999996</v>
          </cell>
          <cell r="D840">
            <v>12.785714</v>
          </cell>
          <cell r="E840">
            <v>0.1452</v>
          </cell>
          <cell r="F840">
            <v>5.2389998E-2</v>
          </cell>
          <cell r="G840">
            <v>0.20335</v>
          </cell>
          <cell r="H840">
            <v>0.12214</v>
          </cell>
          <cell r="I840">
            <v>16.61253</v>
          </cell>
          <cell r="J840">
            <v>2.3385699</v>
          </cell>
          <cell r="K840">
            <v>34.177</v>
          </cell>
        </row>
        <row r="841">
          <cell r="A841" t="str">
            <v>6526.TW</v>
          </cell>
          <cell r="B841">
            <v>8.09</v>
          </cell>
          <cell r="C841">
            <v>-1.3740000000000001</v>
          </cell>
          <cell r="E841">
            <v>7.7160000000000006E-2</v>
          </cell>
          <cell r="F841">
            <v>3.4029999999999998E-2</v>
          </cell>
          <cell r="G841">
            <v>0.46572000000000002</v>
          </cell>
          <cell r="H841">
            <v>4.7649999999999998E-2</v>
          </cell>
          <cell r="I841">
            <v>93.94314</v>
          </cell>
          <cell r="J841">
            <v>7.6671642999999996</v>
          </cell>
          <cell r="K841">
            <v>90.638000000000005</v>
          </cell>
        </row>
        <row r="842">
          <cell r="A842" t="str">
            <v>6531.TW</v>
          </cell>
          <cell r="B842">
            <v>10.71</v>
          </cell>
          <cell r="D842">
            <v>29.227053000000002</v>
          </cell>
          <cell r="E842">
            <v>0.17063</v>
          </cell>
          <cell r="F842">
            <v>4.335E-2</v>
          </cell>
          <cell r="G842">
            <v>0.42558000000000001</v>
          </cell>
          <cell r="H842">
            <v>0.14124999999999999</v>
          </cell>
          <cell r="I842">
            <v>33.893560000000001</v>
          </cell>
          <cell r="J842">
            <v>5.5450324999999996</v>
          </cell>
          <cell r="K842">
            <v>26.155999999999999</v>
          </cell>
        </row>
        <row r="843">
          <cell r="A843" t="str">
            <v>6533.TW</v>
          </cell>
          <cell r="B843">
            <v>-1.92</v>
          </cell>
          <cell r="C843">
            <v>1.8169999999999999</v>
          </cell>
          <cell r="D843">
            <v>56.588070000000002</v>
          </cell>
          <cell r="E843">
            <v>-2.0760000000000001E-2</v>
          </cell>
          <cell r="F843">
            <v>-3.1189999999999999E-2</v>
          </cell>
          <cell r="G843">
            <v>0.99921994999999997</v>
          </cell>
          <cell r="H843">
            <v>-2.2929999999999999E-2</v>
          </cell>
          <cell r="J843">
            <v>4.2955509999999997</v>
          </cell>
          <cell r="K843">
            <v>20.884</v>
          </cell>
        </row>
        <row r="844">
          <cell r="A844" t="str">
            <v>6541.TW</v>
          </cell>
          <cell r="B844">
            <v>-14.37</v>
          </cell>
          <cell r="C844">
            <v>0.30299999999999999</v>
          </cell>
          <cell r="D844">
            <v>-10.427808000000001</v>
          </cell>
          <cell r="E844">
            <v>-2.7723</v>
          </cell>
          <cell r="F844">
            <v>-0.42087000000000002</v>
          </cell>
          <cell r="G844">
            <v>0.57267999999999997</v>
          </cell>
          <cell r="H844">
            <v>-125.71254</v>
          </cell>
          <cell r="J844">
            <v>12.875536</v>
          </cell>
          <cell r="K844">
            <v>0.26</v>
          </cell>
        </row>
        <row r="845">
          <cell r="A845" t="str">
            <v>6550.TW</v>
          </cell>
          <cell r="B845">
            <v>-2.2799999999999998</v>
          </cell>
          <cell r="C845">
            <v>0.83299999999999996</v>
          </cell>
          <cell r="E845">
            <v>-0.15276999999999999</v>
          </cell>
          <cell r="F845">
            <v>-0.10272000000000001</v>
          </cell>
          <cell r="G845">
            <v>0.1739</v>
          </cell>
          <cell r="H845">
            <v>-605.71654999999998</v>
          </cell>
          <cell r="J845">
            <v>6.2716503000000001</v>
          </cell>
          <cell r="K845">
            <v>5.0000000000000001E-3</v>
          </cell>
        </row>
        <row r="846">
          <cell r="A846" t="str">
            <v>6552.TW</v>
          </cell>
          <cell r="B846">
            <v>0.56999999999999995</v>
          </cell>
          <cell r="C846">
            <v>0.66600000000000004</v>
          </cell>
          <cell r="D846">
            <v>8.9083819999999996</v>
          </cell>
          <cell r="E846">
            <v>3.0100000000000001E-3</v>
          </cell>
          <cell r="F846">
            <v>-1.417E-2</v>
          </cell>
          <cell r="G846">
            <v>2.2110000000000001E-2</v>
          </cell>
          <cell r="H846">
            <v>-6.4149999999999999E-2</v>
          </cell>
          <cell r="I846">
            <v>80.175439999999995</v>
          </cell>
          <cell r="J846">
            <v>1.4991962999999999</v>
          </cell>
          <cell r="K846">
            <v>21.27</v>
          </cell>
        </row>
        <row r="847">
          <cell r="A847" t="str">
            <v>6558.TW</v>
          </cell>
          <cell r="C847">
            <v>1.2929999999999999</v>
          </cell>
          <cell r="D847">
            <v>26.458334000000001</v>
          </cell>
          <cell r="E847">
            <v>-2.9860001000000001E-2</v>
          </cell>
          <cell r="F847">
            <v>-1.8319999999999999E-2</v>
          </cell>
          <cell r="G847">
            <v>0.13984999000000001</v>
          </cell>
          <cell r="H847">
            <v>-5.4289999999999998E-2</v>
          </cell>
          <cell r="I847" t="str">
            <v>Infinity</v>
          </cell>
          <cell r="J847">
            <v>1.6215526</v>
          </cell>
          <cell r="K847">
            <v>12.765000000000001</v>
          </cell>
        </row>
        <row r="848">
          <cell r="A848" t="str">
            <v>6573.TW</v>
          </cell>
          <cell r="B848">
            <v>-2.93</v>
          </cell>
          <cell r="C848">
            <v>0.79700000000000004</v>
          </cell>
          <cell r="E848">
            <v>-0.28961999999999999</v>
          </cell>
          <cell r="F848">
            <v>-5.8659999999999997E-2</v>
          </cell>
          <cell r="G848">
            <v>3.6290000000000003E-2</v>
          </cell>
          <cell r="H848">
            <v>-0.23608999</v>
          </cell>
          <cell r="J848">
            <v>1.7207068999999999</v>
          </cell>
          <cell r="K848">
            <v>14.627000000000001</v>
          </cell>
        </row>
        <row r="849">
          <cell r="A849" t="str">
            <v>6579.TW</v>
          </cell>
          <cell r="B849">
            <v>10.56</v>
          </cell>
          <cell r="C849">
            <v>0.82399999999999995</v>
          </cell>
          <cell r="D849">
            <v>25.5</v>
          </cell>
          <cell r="E849">
            <v>0.108660005</v>
          </cell>
          <cell r="F849">
            <v>4.8800003000000002E-2</v>
          </cell>
          <cell r="G849">
            <v>0.35108002999999999</v>
          </cell>
          <cell r="H849">
            <v>0.12282999999999999</v>
          </cell>
          <cell r="I849">
            <v>16.903407999999999</v>
          </cell>
          <cell r="J849">
            <v>2.8602102</v>
          </cell>
          <cell r="K849">
            <v>70.165000000000006</v>
          </cell>
        </row>
        <row r="850">
          <cell r="A850" t="str">
            <v>6581.TW</v>
          </cell>
          <cell r="B850">
            <v>4.92</v>
          </cell>
          <cell r="C850">
            <v>0.58399999999999996</v>
          </cell>
          <cell r="D850">
            <v>21.6</v>
          </cell>
          <cell r="E850">
            <v>0.11955</v>
          </cell>
          <cell r="F850">
            <v>8.4630004999999994E-2</v>
          </cell>
          <cell r="G850">
            <v>0.42797002000000001</v>
          </cell>
          <cell r="H850">
            <v>0.37980000000000003</v>
          </cell>
          <cell r="I850">
            <v>21.951219999999999</v>
          </cell>
          <cell r="J850">
            <v>2.9223940000000002</v>
          </cell>
          <cell r="K850">
            <v>18.347000000000001</v>
          </cell>
        </row>
        <row r="851">
          <cell r="A851" t="str">
            <v>6582.TW</v>
          </cell>
          <cell r="B851">
            <v>-1.04</v>
          </cell>
          <cell r="E851">
            <v>-1.8700000000000001E-2</v>
          </cell>
          <cell r="F851">
            <v>-2.2650001999999999E-2</v>
          </cell>
          <cell r="G851">
            <v>5.13E-3</v>
          </cell>
          <cell r="H851">
            <v>-0.22867000000000001</v>
          </cell>
          <cell r="J851">
            <v>0.91264670000000003</v>
          </cell>
          <cell r="K851">
            <v>8.4600000000000009</v>
          </cell>
        </row>
        <row r="852">
          <cell r="A852" t="str">
            <v>6585.TW</v>
          </cell>
          <cell r="B852">
            <v>7.73</v>
          </cell>
          <cell r="C852">
            <v>0.32400000000000001</v>
          </cell>
          <cell r="D852">
            <v>21.45946</v>
          </cell>
          <cell r="E852">
            <v>0.13386999999999999</v>
          </cell>
          <cell r="F852">
            <v>6.5949999999999995E-2</v>
          </cell>
          <cell r="G852">
            <v>0.33844999999999997</v>
          </cell>
          <cell r="H852">
            <v>0.24432999999999999</v>
          </cell>
          <cell r="I852">
            <v>25.679172999999999</v>
          </cell>
          <cell r="J852">
            <v>4.2208895999999996</v>
          </cell>
          <cell r="K852">
            <v>40.326999999999998</v>
          </cell>
        </row>
        <row r="853">
          <cell r="A853" t="str">
            <v>6591.TW</v>
          </cell>
          <cell r="B853">
            <v>3.3</v>
          </cell>
          <cell r="C853">
            <v>1.274</v>
          </cell>
          <cell r="E853">
            <v>6.7710000000000006E-2</v>
          </cell>
          <cell r="F853">
            <v>2.7470000000000001E-2</v>
          </cell>
          <cell r="G853">
            <v>0.28285998000000001</v>
          </cell>
          <cell r="H853">
            <v>0.11169</v>
          </cell>
          <cell r="I853">
            <v>19.272728000000001</v>
          </cell>
          <cell r="J853">
            <v>1.2956586999999999</v>
          </cell>
          <cell r="K853">
            <v>39.618000000000002</v>
          </cell>
        </row>
        <row r="854">
          <cell r="A854" t="str">
            <v>6592.TW</v>
          </cell>
          <cell r="B854">
            <v>5.9</v>
          </cell>
          <cell r="D854">
            <v>16.367712000000001</v>
          </cell>
          <cell r="E854">
            <v>0.11217000000000001</v>
          </cell>
          <cell r="F854">
            <v>1.3509999999999999E-2</v>
          </cell>
          <cell r="G854">
            <v>0.51578999999999997</v>
          </cell>
          <cell r="H854">
            <v>0.18511999000000001</v>
          </cell>
          <cell r="I854">
            <v>18.559322000000002</v>
          </cell>
          <cell r="J854">
            <v>2.761247</v>
          </cell>
          <cell r="K854">
            <v>41.366</v>
          </cell>
        </row>
        <row r="855">
          <cell r="A855" t="str">
            <v>6598.TW</v>
          </cell>
          <cell r="B855">
            <v>-2.16</v>
          </cell>
          <cell r="C855">
            <v>0.51500000000000001</v>
          </cell>
          <cell r="D855">
            <v>-12.90625</v>
          </cell>
          <cell r="E855">
            <v>-0.22233</v>
          </cell>
          <cell r="F855">
            <v>-0.10581</v>
          </cell>
          <cell r="G855">
            <v>0.68005996999999996</v>
          </cell>
          <cell r="H855">
            <v>-0.11768000000000001</v>
          </cell>
          <cell r="J855">
            <v>2.5544286</v>
          </cell>
          <cell r="K855">
            <v>4.8330000000000002</v>
          </cell>
        </row>
        <row r="856">
          <cell r="A856" t="str">
            <v>6605.TW</v>
          </cell>
          <cell r="B856">
            <v>14.15</v>
          </cell>
          <cell r="C856">
            <v>0.64800000000000002</v>
          </cell>
          <cell r="E856">
            <v>0.14033000000000001</v>
          </cell>
          <cell r="F856">
            <v>5.4949999999999999E-2</v>
          </cell>
          <cell r="G856">
            <v>0.31733</v>
          </cell>
          <cell r="H856">
            <v>0.16162000000000001</v>
          </cell>
          <cell r="I856">
            <v>14.982332</v>
          </cell>
          <cell r="J856">
            <v>2.0671431999999998</v>
          </cell>
          <cell r="K856">
            <v>111.89</v>
          </cell>
        </row>
        <row r="857">
          <cell r="A857" t="str">
            <v>6606.TW</v>
          </cell>
          <cell r="B857">
            <v>0.99</v>
          </cell>
          <cell r="C857">
            <v>7.8E-2</v>
          </cell>
          <cell r="E857">
            <v>6.4610000000000001E-2</v>
          </cell>
          <cell r="F857">
            <v>4.6460000000000001E-2</v>
          </cell>
          <cell r="G857">
            <v>0.39969002999999997</v>
          </cell>
          <cell r="H857">
            <v>0.26973000000000003</v>
          </cell>
          <cell r="I857">
            <v>27.020202999999999</v>
          </cell>
          <cell r="J857">
            <v>1.7692969000000001</v>
          </cell>
          <cell r="K857">
            <v>7.0289999999999999</v>
          </cell>
        </row>
        <row r="858">
          <cell r="A858" t="str">
            <v>6625.TW</v>
          </cell>
          <cell r="B858">
            <v>7.3</v>
          </cell>
          <cell r="E858">
            <v>0.43087003000000001</v>
          </cell>
          <cell r="F858">
            <v>0.13569000000000001</v>
          </cell>
          <cell r="G858">
            <v>0.19914000000000001</v>
          </cell>
          <cell r="H858">
            <v>3.3250000000000002E-2</v>
          </cell>
          <cell r="I858">
            <v>13.095890000000001</v>
          </cell>
          <cell r="J858">
            <v>4.5928415999999999</v>
          </cell>
          <cell r="K858">
            <v>62.557000000000002</v>
          </cell>
        </row>
        <row r="859">
          <cell r="A859" t="str">
            <v>6641.TW</v>
          </cell>
          <cell r="B859">
            <v>1.81</v>
          </cell>
          <cell r="C859">
            <v>8.1000000000000003E-2</v>
          </cell>
          <cell r="D859">
            <v>8.9507490000000001</v>
          </cell>
          <cell r="E859">
            <v>4.1250000000000002E-2</v>
          </cell>
          <cell r="F859">
            <v>-4.0000000000000002E-4</v>
          </cell>
          <cell r="G859">
            <v>0.31492999999999999</v>
          </cell>
          <cell r="H859">
            <v>1.022E-2</v>
          </cell>
          <cell r="I859">
            <v>23.093924000000001</v>
          </cell>
          <cell r="J859">
            <v>1.042446</v>
          </cell>
          <cell r="K859">
            <v>50.088999999999999</v>
          </cell>
        </row>
        <row r="860">
          <cell r="A860" t="str">
            <v>6655.TW</v>
          </cell>
          <cell r="B860">
            <v>3.65</v>
          </cell>
          <cell r="C860">
            <v>2.1999999999999999E-2</v>
          </cell>
          <cell r="E860">
            <v>0.12284</v>
          </cell>
          <cell r="F860">
            <v>3.6519999999999997E-2</v>
          </cell>
          <cell r="G860">
            <v>0.48165000000000002</v>
          </cell>
          <cell r="H860">
            <v>0.19322</v>
          </cell>
          <cell r="I860">
            <v>35.068492999999997</v>
          </cell>
          <cell r="J860">
            <v>4.8285483999999999</v>
          </cell>
          <cell r="K860">
            <v>33.600999999999999</v>
          </cell>
        </row>
        <row r="861">
          <cell r="A861" t="str">
            <v>6657.TW</v>
          </cell>
          <cell r="B861">
            <v>-3.49</v>
          </cell>
          <cell r="C861">
            <v>0.53900000000000003</v>
          </cell>
          <cell r="E861">
            <v>-0.37023996999999997</v>
          </cell>
          <cell r="F861">
            <v>-0.22425999999999999</v>
          </cell>
          <cell r="G861">
            <v>0.73023002999999997</v>
          </cell>
          <cell r="H861">
            <v>-25.387018000000001</v>
          </cell>
          <cell r="J861">
            <v>4.9550830000000001</v>
          </cell>
          <cell r="K861">
            <v>9.9000000000000005E-2</v>
          </cell>
        </row>
        <row r="862">
          <cell r="A862" t="str">
            <v>6658.TW</v>
          </cell>
          <cell r="C862">
            <v>-5.6000000000000001E-2</v>
          </cell>
          <cell r="E862">
            <v>2.9860001000000001E-2</v>
          </cell>
          <cell r="F862">
            <v>8.6199994999999995E-3</v>
          </cell>
          <cell r="G862">
            <v>0.23908001000000001</v>
          </cell>
          <cell r="H862">
            <v>1.2319999999999999E-2</v>
          </cell>
          <cell r="K862">
            <v>42.076000000000001</v>
          </cell>
        </row>
        <row r="863">
          <cell r="A863" t="str">
            <v>6666.TW</v>
          </cell>
          <cell r="B863">
            <v>1.38</v>
          </cell>
          <cell r="C863">
            <v>0.317</v>
          </cell>
          <cell r="E863">
            <v>5.2760000000000001E-2</v>
          </cell>
          <cell r="F863">
            <v>2.1080000000000002E-2</v>
          </cell>
          <cell r="G863">
            <v>0.61893003999999996</v>
          </cell>
          <cell r="H863">
            <v>-3.1649999999999998E-2</v>
          </cell>
          <cell r="I863">
            <v>46.014491999999997</v>
          </cell>
          <cell r="J863">
            <v>1.8748708999999999</v>
          </cell>
          <cell r="K863">
            <v>20.491</v>
          </cell>
        </row>
        <row r="864">
          <cell r="A864" t="str">
            <v>6668.TW</v>
          </cell>
          <cell r="B864">
            <v>-2.78</v>
          </cell>
          <cell r="C864">
            <v>1.321</v>
          </cell>
          <cell r="D864">
            <v>34.158417</v>
          </cell>
          <cell r="E864">
            <v>-0.14741000000000001</v>
          </cell>
          <cell r="F864">
            <v>-4.4580000000000002E-2</v>
          </cell>
          <cell r="G864">
            <v>3.5479999999999998E-2</v>
          </cell>
          <cell r="H864">
            <v>-0.19082001000000001</v>
          </cell>
          <cell r="J864">
            <v>3.3908298000000001</v>
          </cell>
          <cell r="K864">
            <v>11.778</v>
          </cell>
        </row>
        <row r="865">
          <cell r="A865" t="str">
            <v>6669.TW</v>
          </cell>
          <cell r="B865">
            <v>76.69</v>
          </cell>
          <cell r="C865">
            <v>0.56399999999999995</v>
          </cell>
          <cell r="D865">
            <v>18.536417</v>
          </cell>
          <cell r="E865">
            <v>0.29715999999999998</v>
          </cell>
          <cell r="F865">
            <v>0.10217</v>
          </cell>
          <cell r="G865">
            <v>0.10188999999999999</v>
          </cell>
          <cell r="H865">
            <v>8.4110000000000004E-2</v>
          </cell>
          <cell r="I865">
            <v>35.01108</v>
          </cell>
          <cell r="J865">
            <v>9.6732010000000006</v>
          </cell>
          <cell r="K865">
            <v>1357.2529999999999</v>
          </cell>
        </row>
        <row r="866">
          <cell r="A866" t="str">
            <v>6670.TW</v>
          </cell>
          <cell r="B866">
            <v>18.87</v>
          </cell>
          <cell r="D866">
            <v>10.939268</v>
          </cell>
          <cell r="E866">
            <v>0.20346001</v>
          </cell>
          <cell r="F866">
            <v>9.3260005000000007E-2</v>
          </cell>
          <cell r="G866">
            <v>0.24085999999999999</v>
          </cell>
          <cell r="H866">
            <v>0.16378000000000001</v>
          </cell>
          <cell r="I866">
            <v>15.368309</v>
          </cell>
          <cell r="J866">
            <v>3.1227790999999998</v>
          </cell>
          <cell r="K866">
            <v>178.423</v>
          </cell>
        </row>
        <row r="867">
          <cell r="A867" t="str">
            <v>6671.TW</v>
          </cell>
          <cell r="B867">
            <v>3.02</v>
          </cell>
          <cell r="C867">
            <v>0.13500000000000001</v>
          </cell>
          <cell r="E867">
            <v>0.10496999999999999</v>
          </cell>
          <cell r="F867">
            <v>6.2319998000000001E-2</v>
          </cell>
          <cell r="G867">
            <v>0.38671001999999999</v>
          </cell>
          <cell r="H867">
            <v>0.12005</v>
          </cell>
          <cell r="I867">
            <v>15.082781000000001</v>
          </cell>
          <cell r="J867">
            <v>1.6257986</v>
          </cell>
          <cell r="K867">
            <v>31.372</v>
          </cell>
        </row>
        <row r="868">
          <cell r="A868" t="str">
            <v>6672.TW</v>
          </cell>
          <cell r="B868">
            <v>6.18</v>
          </cell>
          <cell r="D868">
            <v>12.365747000000001</v>
          </cell>
          <cell r="E868">
            <v>0.14579001</v>
          </cell>
          <cell r="F868">
            <v>6.0489996999999997E-2</v>
          </cell>
          <cell r="G868">
            <v>0.33117999999999997</v>
          </cell>
          <cell r="H868">
            <v>9.0289999999999995E-2</v>
          </cell>
          <cell r="I868">
            <v>13.786407000000001</v>
          </cell>
          <cell r="J868">
            <v>1.9158552</v>
          </cell>
          <cell r="K868">
            <v>65.388000000000005</v>
          </cell>
        </row>
        <row r="869">
          <cell r="A869" t="str">
            <v>6674.TW</v>
          </cell>
          <cell r="B869">
            <v>-4.5199999999999996</v>
          </cell>
          <cell r="E869">
            <v>-0.2409</v>
          </cell>
          <cell r="F869">
            <v>-9.6999995000000006E-2</v>
          </cell>
          <cell r="G869">
            <v>8.1699999999999995E-2</v>
          </cell>
          <cell r="H869">
            <v>-0.20087999000000001</v>
          </cell>
          <cell r="J869">
            <v>1.4045451</v>
          </cell>
          <cell r="K869">
            <v>16.349</v>
          </cell>
        </row>
        <row r="870">
          <cell r="A870" t="str">
            <v>6689.TW</v>
          </cell>
          <cell r="B870">
            <v>2.79</v>
          </cell>
          <cell r="C870">
            <v>0.85399999999999998</v>
          </cell>
          <cell r="D870">
            <v>16.407080000000001</v>
          </cell>
          <cell r="E870">
            <v>5.9070002000000003E-2</v>
          </cell>
          <cell r="F870">
            <v>1.4489999999999999E-2</v>
          </cell>
          <cell r="G870">
            <v>0.12919</v>
          </cell>
          <cell r="H870">
            <v>1.24699995E-2</v>
          </cell>
          <cell r="I870">
            <v>33.225807000000003</v>
          </cell>
          <cell r="J870">
            <v>2.1871977</v>
          </cell>
          <cell r="K870">
            <v>144.39099999999999</v>
          </cell>
        </row>
        <row r="871">
          <cell r="A871" t="str">
            <v>6691.TW</v>
          </cell>
          <cell r="B871">
            <v>19.89</v>
          </cell>
          <cell r="C871">
            <v>0.434</v>
          </cell>
          <cell r="E871">
            <v>0.32904997000000002</v>
          </cell>
          <cell r="F871">
            <v>0.11495</v>
          </cell>
          <cell r="G871">
            <v>0.17363999999999999</v>
          </cell>
          <cell r="H871">
            <v>0.14022999999999999</v>
          </cell>
          <cell r="I871">
            <v>18.702866</v>
          </cell>
          <cell r="J871">
            <v>5.8085069999999996</v>
          </cell>
          <cell r="K871">
            <v>177.523</v>
          </cell>
        </row>
        <row r="872">
          <cell r="A872" t="str">
            <v>6695.TW</v>
          </cell>
          <cell r="B872">
            <v>-0.54</v>
          </cell>
          <cell r="C872">
            <v>0.57199999999999995</v>
          </cell>
          <cell r="E872">
            <v>-3.7420000000000002E-2</v>
          </cell>
          <cell r="F872">
            <v>-3.2599999999999997E-2</v>
          </cell>
          <cell r="G872">
            <v>0.41373003000000003</v>
          </cell>
          <cell r="H872">
            <v>-0.17544001000000001</v>
          </cell>
          <cell r="J872">
            <v>3.3434308000000001</v>
          </cell>
          <cell r="K872">
            <v>11.558999999999999</v>
          </cell>
        </row>
        <row r="873">
          <cell r="A873" t="str">
            <v>6698.TW</v>
          </cell>
          <cell r="B873">
            <v>-0.89</v>
          </cell>
          <cell r="C873">
            <v>1.054</v>
          </cell>
          <cell r="E873">
            <v>-1.4989999E-2</v>
          </cell>
          <cell r="F873">
            <v>-1.7860001E-2</v>
          </cell>
          <cell r="G873">
            <v>0.18478</v>
          </cell>
          <cell r="H873">
            <v>6.4099999999999999E-3</v>
          </cell>
          <cell r="J873">
            <v>1.9816990000000001</v>
          </cell>
          <cell r="K873">
            <v>17.042999999999999</v>
          </cell>
        </row>
        <row r="874">
          <cell r="A874" t="str">
            <v>6706.TW</v>
          </cell>
          <cell r="B874">
            <v>-5.33</v>
          </cell>
          <cell r="C874">
            <v>1.407</v>
          </cell>
          <cell r="D874">
            <v>16.260684999999999</v>
          </cell>
          <cell r="E874">
            <v>-9.6229999999999996E-2</v>
          </cell>
          <cell r="F874">
            <v>-4.7909997000000003E-2</v>
          </cell>
          <cell r="G874">
            <v>7.596E-2</v>
          </cell>
          <cell r="H874">
            <v>-0.60641999999999996</v>
          </cell>
          <cell r="J874">
            <v>1.5457112</v>
          </cell>
          <cell r="K874">
            <v>18.138000000000002</v>
          </cell>
        </row>
        <row r="875">
          <cell r="A875" t="str">
            <v>6715.TW</v>
          </cell>
          <cell r="B875">
            <v>6.29</v>
          </cell>
          <cell r="D875">
            <v>17.368421999999999</v>
          </cell>
          <cell r="E875">
            <v>0.11316</v>
          </cell>
          <cell r="F875">
            <v>6.3159999999999994E-2</v>
          </cell>
          <cell r="G875">
            <v>0.37763000000000002</v>
          </cell>
          <cell r="H875">
            <v>0.18997</v>
          </cell>
          <cell r="I875">
            <v>26.232115</v>
          </cell>
          <cell r="J875">
            <v>2.9691212</v>
          </cell>
          <cell r="K875">
            <v>37.503</v>
          </cell>
        </row>
        <row r="876">
          <cell r="A876" t="str">
            <v>6719.TW</v>
          </cell>
          <cell r="B876">
            <v>2.2599999999999998</v>
          </cell>
          <cell r="D876">
            <v>34</v>
          </cell>
          <cell r="E876">
            <v>2.1989999999999999E-2</v>
          </cell>
          <cell r="F876">
            <v>4.6200002999999996E-3</v>
          </cell>
          <cell r="G876">
            <v>0.30043999999999998</v>
          </cell>
          <cell r="H876">
            <v>5.5180001999999999E-2</v>
          </cell>
          <cell r="I876">
            <v>139.15929</v>
          </cell>
          <cell r="J876">
            <v>3.1144780000000001</v>
          </cell>
          <cell r="K876">
            <v>38.850999999999999</v>
          </cell>
        </row>
        <row r="877">
          <cell r="A877" t="str">
            <v>6742.TW</v>
          </cell>
          <cell r="C877">
            <v>-0.13300000000000001</v>
          </cell>
          <cell r="E877">
            <v>2.1770000000000001E-2</v>
          </cell>
          <cell r="F877">
            <v>-1.0499999999999999E-3</v>
          </cell>
          <cell r="G877">
            <v>0.17691000000000001</v>
          </cell>
          <cell r="H877">
            <v>2.9099999999999998E-3</v>
          </cell>
          <cell r="K877">
            <v>7.6669999999999998</v>
          </cell>
        </row>
        <row r="878">
          <cell r="A878" t="str">
            <v>6743.TW</v>
          </cell>
          <cell r="B878">
            <v>-0.16</v>
          </cell>
          <cell r="C878">
            <v>1.462</v>
          </cell>
          <cell r="D878">
            <v>8.8640000000000008</v>
          </cell>
          <cell r="E878">
            <v>-3.0000000000000001E-3</v>
          </cell>
          <cell r="F878">
            <v>1.355E-2</v>
          </cell>
          <cell r="G878">
            <v>0.18895000000000001</v>
          </cell>
          <cell r="H878">
            <v>5.0259999999999999E-2</v>
          </cell>
          <cell r="J878">
            <v>3.0690819999999999</v>
          </cell>
          <cell r="K878">
            <v>26.178000000000001</v>
          </cell>
        </row>
        <row r="879">
          <cell r="A879" t="str">
            <v>6753.TW</v>
          </cell>
          <cell r="B879">
            <v>6.83</v>
          </cell>
          <cell r="C879">
            <v>-8.3000000000000004E-2</v>
          </cell>
          <cell r="E879">
            <v>0.23194000000000001</v>
          </cell>
          <cell r="F879">
            <v>6.3060000000000005E-2</v>
          </cell>
          <cell r="G879">
            <v>0.19129999</v>
          </cell>
          <cell r="H879">
            <v>0.27950999999999998</v>
          </cell>
          <cell r="I879">
            <v>17.057099999999998</v>
          </cell>
          <cell r="J879">
            <v>4.1389847</v>
          </cell>
          <cell r="K879">
            <v>47.057000000000002</v>
          </cell>
        </row>
        <row r="880">
          <cell r="A880" t="str">
            <v>6754.TW</v>
          </cell>
          <cell r="B880">
            <v>4.5599999999999996</v>
          </cell>
          <cell r="E880">
            <v>0.15281</v>
          </cell>
          <cell r="F880">
            <v>5.7350001999999997E-2</v>
          </cell>
          <cell r="G880">
            <v>0.21476998999999999</v>
          </cell>
          <cell r="H880">
            <v>5.994E-2</v>
          </cell>
          <cell r="I880">
            <v>13.728070000000001</v>
          </cell>
          <cell r="J880">
            <v>2.0758033</v>
          </cell>
          <cell r="K880">
            <v>75.704999999999998</v>
          </cell>
        </row>
        <row r="881">
          <cell r="A881" t="str">
            <v>6756.TW</v>
          </cell>
          <cell r="B881">
            <v>3.08</v>
          </cell>
          <cell r="C881">
            <v>1.492</v>
          </cell>
          <cell r="E881">
            <v>5.9830000000000001E-2</v>
          </cell>
          <cell r="F881">
            <v>2.6259999999999999E-2</v>
          </cell>
          <cell r="G881">
            <v>0.45761000000000002</v>
          </cell>
          <cell r="H881">
            <v>5.1760002999999999E-2</v>
          </cell>
          <cell r="I881">
            <v>66.558440000000004</v>
          </cell>
          <cell r="J881">
            <v>4.9599570000000002</v>
          </cell>
          <cell r="K881">
            <v>29.483000000000001</v>
          </cell>
        </row>
        <row r="882">
          <cell r="A882" t="str">
            <v>6768.TW</v>
          </cell>
          <cell r="B882">
            <v>4.2699999999999996</v>
          </cell>
          <cell r="C882">
            <v>0.36899999999999999</v>
          </cell>
          <cell r="D882">
            <v>17.908256999999999</v>
          </cell>
          <cell r="E882">
            <v>5.8720003999999999E-2</v>
          </cell>
          <cell r="F882">
            <v>2.3089999999999999E-2</v>
          </cell>
          <cell r="G882">
            <v>0.18221001000000001</v>
          </cell>
          <cell r="H882">
            <v>7.5539999999999996E-2</v>
          </cell>
          <cell r="I882">
            <v>22.857143000000001</v>
          </cell>
          <cell r="J882">
            <v>1.3362540999999999</v>
          </cell>
          <cell r="K882">
            <v>75.763999999999996</v>
          </cell>
        </row>
        <row r="883">
          <cell r="A883" t="str">
            <v>6770.TW</v>
          </cell>
          <cell r="B883">
            <v>-0.56000000000000005</v>
          </cell>
          <cell r="C883">
            <v>0.84399999999999997</v>
          </cell>
          <cell r="D883">
            <v>20.585937999999999</v>
          </cell>
          <cell r="E883">
            <v>-2.4E-2</v>
          </cell>
          <cell r="F883">
            <v>-1.6160000000000001E-2</v>
          </cell>
          <cell r="G883">
            <v>0.11096</v>
          </cell>
          <cell r="H883">
            <v>-0.1008</v>
          </cell>
          <cell r="J883">
            <v>1.1601286</v>
          </cell>
          <cell r="K883">
            <v>10.625</v>
          </cell>
        </row>
        <row r="884">
          <cell r="A884" t="str">
            <v>6776.TW</v>
          </cell>
          <cell r="B884">
            <v>5.01</v>
          </cell>
          <cell r="C884">
            <v>0.13200000000000001</v>
          </cell>
          <cell r="D884">
            <v>11.456141000000001</v>
          </cell>
          <cell r="E884">
            <v>0.17623</v>
          </cell>
          <cell r="F884">
            <v>4.5319999999999999E-2</v>
          </cell>
          <cell r="G884">
            <v>6.7839999999999998E-2</v>
          </cell>
          <cell r="H884">
            <v>2.0599999000000001E-2</v>
          </cell>
          <cell r="I884">
            <v>13.033932</v>
          </cell>
          <cell r="J884">
            <v>2.4879036000000001</v>
          </cell>
          <cell r="K884">
            <v>279.34199999999998</v>
          </cell>
        </row>
        <row r="885">
          <cell r="A885" t="str">
            <v>6781.TW</v>
          </cell>
          <cell r="B885">
            <v>21.25</v>
          </cell>
          <cell r="C885">
            <v>2.2000000000000002</v>
          </cell>
          <cell r="D885">
            <v>17.672415000000001</v>
          </cell>
          <cell r="E885">
            <v>0.15356</v>
          </cell>
          <cell r="F885">
            <v>7.2109999999999994E-2</v>
          </cell>
          <cell r="G885">
            <v>0.37546003</v>
          </cell>
          <cell r="H885">
            <v>0.21454999999999999</v>
          </cell>
          <cell r="I885">
            <v>30.870588000000001</v>
          </cell>
          <cell r="J885">
            <v>4.3350115000000002</v>
          </cell>
          <cell r="K885">
            <v>117.44</v>
          </cell>
        </row>
        <row r="886">
          <cell r="A886" t="str">
            <v>6782.TW</v>
          </cell>
          <cell r="B886">
            <v>6.85</v>
          </cell>
          <cell r="C886">
            <v>0.54900000000000004</v>
          </cell>
          <cell r="D886">
            <v>17.265917000000002</v>
          </cell>
          <cell r="E886">
            <v>9.672E-2</v>
          </cell>
          <cell r="F886">
            <v>4.1439999999999998E-2</v>
          </cell>
          <cell r="G886">
            <v>0.35748999999999997</v>
          </cell>
          <cell r="H886">
            <v>0.13997999999999999</v>
          </cell>
          <cell r="I886">
            <v>33.649635000000004</v>
          </cell>
          <cell r="J886">
            <v>4.8976902999999998</v>
          </cell>
          <cell r="K886">
            <v>38.058</v>
          </cell>
        </row>
        <row r="887">
          <cell r="A887" t="str">
            <v>6789.TW</v>
          </cell>
          <cell r="B887">
            <v>1.45</v>
          </cell>
          <cell r="C887">
            <v>1.778</v>
          </cell>
          <cell r="D887">
            <v>29.685863000000001</v>
          </cell>
          <cell r="E887">
            <v>2.7279999999999999E-2</v>
          </cell>
          <cell r="F887">
            <v>9.6600000000000002E-3</v>
          </cell>
          <cell r="G887">
            <v>0.16219</v>
          </cell>
          <cell r="H887">
            <v>9.6569989999999994E-2</v>
          </cell>
          <cell r="I887">
            <v>195.51723999999999</v>
          </cell>
          <cell r="J887">
            <v>5.3787922999999997</v>
          </cell>
          <cell r="K887">
            <v>24.585000000000001</v>
          </cell>
        </row>
        <row r="888">
          <cell r="A888" t="str">
            <v>6790.TW</v>
          </cell>
          <cell r="B888">
            <v>2.87</v>
          </cell>
          <cell r="C888">
            <v>0.40200000000000002</v>
          </cell>
          <cell r="D888">
            <v>9.9619769999999992</v>
          </cell>
          <cell r="E888">
            <v>0.17587</v>
          </cell>
          <cell r="F888">
            <v>8.226E-2</v>
          </cell>
          <cell r="G888">
            <v>0.25557000000000002</v>
          </cell>
          <cell r="H888">
            <v>0.14019999999999999</v>
          </cell>
          <cell r="I888">
            <v>18.257840999999999</v>
          </cell>
          <cell r="J888">
            <v>2.4852970000000001</v>
          </cell>
          <cell r="K888">
            <v>38.426000000000002</v>
          </cell>
        </row>
        <row r="889">
          <cell r="A889" t="str">
            <v>6792.TW</v>
          </cell>
          <cell r="B889">
            <v>3.8</v>
          </cell>
          <cell r="E889">
            <v>0.11592</v>
          </cell>
          <cell r="F889">
            <v>5.3790003000000003E-2</v>
          </cell>
          <cell r="G889">
            <v>0.34620000000000001</v>
          </cell>
          <cell r="H889">
            <v>8.2710000000000006E-2</v>
          </cell>
          <cell r="I889">
            <v>21.447368999999998</v>
          </cell>
          <cell r="J889">
            <v>2.3841565</v>
          </cell>
          <cell r="K889">
            <v>29.390999999999998</v>
          </cell>
        </row>
        <row r="890">
          <cell r="A890" t="str">
            <v>6796.TW</v>
          </cell>
          <cell r="B890">
            <v>1.49</v>
          </cell>
          <cell r="C890">
            <v>0.39200000000000002</v>
          </cell>
          <cell r="E890">
            <v>0.10281</v>
          </cell>
          <cell r="F890">
            <v>5.2659999999999998E-2</v>
          </cell>
          <cell r="G890">
            <v>0.57294999999999996</v>
          </cell>
          <cell r="H890">
            <v>0.19477</v>
          </cell>
          <cell r="I890">
            <v>54.093960000000003</v>
          </cell>
          <cell r="J890">
            <v>3.5173466000000002</v>
          </cell>
          <cell r="K890">
            <v>15.959</v>
          </cell>
        </row>
        <row r="891">
          <cell r="A891" t="str">
            <v>6799.TW</v>
          </cell>
          <cell r="B891">
            <v>5.21</v>
          </cell>
          <cell r="C891">
            <v>1.2370000000000001</v>
          </cell>
          <cell r="D891">
            <v>24.555734999999999</v>
          </cell>
          <cell r="E891">
            <v>0.17541999999999999</v>
          </cell>
          <cell r="F891">
            <v>9.7229995E-2</v>
          </cell>
          <cell r="G891">
            <v>0.45582</v>
          </cell>
          <cell r="H891">
            <v>0.1449</v>
          </cell>
          <cell r="I891">
            <v>29.174664</v>
          </cell>
          <cell r="J891">
            <v>4.7946499999999999</v>
          </cell>
          <cell r="K891">
            <v>25.349</v>
          </cell>
        </row>
        <row r="892">
          <cell r="A892" t="str">
            <v>6805.TW</v>
          </cell>
          <cell r="C892">
            <v>0.4</v>
          </cell>
          <cell r="D892">
            <v>18.382352999999998</v>
          </cell>
          <cell r="E892">
            <v>0.17988999999999999</v>
          </cell>
          <cell r="F892">
            <v>7.5229994999999994E-2</v>
          </cell>
          <cell r="G892">
            <v>0.23349</v>
          </cell>
          <cell r="H892">
            <v>0.17499999999999999</v>
          </cell>
          <cell r="K892">
            <v>91.537999999999997</v>
          </cell>
        </row>
        <row r="893">
          <cell r="A893" t="str">
            <v>6806.TW</v>
          </cell>
          <cell r="B893">
            <v>3.1</v>
          </cell>
          <cell r="D893">
            <v>16.415094</v>
          </cell>
          <cell r="E893">
            <v>5.5100000000000003E-2</v>
          </cell>
          <cell r="F893">
            <v>1.8769999999999998E-2</v>
          </cell>
          <cell r="G893">
            <v>0.10033</v>
          </cell>
          <cell r="H893">
            <v>2.5590000000000002E-2</v>
          </cell>
          <cell r="I893">
            <v>42.096775000000001</v>
          </cell>
          <cell r="J893">
            <v>2.3738925000000002</v>
          </cell>
          <cell r="K893">
            <v>56.19</v>
          </cell>
        </row>
        <row r="894">
          <cell r="A894" t="str">
            <v>6807.TW</v>
          </cell>
          <cell r="B894">
            <v>5.87</v>
          </cell>
          <cell r="C894">
            <v>0.41399999999999998</v>
          </cell>
          <cell r="E894">
            <v>0.11654</v>
          </cell>
          <cell r="F894">
            <v>4.521E-2</v>
          </cell>
          <cell r="G894">
            <v>0.18339</v>
          </cell>
          <cell r="H894">
            <v>7.979E-2</v>
          </cell>
          <cell r="I894">
            <v>9.4889270000000003</v>
          </cell>
          <cell r="J894">
            <v>1.4287179999999999</v>
          </cell>
          <cell r="K894">
            <v>69.364999999999995</v>
          </cell>
        </row>
        <row r="895">
          <cell r="A895" t="str">
            <v>6830.TW</v>
          </cell>
          <cell r="B895">
            <v>4.59</v>
          </cell>
          <cell r="D895">
            <v>16.370557999999999</v>
          </cell>
          <cell r="E895">
            <v>8.3330004999999999E-2</v>
          </cell>
          <cell r="F895">
            <v>4.5659999999999999E-2</v>
          </cell>
          <cell r="G895">
            <v>0.35403000000000001</v>
          </cell>
          <cell r="H895">
            <v>4.1220001999999999E-2</v>
          </cell>
          <cell r="I895">
            <v>28.104574</v>
          </cell>
          <cell r="J895">
            <v>2.4019214999999998</v>
          </cell>
          <cell r="K895">
            <v>40.509</v>
          </cell>
        </row>
        <row r="896">
          <cell r="A896" t="str">
            <v>6834.TW</v>
          </cell>
          <cell r="B896">
            <v>-0.64</v>
          </cell>
          <cell r="E896">
            <v>-3.7420000000000002E-2</v>
          </cell>
          <cell r="F896">
            <v>-4.0340000000000001E-2</v>
          </cell>
          <cell r="G896">
            <v>5.3429999999999998E-2</v>
          </cell>
          <cell r="H896">
            <v>-6.1179999999999998E-2</v>
          </cell>
          <cell r="J896">
            <v>2.0312001999999998</v>
          </cell>
          <cell r="K896">
            <v>11.023</v>
          </cell>
        </row>
        <row r="897">
          <cell r="A897" t="str">
            <v>6835.TW</v>
          </cell>
          <cell r="B897">
            <v>3.95</v>
          </cell>
          <cell r="C897">
            <v>-0.246</v>
          </cell>
          <cell r="E897">
            <v>0.14915999999999999</v>
          </cell>
          <cell r="F897">
            <v>5.7010001999999997E-2</v>
          </cell>
          <cell r="G897">
            <v>0.27071000000000001</v>
          </cell>
          <cell r="H897">
            <v>0.12767000000000001</v>
          </cell>
          <cell r="I897">
            <v>13.772152</v>
          </cell>
          <cell r="J897">
            <v>2.2112923000000002</v>
          </cell>
          <cell r="K897">
            <v>33.220999999999997</v>
          </cell>
        </row>
        <row r="898">
          <cell r="A898" t="str">
            <v>6861.TW</v>
          </cell>
          <cell r="B898">
            <v>2.56</v>
          </cell>
          <cell r="C898">
            <v>0.71499999999999997</v>
          </cell>
          <cell r="E898">
            <v>0.11103</v>
          </cell>
          <cell r="F898">
            <v>9.1299999999999992E-3</v>
          </cell>
          <cell r="G898">
            <v>0.27361999999999997</v>
          </cell>
          <cell r="H898">
            <v>-3.4999999E-3</v>
          </cell>
          <cell r="I898">
            <v>28.476564</v>
          </cell>
          <cell r="J898">
            <v>2.2826903000000001</v>
          </cell>
          <cell r="K898">
            <v>47.170999999999999</v>
          </cell>
        </row>
        <row r="899">
          <cell r="A899" t="str">
            <v>6863.TW</v>
          </cell>
          <cell r="B899">
            <v>7.16</v>
          </cell>
          <cell r="D899">
            <v>17.292645</v>
          </cell>
          <cell r="E899">
            <v>9.9820000000000006E-2</v>
          </cell>
          <cell r="F899">
            <v>4.7470002999999997E-2</v>
          </cell>
          <cell r="G899">
            <v>0.30909999999999999</v>
          </cell>
          <cell r="H899">
            <v>0.21666000999999999</v>
          </cell>
          <cell r="I899">
            <v>30.865922999999999</v>
          </cell>
          <cell r="J899">
            <v>2.9324346000000001</v>
          </cell>
          <cell r="K899">
            <v>40.351999999999997</v>
          </cell>
        </row>
        <row r="900">
          <cell r="A900" t="str">
            <v>6901.TW</v>
          </cell>
          <cell r="B900">
            <v>-5.07</v>
          </cell>
          <cell r="E900">
            <v>-0.21607000000000001</v>
          </cell>
          <cell r="F900">
            <v>-0.13397000000000001</v>
          </cell>
          <cell r="H900">
            <v>0.84046995999999996</v>
          </cell>
          <cell r="J900">
            <v>2.6232326000000001</v>
          </cell>
          <cell r="K900">
            <v>-3.1320000000000001</v>
          </cell>
        </row>
        <row r="901">
          <cell r="A901" t="str">
            <v>6906.TW</v>
          </cell>
          <cell r="E901">
            <v>0.21214000999999999</v>
          </cell>
          <cell r="F901">
            <v>0.11276</v>
          </cell>
          <cell r="G901">
            <v>0.82184000000000001</v>
          </cell>
          <cell r="H901">
            <v>0.48618</v>
          </cell>
          <cell r="K901">
            <v>12.153</v>
          </cell>
        </row>
        <row r="902">
          <cell r="A902" t="str">
            <v>6914.TW</v>
          </cell>
          <cell r="E902">
            <v>0.26277</v>
          </cell>
          <cell r="F902">
            <v>7.0910000000000001E-2</v>
          </cell>
          <cell r="G902">
            <v>0.24099001</v>
          </cell>
          <cell r="H902">
            <v>0.17183999999999999</v>
          </cell>
          <cell r="K902">
            <v>70.944000000000003</v>
          </cell>
        </row>
        <row r="903">
          <cell r="A903" t="str">
            <v>6916.TW</v>
          </cell>
          <cell r="E903">
            <v>7.6409995999999994E-2</v>
          </cell>
          <cell r="F903">
            <v>3.3989999999999999E-2</v>
          </cell>
          <cell r="G903">
            <v>0.25864999999999999</v>
          </cell>
          <cell r="H903">
            <v>1.235E-2</v>
          </cell>
          <cell r="K903">
            <v>36.776000000000003</v>
          </cell>
        </row>
        <row r="904">
          <cell r="A904" t="str">
            <v>6928.TW</v>
          </cell>
          <cell r="G904">
            <v>0.19683999999999999</v>
          </cell>
          <cell r="H904">
            <v>1.9480000000000001E-2</v>
          </cell>
          <cell r="K904">
            <v>51.779000000000003</v>
          </cell>
        </row>
        <row r="905">
          <cell r="A905" t="str">
            <v>6933.TW</v>
          </cell>
          <cell r="G905">
            <v>0.16795999</v>
          </cell>
          <cell r="H905">
            <v>3.2719999999999999E-2</v>
          </cell>
          <cell r="K905">
            <v>170.55500000000001</v>
          </cell>
        </row>
        <row r="906">
          <cell r="A906" t="str">
            <v>6937.TW</v>
          </cell>
          <cell r="E906">
            <v>0.14274999999999999</v>
          </cell>
          <cell r="G906">
            <v>0.45250000000000001</v>
          </cell>
          <cell r="H906">
            <v>0.16558999999999999</v>
          </cell>
          <cell r="K906">
            <v>33.316000000000003</v>
          </cell>
        </row>
        <row r="907">
          <cell r="A907" t="str">
            <v>8011.TW</v>
          </cell>
          <cell r="B907">
            <v>0.1</v>
          </cell>
          <cell r="C907">
            <v>1.1299999999999999</v>
          </cell>
          <cell r="D907">
            <v>14.49367</v>
          </cell>
          <cell r="E907">
            <v>1.035E-2</v>
          </cell>
          <cell r="F907">
            <v>4.7000000000000002E-3</v>
          </cell>
          <cell r="G907">
            <v>0.15562001</v>
          </cell>
          <cell r="H907">
            <v>-1.729E-2</v>
          </cell>
          <cell r="I907">
            <v>229</v>
          </cell>
          <cell r="J907">
            <v>1.3153360000000001</v>
          </cell>
          <cell r="K907">
            <v>13.217000000000001</v>
          </cell>
        </row>
        <row r="908">
          <cell r="A908" t="str">
            <v>8016.TW</v>
          </cell>
          <cell r="B908">
            <v>14.88</v>
          </cell>
          <cell r="C908">
            <v>0.71799999999999997</v>
          </cell>
          <cell r="D908">
            <v>6.1669390000000002</v>
          </cell>
          <cell r="E908">
            <v>0.16461000000000001</v>
          </cell>
          <cell r="F908">
            <v>7.9149999999999998E-2</v>
          </cell>
          <cell r="G908">
            <v>0.34166999999999997</v>
          </cell>
          <cell r="H908">
            <v>0.15115000000000001</v>
          </cell>
          <cell r="I908">
            <v>17.775537</v>
          </cell>
          <cell r="J908">
            <v>2.8754374999999999</v>
          </cell>
          <cell r="K908">
            <v>139.523</v>
          </cell>
        </row>
        <row r="909">
          <cell r="A909" t="str">
            <v>8021.TW</v>
          </cell>
          <cell r="B909">
            <v>-0.21</v>
          </cell>
          <cell r="D909">
            <v>18.579882000000001</v>
          </cell>
          <cell r="E909">
            <v>-7.8399999999999997E-3</v>
          </cell>
          <cell r="F909">
            <v>7.6899999999999998E-3</v>
          </cell>
          <cell r="G909">
            <v>0.22754999000000001</v>
          </cell>
          <cell r="H909">
            <v>1.959E-2</v>
          </cell>
          <cell r="J909">
            <v>1.0177951999999999</v>
          </cell>
          <cell r="K909">
            <v>20.359000000000002</v>
          </cell>
        </row>
        <row r="910">
          <cell r="A910" t="str">
            <v>8028.TW</v>
          </cell>
          <cell r="B910">
            <v>2</v>
          </cell>
          <cell r="D910">
            <v>32.657004999999998</v>
          </cell>
          <cell r="E910">
            <v>8.8889999999999997E-2</v>
          </cell>
          <cell r="F910">
            <v>1.4019999999999999E-2</v>
          </cell>
          <cell r="G910">
            <v>0.21582999999999999</v>
          </cell>
          <cell r="H910">
            <v>5.2470002000000002E-2</v>
          </cell>
          <cell r="I910">
            <v>33.799999999999997</v>
          </cell>
          <cell r="J910">
            <v>2.9586834999999998</v>
          </cell>
          <cell r="K910">
            <v>20.065000000000001</v>
          </cell>
        </row>
        <row r="911">
          <cell r="A911" t="str">
            <v>8033.TW</v>
          </cell>
          <cell r="B911">
            <v>0.09</v>
          </cell>
          <cell r="C911">
            <v>1.1220000000000001</v>
          </cell>
          <cell r="E911">
            <v>-2.0029999999999999E-2</v>
          </cell>
          <cell r="F911">
            <v>-1.8360000000000001E-2</v>
          </cell>
          <cell r="G911">
            <v>0.39690999999999999</v>
          </cell>
          <cell r="H911">
            <v>-3.968E-2</v>
          </cell>
          <cell r="I911">
            <v>829.99994000000004</v>
          </cell>
          <cell r="J911">
            <v>8.9034560000000003</v>
          </cell>
          <cell r="K911">
            <v>7.0279999999999996</v>
          </cell>
        </row>
        <row r="912">
          <cell r="A912" t="str">
            <v>8039.TW</v>
          </cell>
          <cell r="B912">
            <v>2.4900000000000002</v>
          </cell>
          <cell r="C912">
            <v>0.441</v>
          </cell>
          <cell r="D912">
            <v>18.842106000000001</v>
          </cell>
          <cell r="E912">
            <v>6.9379999999999997E-2</v>
          </cell>
          <cell r="F912">
            <v>3.0450001000000001E-2</v>
          </cell>
          <cell r="G912">
            <v>0.23200999999999999</v>
          </cell>
          <cell r="H912">
            <v>4.7829999999999998E-2</v>
          </cell>
          <cell r="I912">
            <v>21.566265000000001</v>
          </cell>
          <cell r="J912">
            <v>1.405281</v>
          </cell>
          <cell r="K912">
            <v>41.704000000000001</v>
          </cell>
        </row>
        <row r="913">
          <cell r="A913" t="str">
            <v>8046.TW</v>
          </cell>
          <cell r="B913">
            <v>5.16</v>
          </cell>
          <cell r="C913">
            <v>1.52</v>
          </cell>
          <cell r="D913">
            <v>17.611158</v>
          </cell>
          <cell r="E913">
            <v>7.4679999999999996E-2</v>
          </cell>
          <cell r="F913">
            <v>1.915E-2</v>
          </cell>
          <cell r="G913">
            <v>0.11093</v>
          </cell>
          <cell r="H913">
            <v>-0.111820005</v>
          </cell>
          <cell r="I913">
            <v>39.147289999999998</v>
          </cell>
          <cell r="J913">
            <v>2.9065585</v>
          </cell>
          <cell r="K913">
            <v>56.908999999999999</v>
          </cell>
        </row>
        <row r="914">
          <cell r="A914" t="str">
            <v>8070.TW</v>
          </cell>
          <cell r="B914">
            <v>2.27</v>
          </cell>
          <cell r="D914">
            <v>3.7105071999999999</v>
          </cell>
          <cell r="E914">
            <v>0.12787999999999999</v>
          </cell>
          <cell r="F914">
            <v>2.7709998E-2</v>
          </cell>
          <cell r="G914">
            <v>0.18451998999999999</v>
          </cell>
          <cell r="H914">
            <v>9.6390000000000003E-2</v>
          </cell>
          <cell r="I914">
            <v>22.246696</v>
          </cell>
          <cell r="J914">
            <v>2.0787024000000001</v>
          </cell>
          <cell r="K914">
            <v>24.442</v>
          </cell>
        </row>
        <row r="915">
          <cell r="A915" t="str">
            <v>8072.TW</v>
          </cell>
          <cell r="B915">
            <v>0.97</v>
          </cell>
          <cell r="E915">
            <v>3.8550000000000001E-2</v>
          </cell>
          <cell r="F915">
            <v>2.5799998999999998E-3</v>
          </cell>
          <cell r="G915">
            <v>0.17817</v>
          </cell>
          <cell r="H915">
            <v>2.2200000999999998E-3</v>
          </cell>
          <cell r="I915">
            <v>29.896906000000001</v>
          </cell>
          <cell r="J915">
            <v>1.0479149999999999</v>
          </cell>
          <cell r="K915">
            <v>14.153</v>
          </cell>
        </row>
        <row r="916">
          <cell r="A916" t="str">
            <v>8081.TW</v>
          </cell>
          <cell r="B916">
            <v>18.75</v>
          </cell>
          <cell r="C916">
            <v>0.63200000000000001</v>
          </cell>
          <cell r="D916">
            <v>16.59751</v>
          </cell>
          <cell r="E916">
            <v>0.18995000000000001</v>
          </cell>
          <cell r="F916">
            <v>0.10094</v>
          </cell>
          <cell r="G916">
            <v>0.40422999999999998</v>
          </cell>
          <cell r="H916">
            <v>0.21027999999999999</v>
          </cell>
          <cell r="I916">
            <v>17.066668</v>
          </cell>
          <cell r="J916">
            <v>3.7649271</v>
          </cell>
          <cell r="K916">
            <v>92.278000000000006</v>
          </cell>
        </row>
        <row r="917">
          <cell r="A917" t="str">
            <v>8101.TW</v>
          </cell>
          <cell r="B917">
            <v>-2.61</v>
          </cell>
          <cell r="C917">
            <v>0.90500000000000003</v>
          </cell>
          <cell r="D917">
            <v>3.5106381999999998</v>
          </cell>
          <cell r="E917">
            <v>-1.0420100000000001</v>
          </cell>
          <cell r="F917">
            <v>-0.16788</v>
          </cell>
          <cell r="G917">
            <v>6.5700000000000003E-3</v>
          </cell>
          <cell r="H917">
            <v>-0.59784999999999999</v>
          </cell>
          <cell r="J917">
            <v>2.6484749999999999</v>
          </cell>
          <cell r="K917">
            <v>2.306</v>
          </cell>
        </row>
        <row r="918">
          <cell r="A918" t="str">
            <v>8103.TW</v>
          </cell>
          <cell r="B918">
            <v>3.05</v>
          </cell>
          <cell r="C918">
            <v>0.98399999999999999</v>
          </cell>
          <cell r="D918">
            <v>9.4879519999999999</v>
          </cell>
          <cell r="E918">
            <v>7.0059999999999997E-2</v>
          </cell>
          <cell r="F918">
            <v>3.6609999999999997E-2</v>
          </cell>
          <cell r="G918">
            <v>0.34077000000000002</v>
          </cell>
          <cell r="H918">
            <v>0.104399994</v>
          </cell>
          <cell r="I918">
            <v>15.491803000000001</v>
          </cell>
          <cell r="J918">
            <v>1.2130936000000001</v>
          </cell>
          <cell r="K918">
            <v>37.472999999999999</v>
          </cell>
        </row>
        <row r="919">
          <cell r="A919" t="str">
            <v>8104.TW</v>
          </cell>
          <cell r="B919">
            <v>-3.13</v>
          </cell>
          <cell r="C919">
            <v>1.113</v>
          </cell>
          <cell r="D919">
            <v>44.629629999999999</v>
          </cell>
          <cell r="E919">
            <v>-9.1300000000000006E-2</v>
          </cell>
          <cell r="F919">
            <v>-7.3400004999999999E-3</v>
          </cell>
          <cell r="G919">
            <v>0.11783</v>
          </cell>
          <cell r="H919">
            <v>-4.2079999999999999E-2</v>
          </cell>
          <cell r="J919">
            <v>1.4223882999999999</v>
          </cell>
          <cell r="K919">
            <v>36.417000000000002</v>
          </cell>
        </row>
        <row r="920">
          <cell r="A920" t="str">
            <v>8105.TW</v>
          </cell>
          <cell r="B920">
            <v>0.56000000000000005</v>
          </cell>
          <cell r="D920">
            <v>23.947368999999998</v>
          </cell>
          <cell r="E920">
            <v>3.1530000000000002E-2</v>
          </cell>
          <cell r="F920">
            <v>4.5000002000000002E-4</v>
          </cell>
          <cell r="G920">
            <v>8.2919999999999994E-2</v>
          </cell>
          <cell r="H920">
            <v>-3.3869999999999997E-2</v>
          </cell>
          <cell r="I920">
            <v>24.375</v>
          </cell>
          <cell r="J920">
            <v>0.75535386999999998</v>
          </cell>
          <cell r="K920">
            <v>19.826000000000001</v>
          </cell>
        </row>
        <row r="921">
          <cell r="A921" t="str">
            <v>8110.TW</v>
          </cell>
          <cell r="B921">
            <v>0.22</v>
          </cell>
          <cell r="C921">
            <v>1.002</v>
          </cell>
          <cell r="E921">
            <v>-1.0800000000000001E-2</v>
          </cell>
          <cell r="F921">
            <v>-8.6900004999999995E-3</v>
          </cell>
          <cell r="G921">
            <v>1.8149999999999999E-2</v>
          </cell>
          <cell r="H921">
            <v>3.3660000000000002E-2</v>
          </cell>
          <cell r="I921">
            <v>90.454543999999999</v>
          </cell>
          <cell r="J921">
            <v>0.97429619999999995</v>
          </cell>
          <cell r="K921">
            <v>14.099</v>
          </cell>
        </row>
        <row r="922">
          <cell r="A922" t="str">
            <v>8112.TW</v>
          </cell>
          <cell r="B922">
            <v>5.03</v>
          </cell>
          <cell r="D922">
            <v>15.957445999999999</v>
          </cell>
          <cell r="E922">
            <v>0.18421000000000001</v>
          </cell>
          <cell r="F922">
            <v>5.9889999999999999E-2</v>
          </cell>
          <cell r="G922">
            <v>4.0829999999999998E-2</v>
          </cell>
          <cell r="H922">
            <v>2.2969997999999998E-2</v>
          </cell>
          <cell r="I922">
            <v>16.401589999999999</v>
          </cell>
          <cell r="J922">
            <v>2.9669854999999998</v>
          </cell>
          <cell r="K922">
            <v>405.45699999999999</v>
          </cell>
        </row>
        <row r="923">
          <cell r="A923" t="str">
            <v>8114.TW</v>
          </cell>
          <cell r="B923">
            <v>5.54</v>
          </cell>
          <cell r="C923">
            <v>0.60799999999999998</v>
          </cell>
          <cell r="D923">
            <v>13.058942999999999</v>
          </cell>
          <cell r="E923">
            <v>0.11505</v>
          </cell>
          <cell r="F923">
            <v>4.6329996999999998E-2</v>
          </cell>
          <cell r="G923">
            <v>0.38112997999999998</v>
          </cell>
          <cell r="H923">
            <v>7.4209999999999998E-2</v>
          </cell>
          <cell r="I923">
            <v>23.194946000000002</v>
          </cell>
          <cell r="J923">
            <v>2.6860928999999998</v>
          </cell>
          <cell r="K923">
            <v>130.57300000000001</v>
          </cell>
        </row>
        <row r="924">
          <cell r="A924" t="str">
            <v>8131.TW</v>
          </cell>
          <cell r="B924">
            <v>1.47</v>
          </cell>
          <cell r="C924">
            <v>0.36299999999999999</v>
          </cell>
          <cell r="E924">
            <v>4.3249999999999997E-2</v>
          </cell>
          <cell r="F924">
            <v>1.5039999E-2</v>
          </cell>
          <cell r="G924">
            <v>7.8829999999999997E-2</v>
          </cell>
          <cell r="H924">
            <v>3.2210000000000003E-2</v>
          </cell>
          <cell r="I924">
            <v>26.632653999999999</v>
          </cell>
          <cell r="J924">
            <v>1.4662921</v>
          </cell>
          <cell r="K924">
            <v>17.295999999999999</v>
          </cell>
        </row>
        <row r="925">
          <cell r="A925" t="str">
            <v>8150.TW</v>
          </cell>
          <cell r="B925">
            <v>2.68</v>
          </cell>
          <cell r="C925">
            <v>0.53800000000000003</v>
          </cell>
          <cell r="D925">
            <v>8.5388990000000007</v>
          </cell>
          <cell r="E925">
            <v>8.4599999999999995E-2</v>
          </cell>
          <cell r="F925">
            <v>2.8320000000000001E-2</v>
          </cell>
          <cell r="G925">
            <v>0.16916001</v>
          </cell>
          <cell r="H925">
            <v>6.4569995000000005E-2</v>
          </cell>
          <cell r="I925">
            <v>16.791043999999999</v>
          </cell>
          <cell r="J925">
            <v>1.2943681</v>
          </cell>
          <cell r="K925">
            <v>30.484999999999999</v>
          </cell>
        </row>
        <row r="926">
          <cell r="A926" t="str">
            <v>8163.TW</v>
          </cell>
          <cell r="B926">
            <v>5.82</v>
          </cell>
          <cell r="C926">
            <v>0.75700000000000001</v>
          </cell>
          <cell r="D926">
            <v>17.435898000000002</v>
          </cell>
          <cell r="E926">
            <v>0.13074</v>
          </cell>
          <cell r="F926">
            <v>1.949E-2</v>
          </cell>
          <cell r="G926">
            <v>0.18031</v>
          </cell>
          <cell r="H926">
            <v>4.0770000000000001E-2</v>
          </cell>
          <cell r="I926">
            <v>11.683847999999999</v>
          </cell>
          <cell r="J926">
            <v>1.6621853</v>
          </cell>
          <cell r="K926">
            <v>89.281999999999996</v>
          </cell>
        </row>
        <row r="927">
          <cell r="A927" t="str">
            <v>8201.TW</v>
          </cell>
          <cell r="B927">
            <v>-1.1100000000000001</v>
          </cell>
          <cell r="C927">
            <v>0.94399999999999995</v>
          </cell>
          <cell r="E927">
            <v>-0.12795999999999999</v>
          </cell>
          <cell r="F927">
            <v>-7.1580000000000005E-2</v>
          </cell>
          <cell r="G927">
            <v>0.15281998999999999</v>
          </cell>
          <cell r="H927">
            <v>-0.24562</v>
          </cell>
          <cell r="J927">
            <v>2.2307969999999999</v>
          </cell>
          <cell r="K927">
            <v>8.2769999999999992</v>
          </cell>
        </row>
        <row r="928">
          <cell r="A928" t="str">
            <v>8210.TW</v>
          </cell>
          <cell r="B928">
            <v>11.7</v>
          </cell>
          <cell r="C928">
            <v>0.65400000000000003</v>
          </cell>
          <cell r="D928">
            <v>19.269005</v>
          </cell>
          <cell r="E928">
            <v>0.21057000000000001</v>
          </cell>
          <cell r="F928">
            <v>6.9389999999999993E-2</v>
          </cell>
          <cell r="G928">
            <v>0.22884001000000001</v>
          </cell>
          <cell r="H928">
            <v>0.16732</v>
          </cell>
          <cell r="I928">
            <v>28.162393999999999</v>
          </cell>
          <cell r="J928">
            <v>7.1893000000000002</v>
          </cell>
          <cell r="K928">
            <v>93.542000000000002</v>
          </cell>
        </row>
        <row r="929">
          <cell r="A929" t="str">
            <v>8213.TW</v>
          </cell>
          <cell r="B929">
            <v>3.78</v>
          </cell>
          <cell r="C929">
            <v>0.72</v>
          </cell>
          <cell r="D929">
            <v>9.7087380000000003</v>
          </cell>
          <cell r="E929">
            <v>7.3719999999999994E-2</v>
          </cell>
          <cell r="F929">
            <v>3.4979999999999997E-2</v>
          </cell>
          <cell r="G929">
            <v>0.15137999999999999</v>
          </cell>
          <cell r="H929">
            <v>0.1065</v>
          </cell>
          <cell r="I929">
            <v>10.58201</v>
          </cell>
          <cell r="J929">
            <v>0.73599769999999998</v>
          </cell>
          <cell r="K929">
            <v>69.804000000000002</v>
          </cell>
        </row>
        <row r="930">
          <cell r="A930" t="str">
            <v>8215.TW</v>
          </cell>
          <cell r="B930">
            <v>1.24</v>
          </cell>
          <cell r="D930">
            <v>11.161616</v>
          </cell>
          <cell r="E930">
            <v>5.6090000000000001E-2</v>
          </cell>
          <cell r="F930">
            <v>1.7090000000000001E-2</v>
          </cell>
          <cell r="G930">
            <v>0.18462998999999999</v>
          </cell>
          <cell r="H930">
            <v>2.112E-2</v>
          </cell>
          <cell r="I930">
            <v>26.733871000000001</v>
          </cell>
          <cell r="J930">
            <v>1.9906324</v>
          </cell>
          <cell r="K930">
            <v>54.247</v>
          </cell>
        </row>
        <row r="931">
          <cell r="A931" t="str">
            <v>8222.TW</v>
          </cell>
          <cell r="B931">
            <v>1.24</v>
          </cell>
          <cell r="D931">
            <v>51.337209999999999</v>
          </cell>
          <cell r="E931">
            <v>0.1042</v>
          </cell>
          <cell r="F931">
            <v>1.9129999000000002E-2</v>
          </cell>
          <cell r="G931">
            <v>0.20753999000000001</v>
          </cell>
          <cell r="H931">
            <v>9.2480004000000005E-2</v>
          </cell>
          <cell r="I931">
            <v>35.604840000000003</v>
          </cell>
          <cell r="J931">
            <v>3.5025784999999998</v>
          </cell>
          <cell r="K931">
            <v>10.349</v>
          </cell>
        </row>
        <row r="932">
          <cell r="A932" t="str">
            <v>8249.TW</v>
          </cell>
          <cell r="B932">
            <v>2.15</v>
          </cell>
          <cell r="C932">
            <v>0.76600000000000001</v>
          </cell>
          <cell r="E932">
            <v>5.4739999999999997E-2</v>
          </cell>
          <cell r="F932">
            <v>3.3189999999999997E-2</v>
          </cell>
          <cell r="G932">
            <v>0.19736000000000001</v>
          </cell>
          <cell r="H932">
            <v>6.0979999999999999E-2</v>
          </cell>
          <cell r="I932">
            <v>13.930232</v>
          </cell>
          <cell r="J932">
            <v>0.78341620000000001</v>
          </cell>
          <cell r="K932">
            <v>32.374000000000002</v>
          </cell>
        </row>
        <row r="933">
          <cell r="A933" t="str">
            <v>8261.TW</v>
          </cell>
          <cell r="B933">
            <v>3.02</v>
          </cell>
          <cell r="C933">
            <v>1.127</v>
          </cell>
          <cell r="E933">
            <v>6.5280000000000005E-2</v>
          </cell>
          <cell r="F933">
            <v>2.7550000000000002E-2</v>
          </cell>
          <cell r="G933">
            <v>0.24400999000000001</v>
          </cell>
          <cell r="H933">
            <v>4.3470003E-2</v>
          </cell>
          <cell r="I933">
            <v>28.079471999999999</v>
          </cell>
          <cell r="J933">
            <v>1.8574090000000001</v>
          </cell>
          <cell r="K933">
            <v>23.8</v>
          </cell>
        </row>
        <row r="934">
          <cell r="A934" t="str">
            <v>8271.TW</v>
          </cell>
          <cell r="B934">
            <v>4.37</v>
          </cell>
          <cell r="C934">
            <v>0.61099999999999999</v>
          </cell>
          <cell r="E934">
            <v>0.13797000000000001</v>
          </cell>
          <cell r="F934">
            <v>7.1660000000000001E-2</v>
          </cell>
          <cell r="G934">
            <v>0.23306999</v>
          </cell>
          <cell r="H934">
            <v>9.2469999999999997E-2</v>
          </cell>
          <cell r="I934">
            <v>15.789474500000001</v>
          </cell>
          <cell r="J934">
            <v>1.9649162</v>
          </cell>
          <cell r="K934">
            <v>62.204999999999998</v>
          </cell>
        </row>
        <row r="935">
          <cell r="A935" t="str">
            <v>8341.TW</v>
          </cell>
          <cell r="B935">
            <v>2.65</v>
          </cell>
          <cell r="C935">
            <v>0.38</v>
          </cell>
          <cell r="D935">
            <v>21.666665999999999</v>
          </cell>
          <cell r="E935">
            <v>9.758E-2</v>
          </cell>
          <cell r="F935">
            <v>3.6059998000000003E-2</v>
          </cell>
          <cell r="G935">
            <v>0.41213</v>
          </cell>
          <cell r="H935">
            <v>0.19148999999999999</v>
          </cell>
          <cell r="I935">
            <v>36.792450000000002</v>
          </cell>
          <cell r="J935">
            <v>2.5307583999999999</v>
          </cell>
          <cell r="K935">
            <v>27.094999999999999</v>
          </cell>
        </row>
        <row r="936">
          <cell r="A936" t="str">
            <v>8367.TW</v>
          </cell>
          <cell r="B936">
            <v>2.59</v>
          </cell>
          <cell r="D936">
            <v>20.936170000000001</v>
          </cell>
          <cell r="E936">
            <v>7.5430005999999994E-2</v>
          </cell>
          <cell r="F936">
            <v>1.8599999999999998E-2</v>
          </cell>
          <cell r="G936">
            <v>0.29986000000000002</v>
          </cell>
          <cell r="H936">
            <v>0.1676</v>
          </cell>
          <cell r="I936">
            <v>18.99614</v>
          </cell>
          <cell r="J936">
            <v>1.3774953999999999</v>
          </cell>
          <cell r="K936">
            <v>27.724</v>
          </cell>
        </row>
        <row r="937">
          <cell r="A937" t="str">
            <v>8374.TW</v>
          </cell>
          <cell r="B937">
            <v>-0.2</v>
          </cell>
          <cell r="C937">
            <v>0.46</v>
          </cell>
          <cell r="E937">
            <v>-8.6800000000000002E-3</v>
          </cell>
          <cell r="F937">
            <v>-4.5700000000000003E-3</v>
          </cell>
          <cell r="G937">
            <v>0.21179001</v>
          </cell>
          <cell r="H937">
            <v>-1.8699999999999999E-3</v>
          </cell>
          <cell r="J937">
            <v>2.8536836999999999</v>
          </cell>
          <cell r="K937">
            <v>26.317</v>
          </cell>
        </row>
        <row r="938">
          <cell r="A938" t="str">
            <v>8404.TW</v>
          </cell>
          <cell r="B938">
            <v>-1.27</v>
          </cell>
          <cell r="C938">
            <v>0.89700000000000002</v>
          </cell>
          <cell r="D938">
            <v>19.852941999999999</v>
          </cell>
          <cell r="E938">
            <v>-7.0690000000000003E-2</v>
          </cell>
          <cell r="F938">
            <v>6.1599999999999997E-3</v>
          </cell>
          <cell r="G938">
            <v>0.31341999999999998</v>
          </cell>
          <cell r="H938">
            <v>0.13661000000000001</v>
          </cell>
          <cell r="J938">
            <v>1.3078860999999999</v>
          </cell>
          <cell r="K938">
            <v>16.248000000000001</v>
          </cell>
        </row>
        <row r="939">
          <cell r="A939" t="str">
            <v>8411.TW</v>
          </cell>
          <cell r="B939">
            <v>0.24</v>
          </cell>
          <cell r="C939">
            <v>0.57099999999999995</v>
          </cell>
          <cell r="D939">
            <v>24.464285</v>
          </cell>
          <cell r="E939">
            <v>5.6499999999999996E-3</v>
          </cell>
          <cell r="F939">
            <v>9.2599999999999991E-3</v>
          </cell>
          <cell r="G939">
            <v>0.102010004</v>
          </cell>
          <cell r="H939">
            <v>3.9149999999999997E-2</v>
          </cell>
          <cell r="I939">
            <v>57.083331999999999</v>
          </cell>
          <cell r="J939">
            <v>0.52039809999999997</v>
          </cell>
          <cell r="K939">
            <v>37.822000000000003</v>
          </cell>
        </row>
        <row r="940">
          <cell r="A940" t="str">
            <v>8422.TW</v>
          </cell>
          <cell r="B940">
            <v>7.69</v>
          </cell>
          <cell r="D940">
            <v>16.950673999999999</v>
          </cell>
          <cell r="E940">
            <v>0.13972999</v>
          </cell>
          <cell r="F940">
            <v>4.6859999999999999E-2</v>
          </cell>
          <cell r="G940">
            <v>0.39528000000000002</v>
          </cell>
          <cell r="H940">
            <v>0.22111</v>
          </cell>
          <cell r="I940">
            <v>24.577373999999999</v>
          </cell>
          <cell r="J940">
            <v>3.1783402000000001</v>
          </cell>
          <cell r="K940">
            <v>39.012</v>
          </cell>
        </row>
        <row r="941">
          <cell r="A941" t="str">
            <v>8429.TW</v>
          </cell>
          <cell r="B941">
            <v>-0.14000000000000001</v>
          </cell>
          <cell r="C941">
            <v>0.8</v>
          </cell>
          <cell r="D941">
            <v>4.8774509999999998</v>
          </cell>
          <cell r="E941">
            <v>-3.9500003000000001E-3</v>
          </cell>
          <cell r="F941">
            <v>-4.0899999999999999E-3</v>
          </cell>
          <cell r="G941">
            <v>5.7800002000000003E-2</v>
          </cell>
          <cell r="H941">
            <v>-1.3145598999999999</v>
          </cell>
          <cell r="J941">
            <v>0.29713023</v>
          </cell>
          <cell r="K941">
            <v>1.0840000000000001</v>
          </cell>
        </row>
        <row r="942">
          <cell r="A942" t="str">
            <v>8438.TW</v>
          </cell>
          <cell r="B942">
            <v>1.42</v>
          </cell>
          <cell r="C942">
            <v>0.42899999999999999</v>
          </cell>
          <cell r="E942">
            <v>5.2290000000000003E-2</v>
          </cell>
          <cell r="F942">
            <v>2.5880001E-2</v>
          </cell>
          <cell r="G942">
            <v>0.12634000000000001</v>
          </cell>
          <cell r="H942">
            <v>6.5500000000000003E-2</v>
          </cell>
          <cell r="I942">
            <v>29.859158000000001</v>
          </cell>
          <cell r="J942">
            <v>1.7313190000000001</v>
          </cell>
          <cell r="K942">
            <v>43.741</v>
          </cell>
        </row>
        <row r="943">
          <cell r="A943" t="str">
            <v>8442.TW</v>
          </cell>
          <cell r="B943">
            <v>10.210000000000001</v>
          </cell>
          <cell r="D943">
            <v>12.631579</v>
          </cell>
          <cell r="E943">
            <v>0.25098999999999999</v>
          </cell>
          <cell r="F943">
            <v>6.676E-2</v>
          </cell>
          <cell r="G943">
            <v>0.20760999999999999</v>
          </cell>
          <cell r="H943">
            <v>7.639E-2</v>
          </cell>
          <cell r="I943">
            <v>11.753183</v>
          </cell>
          <cell r="J943">
            <v>2.5433428</v>
          </cell>
          <cell r="K943">
            <v>127.71899999999999</v>
          </cell>
        </row>
        <row r="944">
          <cell r="A944" t="str">
            <v>8443.TW</v>
          </cell>
          <cell r="B944">
            <v>0.37</v>
          </cell>
          <cell r="C944">
            <v>0.32200000000000001</v>
          </cell>
          <cell r="E944">
            <v>2.0660000000000001E-2</v>
          </cell>
          <cell r="F944">
            <v>1.3400001000000001E-3</v>
          </cell>
          <cell r="G944">
            <v>0.58574002999999997</v>
          </cell>
          <cell r="H944">
            <v>-5.5999999999999999E-3</v>
          </cell>
          <cell r="I944">
            <v>32.972973000000003</v>
          </cell>
          <cell r="J944">
            <v>0.97984093000000005</v>
          </cell>
          <cell r="K944">
            <v>17.637</v>
          </cell>
        </row>
        <row r="945">
          <cell r="A945" t="str">
            <v>8454.TW</v>
          </cell>
          <cell r="B945">
            <v>15.2</v>
          </cell>
          <cell r="C945">
            <v>0.79</v>
          </cell>
          <cell r="D945">
            <v>23.850897</v>
          </cell>
          <cell r="E945">
            <v>0.33210000000000001</v>
          </cell>
          <cell r="F945">
            <v>0.10402001</v>
          </cell>
          <cell r="G945">
            <v>9.4810000000000005E-2</v>
          </cell>
          <cell r="H945">
            <v>4.1570000000000003E-2</v>
          </cell>
          <cell r="I945">
            <v>27.993421999999999</v>
          </cell>
          <cell r="J945">
            <v>9.1670970000000001</v>
          </cell>
          <cell r="K945">
            <v>461.84899999999999</v>
          </cell>
        </row>
        <row r="946">
          <cell r="A946" t="str">
            <v>8462.TW</v>
          </cell>
          <cell r="B946">
            <v>2.4</v>
          </cell>
          <cell r="D946">
            <v>22.547169</v>
          </cell>
          <cell r="E946">
            <v>0.10446999</v>
          </cell>
          <cell r="F946">
            <v>1.9230000000000001E-2</v>
          </cell>
          <cell r="G946">
            <v>0.25315001999999998</v>
          </cell>
          <cell r="H946">
            <v>7.1349999999999997E-2</v>
          </cell>
          <cell r="I946">
            <v>49.791663999999997</v>
          </cell>
          <cell r="J946">
            <v>5.0618433999999999</v>
          </cell>
          <cell r="K946">
            <v>59.529000000000003</v>
          </cell>
        </row>
        <row r="947">
          <cell r="A947" t="str">
            <v>8463.TW</v>
          </cell>
          <cell r="B947">
            <v>1.1200000000000001</v>
          </cell>
          <cell r="C947">
            <v>0.69299999999999995</v>
          </cell>
          <cell r="E947">
            <v>8.2669999999999993E-2</v>
          </cell>
          <cell r="F947">
            <v>2.4459999999999999E-2</v>
          </cell>
          <cell r="G947">
            <v>0.113620006</v>
          </cell>
          <cell r="H947">
            <v>5.289E-2</v>
          </cell>
          <cell r="I947">
            <v>26.383928000000001</v>
          </cell>
          <cell r="J947">
            <v>1.9430562</v>
          </cell>
          <cell r="K947">
            <v>36.671999999999997</v>
          </cell>
        </row>
        <row r="948">
          <cell r="A948" t="str">
            <v>8464.TW</v>
          </cell>
          <cell r="B948">
            <v>19.71</v>
          </cell>
          <cell r="C948">
            <v>0.91300000000000003</v>
          </cell>
          <cell r="D948">
            <v>15.429943</v>
          </cell>
          <cell r="E948">
            <v>0.25988</v>
          </cell>
          <cell r="F948">
            <v>0.13204001000000001</v>
          </cell>
          <cell r="G948">
            <v>0.55284999999999995</v>
          </cell>
          <cell r="H948">
            <v>0.24364</v>
          </cell>
          <cell r="I948">
            <v>17.935058999999999</v>
          </cell>
          <cell r="J948">
            <v>4.6157865999999999</v>
          </cell>
          <cell r="K948">
            <v>92.694999999999993</v>
          </cell>
        </row>
        <row r="949">
          <cell r="A949" t="str">
            <v>8466.TW</v>
          </cell>
          <cell r="B949">
            <v>-0.41</v>
          </cell>
          <cell r="C949">
            <v>0.48499999999999999</v>
          </cell>
          <cell r="D949">
            <v>10.329067999999999</v>
          </cell>
          <cell r="E949">
            <v>-3.7690000000000001E-2</v>
          </cell>
          <cell r="F949">
            <v>-9.2000000000000003E-4</v>
          </cell>
          <cell r="G949">
            <v>0.1547</v>
          </cell>
          <cell r="H949">
            <v>6.0799996999999998E-3</v>
          </cell>
          <cell r="J949">
            <v>1.5180011</v>
          </cell>
          <cell r="K949">
            <v>41.146000000000001</v>
          </cell>
        </row>
        <row r="950">
          <cell r="A950" t="str">
            <v>8467.TW</v>
          </cell>
          <cell r="B950">
            <v>8.76</v>
          </cell>
          <cell r="C950">
            <v>0.66900000000000004</v>
          </cell>
          <cell r="E950">
            <v>0.23312000999999999</v>
          </cell>
          <cell r="F950">
            <v>9.0410000000000004E-2</v>
          </cell>
          <cell r="G950">
            <v>0.40453997000000003</v>
          </cell>
          <cell r="H950">
            <v>0.20969999</v>
          </cell>
          <cell r="I950">
            <v>20.205479</v>
          </cell>
          <cell r="J950">
            <v>4.2207173999999998</v>
          </cell>
          <cell r="K950">
            <v>41.256999999999998</v>
          </cell>
        </row>
        <row r="951">
          <cell r="A951" t="str">
            <v>8473.TW</v>
          </cell>
          <cell r="B951">
            <v>1.0900000000000001</v>
          </cell>
          <cell r="C951">
            <v>0.40200000000000002</v>
          </cell>
          <cell r="D951">
            <v>10.583555</v>
          </cell>
          <cell r="E951">
            <v>2.2550002E-2</v>
          </cell>
          <cell r="F951">
            <v>1.651E-2</v>
          </cell>
          <cell r="G951">
            <v>0.16825001000000001</v>
          </cell>
          <cell r="H951">
            <v>0.10236000000000001</v>
          </cell>
          <cell r="I951">
            <v>36.605502999999999</v>
          </cell>
          <cell r="J951">
            <v>1.0849762000000001</v>
          </cell>
          <cell r="K951">
            <v>25.082000000000001</v>
          </cell>
        </row>
        <row r="952">
          <cell r="A952" t="str">
            <v>8476.TW</v>
          </cell>
          <cell r="C952">
            <v>0.121</v>
          </cell>
          <cell r="E952">
            <v>0.21751000000000001</v>
          </cell>
          <cell r="F952">
            <v>0.10403</v>
          </cell>
          <cell r="G952">
            <v>0.36512001999999999</v>
          </cell>
          <cell r="H952">
            <v>-2.0459999999999999E-2</v>
          </cell>
          <cell r="K952">
            <v>19.097000000000001</v>
          </cell>
        </row>
        <row r="953">
          <cell r="A953" t="str">
            <v>8478.TW</v>
          </cell>
          <cell r="B953">
            <v>22.7</v>
          </cell>
          <cell r="D953">
            <v>15.131579</v>
          </cell>
          <cell r="E953">
            <v>0.33571000000000001</v>
          </cell>
          <cell r="F953">
            <v>0.11525000000000001</v>
          </cell>
          <cell r="G953">
            <v>0.46483000000000002</v>
          </cell>
          <cell r="H953">
            <v>0.2944</v>
          </cell>
          <cell r="I953">
            <v>16.718060999999999</v>
          </cell>
          <cell r="J953">
            <v>5.0132102999999999</v>
          </cell>
          <cell r="K953">
            <v>74.558000000000007</v>
          </cell>
        </row>
        <row r="954">
          <cell r="A954" t="str">
            <v>8481.TW</v>
          </cell>
          <cell r="B954">
            <v>1.74</v>
          </cell>
          <cell r="C954">
            <v>0.27800000000000002</v>
          </cell>
          <cell r="D954">
            <v>15.595238999999999</v>
          </cell>
          <cell r="E954">
            <v>7.5560000000000002E-2</v>
          </cell>
          <cell r="F954">
            <v>4.4979999999999999E-2</v>
          </cell>
          <cell r="G954">
            <v>0.43108000000000002</v>
          </cell>
          <cell r="H954">
            <v>8.8980000000000004E-2</v>
          </cell>
          <cell r="I954">
            <v>30.114943</v>
          </cell>
          <cell r="J954">
            <v>2.1998321999999999</v>
          </cell>
          <cell r="K954">
            <v>14.92</v>
          </cell>
        </row>
        <row r="955">
          <cell r="A955" t="str">
            <v>8482.TW</v>
          </cell>
          <cell r="B955">
            <v>3.39</v>
          </cell>
          <cell r="C955">
            <v>0.39300000000000002</v>
          </cell>
          <cell r="E955">
            <v>8.2470000000000002E-2</v>
          </cell>
          <cell r="F955">
            <v>5.0160000000000003E-2</v>
          </cell>
          <cell r="G955">
            <v>0.35476999999999997</v>
          </cell>
          <cell r="H955">
            <v>-1.5180000000000001E-2</v>
          </cell>
          <cell r="I955">
            <v>18.761060000000001</v>
          </cell>
          <cell r="J955">
            <v>2.088327</v>
          </cell>
          <cell r="K955">
            <v>33.616</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使用者輸入介面"/>
      <sheetName val="POS機按鈕"/>
      <sheetName val="POS機"/>
      <sheetName val="啟動人格問答"/>
      <sheetName val="雪天型結果"/>
      <sheetName val="雪天型隨機"/>
      <sheetName val="風險厭惡"/>
      <sheetName val="風險厭惡結果單"/>
      <sheetName val="陰天型結果"/>
      <sheetName val="陰天型隨機"/>
      <sheetName val="風險中立偏厭惡"/>
      <sheetName val="風險中立偏厭惡結果單"/>
      <sheetName val="晴天型結果"/>
      <sheetName val="晴天型隨機"/>
      <sheetName val="風險中立"/>
      <sheetName val="風險中立結果單"/>
      <sheetName val="雷雨型結果"/>
      <sheetName val="雷雨型隨機"/>
      <sheetName val="風險中立偏愛好"/>
      <sheetName val="風險中立偏愛好結果單"/>
      <sheetName val="閃電型結果"/>
      <sheetName val="閃電型隨機"/>
      <sheetName val="風險愛好"/>
      <sheetName val="風險愛好結果單"/>
      <sheetName val="題庫"/>
      <sheetName val="使用者資料"/>
      <sheetName val="stock price"/>
      <sheetName val="high_risk"/>
      <sheetName val="medium_risk"/>
      <sheetName val="low_risk"/>
      <sheetName val="名人介紹"/>
      <sheetName val="正式版01"/>
    </sheetNames>
    <definedNames>
      <definedName name="按鈕1_Click"/>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refreshError="1"/>
    </sheetDataSet>
  </externalBook>
</externalLink>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aptos narrow"/>
        <a:ea typeface="aptos narrow"/>
        <a:cs typeface="aptos narrow"/>
      </a:majorFont>
      <a:minorFont>
        <a:latin typeface="aptos narrow"/>
        <a:ea typeface="aptos narrow"/>
        <a:cs typeface="aptos narrow"/>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0.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9.xml"/><Relationship Id="rId1" Type="http://schemas.openxmlformats.org/officeDocument/2006/relationships/printerSettings" Target="../printerSettings/printerSettings1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3.vml"/><Relationship Id="rId1" Type="http://schemas.openxmlformats.org/officeDocument/2006/relationships/drawing" Target="../drawings/drawing2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0F4B7-F833-4AC1-8CB0-5A3E906E5669}">
  <sheetPr codeName="工作表4"/>
  <dimension ref="E29:F32"/>
  <sheetViews>
    <sheetView topLeftCell="A13" zoomScale="50" zoomScaleNormal="50" workbookViewId="0">
      <selection activeCell="Y40" sqref="Y40"/>
    </sheetView>
  </sheetViews>
  <sheetFormatPr defaultColWidth="9" defaultRowHeight="17"/>
  <cols>
    <col min="1" max="16384" width="9" style="2"/>
  </cols>
  <sheetData>
    <row r="29" spans="5:6">
      <c r="F29" s="3"/>
    </row>
    <row r="32" spans="5:6">
      <c r="E32" s="3"/>
    </row>
  </sheetData>
  <phoneticPr fontId="6" type="noConversion"/>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D597FD-88FE-4AD1-BC92-E4CE23A83A61}">
  <sheetPr codeName="工作表6"/>
  <dimension ref="A1"/>
  <sheetViews>
    <sheetView topLeftCell="A7" zoomScale="38" zoomScaleNormal="38" workbookViewId="0">
      <selection activeCell="AF37" sqref="AF37"/>
    </sheetView>
  </sheetViews>
  <sheetFormatPr defaultColWidth="9" defaultRowHeight="17"/>
  <cols>
    <col min="1" max="16384" width="9" style="23"/>
  </cols>
  <sheetData/>
  <phoneticPr fontId="6" type="noConversion"/>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B584B-1716-48D1-993E-69BBF73F7AB5}">
  <sheetPr codeName="工作表10"/>
  <dimension ref="A1"/>
  <sheetViews>
    <sheetView topLeftCell="E3" zoomScale="37" zoomScaleNormal="37" workbookViewId="0">
      <selection activeCell="AD44" sqref="AD44"/>
    </sheetView>
  </sheetViews>
  <sheetFormatPr defaultColWidth="9" defaultRowHeight="14.5"/>
  <cols>
    <col min="1" max="16384" width="9" style="6"/>
  </cols>
  <sheetData/>
  <phoneticPr fontId="6" type="noConversion"/>
  <pageMargins left="0.7" right="0.7" top="0.75" bottom="0.75" header="0.3" footer="0.3"/>
  <pageSetup paperSize="9"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59D230-8B45-429F-BE56-FCD13D70A46D}">
  <sheetPr codeName="工作表5"/>
  <dimension ref="A2:A21"/>
  <sheetViews>
    <sheetView topLeftCell="A4" zoomScale="48" zoomScaleNormal="48" workbookViewId="0">
      <selection activeCell="O41" sqref="O41"/>
    </sheetView>
  </sheetViews>
  <sheetFormatPr defaultColWidth="9" defaultRowHeight="14.5"/>
  <cols>
    <col min="1" max="16384" width="9" style="4"/>
  </cols>
  <sheetData>
    <row r="2" ht="15" customHeight="1"/>
    <row r="3" ht="15.65" customHeight="1"/>
    <row r="6" ht="15" customHeight="1"/>
    <row r="7" ht="15" customHeight="1"/>
    <row r="8" ht="15" customHeight="1"/>
    <row r="9" ht="15" customHeight="1"/>
    <row r="10" ht="15" customHeight="1"/>
    <row r="11" ht="15" customHeight="1"/>
    <row r="12" ht="15.65" customHeight="1"/>
    <row r="13" ht="15.65" customHeight="1"/>
    <row r="14" ht="15" customHeight="1"/>
    <row r="15" ht="15" customHeight="1"/>
    <row r="16" ht="15" customHeight="1"/>
    <row r="17" ht="15" customHeight="1"/>
    <row r="18" ht="15" customHeight="1"/>
    <row r="19" ht="15" customHeight="1"/>
    <row r="20" ht="15.65" customHeight="1"/>
    <row r="21" ht="15" customHeight="1"/>
  </sheetData>
  <phoneticPr fontId="6"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48285F-6101-4F40-BFCA-C2B562B2D9FB}">
  <sheetPr codeName="工作表19"/>
  <dimension ref="A1:C8"/>
  <sheetViews>
    <sheetView workbookViewId="0">
      <selection activeCell="F12" sqref="F12"/>
    </sheetView>
  </sheetViews>
  <sheetFormatPr defaultColWidth="8.6640625" defaultRowHeight="17"/>
  <cols>
    <col min="1" max="1" width="16" style="26" customWidth="1"/>
    <col min="2" max="2" width="15.9140625" style="26" customWidth="1"/>
    <col min="3" max="3" width="14.33203125" style="26" customWidth="1"/>
    <col min="4" max="16384" width="8.6640625" style="26"/>
  </cols>
  <sheetData>
    <row r="1" spans="1:3">
      <c r="A1" s="27" t="s">
        <v>624</v>
      </c>
      <c r="B1" s="28" t="s">
        <v>625</v>
      </c>
      <c r="C1" s="29" t="s">
        <v>626</v>
      </c>
    </row>
    <row r="2" spans="1:3">
      <c r="A2" s="31" t="s">
        <v>381</v>
      </c>
      <c r="B2" s="33" t="s">
        <v>515</v>
      </c>
      <c r="C2" s="35" t="s">
        <v>179</v>
      </c>
    </row>
    <row r="3" spans="1:3">
      <c r="A3" s="31" t="s">
        <v>265</v>
      </c>
      <c r="B3" s="33" t="s">
        <v>511</v>
      </c>
      <c r="C3"/>
    </row>
    <row r="4" spans="1:3">
      <c r="A4" s="31" t="s">
        <v>302</v>
      </c>
      <c r="B4" s="33" t="s">
        <v>596</v>
      </c>
      <c r="C4"/>
    </row>
    <row r="5" spans="1:3">
      <c r="A5" s="31" t="s">
        <v>471</v>
      </c>
      <c r="B5"/>
      <c r="C5"/>
    </row>
    <row r="6" spans="1:3">
      <c r="A6" s="31" t="s">
        <v>318</v>
      </c>
      <c r="B6"/>
      <c r="C6"/>
    </row>
    <row r="7" spans="1:3">
      <c r="A7" s="31" t="s">
        <v>459</v>
      </c>
      <c r="B7"/>
      <c r="C7"/>
    </row>
    <row r="8" spans="1:3">
      <c r="A8"/>
      <c r="B8"/>
      <c r="C8"/>
    </row>
  </sheetData>
  <phoneticPr fontId="6" type="noConversion"/>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4B3A44-033D-4710-B0AA-D34635853BB5}">
  <sheetPr codeName="工作表30"/>
  <dimension ref="A1:C7"/>
  <sheetViews>
    <sheetView workbookViewId="0">
      <selection activeCell="D18" sqref="D18"/>
    </sheetView>
  </sheetViews>
  <sheetFormatPr defaultRowHeight="17"/>
  <cols>
    <col min="1" max="1" width="23.08203125" bestFit="1" customWidth="1"/>
    <col min="2" max="2" width="26.33203125" bestFit="1" customWidth="1"/>
    <col min="3" max="3" width="24.1640625" bestFit="1" customWidth="1"/>
  </cols>
  <sheetData>
    <row r="1" spans="1:3">
      <c r="A1" t="s">
        <v>627</v>
      </c>
      <c r="B1" t="s">
        <v>628</v>
      </c>
      <c r="C1" t="s">
        <v>629</v>
      </c>
    </row>
    <row r="2" spans="1:3">
      <c r="A2" t="s">
        <v>381</v>
      </c>
      <c r="B2" t="s">
        <v>515</v>
      </c>
      <c r="C2" t="s">
        <v>179</v>
      </c>
    </row>
    <row r="3" spans="1:3">
      <c r="A3" t="s">
        <v>265</v>
      </c>
      <c r="B3" t="s">
        <v>511</v>
      </c>
    </row>
    <row r="4" spans="1:3">
      <c r="A4" t="s">
        <v>302</v>
      </c>
      <c r="B4" t="s">
        <v>596</v>
      </c>
    </row>
    <row r="5" spans="1:3">
      <c r="A5" t="s">
        <v>471</v>
      </c>
    </row>
    <row r="6" spans="1:3">
      <c r="A6" t="s">
        <v>318</v>
      </c>
    </row>
    <row r="7" spans="1:3">
      <c r="A7" t="s">
        <v>459</v>
      </c>
    </row>
  </sheetData>
  <phoneticPr fontId="6"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473F0B-522F-467C-B8A8-DB821CFAE6C4}">
  <sheetPr codeName="工作表7">
    <pageSetUpPr fitToPage="1"/>
  </sheetPr>
  <dimension ref="A1"/>
  <sheetViews>
    <sheetView topLeftCell="B13" zoomScale="42" zoomScaleNormal="42" workbookViewId="0">
      <selection activeCell="W33" sqref="W33"/>
    </sheetView>
  </sheetViews>
  <sheetFormatPr defaultRowHeight="17"/>
  <sheetData/>
  <phoneticPr fontId="6" type="noConversion"/>
  <pageMargins left="0.7" right="0.7" top="0.75" bottom="0.75" header="0.3" footer="0.3"/>
  <pageSetup paperSize="9" scale="38"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98804D-D936-4851-BD31-CC8DCA19A520}">
  <sheetPr codeName="工作表13">
    <pageSetUpPr fitToPage="1"/>
  </sheetPr>
  <dimension ref="H33:Q35"/>
  <sheetViews>
    <sheetView zoomScale="32" zoomScaleNormal="32" workbookViewId="0">
      <selection activeCell="AD31" sqref="AD31"/>
    </sheetView>
  </sheetViews>
  <sheetFormatPr defaultRowHeight="17"/>
  <sheetData>
    <row r="33" spans="8:17">
      <c r="H33">
        <v>6.0999999999999999E-2</v>
      </c>
      <c r="I33">
        <v>0.19400000000000001</v>
      </c>
      <c r="J33">
        <v>0.01</v>
      </c>
      <c r="K33">
        <v>3.1E-2</v>
      </c>
      <c r="L33">
        <v>7.0000000000000001E-3</v>
      </c>
      <c r="M33">
        <v>0.16800000000000001</v>
      </c>
      <c r="N33">
        <v>0.109</v>
      </c>
      <c r="O33">
        <v>0.16600000000000001</v>
      </c>
      <c r="P33">
        <v>7.1999999999999995E-2</v>
      </c>
      <c r="Q33">
        <v>0.182</v>
      </c>
    </row>
    <row r="34" spans="8:17">
      <c r="H34">
        <v>0.1941097072315405</v>
      </c>
      <c r="I34">
        <v>2.2306665003746434E-2</v>
      </c>
      <c r="J34">
        <v>0.14935415964661458</v>
      </c>
      <c r="K34">
        <v>1.0124238092150653</v>
      </c>
    </row>
    <row r="35" spans="8:17">
      <c r="I35">
        <f>H$33*幕後結果_最佳化!Z$1005/$H$34</f>
        <v>8.8492906329452878E-2</v>
      </c>
      <c r="J35">
        <f>I$33*幕後結果_最佳化!AA$1005/$H$34</f>
        <v>0.28762140936566039</v>
      </c>
      <c r="K35">
        <f>J$33*幕後結果_最佳化!AB$1005/$H$34</f>
        <v>3.0554842853013097E-4</v>
      </c>
      <c r="L35">
        <f>K$33*幕後結果_最佳化!AC$1005/$H$34</f>
        <v>7.4777353782660002E-3</v>
      </c>
      <c r="M35">
        <f>L$33*幕後結果_最佳化!AD$1005/$H$34</f>
        <v>-1.6047534261055301E-2</v>
      </c>
      <c r="N35">
        <f>M$33*幕後結果_最佳化!AE$1005/$H$34</f>
        <v>0.47100320653261363</v>
      </c>
      <c r="O35">
        <f>N$33*幕後結果_最佳化!AF$1005/$H$34</f>
        <v>-5.7964416259516866E-3</v>
      </c>
      <c r="P35">
        <f>O$33*幕後結果_最佳化!AG$1005/$H$34</f>
        <v>2.5891694416626528E-2</v>
      </c>
      <c r="Q35">
        <f>P$33*幕後結果_最佳化!AH$1005/$H$34</f>
        <v>-9.799378615316745E-2</v>
      </c>
    </row>
  </sheetData>
  <phoneticPr fontId="6" type="noConversion"/>
  <pageMargins left="0.7" right="0.7" top="0.75" bottom="0.75" header="0.3" footer="0.3"/>
  <pageSetup paperSize="9" scale="47" orientation="portrait" horizontalDpi="1200" verticalDpi="12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8663D2-A89F-4957-B427-CB9A83397177}">
  <sheetPr codeName="工作表27"/>
  <dimension ref="A1:C6"/>
  <sheetViews>
    <sheetView zoomScale="86" zoomScaleNormal="86" workbookViewId="0">
      <selection activeCell="D17" sqref="D17"/>
    </sheetView>
  </sheetViews>
  <sheetFormatPr defaultRowHeight="17"/>
  <cols>
    <col min="1" max="1" width="16.6640625" customWidth="1"/>
    <col min="2" max="2" width="16.83203125" customWidth="1"/>
    <col min="3" max="3" width="16.1640625" customWidth="1"/>
  </cols>
  <sheetData>
    <row r="1" spans="1:3">
      <c r="A1" s="30" t="s">
        <v>642</v>
      </c>
      <c r="B1" s="32" t="s">
        <v>636</v>
      </c>
      <c r="C1" s="34" t="s">
        <v>626</v>
      </c>
    </row>
    <row r="2" spans="1:3">
      <c r="A2" s="31" t="s">
        <v>454</v>
      </c>
      <c r="B2" s="33" t="s">
        <v>553</v>
      </c>
      <c r="C2" s="35" t="s">
        <v>198</v>
      </c>
    </row>
    <row r="3" spans="1:3">
      <c r="A3" s="31" t="s">
        <v>384</v>
      </c>
      <c r="B3" s="33" t="s">
        <v>582</v>
      </c>
    </row>
    <row r="4" spans="1:3">
      <c r="A4" s="31" t="s">
        <v>291</v>
      </c>
      <c r="B4" s="33" t="s">
        <v>542</v>
      </c>
    </row>
    <row r="5" spans="1:3">
      <c r="A5" s="31" t="s">
        <v>309</v>
      </c>
      <c r="B5" s="33" t="s">
        <v>514</v>
      </c>
    </row>
    <row r="6" spans="1:3">
      <c r="A6" s="31" t="s">
        <v>321</v>
      </c>
    </row>
  </sheetData>
  <phoneticPr fontId="6" type="noConversion"/>
  <pageMargins left="0.7" right="0.7" top="0.75" bottom="0.75" header="0.3" footer="0.3"/>
  <pageSetup paperSize="9"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2C61A0-2908-43CC-9D0A-16847526BAA7}">
  <sheetPr codeName="工作表33"/>
  <dimension ref="A1:C6"/>
  <sheetViews>
    <sheetView workbookViewId="0">
      <selection activeCell="B18" sqref="B18"/>
    </sheetView>
  </sheetViews>
  <sheetFormatPr defaultRowHeight="17"/>
  <cols>
    <col min="1" max="1" width="23.08203125" bestFit="1" customWidth="1"/>
    <col min="2" max="2" width="26.33203125" bestFit="1" customWidth="1"/>
    <col min="3" max="3" width="24.1640625" bestFit="1" customWidth="1"/>
  </cols>
  <sheetData>
    <row r="1" spans="1:3">
      <c r="A1" t="s">
        <v>627</v>
      </c>
      <c r="B1" t="s">
        <v>628</v>
      </c>
      <c r="C1" t="s">
        <v>629</v>
      </c>
    </row>
    <row r="2" spans="1:3">
      <c r="A2" t="s">
        <v>422</v>
      </c>
      <c r="B2" t="s">
        <v>510</v>
      </c>
      <c r="C2" t="s">
        <v>212</v>
      </c>
    </row>
    <row r="3" spans="1:3">
      <c r="A3" t="s">
        <v>343</v>
      </c>
      <c r="B3" t="s">
        <v>581</v>
      </c>
    </row>
    <row r="4" spans="1:3">
      <c r="A4" t="s">
        <v>384</v>
      </c>
      <c r="B4" t="s">
        <v>532</v>
      </c>
    </row>
    <row r="5" spans="1:3">
      <c r="A5" t="s">
        <v>425</v>
      </c>
      <c r="B5" t="s">
        <v>549</v>
      </c>
    </row>
    <row r="6" spans="1:3">
      <c r="A6" t="s">
        <v>271</v>
      </c>
    </row>
  </sheetData>
  <phoneticPr fontId="6"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E4BA5-236D-482F-8891-A6E4BB18FD03}">
  <sheetPr codeName="工作表8">
    <pageSetUpPr fitToPage="1"/>
  </sheetPr>
  <dimension ref="Y17:Y26"/>
  <sheetViews>
    <sheetView topLeftCell="A16" zoomScale="51" zoomScaleNormal="51" workbookViewId="0">
      <selection activeCell="U55" sqref="U55"/>
    </sheetView>
  </sheetViews>
  <sheetFormatPr defaultRowHeight="17"/>
  <sheetData>
    <row r="17" spans="25:25">
      <c r="Y17" s="1" t="s">
        <v>99</v>
      </c>
    </row>
    <row r="26" spans="25:25">
      <c r="Y26" s="1" t="s">
        <v>99</v>
      </c>
    </row>
  </sheetData>
  <phoneticPr fontId="6" type="noConversion"/>
  <pageMargins left="0.7" right="0.7" top="0.75" bottom="0.75" header="0.3" footer="0.3"/>
  <pageSetup paperSize="9" scale="35" orientation="portrait" horizontalDpi="1200" verticalDpi="120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EE9F54-B384-475C-8499-1F575DEC666E}">
  <sheetPr codeName="工作表14">
    <pageSetUpPr fitToPage="1"/>
  </sheetPr>
  <dimension ref="G23:Q35"/>
  <sheetViews>
    <sheetView zoomScale="33" zoomScaleNormal="33" workbookViewId="0">
      <selection activeCell="V36" sqref="V36"/>
    </sheetView>
  </sheetViews>
  <sheetFormatPr defaultColWidth="8.6640625" defaultRowHeight="17"/>
  <cols>
    <col min="1" max="16384" width="8.6640625" style="114"/>
  </cols>
  <sheetData>
    <row r="23" s="114" customFormat="1" ht="9.75" customHeight="1"/>
    <row r="24" s="114" customFormat="1" hidden="1"/>
    <row r="33" spans="7:17">
      <c r="G33" s="114" t="s">
        <v>746</v>
      </c>
      <c r="H33" s="114">
        <v>0</v>
      </c>
      <c r="I33" s="114">
        <v>0.22</v>
      </c>
      <c r="J33" s="114">
        <v>6.3E-2</v>
      </c>
      <c r="K33" s="114">
        <v>0.214</v>
      </c>
      <c r="L33" s="114">
        <v>0.107</v>
      </c>
      <c r="M33" s="114">
        <v>9.4E-2</v>
      </c>
      <c r="N33" s="114">
        <v>1.6E-2</v>
      </c>
      <c r="O33" s="114">
        <v>0.14699999999999999</v>
      </c>
      <c r="P33" s="114">
        <v>0.11899999999999999</v>
      </c>
      <c r="Q33" s="114">
        <v>2.1000000000000001E-2</v>
      </c>
    </row>
    <row r="34" spans="7:17">
      <c r="G34" s="114" t="s">
        <v>747</v>
      </c>
      <c r="H34" s="114">
        <v>0.38593218279195096</v>
      </c>
      <c r="I34" s="114">
        <v>6.1711793365539162E-2</v>
      </c>
      <c r="J34" s="114">
        <v>0.24841858498417377</v>
      </c>
      <c r="K34" s="114">
        <v>1.3808636049263578</v>
      </c>
    </row>
    <row r="35" spans="7:17">
      <c r="G35" s="114" t="s">
        <v>748</v>
      </c>
      <c r="H35" s="114">
        <f>H$33*幕後結果_最佳化!Z$1005/$H$34</f>
        <v>0</v>
      </c>
      <c r="I35" s="114">
        <f>H$33*幕後結果_最佳化!Z$1005/$H$34</f>
        <v>0</v>
      </c>
      <c r="J35" s="114">
        <f>I$33*幕後結果_最佳化!AA$1005/$H$34</f>
        <v>0.16405082534833929</v>
      </c>
      <c r="K35" s="114">
        <f>J$33*幕後結果_最佳化!AB$1005/$H$34</f>
        <v>9.6818168451576778E-4</v>
      </c>
      <c r="L35" s="114">
        <f>K$33*幕後結果_最佳化!AC$1005/$H$34</f>
        <v>2.5963212659776275E-2</v>
      </c>
      <c r="M35" s="114">
        <f>L$33*幕後結果_最佳化!AD$1005/$H$34</f>
        <v>-0.12337589267973412</v>
      </c>
      <c r="N35" s="114">
        <f>M$33*幕後結果_最佳化!AE$1005/$H$34</f>
        <v>0.13254968329744482</v>
      </c>
      <c r="O35" s="114">
        <f>N$33*幕後結果_最佳化!AF$1005/$H$34</f>
        <v>-4.2794820595844403E-4</v>
      </c>
      <c r="P35" s="114">
        <f>O$33*幕後結果_最佳化!AG$1005/$H$34</f>
        <v>1.1532035699313763E-2</v>
      </c>
      <c r="Q35" s="114">
        <f>P$33*幕後結果_最佳化!AH$1005/$H$34</f>
        <v>-8.1460910774824438E-2</v>
      </c>
    </row>
  </sheetData>
  <phoneticPr fontId="6" type="noConversion"/>
  <pageMargins left="0.7" right="0.7" top="0.75" bottom="0.75" header="0.3" footer="0.3"/>
  <pageSetup paperSize="9" scale="47" orientation="portrait" horizontalDpi="1200" verticalDpi="120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34757-4F42-4213-8C0A-9E59484DE716}">
  <sheetPr codeName="工作表25"/>
  <dimension ref="A1:C5"/>
  <sheetViews>
    <sheetView workbookViewId="0">
      <selection activeCell="E9" sqref="E9"/>
    </sheetView>
  </sheetViews>
  <sheetFormatPr defaultRowHeight="17"/>
  <cols>
    <col min="1" max="3" width="15.58203125" bestFit="1" customWidth="1"/>
  </cols>
  <sheetData>
    <row r="1" spans="1:3">
      <c r="A1" s="30" t="s">
        <v>635</v>
      </c>
      <c r="B1" s="32" t="s">
        <v>636</v>
      </c>
      <c r="C1" s="34" t="s">
        <v>637</v>
      </c>
    </row>
    <row r="2" spans="1:3">
      <c r="A2" s="31" t="s">
        <v>454</v>
      </c>
      <c r="B2" s="33" t="s">
        <v>553</v>
      </c>
      <c r="C2" s="35" t="s">
        <v>198</v>
      </c>
    </row>
    <row r="3" spans="1:3">
      <c r="A3" s="31" t="s">
        <v>384</v>
      </c>
      <c r="B3" s="33" t="s">
        <v>582</v>
      </c>
      <c r="C3" s="35" t="s">
        <v>173</v>
      </c>
    </row>
    <row r="4" spans="1:3">
      <c r="A4" s="31" t="s">
        <v>291</v>
      </c>
      <c r="B4" s="33" t="s">
        <v>542</v>
      </c>
    </row>
    <row r="5" spans="1:3">
      <c r="A5" s="31" t="s">
        <v>309</v>
      </c>
      <c r="B5" s="33" t="s">
        <v>514</v>
      </c>
    </row>
  </sheetData>
  <phoneticPr fontId="6" type="noConversion"/>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DA23FD-0FFD-4A9E-A850-490455896F41}">
  <sheetPr codeName="工作表31"/>
  <dimension ref="A1:C5"/>
  <sheetViews>
    <sheetView workbookViewId="0">
      <selection activeCell="C18" sqref="C18"/>
    </sheetView>
  </sheetViews>
  <sheetFormatPr defaultRowHeight="17"/>
  <cols>
    <col min="1" max="1" width="23.08203125" bestFit="1" customWidth="1"/>
    <col min="2" max="2" width="26.33203125" bestFit="1" customWidth="1"/>
    <col min="3" max="3" width="24.1640625" bestFit="1" customWidth="1"/>
  </cols>
  <sheetData>
    <row r="1" spans="1:3">
      <c r="A1" t="s">
        <v>627</v>
      </c>
      <c r="B1" t="s">
        <v>628</v>
      </c>
      <c r="C1" t="s">
        <v>629</v>
      </c>
    </row>
    <row r="2" spans="1:3">
      <c r="A2" t="s">
        <v>430</v>
      </c>
      <c r="B2" t="s">
        <v>534</v>
      </c>
      <c r="C2" t="s">
        <v>179</v>
      </c>
    </row>
    <row r="3" spans="1:3">
      <c r="A3" t="s">
        <v>273</v>
      </c>
      <c r="B3" t="s">
        <v>511</v>
      </c>
      <c r="C3" t="s">
        <v>180</v>
      </c>
    </row>
    <row r="4" spans="1:3">
      <c r="A4" t="s">
        <v>258</v>
      </c>
      <c r="B4" t="s">
        <v>579</v>
      </c>
    </row>
    <row r="5" spans="1:3">
      <c r="A5" t="s">
        <v>257</v>
      </c>
      <c r="B5" t="s">
        <v>569</v>
      </c>
    </row>
  </sheetData>
  <phoneticPr fontId="6"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2064FA-29A4-43C6-9EA5-64BE4C0F4440}">
  <sheetPr codeName="工作表9">
    <pageSetUpPr fitToPage="1"/>
  </sheetPr>
  <dimension ref="A1"/>
  <sheetViews>
    <sheetView topLeftCell="A4" zoomScale="38" zoomScaleNormal="38" workbookViewId="0">
      <selection activeCell="AO51" sqref="AO51"/>
    </sheetView>
  </sheetViews>
  <sheetFormatPr defaultRowHeight="17"/>
  <sheetData/>
  <phoneticPr fontId="6" type="noConversion"/>
  <pageMargins left="0.7" right="0.7" top="0.75" bottom="0.75" header="0.3" footer="0.3"/>
  <pageSetup paperSize="9" scale="41" orientation="portrait" horizontalDpi="1200" verticalDpi="120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4A79DE-8CA3-45A8-9C56-915285B12BD3}">
  <sheetPr codeName="工作表15">
    <pageSetUpPr fitToPage="1"/>
  </sheetPr>
  <dimension ref="H33:T44"/>
  <sheetViews>
    <sheetView topLeftCell="A4" zoomScale="35" zoomScaleNormal="35" workbookViewId="0">
      <selection activeCell="AA45" sqref="AA45"/>
    </sheetView>
  </sheetViews>
  <sheetFormatPr defaultRowHeight="17"/>
  <sheetData>
    <row r="33" spans="8:20">
      <c r="H33">
        <v>6.6000000000000003E-2</v>
      </c>
      <c r="I33">
        <v>0.23300000000000001</v>
      </c>
      <c r="J33">
        <v>4.0000000000000001E-3</v>
      </c>
      <c r="K33">
        <v>0.23200000000000001</v>
      </c>
      <c r="L33">
        <v>0.11600000000000001</v>
      </c>
      <c r="M33">
        <v>0.05</v>
      </c>
      <c r="N33">
        <v>0.126</v>
      </c>
      <c r="O33">
        <v>5.0000000000000001E-3</v>
      </c>
      <c r="P33">
        <v>2.5999999999999999E-2</v>
      </c>
      <c r="Q33">
        <v>0.14099999999999999</v>
      </c>
    </row>
    <row r="34" spans="8:20">
      <c r="H34">
        <v>0.40872937362427408</v>
      </c>
      <c r="I34">
        <v>6.3055387425010018E-2</v>
      </c>
      <c r="J34">
        <v>0.25110831811194551</v>
      </c>
      <c r="K34">
        <v>1.4568588423310824</v>
      </c>
    </row>
    <row r="35" spans="8:20">
      <c r="I35">
        <f>H$33*幕後結果_最佳化!Z$1005/$H$34</f>
        <v>4.547094332642402E-2</v>
      </c>
      <c r="J35">
        <f>I$33*幕後結果_最佳化!AA$1005/$H$34</f>
        <v>0.16405399322279243</v>
      </c>
      <c r="K35">
        <f>J$33*幕後結果_最佳化!AB$1005/$H$34</f>
        <v>5.8043213758903312E-5</v>
      </c>
      <c r="L35">
        <f>K$33*幕後結果_最佳化!AC$1005/$H$34</f>
        <v>2.6577112098766072E-2</v>
      </c>
      <c r="M35">
        <f>L$33*幕後結果_最佳化!AD$1005/$H$34</f>
        <v>-0.12629311222006839</v>
      </c>
      <c r="N35">
        <f>M$33*幕後結果_最佳化!AE$1005/$H$34</f>
        <v>6.657267243271453E-2</v>
      </c>
      <c r="O35">
        <f>N$33*幕後結果_最佳化!AF$1005/$H$34</f>
        <v>-3.1821226776307231E-3</v>
      </c>
      <c r="P35">
        <f>O$33*幕後結果_最佳化!AG$1005/$H$34</f>
        <v>3.7036828779641082E-4</v>
      </c>
      <c r="Q35">
        <f>P$33*幕後結果_最佳化!AH$1005/$H$34</f>
        <v>-1.6805475074867349E-2</v>
      </c>
    </row>
    <row r="44" spans="8:20">
      <c r="T44" s="1" t="s">
        <v>99</v>
      </c>
    </row>
  </sheetData>
  <phoneticPr fontId="6" type="noConversion"/>
  <pageMargins left="0.7" right="0.7" top="0.75" bottom="0.75" header="0.3" footer="0.3"/>
  <pageSetup paperSize="9" scale="47" orientation="portrait" horizontalDpi="1200" verticalDpi="1200"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F4B8DD-BA36-47C9-99C7-8CA8C2CA55F0}">
  <sheetPr codeName="工作表24"/>
  <dimension ref="A1:C5"/>
  <sheetViews>
    <sheetView workbookViewId="0">
      <selection activeCell="D5" sqref="D5"/>
    </sheetView>
  </sheetViews>
  <sheetFormatPr defaultRowHeight="17"/>
  <cols>
    <col min="1" max="3" width="15.58203125" bestFit="1" customWidth="1"/>
  </cols>
  <sheetData>
    <row r="1" spans="1:3">
      <c r="A1" s="36" t="s">
        <v>638</v>
      </c>
      <c r="B1" s="37" t="s">
        <v>636</v>
      </c>
      <c r="C1" s="38" t="s">
        <v>639</v>
      </c>
    </row>
    <row r="2" spans="1:3">
      <c r="A2" s="31" t="s">
        <v>477</v>
      </c>
      <c r="B2" s="33" t="s">
        <v>516</v>
      </c>
      <c r="C2" s="35" t="s">
        <v>175</v>
      </c>
    </row>
    <row r="3" spans="1:3">
      <c r="A3" s="31" t="s">
        <v>287</v>
      </c>
      <c r="B3" s="33" t="s">
        <v>613</v>
      </c>
      <c r="C3" s="35" t="s">
        <v>200</v>
      </c>
    </row>
    <row r="4" spans="1:3">
      <c r="A4" s="31" t="s">
        <v>223</v>
      </c>
      <c r="B4" s="33" t="s">
        <v>607</v>
      </c>
      <c r="C4" s="35" t="s">
        <v>208</v>
      </c>
    </row>
    <row r="5" spans="1:3">
      <c r="B5" s="33" t="s">
        <v>597</v>
      </c>
    </row>
  </sheetData>
  <phoneticPr fontId="6" type="noConversion"/>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E69128-41E2-4BEF-9B26-B9F98390697F}">
  <sheetPr codeName="工作表32"/>
  <dimension ref="A1:C5"/>
  <sheetViews>
    <sheetView workbookViewId="0">
      <selection sqref="A1:C5"/>
    </sheetView>
  </sheetViews>
  <sheetFormatPr defaultRowHeight="17"/>
  <cols>
    <col min="1" max="1" width="23.08203125" bestFit="1" customWidth="1"/>
    <col min="2" max="2" width="26.33203125" bestFit="1" customWidth="1"/>
    <col min="3" max="3" width="24.1640625" bestFit="1" customWidth="1"/>
  </cols>
  <sheetData>
    <row r="1" spans="1:3">
      <c r="A1" t="s">
        <v>627</v>
      </c>
      <c r="B1" t="s">
        <v>628</v>
      </c>
      <c r="C1" t="s">
        <v>629</v>
      </c>
    </row>
    <row r="2" spans="1:3">
      <c r="A2" t="s">
        <v>477</v>
      </c>
      <c r="B2" t="s">
        <v>516</v>
      </c>
      <c r="C2" t="s">
        <v>175</v>
      </c>
    </row>
    <row r="3" spans="1:3">
      <c r="A3" t="s">
        <v>287</v>
      </c>
      <c r="B3" t="s">
        <v>613</v>
      </c>
      <c r="C3" t="s">
        <v>200</v>
      </c>
    </row>
    <row r="4" spans="1:3">
      <c r="A4" t="s">
        <v>223</v>
      </c>
      <c r="B4" t="s">
        <v>607</v>
      </c>
      <c r="C4" t="s">
        <v>208</v>
      </c>
    </row>
    <row r="5" spans="1:3">
      <c r="B5" t="s">
        <v>597</v>
      </c>
    </row>
  </sheetData>
  <phoneticPr fontId="6" type="noConversion"/>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FDB24-F2A9-465C-AB1B-A80DCF019C89}">
  <sheetPr codeName="工作表11">
    <pageSetUpPr fitToPage="1"/>
  </sheetPr>
  <dimension ref="A1"/>
  <sheetViews>
    <sheetView topLeftCell="A8" zoomScale="41" zoomScaleNormal="41" workbookViewId="0">
      <selection activeCell="D33" sqref="D33"/>
    </sheetView>
  </sheetViews>
  <sheetFormatPr defaultRowHeight="17"/>
  <sheetData/>
  <phoneticPr fontId="6" type="noConversion"/>
  <pageMargins left="0.7" right="0.7" top="0.75" bottom="0.75" header="0.3" footer="0.3"/>
  <pageSetup paperSize="9" scale="41" orientation="portrait" horizontalDpi="1200" verticalDpi="1200"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549669-FD49-4C22-A56A-3A6BF7C69DEA}">
  <sheetPr codeName="工作表16">
    <pageSetUpPr fitToPage="1"/>
  </sheetPr>
  <dimension ref="H33:Q35"/>
  <sheetViews>
    <sheetView topLeftCell="A10" zoomScale="40" zoomScaleNormal="40" workbookViewId="0">
      <selection activeCell="W38" sqref="W38"/>
    </sheetView>
  </sheetViews>
  <sheetFormatPr defaultRowHeight="17"/>
  <cols>
    <col min="1" max="16384" width="8.6640625" style="114"/>
  </cols>
  <sheetData>
    <row r="33" spans="8:17">
      <c r="H33" s="114">
        <v>0.17499999999999999</v>
      </c>
      <c r="I33" s="114">
        <v>0.13200000000000001</v>
      </c>
      <c r="J33" s="114">
        <v>0.106</v>
      </c>
      <c r="K33" s="114">
        <v>0.13</v>
      </c>
      <c r="L33" s="114">
        <v>0.11899999999999999</v>
      </c>
      <c r="M33" s="114">
        <v>7.0000000000000001E-3</v>
      </c>
      <c r="N33" s="114">
        <v>0.13300000000000001</v>
      </c>
      <c r="O33" s="114">
        <v>2.5000000000000001E-2</v>
      </c>
      <c r="P33" s="114">
        <v>0.01</v>
      </c>
      <c r="Q33" s="114">
        <v>0.16200000000000001</v>
      </c>
    </row>
    <row r="35" spans="8:17">
      <c r="H35" s="114" t="e">
        <f>H$33*幕後結果_最佳化!Z$1005/$H$34</f>
        <v>#DIV/0!</v>
      </c>
      <c r="I35" s="114" t="e">
        <f>I$33*幕後結果_最佳化!AA$1005/$H$34</f>
        <v>#DIV/0!</v>
      </c>
      <c r="J35" s="114" t="e">
        <f>J$33*幕後結果_最佳化!AB$1005/$H$34</f>
        <v>#DIV/0!</v>
      </c>
      <c r="K35" s="114" t="e">
        <f>K$33*幕後結果_最佳化!AC$1005/$H$34</f>
        <v>#DIV/0!</v>
      </c>
      <c r="L35" s="114" t="e">
        <f>L$33*幕後結果_最佳化!AD$1005/$H$34</f>
        <v>#DIV/0!</v>
      </c>
      <c r="M35" s="114" t="e">
        <f>M$33*幕後結果_最佳化!AE$1005/$H$34</f>
        <v>#DIV/0!</v>
      </c>
      <c r="N35" s="114" t="e">
        <f>N$33*幕後結果_最佳化!AF$1005/$H$34</f>
        <v>#DIV/0!</v>
      </c>
      <c r="O35" s="114" t="e">
        <f>O$33*幕後結果_最佳化!AG$1005/$H$34</f>
        <v>#DIV/0!</v>
      </c>
      <c r="P35" s="114" t="e">
        <f>P$33*幕後結果_最佳化!AH$1005/$H$34</f>
        <v>#DIV/0!</v>
      </c>
      <c r="Q35" s="114" t="e">
        <f>Q$33*幕後結果_最佳化!AI$1005/$H$34</f>
        <v>#DIV/0!</v>
      </c>
    </row>
  </sheetData>
  <phoneticPr fontId="6" type="noConversion"/>
  <pageMargins left="0.7" right="0.7" top="0.75" bottom="0.75" header="0.3" footer="0.3"/>
  <pageSetup paperSize="9" scale="50" orientation="portrait" horizontalDpi="1200" verticalDpi="1200"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ED28D-2A5B-49BE-8E7A-42D2C0C88723}">
  <sheetPr codeName="工作表23"/>
  <dimension ref="A1:C6"/>
  <sheetViews>
    <sheetView workbookViewId="0">
      <selection activeCell="G8" sqref="G8"/>
    </sheetView>
  </sheetViews>
  <sheetFormatPr defaultRowHeight="17"/>
  <cols>
    <col min="1" max="3" width="15.58203125" bestFit="1" customWidth="1"/>
  </cols>
  <sheetData>
    <row r="1" spans="1:3">
      <c r="A1" s="30" t="s">
        <v>640</v>
      </c>
      <c r="B1" s="32" t="s">
        <v>625</v>
      </c>
      <c r="C1" s="34" t="s">
        <v>641</v>
      </c>
    </row>
    <row r="2" spans="1:3">
      <c r="A2" s="31" t="s">
        <v>454</v>
      </c>
      <c r="B2" s="33" t="s">
        <v>553</v>
      </c>
      <c r="C2" s="35" t="s">
        <v>198</v>
      </c>
    </row>
    <row r="3" spans="1:3">
      <c r="A3" s="31" t="s">
        <v>384</v>
      </c>
      <c r="B3" s="33" t="s">
        <v>582</v>
      </c>
      <c r="C3" s="35" t="s">
        <v>173</v>
      </c>
    </row>
    <row r="4" spans="1:3">
      <c r="B4" s="33" t="s">
        <v>542</v>
      </c>
      <c r="C4" s="35" t="s">
        <v>175</v>
      </c>
    </row>
    <row r="5" spans="1:3">
      <c r="C5" s="35" t="s">
        <v>209</v>
      </c>
    </row>
    <row r="6" spans="1:3">
      <c r="C6" s="35" t="s">
        <v>194</v>
      </c>
    </row>
  </sheetData>
  <phoneticPr fontId="6" type="noConversion"/>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697AD6-DF0B-46DB-B38D-592BDDECFFF6}">
  <sheetPr codeName="工作表29"/>
  <dimension ref="A1:C6"/>
  <sheetViews>
    <sheetView workbookViewId="0">
      <selection activeCell="C8" sqref="C8"/>
    </sheetView>
  </sheetViews>
  <sheetFormatPr defaultRowHeight="17"/>
  <cols>
    <col min="1" max="1" width="20.6640625" bestFit="1" customWidth="1"/>
    <col min="2" max="2" width="24.6640625" bestFit="1" customWidth="1"/>
    <col min="3" max="3" width="21.1640625" bestFit="1" customWidth="1"/>
  </cols>
  <sheetData>
    <row r="1" spans="1:3">
      <c r="A1" t="s">
        <v>627</v>
      </c>
      <c r="B1" t="s">
        <v>628</v>
      </c>
      <c r="C1" t="s">
        <v>629</v>
      </c>
    </row>
    <row r="2" spans="1:3">
      <c r="A2" t="s">
        <v>404</v>
      </c>
      <c r="B2" t="s">
        <v>519</v>
      </c>
      <c r="C2" t="s">
        <v>173</v>
      </c>
    </row>
    <row r="3" spans="1:3">
      <c r="A3" t="s">
        <v>320</v>
      </c>
      <c r="B3" t="s">
        <v>540</v>
      </c>
      <c r="C3" t="s">
        <v>200</v>
      </c>
    </row>
    <row r="4" spans="1:3">
      <c r="B4" t="s">
        <v>562</v>
      </c>
      <c r="C4" t="s">
        <v>216</v>
      </c>
    </row>
    <row r="5" spans="1:3">
      <c r="C5" t="s">
        <v>201</v>
      </c>
    </row>
    <row r="6" spans="1:3">
      <c r="C6" t="s">
        <v>199</v>
      </c>
    </row>
  </sheetData>
  <phoneticPr fontId="6"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B4E3F5-FF29-4A03-8C1A-A1F66AC03C1C}">
  <sheetPr codeName="工作表12"/>
  <dimension ref="A1"/>
  <sheetViews>
    <sheetView topLeftCell="A7" zoomScale="42" zoomScaleNormal="42" workbookViewId="0">
      <selection activeCell="AC39" sqref="AC39"/>
    </sheetView>
  </sheetViews>
  <sheetFormatPr defaultRowHeight="17"/>
  <sheetData/>
  <phoneticPr fontId="6" type="noConversion"/>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8C4C0C-58D9-4010-820E-F05A81B342E5}">
  <sheetPr codeName="工作表17"/>
  <dimension ref="H33:Q35"/>
  <sheetViews>
    <sheetView tabSelected="1" topLeftCell="A10" zoomScale="39" zoomScaleNormal="39" workbookViewId="0">
      <selection activeCell="Y31" sqref="Y31"/>
    </sheetView>
  </sheetViews>
  <sheetFormatPr defaultRowHeight="17"/>
  <sheetData>
    <row r="33" spans="8:17">
      <c r="H33">
        <v>8.3000000000000004E-2</v>
      </c>
      <c r="I33">
        <v>0.214</v>
      </c>
      <c r="J33">
        <v>3.2000000000000001E-2</v>
      </c>
      <c r="K33">
        <v>2E-3</v>
      </c>
      <c r="L33">
        <v>0.19800000000000001</v>
      </c>
      <c r="M33">
        <v>2.1999999999999999E-2</v>
      </c>
      <c r="N33">
        <v>0.13700000000000001</v>
      </c>
      <c r="O33">
        <v>4.3999999999999997E-2</v>
      </c>
      <c r="P33">
        <v>0.112</v>
      </c>
      <c r="Q33">
        <v>0.156</v>
      </c>
    </row>
    <row r="34" spans="8:17">
      <c r="H34">
        <v>0.66670135945507591</v>
      </c>
      <c r="I34">
        <v>5.7814419833117608E-2</v>
      </c>
      <c r="J34">
        <v>0.24044629303259721</v>
      </c>
      <c r="K34">
        <v>2.5943480000771206</v>
      </c>
    </row>
    <row r="35" spans="8:17">
      <c r="H35">
        <f>H$33*幕後結果_最佳化!Z$1005/$H$34</f>
        <v>3.505682897274965E-2</v>
      </c>
      <c r="I35">
        <f>I$33*幕後結果_最佳化!AA$1005/$H$34</f>
        <v>9.237387607570928E-2</v>
      </c>
      <c r="J35">
        <f>J$33*幕後結果_最佳化!AB$1005/$H$34</f>
        <v>2.8467278269487292E-4</v>
      </c>
      <c r="K35">
        <f>K$33*幕後結果_最佳化!AC$1005/$H$34</f>
        <v>1.4046053168069146E-4</v>
      </c>
      <c r="L35">
        <f>L$33*幕後結果_最佳化!AD$1005/$H$34</f>
        <v>-0.13215736644279727</v>
      </c>
      <c r="M35">
        <f>M$33*幕後結果_最佳化!AE$1005/$H$34</f>
        <v>1.7957801915252265E-2</v>
      </c>
      <c r="N35">
        <f>N$33*幕後結果_最佳化!AF$1005/$H$34</f>
        <v>-2.1211503338422551E-3</v>
      </c>
      <c r="O35">
        <f>O$33*幕後結果_最佳化!AG$1005/$H$34</f>
        <v>1.998117276923591E-3</v>
      </c>
      <c r="P35">
        <f>P$33*幕後結果_最佳化!AH$1005/$H$34</f>
        <v>-4.4381295761948755E-2</v>
      </c>
      <c r="Q35">
        <f>Q$33*幕後結果_最佳化!AI$1005/$H$34</f>
        <v>5.9272839113355701E-2</v>
      </c>
    </row>
  </sheetData>
  <phoneticPr fontId="6" type="noConversion"/>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57D5DB-4EBD-4121-AB46-C190C7BEEC07}">
  <sheetPr codeName="工作表26"/>
  <dimension ref="A1:AM66"/>
  <sheetViews>
    <sheetView zoomScale="34" zoomScaleNormal="34" workbookViewId="0">
      <selection activeCell="AA37" sqref="AA37:AA46"/>
    </sheetView>
  </sheetViews>
  <sheetFormatPr defaultColWidth="8.6640625" defaultRowHeight="17"/>
  <cols>
    <col min="1" max="1" width="12.33203125" style="39" customWidth="1"/>
    <col min="2" max="2" width="8.6640625" style="39"/>
    <col min="3" max="3" width="10.1640625" style="39" customWidth="1"/>
    <col min="4" max="14" width="8.6640625" style="39"/>
    <col min="15" max="15" width="25.1640625" style="39" customWidth="1"/>
    <col min="16" max="26" width="8.6640625" style="39"/>
    <col min="27" max="27" width="31.6640625" style="39" customWidth="1"/>
    <col min="28" max="28" width="9.1640625" style="39" customWidth="1"/>
    <col min="29" max="29" width="9.4140625" style="39" customWidth="1"/>
    <col min="30" max="30" width="8.6640625" style="39"/>
    <col min="31" max="31" width="9.58203125" style="39" customWidth="1"/>
    <col min="32" max="32" width="10.1640625" style="39" customWidth="1"/>
    <col min="33" max="16384" width="8.6640625" style="39"/>
  </cols>
  <sheetData>
    <row r="1" spans="1:39" ht="17.5" thickBot="1">
      <c r="A1" s="52" t="s">
        <v>709</v>
      </c>
      <c r="B1" s="53"/>
      <c r="C1" s="54" t="s">
        <v>710</v>
      </c>
      <c r="D1" s="55">
        <v>3376</v>
      </c>
      <c r="E1" s="56">
        <v>1702</v>
      </c>
      <c r="F1" s="57">
        <v>2324</v>
      </c>
      <c r="G1" s="56">
        <v>8454</v>
      </c>
      <c r="H1" s="57">
        <v>2395</v>
      </c>
      <c r="I1" s="55">
        <v>6790</v>
      </c>
      <c r="J1" s="56">
        <v>2208</v>
      </c>
      <c r="K1" s="57">
        <v>2029</v>
      </c>
      <c r="L1" s="56">
        <v>6168</v>
      </c>
      <c r="M1" s="57">
        <v>2375</v>
      </c>
      <c r="N1" s="53"/>
      <c r="O1" s="58" t="s">
        <v>711</v>
      </c>
      <c r="P1" s="55">
        <v>3376</v>
      </c>
      <c r="Q1" s="56">
        <v>1702</v>
      </c>
      <c r="R1" s="57">
        <v>2324</v>
      </c>
      <c r="S1" s="56">
        <v>8454</v>
      </c>
      <c r="T1" s="57">
        <v>2395</v>
      </c>
      <c r="U1" s="55">
        <v>6790</v>
      </c>
      <c r="V1" s="56">
        <v>2208</v>
      </c>
      <c r="W1" s="57">
        <v>2029</v>
      </c>
      <c r="X1" s="56">
        <v>6168</v>
      </c>
      <c r="Y1" s="57">
        <v>2375</v>
      </c>
      <c r="Z1" s="53"/>
      <c r="AA1" s="59" t="s">
        <v>712</v>
      </c>
      <c r="AB1" s="55">
        <v>3376</v>
      </c>
      <c r="AC1" s="56">
        <v>1702</v>
      </c>
      <c r="AD1" s="57">
        <v>2324</v>
      </c>
      <c r="AE1" s="56">
        <v>8454</v>
      </c>
      <c r="AF1" s="57">
        <v>2395</v>
      </c>
      <c r="AG1" s="55">
        <v>6790</v>
      </c>
      <c r="AH1" s="56">
        <v>2208</v>
      </c>
      <c r="AI1" s="57">
        <v>2029</v>
      </c>
      <c r="AJ1" s="56">
        <v>6168</v>
      </c>
      <c r="AK1" s="57">
        <v>2375</v>
      </c>
      <c r="AL1" s="53"/>
      <c r="AM1" s="53"/>
    </row>
    <row r="2" spans="1:39">
      <c r="A2" s="60">
        <v>3376</v>
      </c>
      <c r="B2" s="53"/>
      <c r="C2" s="53" t="s">
        <v>705</v>
      </c>
      <c r="D2" s="53">
        <v>185.5</v>
      </c>
      <c r="E2" s="53">
        <v>54.9</v>
      </c>
      <c r="F2" s="53">
        <v>36.700000000000003</v>
      </c>
      <c r="G2" s="53">
        <v>432</v>
      </c>
      <c r="H2" s="53">
        <v>392</v>
      </c>
      <c r="I2" s="53">
        <v>45.6</v>
      </c>
      <c r="J2" s="53">
        <v>18.2</v>
      </c>
      <c r="K2" s="53">
        <v>27.75</v>
      </c>
      <c r="L2" s="53">
        <v>26.35</v>
      </c>
      <c r="M2" s="53">
        <v>65.900000000000006</v>
      </c>
      <c r="N2" s="53"/>
      <c r="O2" s="61" t="s">
        <v>713</v>
      </c>
      <c r="P2" s="53">
        <v>0</v>
      </c>
      <c r="Q2" s="53">
        <v>0</v>
      </c>
      <c r="R2" s="53">
        <v>0</v>
      </c>
      <c r="S2" s="53">
        <v>0</v>
      </c>
      <c r="T2" s="53">
        <v>0</v>
      </c>
      <c r="U2" s="53">
        <v>0</v>
      </c>
      <c r="V2" s="53">
        <v>0</v>
      </c>
      <c r="W2" s="53">
        <v>0</v>
      </c>
      <c r="X2" s="53">
        <v>0</v>
      </c>
      <c r="Y2" s="53">
        <v>0</v>
      </c>
      <c r="Z2" s="53"/>
      <c r="AA2" s="59" t="s">
        <v>714</v>
      </c>
      <c r="AB2" s="53">
        <f>SUM(P3:P64)</f>
        <v>6.5212148647045387E-2</v>
      </c>
      <c r="AC2" s="53">
        <f t="shared" ref="AC2:AJ2" si="0">SUM(Q3:Q64)</f>
        <v>7.2024095390234716E-2</v>
      </c>
      <c r="AD2" s="53">
        <f t="shared" si="0"/>
        <v>9.4915966815711031E-3</v>
      </c>
      <c r="AE2" s="53">
        <f t="shared" si="0"/>
        <v>1.6073824831061082E-2</v>
      </c>
      <c r="AF2" s="53">
        <f t="shared" si="0"/>
        <v>-0.10479378285716565</v>
      </c>
      <c r="AG2" s="53">
        <f t="shared" si="0"/>
        <v>0.13517477836825273</v>
      </c>
      <c r="AH2" s="53">
        <f t="shared" si="0"/>
        <v>-5.5096558109688967E-3</v>
      </c>
      <c r="AI2" s="53">
        <f t="shared" si="0"/>
        <v>8.9686699827599258E-3</v>
      </c>
      <c r="AJ2" s="53">
        <f t="shared" si="0"/>
        <v>-6.6691374498672309E-2</v>
      </c>
      <c r="AK2" s="53">
        <f>SUM(Y3:Y64)</f>
        <v>6.1784352532082698E-2</v>
      </c>
      <c r="AL2" s="53"/>
      <c r="AM2" s="53"/>
    </row>
    <row r="3" spans="1:39">
      <c r="A3" s="60">
        <v>1702</v>
      </c>
      <c r="B3" s="53"/>
      <c r="C3" s="53" t="s">
        <v>704</v>
      </c>
      <c r="D3" s="53">
        <v>204</v>
      </c>
      <c r="E3" s="53">
        <v>55</v>
      </c>
      <c r="F3" s="53">
        <v>38</v>
      </c>
      <c r="G3" s="53">
        <v>428.5</v>
      </c>
      <c r="H3" s="53">
        <v>387</v>
      </c>
      <c r="I3" s="53">
        <v>46.05</v>
      </c>
      <c r="J3" s="53">
        <v>18</v>
      </c>
      <c r="K3" s="53">
        <v>27.55</v>
      </c>
      <c r="L3" s="53">
        <v>26.45</v>
      </c>
      <c r="M3" s="53">
        <v>65.400000000000006</v>
      </c>
      <c r="N3" s="53"/>
      <c r="O3" s="62" t="s">
        <v>715</v>
      </c>
      <c r="P3" s="53">
        <f t="shared" ref="P3:P34" si="1">LN(D3/D2)</f>
        <v>9.5065111796726623E-2</v>
      </c>
      <c r="Q3" s="53">
        <f t="shared" ref="Q3:Q34" si="2">LN(E3/E2)</f>
        <v>1.8198367169858993E-3</v>
      </c>
      <c r="R3" s="53">
        <f t="shared" ref="R3:R34" si="3">LN(F3/F2)</f>
        <v>3.4809404665861153E-2</v>
      </c>
      <c r="S3" s="53">
        <f t="shared" ref="S3:S34" si="4">LN(G3/G2)</f>
        <v>-8.1348502062758409E-3</v>
      </c>
      <c r="T3" s="53">
        <f t="shared" ref="T3:T34" si="5">LN(H3/H2)</f>
        <v>-1.2837146760680719E-2</v>
      </c>
      <c r="U3" s="53">
        <f t="shared" ref="U3:U34" si="6">LN(I3/I2)</f>
        <v>9.8200461809752945E-3</v>
      </c>
      <c r="V3" s="53">
        <f t="shared" ref="V3:V34" si="7">LN(J3/J2)</f>
        <v>-1.1049836186584935E-2</v>
      </c>
      <c r="W3" s="53">
        <f t="shared" ref="W3:W34" si="8">LN(K3/K2)</f>
        <v>-7.2333045935199488E-3</v>
      </c>
      <c r="X3" s="53">
        <f t="shared" ref="X3:X34" si="9">LN(L3/L2)</f>
        <v>3.7878833169369352E-3</v>
      </c>
      <c r="Y3" s="53">
        <f t="shared" ref="Y3:Y34" si="10">LN(M3/M2)</f>
        <v>-7.6161830453085099E-3</v>
      </c>
      <c r="Z3" s="53"/>
      <c r="AA3" s="59" t="s">
        <v>716</v>
      </c>
      <c r="AB3" s="53">
        <f>VAR(P3:P64)*90</f>
        <v>0.16064006721283564</v>
      </c>
      <c r="AC3" s="53">
        <f t="shared" ref="AC3:AK3" si="11">VAR(Q3:Q64)*90</f>
        <v>3.2335247912466274E-2</v>
      </c>
      <c r="AD3" s="53">
        <f t="shared" si="11"/>
        <v>4.001468851927701E-2</v>
      </c>
      <c r="AE3" s="53">
        <f t="shared" si="11"/>
        <v>3.6432790263540779E-2</v>
      </c>
      <c r="AF3" s="53">
        <f t="shared" si="11"/>
        <v>2.1773424668832513E-2</v>
      </c>
      <c r="AG3" s="53">
        <f t="shared" si="11"/>
        <v>2.8496489854585735E-2</v>
      </c>
      <c r="AH3" s="53">
        <f t="shared" si="11"/>
        <v>1.5722784358527829E-2</v>
      </c>
      <c r="AI3" s="53">
        <f t="shared" si="11"/>
        <v>1.1889546271214566E-2</v>
      </c>
      <c r="AJ3" s="53">
        <f t="shared" si="11"/>
        <v>1.9267623671752207E-2</v>
      </c>
      <c r="AK3" s="53">
        <f t="shared" si="11"/>
        <v>2.6767142223060609E-2</v>
      </c>
      <c r="AL3" s="53"/>
      <c r="AM3" s="53"/>
    </row>
    <row r="4" spans="1:39">
      <c r="A4" s="60">
        <v>2324</v>
      </c>
      <c r="B4" s="53"/>
      <c r="C4" s="53" t="s">
        <v>703</v>
      </c>
      <c r="D4" s="53">
        <v>224</v>
      </c>
      <c r="E4" s="53">
        <v>56.1</v>
      </c>
      <c r="F4" s="53">
        <v>37.799999999999997</v>
      </c>
      <c r="G4" s="53">
        <v>420</v>
      </c>
      <c r="H4" s="53">
        <v>389.5</v>
      </c>
      <c r="I4" s="53">
        <v>45.65</v>
      </c>
      <c r="J4" s="53">
        <v>17.95</v>
      </c>
      <c r="K4" s="53">
        <v>27.65</v>
      </c>
      <c r="L4" s="53">
        <v>26.05</v>
      </c>
      <c r="M4" s="53">
        <v>64.8</v>
      </c>
      <c r="N4" s="53"/>
      <c r="O4" s="53"/>
      <c r="P4" s="53">
        <f t="shared" si="1"/>
        <v>9.3526058010823546E-2</v>
      </c>
      <c r="Q4" s="53">
        <f t="shared" si="2"/>
        <v>1.980262729617973E-2</v>
      </c>
      <c r="R4" s="53">
        <f t="shared" si="3"/>
        <v>-5.2770571008438931E-3</v>
      </c>
      <c r="S4" s="53">
        <f t="shared" si="4"/>
        <v>-2.0036026760420496E-2</v>
      </c>
      <c r="T4" s="53">
        <f t="shared" si="5"/>
        <v>6.4391722810212331E-3</v>
      </c>
      <c r="U4" s="53">
        <f t="shared" si="6"/>
        <v>-8.724155660338382E-3</v>
      </c>
      <c r="V4" s="53">
        <f t="shared" si="7"/>
        <v>-2.7816429618768026E-3</v>
      </c>
      <c r="W4" s="53">
        <f t="shared" si="8"/>
        <v>3.623192369420331E-3</v>
      </c>
      <c r="X4" s="53">
        <f t="shared" si="9"/>
        <v>-1.5238390104932385E-2</v>
      </c>
      <c r="Y4" s="53">
        <f t="shared" si="10"/>
        <v>-9.2166551049241759E-3</v>
      </c>
      <c r="Z4" s="53"/>
      <c r="AA4" s="59" t="s">
        <v>717</v>
      </c>
      <c r="AB4" s="53">
        <f>STDEV(P3:P64)*SQRT(90)</f>
        <v>0.40079928544451721</v>
      </c>
      <c r="AC4" s="53">
        <f>STDEV(Q3:Q64)*SQRT(90)</f>
        <v>0.17982004313331224</v>
      </c>
      <c r="AD4" s="53">
        <f t="shared" ref="AD4:AK4" si="12">STDEV(R3:R64)*SQRT(90)</f>
        <v>0.20003671792767699</v>
      </c>
      <c r="AE4" s="53">
        <f t="shared" si="12"/>
        <v>0.19087375477928017</v>
      </c>
      <c r="AF4" s="53">
        <f t="shared" si="12"/>
        <v>0.14755820773116118</v>
      </c>
      <c r="AG4" s="53">
        <f t="shared" si="12"/>
        <v>0.1688090336877317</v>
      </c>
      <c r="AH4" s="53">
        <f t="shared" si="12"/>
        <v>0.12539052738754961</v>
      </c>
      <c r="AI4" s="53">
        <f t="shared" si="12"/>
        <v>0.10903919603158566</v>
      </c>
      <c r="AJ4" s="53">
        <f t="shared" si="12"/>
        <v>0.13880786602981909</v>
      </c>
      <c r="AK4" s="53">
        <f t="shared" si="12"/>
        <v>0.1636066692499441</v>
      </c>
      <c r="AL4" s="53"/>
      <c r="AM4" s="53"/>
    </row>
    <row r="5" spans="1:39">
      <c r="A5" s="60">
        <v>8454</v>
      </c>
      <c r="B5" s="53"/>
      <c r="C5" s="53" t="s">
        <v>702</v>
      </c>
      <c r="D5" s="53">
        <v>218.5</v>
      </c>
      <c r="E5" s="53">
        <v>56</v>
      </c>
      <c r="F5" s="53">
        <v>37.549999999999997</v>
      </c>
      <c r="G5" s="53">
        <v>411.5</v>
      </c>
      <c r="H5" s="53">
        <v>390.5</v>
      </c>
      <c r="I5" s="53">
        <v>45.2</v>
      </c>
      <c r="J5" s="53">
        <v>17.899999999999999</v>
      </c>
      <c r="K5" s="53">
        <v>27.6</v>
      </c>
      <c r="L5" s="53">
        <v>26.1</v>
      </c>
      <c r="M5" s="53">
        <v>64.900000000000006</v>
      </c>
      <c r="N5" s="53"/>
      <c r="O5" s="53"/>
      <c r="P5" s="53">
        <f t="shared" si="1"/>
        <v>-2.4860037319394977E-2</v>
      </c>
      <c r="Q5" s="53">
        <f t="shared" si="2"/>
        <v>-1.7841217935014426E-3</v>
      </c>
      <c r="R5" s="53">
        <f t="shared" si="3"/>
        <v>-6.6357244153982678E-3</v>
      </c>
      <c r="S5" s="53">
        <f t="shared" si="4"/>
        <v>-2.0445691160289527E-2</v>
      </c>
      <c r="T5" s="53">
        <f t="shared" si="5"/>
        <v>2.564103968937634E-3</v>
      </c>
      <c r="U5" s="53">
        <f t="shared" si="6"/>
        <v>-9.9065202027918287E-3</v>
      </c>
      <c r="V5" s="53">
        <f t="shared" si="7"/>
        <v>-2.7894020875786365E-3</v>
      </c>
      <c r="W5" s="53">
        <f t="shared" si="8"/>
        <v>-1.8099552452394191E-3</v>
      </c>
      <c r="X5" s="53">
        <f t="shared" si="9"/>
        <v>1.9175461292718545E-3</v>
      </c>
      <c r="Y5" s="53">
        <f t="shared" si="10"/>
        <v>1.5420203518154184E-3</v>
      </c>
      <c r="Z5" s="53"/>
      <c r="AA5" s="59" t="s">
        <v>718</v>
      </c>
      <c r="AB5" s="53">
        <f>AB4 * SQRT(4)</f>
        <v>0.80159857088903441</v>
      </c>
      <c r="AC5" s="53">
        <f t="shared" ref="AC5:AK5" si="13">AC4 * SQRT(4)</f>
        <v>0.35964008626662447</v>
      </c>
      <c r="AD5" s="53">
        <f t="shared" si="13"/>
        <v>0.40007343585535399</v>
      </c>
      <c r="AE5" s="53">
        <f t="shared" si="13"/>
        <v>0.38174750955856035</v>
      </c>
      <c r="AF5" s="53">
        <f t="shared" si="13"/>
        <v>0.29511641546232237</v>
      </c>
      <c r="AG5" s="53">
        <f t="shared" si="13"/>
        <v>0.3376180673754634</v>
      </c>
      <c r="AH5" s="53">
        <f t="shared" si="13"/>
        <v>0.25078105477509921</v>
      </c>
      <c r="AI5" s="53">
        <f t="shared" si="13"/>
        <v>0.21807839206317131</v>
      </c>
      <c r="AJ5" s="53">
        <f t="shared" si="13"/>
        <v>0.27761573205963819</v>
      </c>
      <c r="AK5" s="53">
        <f t="shared" si="13"/>
        <v>0.32721333849988821</v>
      </c>
      <c r="AL5" s="53"/>
      <c r="AM5" s="53"/>
    </row>
    <row r="6" spans="1:39">
      <c r="A6" s="60">
        <v>2395</v>
      </c>
      <c r="B6" s="53"/>
      <c r="C6" s="53" t="s">
        <v>701</v>
      </c>
      <c r="D6" s="53">
        <v>220</v>
      </c>
      <c r="E6" s="53">
        <v>56.5</v>
      </c>
      <c r="F6" s="53">
        <v>36.549999999999997</v>
      </c>
      <c r="G6" s="53">
        <v>406</v>
      </c>
      <c r="H6" s="53">
        <v>397</v>
      </c>
      <c r="I6" s="53">
        <v>44.8</v>
      </c>
      <c r="J6" s="53">
        <v>17.75</v>
      </c>
      <c r="K6" s="53">
        <v>27.55</v>
      </c>
      <c r="L6" s="53">
        <v>25.75</v>
      </c>
      <c r="M6" s="53">
        <v>63.7</v>
      </c>
      <c r="N6" s="53"/>
      <c r="O6" s="53"/>
      <c r="P6" s="53">
        <f t="shared" si="1"/>
        <v>6.8415318167167841E-3</v>
      </c>
      <c r="Q6" s="53">
        <f t="shared" si="2"/>
        <v>8.8889474172459942E-3</v>
      </c>
      <c r="R6" s="53">
        <f t="shared" si="3"/>
        <v>-2.6992192014356198E-2</v>
      </c>
      <c r="S6" s="53">
        <f t="shared" si="4"/>
        <v>-1.3455860515391889E-2</v>
      </c>
      <c r="T6" s="53">
        <f t="shared" si="5"/>
        <v>1.6508311407449794E-2</v>
      </c>
      <c r="U6" s="53">
        <f t="shared" si="6"/>
        <v>-8.888947417246152E-3</v>
      </c>
      <c r="V6" s="53">
        <f t="shared" si="7"/>
        <v>-8.4151969252844721E-3</v>
      </c>
      <c r="W6" s="53">
        <f t="shared" si="8"/>
        <v>-1.8132371241808313E-3</v>
      </c>
      <c r="X6" s="53">
        <f t="shared" si="9"/>
        <v>-1.3500687218902576E-2</v>
      </c>
      <c r="Y6" s="53">
        <f t="shared" si="10"/>
        <v>-1.8663061131926638E-2</v>
      </c>
      <c r="Z6" s="53"/>
      <c r="AA6" s="63" t="s">
        <v>719</v>
      </c>
      <c r="AB6" s="53"/>
      <c r="AC6" s="53"/>
      <c r="AD6" s="53"/>
      <c r="AE6" s="53"/>
      <c r="AF6" s="53"/>
      <c r="AG6" s="53"/>
      <c r="AH6" s="53"/>
      <c r="AI6" s="53"/>
      <c r="AJ6" s="53"/>
      <c r="AK6" s="53"/>
      <c r="AL6" s="53"/>
      <c r="AM6" s="53"/>
    </row>
    <row r="7" spans="1:39" ht="17.5" thickBot="1">
      <c r="A7" s="60">
        <v>6790</v>
      </c>
      <c r="B7" s="53"/>
      <c r="C7" s="53" t="s">
        <v>700</v>
      </c>
      <c r="D7" s="53">
        <v>198</v>
      </c>
      <c r="E7" s="53">
        <v>55.6</v>
      </c>
      <c r="F7" s="53">
        <v>36.65</v>
      </c>
      <c r="G7" s="53">
        <v>403</v>
      </c>
      <c r="H7" s="53">
        <v>393</v>
      </c>
      <c r="I7" s="53">
        <v>43.7</v>
      </c>
      <c r="J7" s="53">
        <v>17.55</v>
      </c>
      <c r="K7" s="53">
        <v>27.3</v>
      </c>
      <c r="L7" s="53">
        <v>25.35</v>
      </c>
      <c r="M7" s="53">
        <v>62.9</v>
      </c>
      <c r="N7" s="53"/>
      <c r="O7" s="53"/>
      <c r="P7" s="53">
        <f t="shared" si="1"/>
        <v>-0.10536051565782628</v>
      </c>
      <c r="Q7" s="53">
        <f t="shared" si="2"/>
        <v>-1.6057436895858524E-2</v>
      </c>
      <c r="R7" s="53">
        <f t="shared" si="3"/>
        <v>2.7322421368730716E-3</v>
      </c>
      <c r="S7" s="53">
        <f t="shared" si="4"/>
        <v>-7.4165976550497068E-3</v>
      </c>
      <c r="T7" s="53">
        <f t="shared" si="5"/>
        <v>-1.012666881792916E-2</v>
      </c>
      <c r="U7" s="53">
        <f t="shared" si="6"/>
        <v>-2.4860037319394863E-2</v>
      </c>
      <c r="V7" s="53">
        <f t="shared" si="7"/>
        <v>-1.133156600954997E-2</v>
      </c>
      <c r="W7" s="53">
        <f t="shared" si="8"/>
        <v>-9.1158334080094928E-3</v>
      </c>
      <c r="X7" s="53">
        <f t="shared" si="9"/>
        <v>-1.5655897072552907E-2</v>
      </c>
      <c r="Y7" s="53">
        <f t="shared" si="10"/>
        <v>-1.2638398871722904E-2</v>
      </c>
      <c r="Z7" s="53"/>
      <c r="AA7" s="53"/>
      <c r="AB7" s="53"/>
      <c r="AC7" s="53"/>
      <c r="AD7" s="53"/>
      <c r="AE7" s="53"/>
      <c r="AF7" s="53"/>
      <c r="AG7" s="53"/>
      <c r="AH7" s="53"/>
      <c r="AI7" s="53"/>
      <c r="AJ7" s="53"/>
      <c r="AK7" s="53"/>
      <c r="AL7" s="53"/>
      <c r="AM7" s="53"/>
    </row>
    <row r="8" spans="1:39" ht="17.5" thickTop="1">
      <c r="A8" s="64">
        <v>2208</v>
      </c>
      <c r="B8" s="53"/>
      <c r="C8" s="53" t="s">
        <v>699</v>
      </c>
      <c r="D8" s="53">
        <v>203.5</v>
      </c>
      <c r="E8" s="53">
        <v>55.4</v>
      </c>
      <c r="F8" s="53">
        <v>36.9</v>
      </c>
      <c r="G8" s="53">
        <v>402.5</v>
      </c>
      <c r="H8" s="53">
        <v>406.5</v>
      </c>
      <c r="I8" s="53">
        <v>44.4</v>
      </c>
      <c r="J8" s="53">
        <v>17.75</v>
      </c>
      <c r="K8" s="53">
        <v>27.55</v>
      </c>
      <c r="L8" s="53">
        <v>25.05</v>
      </c>
      <c r="M8" s="53">
        <v>62.8</v>
      </c>
      <c r="N8" s="53"/>
      <c r="O8" s="53"/>
      <c r="P8" s="53">
        <f t="shared" si="1"/>
        <v>2.7398974188114347E-2</v>
      </c>
      <c r="Q8" s="53">
        <f t="shared" si="2"/>
        <v>-3.6036075032986558E-3</v>
      </c>
      <c r="R8" s="53">
        <f t="shared" si="3"/>
        <v>6.7981227138209652E-3</v>
      </c>
      <c r="S8" s="53">
        <f t="shared" si="4"/>
        <v>-1.241465088064877E-3</v>
      </c>
      <c r="T8" s="53">
        <f t="shared" si="5"/>
        <v>3.3774317118604048E-2</v>
      </c>
      <c r="U8" s="53">
        <f t="shared" si="6"/>
        <v>1.5891367336634443E-2</v>
      </c>
      <c r="V8" s="53">
        <f t="shared" si="7"/>
        <v>1.1331566009550018E-2</v>
      </c>
      <c r="W8" s="53">
        <f t="shared" si="8"/>
        <v>9.115833408009413E-3</v>
      </c>
      <c r="X8" s="53">
        <f t="shared" si="9"/>
        <v>-1.1904902506318427E-2</v>
      </c>
      <c r="Y8" s="53">
        <f t="shared" si="10"/>
        <v>-1.5910902322418517E-3</v>
      </c>
      <c r="Z8" s="53"/>
      <c r="AA8" s="125" t="s">
        <v>720</v>
      </c>
      <c r="AB8" s="126">
        <v>3376</v>
      </c>
      <c r="AC8" s="127">
        <v>1702</v>
      </c>
      <c r="AD8" s="128">
        <v>2324</v>
      </c>
      <c r="AE8" s="127">
        <v>8454</v>
      </c>
      <c r="AF8" s="128">
        <v>2395</v>
      </c>
      <c r="AG8" s="126">
        <v>6790</v>
      </c>
      <c r="AH8" s="127">
        <v>2208</v>
      </c>
      <c r="AI8" s="128">
        <v>2029</v>
      </c>
      <c r="AJ8" s="127">
        <v>6168</v>
      </c>
      <c r="AK8" s="129">
        <v>2375</v>
      </c>
      <c r="AL8" s="53"/>
      <c r="AM8" s="53"/>
    </row>
    <row r="9" spans="1:39">
      <c r="A9" s="64">
        <v>2029</v>
      </c>
      <c r="B9" s="53"/>
      <c r="C9" s="53" t="s">
        <v>698</v>
      </c>
      <c r="D9" s="53">
        <v>201</v>
      </c>
      <c r="E9" s="53">
        <v>55.5</v>
      </c>
      <c r="F9" s="53">
        <v>37.200000000000003</v>
      </c>
      <c r="G9" s="53">
        <v>408</v>
      </c>
      <c r="H9" s="53">
        <v>404</v>
      </c>
      <c r="I9" s="53">
        <v>44.2</v>
      </c>
      <c r="J9" s="53">
        <v>17.75</v>
      </c>
      <c r="K9" s="53">
        <v>27.9</v>
      </c>
      <c r="L9" s="53">
        <v>25.1</v>
      </c>
      <c r="M9" s="53">
        <v>63.9</v>
      </c>
      <c r="N9" s="53"/>
      <c r="O9" s="53"/>
      <c r="P9" s="53">
        <f t="shared" si="1"/>
        <v>-1.2361096823573975E-2</v>
      </c>
      <c r="Q9" s="53">
        <f t="shared" si="2"/>
        <v>1.8034269991507267E-3</v>
      </c>
      <c r="R9" s="53">
        <f t="shared" si="3"/>
        <v>8.0972102326195231E-3</v>
      </c>
      <c r="S9" s="53">
        <f t="shared" si="4"/>
        <v>1.3572077545543687E-2</v>
      </c>
      <c r="T9" s="53">
        <f t="shared" si="5"/>
        <v>-6.1690510267152403E-3</v>
      </c>
      <c r="U9" s="53">
        <f t="shared" si="6"/>
        <v>-4.5146803545265827E-3</v>
      </c>
      <c r="V9" s="53">
        <f t="shared" si="7"/>
        <v>0</v>
      </c>
      <c r="W9" s="53">
        <f t="shared" si="8"/>
        <v>1.2624153228396407E-2</v>
      </c>
      <c r="X9" s="53">
        <f t="shared" si="9"/>
        <v>1.9940186068644495E-3</v>
      </c>
      <c r="Y9" s="53">
        <f t="shared" si="10"/>
        <v>1.7364287909336071E-2</v>
      </c>
      <c r="Z9" s="53"/>
      <c r="AA9" s="122">
        <v>3376</v>
      </c>
      <c r="AB9" s="116" cm="1">
        <f t="array" ref="AB9:AK18">VarCovar(P3:Y64,AB10:AK22)</f>
        <v>1.7561010931869121E-3</v>
      </c>
      <c r="AC9" s="116">
        <v>-5.6444797378092459E-5</v>
      </c>
      <c r="AD9" s="116">
        <v>2.189168961222443E-4</v>
      </c>
      <c r="AE9" s="116">
        <v>1.6287316316855198E-4</v>
      </c>
      <c r="AF9" s="116">
        <v>1.7456542596870747E-4</v>
      </c>
      <c r="AG9" s="116">
        <v>1.2321669401283398E-4</v>
      </c>
      <c r="AH9" s="116">
        <v>9.5304341989654648E-5</v>
      </c>
      <c r="AI9" s="116">
        <v>1.5471462407967719E-5</v>
      </c>
      <c r="AJ9" s="116">
        <v>1.4466711896674869E-4</v>
      </c>
      <c r="AK9" s="130">
        <v>1.3156594383323918E-4</v>
      </c>
      <c r="AL9" s="53"/>
      <c r="AM9" s="53"/>
    </row>
    <row r="10" spans="1:39">
      <c r="A10" s="64">
        <v>6168</v>
      </c>
      <c r="B10" s="53"/>
      <c r="C10" s="53" t="s">
        <v>697</v>
      </c>
      <c r="D10" s="53">
        <v>193.5</v>
      </c>
      <c r="E10" s="53">
        <v>57</v>
      </c>
      <c r="F10" s="53">
        <v>36.700000000000003</v>
      </c>
      <c r="G10" s="53">
        <v>400.5</v>
      </c>
      <c r="H10" s="53">
        <v>395</v>
      </c>
      <c r="I10" s="53">
        <v>44.9</v>
      </c>
      <c r="J10" s="53">
        <v>17.649999999999999</v>
      </c>
      <c r="K10" s="53">
        <v>28</v>
      </c>
      <c r="L10" s="53">
        <v>24.6</v>
      </c>
      <c r="M10" s="53">
        <v>61.8</v>
      </c>
      <c r="N10" s="53"/>
      <c r="O10" s="53"/>
      <c r="P10" s="53">
        <f t="shared" si="1"/>
        <v>-3.8027395589239253E-2</v>
      </c>
      <c r="Q10" s="53">
        <f t="shared" si="2"/>
        <v>2.6668247082161273E-2</v>
      </c>
      <c r="R10" s="53">
        <f t="shared" si="3"/>
        <v>-1.3532006218576273E-2</v>
      </c>
      <c r="S10" s="53">
        <f t="shared" si="4"/>
        <v>-1.8553407895747834E-2</v>
      </c>
      <c r="T10" s="53">
        <f t="shared" si="5"/>
        <v>-2.2529113060028222E-2</v>
      </c>
      <c r="U10" s="53">
        <f t="shared" si="6"/>
        <v>1.5713005664556114E-2</v>
      </c>
      <c r="V10" s="53">
        <f t="shared" si="7"/>
        <v>-5.6497325421191328E-3</v>
      </c>
      <c r="W10" s="53">
        <f t="shared" si="8"/>
        <v>3.5778213478841235E-3</v>
      </c>
      <c r="X10" s="53">
        <f t="shared" si="9"/>
        <v>-2.0121403199421063E-2</v>
      </c>
      <c r="Y10" s="53">
        <f t="shared" si="10"/>
        <v>-3.3415996919844065E-2</v>
      </c>
      <c r="Z10" s="53"/>
      <c r="AA10" s="123">
        <v>1702</v>
      </c>
      <c r="AB10" s="116">
        <v>-5.6444797378092459E-5</v>
      </c>
      <c r="AC10" s="116">
        <v>3.534856850645955E-4</v>
      </c>
      <c r="AD10" s="116">
        <v>2.5265270413081388E-5</v>
      </c>
      <c r="AE10" s="116">
        <v>2.3220308120101947E-5</v>
      </c>
      <c r="AF10" s="116">
        <v>-1.038216033347207E-5</v>
      </c>
      <c r="AG10" s="116">
        <v>3.3908145516894088E-5</v>
      </c>
      <c r="AH10" s="116">
        <v>4.2577534334415929E-5</v>
      </c>
      <c r="AI10" s="116">
        <v>6.5166716893160862E-5</v>
      </c>
      <c r="AJ10" s="116">
        <v>2.7810522030369259E-5</v>
      </c>
      <c r="AK10" s="130">
        <v>-2.5659112059932957E-5</v>
      </c>
      <c r="AL10" s="53"/>
      <c r="AM10" s="53"/>
    </row>
    <row r="11" spans="1:39">
      <c r="A11" s="65">
        <v>2375</v>
      </c>
      <c r="B11" s="53"/>
      <c r="C11" s="53" t="s">
        <v>696</v>
      </c>
      <c r="D11" s="53">
        <v>199</v>
      </c>
      <c r="E11" s="53">
        <v>56.7</v>
      </c>
      <c r="F11" s="53">
        <v>36.65</v>
      </c>
      <c r="G11" s="53">
        <v>405.5</v>
      </c>
      <c r="H11" s="53">
        <v>393</v>
      </c>
      <c r="I11" s="53">
        <v>48</v>
      </c>
      <c r="J11" s="53">
        <v>17.600000000000001</v>
      </c>
      <c r="K11" s="53">
        <v>28.5</v>
      </c>
      <c r="L11" s="53">
        <v>24.65</v>
      </c>
      <c r="M11" s="53">
        <v>61.3</v>
      </c>
      <c r="N11" s="53"/>
      <c r="O11" s="53"/>
      <c r="P11" s="53">
        <f t="shared" si="1"/>
        <v>2.8027312254655875E-2</v>
      </c>
      <c r="Q11" s="53">
        <f t="shared" si="2"/>
        <v>-5.2770571008436693E-3</v>
      </c>
      <c r="R11" s="53">
        <f t="shared" si="3"/>
        <v>-1.3633267278641645E-3</v>
      </c>
      <c r="S11" s="53">
        <f t="shared" si="4"/>
        <v>1.240710704705373E-2</v>
      </c>
      <c r="T11" s="53">
        <f t="shared" si="5"/>
        <v>-5.0761530318606607E-3</v>
      </c>
      <c r="U11" s="53">
        <f t="shared" si="6"/>
        <v>6.676321615968242E-2</v>
      </c>
      <c r="V11" s="53">
        <f t="shared" si="7"/>
        <v>-2.8368813351995039E-3</v>
      </c>
      <c r="W11" s="53">
        <f t="shared" si="8"/>
        <v>1.7699577099400857E-2</v>
      </c>
      <c r="X11" s="53">
        <f t="shared" si="9"/>
        <v>2.0304575503819213E-3</v>
      </c>
      <c r="Y11" s="53">
        <f t="shared" si="10"/>
        <v>-8.1235215214793318E-3</v>
      </c>
      <c r="Z11" s="53"/>
      <c r="AA11" s="123">
        <v>2324</v>
      </c>
      <c r="AB11" s="116">
        <v>2.189168961222443E-4</v>
      </c>
      <c r="AC11" s="116">
        <v>2.5265270413081388E-5</v>
      </c>
      <c r="AD11" s="116">
        <v>4.3743655908170208E-4</v>
      </c>
      <c r="AE11" s="116">
        <v>9.1385779929928048E-5</v>
      </c>
      <c r="AF11" s="116">
        <v>8.5844569023553211E-5</v>
      </c>
      <c r="AG11" s="116">
        <v>5.4912772641913352E-5</v>
      </c>
      <c r="AH11" s="116">
        <v>4.2790893684242368E-5</v>
      </c>
      <c r="AI11" s="116">
        <v>1.8443309565217186E-5</v>
      </c>
      <c r="AJ11" s="116">
        <v>1.0888708579488793E-4</v>
      </c>
      <c r="AK11" s="130">
        <v>1.0270518332722657E-4</v>
      </c>
      <c r="AL11" s="53"/>
      <c r="AM11" s="53"/>
    </row>
    <row r="12" spans="1:39">
      <c r="A12" s="53"/>
      <c r="B12" s="53"/>
      <c r="C12" s="53" t="s">
        <v>695</v>
      </c>
      <c r="D12" s="53">
        <v>199</v>
      </c>
      <c r="E12" s="53">
        <v>55.7</v>
      </c>
      <c r="F12" s="53">
        <v>37</v>
      </c>
      <c r="G12" s="53">
        <v>400.5</v>
      </c>
      <c r="H12" s="53">
        <v>392</v>
      </c>
      <c r="I12" s="53">
        <v>47.7</v>
      </c>
      <c r="J12" s="53">
        <v>17.75</v>
      </c>
      <c r="K12" s="53">
        <v>28.1</v>
      </c>
      <c r="L12" s="53">
        <v>24.3</v>
      </c>
      <c r="M12" s="53">
        <v>60.4</v>
      </c>
      <c r="N12" s="53"/>
      <c r="O12" s="53"/>
      <c r="P12" s="53">
        <f t="shared" si="1"/>
        <v>0</v>
      </c>
      <c r="Q12" s="53">
        <f t="shared" si="2"/>
        <v>-1.7794063800468048E-2</v>
      </c>
      <c r="R12" s="53">
        <f t="shared" si="3"/>
        <v>9.50448431156398E-3</v>
      </c>
      <c r="S12" s="53">
        <f t="shared" si="4"/>
        <v>-1.2407107047053756E-2</v>
      </c>
      <c r="T12" s="53">
        <f t="shared" si="5"/>
        <v>-2.5477720787986644E-3</v>
      </c>
      <c r="U12" s="53">
        <f t="shared" si="6"/>
        <v>-6.2696130135953742E-3</v>
      </c>
      <c r="V12" s="53">
        <f t="shared" si="7"/>
        <v>8.4866138773187251E-3</v>
      </c>
      <c r="W12" s="53">
        <f t="shared" si="8"/>
        <v>-1.4134510934904693E-2</v>
      </c>
      <c r="X12" s="53">
        <f t="shared" si="9"/>
        <v>-1.4300550142196271E-2</v>
      </c>
      <c r="Y12" s="53">
        <f t="shared" si="10"/>
        <v>-1.4790738001396384E-2</v>
      </c>
      <c r="Z12" s="53"/>
      <c r="AA12" s="123">
        <v>8454</v>
      </c>
      <c r="AB12" s="116">
        <v>1.6287316316855198E-4</v>
      </c>
      <c r="AC12" s="116">
        <v>2.3220308120101947E-5</v>
      </c>
      <c r="AD12" s="116">
        <v>9.1385779929928048E-5</v>
      </c>
      <c r="AE12" s="116">
        <v>3.9827960682365369E-4</v>
      </c>
      <c r="AF12" s="116">
        <v>3.0048819724406813E-5</v>
      </c>
      <c r="AG12" s="116">
        <v>1.4889905746860144E-4</v>
      </c>
      <c r="AH12" s="116">
        <v>3.0850464779682221E-5</v>
      </c>
      <c r="AI12" s="116">
        <v>4.0293011143051205E-5</v>
      </c>
      <c r="AJ12" s="116">
        <v>6.3655644797926505E-5</v>
      </c>
      <c r="AK12" s="130">
        <v>6.122080134742742E-5</v>
      </c>
      <c r="AL12" s="53"/>
      <c r="AM12" s="53"/>
    </row>
    <row r="13" spans="1:39">
      <c r="A13" s="53"/>
      <c r="B13" s="53"/>
      <c r="C13" s="53" t="s">
        <v>694</v>
      </c>
      <c r="D13" s="53">
        <v>206</v>
      </c>
      <c r="E13" s="53">
        <v>55.7</v>
      </c>
      <c r="F13" s="53">
        <v>36.9</v>
      </c>
      <c r="G13" s="53">
        <v>405</v>
      </c>
      <c r="H13" s="53">
        <v>389.5</v>
      </c>
      <c r="I13" s="53">
        <v>47.95</v>
      </c>
      <c r="J13" s="53">
        <v>18.600000000000001</v>
      </c>
      <c r="K13" s="53">
        <v>27.85</v>
      </c>
      <c r="L13" s="53">
        <v>24.45</v>
      </c>
      <c r="M13" s="53">
        <v>59.9</v>
      </c>
      <c r="N13" s="53"/>
      <c r="O13" s="53"/>
      <c r="P13" s="53">
        <f t="shared" si="1"/>
        <v>3.4571344065088723E-2</v>
      </c>
      <c r="Q13" s="53">
        <f t="shared" si="2"/>
        <v>0</v>
      </c>
      <c r="R13" s="53">
        <f t="shared" si="3"/>
        <v>-2.7063615977430252E-3</v>
      </c>
      <c r="S13" s="53">
        <f t="shared" si="4"/>
        <v>1.1173300598125255E-2</v>
      </c>
      <c r="T13" s="53">
        <f t="shared" si="5"/>
        <v>-6.3979744796595775E-3</v>
      </c>
      <c r="U13" s="53">
        <f t="shared" si="6"/>
        <v>5.22740343515173E-3</v>
      </c>
      <c r="V13" s="53">
        <f t="shared" si="7"/>
        <v>4.6776064797730908E-2</v>
      </c>
      <c r="W13" s="53">
        <f t="shared" si="8"/>
        <v>-8.9366099664070792E-3</v>
      </c>
      <c r="X13" s="53">
        <f t="shared" si="9"/>
        <v>6.1538655743782859E-3</v>
      </c>
      <c r="Y13" s="53">
        <f t="shared" si="10"/>
        <v>-8.3125998193655862E-3</v>
      </c>
      <c r="Z13" s="53"/>
      <c r="AA13" s="123">
        <v>2395</v>
      </c>
      <c r="AB13" s="116">
        <v>1.7456542596870747E-4</v>
      </c>
      <c r="AC13" s="116">
        <v>-1.038216033347207E-5</v>
      </c>
      <c r="AD13" s="116">
        <v>8.5844569023553211E-5</v>
      </c>
      <c r="AE13" s="116">
        <v>3.0048819724406813E-5</v>
      </c>
      <c r="AF13" s="116">
        <v>2.3802489333311542E-4</v>
      </c>
      <c r="AG13" s="116">
        <v>4.2637498203223564E-6</v>
      </c>
      <c r="AH13" s="116">
        <v>3.3871059338589199E-5</v>
      </c>
      <c r="AI13" s="116">
        <v>4.7884480159655564E-5</v>
      </c>
      <c r="AJ13" s="116">
        <v>8.3894739498661139E-5</v>
      </c>
      <c r="AK13" s="130">
        <v>7.0177756973265146E-5</v>
      </c>
      <c r="AL13" s="53"/>
      <c r="AM13" s="53"/>
    </row>
    <row r="14" spans="1:39">
      <c r="A14" s="53"/>
      <c r="B14" s="53"/>
      <c r="C14" s="53" t="s">
        <v>693</v>
      </c>
      <c r="D14" s="53">
        <v>202.5</v>
      </c>
      <c r="E14" s="53">
        <v>56.2</v>
      </c>
      <c r="F14" s="53">
        <v>37.200000000000003</v>
      </c>
      <c r="G14" s="53">
        <v>394.5</v>
      </c>
      <c r="H14" s="53">
        <v>392.5</v>
      </c>
      <c r="I14" s="53">
        <v>47.7</v>
      </c>
      <c r="J14" s="53">
        <v>19.25</v>
      </c>
      <c r="K14" s="53">
        <v>28</v>
      </c>
      <c r="L14" s="53">
        <v>24.75</v>
      </c>
      <c r="M14" s="53">
        <v>59.7</v>
      </c>
      <c r="N14" s="53"/>
      <c r="O14" s="53"/>
      <c r="P14" s="53">
        <f t="shared" si="1"/>
        <v>-1.7136282242987241E-2</v>
      </c>
      <c r="Q14" s="53">
        <f t="shared" si="2"/>
        <v>8.9366099664069752E-3</v>
      </c>
      <c r="R14" s="53">
        <f t="shared" si="3"/>
        <v>8.0972102326195231E-3</v>
      </c>
      <c r="S14" s="53">
        <f t="shared" si="4"/>
        <v>-2.6267926820610188E-2</v>
      </c>
      <c r="T14" s="53">
        <f t="shared" si="5"/>
        <v>7.6726719116601864E-3</v>
      </c>
      <c r="U14" s="53">
        <f t="shared" si="6"/>
        <v>-5.2274034351516875E-3</v>
      </c>
      <c r="V14" s="53">
        <f t="shared" si="7"/>
        <v>3.434948001463764E-2</v>
      </c>
      <c r="W14" s="53">
        <f t="shared" si="8"/>
        <v>5.3715438019108488E-3</v>
      </c>
      <c r="X14" s="53">
        <f t="shared" si="9"/>
        <v>1.2195273093818206E-2</v>
      </c>
      <c r="Y14" s="53">
        <f t="shared" si="10"/>
        <v>-3.3444847228471372E-3</v>
      </c>
      <c r="Z14" s="53"/>
      <c r="AA14" s="122">
        <v>6790</v>
      </c>
      <c r="AB14" s="116">
        <v>1.2321669401283398E-4</v>
      </c>
      <c r="AC14" s="116">
        <v>3.3908145516894088E-5</v>
      </c>
      <c r="AD14" s="116">
        <v>5.4912772641913352E-5</v>
      </c>
      <c r="AE14" s="116">
        <v>1.4889905746860144E-4</v>
      </c>
      <c r="AF14" s="116">
        <v>4.2637498203223564E-6</v>
      </c>
      <c r="AG14" s="116">
        <v>3.1152076722755013E-4</v>
      </c>
      <c r="AH14" s="116">
        <v>1.9889097521436126E-5</v>
      </c>
      <c r="AI14" s="116">
        <v>6.9486769029788504E-5</v>
      </c>
      <c r="AJ14" s="116">
        <v>5.3674291355600021E-5</v>
      </c>
      <c r="AK14" s="130">
        <v>6.6630562555944432E-5</v>
      </c>
      <c r="AL14" s="53"/>
      <c r="AM14" s="53"/>
    </row>
    <row r="15" spans="1:39">
      <c r="A15" s="53"/>
      <c r="B15" s="53"/>
      <c r="C15" s="53" t="s">
        <v>692</v>
      </c>
      <c r="D15" s="53">
        <v>195.5</v>
      </c>
      <c r="E15" s="53">
        <v>56.7</v>
      </c>
      <c r="F15" s="53">
        <v>37.9</v>
      </c>
      <c r="G15" s="53">
        <v>390</v>
      </c>
      <c r="H15" s="53">
        <v>395</v>
      </c>
      <c r="I15" s="53">
        <v>48.9</v>
      </c>
      <c r="J15" s="53">
        <v>18.75</v>
      </c>
      <c r="K15" s="53">
        <v>28</v>
      </c>
      <c r="L15" s="53">
        <v>24.25</v>
      </c>
      <c r="M15" s="53">
        <v>60.1</v>
      </c>
      <c r="N15" s="53"/>
      <c r="O15" s="53"/>
      <c r="P15" s="53">
        <f t="shared" si="1"/>
        <v>-3.5179507121173341E-2</v>
      </c>
      <c r="Q15" s="53">
        <f t="shared" si="2"/>
        <v>8.8574538340610229E-3</v>
      </c>
      <c r="R15" s="53">
        <f t="shared" si="3"/>
        <v>1.8642350809279774E-2</v>
      </c>
      <c r="S15" s="53">
        <f t="shared" si="4"/>
        <v>-1.1472401162236807E-2</v>
      </c>
      <c r="T15" s="53">
        <f t="shared" si="5"/>
        <v>6.3492276786587445E-3</v>
      </c>
      <c r="U15" s="53">
        <f t="shared" si="6"/>
        <v>2.4845998586530804E-2</v>
      </c>
      <c r="V15" s="53">
        <f t="shared" si="7"/>
        <v>-2.6317308317373417E-2</v>
      </c>
      <c r="W15" s="53">
        <f t="shared" si="8"/>
        <v>0</v>
      </c>
      <c r="X15" s="53">
        <f t="shared" si="9"/>
        <v>-2.0408871631207123E-2</v>
      </c>
      <c r="Y15" s="53">
        <f t="shared" si="10"/>
        <v>6.6778211426054479E-3</v>
      </c>
      <c r="Z15" s="53"/>
      <c r="AA15" s="123">
        <v>2208</v>
      </c>
      <c r="AB15" s="116">
        <v>9.5304341989654648E-5</v>
      </c>
      <c r="AC15" s="116">
        <v>4.2577534334415929E-5</v>
      </c>
      <c r="AD15" s="116">
        <v>4.2790893684242368E-5</v>
      </c>
      <c r="AE15" s="116">
        <v>3.0850464779682221E-5</v>
      </c>
      <c r="AF15" s="116">
        <v>3.3871059338589199E-5</v>
      </c>
      <c r="AG15" s="116">
        <v>1.9889097521436126E-5</v>
      </c>
      <c r="AH15" s="116">
        <v>1.7187990069358376E-4</v>
      </c>
      <c r="AI15" s="116">
        <v>1.6477520250572733E-5</v>
      </c>
      <c r="AJ15" s="116">
        <v>7.8008983503898008E-5</v>
      </c>
      <c r="AK15" s="130">
        <v>4.7886430704926865E-5</v>
      </c>
      <c r="AL15" s="53"/>
      <c r="AM15" s="53"/>
    </row>
    <row r="16" spans="1:39">
      <c r="A16" s="53"/>
      <c r="B16" s="53"/>
      <c r="C16" s="53" t="s">
        <v>691</v>
      </c>
      <c r="D16" s="53">
        <v>204.5</v>
      </c>
      <c r="E16" s="53">
        <v>58.3</v>
      </c>
      <c r="F16" s="53">
        <v>38.4</v>
      </c>
      <c r="G16" s="53">
        <v>396.5</v>
      </c>
      <c r="H16" s="53">
        <v>400</v>
      </c>
      <c r="I16" s="53">
        <v>48.9</v>
      </c>
      <c r="J16" s="53">
        <v>18.899999999999999</v>
      </c>
      <c r="K16" s="53">
        <v>28.4</v>
      </c>
      <c r="L16" s="53">
        <v>24.55</v>
      </c>
      <c r="M16" s="53">
        <v>59.6</v>
      </c>
      <c r="N16" s="53"/>
      <c r="O16" s="53"/>
      <c r="P16" s="53">
        <f t="shared" si="1"/>
        <v>4.5007596057435886E-2</v>
      </c>
      <c r="Q16" s="53">
        <f t="shared" si="2"/>
        <v>2.7827882622740305E-2</v>
      </c>
      <c r="R16" s="53">
        <f t="shared" si="3"/>
        <v>1.3106347505300583E-2</v>
      </c>
      <c r="S16" s="53">
        <f t="shared" si="4"/>
        <v>1.6529301951210506E-2</v>
      </c>
      <c r="T16" s="53">
        <f t="shared" si="5"/>
        <v>1.2578782206860185E-2</v>
      </c>
      <c r="U16" s="53">
        <f t="shared" si="6"/>
        <v>0</v>
      </c>
      <c r="V16" s="53">
        <f t="shared" si="7"/>
        <v>7.9681696491768813E-3</v>
      </c>
      <c r="W16" s="53">
        <f t="shared" si="8"/>
        <v>1.4184634991956381E-2</v>
      </c>
      <c r="X16" s="53">
        <f t="shared" si="9"/>
        <v>1.2295236857037338E-2</v>
      </c>
      <c r="Y16" s="53">
        <f t="shared" si="10"/>
        <v>-8.3542674698578127E-3</v>
      </c>
      <c r="Z16" s="53"/>
      <c r="AA16" s="123">
        <v>2029</v>
      </c>
      <c r="AB16" s="116">
        <v>1.5471462407967719E-5</v>
      </c>
      <c r="AC16" s="116">
        <v>6.5166716893160862E-5</v>
      </c>
      <c r="AD16" s="116">
        <v>1.8443309565217186E-5</v>
      </c>
      <c r="AE16" s="116">
        <v>4.0293011143051205E-5</v>
      </c>
      <c r="AF16" s="116">
        <v>4.7884480159655564E-5</v>
      </c>
      <c r="AG16" s="116">
        <v>6.9486769029788504E-5</v>
      </c>
      <c r="AH16" s="116">
        <v>1.6477520250572733E-5</v>
      </c>
      <c r="AI16" s="116">
        <v>1.2997532662080435E-4</v>
      </c>
      <c r="AJ16" s="116">
        <v>7.3628137130714479E-5</v>
      </c>
      <c r="AK16" s="130">
        <v>6.4809764009206143E-5</v>
      </c>
      <c r="AL16" s="53"/>
      <c r="AM16" s="53"/>
    </row>
    <row r="17" spans="1:39">
      <c r="A17" s="53"/>
      <c r="B17" s="53"/>
      <c r="C17" s="53" t="s">
        <v>690</v>
      </c>
      <c r="D17" s="53">
        <v>206.5</v>
      </c>
      <c r="E17" s="53">
        <v>58.2</v>
      </c>
      <c r="F17" s="53">
        <v>38.65</v>
      </c>
      <c r="G17" s="53">
        <v>389.5</v>
      </c>
      <c r="H17" s="53">
        <v>400</v>
      </c>
      <c r="I17" s="53">
        <v>48.95</v>
      </c>
      <c r="J17" s="53">
        <v>19.05</v>
      </c>
      <c r="K17" s="53">
        <v>28.2</v>
      </c>
      <c r="L17" s="53">
        <v>24.55</v>
      </c>
      <c r="M17" s="53">
        <v>59.9</v>
      </c>
      <c r="N17" s="53"/>
      <c r="O17" s="53"/>
      <c r="P17" s="53">
        <f t="shared" si="1"/>
        <v>9.7324369182310543E-3</v>
      </c>
      <c r="Q17" s="53">
        <f t="shared" si="2"/>
        <v>-1.7167386190544741E-3</v>
      </c>
      <c r="R17" s="53">
        <f t="shared" si="3"/>
        <v>6.4893154397498683E-3</v>
      </c>
      <c r="S17" s="53">
        <f t="shared" si="4"/>
        <v>-1.7812175764099776E-2</v>
      </c>
      <c r="T17" s="53">
        <f t="shared" si="5"/>
        <v>0</v>
      </c>
      <c r="U17" s="53">
        <f t="shared" si="6"/>
        <v>1.0219724956931895E-3</v>
      </c>
      <c r="V17" s="53">
        <f t="shared" si="7"/>
        <v>7.9051795071134676E-3</v>
      </c>
      <c r="W17" s="53">
        <f t="shared" si="8"/>
        <v>-7.067167223092443E-3</v>
      </c>
      <c r="X17" s="53">
        <f t="shared" si="9"/>
        <v>0</v>
      </c>
      <c r="Y17" s="53">
        <f t="shared" si="10"/>
        <v>5.0209310500994439E-3</v>
      </c>
      <c r="Z17" s="53"/>
      <c r="AA17" s="123">
        <v>6168</v>
      </c>
      <c r="AB17" s="116">
        <v>1.4466711896674869E-4</v>
      </c>
      <c r="AC17" s="116">
        <v>2.7810522030369259E-5</v>
      </c>
      <c r="AD17" s="116">
        <v>1.0888708579488793E-4</v>
      </c>
      <c r="AE17" s="116">
        <v>6.3655644797926505E-5</v>
      </c>
      <c r="AF17" s="116">
        <v>8.3894739498661139E-5</v>
      </c>
      <c r="AG17" s="116">
        <v>5.3674291355600021E-5</v>
      </c>
      <c r="AH17" s="116">
        <v>7.8008983503898008E-5</v>
      </c>
      <c r="AI17" s="116">
        <v>7.3628137130714479E-5</v>
      </c>
      <c r="AJ17" s="116">
        <v>2.1063172831126966E-4</v>
      </c>
      <c r="AK17" s="130">
        <v>1.3720215059268218E-4</v>
      </c>
      <c r="AL17" s="53"/>
      <c r="AM17" s="53"/>
    </row>
    <row r="18" spans="1:39">
      <c r="A18" s="53"/>
      <c r="B18" s="53"/>
      <c r="C18" s="53" t="s">
        <v>689</v>
      </c>
      <c r="D18" s="53">
        <v>218.5</v>
      </c>
      <c r="E18" s="53">
        <v>57.7</v>
      </c>
      <c r="F18" s="53">
        <v>38.549999999999997</v>
      </c>
      <c r="G18" s="53">
        <v>382.5</v>
      </c>
      <c r="H18" s="53">
        <v>400.5</v>
      </c>
      <c r="I18" s="53">
        <v>49.35</v>
      </c>
      <c r="J18" s="53">
        <v>19.100000000000001</v>
      </c>
      <c r="K18" s="53">
        <v>28.55</v>
      </c>
      <c r="L18" s="53">
        <v>24.55</v>
      </c>
      <c r="M18" s="53">
        <v>60.6</v>
      </c>
      <c r="N18" s="53"/>
      <c r="O18" s="53"/>
      <c r="P18" s="53">
        <f t="shared" si="1"/>
        <v>5.648560213455734E-2</v>
      </c>
      <c r="Q18" s="53">
        <f t="shared" si="2"/>
        <v>-8.6281812233382302E-3</v>
      </c>
      <c r="R18" s="53">
        <f t="shared" si="3"/>
        <v>-2.5906750240925064E-3</v>
      </c>
      <c r="S18" s="53">
        <f t="shared" si="4"/>
        <v>-1.8135212044212395E-2</v>
      </c>
      <c r="T18" s="53">
        <f t="shared" si="5"/>
        <v>1.2492194004318981E-3</v>
      </c>
      <c r="U18" s="53">
        <f t="shared" si="6"/>
        <v>8.1383969029712403E-3</v>
      </c>
      <c r="V18" s="53">
        <f t="shared" si="7"/>
        <v>2.6212334798742872E-3</v>
      </c>
      <c r="W18" s="53">
        <f t="shared" si="8"/>
        <v>1.2334958157951366E-2</v>
      </c>
      <c r="X18" s="53">
        <f t="shared" si="9"/>
        <v>0</v>
      </c>
      <c r="Y18" s="53">
        <f t="shared" si="10"/>
        <v>1.1618387953865057E-2</v>
      </c>
      <c r="Z18" s="53"/>
      <c r="AA18" s="123">
        <v>2375</v>
      </c>
      <c r="AB18" s="116">
        <v>1.3156594383323918E-4</v>
      </c>
      <c r="AC18" s="116">
        <v>-2.5659112059932957E-5</v>
      </c>
      <c r="AD18" s="116">
        <v>1.0270518332722657E-4</v>
      </c>
      <c r="AE18" s="116">
        <v>6.122080134742742E-5</v>
      </c>
      <c r="AF18" s="116">
        <v>7.0177756973265146E-5</v>
      </c>
      <c r="AG18" s="116">
        <v>6.6630562555944432E-5</v>
      </c>
      <c r="AH18" s="116">
        <v>4.7886430704926865E-5</v>
      </c>
      <c r="AI18" s="116">
        <v>6.4809764009206143E-5</v>
      </c>
      <c r="AJ18" s="116">
        <v>1.3720215059268218E-4</v>
      </c>
      <c r="AK18" s="130">
        <v>2.9261571247431834E-4</v>
      </c>
      <c r="AL18" s="53"/>
      <c r="AM18" s="53"/>
    </row>
    <row r="19" spans="1:39" ht="17.5" thickBot="1">
      <c r="A19" s="53"/>
      <c r="B19" s="53"/>
      <c r="C19" s="53" t="s">
        <v>688</v>
      </c>
      <c r="D19" s="53">
        <v>197</v>
      </c>
      <c r="E19" s="53">
        <v>57.5</v>
      </c>
      <c r="F19" s="53">
        <v>37.9</v>
      </c>
      <c r="G19" s="53">
        <v>382.5</v>
      </c>
      <c r="H19" s="53">
        <v>404.5</v>
      </c>
      <c r="I19" s="53">
        <v>49.1</v>
      </c>
      <c r="J19" s="53">
        <v>18.8</v>
      </c>
      <c r="K19" s="53">
        <v>28.75</v>
      </c>
      <c r="L19" s="53">
        <v>24.2</v>
      </c>
      <c r="M19" s="53">
        <v>59.5</v>
      </c>
      <c r="N19" s="53"/>
      <c r="O19" s="53"/>
      <c r="P19" s="53">
        <f t="shared" si="1"/>
        <v>-0.10358228579765635</v>
      </c>
      <c r="Q19" s="53">
        <f t="shared" si="2"/>
        <v>-3.4722257107492036E-3</v>
      </c>
      <c r="R19" s="53">
        <f t="shared" si="3"/>
        <v>-1.7004987920957771E-2</v>
      </c>
      <c r="S19" s="53">
        <f t="shared" si="4"/>
        <v>0</v>
      </c>
      <c r="T19" s="53">
        <f t="shared" si="5"/>
        <v>9.937969990132493E-3</v>
      </c>
      <c r="U19" s="53">
        <f t="shared" si="6"/>
        <v>-5.0787310790156867E-3</v>
      </c>
      <c r="V19" s="53">
        <f t="shared" si="7"/>
        <v>-1.5831465216680739E-2</v>
      </c>
      <c r="W19" s="53">
        <f t="shared" si="8"/>
        <v>6.9808311413401408E-3</v>
      </c>
      <c r="X19" s="53">
        <f t="shared" si="9"/>
        <v>-1.4359221077888876E-2</v>
      </c>
      <c r="Y19" s="53">
        <f t="shared" si="10"/>
        <v>-1.8318580523684746E-2</v>
      </c>
      <c r="Z19" s="53"/>
      <c r="AA19" s="124" t="s">
        <v>721</v>
      </c>
      <c r="AB19" s="121"/>
      <c r="AC19" s="121"/>
      <c r="AD19" s="121"/>
      <c r="AE19" s="121"/>
      <c r="AF19" s="121"/>
      <c r="AG19" s="121"/>
      <c r="AH19" s="121"/>
      <c r="AI19" s="121"/>
      <c r="AJ19" s="121"/>
      <c r="AK19" s="131"/>
      <c r="AL19" s="53"/>
      <c r="AM19" s="53"/>
    </row>
    <row r="20" spans="1:39" ht="17.5" thickTop="1">
      <c r="A20" s="53"/>
      <c r="B20" s="53"/>
      <c r="C20" s="53" t="s">
        <v>687</v>
      </c>
      <c r="D20" s="53">
        <v>179.5</v>
      </c>
      <c r="E20" s="53">
        <v>57.8</v>
      </c>
      <c r="F20" s="53">
        <v>38.1</v>
      </c>
      <c r="G20" s="53">
        <v>384.5</v>
      </c>
      <c r="H20" s="53">
        <v>406</v>
      </c>
      <c r="I20" s="53">
        <v>49.1</v>
      </c>
      <c r="J20" s="53">
        <v>19.100000000000001</v>
      </c>
      <c r="K20" s="53">
        <v>29.05</v>
      </c>
      <c r="L20" s="53">
        <v>24.2</v>
      </c>
      <c r="M20" s="53">
        <v>59.7</v>
      </c>
      <c r="N20" s="53"/>
      <c r="O20" s="53"/>
      <c r="P20" s="53">
        <f t="shared" si="1"/>
        <v>-9.302852080965493E-2</v>
      </c>
      <c r="Q20" s="53">
        <f t="shared" si="2"/>
        <v>5.2038278750270442E-3</v>
      </c>
      <c r="R20" s="53">
        <f t="shared" si="3"/>
        <v>5.2631700442746909E-3</v>
      </c>
      <c r="S20" s="53">
        <f t="shared" si="4"/>
        <v>5.2151356791081188E-3</v>
      </c>
      <c r="T20" s="53">
        <f t="shared" si="5"/>
        <v>3.7014231031861841E-3</v>
      </c>
      <c r="U20" s="53">
        <f t="shared" si="6"/>
        <v>0</v>
      </c>
      <c r="V20" s="53">
        <f t="shared" si="7"/>
        <v>1.5831465216680662E-2</v>
      </c>
      <c r="W20" s="53">
        <f t="shared" si="8"/>
        <v>1.0380716054560818E-2</v>
      </c>
      <c r="X20" s="53">
        <f t="shared" si="9"/>
        <v>0</v>
      </c>
      <c r="Y20" s="53">
        <f t="shared" si="10"/>
        <v>3.3557078469723151E-3</v>
      </c>
      <c r="Z20" s="53"/>
      <c r="AA20" s="53"/>
      <c r="AB20" s="53"/>
      <c r="AC20" s="53"/>
      <c r="AD20" s="53"/>
      <c r="AE20" s="53"/>
      <c r="AF20" s="53"/>
      <c r="AG20" s="53"/>
      <c r="AH20" s="53"/>
      <c r="AI20" s="53"/>
      <c r="AJ20" s="53"/>
      <c r="AK20" s="53"/>
      <c r="AL20" s="53"/>
      <c r="AM20" s="53"/>
    </row>
    <row r="21" spans="1:39" ht="17.5" thickBot="1">
      <c r="A21" s="53"/>
      <c r="B21" s="53"/>
      <c r="C21" s="53" t="s">
        <v>686</v>
      </c>
      <c r="D21" s="53">
        <v>180</v>
      </c>
      <c r="E21" s="53">
        <v>58.2</v>
      </c>
      <c r="F21" s="53">
        <v>38.299999999999997</v>
      </c>
      <c r="G21" s="53">
        <v>393</v>
      </c>
      <c r="H21" s="53">
        <v>407</v>
      </c>
      <c r="I21" s="53">
        <v>49.45</v>
      </c>
      <c r="J21" s="53">
        <v>18.95</v>
      </c>
      <c r="K21" s="53">
        <v>28.75</v>
      </c>
      <c r="L21" s="53">
        <v>24.25</v>
      </c>
      <c r="M21" s="53">
        <v>60</v>
      </c>
      <c r="N21" s="53"/>
      <c r="O21" s="53"/>
      <c r="P21" s="53">
        <f t="shared" si="1"/>
        <v>2.7816429618767705E-3</v>
      </c>
      <c r="Q21" s="53">
        <f t="shared" si="2"/>
        <v>6.8965790590604587E-3</v>
      </c>
      <c r="R21" s="53">
        <f t="shared" si="3"/>
        <v>5.2356140539449427E-3</v>
      </c>
      <c r="S21" s="53">
        <f t="shared" si="4"/>
        <v>2.1865822923562529E-2</v>
      </c>
      <c r="T21" s="53">
        <f t="shared" si="5"/>
        <v>2.460025840862399E-3</v>
      </c>
      <c r="U21" s="53">
        <f t="shared" si="6"/>
        <v>7.1030232682461735E-3</v>
      </c>
      <c r="V21" s="53">
        <f t="shared" si="7"/>
        <v>-7.8844035241489828E-3</v>
      </c>
      <c r="W21" s="53">
        <f t="shared" si="8"/>
        <v>-1.0380716054560854E-2</v>
      </c>
      <c r="X21" s="53">
        <f t="shared" si="9"/>
        <v>2.0639842208514275E-3</v>
      </c>
      <c r="Y21" s="53">
        <f t="shared" si="10"/>
        <v>5.0125418235441935E-3</v>
      </c>
      <c r="Z21" s="53"/>
      <c r="AA21" s="53"/>
      <c r="AB21" s="53"/>
      <c r="AC21" s="53"/>
      <c r="AD21" s="53"/>
      <c r="AE21" s="53"/>
      <c r="AF21" s="53"/>
      <c r="AG21" s="53"/>
      <c r="AH21" s="53"/>
      <c r="AI21" s="53"/>
      <c r="AJ21" s="53"/>
      <c r="AK21" s="53"/>
      <c r="AL21" s="53"/>
      <c r="AM21" s="53"/>
    </row>
    <row r="22" spans="1:39" ht="17.5" thickTop="1">
      <c r="A22" s="53"/>
      <c r="B22" s="53"/>
      <c r="C22" s="53" t="s">
        <v>685</v>
      </c>
      <c r="D22" s="53">
        <v>185.5</v>
      </c>
      <c r="E22" s="53">
        <v>57.3</v>
      </c>
      <c r="F22" s="53">
        <v>36.200000000000003</v>
      </c>
      <c r="G22" s="53">
        <v>387</v>
      </c>
      <c r="H22" s="53">
        <v>404</v>
      </c>
      <c r="I22" s="53">
        <v>49.15</v>
      </c>
      <c r="J22" s="53">
        <v>18.850000000000001</v>
      </c>
      <c r="K22" s="53">
        <v>28.8</v>
      </c>
      <c r="L22" s="53">
        <v>24.15</v>
      </c>
      <c r="M22" s="53">
        <v>60.5</v>
      </c>
      <c r="N22" s="53"/>
      <c r="O22" s="53"/>
      <c r="P22" s="53">
        <f t="shared" si="1"/>
        <v>3.0098031157279347E-2</v>
      </c>
      <c r="Q22" s="53">
        <f t="shared" si="2"/>
        <v>-1.5584731016698316E-2</v>
      </c>
      <c r="R22" s="53">
        <f t="shared" si="3"/>
        <v>-5.6390777354874751E-2</v>
      </c>
      <c r="S22" s="53">
        <f t="shared" si="4"/>
        <v>-1.5384918839479456E-2</v>
      </c>
      <c r="T22" s="53">
        <f t="shared" si="5"/>
        <v>-7.3983074814449245E-3</v>
      </c>
      <c r="U22" s="53">
        <f t="shared" si="6"/>
        <v>-6.085211475545675E-3</v>
      </c>
      <c r="V22" s="53">
        <f t="shared" si="7"/>
        <v>-5.2910176344154363E-3</v>
      </c>
      <c r="W22" s="53">
        <f t="shared" si="8"/>
        <v>1.7376198985408779E-3</v>
      </c>
      <c r="X22" s="53">
        <f t="shared" si="9"/>
        <v>-4.1322372849106059E-3</v>
      </c>
      <c r="Y22" s="53">
        <f t="shared" si="10"/>
        <v>8.2988028146950641E-3</v>
      </c>
      <c r="Z22" s="53"/>
      <c r="AA22" s="125" t="s">
        <v>720</v>
      </c>
      <c r="AB22" s="126">
        <v>3376</v>
      </c>
      <c r="AC22" s="127">
        <v>1702</v>
      </c>
      <c r="AD22" s="128">
        <v>2324</v>
      </c>
      <c r="AE22" s="127">
        <v>8454</v>
      </c>
      <c r="AF22" s="128">
        <v>2395</v>
      </c>
      <c r="AG22" s="126">
        <v>6790</v>
      </c>
      <c r="AH22" s="127">
        <v>2208</v>
      </c>
      <c r="AI22" s="128">
        <v>2029</v>
      </c>
      <c r="AJ22" s="127">
        <v>6168</v>
      </c>
      <c r="AK22" s="129">
        <v>2375</v>
      </c>
      <c r="AL22" s="53"/>
      <c r="AM22" s="53"/>
    </row>
    <row r="23" spans="1:39">
      <c r="A23" s="53"/>
      <c r="B23" s="53"/>
      <c r="C23" s="53" t="s">
        <v>684</v>
      </c>
      <c r="D23" s="53">
        <v>177.5</v>
      </c>
      <c r="E23" s="53">
        <v>58.6</v>
      </c>
      <c r="F23" s="53">
        <v>36.549999999999997</v>
      </c>
      <c r="G23" s="53">
        <v>392.5</v>
      </c>
      <c r="H23" s="53">
        <v>400</v>
      </c>
      <c r="I23" s="53">
        <v>49.5</v>
      </c>
      <c r="J23" s="53">
        <v>18.899999999999999</v>
      </c>
      <c r="K23" s="53">
        <v>29.35</v>
      </c>
      <c r="L23" s="53">
        <v>24.4</v>
      </c>
      <c r="M23" s="53">
        <v>62.8</v>
      </c>
      <c r="N23" s="53"/>
      <c r="O23" s="53"/>
      <c r="P23" s="53">
        <f t="shared" si="1"/>
        <v>-4.4084273132019319E-2</v>
      </c>
      <c r="Q23" s="53">
        <f t="shared" si="2"/>
        <v>2.2434072862273058E-2</v>
      </c>
      <c r="R23" s="53">
        <f t="shared" si="3"/>
        <v>9.6220673640620303E-3</v>
      </c>
      <c r="S23" s="53">
        <f t="shared" si="4"/>
        <v>1.4111844192681414E-2</v>
      </c>
      <c r="T23" s="53">
        <f t="shared" si="5"/>
        <v>-9.950330853168092E-3</v>
      </c>
      <c r="U23" s="53">
        <f t="shared" si="6"/>
        <v>7.0958229814690804E-3</v>
      </c>
      <c r="V23" s="53">
        <f t="shared" si="7"/>
        <v>2.6490081715768625E-3</v>
      </c>
      <c r="W23" s="53">
        <f t="shared" si="8"/>
        <v>1.8917159132205305E-2</v>
      </c>
      <c r="X23" s="53">
        <f t="shared" si="9"/>
        <v>1.0298752200574473E-2</v>
      </c>
      <c r="Y23" s="53">
        <f t="shared" si="10"/>
        <v>3.7311708437357177E-2</v>
      </c>
      <c r="Z23" s="53"/>
      <c r="AA23" s="122">
        <v>3376</v>
      </c>
      <c r="AB23" s="116" cm="1">
        <f t="array" ref="AB23:AK32">Cor_Matrix(P3:Y64,AB24:AK35)</f>
        <v>0.99999999999999989</v>
      </c>
      <c r="AC23" s="116">
        <v>-7.164126507355173E-2</v>
      </c>
      <c r="AD23" s="116">
        <v>0.249773860859095</v>
      </c>
      <c r="AE23" s="116">
        <v>0.19475146774823032</v>
      </c>
      <c r="AF23" s="116">
        <v>0.270005298237664</v>
      </c>
      <c r="AG23" s="116">
        <v>0.16659090737653098</v>
      </c>
      <c r="AH23" s="116">
        <v>0.17347040144340789</v>
      </c>
      <c r="AI23" s="116">
        <v>3.238367639952637E-2</v>
      </c>
      <c r="AJ23" s="116">
        <v>0.23786644412220395</v>
      </c>
      <c r="AK23" s="130">
        <v>0.18353542749958648</v>
      </c>
      <c r="AL23" s="53"/>
      <c r="AM23" s="53"/>
    </row>
    <row r="24" spans="1:39">
      <c r="A24" s="53"/>
      <c r="B24" s="53"/>
      <c r="C24" s="53" t="s">
        <v>683</v>
      </c>
      <c r="D24" s="53">
        <v>174</v>
      </c>
      <c r="E24" s="53">
        <v>58.5</v>
      </c>
      <c r="F24" s="53">
        <v>36.85</v>
      </c>
      <c r="G24" s="53">
        <v>389</v>
      </c>
      <c r="H24" s="53">
        <v>395.5</v>
      </c>
      <c r="I24" s="53">
        <v>49.65</v>
      </c>
      <c r="J24" s="53">
        <v>18.7</v>
      </c>
      <c r="K24" s="53">
        <v>29.6</v>
      </c>
      <c r="L24" s="53">
        <v>24</v>
      </c>
      <c r="M24" s="53">
        <v>61.9</v>
      </c>
      <c r="N24" s="53"/>
      <c r="O24" s="53"/>
      <c r="P24" s="53">
        <f t="shared" si="1"/>
        <v>-1.9915309700941432E-2</v>
      </c>
      <c r="Q24" s="53">
        <f t="shared" si="2"/>
        <v>-1.7079423451561474E-3</v>
      </c>
      <c r="R24" s="53">
        <f t="shared" si="3"/>
        <v>8.1744324395581266E-3</v>
      </c>
      <c r="S24" s="53">
        <f t="shared" si="4"/>
        <v>-8.9571936040168283E-3</v>
      </c>
      <c r="T24" s="53">
        <f t="shared" si="5"/>
        <v>-1.1313759900273404E-2</v>
      </c>
      <c r="U24" s="53">
        <f t="shared" si="6"/>
        <v>3.0257209165368902E-3</v>
      </c>
      <c r="V24" s="53">
        <f t="shared" si="7"/>
        <v>-1.0638398205055754E-2</v>
      </c>
      <c r="W24" s="53">
        <f t="shared" si="8"/>
        <v>8.4818150559091299E-3</v>
      </c>
      <c r="X24" s="53">
        <f t="shared" si="9"/>
        <v>-1.6529301951210471E-2</v>
      </c>
      <c r="Y24" s="53">
        <f t="shared" si="10"/>
        <v>-1.4434893783602515E-2</v>
      </c>
      <c r="Z24" s="53"/>
      <c r="AA24" s="123">
        <v>1702</v>
      </c>
      <c r="AB24" s="116">
        <v>-7.164126507355173E-2</v>
      </c>
      <c r="AC24" s="116">
        <v>1</v>
      </c>
      <c r="AD24" s="116">
        <v>6.4251089586712995E-2</v>
      </c>
      <c r="AE24" s="116">
        <v>6.188537513437066E-2</v>
      </c>
      <c r="AF24" s="116">
        <v>-3.5792384017467135E-2</v>
      </c>
      <c r="AG24" s="116">
        <v>0.10218205223195279</v>
      </c>
      <c r="AH24" s="116">
        <v>0.17273567652104413</v>
      </c>
      <c r="AI24" s="116">
        <v>0.30402511923174769</v>
      </c>
      <c r="AJ24" s="116">
        <v>0.10192044938370994</v>
      </c>
      <c r="AK24" s="130">
        <v>-7.978236143438211E-2</v>
      </c>
      <c r="AL24" s="53"/>
      <c r="AM24" s="53"/>
    </row>
    <row r="25" spans="1:39">
      <c r="A25" s="53"/>
      <c r="B25" s="53"/>
      <c r="C25" s="53" t="s">
        <v>682</v>
      </c>
      <c r="D25" s="53">
        <v>176</v>
      </c>
      <c r="E25" s="53">
        <v>58.8</v>
      </c>
      <c r="F25" s="53">
        <v>36.549999999999997</v>
      </c>
      <c r="G25" s="53">
        <v>386</v>
      </c>
      <c r="H25" s="53">
        <v>390.5</v>
      </c>
      <c r="I25" s="53">
        <v>49.55</v>
      </c>
      <c r="J25" s="53">
        <v>18.850000000000001</v>
      </c>
      <c r="K25" s="53">
        <v>29.7</v>
      </c>
      <c r="L25" s="53">
        <v>23.55</v>
      </c>
      <c r="M25" s="53">
        <v>61.7</v>
      </c>
      <c r="N25" s="53"/>
      <c r="O25" s="53"/>
      <c r="P25" s="53">
        <f t="shared" si="1"/>
        <v>1.142869582362285E-2</v>
      </c>
      <c r="Q25" s="53">
        <f t="shared" si="2"/>
        <v>5.1151006667704089E-3</v>
      </c>
      <c r="R25" s="53">
        <f t="shared" si="3"/>
        <v>-8.1744324395581752E-3</v>
      </c>
      <c r="S25" s="53">
        <f t="shared" si="4"/>
        <v>-7.7419741536153969E-3</v>
      </c>
      <c r="T25" s="53">
        <f t="shared" si="5"/>
        <v>-1.272281792796796E-2</v>
      </c>
      <c r="U25" s="53">
        <f t="shared" si="6"/>
        <v>-2.0161297151846595E-3</v>
      </c>
      <c r="V25" s="53">
        <f t="shared" si="7"/>
        <v>7.989390033478861E-3</v>
      </c>
      <c r="W25" s="53">
        <f t="shared" si="8"/>
        <v>3.372684478639156E-3</v>
      </c>
      <c r="X25" s="53">
        <f t="shared" si="9"/>
        <v>-1.8928009885518796E-2</v>
      </c>
      <c r="Y25" s="53">
        <f t="shared" si="10"/>
        <v>-3.2362487792081938E-3</v>
      </c>
      <c r="Z25" s="53"/>
      <c r="AA25" s="123">
        <v>2324</v>
      </c>
      <c r="AB25" s="116">
        <v>0.249773860859095</v>
      </c>
      <c r="AC25" s="116">
        <v>6.4251089586712995E-2</v>
      </c>
      <c r="AD25" s="116">
        <v>0.99999999999999989</v>
      </c>
      <c r="AE25" s="116">
        <v>0.21894097584508884</v>
      </c>
      <c r="AF25" s="116">
        <v>0.26603825875418574</v>
      </c>
      <c r="AG25" s="116">
        <v>0.14875526032429931</v>
      </c>
      <c r="AH25" s="116">
        <v>0.15605628761890666</v>
      </c>
      <c r="AI25" s="116">
        <v>7.7348315269601273E-2</v>
      </c>
      <c r="AJ25" s="116">
        <v>0.3587211148955064</v>
      </c>
      <c r="AK25" s="130">
        <v>0.28706880570305654</v>
      </c>
      <c r="AL25" s="53"/>
      <c r="AM25" s="53"/>
    </row>
    <row r="26" spans="1:39">
      <c r="A26" s="53"/>
      <c r="B26" s="53"/>
      <c r="C26" s="53" t="s">
        <v>681</v>
      </c>
      <c r="D26" s="53">
        <v>181</v>
      </c>
      <c r="E26" s="53">
        <v>58.3</v>
      </c>
      <c r="F26" s="53">
        <v>35.950000000000003</v>
      </c>
      <c r="G26" s="53">
        <v>391.5</v>
      </c>
      <c r="H26" s="53">
        <v>389</v>
      </c>
      <c r="I26" s="53">
        <v>50.9</v>
      </c>
      <c r="J26" s="53">
        <v>18.899999999999999</v>
      </c>
      <c r="K26" s="53">
        <v>30.05</v>
      </c>
      <c r="L26" s="53">
        <v>23.65</v>
      </c>
      <c r="M26" s="53">
        <v>63.2</v>
      </c>
      <c r="N26" s="53"/>
      <c r="O26" s="53"/>
      <c r="P26" s="53">
        <f t="shared" si="1"/>
        <v>2.8013036227673888E-2</v>
      </c>
      <c r="Q26" s="53">
        <f t="shared" si="2"/>
        <v>-8.539761548134496E-3</v>
      </c>
      <c r="R26" s="53">
        <f t="shared" si="3"/>
        <v>-1.6552102028731645E-2</v>
      </c>
      <c r="S26" s="53">
        <f t="shared" si="4"/>
        <v>1.414814596602698E-2</v>
      </c>
      <c r="T26" s="53">
        <f t="shared" si="5"/>
        <v>-3.8486256612943379E-3</v>
      </c>
      <c r="U26" s="53">
        <f t="shared" si="6"/>
        <v>2.688066278048017E-2</v>
      </c>
      <c r="V26" s="53">
        <f t="shared" si="7"/>
        <v>2.6490081715768625E-3</v>
      </c>
      <c r="W26" s="53">
        <f t="shared" si="8"/>
        <v>1.1715615172562763E-2</v>
      </c>
      <c r="X26" s="53">
        <f t="shared" si="9"/>
        <v>4.2372944755152174E-3</v>
      </c>
      <c r="Y26" s="53">
        <f t="shared" si="10"/>
        <v>2.4020370241469659E-2</v>
      </c>
      <c r="Z26" s="53"/>
      <c r="AA26" s="123">
        <v>8454</v>
      </c>
      <c r="AB26" s="116">
        <v>0.19475146774823032</v>
      </c>
      <c r="AC26" s="116">
        <v>6.188537513437066E-2</v>
      </c>
      <c r="AD26" s="116">
        <v>0.21894097584508884</v>
      </c>
      <c r="AE26" s="116">
        <v>1</v>
      </c>
      <c r="AF26" s="116">
        <v>9.7593792205845548E-2</v>
      </c>
      <c r="AG26" s="116">
        <v>0.42272157292403001</v>
      </c>
      <c r="AH26" s="116">
        <v>0.11791121904080225</v>
      </c>
      <c r="AI26" s="116">
        <v>0.1770945639215899</v>
      </c>
      <c r="AJ26" s="116">
        <v>0.21977636756786975</v>
      </c>
      <c r="AK26" s="130">
        <v>0.17933132356751572</v>
      </c>
      <c r="AL26" s="53"/>
      <c r="AM26" s="53"/>
    </row>
    <row r="27" spans="1:39">
      <c r="A27" s="53"/>
      <c r="B27" s="53"/>
      <c r="C27" s="53" t="s">
        <v>680</v>
      </c>
      <c r="D27" s="53">
        <v>178</v>
      </c>
      <c r="E27" s="53">
        <v>57.7</v>
      </c>
      <c r="F27" s="53">
        <v>36.450000000000003</v>
      </c>
      <c r="G27" s="53">
        <v>388</v>
      </c>
      <c r="H27" s="53">
        <v>394.5</v>
      </c>
      <c r="I27" s="53">
        <v>50.4</v>
      </c>
      <c r="J27" s="53">
        <v>19.05</v>
      </c>
      <c r="K27" s="53">
        <v>30.85</v>
      </c>
      <c r="L27" s="53">
        <v>24.3</v>
      </c>
      <c r="M27" s="53">
        <v>64.2</v>
      </c>
      <c r="N27" s="53"/>
      <c r="O27" s="53"/>
      <c r="P27" s="53">
        <f t="shared" si="1"/>
        <v>-1.6713480973740556E-2</v>
      </c>
      <c r="Q27" s="53">
        <f t="shared" si="2"/>
        <v>-1.0344919842392773E-2</v>
      </c>
      <c r="R27" s="53">
        <f t="shared" si="3"/>
        <v>1.3812374287611371E-2</v>
      </c>
      <c r="S27" s="53">
        <f t="shared" si="4"/>
        <v>-8.9801758075843518E-3</v>
      </c>
      <c r="T27" s="53">
        <f t="shared" si="5"/>
        <v>1.4039796667482615E-2</v>
      </c>
      <c r="U27" s="53">
        <f t="shared" si="6"/>
        <v>-9.8717484791541171E-3</v>
      </c>
      <c r="V27" s="53">
        <f t="shared" si="7"/>
        <v>7.9051795071134676E-3</v>
      </c>
      <c r="W27" s="53">
        <f t="shared" si="8"/>
        <v>2.6274089370180213E-2</v>
      </c>
      <c r="X27" s="53">
        <f t="shared" si="9"/>
        <v>2.7113235408560886E-2</v>
      </c>
      <c r="Y27" s="53">
        <f t="shared" si="10"/>
        <v>1.5698909543103833E-2</v>
      </c>
      <c r="Z27" s="53"/>
      <c r="AA27" s="123">
        <v>2395</v>
      </c>
      <c r="AB27" s="116">
        <v>0.270005298237664</v>
      </c>
      <c r="AC27" s="116">
        <v>-3.5792384017467135E-2</v>
      </c>
      <c r="AD27" s="116">
        <v>0.26603825875418574</v>
      </c>
      <c r="AE27" s="116">
        <v>9.7593792205845548E-2</v>
      </c>
      <c r="AF27" s="116">
        <v>1</v>
      </c>
      <c r="AG27" s="116">
        <v>1.565802645970692E-2</v>
      </c>
      <c r="AH27" s="116">
        <v>0.16745766956937086</v>
      </c>
      <c r="AI27" s="116">
        <v>0.27224074758831562</v>
      </c>
      <c r="AJ27" s="116">
        <v>0.37468097751161733</v>
      </c>
      <c r="AK27" s="130">
        <v>0.26591294033345098</v>
      </c>
      <c r="AL27" s="53"/>
      <c r="AM27" s="53"/>
    </row>
    <row r="28" spans="1:39">
      <c r="A28" s="53"/>
      <c r="B28" s="53"/>
      <c r="C28" s="53" t="s">
        <v>679</v>
      </c>
      <c r="D28" s="53">
        <v>177</v>
      </c>
      <c r="E28" s="53">
        <v>57.8</v>
      </c>
      <c r="F28" s="53">
        <v>36.6</v>
      </c>
      <c r="G28" s="53">
        <v>398</v>
      </c>
      <c r="H28" s="53">
        <v>384</v>
      </c>
      <c r="I28" s="53">
        <v>50.9</v>
      </c>
      <c r="J28" s="53">
        <v>19.5</v>
      </c>
      <c r="K28" s="53">
        <v>29.8</v>
      </c>
      <c r="L28" s="53">
        <v>24.2</v>
      </c>
      <c r="M28" s="53">
        <v>64</v>
      </c>
      <c r="N28" s="53"/>
      <c r="O28" s="53"/>
      <c r="P28" s="53">
        <f t="shared" si="1"/>
        <v>-5.6338177182560199E-3</v>
      </c>
      <c r="Q28" s="53">
        <f t="shared" si="2"/>
        <v>1.7316021642778939E-3</v>
      </c>
      <c r="R28" s="53">
        <f t="shared" si="3"/>
        <v>4.1067819526532812E-3</v>
      </c>
      <c r="S28" s="53">
        <f t="shared" si="4"/>
        <v>2.5446665661164176E-2</v>
      </c>
      <c r="T28" s="53">
        <f t="shared" si="5"/>
        <v>-2.6976587698202083E-2</v>
      </c>
      <c r="U28" s="53">
        <f t="shared" si="6"/>
        <v>9.871748479154091E-3</v>
      </c>
      <c r="V28" s="53">
        <f t="shared" si="7"/>
        <v>2.3347363996991107E-2</v>
      </c>
      <c r="W28" s="53">
        <f t="shared" si="8"/>
        <v>-3.4628356840038108E-2</v>
      </c>
      <c r="X28" s="53">
        <f t="shared" si="9"/>
        <v>-4.1237171838621519E-3</v>
      </c>
      <c r="Y28" s="53">
        <f t="shared" si="10"/>
        <v>-3.1201273362436339E-3</v>
      </c>
      <c r="Z28" s="53"/>
      <c r="AA28" s="122">
        <v>6790</v>
      </c>
      <c r="AB28" s="116">
        <v>0.16659090737653098</v>
      </c>
      <c r="AC28" s="116">
        <v>0.10218205223195279</v>
      </c>
      <c r="AD28" s="116">
        <v>0.14875526032429931</v>
      </c>
      <c r="AE28" s="116">
        <v>0.42272157292403001</v>
      </c>
      <c r="AF28" s="116">
        <v>1.565802645970692E-2</v>
      </c>
      <c r="AG28" s="116">
        <v>1</v>
      </c>
      <c r="AH28" s="116">
        <v>8.5952601978019766E-2</v>
      </c>
      <c r="AI28" s="116">
        <v>0.34532510923540394</v>
      </c>
      <c r="AJ28" s="116">
        <v>0.20953709651743743</v>
      </c>
      <c r="AK28" s="130">
        <v>0.22068923886009223</v>
      </c>
      <c r="AL28" s="53"/>
      <c r="AM28" s="53"/>
    </row>
    <row r="29" spans="1:39">
      <c r="A29" s="53"/>
      <c r="B29" s="53"/>
      <c r="C29" s="53" t="s">
        <v>678</v>
      </c>
      <c r="D29" s="53">
        <v>178.5</v>
      </c>
      <c r="E29" s="53">
        <v>56.4</v>
      </c>
      <c r="F29" s="53">
        <v>36.85</v>
      </c>
      <c r="G29" s="53">
        <v>400.5</v>
      </c>
      <c r="H29" s="53">
        <v>386</v>
      </c>
      <c r="I29" s="53">
        <v>51.3</v>
      </c>
      <c r="J29" s="53">
        <v>19.149999999999999</v>
      </c>
      <c r="K29" s="53">
        <v>29.25</v>
      </c>
      <c r="L29" s="53">
        <v>23.95</v>
      </c>
      <c r="M29" s="53">
        <v>64.5</v>
      </c>
      <c r="N29" s="53"/>
      <c r="O29" s="53"/>
      <c r="P29" s="53">
        <f t="shared" si="1"/>
        <v>8.4388686458646035E-3</v>
      </c>
      <c r="Q29" s="53">
        <f t="shared" si="2"/>
        <v>-2.4519617174318498E-2</v>
      </c>
      <c r="R29" s="53">
        <f t="shared" si="3"/>
        <v>6.8073782280251077E-3</v>
      </c>
      <c r="S29" s="53">
        <f t="shared" si="4"/>
        <v>6.2617612239763169E-3</v>
      </c>
      <c r="T29" s="53">
        <f t="shared" si="5"/>
        <v>5.19481687710393E-3</v>
      </c>
      <c r="U29" s="53">
        <f t="shared" si="6"/>
        <v>7.8278286202466962E-3</v>
      </c>
      <c r="V29" s="53">
        <f t="shared" si="7"/>
        <v>-1.8111749943046169E-2</v>
      </c>
      <c r="W29" s="53">
        <f t="shared" si="8"/>
        <v>-1.8628819833493324E-2</v>
      </c>
      <c r="X29" s="53">
        <f t="shared" si="9"/>
        <v>-1.0384309305716493E-2</v>
      </c>
      <c r="Y29" s="53">
        <f t="shared" si="10"/>
        <v>7.782140442054949E-3</v>
      </c>
      <c r="Z29" s="53"/>
      <c r="AA29" s="123">
        <v>2208</v>
      </c>
      <c r="AB29" s="116">
        <v>0.17347040144340789</v>
      </c>
      <c r="AC29" s="116">
        <v>0.17273567652104413</v>
      </c>
      <c r="AD29" s="116">
        <v>0.15605628761890666</v>
      </c>
      <c r="AE29" s="116">
        <v>0.11791121904080225</v>
      </c>
      <c r="AF29" s="116">
        <v>0.16745766956937086</v>
      </c>
      <c r="AG29" s="116">
        <v>8.5952601978019766E-2</v>
      </c>
      <c r="AH29" s="116">
        <v>1</v>
      </c>
      <c r="AI29" s="116">
        <v>0.11024244795763691</v>
      </c>
      <c r="AJ29" s="116">
        <v>0.40998708493591496</v>
      </c>
      <c r="AK29" s="130">
        <v>0.21352616450849463</v>
      </c>
      <c r="AL29" s="53"/>
      <c r="AM29" s="53"/>
    </row>
    <row r="30" spans="1:39">
      <c r="A30" s="53"/>
      <c r="B30" s="53"/>
      <c r="C30" s="53" t="s">
        <v>677</v>
      </c>
      <c r="D30" s="53">
        <v>175</v>
      </c>
      <c r="E30" s="53">
        <v>56.1</v>
      </c>
      <c r="F30" s="53">
        <v>36.4</v>
      </c>
      <c r="G30" s="53">
        <v>386.5</v>
      </c>
      <c r="H30" s="53">
        <v>378.5</v>
      </c>
      <c r="I30" s="53">
        <v>50.4</v>
      </c>
      <c r="J30" s="53">
        <v>19.05</v>
      </c>
      <c r="K30" s="53">
        <v>29</v>
      </c>
      <c r="L30" s="53">
        <v>23.7</v>
      </c>
      <c r="M30" s="53">
        <v>64.599999999999994</v>
      </c>
      <c r="N30" s="53"/>
      <c r="O30" s="53"/>
      <c r="P30" s="53">
        <f t="shared" si="1"/>
        <v>-1.9802627296179754E-2</v>
      </c>
      <c r="Q30" s="53">
        <f t="shared" si="2"/>
        <v>-5.3333459753625049E-3</v>
      </c>
      <c r="R30" s="53">
        <f t="shared" si="3"/>
        <v>-1.2286843992650691E-2</v>
      </c>
      <c r="S30" s="53">
        <f t="shared" si="4"/>
        <v>-3.5581898480937235E-2</v>
      </c>
      <c r="T30" s="53">
        <f t="shared" si="5"/>
        <v>-1.9621296587327353E-2</v>
      </c>
      <c r="U30" s="53">
        <f t="shared" si="6"/>
        <v>-1.769957709940086E-2</v>
      </c>
      <c r="V30" s="53">
        <f t="shared" si="7"/>
        <v>-5.2356140539449401E-3</v>
      </c>
      <c r="W30" s="53">
        <f t="shared" si="8"/>
        <v>-8.5837436913914419E-3</v>
      </c>
      <c r="X30" s="53">
        <f t="shared" si="9"/>
        <v>-1.0493275715838768E-2</v>
      </c>
      <c r="Y30" s="53">
        <f t="shared" si="10"/>
        <v>1.5491869868293187E-3</v>
      </c>
      <c r="Z30" s="53"/>
      <c r="AA30" s="123">
        <v>2029</v>
      </c>
      <c r="AB30" s="116">
        <v>3.238367639952637E-2</v>
      </c>
      <c r="AC30" s="116">
        <v>0.30402511923174769</v>
      </c>
      <c r="AD30" s="116">
        <v>7.7348315269601273E-2</v>
      </c>
      <c r="AE30" s="116">
        <v>0.1770945639215899</v>
      </c>
      <c r="AF30" s="116">
        <v>0.27224074758831562</v>
      </c>
      <c r="AG30" s="116">
        <v>0.34532510923540394</v>
      </c>
      <c r="AH30" s="116">
        <v>0.11024244795763691</v>
      </c>
      <c r="AI30" s="116">
        <v>1</v>
      </c>
      <c r="AJ30" s="116">
        <v>0.44499123639240162</v>
      </c>
      <c r="AK30" s="130">
        <v>0.3323235817921863</v>
      </c>
      <c r="AL30" s="53"/>
      <c r="AM30" s="53"/>
    </row>
    <row r="31" spans="1:39">
      <c r="A31" s="53"/>
      <c r="B31" s="53"/>
      <c r="C31" s="53" t="s">
        <v>676</v>
      </c>
      <c r="D31" s="53">
        <v>170.5</v>
      </c>
      <c r="E31" s="53">
        <v>56.1</v>
      </c>
      <c r="F31" s="53">
        <v>36.299999999999997</v>
      </c>
      <c r="G31" s="53">
        <v>383</v>
      </c>
      <c r="H31" s="53">
        <v>374.5</v>
      </c>
      <c r="I31" s="53">
        <v>50.2</v>
      </c>
      <c r="J31" s="53">
        <v>19.399999999999999</v>
      </c>
      <c r="K31" s="53">
        <v>28.4</v>
      </c>
      <c r="L31" s="53">
        <v>23.25</v>
      </c>
      <c r="M31" s="53">
        <v>63.5</v>
      </c>
      <c r="N31" s="53"/>
      <c r="O31" s="53"/>
      <c r="P31" s="53">
        <f t="shared" si="1"/>
        <v>-2.605067719994255E-2</v>
      </c>
      <c r="Q31" s="53">
        <f t="shared" si="2"/>
        <v>0</v>
      </c>
      <c r="R31" s="53">
        <f t="shared" si="3"/>
        <v>-2.7510333718898708E-3</v>
      </c>
      <c r="S31" s="53">
        <f t="shared" si="4"/>
        <v>-9.0968788468306725E-3</v>
      </c>
      <c r="T31" s="53">
        <f t="shared" si="5"/>
        <v>-1.0624269920229334E-2</v>
      </c>
      <c r="U31" s="53">
        <f t="shared" si="6"/>
        <v>-3.9761483796392945E-3</v>
      </c>
      <c r="V31" s="53">
        <f t="shared" si="7"/>
        <v>1.8205964496572299E-2</v>
      </c>
      <c r="W31" s="53">
        <f t="shared" si="8"/>
        <v>-2.0906684819313712E-2</v>
      </c>
      <c r="X31" s="53">
        <f t="shared" si="9"/>
        <v>-1.9169916107720172E-2</v>
      </c>
      <c r="Y31" s="53">
        <f t="shared" si="10"/>
        <v>-1.7174504889910062E-2</v>
      </c>
      <c r="Z31" s="53"/>
      <c r="AA31" s="123">
        <v>6168</v>
      </c>
      <c r="AB31" s="116">
        <v>0.23786644412220395</v>
      </c>
      <c r="AC31" s="116">
        <v>0.10192044938370994</v>
      </c>
      <c r="AD31" s="116">
        <v>0.3587211148955064</v>
      </c>
      <c r="AE31" s="116">
        <v>0.21977636756786975</v>
      </c>
      <c r="AF31" s="116">
        <v>0.37468097751161733</v>
      </c>
      <c r="AG31" s="116">
        <v>0.20953709651743743</v>
      </c>
      <c r="AH31" s="116">
        <v>0.40998708493591496</v>
      </c>
      <c r="AI31" s="116">
        <v>0.44499123639240162</v>
      </c>
      <c r="AJ31" s="116">
        <v>1</v>
      </c>
      <c r="AK31" s="130">
        <v>0.55265003503481769</v>
      </c>
      <c r="AL31" s="53"/>
      <c r="AM31" s="53"/>
    </row>
    <row r="32" spans="1:39">
      <c r="A32" s="53"/>
      <c r="B32" s="53"/>
      <c r="C32" s="53" t="s">
        <v>675</v>
      </c>
      <c r="D32" s="53">
        <v>163</v>
      </c>
      <c r="E32" s="53">
        <v>55.3</v>
      </c>
      <c r="F32" s="53">
        <v>35.299999999999997</v>
      </c>
      <c r="G32" s="53">
        <v>378</v>
      </c>
      <c r="H32" s="53">
        <v>365</v>
      </c>
      <c r="I32" s="53">
        <v>49.8</v>
      </c>
      <c r="J32" s="53">
        <v>18.850000000000001</v>
      </c>
      <c r="K32" s="53">
        <v>27.85</v>
      </c>
      <c r="L32" s="53">
        <v>22.8</v>
      </c>
      <c r="M32" s="53">
        <v>61.4</v>
      </c>
      <c r="N32" s="53"/>
      <c r="O32" s="53"/>
      <c r="P32" s="53">
        <f t="shared" si="1"/>
        <v>-4.4985095916809104E-2</v>
      </c>
      <c r="Q32" s="53">
        <f t="shared" si="2"/>
        <v>-1.4362904000361649E-2</v>
      </c>
      <c r="R32" s="53">
        <f t="shared" si="3"/>
        <v>-2.793477733155407E-2</v>
      </c>
      <c r="S32" s="53">
        <f t="shared" si="4"/>
        <v>-1.3140793561058255E-2</v>
      </c>
      <c r="T32" s="53">
        <f t="shared" si="5"/>
        <v>-2.5694449374782637E-2</v>
      </c>
      <c r="U32" s="53">
        <f t="shared" si="6"/>
        <v>-8.0000426670763757E-3</v>
      </c>
      <c r="V32" s="53">
        <f t="shared" si="7"/>
        <v>-2.8760152175262572E-2</v>
      </c>
      <c r="W32" s="53">
        <f t="shared" si="8"/>
        <v>-1.9556178793867243E-2</v>
      </c>
      <c r="X32" s="53">
        <f t="shared" si="9"/>
        <v>-1.9544596072970169E-2</v>
      </c>
      <c r="Y32" s="53">
        <f t="shared" si="10"/>
        <v>-3.3630070745549169E-2</v>
      </c>
      <c r="Z32" s="53"/>
      <c r="AA32" s="123">
        <v>2375</v>
      </c>
      <c r="AB32" s="116">
        <v>0.18353542749958648</v>
      </c>
      <c r="AC32" s="116">
        <v>-7.978236143438211E-2</v>
      </c>
      <c r="AD32" s="116">
        <v>0.28706880570305654</v>
      </c>
      <c r="AE32" s="116">
        <v>0.17933132356751572</v>
      </c>
      <c r="AF32" s="116">
        <v>0.26591294033345098</v>
      </c>
      <c r="AG32" s="116">
        <v>0.22068923886009223</v>
      </c>
      <c r="AH32" s="116">
        <v>0.21352616450849463</v>
      </c>
      <c r="AI32" s="116">
        <v>0.3323235817921863</v>
      </c>
      <c r="AJ32" s="116">
        <v>0.55265003503481769</v>
      </c>
      <c r="AK32" s="130">
        <v>1.0000000000000002</v>
      </c>
      <c r="AL32" s="53"/>
      <c r="AM32" s="53"/>
    </row>
    <row r="33" spans="1:39" ht="17.5" thickBot="1">
      <c r="A33" s="53"/>
      <c r="B33" s="53"/>
      <c r="C33" s="53" t="s">
        <v>674</v>
      </c>
      <c r="D33" s="53">
        <v>159.5</v>
      </c>
      <c r="E33" s="53">
        <v>55.6</v>
      </c>
      <c r="F33" s="53">
        <v>35.6</v>
      </c>
      <c r="G33" s="53">
        <v>383</v>
      </c>
      <c r="H33" s="53">
        <v>371</v>
      </c>
      <c r="I33" s="53">
        <v>50.6</v>
      </c>
      <c r="J33" s="53">
        <v>19</v>
      </c>
      <c r="K33" s="53">
        <v>28.1</v>
      </c>
      <c r="L33" s="53">
        <v>23.3</v>
      </c>
      <c r="M33" s="53">
        <v>63.5</v>
      </c>
      <c r="N33" s="53"/>
      <c r="O33" s="53"/>
      <c r="P33" s="53">
        <f t="shared" si="1"/>
        <v>-2.170627858186306E-2</v>
      </c>
      <c r="Q33" s="53">
        <f t="shared" si="2"/>
        <v>5.4102927282477006E-3</v>
      </c>
      <c r="R33" s="53">
        <f t="shared" si="3"/>
        <v>8.4626739187337284E-3</v>
      </c>
      <c r="S33" s="53">
        <f t="shared" si="4"/>
        <v>1.3140793561058328E-2</v>
      </c>
      <c r="T33" s="53">
        <f t="shared" si="5"/>
        <v>1.6304709024943569E-2</v>
      </c>
      <c r="U33" s="53">
        <f t="shared" si="6"/>
        <v>1.5936592262812597E-2</v>
      </c>
      <c r="V33" s="53">
        <f t="shared" si="7"/>
        <v>7.9260652724207226E-3</v>
      </c>
      <c r="W33" s="53">
        <f t="shared" si="8"/>
        <v>8.9366099664069752E-3</v>
      </c>
      <c r="X33" s="53">
        <f t="shared" si="9"/>
        <v>2.1692824611259754E-2</v>
      </c>
      <c r="Y33" s="53">
        <f t="shared" si="10"/>
        <v>3.3630070745549197E-2</v>
      </c>
      <c r="Z33" s="53"/>
      <c r="AA33" s="124" t="s">
        <v>722</v>
      </c>
      <c r="AB33" s="121"/>
      <c r="AC33" s="121"/>
      <c r="AD33" s="121"/>
      <c r="AE33" s="121"/>
      <c r="AF33" s="121"/>
      <c r="AG33" s="121"/>
      <c r="AH33" s="121"/>
      <c r="AI33" s="121"/>
      <c r="AJ33" s="121"/>
      <c r="AK33" s="131"/>
      <c r="AL33" s="53"/>
      <c r="AM33" s="53"/>
    </row>
    <row r="34" spans="1:39" ht="17.5" thickTop="1">
      <c r="A34" s="53"/>
      <c r="B34" s="53"/>
      <c r="C34" s="53" t="s">
        <v>673</v>
      </c>
      <c r="D34" s="53">
        <v>160</v>
      </c>
      <c r="E34" s="53">
        <v>56.2</v>
      </c>
      <c r="F34" s="53">
        <v>36.049999999999997</v>
      </c>
      <c r="G34" s="53">
        <v>395</v>
      </c>
      <c r="H34" s="53">
        <v>372</v>
      </c>
      <c r="I34" s="53">
        <v>51.6</v>
      </c>
      <c r="J34" s="53">
        <v>19.05</v>
      </c>
      <c r="K34" s="53">
        <v>28.5</v>
      </c>
      <c r="L34" s="53">
        <v>23.05</v>
      </c>
      <c r="M34" s="53">
        <v>63.8</v>
      </c>
      <c r="N34" s="53"/>
      <c r="O34" s="53"/>
      <c r="P34" s="53">
        <f t="shared" si="1"/>
        <v>3.1298930089275656E-3</v>
      </c>
      <c r="Q34" s="53">
        <f t="shared" si="2"/>
        <v>1.0733555643108633E-2</v>
      </c>
      <c r="R34" s="53">
        <f t="shared" si="3"/>
        <v>1.2561225872973258E-2</v>
      </c>
      <c r="S34" s="53">
        <f t="shared" si="4"/>
        <v>3.0850775720475815E-2</v>
      </c>
      <c r="T34" s="53">
        <f t="shared" si="5"/>
        <v>2.691791665711353E-3</v>
      </c>
      <c r="U34" s="53">
        <f t="shared" si="6"/>
        <v>1.9570096194097296E-2</v>
      </c>
      <c r="V34" s="53">
        <f t="shared" si="7"/>
        <v>2.62812240626963E-3</v>
      </c>
      <c r="W34" s="53">
        <f t="shared" si="8"/>
        <v>1.4134510934904716E-2</v>
      </c>
      <c r="X34" s="53">
        <f t="shared" si="9"/>
        <v>-1.0787591128997352E-2</v>
      </c>
      <c r="Y34" s="53">
        <f t="shared" si="10"/>
        <v>4.7132844520981366E-3</v>
      </c>
      <c r="Z34" s="53"/>
      <c r="AA34" s="53"/>
      <c r="AB34" s="53"/>
      <c r="AC34" s="53"/>
      <c r="AD34" s="53"/>
      <c r="AE34" s="53"/>
      <c r="AF34" s="53"/>
      <c r="AG34" s="53"/>
      <c r="AH34" s="53"/>
      <c r="AI34" s="53"/>
      <c r="AJ34" s="53"/>
      <c r="AK34" s="53"/>
      <c r="AL34" s="53"/>
      <c r="AM34" s="53"/>
    </row>
    <row r="35" spans="1:39" ht="17.5" thickBot="1">
      <c r="A35" s="53"/>
      <c r="B35" s="53"/>
      <c r="C35" s="53" t="s">
        <v>672</v>
      </c>
      <c r="D35" s="53">
        <v>156.5</v>
      </c>
      <c r="E35" s="53">
        <v>55.8</v>
      </c>
      <c r="F35" s="53">
        <v>35.299999999999997</v>
      </c>
      <c r="G35" s="53">
        <v>384.5</v>
      </c>
      <c r="H35" s="53">
        <v>365</v>
      </c>
      <c r="I35" s="53">
        <v>52</v>
      </c>
      <c r="J35" s="53">
        <v>18.7</v>
      </c>
      <c r="K35" s="53">
        <v>28.1</v>
      </c>
      <c r="L35" s="53">
        <v>22.6</v>
      </c>
      <c r="M35" s="53">
        <v>62</v>
      </c>
      <c r="N35" s="53"/>
      <c r="O35" s="53"/>
      <c r="P35" s="53">
        <f t="shared" ref="P35:P64" si="14">LN(D35/D34)</f>
        <v>-2.2117805253618991E-2</v>
      </c>
      <c r="Q35" s="53">
        <f t="shared" ref="Q35:Q64" si="15">LN(E35/E34)</f>
        <v>-7.1428875123802247E-3</v>
      </c>
      <c r="R35" s="53">
        <f t="shared" ref="R35:R64" si="16">LN(F35/F34)</f>
        <v>-2.102389979170699E-2</v>
      </c>
      <c r="S35" s="53">
        <f t="shared" ref="S35:S64" si="17">LN(G35/G34)</f>
        <v>-2.6941975955423234E-2</v>
      </c>
      <c r="T35" s="53">
        <f t="shared" ref="T35:T64" si="18">LN(H35/H34)</f>
        <v>-1.8996500690655036E-2</v>
      </c>
      <c r="U35" s="53">
        <f t="shared" ref="U35:U64" si="19">LN(I35/I34)</f>
        <v>7.7220460939103185E-3</v>
      </c>
      <c r="V35" s="53">
        <f t="shared" ref="V35:V64" si="20">LN(J35/J34)</f>
        <v>-1.8543577712169072E-2</v>
      </c>
      <c r="W35" s="53">
        <f t="shared" ref="W35:W64" si="21">LN(K35/K34)</f>
        <v>-1.4134510934904693E-2</v>
      </c>
      <c r="X35" s="53">
        <f t="shared" ref="X35:X64" si="22">LN(L35/L34)</f>
        <v>-1.9715863164417317E-2</v>
      </c>
      <c r="Y35" s="53">
        <f t="shared" ref="Y35:Y64" si="23">LN(M35/M34)</f>
        <v>-2.8618805305652563E-2</v>
      </c>
      <c r="Z35" s="53"/>
      <c r="AA35" s="53"/>
      <c r="AB35" s="53"/>
      <c r="AC35" s="53"/>
      <c r="AD35" s="53"/>
      <c r="AE35" s="53"/>
      <c r="AF35" s="53"/>
      <c r="AG35" s="53"/>
      <c r="AH35" s="53"/>
      <c r="AI35" s="53"/>
      <c r="AJ35" s="53"/>
      <c r="AK35" s="53"/>
      <c r="AL35" s="53"/>
      <c r="AM35" s="53"/>
    </row>
    <row r="36" spans="1:39" ht="17.5" thickTop="1">
      <c r="A36" s="53"/>
      <c r="B36" s="53"/>
      <c r="C36" s="53" t="s">
        <v>671</v>
      </c>
      <c r="D36" s="53">
        <v>152</v>
      </c>
      <c r="E36" s="53">
        <v>56</v>
      </c>
      <c r="F36" s="53">
        <v>34.200000000000003</v>
      </c>
      <c r="G36" s="53">
        <v>399</v>
      </c>
      <c r="H36" s="53">
        <v>368.5</v>
      </c>
      <c r="I36" s="53">
        <v>53.5</v>
      </c>
      <c r="J36" s="53">
        <v>18.45</v>
      </c>
      <c r="K36" s="53">
        <v>28.15</v>
      </c>
      <c r="L36" s="53">
        <v>22.4</v>
      </c>
      <c r="M36" s="53">
        <v>61.6</v>
      </c>
      <c r="N36" s="53"/>
      <c r="O36" s="53"/>
      <c r="P36" s="53">
        <f t="shared" si="14"/>
        <v>-2.9175489133931559E-2</v>
      </c>
      <c r="Q36" s="53">
        <f t="shared" si="15"/>
        <v>3.5778213478841235E-3</v>
      </c>
      <c r="R36" s="53">
        <f t="shared" si="16"/>
        <v>-3.1657319870691494E-2</v>
      </c>
      <c r="S36" s="53">
        <f t="shared" si="17"/>
        <v>3.7017627944164709E-2</v>
      </c>
      <c r="T36" s="53">
        <f t="shared" si="18"/>
        <v>9.543358046899696E-3</v>
      </c>
      <c r="U36" s="53">
        <f t="shared" si="19"/>
        <v>2.843793532053341E-2</v>
      </c>
      <c r="V36" s="53">
        <f t="shared" si="20"/>
        <v>-1.3459153374004801E-2</v>
      </c>
      <c r="W36" s="53">
        <f t="shared" si="21"/>
        <v>1.7777782459991356E-3</v>
      </c>
      <c r="X36" s="53">
        <f t="shared" si="22"/>
        <v>-8.888947417246152E-3</v>
      </c>
      <c r="Y36" s="53">
        <f t="shared" si="23"/>
        <v>-6.4725145056174788E-3</v>
      </c>
      <c r="Z36" s="53"/>
      <c r="AA36" s="125" t="s">
        <v>720</v>
      </c>
      <c r="AB36" s="126">
        <v>3376</v>
      </c>
      <c r="AC36" s="127">
        <v>1702</v>
      </c>
      <c r="AD36" s="128">
        <v>2324</v>
      </c>
      <c r="AE36" s="127">
        <v>8454</v>
      </c>
      <c r="AF36" s="128">
        <v>2395</v>
      </c>
      <c r="AG36" s="126">
        <v>6790</v>
      </c>
      <c r="AH36" s="127">
        <v>2208</v>
      </c>
      <c r="AI36" s="128">
        <v>2029</v>
      </c>
      <c r="AJ36" s="127">
        <v>6168</v>
      </c>
      <c r="AK36" s="129">
        <v>2375</v>
      </c>
      <c r="AL36" s="53"/>
      <c r="AM36" s="53"/>
    </row>
    <row r="37" spans="1:39">
      <c r="A37" s="53"/>
      <c r="B37" s="53"/>
      <c r="C37" s="53" t="s">
        <v>670</v>
      </c>
      <c r="D37" s="53">
        <v>154</v>
      </c>
      <c r="E37" s="53">
        <v>60.5</v>
      </c>
      <c r="F37" s="53">
        <v>34.5</v>
      </c>
      <c r="G37" s="53">
        <v>403</v>
      </c>
      <c r="H37" s="53">
        <v>366.5</v>
      </c>
      <c r="I37" s="53">
        <v>53.4</v>
      </c>
      <c r="J37" s="53">
        <v>18.3</v>
      </c>
      <c r="K37" s="53">
        <v>28.45</v>
      </c>
      <c r="L37" s="53">
        <v>22.5</v>
      </c>
      <c r="M37" s="53">
        <v>61.8</v>
      </c>
      <c r="N37" s="53"/>
      <c r="O37" s="53"/>
      <c r="P37" s="53">
        <f t="shared" si="14"/>
        <v>1.3072081567352701E-2</v>
      </c>
      <c r="Q37" s="53">
        <f t="shared" si="15"/>
        <v>7.729167430164649E-2</v>
      </c>
      <c r="R37" s="53">
        <f t="shared" si="16"/>
        <v>8.7336799687544112E-3</v>
      </c>
      <c r="S37" s="53">
        <f t="shared" si="17"/>
        <v>9.9751450568195243E-3</v>
      </c>
      <c r="T37" s="53">
        <f t="shared" si="18"/>
        <v>-5.4421903026850866E-3</v>
      </c>
      <c r="U37" s="53">
        <f t="shared" si="19"/>
        <v>-1.8709079358117313E-3</v>
      </c>
      <c r="V37" s="53">
        <f t="shared" si="20"/>
        <v>-8.1633106391608701E-3</v>
      </c>
      <c r="W37" s="53">
        <f t="shared" si="21"/>
        <v>1.0600805986640548E-2</v>
      </c>
      <c r="X37" s="53">
        <f t="shared" si="22"/>
        <v>4.4543503493803746E-3</v>
      </c>
      <c r="Y37" s="53">
        <f t="shared" si="23"/>
        <v>3.2414939241710229E-3</v>
      </c>
      <c r="Z37" s="53"/>
      <c r="AA37" s="122">
        <v>3376</v>
      </c>
      <c r="AB37" s="116" cm="1">
        <f t="array" ref="AB37:AK46">CholeskyDecompose(_xlfn.ANCHORARRAY(AB23))</f>
        <v>0.99999999999999989</v>
      </c>
      <c r="AC37" s="116">
        <v>0</v>
      </c>
      <c r="AD37" s="116">
        <v>0</v>
      </c>
      <c r="AE37" s="116">
        <v>0</v>
      </c>
      <c r="AF37" s="116">
        <v>0</v>
      </c>
      <c r="AG37" s="116">
        <v>0</v>
      </c>
      <c r="AH37" s="116">
        <v>0</v>
      </c>
      <c r="AI37" s="116">
        <v>0</v>
      </c>
      <c r="AJ37" s="116">
        <v>0</v>
      </c>
      <c r="AK37" s="130">
        <v>0</v>
      </c>
      <c r="AL37" s="53"/>
      <c r="AM37" s="53"/>
    </row>
    <row r="38" spans="1:39">
      <c r="A38" s="53"/>
      <c r="B38" s="53"/>
      <c r="C38" s="53" t="s">
        <v>669</v>
      </c>
      <c r="D38" s="53">
        <v>159.5</v>
      </c>
      <c r="E38" s="53">
        <v>59.5</v>
      </c>
      <c r="F38" s="53">
        <v>35.5</v>
      </c>
      <c r="G38" s="53">
        <v>401.5</v>
      </c>
      <c r="H38" s="53">
        <v>373.5</v>
      </c>
      <c r="I38" s="53">
        <v>52.9</v>
      </c>
      <c r="J38" s="53">
        <v>18.3</v>
      </c>
      <c r="K38" s="53">
        <v>28.5</v>
      </c>
      <c r="L38" s="53">
        <v>23.2</v>
      </c>
      <c r="M38" s="53">
        <v>62.9</v>
      </c>
      <c r="N38" s="53"/>
      <c r="O38" s="53"/>
      <c r="P38" s="53">
        <f t="shared" si="14"/>
        <v>3.5091319811270193E-2</v>
      </c>
      <c r="Q38" s="53">
        <f t="shared" si="15"/>
        <v>-1.6667052485211647E-2</v>
      </c>
      <c r="R38" s="53">
        <f t="shared" si="16"/>
        <v>2.8573372444055948E-2</v>
      </c>
      <c r="S38" s="53">
        <f t="shared" si="17"/>
        <v>-3.7290285598665976E-3</v>
      </c>
      <c r="T38" s="53">
        <f t="shared" si="18"/>
        <v>1.891948324616588E-2</v>
      </c>
      <c r="U38" s="53">
        <f t="shared" si="19"/>
        <v>-9.4074071018954812E-3</v>
      </c>
      <c r="V38" s="53">
        <f t="shared" si="20"/>
        <v>0</v>
      </c>
      <c r="W38" s="53">
        <f t="shared" si="21"/>
        <v>1.7559267022650125E-3</v>
      </c>
      <c r="X38" s="53">
        <f t="shared" si="22"/>
        <v>3.0636969461889801E-2</v>
      </c>
      <c r="Y38" s="53">
        <f t="shared" si="23"/>
        <v>1.7642799242749817E-2</v>
      </c>
      <c r="Z38" s="53"/>
      <c r="AA38" s="123">
        <v>1702</v>
      </c>
      <c r="AB38" s="116">
        <v>-7.1641265073551744E-2</v>
      </c>
      <c r="AC38" s="116">
        <v>0.99743046330992968</v>
      </c>
      <c r="AD38" s="116">
        <v>0</v>
      </c>
      <c r="AE38" s="116">
        <v>0</v>
      </c>
      <c r="AF38" s="116">
        <v>0</v>
      </c>
      <c r="AG38" s="116">
        <v>0</v>
      </c>
      <c r="AH38" s="116">
        <v>0</v>
      </c>
      <c r="AI38" s="116">
        <v>0</v>
      </c>
      <c r="AJ38" s="116">
        <v>0</v>
      </c>
      <c r="AK38" s="130">
        <v>0</v>
      </c>
      <c r="AL38" s="53"/>
      <c r="AM38" s="53"/>
    </row>
    <row r="39" spans="1:39">
      <c r="A39" s="53"/>
      <c r="B39" s="53"/>
      <c r="C39" s="53" t="s">
        <v>668</v>
      </c>
      <c r="D39" s="53">
        <v>155.5</v>
      </c>
      <c r="E39" s="53">
        <v>59.8</v>
      </c>
      <c r="F39" s="53">
        <v>35.5</v>
      </c>
      <c r="G39" s="53">
        <v>422</v>
      </c>
      <c r="H39" s="53">
        <v>365</v>
      </c>
      <c r="I39" s="53">
        <v>52.7</v>
      </c>
      <c r="J39" s="53">
        <v>18.100000000000001</v>
      </c>
      <c r="K39" s="53">
        <v>28.7</v>
      </c>
      <c r="L39" s="53">
        <v>23.1</v>
      </c>
      <c r="M39" s="53">
        <v>61.8</v>
      </c>
      <c r="N39" s="53"/>
      <c r="O39" s="53"/>
      <c r="P39" s="53">
        <f t="shared" si="14"/>
        <v>-2.5398190605610459E-2</v>
      </c>
      <c r="Q39" s="53">
        <f t="shared" si="15"/>
        <v>5.0293484050019585E-3</v>
      </c>
      <c r="R39" s="53">
        <f t="shared" si="16"/>
        <v>0</v>
      </c>
      <c r="S39" s="53">
        <f t="shared" si="17"/>
        <v>4.9797780649195426E-2</v>
      </c>
      <c r="T39" s="53">
        <f t="shared" si="18"/>
        <v>-2.3020650990380441E-2</v>
      </c>
      <c r="U39" s="53">
        <f t="shared" si="19"/>
        <v>-3.7878833169369803E-3</v>
      </c>
      <c r="V39" s="53">
        <f t="shared" si="20"/>
        <v>-1.0989121575595206E-2</v>
      </c>
      <c r="W39" s="53">
        <f t="shared" si="21"/>
        <v>6.9930354909706043E-3</v>
      </c>
      <c r="X39" s="53">
        <f t="shared" si="22"/>
        <v>-4.3196611445162842E-3</v>
      </c>
      <c r="Y39" s="53">
        <f t="shared" si="23"/>
        <v>-1.764279924274979E-2</v>
      </c>
      <c r="Z39" s="53"/>
      <c r="AA39" s="123">
        <v>2324</v>
      </c>
      <c r="AB39" s="116">
        <v>0.24977386085909503</v>
      </c>
      <c r="AC39" s="116">
        <v>8.2356823841502252E-2</v>
      </c>
      <c r="AD39" s="116">
        <v>0.96479550786593171</v>
      </c>
      <c r="AE39" s="116">
        <v>0</v>
      </c>
      <c r="AF39" s="116">
        <v>0</v>
      </c>
      <c r="AG39" s="116">
        <v>0</v>
      </c>
      <c r="AH39" s="116">
        <v>0</v>
      </c>
      <c r="AI39" s="116">
        <v>0</v>
      </c>
      <c r="AJ39" s="116">
        <v>0</v>
      </c>
      <c r="AK39" s="130">
        <v>0</v>
      </c>
      <c r="AL39" s="53"/>
      <c r="AM39" s="53"/>
    </row>
    <row r="40" spans="1:39">
      <c r="A40" s="53"/>
      <c r="B40" s="53"/>
      <c r="C40" s="53" t="s">
        <v>667</v>
      </c>
      <c r="D40" s="53">
        <v>154</v>
      </c>
      <c r="E40" s="53">
        <v>62</v>
      </c>
      <c r="F40" s="53">
        <v>36</v>
      </c>
      <c r="G40" s="53">
        <v>421</v>
      </c>
      <c r="H40" s="53">
        <v>368</v>
      </c>
      <c r="I40" s="53">
        <v>53.2</v>
      </c>
      <c r="J40" s="53">
        <v>18.149999999999999</v>
      </c>
      <c r="K40" s="53">
        <v>28.7</v>
      </c>
      <c r="L40" s="53">
        <v>23.35</v>
      </c>
      <c r="M40" s="53">
        <v>62.6</v>
      </c>
      <c r="N40" s="53"/>
      <c r="O40" s="53"/>
      <c r="P40" s="53">
        <f t="shared" si="14"/>
        <v>-9.6931292056596802E-3</v>
      </c>
      <c r="Q40" s="53">
        <f t="shared" si="15"/>
        <v>3.6128724088505482E-2</v>
      </c>
      <c r="R40" s="53">
        <f t="shared" si="16"/>
        <v>1.398624197473987E-2</v>
      </c>
      <c r="S40" s="53">
        <f t="shared" si="17"/>
        <v>-2.3724803536303565E-3</v>
      </c>
      <c r="T40" s="53">
        <f t="shared" si="18"/>
        <v>8.1855845864395021E-3</v>
      </c>
      <c r="U40" s="53">
        <f t="shared" si="19"/>
        <v>9.4429408002820875E-3</v>
      </c>
      <c r="V40" s="53">
        <f t="shared" si="20"/>
        <v>2.7586224390796607E-3</v>
      </c>
      <c r="W40" s="53">
        <f t="shared" si="21"/>
        <v>0</v>
      </c>
      <c r="X40" s="53">
        <f t="shared" si="22"/>
        <v>1.0764366587158484E-2</v>
      </c>
      <c r="Y40" s="53">
        <f t="shared" si="23"/>
        <v>1.2861913642407822E-2</v>
      </c>
      <c r="Z40" s="53"/>
      <c r="AA40" s="123">
        <v>8454</v>
      </c>
      <c r="AB40" s="116">
        <v>0.19475146774823035</v>
      </c>
      <c r="AC40" s="116">
        <v>7.6032986206498107E-2</v>
      </c>
      <c r="AD40" s="116">
        <v>0.17002081088594817</v>
      </c>
      <c r="AE40" s="116">
        <v>0.9630076711450003</v>
      </c>
      <c r="AF40" s="116">
        <v>0</v>
      </c>
      <c r="AG40" s="116">
        <v>0</v>
      </c>
      <c r="AH40" s="116">
        <v>0</v>
      </c>
      <c r="AI40" s="116">
        <v>0</v>
      </c>
      <c r="AJ40" s="116">
        <v>0</v>
      </c>
      <c r="AK40" s="130">
        <v>0</v>
      </c>
      <c r="AL40" s="53"/>
      <c r="AM40" s="53"/>
    </row>
    <row r="41" spans="1:39">
      <c r="A41" s="53"/>
      <c r="B41" s="53"/>
      <c r="C41" s="53" t="s">
        <v>666</v>
      </c>
      <c r="D41" s="53">
        <v>169</v>
      </c>
      <c r="E41" s="53">
        <v>61.5</v>
      </c>
      <c r="F41" s="53">
        <v>36.35</v>
      </c>
      <c r="G41" s="53">
        <v>442</v>
      </c>
      <c r="H41" s="53">
        <v>380</v>
      </c>
      <c r="I41" s="53">
        <v>55.4</v>
      </c>
      <c r="J41" s="53">
        <v>18.350000000000001</v>
      </c>
      <c r="K41" s="53">
        <v>29</v>
      </c>
      <c r="L41" s="53">
        <v>23.85</v>
      </c>
      <c r="M41" s="53">
        <v>63.9</v>
      </c>
      <c r="N41" s="53"/>
      <c r="O41" s="53"/>
      <c r="P41" s="53">
        <f t="shared" si="14"/>
        <v>9.294611250944429E-2</v>
      </c>
      <c r="Q41" s="53">
        <f t="shared" si="15"/>
        <v>-8.0972102326193618E-3</v>
      </c>
      <c r="R41" s="53">
        <f t="shared" si="16"/>
        <v>9.6752655234183371E-3</v>
      </c>
      <c r="S41" s="53">
        <f t="shared" si="17"/>
        <v>4.8677048395316655E-2</v>
      </c>
      <c r="T41" s="53">
        <f t="shared" si="18"/>
        <v>3.2088314551500449E-2</v>
      </c>
      <c r="U41" s="53">
        <f t="shared" si="19"/>
        <v>4.0521197405639399E-2</v>
      </c>
      <c r="V41" s="53">
        <f t="shared" si="20"/>
        <v>1.0959013789719602E-2</v>
      </c>
      <c r="W41" s="53">
        <f t="shared" si="21"/>
        <v>1.0398707220898517E-2</v>
      </c>
      <c r="X41" s="53">
        <f t="shared" si="22"/>
        <v>2.1187233219443845E-2</v>
      </c>
      <c r="Y41" s="53">
        <f t="shared" si="23"/>
        <v>2.0554083277436269E-2</v>
      </c>
      <c r="Z41" s="53"/>
      <c r="AA41" s="123">
        <v>2395</v>
      </c>
      <c r="AB41" s="116">
        <v>0.27000529823766406</v>
      </c>
      <c r="AC41" s="116">
        <v>-1.6491237715533989E-2</v>
      </c>
      <c r="AD41" s="116">
        <v>0.20725237347208456</v>
      </c>
      <c r="AE41" s="116">
        <v>1.1450091062248275E-2</v>
      </c>
      <c r="AF41" s="116">
        <v>0.94007474548944969</v>
      </c>
      <c r="AG41" s="116">
        <v>0</v>
      </c>
      <c r="AH41" s="116">
        <v>0</v>
      </c>
      <c r="AI41" s="116">
        <v>0</v>
      </c>
      <c r="AJ41" s="116">
        <v>0</v>
      </c>
      <c r="AK41" s="130">
        <v>0</v>
      </c>
      <c r="AL41" s="53"/>
      <c r="AM41" s="53"/>
    </row>
    <row r="42" spans="1:39">
      <c r="A42" s="53"/>
      <c r="B42" s="53"/>
      <c r="C42" s="53" t="s">
        <v>665</v>
      </c>
      <c r="D42" s="53">
        <v>174</v>
      </c>
      <c r="E42" s="53">
        <v>60.8</v>
      </c>
      <c r="F42" s="53">
        <v>35.799999999999997</v>
      </c>
      <c r="G42" s="53">
        <v>442</v>
      </c>
      <c r="H42" s="53">
        <v>380</v>
      </c>
      <c r="I42" s="53">
        <v>54.7</v>
      </c>
      <c r="J42" s="53">
        <v>18.2</v>
      </c>
      <c r="K42" s="53">
        <v>29.25</v>
      </c>
      <c r="L42" s="53">
        <v>23.9</v>
      </c>
      <c r="M42" s="53">
        <v>63.3</v>
      </c>
      <c r="N42" s="53"/>
      <c r="O42" s="53"/>
      <c r="P42" s="53">
        <f t="shared" si="14"/>
        <v>2.9156584291455487E-2</v>
      </c>
      <c r="Q42" s="53">
        <f t="shared" si="15"/>
        <v>-1.1447385840350948E-2</v>
      </c>
      <c r="R42" s="53">
        <f t="shared" si="16"/>
        <v>-1.5246310572873864E-2</v>
      </c>
      <c r="S42" s="53">
        <f t="shared" si="17"/>
        <v>0</v>
      </c>
      <c r="T42" s="53">
        <f t="shared" si="18"/>
        <v>0</v>
      </c>
      <c r="U42" s="53">
        <f t="shared" si="19"/>
        <v>-1.2715884325302561E-2</v>
      </c>
      <c r="V42" s="53">
        <f t="shared" si="20"/>
        <v>-8.2079804178297328E-3</v>
      </c>
      <c r="W42" s="53">
        <f t="shared" si="21"/>
        <v>8.583743691391435E-3</v>
      </c>
      <c r="X42" s="53">
        <f t="shared" si="22"/>
        <v>2.0942416031146851E-3</v>
      </c>
      <c r="Y42" s="53">
        <f t="shared" si="23"/>
        <v>-9.4340322333586416E-3</v>
      </c>
      <c r="Z42" s="53"/>
      <c r="AA42" s="122">
        <v>6790</v>
      </c>
      <c r="AB42" s="116">
        <v>0.16659090737653101</v>
      </c>
      <c r="AC42" s="116">
        <v>0.11441081838173117</v>
      </c>
      <c r="AD42" s="116">
        <v>0.10128850496616998</v>
      </c>
      <c r="AE42" s="116">
        <v>0.37835378698703404</v>
      </c>
      <c r="AF42" s="116">
        <v>-5.6123296359770557E-2</v>
      </c>
      <c r="AG42" s="116">
        <v>0.89587770396225852</v>
      </c>
      <c r="AH42" s="116">
        <v>0</v>
      </c>
      <c r="AI42" s="116">
        <v>0</v>
      </c>
      <c r="AJ42" s="116">
        <v>0</v>
      </c>
      <c r="AK42" s="130">
        <v>0</v>
      </c>
      <c r="AL42" s="53"/>
      <c r="AM42" s="53"/>
    </row>
    <row r="43" spans="1:39">
      <c r="A43" s="53"/>
      <c r="B43" s="53"/>
      <c r="C43" s="53" t="s">
        <v>664</v>
      </c>
      <c r="D43" s="53">
        <v>169.5</v>
      </c>
      <c r="E43" s="53">
        <v>61.3</v>
      </c>
      <c r="F43" s="53">
        <v>35.049999999999997</v>
      </c>
      <c r="G43" s="53">
        <v>442</v>
      </c>
      <c r="H43" s="53">
        <v>357.5</v>
      </c>
      <c r="I43" s="53">
        <v>55.2</v>
      </c>
      <c r="J43" s="53">
        <v>18.100000000000001</v>
      </c>
      <c r="K43" s="53">
        <v>29.55</v>
      </c>
      <c r="L43" s="53">
        <v>23.9</v>
      </c>
      <c r="M43" s="53">
        <v>63.3</v>
      </c>
      <c r="N43" s="53"/>
      <c r="O43" s="53"/>
      <c r="P43" s="53">
        <f t="shared" si="14"/>
        <v>-2.6202372394024072E-2</v>
      </c>
      <c r="Q43" s="53">
        <f t="shared" si="15"/>
        <v>8.1900539700444034E-3</v>
      </c>
      <c r="R43" s="53">
        <f t="shared" si="16"/>
        <v>-2.1172279926055488E-2</v>
      </c>
      <c r="S43" s="53">
        <f t="shared" si="17"/>
        <v>0</v>
      </c>
      <c r="T43" s="53">
        <f t="shared" si="18"/>
        <v>-6.1035890586369129E-2</v>
      </c>
      <c r="U43" s="53">
        <f t="shared" si="19"/>
        <v>9.0992438551140888E-3</v>
      </c>
      <c r="V43" s="53">
        <f t="shared" si="20"/>
        <v>-5.5096558109694726E-3</v>
      </c>
      <c r="W43" s="53">
        <f t="shared" si="21"/>
        <v>1.0204170174241668E-2</v>
      </c>
      <c r="X43" s="53">
        <f t="shared" si="22"/>
        <v>0</v>
      </c>
      <c r="Y43" s="53">
        <f t="shared" si="23"/>
        <v>0</v>
      </c>
      <c r="Z43" s="53"/>
      <c r="AA43" s="123">
        <v>2208</v>
      </c>
      <c r="AB43" s="116">
        <v>0.17347040144340792</v>
      </c>
      <c r="AC43" s="116">
        <v>0.18564032515992177</v>
      </c>
      <c r="AD43" s="116">
        <v>0.1009946329083394</v>
      </c>
      <c r="AE43" s="116">
        <v>5.4871448761708519E-2</v>
      </c>
      <c r="AF43" s="116">
        <v>0.10863127730086362</v>
      </c>
      <c r="AG43" s="116">
        <v>1.2190367480560292E-2</v>
      </c>
      <c r="AH43" s="116">
        <v>0.95408885239518137</v>
      </c>
      <c r="AI43" s="116">
        <v>0</v>
      </c>
      <c r="AJ43" s="116">
        <v>0</v>
      </c>
      <c r="AK43" s="130">
        <v>0</v>
      </c>
      <c r="AL43" s="53"/>
      <c r="AM43" s="53"/>
    </row>
    <row r="44" spans="1:39">
      <c r="A44" s="53"/>
      <c r="B44" s="53"/>
      <c r="C44" s="53" t="s">
        <v>663</v>
      </c>
      <c r="D44" s="53">
        <v>169.5</v>
      </c>
      <c r="E44" s="53">
        <v>60.2</v>
      </c>
      <c r="F44" s="53">
        <v>35.1</v>
      </c>
      <c r="G44" s="53">
        <v>419.5</v>
      </c>
      <c r="H44" s="53">
        <v>357</v>
      </c>
      <c r="I44" s="53">
        <v>55.5</v>
      </c>
      <c r="J44" s="53">
        <v>18.149999999999999</v>
      </c>
      <c r="K44" s="53">
        <v>29.4</v>
      </c>
      <c r="L44" s="53">
        <v>23.85</v>
      </c>
      <c r="M44" s="53">
        <v>66.099999999999994</v>
      </c>
      <c r="N44" s="53"/>
      <c r="O44" s="53"/>
      <c r="P44" s="53">
        <f t="shared" si="14"/>
        <v>0</v>
      </c>
      <c r="Q44" s="53">
        <f t="shared" si="15"/>
        <v>-1.8107490627390217E-2</v>
      </c>
      <c r="R44" s="53">
        <f t="shared" si="16"/>
        <v>1.4255169912211687E-3</v>
      </c>
      <c r="S44" s="53">
        <f t="shared" si="17"/>
        <v>-5.2246356170437304E-2</v>
      </c>
      <c r="T44" s="53">
        <f t="shared" si="18"/>
        <v>-1.3995803544232435E-3</v>
      </c>
      <c r="U44" s="53">
        <f t="shared" si="19"/>
        <v>5.4200674693391133E-3</v>
      </c>
      <c r="V44" s="53">
        <f t="shared" si="20"/>
        <v>2.7586224390796607E-3</v>
      </c>
      <c r="W44" s="53">
        <f t="shared" si="21"/>
        <v>-5.0890695074714042E-3</v>
      </c>
      <c r="X44" s="53">
        <f t="shared" si="22"/>
        <v>-2.0942416031146257E-3</v>
      </c>
      <c r="Y44" s="53">
        <f t="shared" si="23"/>
        <v>4.3283417707510041E-2</v>
      </c>
      <c r="Z44" s="53"/>
      <c r="AA44" s="123">
        <v>2029</v>
      </c>
      <c r="AB44" s="116">
        <v>3.2383676399526377E-2</v>
      </c>
      <c r="AC44" s="116">
        <v>0.3071343196799397</v>
      </c>
      <c r="AD44" s="116">
        <v>4.5569358445882176E-2</v>
      </c>
      <c r="AE44" s="116">
        <v>0.14505358662337928</v>
      </c>
      <c r="AF44" s="116">
        <v>0.27386840804363138</v>
      </c>
      <c r="AG44" s="116">
        <v>0.29095931844627648</v>
      </c>
      <c r="AH44" s="116">
        <v>1.8333581497641332E-3</v>
      </c>
      <c r="AI44" s="116">
        <v>0.84961056175105065</v>
      </c>
      <c r="AJ44" s="116">
        <v>0</v>
      </c>
      <c r="AK44" s="130">
        <v>0</v>
      </c>
      <c r="AL44" s="53"/>
      <c r="AM44" s="53"/>
    </row>
    <row r="45" spans="1:39">
      <c r="A45" s="53"/>
      <c r="B45" s="53"/>
      <c r="C45" s="53" t="s">
        <v>662</v>
      </c>
      <c r="D45" s="53">
        <v>171.5</v>
      </c>
      <c r="E45" s="53">
        <v>61</v>
      </c>
      <c r="F45" s="53">
        <v>35.6</v>
      </c>
      <c r="G45" s="53">
        <v>435</v>
      </c>
      <c r="H45" s="53">
        <v>350</v>
      </c>
      <c r="I45" s="53">
        <v>57.6</v>
      </c>
      <c r="J45" s="53">
        <v>18.25</v>
      </c>
      <c r="K45" s="53">
        <v>29.05</v>
      </c>
      <c r="L45" s="53">
        <v>23.9</v>
      </c>
      <c r="M45" s="53">
        <v>66.2</v>
      </c>
      <c r="N45" s="53"/>
      <c r="O45" s="53"/>
      <c r="P45" s="53">
        <f t="shared" si="14"/>
        <v>1.17303397854896E-2</v>
      </c>
      <c r="Q45" s="53">
        <f t="shared" si="15"/>
        <v>1.3201511858535761E-2</v>
      </c>
      <c r="R45" s="53">
        <f t="shared" si="16"/>
        <v>1.4144507386164743E-2</v>
      </c>
      <c r="S45" s="53">
        <f t="shared" si="17"/>
        <v>3.6282505181423307E-2</v>
      </c>
      <c r="T45" s="53">
        <f t="shared" si="18"/>
        <v>-1.9802627296179754E-2</v>
      </c>
      <c r="U45" s="53">
        <f t="shared" si="19"/>
        <v>3.7139546949456786E-2</v>
      </c>
      <c r="V45" s="53">
        <f t="shared" si="20"/>
        <v>5.4945193176407798E-3</v>
      </c>
      <c r="W45" s="53">
        <f t="shared" si="21"/>
        <v>-1.1976191046715649E-2</v>
      </c>
      <c r="X45" s="53">
        <f t="shared" si="22"/>
        <v>2.0942416031146851E-3</v>
      </c>
      <c r="Y45" s="53">
        <f t="shared" si="23"/>
        <v>1.5117160853221608E-3</v>
      </c>
      <c r="Z45" s="53"/>
      <c r="AA45" s="123">
        <v>6168</v>
      </c>
      <c r="AB45" s="116">
        <v>0.23786644412220398</v>
      </c>
      <c r="AC45" s="116">
        <v>0.11926796577317617</v>
      </c>
      <c r="AD45" s="116">
        <v>0.30004883062887411</v>
      </c>
      <c r="AE45" s="116">
        <v>0.11772355170007516</v>
      </c>
      <c r="AF45" s="116">
        <v>0.26475434767583705</v>
      </c>
      <c r="AG45" s="116">
        <v>0.10737113046015119</v>
      </c>
      <c r="AH45" s="116">
        <v>0.2932126005867649</v>
      </c>
      <c r="AI45" s="116">
        <v>0.31263930838560161</v>
      </c>
      <c r="AJ45" s="116">
        <v>0.7483088808467544</v>
      </c>
      <c r="AK45" s="130">
        <v>0</v>
      </c>
      <c r="AL45" s="53"/>
      <c r="AM45" s="53"/>
    </row>
    <row r="46" spans="1:39">
      <c r="A46" s="53"/>
      <c r="B46" s="53"/>
      <c r="C46" s="53" t="s">
        <v>661</v>
      </c>
      <c r="D46" s="53">
        <v>171.5</v>
      </c>
      <c r="E46" s="53">
        <v>61</v>
      </c>
      <c r="F46" s="53">
        <v>35.6</v>
      </c>
      <c r="G46" s="53">
        <v>428.5</v>
      </c>
      <c r="H46" s="53">
        <v>353</v>
      </c>
      <c r="I46" s="53">
        <v>57.8</v>
      </c>
      <c r="J46" s="53">
        <v>18.05</v>
      </c>
      <c r="K46" s="53">
        <v>28.9</v>
      </c>
      <c r="L46" s="53">
        <v>23.85</v>
      </c>
      <c r="M46" s="53">
        <v>65.400000000000006</v>
      </c>
      <c r="N46" s="53"/>
      <c r="O46" s="53"/>
      <c r="P46" s="53">
        <f t="shared" si="14"/>
        <v>0</v>
      </c>
      <c r="Q46" s="53">
        <f t="shared" si="15"/>
        <v>0</v>
      </c>
      <c r="R46" s="53">
        <f t="shared" si="16"/>
        <v>0</v>
      </c>
      <c r="S46" s="53">
        <f t="shared" si="17"/>
        <v>-1.5055293050849607E-2</v>
      </c>
      <c r="T46" s="53">
        <f t="shared" si="18"/>
        <v>8.5349024498375062E-3</v>
      </c>
      <c r="U46" s="53">
        <f t="shared" si="19"/>
        <v>3.4662079764861075E-3</v>
      </c>
      <c r="V46" s="53">
        <f t="shared" si="20"/>
        <v>-1.1019395249610538E-2</v>
      </c>
      <c r="W46" s="53">
        <f t="shared" si="21"/>
        <v>-5.1768881795337916E-3</v>
      </c>
      <c r="X46" s="53">
        <f t="shared" si="22"/>
        <v>-2.0942416031146257E-3</v>
      </c>
      <c r="Y46" s="53">
        <f t="shared" si="23"/>
        <v>-1.2158204479809519E-2</v>
      </c>
      <c r="Z46" s="53"/>
      <c r="AA46" s="123">
        <v>2375</v>
      </c>
      <c r="AB46" s="116">
        <v>0.18353542749958651</v>
      </c>
      <c r="AC46" s="116">
        <v>-6.6805309917420924E-2</v>
      </c>
      <c r="AD46" s="116">
        <v>0.25573121402519189</v>
      </c>
      <c r="AE46" s="116">
        <v>0.10922790301677178</v>
      </c>
      <c r="AF46" s="116">
        <v>0.17126737050064456</v>
      </c>
      <c r="AG46" s="116">
        <v>0.15642740221774803</v>
      </c>
      <c r="AH46" s="116">
        <v>0.1485784947793278</v>
      </c>
      <c r="AI46" s="116">
        <v>0.26683954629410073</v>
      </c>
      <c r="AJ46" s="116">
        <v>0.31837269423524939</v>
      </c>
      <c r="AK46" s="130">
        <v>0.79754653746373927</v>
      </c>
      <c r="AL46" s="53"/>
      <c r="AM46" s="53"/>
    </row>
    <row r="47" spans="1:39" ht="17.5" thickBot="1">
      <c r="A47" s="53"/>
      <c r="B47" s="53"/>
      <c r="C47" s="53" t="s">
        <v>660</v>
      </c>
      <c r="D47" s="53">
        <v>176</v>
      </c>
      <c r="E47" s="53">
        <v>62.5</v>
      </c>
      <c r="F47" s="53">
        <v>36</v>
      </c>
      <c r="G47" s="53">
        <v>421</v>
      </c>
      <c r="H47" s="53">
        <v>356.5</v>
      </c>
      <c r="I47" s="53">
        <v>56.3</v>
      </c>
      <c r="J47" s="53">
        <v>18</v>
      </c>
      <c r="K47" s="53">
        <v>28.7</v>
      </c>
      <c r="L47" s="53">
        <v>23.8</v>
      </c>
      <c r="M47" s="53">
        <v>65.2</v>
      </c>
      <c r="N47" s="53"/>
      <c r="O47" s="53"/>
      <c r="P47" s="53">
        <f t="shared" si="14"/>
        <v>2.5900728432157172E-2</v>
      </c>
      <c r="Q47" s="53">
        <f t="shared" si="15"/>
        <v>2.4292692569044483E-2</v>
      </c>
      <c r="R47" s="53">
        <f t="shared" si="16"/>
        <v>1.1173300598125255E-2</v>
      </c>
      <c r="S47" s="53">
        <f t="shared" si="17"/>
        <v>-1.7657904355453041E-2</v>
      </c>
      <c r="T47" s="53">
        <f t="shared" si="18"/>
        <v>9.8661829210537587E-3</v>
      </c>
      <c r="U47" s="53">
        <f t="shared" si="19"/>
        <v>-2.629424053268704E-2</v>
      </c>
      <c r="V47" s="53">
        <f t="shared" si="20"/>
        <v>-2.7739268827253194E-3</v>
      </c>
      <c r="W47" s="53">
        <f t="shared" si="21"/>
        <v>-6.9444723528110461E-3</v>
      </c>
      <c r="X47" s="53">
        <f t="shared" si="22"/>
        <v>-2.0986366569212492E-3</v>
      </c>
      <c r="Y47" s="53">
        <f t="shared" si="23"/>
        <v>-3.0627895305457668E-3</v>
      </c>
      <c r="Z47" s="53"/>
      <c r="AA47" s="124" t="s">
        <v>723</v>
      </c>
      <c r="AB47" s="121"/>
      <c r="AC47" s="121"/>
      <c r="AD47" s="121"/>
      <c r="AE47" s="121"/>
      <c r="AF47" s="121"/>
      <c r="AG47" s="121"/>
      <c r="AH47" s="121"/>
      <c r="AI47" s="121"/>
      <c r="AJ47" s="121"/>
      <c r="AK47" s="131"/>
      <c r="AL47" s="53"/>
      <c r="AM47" s="53"/>
    </row>
    <row r="48" spans="1:39" ht="17.5" thickTop="1">
      <c r="A48" s="53"/>
      <c r="B48" s="53"/>
      <c r="C48" s="53" t="s">
        <v>659</v>
      </c>
      <c r="D48" s="53">
        <v>182</v>
      </c>
      <c r="E48" s="53">
        <v>61.6</v>
      </c>
      <c r="F48" s="53">
        <v>36.25</v>
      </c>
      <c r="G48" s="53">
        <v>419</v>
      </c>
      <c r="H48" s="53">
        <v>355.5</v>
      </c>
      <c r="I48" s="53">
        <v>52.9</v>
      </c>
      <c r="J48" s="53">
        <v>17.899999999999999</v>
      </c>
      <c r="K48" s="53">
        <v>27.9</v>
      </c>
      <c r="L48" s="53">
        <v>23.35</v>
      </c>
      <c r="M48" s="53">
        <v>64.2</v>
      </c>
      <c r="N48" s="53"/>
      <c r="O48" s="53"/>
      <c r="P48" s="53">
        <f t="shared" si="14"/>
        <v>3.3522692038643644E-2</v>
      </c>
      <c r="Q48" s="53">
        <f t="shared" si="15"/>
        <v>-1.4504686202881688E-2</v>
      </c>
      <c r="R48" s="53">
        <f t="shared" si="16"/>
        <v>6.920442844573757E-3</v>
      </c>
      <c r="S48" s="53">
        <f t="shared" si="17"/>
        <v>-4.7619137602437026E-3</v>
      </c>
      <c r="T48" s="53">
        <f t="shared" si="18"/>
        <v>-2.8089906110551153E-3</v>
      </c>
      <c r="U48" s="53">
        <f t="shared" si="19"/>
        <v>-6.2291196281391015E-2</v>
      </c>
      <c r="V48" s="53">
        <f t="shared" si="20"/>
        <v>-5.571045049455472E-3</v>
      </c>
      <c r="W48" s="53">
        <f t="shared" si="21"/>
        <v>-2.8270433938255474E-2</v>
      </c>
      <c r="X48" s="53">
        <f t="shared" si="22"/>
        <v>-1.9088596562522625E-2</v>
      </c>
      <c r="Y48" s="53">
        <f t="shared" si="23"/>
        <v>-1.5456258236691802E-2</v>
      </c>
      <c r="Z48" s="53"/>
      <c r="AA48" s="53"/>
      <c r="AB48" s="53"/>
      <c r="AC48" s="53"/>
      <c r="AD48" s="53"/>
      <c r="AE48" s="53"/>
      <c r="AF48" s="53"/>
      <c r="AG48" s="53"/>
      <c r="AH48" s="53"/>
      <c r="AI48" s="53"/>
      <c r="AJ48" s="53"/>
      <c r="AK48" s="53"/>
      <c r="AL48" s="53"/>
      <c r="AM48" s="53"/>
    </row>
    <row r="49" spans="1:39">
      <c r="A49" s="53"/>
      <c r="B49" s="53"/>
      <c r="C49" s="53" t="s">
        <v>658</v>
      </c>
      <c r="D49" s="53">
        <v>173</v>
      </c>
      <c r="E49" s="53">
        <v>63.6</v>
      </c>
      <c r="F49" s="53">
        <v>36.4</v>
      </c>
      <c r="G49" s="53">
        <v>417.5</v>
      </c>
      <c r="H49" s="53">
        <v>352</v>
      </c>
      <c r="I49" s="53">
        <v>53.5</v>
      </c>
      <c r="J49" s="53">
        <v>18.25</v>
      </c>
      <c r="K49" s="53">
        <v>28.15</v>
      </c>
      <c r="L49" s="53">
        <v>23.6</v>
      </c>
      <c r="M49" s="53">
        <v>64.599999999999994</v>
      </c>
      <c r="N49" s="53"/>
      <c r="O49" s="53"/>
      <c r="P49" s="53">
        <f t="shared" si="14"/>
        <v>-5.0715092579016449E-2</v>
      </c>
      <c r="Q49" s="53">
        <f t="shared" si="15"/>
        <v>3.1951599806602428E-2</v>
      </c>
      <c r="R49" s="53">
        <f t="shared" si="16"/>
        <v>4.1293933420111124E-3</v>
      </c>
      <c r="S49" s="53">
        <f t="shared" si="17"/>
        <v>-3.5863756312275773E-3</v>
      </c>
      <c r="T49" s="53">
        <f t="shared" si="18"/>
        <v>-9.8940736451984292E-3</v>
      </c>
      <c r="U49" s="53">
        <f t="shared" si="19"/>
        <v>1.1278315037707274E-2</v>
      </c>
      <c r="V49" s="53">
        <f t="shared" si="20"/>
        <v>1.9364367181791367E-2</v>
      </c>
      <c r="W49" s="53">
        <f t="shared" si="21"/>
        <v>8.9206657583793623E-3</v>
      </c>
      <c r="X49" s="53">
        <f t="shared" si="22"/>
        <v>1.0649727916658148E-2</v>
      </c>
      <c r="Y49" s="53">
        <f t="shared" si="23"/>
        <v>6.2112000926404553E-3</v>
      </c>
      <c r="Z49" s="53"/>
      <c r="AA49" s="53"/>
      <c r="AB49" s="53"/>
      <c r="AC49" s="53"/>
      <c r="AD49" s="53"/>
      <c r="AE49" s="53"/>
      <c r="AF49" s="53"/>
      <c r="AG49" s="53"/>
      <c r="AH49" s="53"/>
      <c r="AI49" s="53"/>
      <c r="AJ49" s="53"/>
      <c r="AK49" s="53"/>
      <c r="AL49" s="53"/>
      <c r="AM49" s="53"/>
    </row>
    <row r="50" spans="1:39">
      <c r="A50" s="53"/>
      <c r="B50" s="53"/>
      <c r="C50" s="53" t="s">
        <v>657</v>
      </c>
      <c r="D50" s="53">
        <v>179.5</v>
      </c>
      <c r="E50" s="53">
        <v>63.8</v>
      </c>
      <c r="F50" s="53">
        <v>36.5</v>
      </c>
      <c r="G50" s="53">
        <v>419</v>
      </c>
      <c r="H50" s="53">
        <v>352</v>
      </c>
      <c r="I50" s="53">
        <v>53.3</v>
      </c>
      <c r="J50" s="53">
        <v>18.25</v>
      </c>
      <c r="K50" s="53">
        <v>28</v>
      </c>
      <c r="L50" s="53">
        <v>23.45</v>
      </c>
      <c r="M50" s="53">
        <v>64.8</v>
      </c>
      <c r="N50" s="53"/>
      <c r="O50" s="53"/>
      <c r="P50" s="53">
        <f t="shared" si="14"/>
        <v>3.6883613430554622E-2</v>
      </c>
      <c r="Q50" s="53">
        <f t="shared" si="15"/>
        <v>3.1397200046676247E-3</v>
      </c>
      <c r="R50" s="53">
        <f t="shared" si="16"/>
        <v>2.7434859457508339E-3</v>
      </c>
      <c r="S50" s="53">
        <f t="shared" si="17"/>
        <v>3.5863756312276532E-3</v>
      </c>
      <c r="T50" s="53">
        <f t="shared" si="18"/>
        <v>0</v>
      </c>
      <c r="U50" s="53">
        <f t="shared" si="19"/>
        <v>-3.7453227301620529E-3</v>
      </c>
      <c r="V50" s="53">
        <f t="shared" si="20"/>
        <v>0</v>
      </c>
      <c r="W50" s="53">
        <f t="shared" si="21"/>
        <v>-5.3428444104954695E-3</v>
      </c>
      <c r="X50" s="53">
        <f t="shared" si="22"/>
        <v>-6.3762171392761089E-3</v>
      </c>
      <c r="Y50" s="53">
        <f t="shared" si="23"/>
        <v>3.0911925696728796E-3</v>
      </c>
      <c r="Z50" s="53"/>
      <c r="AA50" s="53"/>
      <c r="AB50" s="53"/>
      <c r="AC50" s="53"/>
      <c r="AD50" s="53"/>
      <c r="AE50" s="53"/>
      <c r="AF50" s="53"/>
      <c r="AG50" s="53"/>
      <c r="AH50" s="53"/>
      <c r="AI50" s="53"/>
      <c r="AJ50" s="53"/>
      <c r="AK50" s="53"/>
      <c r="AL50" s="53"/>
      <c r="AM50" s="53"/>
    </row>
    <row r="51" spans="1:39">
      <c r="A51" s="53"/>
      <c r="B51" s="53"/>
      <c r="C51" s="53" t="s">
        <v>656</v>
      </c>
      <c r="D51" s="53">
        <v>182</v>
      </c>
      <c r="E51" s="53">
        <v>64.3</v>
      </c>
      <c r="F51" s="53">
        <v>37.35</v>
      </c>
      <c r="G51" s="53">
        <v>414.5</v>
      </c>
      <c r="H51" s="53">
        <v>349.5</v>
      </c>
      <c r="I51" s="53">
        <v>53.2</v>
      </c>
      <c r="J51" s="53">
        <v>18.600000000000001</v>
      </c>
      <c r="K51" s="53">
        <v>28.05</v>
      </c>
      <c r="L51" s="53">
        <v>23.65</v>
      </c>
      <c r="M51" s="53">
        <v>64.900000000000006</v>
      </c>
      <c r="N51" s="53"/>
      <c r="O51" s="53"/>
      <c r="P51" s="53">
        <f t="shared" si="14"/>
        <v>1.3831479148461799E-2</v>
      </c>
      <c r="Q51" s="53">
        <f t="shared" si="15"/>
        <v>7.8064408928294922E-3</v>
      </c>
      <c r="R51" s="53">
        <f t="shared" si="16"/>
        <v>2.3020650990380455E-2</v>
      </c>
      <c r="S51" s="53">
        <f t="shared" si="17"/>
        <v>-1.0797945346788011E-2</v>
      </c>
      <c r="T51" s="53">
        <f t="shared" si="18"/>
        <v>-7.1276139242321237E-3</v>
      </c>
      <c r="U51" s="53">
        <f t="shared" si="19"/>
        <v>-1.8779348242000977E-3</v>
      </c>
      <c r="V51" s="53">
        <f t="shared" si="20"/>
        <v>1.8996500690655085E-2</v>
      </c>
      <c r="W51" s="53">
        <f t="shared" si="21"/>
        <v>1.784121793501392E-3</v>
      </c>
      <c r="X51" s="53">
        <f t="shared" si="22"/>
        <v>8.4926200456535966E-3</v>
      </c>
      <c r="Y51" s="53">
        <f t="shared" si="23"/>
        <v>1.5420203518154184E-3</v>
      </c>
      <c r="Z51" s="53"/>
      <c r="AA51" s="53"/>
      <c r="AB51" s="53"/>
      <c r="AC51" s="53"/>
      <c r="AD51" s="53"/>
      <c r="AE51" s="53"/>
      <c r="AF51" s="53"/>
      <c r="AG51" s="53"/>
      <c r="AH51" s="53"/>
      <c r="AI51" s="53"/>
      <c r="AJ51" s="53"/>
      <c r="AK51" s="53"/>
      <c r="AL51" s="53"/>
      <c r="AM51" s="53"/>
    </row>
    <row r="52" spans="1:39">
      <c r="A52" s="53"/>
      <c r="B52" s="53"/>
      <c r="C52" s="53" t="s">
        <v>655</v>
      </c>
      <c r="D52" s="53">
        <v>180.5</v>
      </c>
      <c r="E52" s="53">
        <v>65.8</v>
      </c>
      <c r="F52" s="53">
        <v>36.549999999999997</v>
      </c>
      <c r="G52" s="53">
        <v>415.5</v>
      </c>
      <c r="H52" s="53">
        <v>355</v>
      </c>
      <c r="I52" s="53">
        <v>52.5</v>
      </c>
      <c r="J52" s="53">
        <v>18.8</v>
      </c>
      <c r="K52" s="53">
        <v>28.3</v>
      </c>
      <c r="L52" s="53">
        <v>23.9</v>
      </c>
      <c r="M52" s="53">
        <v>65.900000000000006</v>
      </c>
      <c r="N52" s="53"/>
      <c r="O52" s="53"/>
      <c r="P52" s="53">
        <f t="shared" si="14"/>
        <v>-8.2759093038597097E-3</v>
      </c>
      <c r="Q52" s="53">
        <f t="shared" si="15"/>
        <v>2.3060207087697879E-2</v>
      </c>
      <c r="R52" s="53">
        <f t="shared" si="16"/>
        <v>-2.1651725383038962E-2</v>
      </c>
      <c r="S52" s="53">
        <f t="shared" si="17"/>
        <v>2.409639720153108E-3</v>
      </c>
      <c r="T52" s="53">
        <f t="shared" si="18"/>
        <v>1.5614227801550798E-2</v>
      </c>
      <c r="U52" s="53">
        <f t="shared" si="19"/>
        <v>-1.324522675002068E-2</v>
      </c>
      <c r="V52" s="53">
        <f t="shared" si="20"/>
        <v>1.069528911674795E-2</v>
      </c>
      <c r="W52" s="53">
        <f t="shared" si="21"/>
        <v>8.8731726804867263E-3</v>
      </c>
      <c r="X52" s="53">
        <f t="shared" si="22"/>
        <v>1.0515343999522907E-2</v>
      </c>
      <c r="Y52" s="53">
        <f t="shared" si="23"/>
        <v>1.5290817798417145E-2</v>
      </c>
      <c r="Z52" s="53"/>
      <c r="AA52" s="53"/>
      <c r="AB52" s="53"/>
      <c r="AC52" s="53"/>
      <c r="AD52" s="53"/>
      <c r="AE52" s="53"/>
      <c r="AF52" s="53"/>
      <c r="AG52" s="53"/>
      <c r="AH52" s="53"/>
      <c r="AI52" s="53"/>
      <c r="AJ52" s="53"/>
      <c r="AK52" s="53"/>
      <c r="AL52" s="53"/>
      <c r="AM52" s="53"/>
    </row>
    <row r="53" spans="1:39">
      <c r="A53" s="53"/>
      <c r="B53" s="53"/>
      <c r="C53" s="53" t="s">
        <v>654</v>
      </c>
      <c r="D53" s="53">
        <v>177</v>
      </c>
      <c r="E53" s="53">
        <v>65.7</v>
      </c>
      <c r="F53" s="53">
        <v>37.450000000000003</v>
      </c>
      <c r="G53" s="53">
        <v>424</v>
      </c>
      <c r="H53" s="53">
        <v>357.5</v>
      </c>
      <c r="I53" s="53">
        <v>52.5</v>
      </c>
      <c r="J53" s="53">
        <v>18.75</v>
      </c>
      <c r="K53" s="53">
        <v>28.25</v>
      </c>
      <c r="L53" s="53">
        <v>23.95</v>
      </c>
      <c r="M53" s="53">
        <v>65.8</v>
      </c>
      <c r="N53" s="53"/>
      <c r="O53" s="53"/>
      <c r="P53" s="53">
        <f t="shared" si="14"/>
        <v>-1.9581045199106507E-2</v>
      </c>
      <c r="Q53" s="53">
        <f t="shared" si="15"/>
        <v>-1.5209128407066201E-3</v>
      </c>
      <c r="R53" s="53">
        <f t="shared" si="16"/>
        <v>2.4325523767441057E-2</v>
      </c>
      <c r="S53" s="53">
        <f t="shared" si="17"/>
        <v>2.0250840936454875E-2</v>
      </c>
      <c r="T53" s="53">
        <f t="shared" si="18"/>
        <v>7.0175726586465398E-3</v>
      </c>
      <c r="U53" s="53">
        <f t="shared" si="19"/>
        <v>0</v>
      </c>
      <c r="V53" s="53">
        <f t="shared" si="20"/>
        <v>-2.6631174194837732E-3</v>
      </c>
      <c r="W53" s="53">
        <f t="shared" si="21"/>
        <v>-1.7683470567420034E-3</v>
      </c>
      <c r="X53" s="53">
        <f t="shared" si="22"/>
        <v>2.0898649194592365E-3</v>
      </c>
      <c r="Y53" s="53">
        <f t="shared" si="23"/>
        <v>-1.5186031771901275E-3</v>
      </c>
      <c r="Z53" s="53"/>
      <c r="AA53" s="53"/>
      <c r="AB53" s="53"/>
      <c r="AC53" s="53"/>
      <c r="AD53" s="53"/>
      <c r="AE53" s="53"/>
      <c r="AF53" s="53"/>
      <c r="AG53" s="53"/>
      <c r="AH53" s="53"/>
      <c r="AI53" s="53"/>
      <c r="AJ53" s="53"/>
      <c r="AK53" s="53"/>
      <c r="AL53" s="53"/>
      <c r="AM53" s="53"/>
    </row>
    <row r="54" spans="1:39">
      <c r="A54" s="53"/>
      <c r="B54" s="53"/>
      <c r="C54" s="53" t="s">
        <v>653</v>
      </c>
      <c r="D54" s="53">
        <v>188.5</v>
      </c>
      <c r="E54" s="53">
        <v>66.099999999999994</v>
      </c>
      <c r="F54" s="53">
        <v>37.1</v>
      </c>
      <c r="G54" s="53">
        <v>432</v>
      </c>
      <c r="H54" s="53">
        <v>351</v>
      </c>
      <c r="I54" s="53">
        <v>52.9</v>
      </c>
      <c r="J54" s="53">
        <v>18.75</v>
      </c>
      <c r="K54" s="53">
        <v>28.2</v>
      </c>
      <c r="L54" s="53">
        <v>23.7</v>
      </c>
      <c r="M54" s="53">
        <v>65.599999999999994</v>
      </c>
      <c r="N54" s="53"/>
      <c r="O54" s="53"/>
      <c r="P54" s="53">
        <f t="shared" si="14"/>
        <v>6.2948274314236219E-2</v>
      </c>
      <c r="Q54" s="53">
        <f t="shared" si="15"/>
        <v>6.0698213670755527E-3</v>
      </c>
      <c r="R54" s="53">
        <f t="shared" si="16"/>
        <v>-9.3897403498390316E-3</v>
      </c>
      <c r="S54" s="53">
        <f t="shared" si="17"/>
        <v>1.8692133012152546E-2</v>
      </c>
      <c r="T54" s="53">
        <f t="shared" si="18"/>
        <v>-1.8349138668196541E-2</v>
      </c>
      <c r="U54" s="53">
        <f t="shared" si="19"/>
        <v>7.5901692666756528E-3</v>
      </c>
      <c r="V54" s="53">
        <f t="shared" si="20"/>
        <v>0</v>
      </c>
      <c r="W54" s="53">
        <f t="shared" si="21"/>
        <v>-1.7714796483821156E-3</v>
      </c>
      <c r="X54" s="53">
        <f t="shared" si="22"/>
        <v>-1.0493275715838768E-2</v>
      </c>
      <c r="Y54" s="53">
        <f t="shared" si="23"/>
        <v>-3.044142381228244E-3</v>
      </c>
      <c r="Z54" s="53"/>
      <c r="AA54" s="53"/>
      <c r="AB54" s="53"/>
      <c r="AC54" s="53"/>
      <c r="AD54" s="53"/>
      <c r="AE54" s="53"/>
      <c r="AF54" s="53"/>
      <c r="AG54" s="53"/>
      <c r="AH54" s="53"/>
      <c r="AI54" s="53"/>
      <c r="AJ54" s="53"/>
      <c r="AK54" s="53"/>
      <c r="AL54" s="53"/>
      <c r="AM54" s="53"/>
    </row>
    <row r="55" spans="1:39">
      <c r="A55" s="53"/>
      <c r="B55" s="53"/>
      <c r="C55" s="53" t="s">
        <v>652</v>
      </c>
      <c r="D55" s="53">
        <v>195</v>
      </c>
      <c r="E55" s="53">
        <v>66.400000000000006</v>
      </c>
      <c r="F55" s="53">
        <v>36.75</v>
      </c>
      <c r="G55" s="53">
        <v>435.5</v>
      </c>
      <c r="H55" s="53">
        <v>352.5</v>
      </c>
      <c r="I55" s="53">
        <v>53.1</v>
      </c>
      <c r="J55" s="53">
        <v>18.649999999999999</v>
      </c>
      <c r="K55" s="53">
        <v>28.5</v>
      </c>
      <c r="L55" s="53">
        <v>23.7</v>
      </c>
      <c r="M55" s="53">
        <v>66.2</v>
      </c>
      <c r="N55" s="53"/>
      <c r="O55" s="53"/>
      <c r="P55" s="53">
        <f t="shared" si="14"/>
        <v>3.3901551675681416E-2</v>
      </c>
      <c r="Q55" s="53">
        <f t="shared" si="15"/>
        <v>4.5283096247478311E-3</v>
      </c>
      <c r="R55" s="53">
        <f t="shared" si="16"/>
        <v>-9.47874395454377E-3</v>
      </c>
      <c r="S55" s="53">
        <f t="shared" si="17"/>
        <v>8.0692080484471834E-3</v>
      </c>
      <c r="T55" s="53">
        <f t="shared" si="18"/>
        <v>4.264398786457518E-3</v>
      </c>
      <c r="U55" s="53">
        <f t="shared" si="19"/>
        <v>3.7735893836394877E-3</v>
      </c>
      <c r="V55" s="53">
        <f t="shared" si="20"/>
        <v>-5.3476063265953527E-3</v>
      </c>
      <c r="W55" s="53">
        <f t="shared" si="21"/>
        <v>1.0582109330537008E-2</v>
      </c>
      <c r="X55" s="53">
        <f t="shared" si="22"/>
        <v>0</v>
      </c>
      <c r="Y55" s="53">
        <f t="shared" si="23"/>
        <v>9.104766992919287E-3</v>
      </c>
      <c r="Z55" s="53"/>
      <c r="AA55" s="53"/>
      <c r="AB55" s="53"/>
      <c r="AC55" s="53"/>
      <c r="AD55" s="53"/>
      <c r="AE55" s="53"/>
      <c r="AF55" s="53"/>
      <c r="AG55" s="53"/>
      <c r="AH55" s="53"/>
      <c r="AI55" s="53"/>
      <c r="AJ55" s="53"/>
      <c r="AK55" s="53"/>
      <c r="AL55" s="53"/>
      <c r="AM55" s="53"/>
    </row>
    <row r="56" spans="1:39">
      <c r="A56" s="53"/>
      <c r="B56" s="53"/>
      <c r="C56" s="53" t="s">
        <v>651</v>
      </c>
      <c r="D56" s="53">
        <v>191.5</v>
      </c>
      <c r="E56" s="53">
        <v>62.9</v>
      </c>
      <c r="F56" s="53">
        <v>36.75</v>
      </c>
      <c r="G56" s="53">
        <v>427.5</v>
      </c>
      <c r="H56" s="53">
        <v>350</v>
      </c>
      <c r="I56" s="53">
        <v>52.7</v>
      </c>
      <c r="J56" s="53">
        <v>18.3</v>
      </c>
      <c r="K56" s="53">
        <v>28.3</v>
      </c>
      <c r="L56" s="53">
        <v>23.8</v>
      </c>
      <c r="M56" s="53">
        <v>65.8</v>
      </c>
      <c r="N56" s="53"/>
      <c r="O56" s="53"/>
      <c r="P56" s="53">
        <f t="shared" si="14"/>
        <v>-1.8111749943046169E-2</v>
      </c>
      <c r="Q56" s="53">
        <f t="shared" si="15"/>
        <v>-5.4150892775993435E-2</v>
      </c>
      <c r="R56" s="53">
        <f t="shared" si="16"/>
        <v>0</v>
      </c>
      <c r="S56" s="53">
        <f t="shared" si="17"/>
        <v>-1.8540507915742552E-2</v>
      </c>
      <c r="T56" s="53">
        <f t="shared" si="18"/>
        <v>-7.1174677688639896E-3</v>
      </c>
      <c r="U56" s="53">
        <f t="shared" si="19"/>
        <v>-7.5614727005764749E-3</v>
      </c>
      <c r="V56" s="53">
        <f t="shared" si="20"/>
        <v>-1.8945086242449193E-2</v>
      </c>
      <c r="W56" s="53">
        <f t="shared" si="21"/>
        <v>-7.0422826254129232E-3</v>
      </c>
      <c r="X56" s="53">
        <f t="shared" si="22"/>
        <v>4.210532536343679E-3</v>
      </c>
      <c r="Y56" s="53">
        <f t="shared" si="23"/>
        <v>-6.0606246116910699E-3</v>
      </c>
      <c r="Z56" s="53"/>
      <c r="AA56" s="53"/>
      <c r="AB56" s="53"/>
      <c r="AC56" s="53"/>
      <c r="AD56" s="53"/>
      <c r="AE56" s="53"/>
      <c r="AF56" s="53"/>
      <c r="AG56" s="53"/>
      <c r="AH56" s="53"/>
      <c r="AI56" s="53"/>
      <c r="AJ56" s="53"/>
      <c r="AK56" s="53"/>
      <c r="AL56" s="53"/>
      <c r="AM56" s="53"/>
    </row>
    <row r="57" spans="1:39">
      <c r="A57" s="53"/>
      <c r="B57" s="53"/>
      <c r="C57" s="53" t="s">
        <v>650</v>
      </c>
      <c r="D57" s="53">
        <v>206</v>
      </c>
      <c r="E57" s="53">
        <v>62.2</v>
      </c>
      <c r="F57" s="53">
        <v>40.299999999999997</v>
      </c>
      <c r="G57" s="53">
        <v>436.5</v>
      </c>
      <c r="H57" s="53">
        <v>358</v>
      </c>
      <c r="I57" s="53">
        <v>53.1</v>
      </c>
      <c r="J57" s="53">
        <v>18.25</v>
      </c>
      <c r="K57" s="53">
        <v>28.35</v>
      </c>
      <c r="L57" s="53">
        <v>24.05</v>
      </c>
      <c r="M57" s="53">
        <v>66.2</v>
      </c>
      <c r="N57" s="53"/>
      <c r="O57" s="53"/>
      <c r="P57" s="53">
        <f t="shared" si="14"/>
        <v>7.298836016888044E-2</v>
      </c>
      <c r="Q57" s="53">
        <f t="shared" si="15"/>
        <v>-1.1191163961260993E-2</v>
      </c>
      <c r="R57" s="53">
        <f t="shared" si="16"/>
        <v>9.2213243293791589E-2</v>
      </c>
      <c r="S57" s="53">
        <f t="shared" si="17"/>
        <v>2.0834086902842053E-2</v>
      </c>
      <c r="T57" s="53">
        <f t="shared" si="18"/>
        <v>2.2599831917240992E-2</v>
      </c>
      <c r="U57" s="53">
        <f t="shared" si="19"/>
        <v>7.561472700576488E-3</v>
      </c>
      <c r="V57" s="53">
        <f t="shared" si="20"/>
        <v>-2.7359798188747488E-3</v>
      </c>
      <c r="W57" s="53">
        <f t="shared" si="21"/>
        <v>1.7652255245691492E-3</v>
      </c>
      <c r="X57" s="53">
        <f t="shared" si="22"/>
        <v>1.044941587434114E-2</v>
      </c>
      <c r="Y57" s="53">
        <f t="shared" si="23"/>
        <v>6.0606246116911748E-3</v>
      </c>
      <c r="Z57" s="53"/>
      <c r="AA57" s="53"/>
      <c r="AB57" s="53"/>
      <c r="AC57" s="53"/>
      <c r="AD57" s="53"/>
      <c r="AE57" s="53"/>
      <c r="AF57" s="53"/>
      <c r="AG57" s="53"/>
      <c r="AH57" s="53"/>
      <c r="AI57" s="53"/>
      <c r="AJ57" s="53"/>
      <c r="AK57" s="53"/>
      <c r="AL57" s="53"/>
      <c r="AM57" s="53"/>
    </row>
    <row r="58" spans="1:39">
      <c r="A58" s="53"/>
      <c r="B58" s="53"/>
      <c r="C58" s="53" t="s">
        <v>649</v>
      </c>
      <c r="D58" s="53">
        <v>201.5</v>
      </c>
      <c r="E58" s="53">
        <v>61.3</v>
      </c>
      <c r="F58" s="53">
        <v>38.15</v>
      </c>
      <c r="G58" s="53">
        <v>430</v>
      </c>
      <c r="H58" s="53">
        <v>361.5</v>
      </c>
      <c r="I58" s="53">
        <v>51.5</v>
      </c>
      <c r="J58" s="53">
        <v>18.2</v>
      </c>
      <c r="K58" s="53">
        <v>28</v>
      </c>
      <c r="L58" s="53">
        <v>23.6</v>
      </c>
      <c r="M58" s="53">
        <v>65.400000000000006</v>
      </c>
      <c r="N58" s="53"/>
      <c r="O58" s="53"/>
      <c r="P58" s="53">
        <f t="shared" si="14"/>
        <v>-2.2086787402843398E-2</v>
      </c>
      <c r="Q58" s="53">
        <f t="shared" si="15"/>
        <v>-1.4575156802968123E-2</v>
      </c>
      <c r="R58" s="53">
        <f t="shared" si="16"/>
        <v>-5.4825711222171288E-2</v>
      </c>
      <c r="S58" s="53">
        <f t="shared" si="17"/>
        <v>-1.5003166592048735E-2</v>
      </c>
      <c r="T58" s="53">
        <f t="shared" si="18"/>
        <v>9.7290551981191586E-3</v>
      </c>
      <c r="U58" s="53">
        <f t="shared" si="19"/>
        <v>-3.059512057820267E-2</v>
      </c>
      <c r="V58" s="53">
        <f t="shared" si="20"/>
        <v>-2.7434859457508326E-3</v>
      </c>
      <c r="W58" s="53">
        <f t="shared" si="21"/>
        <v>-1.2422519998557209E-2</v>
      </c>
      <c r="X58" s="53">
        <f t="shared" si="22"/>
        <v>-1.8888284520205745E-2</v>
      </c>
      <c r="Y58" s="53">
        <f t="shared" si="23"/>
        <v>-1.2158204479809519E-2</v>
      </c>
      <c r="Z58" s="53"/>
      <c r="AA58" s="53"/>
      <c r="AB58" s="53"/>
      <c r="AC58" s="53"/>
      <c r="AD58" s="53"/>
      <c r="AE58" s="53"/>
      <c r="AF58" s="53"/>
      <c r="AG58" s="53"/>
      <c r="AH58" s="53"/>
      <c r="AI58" s="53"/>
      <c r="AJ58" s="53"/>
      <c r="AK58" s="53"/>
      <c r="AL58" s="53"/>
      <c r="AM58" s="53"/>
    </row>
    <row r="59" spans="1:39">
      <c r="A59" s="53"/>
      <c r="B59" s="53"/>
      <c r="C59" s="53" t="s">
        <v>648</v>
      </c>
      <c r="D59" s="53">
        <v>199</v>
      </c>
      <c r="E59" s="53">
        <v>60.8</v>
      </c>
      <c r="F59" s="53">
        <v>38.5</v>
      </c>
      <c r="G59" s="53">
        <v>427.5</v>
      </c>
      <c r="H59" s="53">
        <v>356</v>
      </c>
      <c r="I59" s="53">
        <v>52</v>
      </c>
      <c r="J59" s="53">
        <v>18.05</v>
      </c>
      <c r="K59" s="53">
        <v>28</v>
      </c>
      <c r="L59" s="53">
        <v>23.9</v>
      </c>
      <c r="M59" s="53">
        <v>67.8</v>
      </c>
      <c r="N59" s="53"/>
      <c r="O59" s="53"/>
      <c r="P59" s="53">
        <f t="shared" si="14"/>
        <v>-1.2484556662245284E-2</v>
      </c>
      <c r="Q59" s="53">
        <f t="shared" si="15"/>
        <v>-8.190053970044367E-3</v>
      </c>
      <c r="R59" s="53">
        <f t="shared" si="16"/>
        <v>9.1324835632724723E-3</v>
      </c>
      <c r="S59" s="53">
        <f t="shared" si="17"/>
        <v>-5.8309203107932096E-3</v>
      </c>
      <c r="T59" s="53">
        <f t="shared" si="18"/>
        <v>-1.5331310746788866E-2</v>
      </c>
      <c r="U59" s="53">
        <f t="shared" si="19"/>
        <v>9.6619109117368901E-3</v>
      </c>
      <c r="V59" s="53">
        <f t="shared" si="20"/>
        <v>-8.2759093038597097E-3</v>
      </c>
      <c r="W59" s="53">
        <f t="shared" si="21"/>
        <v>0</v>
      </c>
      <c r="X59" s="53">
        <f t="shared" si="22"/>
        <v>1.2631746905900564E-2</v>
      </c>
      <c r="Y59" s="53">
        <f t="shared" si="23"/>
        <v>3.6039936483196658E-2</v>
      </c>
      <c r="Z59" s="53"/>
      <c r="AA59" s="53"/>
      <c r="AB59" s="53"/>
      <c r="AC59" s="53"/>
      <c r="AD59" s="53"/>
      <c r="AE59" s="53"/>
      <c r="AF59" s="53"/>
      <c r="AG59" s="53"/>
      <c r="AH59" s="53"/>
      <c r="AI59" s="53"/>
      <c r="AJ59" s="53"/>
      <c r="AK59" s="53"/>
      <c r="AL59" s="53"/>
      <c r="AM59" s="53"/>
    </row>
    <row r="60" spans="1:39">
      <c r="A60" s="53"/>
      <c r="B60" s="53"/>
      <c r="C60" s="53" t="s">
        <v>647</v>
      </c>
      <c r="D60" s="53">
        <v>193</v>
      </c>
      <c r="E60" s="53">
        <v>61</v>
      </c>
      <c r="F60" s="53">
        <v>39.299999999999997</v>
      </c>
      <c r="G60" s="53">
        <v>430.5</v>
      </c>
      <c r="H60" s="53">
        <v>359</v>
      </c>
      <c r="I60" s="53">
        <v>52.1</v>
      </c>
      <c r="J60" s="53">
        <v>18.05</v>
      </c>
      <c r="K60" s="53">
        <v>28.1</v>
      </c>
      <c r="L60" s="53">
        <v>24.5</v>
      </c>
      <c r="M60" s="53">
        <v>69.8</v>
      </c>
      <c r="N60" s="53"/>
      <c r="O60" s="53"/>
      <c r="P60" s="53">
        <f t="shared" si="14"/>
        <v>-3.0614635819606863E-2</v>
      </c>
      <c r="Q60" s="53">
        <f t="shared" si="15"/>
        <v>3.2840752011900187E-3</v>
      </c>
      <c r="R60" s="53">
        <f t="shared" si="16"/>
        <v>2.056627758147702E-2</v>
      </c>
      <c r="S60" s="53">
        <f t="shared" si="17"/>
        <v>6.9930354909706043E-3</v>
      </c>
      <c r="T60" s="53">
        <f t="shared" si="18"/>
        <v>8.3916576362483807E-3</v>
      </c>
      <c r="U60" s="53">
        <f t="shared" si="19"/>
        <v>1.9212301778938723E-3</v>
      </c>
      <c r="V60" s="53">
        <f t="shared" si="20"/>
        <v>0</v>
      </c>
      <c r="W60" s="53">
        <f t="shared" si="21"/>
        <v>3.5650661644961446E-3</v>
      </c>
      <c r="X60" s="53">
        <f t="shared" si="22"/>
        <v>2.4794658613216274E-2</v>
      </c>
      <c r="Y60" s="53">
        <f t="shared" si="23"/>
        <v>2.9071814821976877E-2</v>
      </c>
      <c r="Z60" s="53"/>
      <c r="AA60" s="53"/>
      <c r="AB60" s="53"/>
      <c r="AC60" s="53"/>
      <c r="AD60" s="53"/>
      <c r="AE60" s="53"/>
      <c r="AF60" s="53"/>
      <c r="AG60" s="53"/>
      <c r="AH60" s="53"/>
      <c r="AI60" s="53"/>
      <c r="AJ60" s="53"/>
      <c r="AK60" s="53"/>
      <c r="AL60" s="53"/>
      <c r="AM60" s="53"/>
    </row>
    <row r="61" spans="1:39">
      <c r="A61" s="53"/>
      <c r="B61" s="53"/>
      <c r="C61" s="53" t="s">
        <v>646</v>
      </c>
      <c r="D61" s="53">
        <v>196.5</v>
      </c>
      <c r="E61" s="53">
        <v>62</v>
      </c>
      <c r="F61" s="53">
        <v>38.6</v>
      </c>
      <c r="G61" s="53">
        <v>425.5</v>
      </c>
      <c r="H61" s="53">
        <v>364</v>
      </c>
      <c r="I61" s="53">
        <v>52.4</v>
      </c>
      <c r="J61" s="53">
        <v>18.3</v>
      </c>
      <c r="K61" s="53">
        <v>28.35</v>
      </c>
      <c r="L61" s="53">
        <v>25.7</v>
      </c>
      <c r="M61" s="53">
        <v>69.2</v>
      </c>
      <c r="N61" s="53"/>
      <c r="O61" s="53"/>
      <c r="P61" s="53">
        <f t="shared" si="14"/>
        <v>1.7972242404430436E-2</v>
      </c>
      <c r="Q61" s="53">
        <f t="shared" si="15"/>
        <v>1.6260520871780326E-2</v>
      </c>
      <c r="R61" s="53">
        <f t="shared" si="16"/>
        <v>-1.7972242404430253E-2</v>
      </c>
      <c r="S61" s="53">
        <f t="shared" si="17"/>
        <v>-1.1682375854356681E-2</v>
      </c>
      <c r="T61" s="53">
        <f t="shared" si="18"/>
        <v>1.3831479148461799E-2</v>
      </c>
      <c r="U61" s="53">
        <f t="shared" si="19"/>
        <v>5.7416425676751828E-3</v>
      </c>
      <c r="V61" s="53">
        <f t="shared" si="20"/>
        <v>1.3755375068485419E-2</v>
      </c>
      <c r="W61" s="53">
        <f t="shared" si="21"/>
        <v>8.8574538340610229E-3</v>
      </c>
      <c r="X61" s="53">
        <f t="shared" si="22"/>
        <v>4.7817874350492735E-2</v>
      </c>
      <c r="Y61" s="53">
        <f t="shared" si="23"/>
        <v>-8.6331471447027783E-3</v>
      </c>
      <c r="Z61" s="53"/>
      <c r="AA61" s="53"/>
      <c r="AB61" s="53"/>
      <c r="AC61" s="53"/>
      <c r="AD61" s="53"/>
      <c r="AE61" s="53"/>
      <c r="AF61" s="53"/>
      <c r="AG61" s="53"/>
      <c r="AH61" s="53"/>
      <c r="AI61" s="53"/>
      <c r="AJ61" s="53"/>
      <c r="AK61" s="53"/>
      <c r="AL61" s="53"/>
      <c r="AM61" s="53"/>
    </row>
    <row r="62" spans="1:39">
      <c r="A62" s="53"/>
      <c r="B62" s="53"/>
      <c r="C62" s="53" t="s">
        <v>645</v>
      </c>
      <c r="D62" s="53">
        <v>194.5</v>
      </c>
      <c r="E62" s="53">
        <v>61.4</v>
      </c>
      <c r="F62" s="53">
        <v>38.1</v>
      </c>
      <c r="G62" s="53">
        <v>423.5</v>
      </c>
      <c r="H62" s="53">
        <v>359</v>
      </c>
      <c r="I62" s="53">
        <v>52</v>
      </c>
      <c r="J62" s="53">
        <v>18.100000000000001</v>
      </c>
      <c r="K62" s="53">
        <v>28.15</v>
      </c>
      <c r="L62" s="53">
        <v>25.25</v>
      </c>
      <c r="M62" s="53">
        <v>70.7</v>
      </c>
      <c r="N62" s="53"/>
      <c r="O62" s="53"/>
      <c r="P62" s="53">
        <f t="shared" si="14"/>
        <v>-1.0230268250814922E-2</v>
      </c>
      <c r="Q62" s="53">
        <f t="shared" si="15"/>
        <v>-9.7245498919947444E-3</v>
      </c>
      <c r="R62" s="53">
        <f t="shared" si="16"/>
        <v>-1.3037994338129943E-2</v>
      </c>
      <c r="S62" s="53">
        <f t="shared" si="17"/>
        <v>-4.711433921319781E-3</v>
      </c>
      <c r="T62" s="53">
        <f t="shared" si="18"/>
        <v>-1.3831479148461737E-2</v>
      </c>
      <c r="U62" s="53">
        <f t="shared" si="19"/>
        <v>-7.6628727455691371E-3</v>
      </c>
      <c r="V62" s="53">
        <f t="shared" si="20"/>
        <v>-1.0989121575595206E-2</v>
      </c>
      <c r="W62" s="53">
        <f t="shared" si="21"/>
        <v>-7.0796755880618003E-3</v>
      </c>
      <c r="X62" s="53">
        <f t="shared" si="22"/>
        <v>-1.7664836179805219E-2</v>
      </c>
      <c r="Y62" s="53">
        <f t="shared" si="23"/>
        <v>2.1444710278903219E-2</v>
      </c>
      <c r="Z62" s="53"/>
      <c r="AA62" s="53"/>
      <c r="AB62" s="53"/>
      <c r="AC62" s="53"/>
      <c r="AD62" s="53"/>
      <c r="AE62" s="53"/>
      <c r="AF62" s="53"/>
      <c r="AG62" s="53"/>
      <c r="AH62" s="53"/>
      <c r="AI62" s="53"/>
      <c r="AJ62" s="53"/>
      <c r="AK62" s="53"/>
      <c r="AL62" s="53"/>
      <c r="AM62" s="53"/>
    </row>
    <row r="63" spans="1:39">
      <c r="A63" s="53"/>
      <c r="B63" s="53"/>
      <c r="C63" s="53" t="s">
        <v>644</v>
      </c>
      <c r="D63" s="53">
        <v>184.5</v>
      </c>
      <c r="E63" s="53">
        <v>62</v>
      </c>
      <c r="F63" s="53">
        <v>37.15</v>
      </c>
      <c r="G63" s="53">
        <v>419</v>
      </c>
      <c r="H63" s="53">
        <v>351.5</v>
      </c>
      <c r="I63" s="53">
        <v>51.7</v>
      </c>
      <c r="J63" s="53">
        <v>17.95</v>
      </c>
      <c r="K63" s="53">
        <v>28.05</v>
      </c>
      <c r="L63" s="53">
        <v>24.5</v>
      </c>
      <c r="M63" s="53">
        <v>68.099999999999994</v>
      </c>
      <c r="N63" s="53"/>
      <c r="O63" s="53"/>
      <c r="P63" s="53">
        <f t="shared" si="14"/>
        <v>-5.2782699577919055E-2</v>
      </c>
      <c r="Q63" s="53">
        <f t="shared" si="15"/>
        <v>9.7245498919947809E-3</v>
      </c>
      <c r="R63" s="53">
        <f t="shared" si="16"/>
        <v>-2.5250510968887214E-2</v>
      </c>
      <c r="S63" s="53">
        <f t="shared" si="17"/>
        <v>-1.0682594169971396E-2</v>
      </c>
      <c r="T63" s="53">
        <f t="shared" si="18"/>
        <v>-2.1112677237559295E-2</v>
      </c>
      <c r="U63" s="53">
        <f t="shared" si="19"/>
        <v>-5.7859370670438875E-3</v>
      </c>
      <c r="V63" s="53">
        <f t="shared" si="20"/>
        <v>-8.32182333749233E-3</v>
      </c>
      <c r="W63" s="53">
        <f t="shared" si="21"/>
        <v>-3.5587226169939952E-3</v>
      </c>
      <c r="X63" s="53">
        <f t="shared" si="22"/>
        <v>-3.0153038170687558E-2</v>
      </c>
      <c r="Y63" s="53">
        <f t="shared" si="23"/>
        <v>-3.7468359747060552E-2</v>
      </c>
      <c r="Z63" s="53"/>
      <c r="AA63" s="53"/>
      <c r="AB63" s="53"/>
      <c r="AC63" s="53"/>
      <c r="AD63" s="53"/>
      <c r="AE63" s="53"/>
      <c r="AF63" s="53"/>
      <c r="AG63" s="53"/>
      <c r="AH63" s="53"/>
      <c r="AI63" s="53"/>
      <c r="AJ63" s="53"/>
      <c r="AK63" s="53"/>
      <c r="AL63" s="53"/>
      <c r="AM63" s="53"/>
    </row>
    <row r="64" spans="1:39">
      <c r="A64" s="53"/>
      <c r="B64" s="53"/>
      <c r="C64" s="53" t="s">
        <v>643</v>
      </c>
      <c r="D64" s="53">
        <v>198</v>
      </c>
      <c r="E64" s="53">
        <v>59</v>
      </c>
      <c r="F64" s="53">
        <v>37.049999999999997</v>
      </c>
      <c r="G64" s="53">
        <v>439</v>
      </c>
      <c r="H64" s="53">
        <v>353</v>
      </c>
      <c r="I64" s="53">
        <v>52.2</v>
      </c>
      <c r="J64" s="53">
        <v>18.100000000000001</v>
      </c>
      <c r="K64" s="53">
        <v>28</v>
      </c>
      <c r="L64" s="53">
        <v>24.65</v>
      </c>
      <c r="M64" s="53">
        <v>70.099999999999994</v>
      </c>
      <c r="N64" s="53"/>
      <c r="O64" s="53"/>
      <c r="P64" s="53">
        <f t="shared" si="14"/>
        <v>7.0617567213953417E-2</v>
      </c>
      <c r="Q64" s="53">
        <f t="shared" si="15"/>
        <v>-4.9596941139372061E-2</v>
      </c>
      <c r="R64" s="53">
        <f t="shared" si="16"/>
        <v>-2.6954194216723226E-3</v>
      </c>
      <c r="S64" s="53">
        <f t="shared" si="17"/>
        <v>4.6628493153033718E-2</v>
      </c>
      <c r="T64" s="53">
        <f t="shared" si="18"/>
        <v>4.2583456825772458E-3</v>
      </c>
      <c r="U64" s="53">
        <f t="shared" si="19"/>
        <v>9.6247133742096928E-3</v>
      </c>
      <c r="V64" s="53">
        <f t="shared" si="20"/>
        <v>8.3218233374922779E-3</v>
      </c>
      <c r="W64" s="53">
        <f t="shared" si="21"/>
        <v>-1.7841217935014426E-3</v>
      </c>
      <c r="X64" s="53">
        <f t="shared" si="22"/>
        <v>6.1037829380176656E-3</v>
      </c>
      <c r="Y64" s="53">
        <f t="shared" si="23"/>
        <v>2.8945580885077728E-2</v>
      </c>
      <c r="Z64" s="53"/>
      <c r="AA64" s="53"/>
      <c r="AB64" s="53"/>
      <c r="AC64" s="53"/>
      <c r="AD64" s="53"/>
      <c r="AE64" s="53"/>
      <c r="AF64" s="53"/>
      <c r="AG64" s="53"/>
      <c r="AH64" s="53"/>
      <c r="AI64" s="53"/>
      <c r="AJ64" s="53"/>
      <c r="AK64" s="53"/>
      <c r="AL64" s="53"/>
      <c r="AM64" s="53"/>
    </row>
    <row r="65" spans="1:39">
      <c r="A65" s="53"/>
      <c r="B65" s="53"/>
      <c r="C65" s="53"/>
      <c r="D65" s="53"/>
      <c r="E65" s="53"/>
      <c r="F65" s="53"/>
      <c r="G65" s="53"/>
      <c r="H65" s="53"/>
      <c r="I65" s="53"/>
      <c r="J65" s="53"/>
      <c r="K65" s="53"/>
      <c r="L65" s="53"/>
      <c r="M65" s="53"/>
      <c r="N65" s="53"/>
      <c r="O65" s="53"/>
      <c r="P65" s="53"/>
      <c r="Q65" s="53"/>
      <c r="R65" s="53"/>
      <c r="S65" s="53"/>
      <c r="T65" s="53"/>
      <c r="U65" s="53"/>
      <c r="V65" s="53"/>
      <c r="W65" s="53"/>
      <c r="X65" s="53"/>
      <c r="Y65" s="53"/>
      <c r="Z65" s="53"/>
      <c r="AA65" s="53"/>
      <c r="AB65" s="53"/>
      <c r="AC65" s="53"/>
      <c r="AD65" s="53"/>
      <c r="AE65" s="53"/>
      <c r="AF65" s="53"/>
      <c r="AG65" s="53"/>
      <c r="AH65" s="53"/>
      <c r="AI65" s="53"/>
      <c r="AJ65" s="53"/>
      <c r="AK65" s="53"/>
      <c r="AL65" s="53"/>
      <c r="AM65" s="53"/>
    </row>
    <row r="66" spans="1:39">
      <c r="A66" s="53"/>
      <c r="B66" s="53"/>
      <c r="C66" s="53"/>
      <c r="D66" s="53"/>
      <c r="E66" s="53"/>
      <c r="F66" s="53"/>
      <c r="G66" s="53"/>
      <c r="H66" s="53"/>
      <c r="I66" s="53"/>
      <c r="J66" s="53"/>
      <c r="K66" s="53"/>
      <c r="L66" s="53"/>
      <c r="M66" s="53"/>
      <c r="N66" s="53"/>
      <c r="O66" s="53"/>
      <c r="P66" s="53"/>
      <c r="Q66" s="53"/>
      <c r="R66" s="53"/>
      <c r="S66" s="53"/>
      <c r="T66" s="53"/>
      <c r="U66" s="53"/>
      <c r="V66" s="53"/>
      <c r="W66" s="53"/>
      <c r="X66" s="53"/>
      <c r="Y66" s="53"/>
      <c r="Z66" s="53"/>
      <c r="AA66" s="53"/>
      <c r="AB66" s="53"/>
      <c r="AC66" s="53"/>
      <c r="AD66" s="53"/>
      <c r="AE66" s="53"/>
      <c r="AF66" s="53"/>
      <c r="AG66" s="53"/>
      <c r="AH66" s="53"/>
      <c r="AI66" s="53"/>
      <c r="AJ66" s="53"/>
      <c r="AK66" s="53"/>
      <c r="AL66" s="53"/>
      <c r="AM66" s="53"/>
    </row>
  </sheetData>
  <mergeCells count="3">
    <mergeCell ref="AA19:AK19"/>
    <mergeCell ref="AA33:AK33"/>
    <mergeCell ref="AA47:AK47"/>
  </mergeCells>
  <phoneticPr fontId="6" type="noConversion"/>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3825" r:id="rId4" name="Button 33">
              <controlPr defaultSize="0" print="0" autoFill="0" autoPict="0" macro="[0]!貼上股票代碼_晴天型">
                <anchor moveWithCells="1" sizeWithCells="1">
                  <from>
                    <xdr:col>0</xdr:col>
                    <xdr:colOff>336550</xdr:colOff>
                    <xdr:row>13</xdr:row>
                    <xdr:rowOff>184150</xdr:rowOff>
                  </from>
                  <to>
                    <xdr:col>1</xdr:col>
                    <xdr:colOff>438150</xdr:colOff>
                    <xdr:row>16</xdr:row>
                    <xdr:rowOff>25400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6EB281-474F-4C87-8DF2-2F84D826F95A}">
  <sheetPr codeName="工作表28"/>
  <dimension ref="A1:BD2003"/>
  <sheetViews>
    <sheetView topLeftCell="X1" zoomScale="39" zoomScaleNormal="39" workbookViewId="0">
      <pane ySplit="1" topLeftCell="A2" activePane="bottomLeft" state="frozen"/>
      <selection pane="bottomLeft" activeCell="AN4" sqref="AN4:AW1001"/>
    </sheetView>
  </sheetViews>
  <sheetFormatPr defaultColWidth="8.6640625" defaultRowHeight="17"/>
  <cols>
    <col min="1" max="1" width="15.83203125" style="39" bestFit="1" customWidth="1"/>
    <col min="2" max="11" width="13" style="39" bestFit="1" customWidth="1"/>
    <col min="12" max="12" width="8.4140625" style="39" customWidth="1"/>
    <col min="13" max="13" width="15.83203125" style="39" bestFit="1" customWidth="1"/>
    <col min="14" max="15" width="16.08203125" style="39" bestFit="1" customWidth="1"/>
    <col min="16" max="16" width="17.4140625" style="39" bestFit="1" customWidth="1"/>
    <col min="17" max="20" width="16.08203125" style="39" bestFit="1" customWidth="1"/>
    <col min="21" max="21" width="17.4140625" style="39" bestFit="1" customWidth="1"/>
    <col min="22" max="23" width="16.08203125" style="39" bestFit="1" customWidth="1"/>
    <col min="24" max="24" width="8" style="39" customWidth="1"/>
    <col min="25" max="25" width="15.83203125" style="39" bestFit="1" customWidth="1"/>
    <col min="26" max="35" width="13" style="39" bestFit="1" customWidth="1"/>
    <col min="36" max="38" width="8.6640625" style="39"/>
    <col min="39" max="39" width="15.83203125" style="39" bestFit="1" customWidth="1"/>
    <col min="40" max="43" width="13" style="39" bestFit="1" customWidth="1"/>
    <col min="44" max="46" width="8.83203125" style="39" bestFit="1" customWidth="1"/>
    <col min="47" max="47" width="12.1640625" style="39" bestFit="1" customWidth="1"/>
    <col min="48" max="49" width="13" style="39" bestFit="1" customWidth="1"/>
    <col min="50" max="50" width="15.6640625" style="39" bestFit="1" customWidth="1"/>
    <col min="51" max="51" width="13" style="39" bestFit="1" customWidth="1"/>
    <col min="52" max="52" width="12.83203125" style="39" bestFit="1" customWidth="1"/>
    <col min="53" max="53" width="22.6640625" style="39" customWidth="1"/>
    <col min="54" max="54" width="15.83203125" style="39" bestFit="1" customWidth="1"/>
    <col min="55" max="55" width="16.08203125" style="39" bestFit="1" customWidth="1"/>
    <col min="56" max="57" width="8.6640625" style="39"/>
    <col min="58" max="58" width="15" style="39" customWidth="1"/>
    <col min="59" max="59" width="8.6640625" style="39"/>
    <col min="60" max="60" width="14.83203125" style="39" customWidth="1"/>
    <col min="61" max="61" width="13.9140625" style="39" customWidth="1"/>
    <col min="62" max="62" width="15.9140625" style="39" customWidth="1"/>
    <col min="63" max="67" width="8.6640625" style="39"/>
    <col min="68" max="68" width="20.25" style="39" customWidth="1"/>
    <col min="69" max="69" width="17.4140625" style="39" customWidth="1"/>
    <col min="70" max="16384" width="8.6640625" style="39"/>
  </cols>
  <sheetData>
    <row r="1" spans="1:56" ht="17.5" thickTop="1">
      <c r="A1" s="66" t="s">
        <v>724</v>
      </c>
      <c r="B1" s="67">
        <v>3376</v>
      </c>
      <c r="C1" s="68">
        <v>1702</v>
      </c>
      <c r="D1" s="69">
        <v>2324</v>
      </c>
      <c r="E1" s="68">
        <v>8454</v>
      </c>
      <c r="F1" s="69">
        <v>2395</v>
      </c>
      <c r="G1" s="67">
        <v>6790</v>
      </c>
      <c r="H1" s="68">
        <v>2208</v>
      </c>
      <c r="I1" s="69">
        <v>2029</v>
      </c>
      <c r="J1" s="68">
        <v>6168</v>
      </c>
      <c r="K1" s="70">
        <v>2375</v>
      </c>
      <c r="L1" s="53"/>
      <c r="M1" s="71" t="s">
        <v>724</v>
      </c>
      <c r="N1" s="72" t="s">
        <v>749</v>
      </c>
      <c r="O1" s="73" t="s">
        <v>750</v>
      </c>
      <c r="P1" s="74" t="s">
        <v>751</v>
      </c>
      <c r="Q1" s="73" t="s">
        <v>752</v>
      </c>
      <c r="R1" s="74" t="s">
        <v>753</v>
      </c>
      <c r="S1" s="72" t="s">
        <v>754</v>
      </c>
      <c r="T1" s="73" t="s">
        <v>755</v>
      </c>
      <c r="U1" s="74" t="s">
        <v>756</v>
      </c>
      <c r="V1" s="73" t="s">
        <v>757</v>
      </c>
      <c r="W1" s="75" t="s">
        <v>758</v>
      </c>
      <c r="X1" s="53"/>
      <c r="Y1" s="76" t="s">
        <v>724</v>
      </c>
      <c r="Z1" s="77" t="s">
        <v>769</v>
      </c>
      <c r="AA1" s="78" t="s">
        <v>770</v>
      </c>
      <c r="AB1" s="79" t="s">
        <v>771</v>
      </c>
      <c r="AC1" s="78" t="s">
        <v>772</v>
      </c>
      <c r="AD1" s="79" t="s">
        <v>773</v>
      </c>
      <c r="AE1" s="77" t="s">
        <v>774</v>
      </c>
      <c r="AF1" s="78" t="s">
        <v>775</v>
      </c>
      <c r="AG1" s="79" t="s">
        <v>776</v>
      </c>
      <c r="AH1" s="78" t="s">
        <v>777</v>
      </c>
      <c r="AI1" s="80" t="s">
        <v>778</v>
      </c>
      <c r="AJ1" s="53"/>
      <c r="AK1" s="53"/>
      <c r="AL1" s="53"/>
      <c r="AM1" s="81" t="s">
        <v>724</v>
      </c>
      <c r="AN1" s="82" t="s">
        <v>779</v>
      </c>
      <c r="AO1" s="83" t="s">
        <v>780</v>
      </c>
      <c r="AP1" s="84" t="s">
        <v>781</v>
      </c>
      <c r="AQ1" s="83" t="s">
        <v>782</v>
      </c>
      <c r="AR1" s="84" t="s">
        <v>783</v>
      </c>
      <c r="AS1" s="82" t="s">
        <v>784</v>
      </c>
      <c r="AT1" s="83" t="s">
        <v>785</v>
      </c>
      <c r="AU1" s="84" t="s">
        <v>786</v>
      </c>
      <c r="AV1" s="83" t="s">
        <v>787</v>
      </c>
      <c r="AW1" s="85" t="s">
        <v>788</v>
      </c>
      <c r="AX1" s="82" t="s">
        <v>725</v>
      </c>
      <c r="AY1" s="83" t="s">
        <v>726</v>
      </c>
      <c r="AZ1" s="84" t="s">
        <v>708</v>
      </c>
      <c r="BA1" s="84" t="s">
        <v>727</v>
      </c>
      <c r="BB1" s="86" t="s">
        <v>728</v>
      </c>
      <c r="BC1" s="87" t="s">
        <v>729</v>
      </c>
      <c r="BD1" s="53"/>
    </row>
    <row r="2" spans="1:56" ht="17.5" thickBot="1">
      <c r="A2" s="88">
        <v>1</v>
      </c>
      <c r="B2" s="116">
        <v>4.7544552321138855E-2</v>
      </c>
      <c r="C2" s="116">
        <v>0.32007226222536111</v>
      </c>
      <c r="D2" s="116">
        <v>0.35622748019260975</v>
      </c>
      <c r="E2" s="116">
        <v>0.69764340003554337</v>
      </c>
      <c r="F2" s="116">
        <v>0.49381299501538911</v>
      </c>
      <c r="G2" s="116">
        <v>6.0097433968620662E-2</v>
      </c>
      <c r="H2" s="116">
        <v>0.14931179419559748</v>
      </c>
      <c r="I2" s="116">
        <v>0.76190536468020298</v>
      </c>
      <c r="J2" s="116">
        <v>0.57395178769830535</v>
      </c>
      <c r="K2" s="89">
        <v>0.29491474187423772</v>
      </c>
      <c r="L2" s="53"/>
      <c r="M2" s="90">
        <v>1</v>
      </c>
      <c r="N2" s="116">
        <v>-1.6691426900719497</v>
      </c>
      <c r="O2" s="116">
        <v>-0.46749673927408691</v>
      </c>
      <c r="P2" s="116">
        <v>-0.36856101232928817</v>
      </c>
      <c r="Q2" s="116">
        <v>0.51763465208458448</v>
      </c>
      <c r="R2" s="116">
        <v>-1.5509143352103204E-2</v>
      </c>
      <c r="S2" s="116">
        <v>-1.5539561864777642</v>
      </c>
      <c r="T2" s="116">
        <v>-1.0393895794977872</v>
      </c>
      <c r="U2" s="116">
        <v>0.71244497983050203</v>
      </c>
      <c r="V2" s="116">
        <v>0.18644421128211694</v>
      </c>
      <c r="W2" s="91">
        <v>-0.53908314697545823</v>
      </c>
      <c r="X2" s="53"/>
      <c r="Y2" s="92">
        <v>1</v>
      </c>
      <c r="Z2" s="116">
        <v>0</v>
      </c>
      <c r="AA2" s="116">
        <v>0</v>
      </c>
      <c r="AB2" s="116">
        <v>0</v>
      </c>
      <c r="AC2" s="116">
        <v>0</v>
      </c>
      <c r="AD2" s="116">
        <v>0</v>
      </c>
      <c r="AE2" s="116">
        <v>0</v>
      </c>
      <c r="AF2" s="116">
        <v>0</v>
      </c>
      <c r="AG2" s="116">
        <v>0</v>
      </c>
      <c r="AH2" s="116">
        <v>0</v>
      </c>
      <c r="AI2" s="93">
        <v>0</v>
      </c>
      <c r="AJ2" s="53"/>
      <c r="AK2" s="53"/>
      <c r="AL2" s="53"/>
      <c r="AM2" s="94">
        <v>1</v>
      </c>
      <c r="AN2" s="116">
        <v>0</v>
      </c>
      <c r="AO2" s="116">
        <v>0</v>
      </c>
      <c r="AP2" s="116">
        <v>0</v>
      </c>
      <c r="AQ2" s="116">
        <v>0</v>
      </c>
      <c r="AR2" s="116">
        <v>0</v>
      </c>
      <c r="AS2" s="116">
        <v>0</v>
      </c>
      <c r="AT2" s="116">
        <v>0</v>
      </c>
      <c r="AU2" s="116">
        <v>0</v>
      </c>
      <c r="AV2" s="116">
        <v>0</v>
      </c>
      <c r="AW2" s="116">
        <v>0</v>
      </c>
      <c r="AX2" s="116">
        <v>0</v>
      </c>
      <c r="AY2" s="116">
        <v>0</v>
      </c>
      <c r="AZ2" s="116">
        <v>0</v>
      </c>
      <c r="BA2" s="116">
        <v>0</v>
      </c>
      <c r="BB2" s="95">
        <v>0</v>
      </c>
      <c r="BC2" s="96">
        <v>4.2900000000000001E-2</v>
      </c>
      <c r="BD2" s="53"/>
    </row>
    <row r="3" spans="1:56">
      <c r="A3" s="88">
        <v>2</v>
      </c>
      <c r="B3" s="116">
        <v>0.78970812244658317</v>
      </c>
      <c r="C3" s="116">
        <v>0.54049416827174346</v>
      </c>
      <c r="D3" s="116">
        <v>0.86899040776097225</v>
      </c>
      <c r="E3" s="116">
        <v>0.51157958551979354</v>
      </c>
      <c r="F3" s="116">
        <v>0.85271169098778077</v>
      </c>
      <c r="G3" s="116">
        <v>0.71906121759191599</v>
      </c>
      <c r="H3" s="116">
        <v>0.96596238110324739</v>
      </c>
      <c r="I3" s="116">
        <v>0.10484557414705464</v>
      </c>
      <c r="J3" s="116">
        <v>0.68271072094595553</v>
      </c>
      <c r="K3" s="97">
        <v>0.70813404168308458</v>
      </c>
      <c r="L3" s="98"/>
      <c r="M3" s="99">
        <v>2</v>
      </c>
      <c r="N3" s="119">
        <v>0.8054089042670487</v>
      </c>
      <c r="O3" s="119">
        <v>0.10167875793701064</v>
      </c>
      <c r="P3" s="119">
        <v>1.1216314250189239</v>
      </c>
      <c r="Q3" s="119">
        <v>2.9029793331360142E-2</v>
      </c>
      <c r="R3" s="119">
        <v>1.0481345543907268</v>
      </c>
      <c r="S3" s="119">
        <v>0.5800549462862179</v>
      </c>
      <c r="T3" s="119">
        <v>1.8245084648706931</v>
      </c>
      <c r="U3" s="116">
        <v>-1.2544151512710371</v>
      </c>
      <c r="V3" s="116">
        <v>0.47529242418544765</v>
      </c>
      <c r="W3" s="91">
        <v>0.54794172624857573</v>
      </c>
      <c r="X3" s="53"/>
      <c r="Y3" s="92">
        <v>2</v>
      </c>
      <c r="Z3" s="116">
        <f>(幕後結果!$AB$2+幕後結果!$AB$4*幕後結果_最佳化!$N1004)*12/3</f>
        <v>1.5520778478717201</v>
      </c>
      <c r="AA3" s="116">
        <f>(幕後結果!$AC$2+幕後結果!$AC$4*幕後結果_最佳化!$O1004)*12/3</f>
        <v>0.31954113692051139</v>
      </c>
      <c r="AB3" s="116">
        <f>(幕後結果!$AD$2+幕後結果!$AD$4*幕後結果_最佳化!$P1004)*12/3</f>
        <v>1.0715072924857156</v>
      </c>
      <c r="AC3" s="116">
        <f>(幕後結果!$AE$2+幕後結果!$AE$4*幕後結果_最佳化!$Q1004)*12/3</f>
        <v>0.35689873677545952</v>
      </c>
      <c r="AD3" s="116">
        <f>(幕後結果!$AF$2+幕後結果!$AF$4*幕後結果_最佳化!$R1004)*12/3</f>
        <v>0.42716318127477254</v>
      </c>
      <c r="AE3" s="116">
        <f>(幕後結果!$AG$2+幕後結果!$AG$4*幕後結果_最佳化!$S1004)*12/3</f>
        <v>1.0344536391558619</v>
      </c>
      <c r="AF3" s="116">
        <f>(幕後結果!$AH$2+幕後結果!$AH$4*幕後結果_最佳化!$T1004)*12/3</f>
        <v>1.0488648988809859</v>
      </c>
      <c r="AG3" s="116">
        <f>(幕後結果!$AI$2+幕後結果!$AI$4*幕後結果_最佳化!$U1004)*12/3</f>
        <v>-0.17957020298923831</v>
      </c>
      <c r="AH3" s="116">
        <f>(幕後結果!$AJ$2+幕後結果!$AJ$4*幕後結果_最佳化!$V1004)*12/3</f>
        <v>0.50051037394608877</v>
      </c>
      <c r="AI3" s="93">
        <f>(幕後結果!$AK$2+幕後結果!$AK$4*幕後結果_最佳化!$W1004)*12/3</f>
        <v>1.0494432219135679</v>
      </c>
      <c r="AJ3" s="53"/>
      <c r="AK3" s="53"/>
      <c r="AL3" s="53"/>
      <c r="AM3" s="94">
        <v>2</v>
      </c>
      <c r="AN3" s="120">
        <f>B1004/SUM($B1004:$K1004)</f>
        <v>5.5159092282787661E-2</v>
      </c>
      <c r="AO3" s="120">
        <f t="shared" ref="AO3:AW3" si="0">C1004/SUM($B1004:$K1004)</f>
        <v>0.15863309529324748</v>
      </c>
      <c r="AP3" s="120">
        <f t="shared" si="0"/>
        <v>4.1128208104261937E-3</v>
      </c>
      <c r="AQ3" s="120">
        <f t="shared" si="0"/>
        <v>0.21230371560345507</v>
      </c>
      <c r="AR3" s="120">
        <f t="shared" si="0"/>
        <v>0.10037407553791503</v>
      </c>
      <c r="AS3" s="120">
        <f t="shared" si="0"/>
        <v>3.6686625812294996E-2</v>
      </c>
      <c r="AT3" s="120">
        <f t="shared" si="0"/>
        <v>0.13231912430208861</v>
      </c>
      <c r="AU3" s="120">
        <f t="shared" si="0"/>
        <v>5.9147022429114529E-2</v>
      </c>
      <c r="AV3" s="120">
        <f t="shared" si="0"/>
        <v>3.763069551402726E-3</v>
      </c>
      <c r="AW3" s="120">
        <f t="shared" si="0"/>
        <v>0.23750135837726771</v>
      </c>
      <c r="AX3" s="120">
        <f>SUM(AN3:AW3)</f>
        <v>0.99999999999999989</v>
      </c>
      <c r="AY3" s="120">
        <f>SUMPRODUCT(AN3:AW3,幕後結果_最佳化!$Z$1005:$AI$1005)</f>
        <v>0.10604204699509512</v>
      </c>
      <c r="AZ3" s="120">
        <f>(SUMPRODUCT(AN3:AW3,MMULT(AN3:AW3,幕後結果!$AB$9:$AK$18)))*252</f>
        <v>2.3503211877158991E-2</v>
      </c>
      <c r="BA3" s="120">
        <f>AZ3^0.5</f>
        <v>0.15330757279782037</v>
      </c>
      <c r="BB3" s="115">
        <f>(AY3-$BC$2)/$BA3</f>
        <v>0.41186515344787222</v>
      </c>
      <c r="BC3" s="100" t="s">
        <v>730</v>
      </c>
      <c r="BD3" s="53"/>
    </row>
    <row r="4" spans="1:56">
      <c r="A4" s="88">
        <v>3</v>
      </c>
      <c r="B4" s="116">
        <v>0.55537223189912766</v>
      </c>
      <c r="C4" s="116">
        <v>0.96115083745641194</v>
      </c>
      <c r="D4" s="116">
        <v>9.2178280893096431E-2</v>
      </c>
      <c r="E4" s="116">
        <v>0.68130661968520578</v>
      </c>
      <c r="F4" s="116">
        <v>0.19064547885667982</v>
      </c>
      <c r="G4" s="116">
        <v>0.92433396024266834</v>
      </c>
      <c r="H4" s="116">
        <v>0.50225991575953333</v>
      </c>
      <c r="I4" s="116">
        <v>0.30237797702332347</v>
      </c>
      <c r="J4" s="116">
        <v>0.25311784668519599</v>
      </c>
      <c r="K4" s="97">
        <v>0.87207022757910857</v>
      </c>
      <c r="L4" s="98"/>
      <c r="M4" s="99">
        <v>3</v>
      </c>
      <c r="N4" s="119">
        <v>0.13924628297026836</v>
      </c>
      <c r="O4" s="119">
        <v>1.7641999266939219</v>
      </c>
      <c r="P4" s="119">
        <v>-1.3274600046269813</v>
      </c>
      <c r="Q4" s="119">
        <v>0.47135567899058728</v>
      </c>
      <c r="R4" s="119">
        <v>-0.87552013820508534</v>
      </c>
      <c r="S4" s="119">
        <v>1.43484216484425</v>
      </c>
      <c r="T4" s="119">
        <v>5.6647990381691569E-3</v>
      </c>
      <c r="U4" s="116">
        <v>-0.51757338677165299</v>
      </c>
      <c r="V4" s="116">
        <v>-0.66471047388088045</v>
      </c>
      <c r="W4" s="91">
        <v>1.1362318481510887</v>
      </c>
      <c r="X4" s="53"/>
      <c r="Y4" s="92">
        <v>3</v>
      </c>
      <c r="Z4" s="116">
        <f>(幕後結果!$AB$2+幕後結果!$AB$4*幕後結果_最佳化!$N1005)*12/3</f>
        <v>0.48408783744933598</v>
      </c>
      <c r="AA4" s="116">
        <f>(幕後結果!$AC$2+幕後結果!$AC$4*幕後結果_最佳化!$O1005)*12/3</f>
        <v>1.5466144046192454</v>
      </c>
      <c r="AB4" s="116">
        <f>(幕後結果!$AD$2+幕後結果!$AD$4*幕後結果_最佳化!$P1005)*12/3</f>
        <v>-0.84271804016631613</v>
      </c>
      <c r="AC4" s="116">
        <f>(幕後結果!$AE$2+幕後結果!$AE$4*幕後結果_最佳化!$Q1005)*12/3</f>
        <v>0.36166066366094757</v>
      </c>
      <c r="AD4" s="116">
        <f>(幕後結果!$AF$2+幕後結果!$AF$4*幕後結果_最佳化!$R1005)*12/3</f>
        <v>-1.059148741364607</v>
      </c>
      <c r="AE4" s="116">
        <f>(幕後結果!$AG$2+幕後結果!$AG$4*幕後結果_最佳化!$S1005)*12/3</f>
        <v>1.6234427331887773</v>
      </c>
      <c r="AF4" s="116">
        <f>(幕後結果!$AH$2+幕後結果!$AH$4*幕後結果_最佳化!$T1005)*12/3</f>
        <v>6.3852129403904251E-2</v>
      </c>
      <c r="AG4" s="116">
        <f>(幕後結果!$AI$2+幕後結果!$AI$4*幕後結果_最佳化!$U1005)*12/3</f>
        <v>0.16332577380281274</v>
      </c>
      <c r="AH4" s="116">
        <f>(幕後結果!$AJ$2+幕後結果!$AJ$4*幕後結果_最佳化!$V1005)*12/3</f>
        <v>-0.73014906675616376</v>
      </c>
      <c r="AI4" s="93">
        <f>(幕後結果!$AK$2+幕後結果!$AK$4*幕後結果_最佳化!$W1005)*12/3</f>
        <v>0.41173636626617416</v>
      </c>
      <c r="AJ4" s="53"/>
      <c r="AK4" s="53"/>
      <c r="AL4" s="53"/>
      <c r="AM4" s="94">
        <v>3</v>
      </c>
      <c r="AN4" s="120">
        <f t="shared" ref="AN4:AN67" si="1">B1005/SUM($B1005:$K1005)</f>
        <v>0.10674380450186638</v>
      </c>
      <c r="AO4" s="120">
        <f t="shared" ref="AO4:AO67" si="2">C1005/SUM($B1005:$K1005)</f>
        <v>5.5192578611145217E-2</v>
      </c>
      <c r="AP4" s="120">
        <f t="shared" ref="AP4:AP67" si="3">D1005/SUM($B1005:$K1005)</f>
        <v>0.17022845684762625</v>
      </c>
      <c r="AQ4" s="120">
        <f t="shared" ref="AQ4:AQ67" si="4">E1005/SUM($B1005:$K1005)</f>
        <v>5.0909123447840897E-2</v>
      </c>
      <c r="AR4" s="120">
        <f t="shared" ref="AR4:AR67" si="5">F1005/SUM($B1005:$K1005)</f>
        <v>0.22588786769803904</v>
      </c>
      <c r="AS4" s="120">
        <f t="shared" ref="AS4:AS67" si="6">G1005/SUM($B1005:$K1005)</f>
        <v>0.12664523664579622</v>
      </c>
      <c r="AT4" s="120">
        <f t="shared" ref="AT4:AT67" si="7">H1005/SUM($B1005:$K1005)</f>
        <v>0.10347336785806373</v>
      </c>
      <c r="AU4" s="120">
        <f t="shared" ref="AU4:AU67" si="8">I1005/SUM($B1005:$K1005)</f>
        <v>8.1971808914334643E-2</v>
      </c>
      <c r="AV4" s="120">
        <f t="shared" ref="AV4:AV67" si="9">J1005/SUM($B1005:$K1005)</f>
        <v>7.0667178864573035E-2</v>
      </c>
      <c r="AW4" s="120">
        <f t="shared" ref="AW4:AW67" si="10">K1005/SUM($B1005:$K1005)</f>
        <v>8.280576610714423E-3</v>
      </c>
      <c r="AX4" s="120">
        <f t="shared" ref="AX4:AX67" si="11">SUM(AN4:AW4)</f>
        <v>0.99999999999999978</v>
      </c>
      <c r="AY4" s="120">
        <f>SUMPRODUCT(AN4:AW4,幕後結果_最佳化!$Z$1005:$AI$1005)</f>
        <v>2.5786480180074955E-3</v>
      </c>
      <c r="AZ4" s="120">
        <f>(SUMPRODUCT(AN4:AW4,MMULT(AN4:AW4,幕後結果!$AB$9:$AK$18)))*252</f>
        <v>2.895237912448527E-2</v>
      </c>
      <c r="BA4" s="120">
        <f t="shared" ref="BA4:BA67" si="12">AZ4^0.5</f>
        <v>0.17015398650776675</v>
      </c>
      <c r="BB4" s="115">
        <f t="shared" ref="BB4:BB67" si="13">(AY4-$BC$2)/$BA4</f>
        <v>-0.23696977549304743</v>
      </c>
      <c r="BC4" s="53"/>
      <c r="BD4" s="53"/>
    </row>
    <row r="5" spans="1:56">
      <c r="A5" s="88">
        <v>4</v>
      </c>
      <c r="B5" s="116">
        <v>0.33289306060526536</v>
      </c>
      <c r="C5" s="116">
        <v>0.24991904723655467</v>
      </c>
      <c r="D5" s="116">
        <v>0.81907384387231152</v>
      </c>
      <c r="E5" s="116">
        <v>0.74477691926176348</v>
      </c>
      <c r="F5" s="116">
        <v>0.10904427449373699</v>
      </c>
      <c r="G5" s="116">
        <v>0.97048982927893501</v>
      </c>
      <c r="H5" s="116">
        <v>0.677161558315442</v>
      </c>
      <c r="I5" s="116">
        <v>0.67134229170306314</v>
      </c>
      <c r="J5" s="116">
        <v>0.98500636649773443</v>
      </c>
      <c r="K5" s="97">
        <v>0.92806386114504358</v>
      </c>
      <c r="L5" s="98"/>
      <c r="M5" s="99">
        <v>4</v>
      </c>
      <c r="N5" s="119">
        <v>-0.43193848730961115</v>
      </c>
      <c r="O5" s="119">
        <v>-0.67474451951173398</v>
      </c>
      <c r="P5" s="119">
        <v>0.91184121183525801</v>
      </c>
      <c r="Q5" s="119">
        <v>0.65814313373218236</v>
      </c>
      <c r="R5" s="119">
        <v>-1.2316267359205675</v>
      </c>
      <c r="S5" s="119">
        <v>1.8880417824426003</v>
      </c>
      <c r="T5" s="119">
        <v>0.45977617867748272</v>
      </c>
      <c r="U5" s="116">
        <v>0.4436226646449683</v>
      </c>
      <c r="V5" s="116">
        <v>2.1702585208877632</v>
      </c>
      <c r="W5" s="91">
        <v>1.4615218718026366</v>
      </c>
      <c r="X5" s="53"/>
      <c r="Y5" s="92">
        <v>4</v>
      </c>
      <c r="Z5" s="116">
        <f>(幕後結果!$AB$2+幕後結果!$AB$4*幕後結果_最佳化!$N1006)*12/3</f>
        <v>-0.43163395369052959</v>
      </c>
      <c r="AA5" s="116">
        <f>(幕後結果!$AC$2+幕後結果!$AC$4*幕後結果_最佳化!$O1006)*12/3</f>
        <v>-0.173729047325378</v>
      </c>
      <c r="AB5" s="116">
        <f>(幕後結果!$AD$2+幕後結果!$AD$4*幕後結果_最佳化!$P1006)*12/3</f>
        <v>0.61109842524024627</v>
      </c>
      <c r="AC5" s="116">
        <f>(幕後結果!$AE$2+幕後結果!$AE$4*幕後結果_最佳化!$Q1006)*12/3</f>
        <v>0.56316704753641611</v>
      </c>
      <c r="AD5" s="116">
        <f>(幕後結果!$AF$2+幕後結果!$AF$4*幕後結果_最佳化!$R1006)*12/3</f>
        <v>-1.0488369579471613</v>
      </c>
      <c r="AE5" s="116">
        <f>(幕後結果!$AG$2+幕後結果!$AG$4*幕後結果_最佳化!$S1006)*12/3</f>
        <v>1.8592950869003666</v>
      </c>
      <c r="AF5" s="116">
        <f>(幕後結果!$AH$2+幕後結果!$AH$4*幕後結果_最佳化!$T1006)*12/3</f>
        <v>0.10631416268694031</v>
      </c>
      <c r="AG5" s="116">
        <f>(幕後結果!$AI$2+幕後結果!$AI$4*幕後結果_最佳化!$U1006)*12/3</f>
        <v>0.25638779441876414</v>
      </c>
      <c r="AH5" s="116">
        <f>(幕後結果!$AJ$2+幕後結果!$AJ$4*幕後結果_最佳化!$V1006)*12/3</f>
        <v>0.81151020850269351</v>
      </c>
      <c r="AI5" s="93">
        <f>(幕後結果!$AK$2+幕後結果!$AK$4*幕後結果_最佳化!$W1006)*12/3</f>
        <v>1.8168125417673486</v>
      </c>
      <c r="AJ5" s="53"/>
      <c r="AK5" s="53"/>
      <c r="AL5" s="53"/>
      <c r="AM5" s="94">
        <v>4</v>
      </c>
      <c r="AN5" s="120">
        <f t="shared" si="1"/>
        <v>0.10886938744148347</v>
      </c>
      <c r="AO5" s="120">
        <f t="shared" si="2"/>
        <v>0.17206170216016473</v>
      </c>
      <c r="AP5" s="120">
        <f t="shared" si="3"/>
        <v>0.21803355012024841</v>
      </c>
      <c r="AQ5" s="120">
        <f t="shared" si="4"/>
        <v>3.853115822621371E-2</v>
      </c>
      <c r="AR5" s="120">
        <f t="shared" si="5"/>
        <v>3.6446130259119885E-2</v>
      </c>
      <c r="AS5" s="120">
        <f t="shared" si="6"/>
        <v>0.20902659777100507</v>
      </c>
      <c r="AT5" s="120">
        <f t="shared" si="7"/>
        <v>4.5643876906170673E-2</v>
      </c>
      <c r="AU5" s="120">
        <f t="shared" si="8"/>
        <v>3.2155289647701146E-2</v>
      </c>
      <c r="AV5" s="120">
        <f t="shared" si="9"/>
        <v>7.6134385632390972E-2</v>
      </c>
      <c r="AW5" s="120">
        <f t="shared" si="10"/>
        <v>6.3097921835501933E-2</v>
      </c>
      <c r="AX5" s="120">
        <f t="shared" si="11"/>
        <v>0.99999999999999989</v>
      </c>
      <c r="AY5" s="120">
        <f>SUMPRODUCT(AN5:AW5,幕後結果_最佳化!$Z$1005:$AI$1005)</f>
        <v>0.17717803177771924</v>
      </c>
      <c r="AZ5" s="120">
        <f>(SUMPRODUCT(AN5:AW5,MMULT(AN5:AW5,幕後結果!$AB$9:$AK$18)))*252</f>
        <v>3.1482089206382097E-2</v>
      </c>
      <c r="BA5" s="120">
        <f t="shared" si="12"/>
        <v>0.1774319283736219</v>
      </c>
      <c r="BB5" s="115">
        <f t="shared" si="13"/>
        <v>0.7567861827831085</v>
      </c>
      <c r="BC5" s="53"/>
      <c r="BD5" s="53"/>
    </row>
    <row r="6" spans="1:56">
      <c r="A6" s="88">
        <v>5</v>
      </c>
      <c r="B6" s="116">
        <v>0.96419348883403888</v>
      </c>
      <c r="C6" s="116">
        <v>0.15888916834250377</v>
      </c>
      <c r="D6" s="116">
        <v>0.53413389745570328</v>
      </c>
      <c r="E6" s="116">
        <v>0.24903643286275634</v>
      </c>
      <c r="F6" s="116">
        <v>0.3899093288908031</v>
      </c>
      <c r="G6" s="116">
        <v>0.26774522690836466</v>
      </c>
      <c r="H6" s="116">
        <v>0.10465914075113147</v>
      </c>
      <c r="I6" s="116">
        <v>0.80408218507146145</v>
      </c>
      <c r="J6" s="116">
        <v>9.1386170091523056E-5</v>
      </c>
      <c r="K6" s="97">
        <v>0.77254200282543883</v>
      </c>
      <c r="L6" s="98"/>
      <c r="M6" s="99">
        <v>5</v>
      </c>
      <c r="N6" s="119">
        <v>1.8015703966632082</v>
      </c>
      <c r="O6" s="119">
        <v>-0.99903376138773958</v>
      </c>
      <c r="P6" s="119">
        <v>8.5665654974193234E-2</v>
      </c>
      <c r="Q6" s="119">
        <v>-0.67752507561204522</v>
      </c>
      <c r="R6" s="119">
        <v>-0.27955536226159916</v>
      </c>
      <c r="S6" s="119">
        <v>-0.61964663922684338</v>
      </c>
      <c r="T6" s="119">
        <v>-1.2554421906382274</v>
      </c>
      <c r="U6" s="116">
        <v>0.85629318509740138</v>
      </c>
      <c r="V6" s="116">
        <v>-3.7417100225689821</v>
      </c>
      <c r="W6" s="91">
        <v>0.74724448794491183</v>
      </c>
      <c r="X6" s="53"/>
      <c r="Y6" s="92">
        <v>5</v>
      </c>
      <c r="Z6" s="116">
        <f>(幕後結果!$AB$2+幕後結果!$AB$4*幕後結果_最佳化!$N1007)*12/3</f>
        <v>3.1491211052306181</v>
      </c>
      <c r="AA6" s="116">
        <f>(幕後結果!$AC$2+幕後結果!$AC$4*幕後結果_最佳化!$O1007)*12/3</f>
        <v>-0.52147754118819922</v>
      </c>
      <c r="AB6" s="116">
        <f>(幕後結果!$AD$2+幕後結果!$AD$4*幕後結果_最佳化!$P1007)*12/3</f>
        <v>0.39831875969117836</v>
      </c>
      <c r="AC6" s="116">
        <f>(幕後結果!$AE$2+幕後結果!$AE$4*幕後結果_最佳化!$Q1007)*12/3</f>
        <v>-0.21285182155722082</v>
      </c>
      <c r="AD6" s="116">
        <f>(幕後結果!$AF$2+幕後結果!$AF$4*幕後結果_最佳化!$R1007)*12/3</f>
        <v>-0.27155636228563623</v>
      </c>
      <c r="AE6" s="116">
        <f>(幕後結果!$AG$2+幕後結果!$AG$4*幕後結果_最佳化!$S1007)*12/3</f>
        <v>0.13469293108142671</v>
      </c>
      <c r="AF6" s="116">
        <f>(幕後結果!$AH$2+幕後結果!$AH$4*幕後結果_最佳化!$T1007)*12/3</f>
        <v>-0.59241124170022408</v>
      </c>
      <c r="AG6" s="116">
        <f>(幕後結果!$AI$2+幕後結果!$AI$4*幕後結果_最佳化!$U1007)*12/3</f>
        <v>9.0608395067652434E-2</v>
      </c>
      <c r="AH6" s="116">
        <f>(幕後結果!$AJ$2+幕後結果!$AJ$4*幕後結果_最佳化!$V1007)*12/3</f>
        <v>-1.8134057254486209</v>
      </c>
      <c r="AI6" s="93">
        <f>(幕後結果!$AK$2+幕後結果!$AK$4*幕後結果_最佳化!$W1007)*12/3</f>
        <v>1.6224392241620256E-2</v>
      </c>
      <c r="AJ6" s="53"/>
      <c r="AK6" s="53"/>
      <c r="AL6" s="53"/>
      <c r="AM6" s="94">
        <v>5</v>
      </c>
      <c r="AN6" s="120">
        <f t="shared" si="1"/>
        <v>7.0733401827429751E-2</v>
      </c>
      <c r="AO6" s="120">
        <f t="shared" si="2"/>
        <v>4.3796441399875027E-2</v>
      </c>
      <c r="AP6" s="120">
        <f t="shared" si="3"/>
        <v>3.6129823271620731E-2</v>
      </c>
      <c r="AQ6" s="120">
        <f t="shared" si="4"/>
        <v>0.227144954410293</v>
      </c>
      <c r="AR6" s="120">
        <f t="shared" si="5"/>
        <v>5.3160115686018007E-2</v>
      </c>
      <c r="AS6" s="120">
        <f t="shared" si="6"/>
        <v>3.6398746000906514E-2</v>
      </c>
      <c r="AT6" s="120">
        <f t="shared" si="7"/>
        <v>8.95777522079345E-2</v>
      </c>
      <c r="AU6" s="120">
        <f t="shared" si="8"/>
        <v>0.17135213719380385</v>
      </c>
      <c r="AV6" s="120">
        <f t="shared" si="9"/>
        <v>0.10212196440578679</v>
      </c>
      <c r="AW6" s="120">
        <f t="shared" si="10"/>
        <v>0.16958466359633181</v>
      </c>
      <c r="AX6" s="120">
        <f t="shared" si="11"/>
        <v>1</v>
      </c>
      <c r="AY6" s="120">
        <f>SUMPRODUCT(AN6:AW6,幕後結果_最佳化!$Z$1005:$AI$1005)</f>
        <v>5.9766464779654319E-2</v>
      </c>
      <c r="AZ6" s="120">
        <f>(SUMPRODUCT(AN6:AW6,MMULT(AN6:AW6,幕後結果!$AB$9:$AK$18)))*252</f>
        <v>2.6187411670122382E-2</v>
      </c>
      <c r="BA6" s="120">
        <f t="shared" si="12"/>
        <v>0.16182525040957724</v>
      </c>
      <c r="BB6" s="115">
        <f t="shared" si="13"/>
        <v>0.10422640927151698</v>
      </c>
      <c r="BC6" s="53"/>
      <c r="BD6" s="53"/>
    </row>
    <row r="7" spans="1:56">
      <c r="A7" s="88">
        <v>6</v>
      </c>
      <c r="B7" s="116">
        <v>0.15135947085596668</v>
      </c>
      <c r="C7" s="116">
        <v>0.10981395239780478</v>
      </c>
      <c r="D7" s="116">
        <v>0.77925073478029394</v>
      </c>
      <c r="E7" s="116">
        <v>0.66344848162998016</v>
      </c>
      <c r="F7" s="116">
        <v>0.88660331509303925</v>
      </c>
      <c r="G7" s="116">
        <v>0.65071798956077509</v>
      </c>
      <c r="H7" s="116">
        <v>0.8422794999657095</v>
      </c>
      <c r="I7" s="116">
        <v>0.86447309409697226</v>
      </c>
      <c r="J7" s="116">
        <v>0.13216412095474328</v>
      </c>
      <c r="K7" s="97">
        <v>0.75266150140438559</v>
      </c>
      <c r="L7" s="98"/>
      <c r="M7" s="99">
        <v>6</v>
      </c>
      <c r="N7" s="119">
        <v>-1.0306202381591818</v>
      </c>
      <c r="O7" s="119">
        <v>-1.2275181487691627</v>
      </c>
      <c r="P7" s="119">
        <v>0.769665179255559</v>
      </c>
      <c r="Q7" s="119">
        <v>0.42189311356460618</v>
      </c>
      <c r="R7" s="119">
        <v>1.2086603257769295</v>
      </c>
      <c r="S7" s="119">
        <v>0.38725961385171831</v>
      </c>
      <c r="T7" s="119">
        <v>1.0038705774052428</v>
      </c>
      <c r="U7" s="116">
        <v>1.1006389835770034</v>
      </c>
      <c r="V7" s="116">
        <v>-1.1162193775849265</v>
      </c>
      <c r="W7" s="91">
        <v>0.6828889811413843</v>
      </c>
      <c r="X7" s="53"/>
      <c r="Y7" s="92">
        <v>6</v>
      </c>
      <c r="Z7" s="116">
        <f>(幕後結果!$AB$2+幕後結果!$AB$4*幕後結果_最佳化!$N1008)*12/3</f>
        <v>-1.391438825487251</v>
      </c>
      <c r="AA7" s="116">
        <f>(幕後結果!$AC$2+幕後結果!$AC$4*幕後結果_最佳化!$O1008)*12/3</f>
        <v>-0.5394563579084426</v>
      </c>
      <c r="AB7" s="116">
        <f>(幕後結果!$AD$2+幕後結果!$AD$4*幕後結果_最佳化!$P1008)*12/3</f>
        <v>0.34526520573098662</v>
      </c>
      <c r="AC7" s="116">
        <f>(幕後結果!$AE$2+幕後結果!$AE$4*幕後結果_最佳化!$Q1008)*12/3</f>
        <v>0.24989996738806605</v>
      </c>
      <c r="AD7" s="116">
        <f>(幕後結果!$AF$2+幕後結果!$AF$4*幕後結果_最佳化!$R1008)*12/3</f>
        <v>0.19617037512414515</v>
      </c>
      <c r="AE7" s="116">
        <f>(幕後結果!$AG$2+幕後結果!$AG$4*幕後結果_最佳化!$S1008)*12/3</f>
        <v>0.67882070943139938</v>
      </c>
      <c r="AF7" s="116">
        <f>(幕後結果!$AH$2+幕後結果!$AH$4*幕後結果_最佳化!$T1008)*12/3</f>
        <v>0.37320427784905341</v>
      </c>
      <c r="AG7" s="116">
        <f>(幕後結果!$AI$2+幕後結果!$AI$4*幕後結果_最佳化!$U1008)*12/3</f>
        <v>0.50104795689407289</v>
      </c>
      <c r="AH7" s="116">
        <f>(幕後結果!$AJ$2+幕後結果!$AJ$4*幕後結果_最佳化!$V1008)*12/3</f>
        <v>-0.23689263071286418</v>
      </c>
      <c r="AI7" s="93">
        <f>(幕後結果!$AK$2+幕後結果!$AK$4*幕後結果_最佳化!$W1008)*12/3</f>
        <v>0.92476414400515294</v>
      </c>
      <c r="AJ7" s="53"/>
      <c r="AK7" s="53"/>
      <c r="AL7" s="53"/>
      <c r="AM7" s="94">
        <v>6</v>
      </c>
      <c r="AN7" s="120">
        <f t="shared" si="1"/>
        <v>0.11179584484369351</v>
      </c>
      <c r="AO7" s="120">
        <f t="shared" si="2"/>
        <v>1.4161853458294517E-2</v>
      </c>
      <c r="AP7" s="120">
        <f t="shared" si="3"/>
        <v>3.4505453313007028E-2</v>
      </c>
      <c r="AQ7" s="120">
        <f t="shared" si="4"/>
        <v>3.4999416485390844E-2</v>
      </c>
      <c r="AR7" s="120">
        <f t="shared" si="5"/>
        <v>0.10341250558377894</v>
      </c>
      <c r="AS7" s="120">
        <f t="shared" si="6"/>
        <v>0.17947004996050503</v>
      </c>
      <c r="AT7" s="120">
        <f t="shared" si="7"/>
        <v>0.13800461240391326</v>
      </c>
      <c r="AU7" s="120">
        <f t="shared" si="8"/>
        <v>0.16524769812775147</v>
      </c>
      <c r="AV7" s="120">
        <f t="shared" si="9"/>
        <v>0.12736993654383724</v>
      </c>
      <c r="AW7" s="120">
        <f t="shared" si="10"/>
        <v>9.1032629279828289E-2</v>
      </c>
      <c r="AX7" s="120">
        <f t="shared" si="11"/>
        <v>1</v>
      </c>
      <c r="AY7" s="120">
        <f>SUMPRODUCT(AN7:AW7,幕後結果_最佳化!$Z$1005:$AI$1005)</f>
        <v>8.2039129072567704E-2</v>
      </c>
      <c r="AZ7" s="120">
        <f>(SUMPRODUCT(AN7:AW7,MMULT(AN7:AW7,幕後結果!$AB$9:$AK$18)))*252</f>
        <v>2.7101461718070985E-2</v>
      </c>
      <c r="BA7" s="120">
        <f t="shared" si="12"/>
        <v>0.16462521592414384</v>
      </c>
      <c r="BB7" s="115">
        <f t="shared" si="13"/>
        <v>0.23774686552637397</v>
      </c>
      <c r="BC7" s="53"/>
      <c r="BD7" s="53"/>
    </row>
    <row r="8" spans="1:56">
      <c r="A8" s="88">
        <v>7</v>
      </c>
      <c r="B8" s="116">
        <v>0.50827258704355049</v>
      </c>
      <c r="C8" s="116">
        <v>0.44903691046581384</v>
      </c>
      <c r="D8" s="116">
        <v>9.1478284052785019E-2</v>
      </c>
      <c r="E8" s="116">
        <v>0.57786993536748765</v>
      </c>
      <c r="F8" s="116">
        <v>7.0901179427224958E-2</v>
      </c>
      <c r="G8" s="116">
        <v>0.82124097001972096</v>
      </c>
      <c r="H8" s="116">
        <v>0.9507302273281637</v>
      </c>
      <c r="I8" s="116">
        <v>0.62001343010963961</v>
      </c>
      <c r="J8" s="116">
        <v>0.41893940729868073</v>
      </c>
      <c r="K8" s="97">
        <v>0.51075889506101446</v>
      </c>
      <c r="L8" s="98"/>
      <c r="M8" s="99">
        <v>7</v>
      </c>
      <c r="N8" s="119">
        <v>2.0737786892769425E-2</v>
      </c>
      <c r="O8" s="119">
        <v>-0.12809496454595934</v>
      </c>
      <c r="P8" s="119">
        <v>-1.3317067567377501</v>
      </c>
      <c r="Q8" s="119">
        <v>0.19644723371544143</v>
      </c>
      <c r="R8" s="119">
        <v>-1.4691122013871072</v>
      </c>
      <c r="S8" s="119">
        <v>0.92010467809054786</v>
      </c>
      <c r="T8" s="119">
        <v>1.6519755003309844</v>
      </c>
      <c r="U8" s="116">
        <v>0.30551606055451896</v>
      </c>
      <c r="V8" s="116">
        <v>-0.20460747520194156</v>
      </c>
      <c r="W8" s="91">
        <v>2.6971820446172055E-2</v>
      </c>
      <c r="X8" s="53"/>
      <c r="Y8" s="92">
        <v>7</v>
      </c>
      <c r="Z8" s="116">
        <f>(幕後結果!$AB$2+幕後結果!$AB$4*幕後結果_最佳化!$N1009)*12/3</f>
        <v>0.29409535526147218</v>
      </c>
      <c r="AA8" s="116">
        <f>(幕後結果!$AC$2+幕後結果!$AC$4*幕後結果_最佳化!$O1009)*12/3</f>
        <v>0.19512833953331601</v>
      </c>
      <c r="AB8" s="116">
        <f>(幕後結果!$AD$2+幕後結果!$AD$4*幕後結果_最佳化!$P1009)*12/3</f>
        <v>-0.99437865355939115</v>
      </c>
      <c r="AC8" s="116">
        <f>(幕後結果!$AE$2+幕後結果!$AE$4*幕後結果_最佳化!$Q1009)*12/3</f>
        <v>3.1512046446908346E-2</v>
      </c>
      <c r="AD8" s="116">
        <f>(幕後結果!$AF$2+幕後結果!$AF$4*幕後結果_最佳化!$R1009)*12/3</f>
        <v>-1.3913556363245878</v>
      </c>
      <c r="AE8" s="116">
        <f>(幕後結果!$AG$2+幕後結果!$AG$4*幕後結果_最佳化!$S1009)*12/3</f>
        <v>1.1045158376880018</v>
      </c>
      <c r="AF8" s="116">
        <f>(幕後結果!$AH$2+幕後結果!$AH$4*幕後結果_最佳化!$T1009)*12/3</f>
        <v>0.62189600347803209</v>
      </c>
      <c r="AG8" s="116">
        <f>(幕後結果!$AI$2+幕後結果!$AI$4*幕後結果_最佳化!$U1009)*12/3</f>
        <v>6.0782505252787576E-2</v>
      </c>
      <c r="AH8" s="116">
        <f>(幕後結果!$AJ$2+幕後結果!$AJ$4*幕後結果_最佳化!$V1009)*12/3</f>
        <v>-0.40566763272652523</v>
      </c>
      <c r="AI8" s="93">
        <f>(幕後結果!$AK$2+幕後結果!$AK$4*幕後結果_最佳化!$W1009)*12/3</f>
        <v>0.16135668357889499</v>
      </c>
      <c r="AJ8" s="53"/>
      <c r="AK8" s="53"/>
      <c r="AL8" s="53"/>
      <c r="AM8" s="94">
        <v>7</v>
      </c>
      <c r="AN8" s="120">
        <f t="shared" si="1"/>
        <v>0.17221651852048514</v>
      </c>
      <c r="AO8" s="120">
        <f t="shared" si="2"/>
        <v>0.13613833915878917</v>
      </c>
      <c r="AP8" s="120">
        <f t="shared" si="3"/>
        <v>7.0013207568414962E-2</v>
      </c>
      <c r="AQ8" s="120">
        <f t="shared" si="4"/>
        <v>0.15316170776932367</v>
      </c>
      <c r="AR8" s="120">
        <f t="shared" si="5"/>
        <v>0.12667983253360748</v>
      </c>
      <c r="AS8" s="120">
        <f t="shared" si="6"/>
        <v>0.11707144057271501</v>
      </c>
      <c r="AT8" s="120">
        <f t="shared" si="7"/>
        <v>9.2804642373749094E-2</v>
      </c>
      <c r="AU8" s="120">
        <f t="shared" si="8"/>
        <v>9.2258877125660402E-2</v>
      </c>
      <c r="AV8" s="120">
        <f t="shared" si="9"/>
        <v>3.0788337801378556E-2</v>
      </c>
      <c r="AW8" s="120">
        <f t="shared" si="10"/>
        <v>8.867096575876629E-3</v>
      </c>
      <c r="AX8" s="120">
        <f t="shared" si="11"/>
        <v>1</v>
      </c>
      <c r="AY8" s="120">
        <f>SUMPRODUCT(AN8:AW8,幕後結果_最佳化!$Z$1005:$AI$1005)</f>
        <v>9.8546627975111586E-2</v>
      </c>
      <c r="AZ8" s="120">
        <f>(SUMPRODUCT(AN8:AW8,MMULT(AN8:AW8,幕後結果!$AB$9:$AK$18)))*252</f>
        <v>3.4559907441143935E-2</v>
      </c>
      <c r="BA8" s="120">
        <f t="shared" si="12"/>
        <v>0.18590295167410317</v>
      </c>
      <c r="BB8" s="115">
        <f t="shared" si="13"/>
        <v>0.29933160003108938</v>
      </c>
      <c r="BC8" s="53"/>
      <c r="BD8" s="53"/>
    </row>
    <row r="9" spans="1:56">
      <c r="A9" s="88">
        <v>8</v>
      </c>
      <c r="B9" s="116">
        <v>0.29808885875402846</v>
      </c>
      <c r="C9" s="116">
        <v>0.96387724826922483</v>
      </c>
      <c r="D9" s="116">
        <v>0.84532348496691601</v>
      </c>
      <c r="E9" s="116">
        <v>0.93296081128954023</v>
      </c>
      <c r="F9" s="116">
        <v>0.87063364814428268</v>
      </c>
      <c r="G9" s="116">
        <v>0.35187022768531762</v>
      </c>
      <c r="H9" s="116">
        <v>0.50825767935192023</v>
      </c>
      <c r="I9" s="116">
        <v>0.69322506154782837</v>
      </c>
      <c r="J9" s="116">
        <v>0.47852223114726744</v>
      </c>
      <c r="K9" s="97">
        <v>0.76895701074387501</v>
      </c>
      <c r="L9" s="98"/>
      <c r="M9" s="99">
        <v>8</v>
      </c>
      <c r="N9" s="119">
        <v>-0.52990511798439255</v>
      </c>
      <c r="O9" s="119">
        <v>1.7975679351245126</v>
      </c>
      <c r="P9" s="119">
        <v>1.0165805093634945</v>
      </c>
      <c r="Q9" s="119">
        <v>1.4982112355078354</v>
      </c>
      <c r="R9" s="119">
        <v>1.1293915314041145</v>
      </c>
      <c r="S9" s="119">
        <v>-0.38027612608709183</v>
      </c>
      <c r="T9" s="119">
        <v>2.070041082986036E-2</v>
      </c>
      <c r="U9" s="116">
        <v>0.50501275564446557</v>
      </c>
      <c r="V9" s="116">
        <v>-5.3862815845306389E-2</v>
      </c>
      <c r="W9" s="91">
        <v>0.73541633169027043</v>
      </c>
      <c r="X9" s="53"/>
      <c r="Y9" s="92">
        <v>8</v>
      </c>
      <c r="Z9" s="116">
        <f>(幕後結果!$AB$2+幕後結果!$AB$4*幕後結果_最佳化!$N1010)*12/3</f>
        <v>-0.58869377597796679</v>
      </c>
      <c r="AA9" s="116">
        <f>(幕後結果!$AC$2+幕後結果!$AC$4*幕後結果_最佳化!$O1010)*12/3</f>
        <v>1.6050351465445951</v>
      </c>
      <c r="AB9" s="116">
        <f>(幕後結果!$AD$2+幕後結果!$AD$4*幕後結果_最佳化!$P1010)*12/3</f>
        <v>0.83529501904136183</v>
      </c>
      <c r="AC9" s="116">
        <f>(幕後結果!$AE$2+幕後結果!$AE$4*幕後結果_最佳化!$Q1010)*12/3</f>
        <v>1.3233775418034159</v>
      </c>
      <c r="AD9" s="116">
        <f>(幕後結果!$AF$2+幕後結果!$AF$4*幕後結果_最佳化!$R1010)*12/3</f>
        <v>0.24001727215116875</v>
      </c>
      <c r="AE9" s="116">
        <f>(幕後結果!$AG$2+幕後結果!$AG$4*幕後結果_最佳化!$S1010)*12/3</f>
        <v>0.79940880282872639</v>
      </c>
      <c r="AF9" s="116">
        <f>(幕後結果!$AH$2+幕後結果!$AH$4*幕後結果_最佳化!$T1010)*12/3</f>
        <v>0.26107212648216038</v>
      </c>
      <c r="AG9" s="116">
        <f>(幕後結果!$AI$2+幕後結果!$AI$4*幕後結果_最佳化!$U1010)*12/3</f>
        <v>0.65798353503399587</v>
      </c>
      <c r="AH9" s="116">
        <f>(幕後結果!$AJ$2+幕後結果!$AJ$4*幕後結果_最佳化!$V1010)*12/3</f>
        <v>0.26157901731876526</v>
      </c>
      <c r="AI9" s="93">
        <f>(幕後結果!$AK$2+幕後結果!$AK$4*幕後結果_最佳化!$W1010)*12/3</f>
        <v>0.93260355417107654</v>
      </c>
      <c r="AJ9" s="53"/>
      <c r="AK9" s="53"/>
      <c r="AL9" s="53"/>
      <c r="AM9" s="94">
        <v>8</v>
      </c>
      <c r="AN9" s="120">
        <f t="shared" si="1"/>
        <v>3.672679715250292E-3</v>
      </c>
      <c r="AO9" s="120">
        <f t="shared" si="2"/>
        <v>0.13386812352112398</v>
      </c>
      <c r="AP9" s="120">
        <f t="shared" si="3"/>
        <v>0.17638708927203561</v>
      </c>
      <c r="AQ9" s="120">
        <f t="shared" si="4"/>
        <v>5.5523424522956062E-2</v>
      </c>
      <c r="AR9" s="120">
        <f t="shared" si="5"/>
        <v>0.11804027946492208</v>
      </c>
      <c r="AS9" s="120">
        <f t="shared" si="6"/>
        <v>1.2845771263983884E-2</v>
      </c>
      <c r="AT9" s="120">
        <f t="shared" si="7"/>
        <v>7.9966496821513453E-2</v>
      </c>
      <c r="AU9" s="120">
        <f t="shared" si="8"/>
        <v>0.18300184232728117</v>
      </c>
      <c r="AV9" s="120">
        <f t="shared" si="9"/>
        <v>3.6190788312437964E-3</v>
      </c>
      <c r="AW9" s="120">
        <f t="shared" si="10"/>
        <v>0.23307521425968963</v>
      </c>
      <c r="AX9" s="120">
        <f t="shared" si="11"/>
        <v>1</v>
      </c>
      <c r="AY9" s="120">
        <f>SUMPRODUCT(AN9:AW9,幕後結果_最佳化!$Z$1005:$AI$1005)</f>
        <v>6.046899501868655E-2</v>
      </c>
      <c r="AZ9" s="120">
        <f>(SUMPRODUCT(AN9:AW9,MMULT(AN9:AW9,幕後結果!$AB$9:$AK$18)))*252</f>
        <v>2.1680914499464004E-2</v>
      </c>
      <c r="BA9" s="120">
        <f t="shared" si="12"/>
        <v>0.14724440396654809</v>
      </c>
      <c r="BB9" s="115">
        <f t="shared" si="13"/>
        <v>0.119318592390635</v>
      </c>
      <c r="BC9" s="53"/>
      <c r="BD9" s="53"/>
    </row>
    <row r="10" spans="1:56">
      <c r="A10" s="88">
        <v>9</v>
      </c>
      <c r="B10" s="116">
        <v>0.99120417966666086</v>
      </c>
      <c r="C10" s="116">
        <v>0.55582710555549597</v>
      </c>
      <c r="D10" s="116">
        <v>0.14607024994831996</v>
      </c>
      <c r="E10" s="116">
        <v>0.19736511867678308</v>
      </c>
      <c r="F10" s="116">
        <v>0.17617155503428839</v>
      </c>
      <c r="G10" s="116">
        <v>0.87890180663806539</v>
      </c>
      <c r="H10" s="116">
        <v>0.76981293488893132</v>
      </c>
      <c r="I10" s="116">
        <v>0.83625639295318299</v>
      </c>
      <c r="J10" s="116">
        <v>0.12561153495801203</v>
      </c>
      <c r="K10" s="97">
        <v>0.78109314965050514</v>
      </c>
      <c r="L10" s="98"/>
      <c r="M10" s="99">
        <v>9</v>
      </c>
      <c r="N10" s="119">
        <v>2.3741030371131555</v>
      </c>
      <c r="O10" s="119">
        <v>0.14039768240679948</v>
      </c>
      <c r="P10" s="119">
        <v>-1.0534375546018642</v>
      </c>
      <c r="Q10" s="119">
        <v>-0.85107041729460486</v>
      </c>
      <c r="R10" s="119">
        <v>-0.93005403095202044</v>
      </c>
      <c r="S10" s="119">
        <v>1.1695145396414695</v>
      </c>
      <c r="T10" s="119">
        <v>0.73823093038929399</v>
      </c>
      <c r="U10" s="116">
        <v>0.9791877624558506</v>
      </c>
      <c r="V10" s="116">
        <v>-1.1473837120010975</v>
      </c>
      <c r="W10" s="91">
        <v>0.7758904011084824</v>
      </c>
      <c r="X10" s="53"/>
      <c r="Y10" s="92">
        <v>9</v>
      </c>
      <c r="Z10" s="116">
        <f>(幕後結果!$AB$2+幕後結果!$AB$4*幕後結果_最佳化!$N1011)*12/3</f>
        <v>4.0670037979746247</v>
      </c>
      <c r="AA10" s="116">
        <f>(幕後結果!$AC$2+幕後結果!$AC$4*幕後結果_最佳化!$O1011)*12/3</f>
        <v>0.26648429998713602</v>
      </c>
      <c r="AB10" s="116">
        <f>(幕後結果!$AD$2+幕後結果!$AD$4*幕後結果_最佳化!$P1011)*12/3</f>
        <v>-0.29153428039209683</v>
      </c>
      <c r="AC10" s="116">
        <f>(幕後結果!$AE$2+幕後結果!$AE$4*幕後結果_最佳化!$Q1011)*12/3</f>
        <v>-0.33704253170168741</v>
      </c>
      <c r="AD10" s="116">
        <f>(幕後結果!$AF$2+幕後結果!$AF$4*幕後結果_最佳化!$R1011)*12/3</f>
        <v>-0.69285872116405323</v>
      </c>
      <c r="AE10" s="116">
        <f>(幕後結果!$AG$2+幕後結果!$AG$4*幕後結果_最佳化!$S1011)*12/3</f>
        <v>1.2718447063764478</v>
      </c>
      <c r="AF10" s="116">
        <f>(幕後結果!$AH$2+幕後結果!$AH$4*幕後結果_最佳化!$T1011)*12/3</f>
        <v>0.43055639297696241</v>
      </c>
      <c r="AG10" s="116">
        <f>(幕後結果!$AI$2+幕後結果!$AI$4*幕後結果_最佳化!$U1011)*12/3</f>
        <v>0.41419632615417407</v>
      </c>
      <c r="AH10" s="116">
        <f>(幕後結果!$AJ$2+幕後結果!$AJ$4*幕後結果_最佳化!$V1011)*12/3</f>
        <v>-0.42860398814924611</v>
      </c>
      <c r="AI10" s="93">
        <f>(幕後結果!$AK$2+幕後結果!$AK$4*幕後結果_最佳化!$W1011)*12/3</f>
        <v>0.71317803227260124</v>
      </c>
      <c r="AJ10" s="53"/>
      <c r="AK10" s="53"/>
      <c r="AL10" s="53"/>
      <c r="AM10" s="94">
        <v>9</v>
      </c>
      <c r="AN10" s="120">
        <f t="shared" si="1"/>
        <v>0.12320278138170791</v>
      </c>
      <c r="AO10" s="120">
        <f t="shared" si="2"/>
        <v>0.11811348174526766</v>
      </c>
      <c r="AP10" s="120">
        <f t="shared" si="3"/>
        <v>7.3353820168017794E-2</v>
      </c>
      <c r="AQ10" s="120">
        <f t="shared" si="4"/>
        <v>8.6702131741308752E-2</v>
      </c>
      <c r="AR10" s="120">
        <f t="shared" si="5"/>
        <v>0.10926529445432411</v>
      </c>
      <c r="AS10" s="120">
        <f t="shared" si="6"/>
        <v>1.3811568353176481E-2</v>
      </c>
      <c r="AT10" s="120">
        <f t="shared" si="7"/>
        <v>0.1281126610535171</v>
      </c>
      <c r="AU10" s="120">
        <f t="shared" si="8"/>
        <v>0.16623955943172528</v>
      </c>
      <c r="AV10" s="120">
        <f t="shared" si="9"/>
        <v>8.0927670151462183E-2</v>
      </c>
      <c r="AW10" s="120">
        <f t="shared" si="10"/>
        <v>0.10027103151949271</v>
      </c>
      <c r="AX10" s="120">
        <f t="shared" si="11"/>
        <v>0.99999999999999989</v>
      </c>
      <c r="AY10" s="120">
        <f>SUMPRODUCT(AN10:AW10,幕後結果_最佳化!$Z$1005:$AI$1005)</f>
        <v>3.9803521203818359E-2</v>
      </c>
      <c r="AZ10" s="120">
        <f>(SUMPRODUCT(AN10:AW10,MMULT(AN10:AW10,幕後結果!$AB$9:$AK$18)))*252</f>
        <v>2.6097432295085991E-2</v>
      </c>
      <c r="BA10" s="120">
        <f t="shared" si="12"/>
        <v>0.16154699717136803</v>
      </c>
      <c r="BB10" s="115">
        <f t="shared" si="13"/>
        <v>-1.9167665449682833E-2</v>
      </c>
      <c r="BC10" s="53"/>
      <c r="BD10" s="53"/>
    </row>
    <row r="11" spans="1:56">
      <c r="A11" s="88">
        <v>10</v>
      </c>
      <c r="B11" s="116">
        <v>0.51902587636261499</v>
      </c>
      <c r="C11" s="116">
        <v>0.410292253128413</v>
      </c>
      <c r="D11" s="116">
        <v>0.56534365678600995</v>
      </c>
      <c r="E11" s="116">
        <v>0.88334457611572326</v>
      </c>
      <c r="F11" s="116">
        <v>0.50812567664457875</v>
      </c>
      <c r="G11" s="116">
        <v>0.54935767567080407</v>
      </c>
      <c r="H11" s="116">
        <v>0.49919874619183613</v>
      </c>
      <c r="I11" s="116">
        <v>0.44811345736796859</v>
      </c>
      <c r="J11" s="116">
        <v>1.2411621365176817E-2</v>
      </c>
      <c r="K11" s="97">
        <v>0.74474922217258954</v>
      </c>
      <c r="L11" s="98"/>
      <c r="M11" s="99">
        <v>10</v>
      </c>
      <c r="N11" s="119">
        <v>4.7708892136055607E-2</v>
      </c>
      <c r="O11" s="119">
        <v>-0.22679325825720983</v>
      </c>
      <c r="P11" s="119">
        <v>0.16453158230565643</v>
      </c>
      <c r="Q11" s="119">
        <v>1.1918735067211534</v>
      </c>
      <c r="R11" s="119">
        <v>2.0369459338755232E-2</v>
      </c>
      <c r="S11" s="119">
        <v>0.1240386808366071</v>
      </c>
      <c r="T11" s="119">
        <v>-2.00844680099689E-3</v>
      </c>
      <c r="U11" s="116">
        <v>-0.13042913795339797</v>
      </c>
      <c r="V11" s="116">
        <v>-2.2441423678029295</v>
      </c>
      <c r="W11" s="91">
        <v>0.65805692136137628</v>
      </c>
      <c r="X11" s="53"/>
      <c r="Y11" s="92">
        <v>10</v>
      </c>
      <c r="Z11" s="116">
        <f>(幕後結果!$AB$2+幕後結果!$AB$4*幕後結果_最佳化!$N1012)*12/3</f>
        <v>0.33733535409810406</v>
      </c>
      <c r="AA11" s="116">
        <f>(幕後結果!$AC$2+幕後結果!$AC$4*幕後結果_最佳化!$O1012)*12/3</f>
        <v>0.12292920477823532</v>
      </c>
      <c r="AB11" s="116">
        <f>(幕後結果!$AD$2+幕後結果!$AD$4*幕後結果_最佳化!$P1012)*12/3</f>
        <v>0.15957094258715238</v>
      </c>
      <c r="AC11" s="116">
        <f>(幕後結果!$AE$2+幕後結果!$AE$4*幕後結果_最佳化!$Q1012)*12/3</f>
        <v>0.95590839484971424</v>
      </c>
      <c r="AD11" s="116">
        <f>(幕後結果!$AF$2+幕後結果!$AF$4*幕後結果_最佳化!$R1012)*12/3</f>
        <v>-0.36988054357919403</v>
      </c>
      <c r="AE11" s="116">
        <f>(幕後結果!$AG$2+幕後結果!$AG$4*幕後結果_最佳化!$S1012)*12/3</f>
        <v>0.91855826021682196</v>
      </c>
      <c r="AF11" s="116">
        <f>(幕後結果!$AH$2+幕後結果!$AH$4*幕後結果_最佳化!$T1012)*12/3</f>
        <v>3.0391512323496399E-3</v>
      </c>
      <c r="AG11" s="116">
        <f>(幕後結果!$AI$2+幕後結果!$AI$4*幕後結果_最佳化!$U1012)*12/3</f>
        <v>5.4683168339129916E-2</v>
      </c>
      <c r="AH11" s="116">
        <f>(幕後結果!$AJ$2+幕後結果!$AJ$4*幕後結果_最佳化!$V1012)*12/3</f>
        <v>-1.1151527897735809</v>
      </c>
      <c r="AI11" s="93">
        <f>(幕後結果!$AK$2+幕後結果!$AK$4*幕後結果_最佳化!$W1012)*12/3</f>
        <v>0.24341761386369995</v>
      </c>
      <c r="AJ11" s="53"/>
      <c r="AK11" s="53"/>
      <c r="AL11" s="53"/>
      <c r="AM11" s="94">
        <v>10</v>
      </c>
      <c r="AN11" s="120">
        <f t="shared" si="1"/>
        <v>0.12119198587767659</v>
      </c>
      <c r="AO11" s="120">
        <f t="shared" si="2"/>
        <v>0.12353219062281194</v>
      </c>
      <c r="AP11" s="120">
        <f t="shared" si="3"/>
        <v>4.6970187597355885E-3</v>
      </c>
      <c r="AQ11" s="120">
        <f t="shared" si="4"/>
        <v>8.954324251877914E-2</v>
      </c>
      <c r="AR11" s="120">
        <f t="shared" si="5"/>
        <v>0.15750252328579592</v>
      </c>
      <c r="AS11" s="120">
        <f t="shared" si="6"/>
        <v>8.7584916954043662E-2</v>
      </c>
      <c r="AT11" s="120">
        <f t="shared" si="7"/>
        <v>5.5696021605383068E-2</v>
      </c>
      <c r="AU11" s="120">
        <f t="shared" si="8"/>
        <v>7.3379717362596256E-2</v>
      </c>
      <c r="AV11" s="120">
        <f t="shared" si="9"/>
        <v>0.14980358893861068</v>
      </c>
      <c r="AW11" s="120">
        <f t="shared" si="10"/>
        <v>0.13706879407456712</v>
      </c>
      <c r="AX11" s="120">
        <f t="shared" si="11"/>
        <v>1</v>
      </c>
      <c r="AY11" s="120">
        <f>SUMPRODUCT(AN11:AW11,幕後結果_最佳化!$Z$1005:$AI$1005)</f>
        <v>4.8266193690079368E-2</v>
      </c>
      <c r="AZ11" s="120">
        <f>(SUMPRODUCT(AN11:AW11,MMULT(AN11:AW11,幕後結果!$AB$9:$AK$18)))*252</f>
        <v>2.7954459184426201E-2</v>
      </c>
      <c r="BA11" s="120">
        <f t="shared" si="12"/>
        <v>0.16719587071583497</v>
      </c>
      <c r="BB11" s="115">
        <f t="shared" si="13"/>
        <v>3.20952525149363E-2</v>
      </c>
      <c r="BC11" s="53"/>
      <c r="BD11" s="53"/>
    </row>
    <row r="12" spans="1:56">
      <c r="A12" s="88">
        <v>11</v>
      </c>
      <c r="B12" s="116">
        <v>0.8629472600377821</v>
      </c>
      <c r="C12" s="116">
        <v>0.79303996569447111</v>
      </c>
      <c r="D12" s="116">
        <v>0.86082942275893659</v>
      </c>
      <c r="E12" s="116">
        <v>0.56933353600698888</v>
      </c>
      <c r="F12" s="116">
        <v>0.24959534143690787</v>
      </c>
      <c r="G12" s="116">
        <v>9.379379001873156E-2</v>
      </c>
      <c r="H12" s="116">
        <v>0.64518395110005589</v>
      </c>
      <c r="I12" s="116">
        <v>0.19742294165549468</v>
      </c>
      <c r="J12" s="116">
        <v>0.29270432645805355</v>
      </c>
      <c r="K12" s="97">
        <v>0.11281006036228547</v>
      </c>
      <c r="L12" s="98"/>
      <c r="M12" s="99">
        <v>11</v>
      </c>
      <c r="N12" s="119">
        <v>1.0936569088465453</v>
      </c>
      <c r="O12" s="119">
        <v>0.81701462793065083</v>
      </c>
      <c r="P12" s="119">
        <v>1.0840533286006131</v>
      </c>
      <c r="Q12" s="119">
        <v>0.17467765315684733</v>
      </c>
      <c r="R12" s="119">
        <v>-0.67576370361950433</v>
      </c>
      <c r="S12" s="119">
        <v>-1.3177493151421442</v>
      </c>
      <c r="T12" s="119">
        <v>0.37235023927207361</v>
      </c>
      <c r="U12" s="116">
        <v>-0.85086223863912691</v>
      </c>
      <c r="V12" s="116">
        <v>-0.54550149453090246</v>
      </c>
      <c r="W12" s="91">
        <v>-1.2117185894652034</v>
      </c>
      <c r="X12" s="53"/>
      <c r="Y12" s="92">
        <v>11</v>
      </c>
      <c r="Z12" s="116">
        <f>(幕後結果!$AB$2+幕後結果!$AB$4*幕後結果_最佳化!$N1013)*12/3</f>
        <v>2.0141962249368008</v>
      </c>
      <c r="AA12" s="116">
        <f>(幕後結果!$AC$2+幕後結果!$AC$4*幕後結果_最佳化!$O1013)*12/3</f>
        <v>0.81789248867682962</v>
      </c>
      <c r="AB12" s="116">
        <f>(幕後結果!$AD$2+幕後結果!$AD$4*幕後結果_最佳化!$P1013)*12/3</f>
        <v>1.1472447374257995</v>
      </c>
      <c r="AC12" s="116">
        <f>(幕後結果!$AE$2+幕後結果!$AE$4*幕後結果_最佳化!$Q1013)*12/3</f>
        <v>0.54349447029064812</v>
      </c>
      <c r="AD12" s="116">
        <f>(幕後結果!$AF$2+幕後結果!$AF$4*幕後結果_最佳化!$R1013)*12/3</f>
        <v>-0.49400255605109716</v>
      </c>
      <c r="AE12" s="116">
        <f>(幕後結果!$AG$2+幕後結果!$AG$4*幕後結果_最佳化!$S1013)*12/3</f>
        <v>7.4073507449884057E-2</v>
      </c>
      <c r="AF12" s="116">
        <f>(幕後結果!$AH$2+幕後結果!$AH$4*幕後結果_最佳化!$T1013)*12/3</f>
        <v>0.34221516000712421</v>
      </c>
      <c r="AG12" s="116">
        <f>(幕後結果!$AI$2+幕後結果!$AI$4*幕後結果_最佳化!$U1013)*12/3</f>
        <v>-0.36958258410327166</v>
      </c>
      <c r="AH12" s="116">
        <f>(幕後結果!$AJ$2+幕後結果!$AJ$4*幕後結果_最佳化!$V1013)*12/3</f>
        <v>-0.36782754360532161</v>
      </c>
      <c r="AI12" s="93">
        <f>(幕後結果!$AK$2+幕後結果!$AK$4*幕後結果_最佳化!$W1013)*12/3</f>
        <v>-0.53242464972948966</v>
      </c>
      <c r="AJ12" s="53"/>
      <c r="AK12" s="53"/>
      <c r="AL12" s="53"/>
      <c r="AM12" s="94">
        <v>11</v>
      </c>
      <c r="AN12" s="120">
        <f t="shared" si="1"/>
        <v>0.19925935933619401</v>
      </c>
      <c r="AO12" s="120">
        <f t="shared" si="2"/>
        <v>0.16840587970673654</v>
      </c>
      <c r="AP12" s="120">
        <f t="shared" si="3"/>
        <v>0.14325667305390211</v>
      </c>
      <c r="AQ12" s="120">
        <f t="shared" si="4"/>
        <v>6.788029263615579E-2</v>
      </c>
      <c r="AR12" s="120">
        <f t="shared" si="5"/>
        <v>6.9926991117472498E-2</v>
      </c>
      <c r="AS12" s="120">
        <f t="shared" si="6"/>
        <v>1.8277048077721573E-2</v>
      </c>
      <c r="AT12" s="120">
        <f t="shared" si="7"/>
        <v>0.11537132142320182</v>
      </c>
      <c r="AU12" s="120">
        <f t="shared" si="8"/>
        <v>6.1063671388483759E-2</v>
      </c>
      <c r="AV12" s="120">
        <f t="shared" si="9"/>
        <v>0.13161470423341534</v>
      </c>
      <c r="AW12" s="120">
        <f t="shared" si="10"/>
        <v>2.4944059026716276E-2</v>
      </c>
      <c r="AX12" s="120">
        <f t="shared" si="11"/>
        <v>0.99999999999999978</v>
      </c>
      <c r="AY12" s="120">
        <f>SUMPRODUCT(AN12:AW12,幕後結果_最佳化!$Z$1005:$AI$1005)</f>
        <v>5.9637727622734782E-2</v>
      </c>
      <c r="AZ12" s="120">
        <f>(SUMPRODUCT(AN12:AW12,MMULT(AN12:AW12,幕後結果!$AB$9:$AK$18)))*252</f>
        <v>3.9902286138032116E-2</v>
      </c>
      <c r="BA12" s="120">
        <f t="shared" si="12"/>
        <v>0.19975556597509897</v>
      </c>
      <c r="BB12" s="115">
        <f t="shared" si="13"/>
        <v>8.3791045025605262E-2</v>
      </c>
      <c r="BC12" s="53"/>
      <c r="BD12" s="53"/>
    </row>
    <row r="13" spans="1:56">
      <c r="A13" s="88">
        <v>12</v>
      </c>
      <c r="B13" s="116">
        <v>0.2562371843958442</v>
      </c>
      <c r="C13" s="116">
        <v>0.41267014826130199</v>
      </c>
      <c r="D13" s="116">
        <v>0.4108291760787055</v>
      </c>
      <c r="E13" s="116">
        <v>0.80147430101853345</v>
      </c>
      <c r="F13" s="116">
        <v>0.92655191336564124</v>
      </c>
      <c r="G13" s="116">
        <v>0.20630871706483478</v>
      </c>
      <c r="H13" s="116">
        <v>0.63481694271033451</v>
      </c>
      <c r="I13" s="116">
        <v>0.52424757013634782</v>
      </c>
      <c r="J13" s="116">
        <v>0.84280790760665369</v>
      </c>
      <c r="K13" s="97">
        <v>0.5467205374772881</v>
      </c>
      <c r="L13" s="98"/>
      <c r="M13" s="99">
        <v>12</v>
      </c>
      <c r="N13" s="119">
        <v>-0.65498972617045614</v>
      </c>
      <c r="O13" s="119">
        <v>-0.22068168066867255</v>
      </c>
      <c r="P13" s="119">
        <v>-0.22541254641582559</v>
      </c>
      <c r="Q13" s="119">
        <v>0.8468990393948943</v>
      </c>
      <c r="R13" s="119">
        <v>1.4505824207881739</v>
      </c>
      <c r="S13" s="119">
        <v>-0.81929621049037937</v>
      </c>
      <c r="T13" s="119">
        <v>0.34463855806318028</v>
      </c>
      <c r="U13" s="116">
        <v>6.0817115032043109E-2</v>
      </c>
      <c r="V13" s="116">
        <v>1.0060652470630231</v>
      </c>
      <c r="W13" s="91">
        <v>0.11738000901650579</v>
      </c>
      <c r="X13" s="53"/>
      <c r="Y13" s="92">
        <v>12</v>
      </c>
      <c r="Z13" s="116">
        <f>(幕後結果!$AB$2+幕後結果!$AB$4*幕後結果_最佳化!$N1014)*12/3</f>
        <v>-0.78922906230229339</v>
      </c>
      <c r="AA13" s="116">
        <f>(幕後結果!$AC$2+幕後結果!$AC$4*幕後結果_最佳化!$O1014)*12/3</f>
        <v>0.1635240050752525</v>
      </c>
      <c r="AB13" s="116">
        <f>(幕後結果!$AD$2+幕後結果!$AD$4*幕後結果_最佳化!$P1014)*12/3</f>
        <v>-0.28149302572797175</v>
      </c>
      <c r="AC13" s="116">
        <f>(幕後結果!$AE$2+幕後結果!$AE$4*幕後結果_最佳化!$Q1014)*12/3</f>
        <v>0.54751599240494531</v>
      </c>
      <c r="AD13" s="116">
        <f>(幕後結果!$AF$2+幕後結果!$AF$4*幕後結果_最佳化!$R1014)*12/3</f>
        <v>0.26161376054160179</v>
      </c>
      <c r="AE13" s="116">
        <f>(幕後結果!$AG$2+幕後結果!$AG$4*幕後結果_最佳化!$S1014)*12/3</f>
        <v>0.10033129490415821</v>
      </c>
      <c r="AF13" s="116">
        <f>(幕後結果!$AH$2+幕後結果!$AH$4*幕後結果_最佳化!$T1014)*12/3</f>
        <v>0.15126275988751198</v>
      </c>
      <c r="AG13" s="116">
        <f>(幕後結果!$AI$2+幕後結果!$AI$4*幕後結果_最佳化!$U1014)*12/3</f>
        <v>0.13827272829245987</v>
      </c>
      <c r="AH13" s="116">
        <f>(幕後結果!$AJ$2+幕後結果!$AJ$4*幕後結果_最佳化!$V1014)*12/3</f>
        <v>0.29898085611657538</v>
      </c>
      <c r="AI13" s="93">
        <f>(幕後結果!$AK$2+幕後結果!$AK$4*幕後結果_最佳化!$W1014)*12/3</f>
        <v>0.59465102640909095</v>
      </c>
      <c r="AJ13" s="53"/>
      <c r="AK13" s="53"/>
      <c r="AL13" s="53"/>
      <c r="AM13" s="94">
        <v>12</v>
      </c>
      <c r="AN13" s="120">
        <f t="shared" si="1"/>
        <v>6.2272645263692812E-2</v>
      </c>
      <c r="AO13" s="120">
        <f t="shared" si="2"/>
        <v>0.15246460661115516</v>
      </c>
      <c r="AP13" s="120">
        <f t="shared" si="3"/>
        <v>0.14116815106803307</v>
      </c>
      <c r="AQ13" s="120">
        <f t="shared" si="4"/>
        <v>0.17279346223374084</v>
      </c>
      <c r="AR13" s="120">
        <f t="shared" si="5"/>
        <v>5.5043739100620361E-2</v>
      </c>
      <c r="AS13" s="120">
        <f t="shared" si="6"/>
        <v>8.8433092982417114E-3</v>
      </c>
      <c r="AT13" s="120">
        <f t="shared" si="7"/>
        <v>8.0135823967329545E-2</v>
      </c>
      <c r="AU13" s="120">
        <f t="shared" si="8"/>
        <v>7.6348933239931041E-2</v>
      </c>
      <c r="AV13" s="120">
        <f t="shared" si="9"/>
        <v>7.8202901324525675E-2</v>
      </c>
      <c r="AW13" s="120">
        <f t="shared" si="10"/>
        <v>0.17272642789272974</v>
      </c>
      <c r="AX13" s="120">
        <f t="shared" si="11"/>
        <v>1</v>
      </c>
      <c r="AY13" s="120">
        <f>SUMPRODUCT(AN13:AW13,幕後結果_最佳化!$Z$1005:$AI$1005)</f>
        <v>7.5237161442719164E-2</v>
      </c>
      <c r="AZ13" s="120">
        <f>(SUMPRODUCT(AN13:AW13,MMULT(AN13:AW13,幕後結果!$AB$9:$AK$18)))*252</f>
        <v>2.5275605328804272E-2</v>
      </c>
      <c r="BA13" s="120">
        <f t="shared" si="12"/>
        <v>0.15898303472007405</v>
      </c>
      <c r="BB13" s="115">
        <f t="shared" si="13"/>
        <v>0.20340007661607493</v>
      </c>
      <c r="BC13" s="53"/>
      <c r="BD13" s="53"/>
    </row>
    <row r="14" spans="1:56">
      <c r="A14" s="88">
        <v>13</v>
      </c>
      <c r="B14" s="116">
        <v>0.72881383851609916</v>
      </c>
      <c r="C14" s="116">
        <v>0.48168980377143167</v>
      </c>
      <c r="D14" s="116">
        <v>0.76423153793678678</v>
      </c>
      <c r="E14" s="116">
        <v>0.48137717277641245</v>
      </c>
      <c r="F14" s="116">
        <v>0.3459082190995646</v>
      </c>
      <c r="G14" s="116">
        <v>0.77945281493346452</v>
      </c>
      <c r="H14" s="116">
        <v>0.90227748635656124</v>
      </c>
      <c r="I14" s="116">
        <v>0.2967803257570254</v>
      </c>
      <c r="J14" s="116">
        <v>0.24808417560911877</v>
      </c>
      <c r="K14" s="97">
        <v>0.637590042091565</v>
      </c>
      <c r="L14" s="98"/>
      <c r="M14" s="99">
        <v>13</v>
      </c>
      <c r="N14" s="119">
        <v>0.60922950955783184</v>
      </c>
      <c r="O14" s="119">
        <v>-4.5912981256183448E-2</v>
      </c>
      <c r="P14" s="119">
        <v>0.71998062622074366</v>
      </c>
      <c r="Q14" s="119">
        <v>-4.6697471559054952E-2</v>
      </c>
      <c r="R14" s="119">
        <v>-0.39639122542015687</v>
      </c>
      <c r="S14" s="119">
        <v>0.77034651653920216</v>
      </c>
      <c r="T14" s="119">
        <v>1.2946383183016619</v>
      </c>
      <c r="U14" s="116">
        <v>-0.5336833197213805</v>
      </c>
      <c r="V14" s="116">
        <v>-0.68053091900062357</v>
      </c>
      <c r="W14" s="91">
        <v>0.35202446381545305</v>
      </c>
      <c r="X14" s="53"/>
      <c r="Y14" s="92">
        <v>13</v>
      </c>
      <c r="Z14" s="116">
        <f>(幕後結果!$AB$2+幕後結果!$AB$4*幕後結果_最佳化!$N1015)*12/3</f>
        <v>1.237563602998152</v>
      </c>
      <c r="AA14" s="116">
        <f>(幕後結果!$AC$2+幕後結果!$AC$4*幕後結果_最佳化!$O1015)*12/3</f>
        <v>0.22376325878940748</v>
      </c>
      <c r="AB14" s="116">
        <f>(幕後結果!$AD$2+幕後結果!$AD$4*幕後結果_最佳化!$P1015)*12/3</f>
        <v>0.71250814956961694</v>
      </c>
      <c r="AC14" s="116">
        <f>(幕後結果!$AE$2+幕後結果!$AE$4*幕後結果_最佳化!$Q1015)*12/3</f>
        <v>0.21134375795254731</v>
      </c>
      <c r="AD14" s="116">
        <f>(幕後結果!$AF$2+幕後結果!$AF$4*幕後結果_最佳化!$R1015)*12/3</f>
        <v>-0.45382299069907267</v>
      </c>
      <c r="AE14" s="116">
        <f>(幕後結果!$AG$2+幕後結果!$AG$4*幕後結果_最佳化!$S1015)*12/3</f>
        <v>1.1240219717139608</v>
      </c>
      <c r="AF14" s="116">
        <f>(幕後結果!$AH$2+幕後結果!$AH$4*幕後結果_最佳化!$T1015)*12/3</f>
        <v>0.66452071676232549</v>
      </c>
      <c r="AG14" s="116">
        <f>(幕後結果!$AI$2+幕後結果!$AI$4*幕後結果_最佳化!$U1015)*12/3</f>
        <v>-9.6632336309899813E-2</v>
      </c>
      <c r="AH14" s="116">
        <f>(幕後結果!$AJ$2+幕後結果!$AJ$4*幕後結果_最佳化!$V1015)*12/3</f>
        <v>-0.24941757308207665</v>
      </c>
      <c r="AI14" s="93">
        <f>(幕後結果!$AK$2+幕後結果!$AK$4*幕後結果_最佳化!$W1015)*12/3</f>
        <v>0.54853933029063362</v>
      </c>
      <c r="AJ14" s="53"/>
      <c r="AK14" s="53"/>
      <c r="AL14" s="53"/>
      <c r="AM14" s="94">
        <v>13</v>
      </c>
      <c r="AN14" s="120">
        <f t="shared" si="1"/>
        <v>1.3655819820073486E-2</v>
      </c>
      <c r="AO14" s="120">
        <f t="shared" si="2"/>
        <v>6.5822357238365853E-2</v>
      </c>
      <c r="AP14" s="120">
        <f t="shared" si="3"/>
        <v>0.19603016680507182</v>
      </c>
      <c r="AQ14" s="120">
        <f t="shared" si="4"/>
        <v>0.20029649274732661</v>
      </c>
      <c r="AR14" s="120">
        <f t="shared" si="5"/>
        <v>5.3307368696212602E-2</v>
      </c>
      <c r="AS14" s="120">
        <f t="shared" si="6"/>
        <v>0.13378228728563626</v>
      </c>
      <c r="AT14" s="120">
        <f t="shared" si="7"/>
        <v>0.11231474186066662</v>
      </c>
      <c r="AU14" s="120">
        <f t="shared" si="8"/>
        <v>9.9059534039792549E-2</v>
      </c>
      <c r="AV14" s="120">
        <f t="shared" si="9"/>
        <v>6.4289391358976322E-2</v>
      </c>
      <c r="AW14" s="120">
        <f t="shared" si="10"/>
        <v>6.1441840147877909E-2</v>
      </c>
      <c r="AX14" s="120">
        <f t="shared" si="11"/>
        <v>0.99999999999999989</v>
      </c>
      <c r="AY14" s="120">
        <f>SUMPRODUCT(AN14:AW14,幕後結果_最佳化!$Z$1005:$AI$1005)</f>
        <v>8.2831807606638205E-2</v>
      </c>
      <c r="AZ14" s="120">
        <f>(SUMPRODUCT(AN14:AW14,MMULT(AN14:AW14,幕後結果!$AB$9:$AK$18)))*252</f>
        <v>2.4933602697365827E-2</v>
      </c>
      <c r="BA14" s="120">
        <f t="shared" si="12"/>
        <v>0.15790377670393393</v>
      </c>
      <c r="BB14" s="115">
        <f t="shared" si="13"/>
        <v>0.25288696977469677</v>
      </c>
      <c r="BC14" s="53"/>
      <c r="BD14" s="53"/>
    </row>
    <row r="15" spans="1:56">
      <c r="A15" s="88">
        <v>14</v>
      </c>
      <c r="B15" s="116">
        <v>0.5861460920248267</v>
      </c>
      <c r="C15" s="116">
        <v>0.14755116910195731</v>
      </c>
      <c r="D15" s="116">
        <v>0.14883761529176076</v>
      </c>
      <c r="E15" s="116">
        <v>0.68148868199899648</v>
      </c>
      <c r="F15" s="116">
        <v>0.46724462973160619</v>
      </c>
      <c r="G15" s="116">
        <v>0.40248991142809309</v>
      </c>
      <c r="H15" s="116">
        <v>0.66882492070437016</v>
      </c>
      <c r="I15" s="116">
        <v>0.6475429531236554</v>
      </c>
      <c r="J15" s="116">
        <v>0.92341146190839396</v>
      </c>
      <c r="K15" s="97">
        <v>8.2676534988031625E-2</v>
      </c>
      <c r="L15" s="98"/>
      <c r="M15" s="99">
        <v>14</v>
      </c>
      <c r="N15" s="119">
        <v>0.21764231004824705</v>
      </c>
      <c r="O15" s="119">
        <v>-1.0469940157678042</v>
      </c>
      <c r="P15" s="119">
        <v>-1.0414317129699058</v>
      </c>
      <c r="Q15" s="119">
        <v>0.4718657224211637</v>
      </c>
      <c r="R15" s="119">
        <v>-8.2198005496652266E-2</v>
      </c>
      <c r="S15" s="119">
        <v>-0.24690748576759894</v>
      </c>
      <c r="T15" s="119">
        <v>0.4366707311811483</v>
      </c>
      <c r="U15" s="116">
        <v>0.37869536756415539</v>
      </c>
      <c r="V15" s="116">
        <v>1.4283988980223663</v>
      </c>
      <c r="W15" s="91">
        <v>-1.3872909225192602</v>
      </c>
      <c r="X15" s="53"/>
      <c r="Y15" s="92">
        <v>14</v>
      </c>
      <c r="Z15" s="116">
        <f>(幕後結果!$AB$2+幕後結果!$AB$4*幕後結果_最佳化!$N1016)*12/3</f>
        <v>0.60977212398750746</v>
      </c>
      <c r="AA15" s="116">
        <f>(幕後結果!$AC$2+幕後結果!$AC$4*幕後結果_最佳化!$O1016)*12/3</f>
        <v>-0.4742657218526336</v>
      </c>
      <c r="AB15" s="116">
        <f>(幕後結果!$AD$2+幕後結果!$AD$4*幕後結果_最佳化!$P1016)*12/3</f>
        <v>-0.79149336959860828</v>
      </c>
      <c r="AC15" s="116">
        <f>(幕後結果!$AE$2+幕後結果!$AE$4*幕後結果_最佳化!$Q1016)*12/3</f>
        <v>0.24762978807610203</v>
      </c>
      <c r="AD15" s="116">
        <f>(幕後結果!$AF$2+幕後結果!$AF$4*幕後結果_最佳化!$R1016)*12/3</f>
        <v>-0.54411429135314804</v>
      </c>
      <c r="AE15" s="116">
        <f>(幕後結果!$AG$2+幕後結果!$AG$4*幕後結果_最佳化!$S1016)*12/3</f>
        <v>0.38737406889145376</v>
      </c>
      <c r="AF15" s="116">
        <f>(幕後結果!$AH$2+幕後結果!$AH$4*幕後結果_最佳化!$T1016)*12/3</f>
        <v>6.2618360530406925E-2</v>
      </c>
      <c r="AG15" s="116">
        <f>(幕後結果!$AI$2+幕後結果!$AI$4*幕後結果_最佳化!$U1016)*12/3</f>
        <v>7.3768023235944863E-3</v>
      </c>
      <c r="AH15" s="116">
        <f>(幕後結果!$AJ$2+幕後結果!$AJ$4*幕後結果_最佳化!$V1016)*12/3</f>
        <v>0.25349153706665079</v>
      </c>
      <c r="AI15" s="93">
        <f>(幕後結果!$AK$2+幕後結果!$AK$4*幕後結果_最佳化!$W1016)*12/3</f>
        <v>-0.17387613282244532</v>
      </c>
      <c r="AJ15" s="53"/>
      <c r="AK15" s="53"/>
      <c r="AL15" s="53"/>
      <c r="AM15" s="94">
        <v>14</v>
      </c>
      <c r="AN15" s="120">
        <f t="shared" si="1"/>
        <v>0.16253127069967882</v>
      </c>
      <c r="AO15" s="120">
        <f t="shared" si="2"/>
        <v>0.10126402118434685</v>
      </c>
      <c r="AP15" s="120">
        <f t="shared" si="3"/>
        <v>4.7348818723500143E-2</v>
      </c>
      <c r="AQ15" s="120">
        <f t="shared" si="4"/>
        <v>8.8927286662583371E-2</v>
      </c>
      <c r="AR15" s="120">
        <f t="shared" si="5"/>
        <v>0.18213969105394268</v>
      </c>
      <c r="AS15" s="120">
        <f t="shared" si="6"/>
        <v>0.18292865281953041</v>
      </c>
      <c r="AT15" s="120">
        <f t="shared" si="7"/>
        <v>5.7504312297638423E-2</v>
      </c>
      <c r="AU15" s="120">
        <f t="shared" si="8"/>
        <v>3.275573737368314E-2</v>
      </c>
      <c r="AV15" s="120">
        <f t="shared" si="9"/>
        <v>0.1061836591705044</v>
      </c>
      <c r="AW15" s="120">
        <f t="shared" si="10"/>
        <v>3.8416550014591801E-2</v>
      </c>
      <c r="AX15" s="120">
        <f t="shared" si="11"/>
        <v>1</v>
      </c>
      <c r="AY15" s="120">
        <f>SUMPRODUCT(AN15:AW15,幕後結果_最佳化!$Z$1005:$AI$1005)</f>
        <v>7.9930919118021998E-2</v>
      </c>
      <c r="AZ15" s="120">
        <f>(SUMPRODUCT(AN15:AW15,MMULT(AN15:AW15,幕後結果!$AB$9:$AK$18)))*252</f>
        <v>3.4609642067416853E-2</v>
      </c>
      <c r="BA15" s="120">
        <f t="shared" si="12"/>
        <v>0.18603666860975782</v>
      </c>
      <c r="BB15" s="115">
        <f t="shared" si="13"/>
        <v>0.19905172133403645</v>
      </c>
      <c r="BC15" s="53"/>
      <c r="BD15" s="53"/>
    </row>
    <row r="16" spans="1:56">
      <c r="A16" s="88">
        <v>15</v>
      </c>
      <c r="B16" s="116">
        <v>0.32277237859384034</v>
      </c>
      <c r="C16" s="116">
        <v>0.42419407902896378</v>
      </c>
      <c r="D16" s="116">
        <v>8.9380178816719669E-2</v>
      </c>
      <c r="E16" s="116">
        <v>0.50452865335907759</v>
      </c>
      <c r="F16" s="116">
        <v>0.12240276606926992</v>
      </c>
      <c r="G16" s="116">
        <v>0.14392548947454187</v>
      </c>
      <c r="H16" s="116">
        <v>9.6229917708002377E-2</v>
      </c>
      <c r="I16" s="116">
        <v>0.34718335022220925</v>
      </c>
      <c r="J16" s="116">
        <v>0.5483171379004721</v>
      </c>
      <c r="K16" s="97">
        <v>3.6759375328285326E-2</v>
      </c>
      <c r="L16" s="98"/>
      <c r="M16" s="99">
        <v>15</v>
      </c>
      <c r="N16" s="119">
        <v>-0.4599602435245988</v>
      </c>
      <c r="O16" s="119">
        <v>-0.1911754230367895</v>
      </c>
      <c r="P16" s="119">
        <v>-1.3445816959697614</v>
      </c>
      <c r="Q16" s="119">
        <v>1.1351894362421585E-2</v>
      </c>
      <c r="R16" s="119">
        <v>-1.1630590819285651</v>
      </c>
      <c r="S16" s="119">
        <v>-1.062847799069931</v>
      </c>
      <c r="T16" s="119">
        <v>-1.3033367042566444</v>
      </c>
      <c r="U16" s="116">
        <v>-0.39293606922367996</v>
      </c>
      <c r="V16" s="116">
        <v>0.12141072273030754</v>
      </c>
      <c r="W16" s="91">
        <v>-1.7895968165056428</v>
      </c>
      <c r="X16" s="53"/>
      <c r="Y16" s="92">
        <v>15</v>
      </c>
      <c r="Z16" s="116">
        <f>(幕後結果!$AB$2+幕後結果!$AB$4*幕後結果_最佳化!$N1017)*12/3</f>
        <v>-0.47655835316199968</v>
      </c>
      <c r="AA16" s="116">
        <f>(幕後結果!$AC$2+幕後結果!$AC$4*幕後結果_最佳化!$O1017)*12/3</f>
        <v>0.1746428403567267</v>
      </c>
      <c r="AB16" s="116">
        <f>(幕後結果!$AD$2+幕後結果!$AD$4*幕後結果_最佳化!$P1017)*12/3</f>
        <v>-1.1045449494033734</v>
      </c>
      <c r="AC16" s="116">
        <f>(幕後結果!$AE$2+幕後結果!$AE$4*幕後結果_最佳化!$Q1017)*12/3</f>
        <v>-0.18138860216130104</v>
      </c>
      <c r="AD16" s="116">
        <f>(幕後結果!$AF$2+幕後結果!$AF$4*幕後結果_最佳化!$R1017)*12/3</f>
        <v>-1.300356874479641</v>
      </c>
      <c r="AE16" s="116">
        <f>(幕後結果!$AG$2+幕後結果!$AG$4*幕後結果_最佳化!$S1017)*12/3</f>
        <v>-0.21374242573079383</v>
      </c>
      <c r="AF16" s="116">
        <f>(幕後結果!$AH$2+幕後結果!$AH$4*幕後結果_最佳化!$T1017)*12/3</f>
        <v>-0.84121599949006665</v>
      </c>
      <c r="AG16" s="116">
        <f>(幕後結果!$AI$2+幕後結果!$AI$4*幕後結果_最佳化!$U1017)*12/3</f>
        <v>-0.44269379683205362</v>
      </c>
      <c r="AH16" s="116">
        <f>(幕後結果!$AJ$2+幕後結果!$AJ$4*幕後結果_最佳化!$V1017)*12/3</f>
        <v>-1.0277143245183773</v>
      </c>
      <c r="AI16" s="93">
        <f>(幕後結果!$AK$2+幕後結果!$AK$4*幕後結果_最佳化!$W1017)*12/3</f>
        <v>-1.3672305859327742</v>
      </c>
      <c r="AJ16" s="53"/>
      <c r="AK16" s="53"/>
      <c r="AL16" s="53"/>
      <c r="AM16" s="94">
        <v>15</v>
      </c>
      <c r="AN16" s="120">
        <f t="shared" si="1"/>
        <v>6.6194085018449374E-3</v>
      </c>
      <c r="AO16" s="120">
        <f t="shared" si="2"/>
        <v>0.12213281805980743</v>
      </c>
      <c r="AP16" s="120">
        <f t="shared" si="3"/>
        <v>8.4160363666775387E-2</v>
      </c>
      <c r="AQ16" s="120">
        <f t="shared" si="4"/>
        <v>6.059542636855636E-2</v>
      </c>
      <c r="AR16" s="120">
        <f t="shared" si="5"/>
        <v>0.1010681891702163</v>
      </c>
      <c r="AS16" s="120">
        <f t="shared" si="6"/>
        <v>0.15206261203676746</v>
      </c>
      <c r="AT16" s="120">
        <f t="shared" si="7"/>
        <v>2.6322380387235684E-2</v>
      </c>
      <c r="AU16" s="120">
        <f t="shared" si="8"/>
        <v>0.14657426295163362</v>
      </c>
      <c r="AV16" s="120">
        <f t="shared" si="9"/>
        <v>0.14720026237427722</v>
      </c>
      <c r="AW16" s="120">
        <f t="shared" si="10"/>
        <v>0.15326427648288574</v>
      </c>
      <c r="AX16" s="120">
        <f t="shared" si="11"/>
        <v>1</v>
      </c>
      <c r="AY16" s="120">
        <f>SUMPRODUCT(AN16:AW16,幕後結果_最佳化!$Z$1005:$AI$1005)</f>
        <v>8.2227981942058145E-2</v>
      </c>
      <c r="AZ16" s="120">
        <f>(SUMPRODUCT(AN16:AW16,MMULT(AN16:AW16,幕後結果!$AB$9:$AK$18)))*252</f>
        <v>2.1252679160217582E-2</v>
      </c>
      <c r="BA16" s="120">
        <f t="shared" si="12"/>
        <v>0.14578298652523752</v>
      </c>
      <c r="BB16" s="115">
        <f t="shared" si="13"/>
        <v>0.26977072482494246</v>
      </c>
      <c r="BC16" s="53"/>
      <c r="BD16" s="53"/>
    </row>
    <row r="17" spans="1:56">
      <c r="A17" s="88">
        <v>16</v>
      </c>
      <c r="B17" s="116">
        <v>0.46332146244272066</v>
      </c>
      <c r="C17" s="116">
        <v>3.7711837693228611E-2</v>
      </c>
      <c r="D17" s="116">
        <v>0.51668096912798323</v>
      </c>
      <c r="E17" s="116">
        <v>0.49829588643236078</v>
      </c>
      <c r="F17" s="116">
        <v>0.19416334166446525</v>
      </c>
      <c r="G17" s="116">
        <v>0.77428795519199811</v>
      </c>
      <c r="H17" s="116">
        <v>0.73825530935384065</v>
      </c>
      <c r="I17" s="116">
        <v>0.40189473749910065</v>
      </c>
      <c r="J17" s="116">
        <v>0.76210206730010843</v>
      </c>
      <c r="K17" s="97">
        <v>0.98327694077523686</v>
      </c>
      <c r="L17" s="98"/>
      <c r="M17" s="99">
        <v>16</v>
      </c>
      <c r="N17" s="119">
        <v>-9.2069369212697746E-2</v>
      </c>
      <c r="O17" s="119">
        <v>-1.7778793320257884</v>
      </c>
      <c r="P17" s="119">
        <v>4.1825180115042451E-2</v>
      </c>
      <c r="Q17" s="119">
        <v>-4.2715922420593997E-3</v>
      </c>
      <c r="R17" s="119">
        <v>-0.8626559047105965</v>
      </c>
      <c r="S17" s="119">
        <v>0.75304297557745892</v>
      </c>
      <c r="T17" s="119">
        <v>0.63797587996036842</v>
      </c>
      <c r="U17" s="116">
        <v>-0.24844583342566634</v>
      </c>
      <c r="V17" s="116">
        <v>0.71308062912901016</v>
      </c>
      <c r="W17" s="91">
        <v>2.1266867585350337</v>
      </c>
      <c r="X17" s="53"/>
      <c r="Y17" s="92">
        <v>16</v>
      </c>
      <c r="Z17" s="116">
        <f>(幕後結果!$AB$2+幕後結果!$AB$4*幕後結果_最佳化!$N1018)*12/3</f>
        <v>0.11324324502107481</v>
      </c>
      <c r="AA17" s="116">
        <f>(幕後結果!$AC$2+幕後結果!$AC$4*幕後結果_最佳化!$O1018)*12/3</f>
        <v>-0.98266671705954522</v>
      </c>
      <c r="AB17" s="116">
        <f>(幕後結果!$AD$2+幕後結果!$AD$4*幕後結果_最佳化!$P1018)*12/3</f>
        <v>-6.5303985870800427E-2</v>
      </c>
      <c r="AC17" s="116">
        <f>(幕後結果!$AE$2+幕後結果!$AE$4*幕後結果_最佳化!$Q1018)*12/3</f>
        <v>-5.0313353776534307E-2</v>
      </c>
      <c r="AD17" s="116">
        <f>(幕後結果!$AF$2+幕後結果!$AF$4*幕後結果_最佳化!$R1018)*12/3</f>
        <v>-0.89011090477294841</v>
      </c>
      <c r="AE17" s="116">
        <f>(幕後結果!$AG$2+幕後結果!$AG$4*幕後結果_最佳化!$S1018)*12/3</f>
        <v>0.88299197071696034</v>
      </c>
      <c r="AF17" s="116">
        <f>(幕後結果!$AH$2+幕後結果!$AH$4*幕後結果_最佳化!$T1018)*12/3</f>
        <v>6.9309105979175362E-2</v>
      </c>
      <c r="AG17" s="116">
        <f>(幕後結果!$AI$2+幕後結果!$AI$4*幕後結果_最佳化!$U1018)*12/3</f>
        <v>-0.30206171662252429</v>
      </c>
      <c r="AH17" s="116">
        <f>(幕後結果!$AJ$2+幕後結果!$AJ$4*幕後結果_最佳化!$V1018)*12/3</f>
        <v>-0.11487702289588127</v>
      </c>
      <c r="AI17" s="93">
        <f>(幕後結果!$AK$2+幕後結果!$AK$4*幕後結果_最佳化!$W1018)*12/3</f>
        <v>1.5781145400206382</v>
      </c>
      <c r="AJ17" s="53"/>
      <c r="AK17" s="53"/>
      <c r="AL17" s="53"/>
      <c r="AM17" s="94">
        <v>16</v>
      </c>
      <c r="AN17" s="120">
        <f t="shared" si="1"/>
        <v>0.11655391779522813</v>
      </c>
      <c r="AO17" s="120">
        <f t="shared" si="2"/>
        <v>8.7572585414069093E-2</v>
      </c>
      <c r="AP17" s="120">
        <f t="shared" si="3"/>
        <v>0.10463297208067404</v>
      </c>
      <c r="AQ17" s="120">
        <f t="shared" si="4"/>
        <v>0.12699894501240744</v>
      </c>
      <c r="AR17" s="120">
        <f t="shared" si="5"/>
        <v>4.698978948506153E-2</v>
      </c>
      <c r="AS17" s="120">
        <f t="shared" si="6"/>
        <v>8.5920485311778219E-2</v>
      </c>
      <c r="AT17" s="120">
        <f t="shared" si="7"/>
        <v>0.19854215730128977</v>
      </c>
      <c r="AU17" s="120">
        <f t="shared" si="8"/>
        <v>4.043943179694158E-2</v>
      </c>
      <c r="AV17" s="120">
        <f t="shared" si="9"/>
        <v>4.6664868623850587E-2</v>
      </c>
      <c r="AW17" s="120">
        <f t="shared" si="10"/>
        <v>0.14568484717869964</v>
      </c>
      <c r="AX17" s="120">
        <f t="shared" si="11"/>
        <v>1</v>
      </c>
      <c r="AY17" s="120">
        <f>SUMPRODUCT(AN17:AW17,幕後結果_最佳化!$Z$1005:$AI$1005)</f>
        <v>0.11418890649537478</v>
      </c>
      <c r="AZ17" s="120">
        <f>(SUMPRODUCT(AN17:AW17,MMULT(AN17:AW17,幕後結果!$AB$9:$AK$18)))*252</f>
        <v>2.8470866899772716E-2</v>
      </c>
      <c r="BA17" s="120">
        <f t="shared" si="12"/>
        <v>0.16873312330355505</v>
      </c>
      <c r="BB17" s="115">
        <f t="shared" si="13"/>
        <v>0.42249503298249436</v>
      </c>
      <c r="BC17" s="53"/>
      <c r="BD17" s="53"/>
    </row>
    <row r="18" spans="1:56">
      <c r="A18" s="88">
        <v>17</v>
      </c>
      <c r="B18" s="116">
        <v>0.27259825465997056</v>
      </c>
      <c r="C18" s="116">
        <v>0.30649470120087807</v>
      </c>
      <c r="D18" s="116">
        <v>0.57984345024688788</v>
      </c>
      <c r="E18" s="116">
        <v>0.34795525981616371</v>
      </c>
      <c r="F18" s="116">
        <v>4.5357827943588003E-2</v>
      </c>
      <c r="G18" s="116">
        <v>0.70099247256584518</v>
      </c>
      <c r="H18" s="116">
        <v>0.8294360284360931</v>
      </c>
      <c r="I18" s="116">
        <v>0.55862763661191939</v>
      </c>
      <c r="J18" s="116">
        <v>8.8284591224199627E-2</v>
      </c>
      <c r="K18" s="97">
        <v>2.7555634792282291E-2</v>
      </c>
      <c r="L18" s="98"/>
      <c r="M18" s="99">
        <v>17</v>
      </c>
      <c r="N18" s="119">
        <v>-0.60497364342652682</v>
      </c>
      <c r="O18" s="119">
        <v>-0.50581090495230985</v>
      </c>
      <c r="P18" s="119">
        <v>0.20149300368148054</v>
      </c>
      <c r="Q18" s="119">
        <v>-0.39084674582116474</v>
      </c>
      <c r="R18" s="119">
        <v>-1.6916346484391971</v>
      </c>
      <c r="S18" s="119">
        <v>0.52725710909064827</v>
      </c>
      <c r="T18" s="119">
        <v>0.95193895259960803</v>
      </c>
      <c r="U18" s="116">
        <v>0.14749069113466143</v>
      </c>
      <c r="V18" s="116">
        <v>-1.3513942259321619</v>
      </c>
      <c r="W18" s="91">
        <v>-1.917997961844941</v>
      </c>
      <c r="X18" s="53"/>
      <c r="Y18" s="92">
        <v>17</v>
      </c>
      <c r="Z18" s="116">
        <f>(幕後結果!$AB$2+幕後結果!$AB$4*幕後結果_最佳化!$N1019)*12/3</f>
        <v>-0.70904342140429077</v>
      </c>
      <c r="AA18" s="116">
        <f>(幕後結果!$AC$2+幕後結果!$AC$4*幕後結果_最佳化!$O1019)*12/3</f>
        <v>-4.3614147762240207E-2</v>
      </c>
      <c r="AB18" s="116">
        <f>(幕後結果!$AD$2+幕後結果!$AD$4*幕後結果_最佳化!$P1019)*12/3</f>
        <v>3.9275397071228603E-2</v>
      </c>
      <c r="AC18" s="116">
        <f>(幕後結果!$AE$2+幕後結果!$AE$4*幕後結果_最佳化!$Q1019)*12/3</f>
        <v>-0.31623690112618408</v>
      </c>
      <c r="AD18" s="116">
        <f>(幕後結果!$AF$2+幕後結果!$AF$4*幕後結果_最佳化!$R1019)*12/3</f>
        <v>-1.4272827610736172</v>
      </c>
      <c r="AE18" s="116">
        <f>(幕後結果!$AG$2+幕後結果!$AG$4*幕後結果_最佳化!$S1019)*12/3</f>
        <v>0.73055879025456971</v>
      </c>
      <c r="AF18" s="116">
        <f>(幕後結果!$AH$2+幕後結果!$AH$4*幕後結果_最佳化!$T1019)*12/3</f>
        <v>0.24426920512647862</v>
      </c>
      <c r="AG18" s="116">
        <f>(幕後結果!$AI$2+幕後結果!$AI$4*幕後結果_最佳化!$U1019)*12/3</f>
        <v>-0.14088876046713789</v>
      </c>
      <c r="AH18" s="116">
        <f>(幕後結果!$AJ$2+幕後結果!$AJ$4*幕後結果_最佳化!$V1019)*12/3</f>
        <v>-0.97028148947881332</v>
      </c>
      <c r="AI18" s="93">
        <f>(幕後結果!$AK$2+幕後結果!$AK$4*幕後結果_最佳化!$W1019)*12/3</f>
        <v>-1.0975762800580309</v>
      </c>
      <c r="AJ18" s="53"/>
      <c r="AK18" s="53"/>
      <c r="AL18" s="53"/>
      <c r="AM18" s="94">
        <v>17</v>
      </c>
      <c r="AN18" s="120">
        <f t="shared" si="1"/>
        <v>0.11647713176300074</v>
      </c>
      <c r="AO18" s="120">
        <f t="shared" si="2"/>
        <v>0.14190816665213066</v>
      </c>
      <c r="AP18" s="120">
        <f t="shared" si="3"/>
        <v>9.1821111821030171E-2</v>
      </c>
      <c r="AQ18" s="120">
        <f t="shared" si="4"/>
        <v>0.23838943086766631</v>
      </c>
      <c r="AR18" s="120">
        <f t="shared" si="5"/>
        <v>1.5374772516125434E-2</v>
      </c>
      <c r="AS18" s="120">
        <f t="shared" si="6"/>
        <v>3.4514413146517126E-2</v>
      </c>
      <c r="AT18" s="120">
        <f t="shared" si="7"/>
        <v>0.15035339052125055</v>
      </c>
      <c r="AU18" s="120">
        <f t="shared" si="8"/>
        <v>9.0690820451314411E-3</v>
      </c>
      <c r="AV18" s="120">
        <f t="shared" si="9"/>
        <v>7.1248862203534546E-2</v>
      </c>
      <c r="AW18" s="120">
        <f t="shared" si="10"/>
        <v>0.13084363846361305</v>
      </c>
      <c r="AX18" s="120">
        <f t="shared" si="11"/>
        <v>1</v>
      </c>
      <c r="AY18" s="120">
        <f>SUMPRODUCT(AN18:AW18,幕後結果_最佳化!$Z$1005:$AI$1005)</f>
        <v>0.11033035048703158</v>
      </c>
      <c r="AZ18" s="120">
        <f>(SUMPRODUCT(AN18:AW18,MMULT(AN18:AW18,幕後結果!$AB$9:$AK$18)))*252</f>
        <v>3.1231789509075406E-2</v>
      </c>
      <c r="BA18" s="120">
        <f t="shared" si="12"/>
        <v>0.17672518074421484</v>
      </c>
      <c r="BB18" s="115">
        <f t="shared" si="13"/>
        <v>0.38155485371735254</v>
      </c>
      <c r="BC18" s="53"/>
      <c r="BD18" s="53"/>
    </row>
    <row r="19" spans="1:56">
      <c r="A19" s="88">
        <v>18</v>
      </c>
      <c r="B19" s="116">
        <v>0.42413638191652248</v>
      </c>
      <c r="C19" s="116">
        <v>0.90539807212922385</v>
      </c>
      <c r="D19" s="116">
        <v>0.45141354941207945</v>
      </c>
      <c r="E19" s="116">
        <v>8.7894598869801888E-2</v>
      </c>
      <c r="F19" s="116">
        <v>0.9049935464348573</v>
      </c>
      <c r="G19" s="116">
        <v>0.43356108603664012</v>
      </c>
      <c r="H19" s="116">
        <v>0.38679648989961812</v>
      </c>
      <c r="I19" s="116">
        <v>0.74899384222301868</v>
      </c>
      <c r="J19" s="116">
        <v>0.16028144546270595</v>
      </c>
      <c r="K19" s="97">
        <v>0.30046384192234221</v>
      </c>
      <c r="L19" s="98"/>
      <c r="M19" s="99">
        <v>18</v>
      </c>
      <c r="N19" s="119">
        <v>-0.19132271750459462</v>
      </c>
      <c r="O19" s="119">
        <v>1.3129379558436687</v>
      </c>
      <c r="P19" s="119">
        <v>-0.12209081146934264</v>
      </c>
      <c r="Q19" s="119">
        <v>-1.3538344575544408</v>
      </c>
      <c r="R19" s="119">
        <v>1.3105409305182185</v>
      </c>
      <c r="S19" s="119">
        <v>-0.1673150383038701</v>
      </c>
      <c r="T19" s="119">
        <v>-0.28767832931118897</v>
      </c>
      <c r="U19" s="116">
        <v>0.67132687825707205</v>
      </c>
      <c r="V19" s="116">
        <v>-0.99330181991128008</v>
      </c>
      <c r="W19" s="91">
        <v>-0.52306692128535914</v>
      </c>
      <c r="X19" s="53"/>
      <c r="Y19" s="92">
        <v>18</v>
      </c>
      <c r="Z19" s="116">
        <f>(幕後結果!$AB$2+幕後結果!$AB$4*幕後結果_最佳化!$N1020)*12/3</f>
        <v>-4.5879439272397404E-2</v>
      </c>
      <c r="AA19" s="116">
        <f>(幕後結果!$AC$2+幕後結果!$AC$4*幕後結果_最佳化!$O1020)*12/3</f>
        <v>1.2398989136921379</v>
      </c>
      <c r="AB19" s="116">
        <f>(幕後結果!$AD$2+幕後結果!$AD$4*幕後結果_最佳化!$P1020)*12/3</f>
        <v>-8.002595420830122E-3</v>
      </c>
      <c r="AC19" s="116">
        <f>(幕後結果!$AE$2+幕後結果!$AE$4*幕後結果_最佳化!$Q1020)*12/3</f>
        <v>-0.89919321903846416</v>
      </c>
      <c r="AD19" s="116">
        <f>(幕後結果!$AF$2+幕後結果!$AF$4*幕後結果_最佳化!$R1020)*12/3</f>
        <v>0.24064094092429966</v>
      </c>
      <c r="AE19" s="116">
        <f>(幕後結果!$AG$2+幕後結果!$AG$4*幕後結果_最佳化!$S1020)*12/3</f>
        <v>0.11550373090527599</v>
      </c>
      <c r="AF19" s="116">
        <f>(幕後結果!$AH$2+幕後結果!$AH$4*幕後結果_最佳化!$T1020)*12/3</f>
        <v>-2.7162861608978729E-2</v>
      </c>
      <c r="AG19" s="116">
        <f>(幕後結果!$AI$2+幕後結果!$AI$4*幕後結果_最佳化!$U1020)*12/3</f>
        <v>0.50482317333480897</v>
      </c>
      <c r="AH19" s="116">
        <f>(幕後結果!$AJ$2+幕後結果!$AJ$4*幕後結果_最佳化!$V1020)*12/3</f>
        <v>-0.4742482394148651</v>
      </c>
      <c r="AI19" s="93">
        <f>(幕後結果!$AK$2+幕後結果!$AK$4*幕後結果_最佳化!$W1020)*12/3</f>
        <v>-0.2113938750242268</v>
      </c>
      <c r="AJ19" s="53"/>
      <c r="AK19" s="53"/>
      <c r="AL19" s="53"/>
      <c r="AM19" s="94">
        <v>18</v>
      </c>
      <c r="AN19" s="120">
        <f t="shared" si="1"/>
        <v>0.12933091548641523</v>
      </c>
      <c r="AO19" s="120">
        <f t="shared" si="2"/>
        <v>8.4579450689687891E-2</v>
      </c>
      <c r="AP19" s="120">
        <f t="shared" si="3"/>
        <v>0.14295892362996779</v>
      </c>
      <c r="AQ19" s="120">
        <f t="shared" si="4"/>
        <v>0.12947708695216226</v>
      </c>
      <c r="AR19" s="120">
        <f t="shared" si="5"/>
        <v>0.15794907173763026</v>
      </c>
      <c r="AS19" s="120">
        <f t="shared" si="6"/>
        <v>0.12128807773311094</v>
      </c>
      <c r="AT19" s="120">
        <f t="shared" si="7"/>
        <v>2.8628860130154147E-2</v>
      </c>
      <c r="AU19" s="120">
        <f t="shared" si="8"/>
        <v>7.1767318343152295E-2</v>
      </c>
      <c r="AV19" s="120">
        <f t="shared" si="9"/>
        <v>0.12235498401206762</v>
      </c>
      <c r="AW19" s="120">
        <f t="shared" si="10"/>
        <v>1.1665311285651358E-2</v>
      </c>
      <c r="AX19" s="120">
        <f t="shared" si="11"/>
        <v>0.99999999999999989</v>
      </c>
      <c r="AY19" s="120">
        <f>SUMPRODUCT(AN19:AW19,幕後結果_最佳化!$Z$1005:$AI$1005)</f>
        <v>3.5896106302696136E-2</v>
      </c>
      <c r="AZ19" s="120">
        <f>(SUMPRODUCT(AN19:AW19,MMULT(AN19:AW19,幕後結果!$AB$9:$AK$18)))*252</f>
        <v>3.2291210525166134E-2</v>
      </c>
      <c r="BA19" s="120">
        <f t="shared" si="12"/>
        <v>0.17969755291924855</v>
      </c>
      <c r="BB19" s="115">
        <f t="shared" si="13"/>
        <v>-3.8976010432658671E-2</v>
      </c>
      <c r="BC19" s="53"/>
      <c r="BD19" s="53"/>
    </row>
    <row r="20" spans="1:56">
      <c r="A20" s="88">
        <v>19</v>
      </c>
      <c r="B20" s="116">
        <v>0.58454470474641118</v>
      </c>
      <c r="C20" s="116">
        <v>0.30855514526889372</v>
      </c>
      <c r="D20" s="116">
        <v>0.98378845407981408</v>
      </c>
      <c r="E20" s="116">
        <v>0.49318421150685032</v>
      </c>
      <c r="F20" s="116">
        <v>0.92008119695633006</v>
      </c>
      <c r="G20" s="116">
        <v>0.53336803650281195</v>
      </c>
      <c r="H20" s="116">
        <v>1.2187003093362181E-2</v>
      </c>
      <c r="I20" s="116">
        <v>0.20809079548564324</v>
      </c>
      <c r="J20" s="116">
        <v>0.75426228779357074</v>
      </c>
      <c r="K20" s="97">
        <v>0.71991453374735603</v>
      </c>
      <c r="L20" s="98"/>
      <c r="M20" s="99">
        <v>19</v>
      </c>
      <c r="N20" s="119">
        <v>0.21353384859403099</v>
      </c>
      <c r="O20" s="119">
        <v>-0.49994999131849516</v>
      </c>
      <c r="P20" s="119">
        <v>2.1391553142546735</v>
      </c>
      <c r="Q20" s="119">
        <v>-1.7085479361749339E-2</v>
      </c>
      <c r="R20" s="119">
        <v>1.4056179394969455</v>
      </c>
      <c r="S20" s="119">
        <v>8.3739027058822232E-2</v>
      </c>
      <c r="T20" s="119">
        <v>-2.251182099351162</v>
      </c>
      <c r="U20" s="116">
        <v>-0.81306360644474074</v>
      </c>
      <c r="V20" s="116">
        <v>0.68796404372149567</v>
      </c>
      <c r="W20" s="91">
        <v>0.58258763322518159</v>
      </c>
      <c r="X20" s="53"/>
      <c r="Y20" s="92">
        <v>19</v>
      </c>
      <c r="Z20" s="116">
        <f>(幕後結果!$AB$2+幕後結果!$AB$4*幕後結果_最佳化!$N1021)*12/3</f>
        <v>0.60318545032700288</v>
      </c>
      <c r="AA20" s="116">
        <f>(幕後結果!$AC$2+幕後結果!$AC$4*幕後結果_最佳化!$O1021)*12/3</f>
        <v>-8.1587147916273584E-2</v>
      </c>
      <c r="AB20" s="116">
        <f>(幕後結果!$AD$2+幕後結果!$AD$4*幕後結果_最佳化!$P1021)*12/3</f>
        <v>1.6990779482140681</v>
      </c>
      <c r="AC20" s="116">
        <f>(幕後結果!$AE$2+幕後結果!$AE$4*幕後結果_最佳化!$Q1021)*12/3</f>
        <v>0.33214524271632012</v>
      </c>
      <c r="AD20" s="116">
        <f>(幕後結果!$AF$2+幕後結果!$AF$4*幕後結果_最佳化!$R1021)*12/3</f>
        <v>0.66120792305966891</v>
      </c>
      <c r="AE20" s="116">
        <f>(幕後結果!$AG$2+幕後結果!$AG$4*幕後結果_最佳化!$S1021)*12/3</f>
        <v>0.66542374424395789</v>
      </c>
      <c r="AF20" s="116">
        <f>(幕後結果!$AH$2+幕後結果!$AH$4*幕後結果_最佳化!$T1021)*12/3</f>
        <v>-0.94229286465494477</v>
      </c>
      <c r="AG20" s="116">
        <f>(幕後結果!$AI$2+幕後結果!$AI$4*幕後結果_最佳化!$U1021)*12/3</f>
        <v>-0.11121082871544891</v>
      </c>
      <c r="AH20" s="116">
        <f>(幕後結果!$AJ$2+幕後結果!$AJ$4*幕後結果_最佳化!$V1021)*12/3</f>
        <v>7.3412506708032732E-2</v>
      </c>
      <c r="AI20" s="93">
        <f>(幕後結果!$AK$2+幕後結果!$AK$4*幕後結果_最佳化!$W1021)*12/3</f>
        <v>0.90407932747042297</v>
      </c>
      <c r="AJ20" s="53"/>
      <c r="AK20" s="53"/>
      <c r="AL20" s="53"/>
      <c r="AM20" s="94">
        <v>19</v>
      </c>
      <c r="AN20" s="120">
        <f t="shared" si="1"/>
        <v>4.7062560863733109E-2</v>
      </c>
      <c r="AO20" s="120">
        <f t="shared" si="2"/>
        <v>0.22871226590960403</v>
      </c>
      <c r="AP20" s="120">
        <f t="shared" si="3"/>
        <v>0.12561720244232122</v>
      </c>
      <c r="AQ20" s="120">
        <f t="shared" si="4"/>
        <v>4.5817941450808718E-2</v>
      </c>
      <c r="AR20" s="120">
        <f t="shared" si="5"/>
        <v>5.5064958379674881E-3</v>
      </c>
      <c r="AS20" s="120">
        <f t="shared" si="6"/>
        <v>0.12239200763105951</v>
      </c>
      <c r="AT20" s="120">
        <f t="shared" si="7"/>
        <v>6.1946723938440619E-2</v>
      </c>
      <c r="AU20" s="120">
        <f t="shared" si="8"/>
        <v>0.17219025804425878</v>
      </c>
      <c r="AV20" s="120">
        <f t="shared" si="9"/>
        <v>0.18965406112780259</v>
      </c>
      <c r="AW20" s="120">
        <f t="shared" si="10"/>
        <v>1.1004827540039466E-3</v>
      </c>
      <c r="AX20" s="120">
        <f t="shared" si="11"/>
        <v>1</v>
      </c>
      <c r="AY20" s="120">
        <f>SUMPRODUCT(AN20:AW20,幕後結果_最佳化!$Z$1005:$AI$1005)</f>
        <v>0.10086678855154388</v>
      </c>
      <c r="AZ20" s="120">
        <f>(SUMPRODUCT(AN20:AW20,MMULT(AN20:AW20,幕後結果!$AB$9:$AK$18)))*252</f>
        <v>2.3356859719024767E-2</v>
      </c>
      <c r="BA20" s="120">
        <f t="shared" si="12"/>
        <v>0.15282951193740288</v>
      </c>
      <c r="BB20" s="115">
        <f t="shared" si="13"/>
        <v>0.37929054288471703</v>
      </c>
      <c r="BC20" s="53"/>
      <c r="BD20" s="53"/>
    </row>
    <row r="21" spans="1:56">
      <c r="A21" s="88">
        <v>20</v>
      </c>
      <c r="B21" s="116">
        <v>0.74594218972408077</v>
      </c>
      <c r="C21" s="116">
        <v>0.57870848968332655</v>
      </c>
      <c r="D21" s="116">
        <v>0.95072245915937326</v>
      </c>
      <c r="E21" s="116">
        <v>0.62379749791772343</v>
      </c>
      <c r="F21" s="116">
        <v>0.19266030187551242</v>
      </c>
      <c r="G21" s="116">
        <v>8.7331715178488256E-2</v>
      </c>
      <c r="H21" s="116">
        <v>0.51382577441068045</v>
      </c>
      <c r="I21" s="116">
        <v>0.30993185043084903</v>
      </c>
      <c r="J21" s="116">
        <v>0.19090880603685045</v>
      </c>
      <c r="K21" s="97">
        <v>0.56603793985720197</v>
      </c>
      <c r="L21" s="98"/>
      <c r="M21" s="99">
        <v>20</v>
      </c>
      <c r="N21" s="119">
        <v>0.66177470331585353</v>
      </c>
      <c r="O21" s="119">
        <v>0.19859058291959827</v>
      </c>
      <c r="P21" s="119">
        <v>1.6518992957502123</v>
      </c>
      <c r="Q21" s="119">
        <v>0.31546976470680954</v>
      </c>
      <c r="R21" s="119">
        <v>-0.86813468740326138</v>
      </c>
      <c r="S21" s="119">
        <v>-1.3573707719788919</v>
      </c>
      <c r="T21" s="119">
        <v>3.4663017217874369E-2</v>
      </c>
      <c r="U21" s="116">
        <v>-0.49604352786056688</v>
      </c>
      <c r="V21" s="116">
        <v>-0.87455218864740558</v>
      </c>
      <c r="W21" s="91">
        <v>0.16629586462759999</v>
      </c>
      <c r="X21" s="53"/>
      <c r="Y21" s="92">
        <v>20</v>
      </c>
      <c r="Z21" s="116">
        <f>(幕後結果!$AB$2+幕後結果!$AB$4*幕後結果_最佳化!$N1022)*12/3</f>
        <v>1.3218039074451873</v>
      </c>
      <c r="AA21" s="116">
        <f>(幕後結果!$AC$2+幕後結果!$AC$4*幕後結果_最佳化!$O1022)*12/3</f>
        <v>0.39647026775168048</v>
      </c>
      <c r="AB21" s="116">
        <f>(幕後結果!$AD$2+幕後結果!$AD$4*幕後結果_最佳化!$P1022)*12/3</f>
        <v>1.4585426077745511</v>
      </c>
      <c r="AC21" s="116">
        <f>(幕後結果!$AE$2+幕後結果!$AE$4*幕後結果_最佳化!$Q1022)*12/3</f>
        <v>0.62060685256742198</v>
      </c>
      <c r="AD21" s="116">
        <f>(幕後結果!$AF$2+幕後結果!$AF$4*幕後結果_最佳化!$R1022)*12/3</f>
        <v>-0.59313540772341411</v>
      </c>
      <c r="AE21" s="116">
        <f>(幕後結果!$AG$2+幕後結果!$AG$4*幕後結果_最佳化!$S1022)*12/3</f>
        <v>3.5844312789945487E-2</v>
      </c>
      <c r="AF21" s="116">
        <f>(幕後結果!$AH$2+幕後結果!$AH$4*幕後結果_最佳化!$T1022)*12/3</f>
        <v>0.10737752172454229</v>
      </c>
      <c r="AG21" s="116">
        <f>(幕後結果!$AI$2+幕後結果!$AI$4*幕後結果_最佳化!$U1022)*12/3</f>
        <v>-0.33512635053001433</v>
      </c>
      <c r="AH21" s="116">
        <f>(幕後結果!$AJ$2+幕後結果!$AJ$4*幕後結果_最佳化!$V1022)*12/3</f>
        <v>-0.52275548932540983</v>
      </c>
      <c r="AI21" s="93">
        <f>(幕後結果!$AK$2+幕後結果!$AK$4*幕後結果_最佳化!$W1022)*12/3</f>
        <v>0.20202168361446235</v>
      </c>
      <c r="AJ21" s="53"/>
      <c r="AK21" s="53"/>
      <c r="AL21" s="53"/>
      <c r="AM21" s="94">
        <v>20</v>
      </c>
      <c r="AN21" s="120">
        <f t="shared" si="1"/>
        <v>0.16324637452379234</v>
      </c>
      <c r="AO21" s="120">
        <f t="shared" si="2"/>
        <v>2.7960734627059051E-2</v>
      </c>
      <c r="AP21" s="120">
        <f t="shared" si="3"/>
        <v>0.14312778753049316</v>
      </c>
      <c r="AQ21" s="120">
        <f t="shared" si="4"/>
        <v>1.4761463928733701E-3</v>
      </c>
      <c r="AR21" s="120">
        <f t="shared" si="5"/>
        <v>0.16671663726555819</v>
      </c>
      <c r="AS21" s="120">
        <f t="shared" si="6"/>
        <v>0.15751369917931043</v>
      </c>
      <c r="AT21" s="120">
        <f t="shared" si="7"/>
        <v>0.15028323028385948</v>
      </c>
      <c r="AU21" s="120">
        <f t="shared" si="8"/>
        <v>6.2687953488985912E-2</v>
      </c>
      <c r="AV21" s="120">
        <f t="shared" si="9"/>
        <v>0.11714110367764392</v>
      </c>
      <c r="AW21" s="120">
        <f t="shared" si="10"/>
        <v>9.8463330304241186E-3</v>
      </c>
      <c r="AX21" s="120">
        <f t="shared" si="11"/>
        <v>1</v>
      </c>
      <c r="AY21" s="120">
        <f>SUMPRODUCT(AN21:AW21,幕後結果_最佳化!$Z$1005:$AI$1005)</f>
        <v>3.8358850279265867E-2</v>
      </c>
      <c r="AZ21" s="120">
        <f>(SUMPRODUCT(AN21:AW21,MMULT(AN21:AW21,幕後結果!$AB$9:$AK$18)))*252</f>
        <v>3.6261416538306737E-2</v>
      </c>
      <c r="BA21" s="120">
        <f t="shared" si="12"/>
        <v>0.19042430658481269</v>
      </c>
      <c r="BB21" s="115">
        <f t="shared" si="13"/>
        <v>-2.3847531873309253E-2</v>
      </c>
      <c r="BC21" s="53"/>
      <c r="BD21" s="53"/>
    </row>
    <row r="22" spans="1:56">
      <c r="A22" s="88">
        <v>21</v>
      </c>
      <c r="B22" s="116">
        <v>0.33192784578284895</v>
      </c>
      <c r="C22" s="116">
        <v>0.64179031125960662</v>
      </c>
      <c r="D22" s="116">
        <v>0.68537667474921182</v>
      </c>
      <c r="E22" s="116">
        <v>0.26604482529891182</v>
      </c>
      <c r="F22" s="116">
        <v>0.69442318300570038</v>
      </c>
      <c r="G22" s="116">
        <v>8.6296899373891955E-2</v>
      </c>
      <c r="H22" s="116">
        <v>0.54704924249838593</v>
      </c>
      <c r="I22" s="116">
        <v>0.67777864488003736</v>
      </c>
      <c r="J22" s="116">
        <v>0.41572712663523936</v>
      </c>
      <c r="K22" s="97">
        <v>0.21822496646010903</v>
      </c>
      <c r="L22" s="98"/>
      <c r="M22" s="99">
        <v>21</v>
      </c>
      <c r="N22" s="119">
        <v>-0.43459601018255029</v>
      </c>
      <c r="O22" s="119">
        <v>0.36324834346653007</v>
      </c>
      <c r="P22" s="119">
        <v>0.48278746715770771</v>
      </c>
      <c r="Q22" s="119">
        <v>-0.62481931762695497</v>
      </c>
      <c r="R22" s="119">
        <v>0.50842741040868855</v>
      </c>
      <c r="S22" s="119">
        <v>-1.3639166537470753</v>
      </c>
      <c r="T22" s="119">
        <v>0.11820968656602326</v>
      </c>
      <c r="U22" s="116">
        <v>0.46149611194781953</v>
      </c>
      <c r="V22" s="116">
        <v>-0.212836807408848</v>
      </c>
      <c r="W22" s="91">
        <v>-0.77820200853420696</v>
      </c>
      <c r="X22" s="53"/>
      <c r="Y22" s="92">
        <v>21</v>
      </c>
      <c r="Z22" s="116">
        <f>(幕後結果!$AB$2+幕後結果!$AB$4*幕後結果_最佳化!$N1023)*12/3</f>
        <v>-0.43589448676463549</v>
      </c>
      <c r="AA22" s="116">
        <f>(幕後結果!$AC$2+幕後結果!$AC$4*幕後結果_最佳化!$O1023)*12/3</f>
        <v>0.57109714493443375</v>
      </c>
      <c r="AB22" s="116">
        <f>(幕後結果!$AD$2+幕後結果!$AD$4*幕後結果_最佳化!$P1023)*12/3</f>
        <v>0.34774839787360595</v>
      </c>
      <c r="AC22" s="116">
        <f>(幕後結果!$AE$2+幕後結果!$AE$4*幕後結果_最佳化!$Q1023)*12/3</f>
        <v>-0.37596741055676824</v>
      </c>
      <c r="AD22" s="116">
        <f>(幕後結果!$AF$2+幕後結果!$AF$4*幕後結果_最佳化!$R1023)*12/3</f>
        <v>-0.15502779661034066</v>
      </c>
      <c r="AE22" s="116">
        <f>(幕後結果!$AG$2+幕後結果!$AG$4*幕後結果_最佳化!$S1023)*12/3</f>
        <v>-0.45107373039380344</v>
      </c>
      <c r="AF22" s="116">
        <f>(幕後結果!$AH$2+幕後結果!$AH$4*幕後結果_最佳化!$T1023)*12/3</f>
        <v>5.7160650038131595E-2</v>
      </c>
      <c r="AG22" s="116">
        <f>(幕後結果!$AI$2+幕後結果!$AI$4*幕後結果_最佳化!$U1023)*12/3</f>
        <v>0.10721548671365648</v>
      </c>
      <c r="AH22" s="116">
        <f>(幕後結果!$AJ$2+幕後結果!$AJ$4*幕後結果_最佳化!$V1023)*12/3</f>
        <v>-0.25616625966776035</v>
      </c>
      <c r="AI22" s="93">
        <f>(幕後結果!$AK$2+幕後結果!$AK$4*幕後結果_最佳化!$W1023)*12/3</f>
        <v>-0.22587982917809221</v>
      </c>
      <c r="AJ22" s="53"/>
      <c r="AK22" s="53"/>
      <c r="AL22" s="53"/>
      <c r="AM22" s="94">
        <v>21</v>
      </c>
      <c r="AN22" s="120">
        <f t="shared" si="1"/>
        <v>7.9973266107591905E-3</v>
      </c>
      <c r="AO22" s="120">
        <f t="shared" si="2"/>
        <v>0.13103385832649092</v>
      </c>
      <c r="AP22" s="120">
        <f t="shared" si="3"/>
        <v>7.3843239874519476E-2</v>
      </c>
      <c r="AQ22" s="120">
        <f t="shared" si="4"/>
        <v>0.12325845760048838</v>
      </c>
      <c r="AR22" s="120">
        <f t="shared" si="5"/>
        <v>0.19139501234097464</v>
      </c>
      <c r="AS22" s="120">
        <f t="shared" si="6"/>
        <v>7.7653732292162714E-2</v>
      </c>
      <c r="AT22" s="120">
        <f t="shared" si="7"/>
        <v>0.16429386316269984</v>
      </c>
      <c r="AU22" s="120">
        <f t="shared" si="8"/>
        <v>0.13032772255850184</v>
      </c>
      <c r="AV22" s="120">
        <f t="shared" si="9"/>
        <v>9.8378821857786611E-2</v>
      </c>
      <c r="AW22" s="120">
        <f t="shared" si="10"/>
        <v>1.8179653756161577E-3</v>
      </c>
      <c r="AX22" s="120">
        <f t="shared" si="11"/>
        <v>0.99999999999999967</v>
      </c>
      <c r="AY22" s="120">
        <f>SUMPRODUCT(AN22:AW22,幕後結果_最佳化!$Z$1005:$AI$1005)</f>
        <v>-2.0020194096317855E-2</v>
      </c>
      <c r="AZ22" s="120">
        <f>(SUMPRODUCT(AN22:AW22,MMULT(AN22:AW22,幕後結果!$AB$9:$AK$18)))*252</f>
        <v>1.8616254204569145E-2</v>
      </c>
      <c r="BA22" s="120">
        <f t="shared" si="12"/>
        <v>0.13644139476188721</v>
      </c>
      <c r="BB22" s="115">
        <f t="shared" si="13"/>
        <v>-0.46115179492355668</v>
      </c>
      <c r="BC22" s="53"/>
      <c r="BD22" s="53"/>
    </row>
    <row r="23" spans="1:56">
      <c r="A23" s="88">
        <v>22</v>
      </c>
      <c r="B23" s="116">
        <v>0.69953246552558102</v>
      </c>
      <c r="C23" s="116">
        <v>0.8765301321294201</v>
      </c>
      <c r="D23" s="116">
        <v>8.5732576353091394E-2</v>
      </c>
      <c r="E23" s="116">
        <v>0.64261604540289374</v>
      </c>
      <c r="F23" s="116">
        <v>0.18737433680359095</v>
      </c>
      <c r="G23" s="116">
        <v>0.33544646620019059</v>
      </c>
      <c r="H23" s="116">
        <v>0.12510860588678741</v>
      </c>
      <c r="I23" s="116">
        <v>0.20151463954746163</v>
      </c>
      <c r="J23" s="116">
        <v>2.373420720489583E-2</v>
      </c>
      <c r="K23" s="97">
        <v>0.59433225512100618</v>
      </c>
      <c r="L23" s="98"/>
      <c r="M23" s="99">
        <v>22</v>
      </c>
      <c r="N23" s="119">
        <v>0.5230563085673039</v>
      </c>
      <c r="O23" s="119">
        <v>1.1578145221932801</v>
      </c>
      <c r="P23" s="119">
        <v>-1.3675111247111928</v>
      </c>
      <c r="Q23" s="119">
        <v>0.365460202404569</v>
      </c>
      <c r="R23" s="119">
        <v>-0.88761352924037695</v>
      </c>
      <c r="S23" s="119">
        <v>-0.42492282854266727</v>
      </c>
      <c r="T23" s="119">
        <v>-1.1498219522186197</v>
      </c>
      <c r="U23" s="116">
        <v>-0.83622332446621905</v>
      </c>
      <c r="V23" s="116">
        <v>-1.9820967395114852</v>
      </c>
      <c r="W23" s="91">
        <v>0.23870351655233196</v>
      </c>
      <c r="X23" s="53"/>
      <c r="Y23" s="92">
        <v>22</v>
      </c>
      <c r="Z23" s="116">
        <f>(幕後結果!$AB$2+幕後結果!$AB$4*幕後結果_最佳化!$N1024)*12/3</f>
        <v>1.0994109734722706</v>
      </c>
      <c r="AA23" s="116">
        <f>(幕後結果!$AC$2+幕後結果!$AC$4*幕後結果_最佳化!$O1024)*12/3</f>
        <v>1.0917963530073376</v>
      </c>
      <c r="AB23" s="116">
        <f>(幕後結果!$AD$2+幕後結果!$AD$4*幕後結果_最佳化!$P1024)*12/3</f>
        <v>-0.83688929406612134</v>
      </c>
      <c r="AC23" s="116">
        <f>(幕後結果!$AE$2+幕後結果!$AE$4*幕後結果_最佳化!$Q1024)*12/3</f>
        <v>0.3004700442446952</v>
      </c>
      <c r="AD23" s="116">
        <f>(幕後結果!$AF$2+幕後結果!$AF$4*幕後結果_最佳化!$R1024)*12/3</f>
        <v>-1.0044053001364928</v>
      </c>
      <c r="AE23" s="116">
        <f>(幕後結果!$AG$2+幕後結果!$AG$4*幕後結果_最佳化!$S1024)*12/3</f>
        <v>0.46541024086610672</v>
      </c>
      <c r="AF23" s="116">
        <f>(幕後結果!$AH$2+幕後結果!$AH$4*幕後結果_最佳化!$T1024)*12/3</f>
        <v>-0.52912843113883457</v>
      </c>
      <c r="AG23" s="116">
        <f>(幕後結果!$AI$2+幕後結果!$AI$4*幕後結果_最佳化!$U1024)*12/3</f>
        <v>-0.27643930829423535</v>
      </c>
      <c r="AH23" s="116">
        <f>(幕後結果!$AJ$2+幕後結果!$AJ$4*幕後結果_最佳化!$V1024)*12/3</f>
        <v>-1.6366393726880075</v>
      </c>
      <c r="AI23" s="93">
        <f>(幕後結果!$AK$2+幕後結果!$AK$4*幕後結果_最佳化!$W1024)*12/3</f>
        <v>-0.6325946394376919</v>
      </c>
      <c r="AJ23" s="53"/>
      <c r="AK23" s="53"/>
      <c r="AL23" s="53"/>
      <c r="AM23" s="94">
        <v>22</v>
      </c>
      <c r="AN23" s="120">
        <f t="shared" si="1"/>
        <v>0.16849226982164683</v>
      </c>
      <c r="AO23" s="120">
        <f t="shared" si="2"/>
        <v>0.10558116073715766</v>
      </c>
      <c r="AP23" s="120">
        <f t="shared" si="3"/>
        <v>0.12015157752872312</v>
      </c>
      <c r="AQ23" s="120">
        <f t="shared" si="4"/>
        <v>0.23734054918137895</v>
      </c>
      <c r="AR23" s="120">
        <f t="shared" si="5"/>
        <v>0.12150223847487633</v>
      </c>
      <c r="AS23" s="120">
        <f t="shared" si="6"/>
        <v>2.0693948696382358E-2</v>
      </c>
      <c r="AT23" s="120">
        <f t="shared" si="7"/>
        <v>3.2736720590935152E-2</v>
      </c>
      <c r="AU23" s="120">
        <f t="shared" si="8"/>
        <v>7.8871142209411521E-2</v>
      </c>
      <c r="AV23" s="120">
        <f t="shared" si="9"/>
        <v>9.1782776550582298E-2</v>
      </c>
      <c r="AW23" s="120">
        <f t="shared" si="10"/>
        <v>2.2847616208906012E-2</v>
      </c>
      <c r="AX23" s="120">
        <f t="shared" si="11"/>
        <v>1.0000000000000002</v>
      </c>
      <c r="AY23" s="120">
        <f>SUMPRODUCT(AN23:AW23,幕後結果_最佳化!$Z$1005:$AI$1005)</f>
        <v>3.0440058076425438E-2</v>
      </c>
      <c r="AZ23" s="120">
        <f>(SUMPRODUCT(AN23:AW23,MMULT(AN23:AW23,幕後結果!$AB$9:$AK$18)))*252</f>
        <v>3.8855383883210179E-2</v>
      </c>
      <c r="BA23" s="120">
        <f t="shared" si="12"/>
        <v>0.1971176904369828</v>
      </c>
      <c r="BB23" s="115">
        <f t="shared" si="13"/>
        <v>-6.3210673257953598E-2</v>
      </c>
      <c r="BC23" s="53"/>
      <c r="BD23" s="53"/>
    </row>
    <row r="24" spans="1:56">
      <c r="A24" s="88">
        <v>23</v>
      </c>
      <c r="B24" s="116">
        <v>0.36429687411857148</v>
      </c>
      <c r="C24" s="116">
        <v>0.62284242519043964</v>
      </c>
      <c r="D24" s="116">
        <v>0.49816101263976553</v>
      </c>
      <c r="E24" s="116">
        <v>0.33307228037522374</v>
      </c>
      <c r="F24" s="116">
        <v>8.527800441488198E-2</v>
      </c>
      <c r="G24" s="116">
        <v>0.59525128686500794</v>
      </c>
      <c r="H24" s="116">
        <v>0.4680135128481997</v>
      </c>
      <c r="I24" s="116">
        <v>0.3736031001264577</v>
      </c>
      <c r="J24" s="116">
        <v>0.81402544333468452</v>
      </c>
      <c r="K24" s="97">
        <v>0.37803300524485794</v>
      </c>
      <c r="L24" s="98"/>
      <c r="M24" s="99">
        <v>23</v>
      </c>
      <c r="N24" s="119">
        <v>-0.34699676617163661</v>
      </c>
      <c r="O24" s="119">
        <v>0.31295460668727082</v>
      </c>
      <c r="P24" s="119">
        <v>-4.6096740390341086E-3</v>
      </c>
      <c r="Q24" s="119">
        <v>-0.43144537827173496</v>
      </c>
      <c r="R24" s="119">
        <v>-1.3704194345340768</v>
      </c>
      <c r="S24" s="119">
        <v>0.24107443520924277</v>
      </c>
      <c r="T24" s="119">
        <v>-8.0264331875571762E-2</v>
      </c>
      <c r="U24" s="116">
        <v>-0.32232539000285193</v>
      </c>
      <c r="V24" s="116">
        <v>0.89282832852507388</v>
      </c>
      <c r="W24" s="91">
        <v>-0.31065092257975535</v>
      </c>
      <c r="X24" s="53"/>
      <c r="Y24" s="92">
        <v>23</v>
      </c>
      <c r="Z24" s="116">
        <f>(幕後結果!$AB$2+幕後結果!$AB$4*幕後結果_最佳化!$N1025)*12/3</f>
        <v>-0.29545562914441903</v>
      </c>
      <c r="AA24" s="116">
        <f>(幕後結果!$AC$2+幕後結果!$AC$4*幕後結果_最佳化!$O1025)*12/3</f>
        <v>0.5305008095560394</v>
      </c>
      <c r="AB24" s="116">
        <f>(幕後結果!$AD$2+幕後結果!$AD$4*幕後結果_最佳化!$P1025)*12/3</f>
        <v>-1.431854439101729E-2</v>
      </c>
      <c r="AC24" s="116">
        <f>(幕後結果!$AE$2+幕後結果!$AE$4*幕後結果_最佳化!$Q1025)*12/3</f>
        <v>-0.2869522682585548</v>
      </c>
      <c r="AD24" s="116">
        <f>(幕後結果!$AF$2+幕後結果!$AF$4*幕後結果_最佳化!$R1025)*12/3</f>
        <v>-1.241395511904698</v>
      </c>
      <c r="AE24" s="116">
        <f>(幕後結果!$AG$2+幕後結果!$AG$4*幕後結果_最佳化!$S1025)*12/3</f>
        <v>0.61307001376816794</v>
      </c>
      <c r="AF24" s="116">
        <f>(幕後結果!$AH$2+幕後結果!$AH$4*幕後結果_最佳化!$T1025)*12/3</f>
        <v>-0.1468007889208312</v>
      </c>
      <c r="AG24" s="116">
        <f>(幕後結果!$AI$2+幕後結果!$AI$4*幕後結果_最佳化!$U1025)*12/3</f>
        <v>-0.20709981818538994</v>
      </c>
      <c r="AH24" s="116">
        <f>(幕後結果!$AJ$2+幕後結果!$AJ$4*幕後結果_最佳化!$V1025)*12/3</f>
        <v>-0.20598022264378932</v>
      </c>
      <c r="AI24" s="93">
        <f>(幕後結果!$AK$2+幕後結果!$AK$4*幕後結果_最佳化!$W1025)*12/3</f>
        <v>-8.9636664640170838E-3</v>
      </c>
      <c r="AJ24" s="53"/>
      <c r="AK24" s="53"/>
      <c r="AL24" s="53"/>
      <c r="AM24" s="94">
        <v>23</v>
      </c>
      <c r="AN24" s="120">
        <f t="shared" si="1"/>
        <v>3.4305931274815335E-2</v>
      </c>
      <c r="AO24" s="120">
        <f t="shared" si="2"/>
        <v>0.14010662290577625</v>
      </c>
      <c r="AP24" s="120">
        <f t="shared" si="3"/>
        <v>5.7073233595907186E-2</v>
      </c>
      <c r="AQ24" s="120">
        <f t="shared" si="4"/>
        <v>0.15113575983871683</v>
      </c>
      <c r="AR24" s="120">
        <f t="shared" si="5"/>
        <v>0.12754311498115861</v>
      </c>
      <c r="AS24" s="120">
        <f t="shared" si="6"/>
        <v>5.0914722038644049E-2</v>
      </c>
      <c r="AT24" s="120">
        <f t="shared" si="7"/>
        <v>9.2137653684292026E-2</v>
      </c>
      <c r="AU24" s="120">
        <f t="shared" si="8"/>
        <v>0.11497310700815407</v>
      </c>
      <c r="AV24" s="120">
        <f t="shared" si="9"/>
        <v>6.71025581008311E-2</v>
      </c>
      <c r="AW24" s="120">
        <f t="shared" si="10"/>
        <v>0.16470729657170466</v>
      </c>
      <c r="AX24" s="120">
        <f t="shared" si="11"/>
        <v>1.0000000000000002</v>
      </c>
      <c r="AY24" s="120">
        <f>SUMPRODUCT(AN24:AW24,幕後結果_最佳化!$Z$1005:$AI$1005)</f>
        <v>5.4872695201548402E-2</v>
      </c>
      <c r="AZ24" s="120">
        <f>(SUMPRODUCT(AN24:AW24,MMULT(AN24:AW24,幕後結果!$AB$9:$AK$18)))*252</f>
        <v>2.074328765959604E-2</v>
      </c>
      <c r="BA24" s="120">
        <f t="shared" si="12"/>
        <v>0.14402530215068476</v>
      </c>
      <c r="BB24" s="115">
        <f t="shared" si="13"/>
        <v>8.3129110113041887E-2</v>
      </c>
      <c r="BC24" s="53"/>
      <c r="BD24" s="53"/>
    </row>
    <row r="25" spans="1:56">
      <c r="A25" s="88">
        <v>24</v>
      </c>
      <c r="B25" s="116">
        <v>0.74911445096808782</v>
      </c>
      <c r="C25" s="116">
        <v>0.33354183171689922</v>
      </c>
      <c r="D25" s="116">
        <v>0.47124252136438138</v>
      </c>
      <c r="E25" s="116">
        <v>6.8018070972769351E-2</v>
      </c>
      <c r="F25" s="116">
        <v>0.36107112201285552</v>
      </c>
      <c r="G25" s="116">
        <v>0.9286132667852085</v>
      </c>
      <c r="H25" s="116">
        <v>0.83671029787373663</v>
      </c>
      <c r="I25" s="116">
        <v>0.82496010152156418</v>
      </c>
      <c r="J25" s="116">
        <v>0.76496769874728221</v>
      </c>
      <c r="K25" s="97">
        <v>0.8388042875490227</v>
      </c>
      <c r="L25" s="98"/>
      <c r="M25" s="99">
        <v>24</v>
      </c>
      <c r="N25" s="119">
        <v>0.67170565894609391</v>
      </c>
      <c r="O25" s="119">
        <v>-0.43015394181530164</v>
      </c>
      <c r="P25" s="119">
        <v>-7.2146849628243442E-2</v>
      </c>
      <c r="Q25" s="119">
        <v>-1.4907157395832167</v>
      </c>
      <c r="R25" s="119">
        <v>-0.3555971957534097</v>
      </c>
      <c r="S25" s="119">
        <v>1.4655406640097397</v>
      </c>
      <c r="T25" s="119">
        <v>0.98102704628366511</v>
      </c>
      <c r="U25" s="116">
        <v>0.9344345221831839</v>
      </c>
      <c r="V25" s="116">
        <v>0.72237394327891569</v>
      </c>
      <c r="W25" s="91">
        <v>0.98955551011329668</v>
      </c>
      <c r="X25" s="53"/>
      <c r="Y25" s="92">
        <v>24</v>
      </c>
      <c r="Z25" s="116">
        <f>(幕後結果!$AB$2+幕後結果!$AB$4*幕後結果_最佳化!$N1026)*12/3</f>
        <v>1.3377251871267137</v>
      </c>
      <c r="AA25" s="116">
        <f>(幕後結果!$AC$2+幕後結果!$AC$4*幕後結果_最佳化!$O1026)*12/3</f>
        <v>-5.5122889838253863E-2</v>
      </c>
      <c r="AB25" s="116">
        <f>(幕後結果!$AD$2+幕後結果!$AD$4*幕後結果_最佳化!$P1026)*12/3</f>
        <v>8.8168759235571034E-2</v>
      </c>
      <c r="AC25" s="116">
        <f>(幕後結果!$AE$2+幕後結果!$AE$4*幕後結果_最佳化!$Q1026)*12/3</f>
        <v>-0.9662148357868986</v>
      </c>
      <c r="AD25" s="116">
        <f>(幕後結果!$AF$2+幕後結果!$AF$4*幕後結果_最佳化!$R1026)*12/3</f>
        <v>-0.52414893898165382</v>
      </c>
      <c r="AE25" s="116">
        <f>(幕後結果!$AG$2+幕後結果!$AG$4*幕後結果_最佳化!$S1026)*12/3</f>
        <v>1.0972710667671293</v>
      </c>
      <c r="AF25" s="116">
        <f>(幕後結果!$AH$2+幕後結果!$AH$4*幕後結果_最佳化!$T1026)*12/3</f>
        <v>0.41071238801213883</v>
      </c>
      <c r="AG25" s="116">
        <f>(幕後結果!$AI$2+幕後結果!$AI$4*幕後結果_最佳化!$U1026)*12/3</f>
        <v>0.38255206714850742</v>
      </c>
      <c r="AH25" s="116">
        <f>(幕後結果!$AJ$2+幕後結果!$AJ$4*幕後結果_最佳化!$V1026)*12/3</f>
        <v>0.34115347170999805</v>
      </c>
      <c r="AI25" s="93">
        <f>(幕後結果!$AK$2+幕後結果!$AK$4*幕後結果_最佳化!$W1026)*12/3</f>
        <v>1.2637193825477819</v>
      </c>
      <c r="AJ25" s="53"/>
      <c r="AK25" s="53"/>
      <c r="AL25" s="53"/>
      <c r="AM25" s="94">
        <v>24</v>
      </c>
      <c r="AN25" s="120">
        <f t="shared" si="1"/>
        <v>9.9307000838969331E-2</v>
      </c>
      <c r="AO25" s="120">
        <f t="shared" si="2"/>
        <v>0.16669352552885111</v>
      </c>
      <c r="AP25" s="120">
        <f t="shared" si="3"/>
        <v>0.13103791419478455</v>
      </c>
      <c r="AQ25" s="120">
        <f t="shared" si="4"/>
        <v>0.21051681722827867</v>
      </c>
      <c r="AR25" s="120">
        <f t="shared" si="5"/>
        <v>4.0533493972025852E-2</v>
      </c>
      <c r="AS25" s="120">
        <f t="shared" si="6"/>
        <v>0.16714396605622775</v>
      </c>
      <c r="AT25" s="120">
        <f t="shared" si="7"/>
        <v>5.4845585693529715E-2</v>
      </c>
      <c r="AU25" s="120">
        <f t="shared" si="8"/>
        <v>4.7007136446774117E-3</v>
      </c>
      <c r="AV25" s="120">
        <f t="shared" si="9"/>
        <v>4.2834901976895969E-2</v>
      </c>
      <c r="AW25" s="120">
        <f t="shared" si="10"/>
        <v>8.2386080865759576E-2</v>
      </c>
      <c r="AX25" s="120">
        <f t="shared" si="11"/>
        <v>1</v>
      </c>
      <c r="AY25" s="120">
        <f>SUMPRODUCT(AN25:AW25,幕後結果_最佳化!$Z$1005:$AI$1005)</f>
        <v>0.16862283479873316</v>
      </c>
      <c r="AZ25" s="120">
        <f>(SUMPRODUCT(AN25:AW25,MMULT(AN25:AW25,幕後結果!$AB$9:$AK$18)))*252</f>
        <v>3.107854832944635E-2</v>
      </c>
      <c r="BA25" s="120">
        <f t="shared" si="12"/>
        <v>0.17629108976192287</v>
      </c>
      <c r="BB25" s="115">
        <f t="shared" si="13"/>
        <v>0.71315478830222789</v>
      </c>
      <c r="BC25" s="53"/>
      <c r="BD25" s="53"/>
    </row>
    <row r="26" spans="1:56">
      <c r="A26" s="88">
        <v>25</v>
      </c>
      <c r="B26" s="116">
        <v>0.38350511758996308</v>
      </c>
      <c r="C26" s="116">
        <v>0.13416152387801428</v>
      </c>
      <c r="D26" s="116">
        <v>4.5509957113400112E-2</v>
      </c>
      <c r="E26" s="116">
        <v>0.1295233378155578</v>
      </c>
      <c r="F26" s="116">
        <v>0.22248227046515101</v>
      </c>
      <c r="G26" s="116">
        <v>0.18860088772495787</v>
      </c>
      <c r="H26" s="116">
        <v>0.17973353481620569</v>
      </c>
      <c r="I26" s="116">
        <v>0.54631664313744066</v>
      </c>
      <c r="J26" s="116">
        <v>0.1230402431650377</v>
      </c>
      <c r="K26" s="97">
        <v>0.27292350701038992</v>
      </c>
      <c r="L26" s="98"/>
      <c r="M26" s="99">
        <v>25</v>
      </c>
      <c r="N26" s="119">
        <v>-0.29628788763809416</v>
      </c>
      <c r="O26" s="119">
        <v>-1.106932651268</v>
      </c>
      <c r="P26" s="119">
        <v>-1.6900420289105338</v>
      </c>
      <c r="Q26" s="119">
        <v>-1.1286472365354721</v>
      </c>
      <c r="R26" s="119">
        <v>-0.76383673758240467</v>
      </c>
      <c r="S26" s="119">
        <v>-0.8830638482521479</v>
      </c>
      <c r="T26" s="119">
        <v>-0.91638105253234192</v>
      </c>
      <c r="U26" s="116">
        <v>0.11636065822770258</v>
      </c>
      <c r="V26" s="116">
        <v>-1.1599221924111487</v>
      </c>
      <c r="W26" s="91">
        <v>-0.60399492838582636</v>
      </c>
      <c r="X26" s="53"/>
      <c r="Y26" s="92">
        <v>25</v>
      </c>
      <c r="Z26" s="116">
        <f>(幕後結果!$AB$2+幕後結果!$AB$4*幕後結果_最佳化!$N1027)*12/3</f>
        <v>-0.21415930001667252</v>
      </c>
      <c r="AA26" s="116">
        <f>(幕後結果!$AC$2+幕後結果!$AC$4*幕後結果_最佳化!$O1027)*12/3</f>
        <v>-0.49078471853465655</v>
      </c>
      <c r="AB26" s="116">
        <f>(幕後結果!$AD$2+幕後結果!$AD$4*幕後結果_最佳化!$P1027)*12/3</f>
        <v>-1.3988680604372876</v>
      </c>
      <c r="AC26" s="116">
        <f>(幕後結果!$AE$2+幕後結果!$AE$4*幕後結果_最佳化!$Q1027)*12/3</f>
        <v>-1.0932426745242347</v>
      </c>
      <c r="AD26" s="116">
        <f>(幕後結果!$AF$2+幕後結果!$AF$4*幕後結果_最佳化!$R1027)*12/3</f>
        <v>-1.0938092338879768</v>
      </c>
      <c r="AE26" s="116">
        <f>(幕後結果!$AG$2+幕後結果!$AG$4*幕後結果_最佳化!$S1027)*12/3</f>
        <v>-0.48732217677920647</v>
      </c>
      <c r="AF26" s="116">
        <f>(幕後結果!$AH$2+幕後結果!$AH$4*幕後結果_最佳化!$T1027)*12/3</f>
        <v>-0.75309277291300514</v>
      </c>
      <c r="AG26" s="116">
        <f>(幕後結果!$AI$2+幕後結果!$AI$4*幕後結果_最佳化!$U1027)*12/3</f>
        <v>-0.38250678558704337</v>
      </c>
      <c r="AH26" s="116">
        <f>(幕後結果!$AJ$2+幕後結果!$AJ$4*幕後結果_最佳化!$V1027)*12/3</f>
        <v>-1.5103742316647086</v>
      </c>
      <c r="AI26" s="93">
        <f>(幕後結果!$AK$2+幕後結果!$AK$4*幕後結果_最佳化!$W1027)*12/3</f>
        <v>-0.90528756223878792</v>
      </c>
      <c r="AJ26" s="53"/>
      <c r="AK26" s="53"/>
      <c r="AL26" s="53"/>
      <c r="AM26" s="94">
        <v>25</v>
      </c>
      <c r="AN26" s="120">
        <f t="shared" si="1"/>
        <v>0.16501672374370696</v>
      </c>
      <c r="AO26" s="120">
        <f t="shared" si="2"/>
        <v>0.14253219157766467</v>
      </c>
      <c r="AP26" s="120">
        <f t="shared" si="3"/>
        <v>2.7790931461242319E-3</v>
      </c>
      <c r="AQ26" s="120">
        <f t="shared" si="4"/>
        <v>0.10647218300476279</v>
      </c>
      <c r="AR26" s="120">
        <f t="shared" si="5"/>
        <v>0.16975934659313197</v>
      </c>
      <c r="AS26" s="120">
        <f t="shared" si="6"/>
        <v>3.8917641480986837E-2</v>
      </c>
      <c r="AT26" s="120">
        <f t="shared" si="7"/>
        <v>0.10468391828378992</v>
      </c>
      <c r="AU26" s="120">
        <f t="shared" si="8"/>
        <v>0.17207902422782961</v>
      </c>
      <c r="AV26" s="120">
        <f t="shared" si="9"/>
        <v>7.7634244280911674E-2</v>
      </c>
      <c r="AW26" s="120">
        <f t="shared" si="10"/>
        <v>2.0125633661091279E-2</v>
      </c>
      <c r="AX26" s="120">
        <f t="shared" si="11"/>
        <v>1</v>
      </c>
      <c r="AY26" s="120">
        <f>SUMPRODUCT(AN26:AW26,幕後結果_最佳化!$Z$1005:$AI$1005)</f>
        <v>2.6842313377236717E-2</v>
      </c>
      <c r="AZ26" s="120">
        <f>(SUMPRODUCT(AN26:AW26,MMULT(AN26:AW26,幕後結果!$AB$9:$AK$18)))*252</f>
        <v>3.0772690567869864E-2</v>
      </c>
      <c r="BA26" s="120">
        <f t="shared" si="12"/>
        <v>0.17542146552765389</v>
      </c>
      <c r="BB26" s="115">
        <f t="shared" si="13"/>
        <v>-9.1537752090162017E-2</v>
      </c>
      <c r="BC26" s="53"/>
      <c r="BD26" s="53"/>
    </row>
    <row r="27" spans="1:56">
      <c r="A27" s="88">
        <v>26</v>
      </c>
      <c r="B27" s="116">
        <v>0.46394706238274463</v>
      </c>
      <c r="C27" s="116">
        <v>0.27570831130318618</v>
      </c>
      <c r="D27" s="116">
        <v>0.55329371939970784</v>
      </c>
      <c r="E27" s="116">
        <v>0.23000919467515812</v>
      </c>
      <c r="F27" s="116">
        <v>0.97431790927912099</v>
      </c>
      <c r="G27" s="116">
        <v>4.4100947698903825E-2</v>
      </c>
      <c r="H27" s="116">
        <v>0.65778749850557006</v>
      </c>
      <c r="I27" s="116">
        <v>0.80857158823636222</v>
      </c>
      <c r="J27" s="116">
        <v>0.21493324295378002</v>
      </c>
      <c r="K27" s="97">
        <v>0.97183747338172655</v>
      </c>
      <c r="L27" s="98"/>
      <c r="M27" s="99">
        <v>26</v>
      </c>
      <c r="N27" s="119">
        <v>-9.0494675706888517E-2</v>
      </c>
      <c r="O27" s="119">
        <v>-0.59563869229039845</v>
      </c>
      <c r="P27" s="119">
        <v>0.13398737057672683</v>
      </c>
      <c r="Q27" s="119">
        <v>-0.7388165688284799</v>
      </c>
      <c r="R27" s="119">
        <v>1.9484245768994752</v>
      </c>
      <c r="S27" s="119">
        <v>-1.7049599433242608</v>
      </c>
      <c r="T27" s="119">
        <v>0.40643228355765076</v>
      </c>
      <c r="U27" s="116">
        <v>0.87264459863244537</v>
      </c>
      <c r="V27" s="116">
        <v>-0.78942014445007769</v>
      </c>
      <c r="W27" s="91">
        <v>1.9085121584042195</v>
      </c>
      <c r="X27" s="53"/>
      <c r="Y27" s="92">
        <v>26</v>
      </c>
      <c r="Z27" s="116">
        <f>(幕後結果!$AB$2+幕後結果!$AB$4*幕後結果_最佳化!$N1028)*12/3</f>
        <v>0.11576778914876466</v>
      </c>
      <c r="AA27" s="116">
        <f>(幕後結果!$AC$2+幕後結果!$AC$4*幕後結果_最佳化!$O1028)*12/3</f>
        <v>-0.1345706469186625</v>
      </c>
      <c r="AB27" s="116">
        <f>(幕後結果!$AD$2+幕後結果!$AD$4*幕後結果_最佳化!$P1028)*12/3</f>
        <v>8.406468662346718E-2</v>
      </c>
      <c r="AC27" s="116">
        <f>(幕後結果!$AE$2+幕後結果!$AE$4*幕後結果_最佳化!$Q1028)*12/3</f>
        <v>-0.50956094977693578</v>
      </c>
      <c r="AD27" s="116">
        <f>(幕後結果!$AF$2+幕後結果!$AF$4*幕後結果_最佳化!$R1028)*12/3</f>
        <v>0.66470671822568062</v>
      </c>
      <c r="AE27" s="116">
        <f>(幕後結果!$AG$2+幕後結果!$AG$4*幕後結果_最佳化!$S1028)*12/3</f>
        <v>-0.80030187263888919</v>
      </c>
      <c r="AF27" s="116">
        <f>(幕後結果!$AH$2+幕後結果!$AH$4*幕後結果_最佳化!$T1028)*12/3</f>
        <v>0.1913096650143784</v>
      </c>
      <c r="AG27" s="116">
        <f>(幕後結果!$AI$2+幕後結果!$AI$4*幕後結果_最佳化!$U1028)*12/3</f>
        <v>0.25079409661697061</v>
      </c>
      <c r="AH27" s="116">
        <f>(幕後結果!$AJ$2+幕後結果!$AJ$4*幕後結果_最佳化!$V1028)*12/3</f>
        <v>-0.2697000358788128</v>
      </c>
      <c r="AI27" s="93">
        <f>(幕後結果!$AK$2+幕後結果!$AK$4*幕後結果_最佳化!$W1028)*12/3</f>
        <v>1.2993167336108149</v>
      </c>
      <c r="AJ27" s="53"/>
      <c r="AK27" s="53"/>
      <c r="AL27" s="53"/>
      <c r="AM27" s="94">
        <v>26</v>
      </c>
      <c r="AN27" s="120">
        <f t="shared" si="1"/>
        <v>4.1925249991295627E-2</v>
      </c>
      <c r="AO27" s="120">
        <f t="shared" si="2"/>
        <v>5.1552421759656249E-2</v>
      </c>
      <c r="AP27" s="120">
        <f t="shared" si="3"/>
        <v>3.6215733565744389E-2</v>
      </c>
      <c r="AQ27" s="120">
        <f t="shared" si="4"/>
        <v>0.17716499982511077</v>
      </c>
      <c r="AR27" s="120">
        <f t="shared" si="5"/>
        <v>0.16525018747801073</v>
      </c>
      <c r="AS27" s="120">
        <f t="shared" si="6"/>
        <v>0.14484066070309867</v>
      </c>
      <c r="AT27" s="120">
        <f t="shared" si="7"/>
        <v>9.4903702978787308E-2</v>
      </c>
      <c r="AU27" s="120">
        <f t="shared" si="8"/>
        <v>0.12171226551885232</v>
      </c>
      <c r="AV27" s="120">
        <f t="shared" si="9"/>
        <v>4.7570899656905738E-2</v>
      </c>
      <c r="AW27" s="120">
        <f t="shared" si="10"/>
        <v>0.1188638785225382</v>
      </c>
      <c r="AX27" s="120">
        <f t="shared" si="11"/>
        <v>1</v>
      </c>
      <c r="AY27" s="120">
        <f>SUMPRODUCT(AN27:AW27,幕後結果_最佳化!$Z$1005:$AI$1005)</f>
        <v>6.068680654555772E-2</v>
      </c>
      <c r="AZ27" s="120">
        <f>(SUMPRODUCT(AN27:AW27,MMULT(AN27:AW27,幕後結果!$AB$9:$AK$18)))*252</f>
        <v>2.2616845665601442E-2</v>
      </c>
      <c r="BA27" s="120">
        <f t="shared" si="12"/>
        <v>0.15038898119743163</v>
      </c>
      <c r="BB27" s="115">
        <f t="shared" si="13"/>
        <v>0.11827200639258992</v>
      </c>
      <c r="BC27" s="53"/>
      <c r="BD27" s="53"/>
    </row>
    <row r="28" spans="1:56">
      <c r="A28" s="88">
        <v>27</v>
      </c>
      <c r="B28" s="116">
        <v>0.18392265883199199</v>
      </c>
      <c r="C28" s="116">
        <v>0.21770904999314955</v>
      </c>
      <c r="D28" s="116">
        <v>0.61356210279283974</v>
      </c>
      <c r="E28" s="116">
        <v>0.63917226424842277</v>
      </c>
      <c r="F28" s="116">
        <v>0.65096720541479236</v>
      </c>
      <c r="G28" s="116">
        <v>0.66229597744489399</v>
      </c>
      <c r="H28" s="116">
        <v>0.99873551920584847</v>
      </c>
      <c r="I28" s="116">
        <v>0.42901582862002519</v>
      </c>
      <c r="J28" s="116">
        <v>0.61069297873324668</v>
      </c>
      <c r="K28" s="97">
        <v>0.58644012232792586</v>
      </c>
      <c r="L28" s="98"/>
      <c r="M28" s="99">
        <v>27</v>
      </c>
      <c r="N28" s="119">
        <v>-0.90051674600260057</v>
      </c>
      <c r="O28" s="119">
        <v>-0.779953748116746</v>
      </c>
      <c r="P28" s="119">
        <v>0.28861528879550974</v>
      </c>
      <c r="Q28" s="119">
        <v>0.35624716729655354</v>
      </c>
      <c r="R28" s="119">
        <v>0.38793303668222151</v>
      </c>
      <c r="S28" s="119">
        <v>0.41873741949026655</v>
      </c>
      <c r="T28" s="119">
        <v>3.019854482568701</v>
      </c>
      <c r="U28" s="116">
        <v>-0.17888034376691439</v>
      </c>
      <c r="V28" s="116">
        <v>0.28112563145302971</v>
      </c>
      <c r="W28" s="91">
        <v>0.21839706088801533</v>
      </c>
      <c r="X28" s="53"/>
      <c r="Y28" s="92">
        <v>27</v>
      </c>
      <c r="Z28" s="116">
        <f>(幕後結果!$AB$2+幕後結果!$AB$4*幕後結果_最佳化!$N1029)*12/3</f>
        <v>-1.1828572787264746</v>
      </c>
      <c r="AA28" s="116">
        <f>(幕後結果!$AC$2+幕後結果!$AC$4*幕後結果_最佳化!$O1029)*12/3</f>
        <v>-0.22506360598982067</v>
      </c>
      <c r="AB28" s="116">
        <f>(幕後結果!$AD$2+幕後結果!$AD$4*幕後結果_最佳化!$P1029)*12/3</f>
        <v>2.9400555437737369E-2</v>
      </c>
      <c r="AC28" s="116">
        <f>(幕後結果!$AE$2+幕後結果!$AE$4*幕後結果_最佳化!$Q1029)*12/3</f>
        <v>0.18451536992838694</v>
      </c>
      <c r="AD28" s="116">
        <f>(幕後結果!$AF$2+幕後結果!$AF$4*幕後結果_最佳化!$R1029)*12/3</f>
        <v>-0.30213229928906704</v>
      </c>
      <c r="AE28" s="116">
        <f>(幕後結果!$AG$2+幕後結果!$AG$4*幕後結果_最佳化!$S1029)*12/3</f>
        <v>0.72850474405229126</v>
      </c>
      <c r="AF28" s="116">
        <f>(幕後結果!$AH$2+幕後結果!$AH$4*幕後結果_最佳化!$T1029)*12/3</f>
        <v>1.3202159367209878</v>
      </c>
      <c r="AG28" s="116">
        <f>(幕後結果!$AI$2+幕後結果!$AI$4*幕後結果_最佳化!$U1029)*12/3</f>
        <v>-1.7445339060992222E-2</v>
      </c>
      <c r="AH28" s="116">
        <f>(幕後結果!$AJ$2+幕後結果!$AJ$4*幕後結果_最佳化!$V1029)*12/3</f>
        <v>0.29339730025003025</v>
      </c>
      <c r="AI28" s="93">
        <f>(幕後結果!$AK$2+幕後結果!$AK$4*幕後結果_最佳化!$W1029)*12/3</f>
        <v>0.76814500869531976</v>
      </c>
      <c r="AJ28" s="53"/>
      <c r="AK28" s="53"/>
      <c r="AL28" s="53"/>
      <c r="AM28" s="94">
        <v>27</v>
      </c>
      <c r="AN28" s="120">
        <f t="shared" si="1"/>
        <v>0.17021173139628676</v>
      </c>
      <c r="AO28" s="120">
        <f t="shared" si="2"/>
        <v>0.16685151131423526</v>
      </c>
      <c r="AP28" s="120">
        <f t="shared" si="3"/>
        <v>0.15982981837589916</v>
      </c>
      <c r="AQ28" s="120">
        <f t="shared" si="4"/>
        <v>2.0909089111757859E-2</v>
      </c>
      <c r="AR28" s="120">
        <f t="shared" si="5"/>
        <v>4.3364255150513974E-2</v>
      </c>
      <c r="AS28" s="120">
        <f t="shared" si="6"/>
        <v>3.4078073809805029E-2</v>
      </c>
      <c r="AT28" s="120">
        <f t="shared" si="7"/>
        <v>3.4424281418322066E-2</v>
      </c>
      <c r="AU28" s="120">
        <f t="shared" si="8"/>
        <v>5.8420693829961894E-2</v>
      </c>
      <c r="AV28" s="120">
        <f t="shared" si="9"/>
        <v>0.14633000504882593</v>
      </c>
      <c r="AW28" s="120">
        <f t="shared" si="10"/>
        <v>0.16558054054439195</v>
      </c>
      <c r="AX28" s="120">
        <f t="shared" si="11"/>
        <v>0.99999999999999978</v>
      </c>
      <c r="AY28" s="120">
        <f>SUMPRODUCT(AN28:AW28,幕後結果_最佳化!$Z$1005:$AI$1005)</f>
        <v>0.10182243740162492</v>
      </c>
      <c r="AZ28" s="120">
        <f>(SUMPRODUCT(AN28:AW28,MMULT(AN28:AW28,幕後結果!$AB$9:$AK$18)))*252</f>
        <v>3.754419800894862E-2</v>
      </c>
      <c r="BA28" s="120">
        <f t="shared" si="12"/>
        <v>0.19376325247308537</v>
      </c>
      <c r="BB28" s="115">
        <f t="shared" si="13"/>
        <v>0.30409500588771093</v>
      </c>
      <c r="BC28" s="53"/>
      <c r="BD28" s="53"/>
    </row>
    <row r="29" spans="1:56">
      <c r="A29" s="88">
        <v>28</v>
      </c>
      <c r="B29" s="116">
        <v>0.68364076979624233</v>
      </c>
      <c r="C29" s="116">
        <v>0.22713388545685054</v>
      </c>
      <c r="D29" s="116">
        <v>0.44189711467768311</v>
      </c>
      <c r="E29" s="116">
        <v>1.8384776394350322E-2</v>
      </c>
      <c r="F29" s="116">
        <v>0.86804027950666907</v>
      </c>
      <c r="G29" s="116">
        <v>0.1118760519375146</v>
      </c>
      <c r="H29" s="116">
        <v>0.58537875339135059</v>
      </c>
      <c r="I29" s="116">
        <v>3.1022986176491907E-2</v>
      </c>
      <c r="J29" s="116">
        <v>0.3193109088492776</v>
      </c>
      <c r="K29" s="97">
        <v>4.6444602178676631E-2</v>
      </c>
      <c r="L29" s="98"/>
      <c r="M29" s="99">
        <v>28</v>
      </c>
      <c r="N29" s="119">
        <v>0.477904103783303</v>
      </c>
      <c r="O29" s="119">
        <v>-0.74831899317580031</v>
      </c>
      <c r="P29" s="119">
        <v>-0.14616107980940926</v>
      </c>
      <c r="Q29" s="119">
        <v>-2.0883136295863474</v>
      </c>
      <c r="R29" s="119">
        <v>1.1171751559326484</v>
      </c>
      <c r="S29" s="119">
        <v>-1.2166113983651095</v>
      </c>
      <c r="T29" s="119">
        <v>0.21567319956906134</v>
      </c>
      <c r="U29" s="116">
        <v>-1.8659670732793225</v>
      </c>
      <c r="V29" s="116">
        <v>-0.4696265988019756</v>
      </c>
      <c r="W29" s="91">
        <v>-1.6803501738220099</v>
      </c>
      <c r="X29" s="53"/>
      <c r="Y29" s="92">
        <v>28</v>
      </c>
      <c r="Z29" s="116">
        <f>(幕後結果!$AB$2+幕後結果!$AB$4*幕後結果_最佳化!$N1030)*12/3</f>
        <v>1.0270230878175823</v>
      </c>
      <c r="AA29" s="116">
        <f>(幕後結果!$AC$2+幕後結果!$AC$4*幕後結果_最佳化!$O1030)*12/3</f>
        <v>-0.27339804332280671</v>
      </c>
      <c r="AB29" s="116">
        <f>(幕後結果!$AD$2+幕後結果!$AD$4*幕後結果_最佳化!$P1030)*12/3</f>
        <v>-2.8667264756866706E-2</v>
      </c>
      <c r="AC29" s="116">
        <f>(幕後結果!$AE$2+幕後結果!$AE$4*幕後結果_最佳化!$Q1030)*12/3</f>
        <v>-1.4624938422895821</v>
      </c>
      <c r="AD29" s="116">
        <f>(幕後結果!$AF$2+幕後結果!$AF$4*幕後結果_最佳化!$R1030)*12/3</f>
        <v>0.25215680301260146</v>
      </c>
      <c r="AE29" s="116">
        <f>(幕後結果!$AG$2+幕後結果!$AG$4*幕後結果_最佳化!$S1030)*12/3</f>
        <v>-0.78516869654936639</v>
      </c>
      <c r="AF29" s="116">
        <f>(幕後結果!$AH$2+幕後結果!$AH$4*幕後結果_最佳化!$T1030)*12/3</f>
        <v>4.1626850253957563E-2</v>
      </c>
      <c r="AG29" s="116">
        <f>(幕後結果!$AI$2+幕後結果!$AI$4*幕後結果_最佳化!$U1030)*12/3</f>
        <v>-0.90487684710195104</v>
      </c>
      <c r="AH29" s="116">
        <f>(幕後結果!$AJ$2+幕後結果!$AJ$4*幕後結果_最佳化!$V1030)*12/3</f>
        <v>-0.80627645187471275</v>
      </c>
      <c r="AI29" s="93">
        <f>(幕後結果!$AK$2+幕後結果!$AK$4*幕後結果_最佳化!$W1030)*12/3</f>
        <v>-1.1155719337401133</v>
      </c>
      <c r="AJ29" s="53"/>
      <c r="AK29" s="53"/>
      <c r="AL29" s="53"/>
      <c r="AM29" s="94">
        <v>28</v>
      </c>
      <c r="AN29" s="120">
        <f t="shared" si="1"/>
        <v>0.1167619511963509</v>
      </c>
      <c r="AO29" s="120">
        <f t="shared" si="2"/>
        <v>5.3220562110040774E-2</v>
      </c>
      <c r="AP29" s="120">
        <f t="shared" si="3"/>
        <v>8.4607986344956518E-2</v>
      </c>
      <c r="AQ29" s="120">
        <f t="shared" si="4"/>
        <v>7.1379553564283979E-2</v>
      </c>
      <c r="AR29" s="120">
        <f t="shared" si="5"/>
        <v>5.695787755673596E-2</v>
      </c>
      <c r="AS29" s="120">
        <f t="shared" si="6"/>
        <v>0.14055674002284271</v>
      </c>
      <c r="AT29" s="120">
        <f t="shared" si="7"/>
        <v>0.12884390739517101</v>
      </c>
      <c r="AU29" s="120">
        <f t="shared" si="8"/>
        <v>0.1062147536400815</v>
      </c>
      <c r="AV29" s="120">
        <f t="shared" si="9"/>
        <v>0.13101032585274264</v>
      </c>
      <c r="AW29" s="120">
        <f t="shared" si="10"/>
        <v>0.11044634231679402</v>
      </c>
      <c r="AX29" s="120">
        <f t="shared" si="11"/>
        <v>1</v>
      </c>
      <c r="AY29" s="120">
        <f>SUMPRODUCT(AN29:AW29,幕後結果_最佳化!$Z$1005:$AI$1005)</f>
        <v>9.8437343891022461E-2</v>
      </c>
      <c r="AZ29" s="120">
        <f>(SUMPRODUCT(AN29:AW29,MMULT(AN29:AW29,幕後結果!$AB$9:$AK$18)))*252</f>
        <v>2.8242819844325088E-2</v>
      </c>
      <c r="BA29" s="120">
        <f t="shared" si="12"/>
        <v>0.1680560021074079</v>
      </c>
      <c r="BB29" s="115">
        <f t="shared" si="13"/>
        <v>0.33046926735486337</v>
      </c>
      <c r="BC29" s="53"/>
      <c r="BD29" s="53"/>
    </row>
    <row r="30" spans="1:56">
      <c r="A30" s="88">
        <v>29</v>
      </c>
      <c r="B30" s="116">
        <v>0.48187829301152996</v>
      </c>
      <c r="C30" s="116">
        <v>0.21498809961640397</v>
      </c>
      <c r="D30" s="116">
        <v>0.73277041070127669</v>
      </c>
      <c r="E30" s="116">
        <v>0.81530965089164154</v>
      </c>
      <c r="F30" s="116">
        <v>0.64893739370184944</v>
      </c>
      <c r="G30" s="116">
        <v>0.41243746473009968</v>
      </c>
      <c r="H30" s="116">
        <v>0.20595636381464932</v>
      </c>
      <c r="I30" s="116">
        <v>0.23507886411773415</v>
      </c>
      <c r="J30" s="116">
        <v>0.40685259922886363</v>
      </c>
      <c r="K30" s="97">
        <v>0.86571943590601941</v>
      </c>
      <c r="L30" s="98"/>
      <c r="M30" s="99">
        <v>29</v>
      </c>
      <c r="N30" s="119">
        <v>-4.5440015666238953E-2</v>
      </c>
      <c r="O30" s="119">
        <v>-0.78923238151983854</v>
      </c>
      <c r="P30" s="119">
        <v>0.62121346889004736</v>
      </c>
      <c r="Q30" s="119">
        <v>0.89763401544134125</v>
      </c>
      <c r="R30" s="119">
        <v>0.38245323171412199</v>
      </c>
      <c r="S30" s="119">
        <v>-0.22127934784419875</v>
      </c>
      <c r="T30" s="119">
        <v>-0.82053229309531484</v>
      </c>
      <c r="U30" s="116">
        <v>-0.72222244122102197</v>
      </c>
      <c r="V30" s="116">
        <v>-0.2356488054539401</v>
      </c>
      <c r="W30" s="91">
        <v>1.1063821962495533</v>
      </c>
      <c r="X30" s="53"/>
      <c r="Y30" s="92">
        <v>29</v>
      </c>
      <c r="Z30" s="116">
        <f>(幕後結果!$AB$2+幕後結果!$AB$4*幕後結果_最佳化!$N1031)*12/3</f>
        <v>0.1879992913497166</v>
      </c>
      <c r="AA30" s="116">
        <f>(幕後結果!$AC$2+幕後結果!$AC$4*幕後結果_最佳化!$O1031)*12/3</f>
        <v>-0.27578261900860812</v>
      </c>
      <c r="AB30" s="116">
        <f>(幕後結果!$AD$2+幕後結果!$AD$4*幕後結果_最佳化!$P1031)*12/3</f>
        <v>0.45643965105594902</v>
      </c>
      <c r="AC30" s="116">
        <f>(幕後結果!$AE$2+幕後結果!$AE$4*幕後結果_最佳化!$Q1031)*12/3</f>
        <v>0.75234972371134268</v>
      </c>
      <c r="AD30" s="116">
        <f>(幕後結果!$AF$2+幕後結果!$AF$4*幕後結果_最佳化!$R1031)*12/3</f>
        <v>-0.12446777365584222</v>
      </c>
      <c r="AE30" s="116">
        <f>(幕後結果!$AG$2+幕後結果!$AG$4*幕後結果_最佳化!$S1031)*12/3</f>
        <v>0.59807705171951087</v>
      </c>
      <c r="AF30" s="116">
        <f>(幕後結果!$AH$2+幕後結果!$AH$4*幕後結果_最佳化!$T1031)*12/3</f>
        <v>-0.41647406595864123</v>
      </c>
      <c r="AG30" s="116">
        <f>(幕後結果!$AI$2+幕後結果!$AI$4*幕後結果_最佳化!$U1031)*12/3</f>
        <v>-0.25203769371461854</v>
      </c>
      <c r="AH30" s="116">
        <f>(幕後結果!$AJ$2+幕後結果!$AJ$4*幕後結果_最佳化!$V1031)*12/3</f>
        <v>-0.47669753740084714</v>
      </c>
      <c r="AI30" s="93">
        <f>(幕後結果!$AK$2+幕後結果!$AK$4*幕後結果_最佳化!$W1031)*12/3</f>
        <v>0.78698654474844387</v>
      </c>
      <c r="AJ30" s="53"/>
      <c r="AK30" s="53"/>
      <c r="AL30" s="53"/>
      <c r="AM30" s="94">
        <v>29</v>
      </c>
      <c r="AN30" s="120">
        <f t="shared" si="1"/>
        <v>9.5798329701676746E-2</v>
      </c>
      <c r="AO30" s="120">
        <f t="shared" si="2"/>
        <v>8.757656625496163E-2</v>
      </c>
      <c r="AP30" s="120">
        <f t="shared" si="3"/>
        <v>0.10660758586165062</v>
      </c>
      <c r="AQ30" s="120">
        <f t="shared" si="4"/>
        <v>7.1251056380716909E-2</v>
      </c>
      <c r="AR30" s="120">
        <f t="shared" si="5"/>
        <v>0.12575848430129499</v>
      </c>
      <c r="AS30" s="120">
        <f t="shared" si="6"/>
        <v>0.13248373179958889</v>
      </c>
      <c r="AT30" s="120">
        <f t="shared" si="7"/>
        <v>5.9326932661992522E-2</v>
      </c>
      <c r="AU30" s="120">
        <f t="shared" si="8"/>
        <v>8.7121836207065581E-2</v>
      </c>
      <c r="AV30" s="120">
        <f t="shared" si="9"/>
        <v>0.14432798670124528</v>
      </c>
      <c r="AW30" s="120">
        <f t="shared" si="10"/>
        <v>8.9747490129806984E-2</v>
      </c>
      <c r="AX30" s="120">
        <f t="shared" si="11"/>
        <v>1.0000000000000002</v>
      </c>
      <c r="AY30" s="120">
        <f>SUMPRODUCT(AN30:AW30,幕後結果_最佳化!$Z$1005:$AI$1005)</f>
        <v>5.891400342744621E-2</v>
      </c>
      <c r="AZ30" s="120">
        <f>(SUMPRODUCT(AN30:AW30,MMULT(AN30:AW30,幕後結果!$AB$9:$AK$18)))*252</f>
        <v>2.6482995620329779E-2</v>
      </c>
      <c r="BA30" s="120">
        <f t="shared" si="12"/>
        <v>0.16273596904289409</v>
      </c>
      <c r="BB30" s="115">
        <f t="shared" si="13"/>
        <v>9.8404818072058947E-2</v>
      </c>
      <c r="BC30" s="53"/>
      <c r="BD30" s="53"/>
    </row>
    <row r="31" spans="1:56">
      <c r="A31" s="88">
        <v>30</v>
      </c>
      <c r="B31" s="116">
        <v>0.67947011904943988</v>
      </c>
      <c r="C31" s="116">
        <v>0.34985113461882467</v>
      </c>
      <c r="D31" s="116">
        <v>0.35646126110978948</v>
      </c>
      <c r="E31" s="116">
        <v>0.29986278684174317</v>
      </c>
      <c r="F31" s="116">
        <v>0.17808173509133796</v>
      </c>
      <c r="G31" s="116">
        <v>0.73706947812467605</v>
      </c>
      <c r="H31" s="116">
        <v>0.2254470195324163</v>
      </c>
      <c r="I31" s="116">
        <v>0.95261210526697226</v>
      </c>
      <c r="J31" s="116">
        <v>0.54097418859954227</v>
      </c>
      <c r="K31" s="97">
        <v>2.0497685966285317E-2</v>
      </c>
      <c r="L31" s="98"/>
      <c r="M31" s="99">
        <v>30</v>
      </c>
      <c r="N31" s="119">
        <v>0.46621758712793776</v>
      </c>
      <c r="O31" s="119">
        <v>-0.385722402998733</v>
      </c>
      <c r="P31" s="119">
        <v>-0.36793389975599966</v>
      </c>
      <c r="Q31" s="119">
        <v>-0.52479519282559184</v>
      </c>
      <c r="R31" s="119">
        <v>-0.92270018354123284</v>
      </c>
      <c r="S31" s="119">
        <v>0.63433680217196076</v>
      </c>
      <c r="T31" s="119">
        <v>-0.75392536452772163</v>
      </c>
      <c r="U31" s="116">
        <v>1.6707261083422216</v>
      </c>
      <c r="V31" s="116">
        <v>0.10288830108822387</v>
      </c>
      <c r="W31" s="91">
        <v>-2.0435768122510489</v>
      </c>
      <c r="X31" s="53"/>
      <c r="Y31" s="92">
        <v>30</v>
      </c>
      <c r="Z31" s="116">
        <f>(幕後結果!$AB$2+幕後結果!$AB$4*幕後結果_最佳化!$N1032)*12/3</f>
        <v>1.008287297718359</v>
      </c>
      <c r="AA31" s="116">
        <f>(幕後結果!$AC$2+幕後結果!$AC$4*幕後結果_最佳化!$O1032)*12/3</f>
        <v>-1.2657454630681297E-2</v>
      </c>
      <c r="AB31" s="116">
        <f>(幕後結果!$AD$2+幕後結果!$AD$4*幕後結果_最佳化!$P1032)*12/3</f>
        <v>-0.17831241567991796</v>
      </c>
      <c r="AC31" s="116">
        <f>(幕後結果!$AE$2+幕後結果!$AE$4*幕後結果_最佳化!$Q1032)*12/3</f>
        <v>-0.32239147575275007</v>
      </c>
      <c r="AD31" s="116">
        <f>(幕後結果!$AF$2+幕後結果!$AF$4*幕後結果_最佳化!$R1032)*12/3</f>
        <v>-0.90164856917285752</v>
      </c>
      <c r="AE31" s="116">
        <f>(幕後結果!$AG$2+幕後結果!$AG$4*幕後結果_最佳化!$S1032)*12/3</f>
        <v>0.82280213261095758</v>
      </c>
      <c r="AF31" s="116">
        <f>(幕後結果!$AH$2+幕後結果!$AH$4*幕後結果_最佳化!$T1032)*12/3</f>
        <v>-0.45764500873404218</v>
      </c>
      <c r="AG31" s="116">
        <f>(幕後結果!$AI$2+幕後結果!$AI$4*幕後結果_最佳化!$U1032)*12/3</f>
        <v>0.5390650197291722</v>
      </c>
      <c r="AH31" s="116">
        <f>(幕後結果!$AJ$2+幕後結果!$AJ$4*幕後結果_最佳化!$V1032)*12/3</f>
        <v>-0.21412880845801577</v>
      </c>
      <c r="AI31" s="93">
        <f>(幕後結果!$AK$2+幕後結果!$AK$4*幕後結果_最佳化!$W1032)*12/3</f>
        <v>-0.64430400569151147</v>
      </c>
      <c r="AJ31" s="53"/>
      <c r="AK31" s="53"/>
      <c r="AL31" s="53"/>
      <c r="AM31" s="94">
        <v>30</v>
      </c>
      <c r="AN31" s="120">
        <f t="shared" si="1"/>
        <v>0.11480286264567864</v>
      </c>
      <c r="AO31" s="120">
        <f t="shared" si="2"/>
        <v>0.13554889111947757</v>
      </c>
      <c r="AP31" s="120">
        <f t="shared" si="3"/>
        <v>1.9696013312491163E-2</v>
      </c>
      <c r="AQ31" s="120">
        <f t="shared" si="4"/>
        <v>0.15259830560542748</v>
      </c>
      <c r="AR31" s="120">
        <f t="shared" si="5"/>
        <v>0.15112433830687963</v>
      </c>
      <c r="AS31" s="120">
        <f t="shared" si="6"/>
        <v>4.2408181226209901E-2</v>
      </c>
      <c r="AT31" s="120">
        <f t="shared" si="7"/>
        <v>7.281440116285778E-3</v>
      </c>
      <c r="AU31" s="120">
        <f t="shared" si="8"/>
        <v>8.4942169103810181E-2</v>
      </c>
      <c r="AV31" s="120">
        <f t="shared" si="9"/>
        <v>0.17490206783029055</v>
      </c>
      <c r="AW31" s="120">
        <f t="shared" si="10"/>
        <v>0.11669573073344905</v>
      </c>
      <c r="AX31" s="120">
        <f t="shared" si="11"/>
        <v>1</v>
      </c>
      <c r="AY31" s="120">
        <f>SUMPRODUCT(AN31:AW31,幕後結果_最佳化!$Z$1005:$AI$1005)</f>
        <v>2.027781188635085E-2</v>
      </c>
      <c r="AZ31" s="120">
        <f>(SUMPRODUCT(AN31:AW31,MMULT(AN31:AW31,幕後結果!$AB$9:$AK$18)))*252</f>
        <v>2.8643275523251629E-2</v>
      </c>
      <c r="BA31" s="120">
        <f t="shared" si="12"/>
        <v>0.16924324365614016</v>
      </c>
      <c r="BB31" s="115">
        <f t="shared" si="13"/>
        <v>-0.13366671321669871</v>
      </c>
      <c r="BC31" s="53"/>
      <c r="BD31" s="53"/>
    </row>
    <row r="32" spans="1:56">
      <c r="A32" s="88">
        <v>31</v>
      </c>
      <c r="B32" s="116">
        <v>0.66599581432441135</v>
      </c>
      <c r="C32" s="116">
        <v>0.91855000054992142</v>
      </c>
      <c r="D32" s="116">
        <v>0.75792624752392435</v>
      </c>
      <c r="E32" s="116">
        <v>0.79143323658131726</v>
      </c>
      <c r="F32" s="116">
        <v>0.96417529027070792</v>
      </c>
      <c r="G32" s="116">
        <v>0.60802400741511375</v>
      </c>
      <c r="H32" s="116">
        <v>0.16828934559029585</v>
      </c>
      <c r="I32" s="116">
        <v>0.48026741493505631</v>
      </c>
      <c r="J32" s="116">
        <v>0.4420022733538771</v>
      </c>
      <c r="K32" s="97">
        <v>0.12755082978768106</v>
      </c>
      <c r="L32" s="98"/>
      <c r="M32" s="99">
        <v>31</v>
      </c>
      <c r="N32" s="119">
        <v>0.42888300140128133</v>
      </c>
      <c r="O32" s="119">
        <v>1.3953842477504157</v>
      </c>
      <c r="P32" s="119">
        <v>0.69964744504923027</v>
      </c>
      <c r="Q32" s="119">
        <v>0.81140430652603857</v>
      </c>
      <c r="R32" s="119">
        <v>1.8013392850071961</v>
      </c>
      <c r="S32" s="119">
        <v>0.27417259800425664</v>
      </c>
      <c r="T32" s="119">
        <v>-0.96094725063374287</v>
      </c>
      <c r="U32" s="116">
        <v>-4.9482441299595517E-2</v>
      </c>
      <c r="V32" s="116">
        <v>-0.14589466060709538</v>
      </c>
      <c r="W32" s="91">
        <v>-1.1380450785160041</v>
      </c>
      <c r="X32" s="53"/>
      <c r="Y32" s="92">
        <v>31</v>
      </c>
      <c r="Z32" s="116">
        <f>(幕後結果!$AB$2+幕後結果!$AB$4*幕後結果_最佳化!$N1033)*12/3</f>
        <v>0.94843259659191526</v>
      </c>
      <c r="AA32" s="116">
        <f>(幕後結果!$AC$2+幕後結果!$AC$4*幕後結果_最佳化!$O1033)*12/3</f>
        <v>1.2670892296823193</v>
      </c>
      <c r="AB32" s="116">
        <f>(幕後結果!$AD$2+幕後結果!$AD$4*幕後結果_最佳化!$P1033)*12/3</f>
        <v>0.75574605134563477</v>
      </c>
      <c r="AC32" s="116">
        <f>(幕後結果!$AE$2+幕後結果!$AE$4*幕後結果_最佳化!$Q1033)*12/3</f>
        <v>0.89647740175146495</v>
      </c>
      <c r="AD32" s="116">
        <f>(幕後結果!$AF$2+幕後結果!$AF$4*幕後結果_最佳化!$R1033)*12/3</f>
        <v>0.72615803436238713</v>
      </c>
      <c r="AE32" s="116">
        <f>(幕後結果!$AG$2+幕後結果!$AG$4*幕後結果_最佳化!$S1033)*12/3</f>
        <v>1.0494809094781847</v>
      </c>
      <c r="AF32" s="116">
        <f>(幕後結果!$AH$2+幕後結果!$AH$4*幕後結果_最佳化!$T1033)*12/3</f>
        <v>-0.1570507915512725</v>
      </c>
      <c r="AG32" s="116">
        <f>(幕後結果!$AI$2+幕後結果!$AI$4*幕後結果_最佳化!$U1033)*12/3</f>
        <v>0.52495438777429249</v>
      </c>
      <c r="AH32" s="116">
        <f>(幕後結果!$AJ$2+幕後結果!$AJ$4*幕後結果_最佳化!$V1033)*12/3</f>
        <v>0.10736926767999561</v>
      </c>
      <c r="AI32" s="93">
        <f>(幕後結果!$AK$2+幕後結果!$AK$4*幕後結果_最佳化!$W1033)*12/3</f>
        <v>-8.3759157531717976E-2</v>
      </c>
      <c r="AJ32" s="53"/>
      <c r="AK32" s="53"/>
      <c r="AL32" s="53"/>
      <c r="AM32" s="94">
        <v>31</v>
      </c>
      <c r="AN32" s="120">
        <f t="shared" si="1"/>
        <v>4.8704094268039323E-2</v>
      </c>
      <c r="AO32" s="120">
        <f t="shared" si="2"/>
        <v>0.15393703875026904</v>
      </c>
      <c r="AP32" s="120">
        <f t="shared" si="3"/>
        <v>0.20352095791830679</v>
      </c>
      <c r="AQ32" s="120">
        <f t="shared" si="4"/>
        <v>0.11728871893676018</v>
      </c>
      <c r="AR32" s="120">
        <f t="shared" si="5"/>
        <v>6.4182397921840245E-2</v>
      </c>
      <c r="AS32" s="120">
        <f t="shared" si="6"/>
        <v>8.9239401511152991E-2</v>
      </c>
      <c r="AT32" s="120">
        <f t="shared" si="7"/>
        <v>9.4324938240129275E-2</v>
      </c>
      <c r="AU32" s="120">
        <f t="shared" si="8"/>
        <v>4.1571444536361142E-2</v>
      </c>
      <c r="AV32" s="120">
        <f t="shared" si="9"/>
        <v>0.11091779057925705</v>
      </c>
      <c r="AW32" s="120">
        <f t="shared" si="10"/>
        <v>7.6313217337884015E-2</v>
      </c>
      <c r="AX32" s="120">
        <f t="shared" si="11"/>
        <v>1</v>
      </c>
      <c r="AY32" s="120">
        <f>SUMPRODUCT(AN32:AW32,幕後結果_最佳化!$Z$1005:$AI$1005)</f>
        <v>7.5030924204813942E-2</v>
      </c>
      <c r="AZ32" s="120">
        <f>(SUMPRODUCT(AN32:AW32,MMULT(AN32:AW32,幕後結果!$AB$9:$AK$18)))*252</f>
        <v>2.5087023253959742E-2</v>
      </c>
      <c r="BA32" s="120">
        <f t="shared" si="12"/>
        <v>0.1583888356354694</v>
      </c>
      <c r="BB32" s="115">
        <f t="shared" si="13"/>
        <v>0.20286104178935313</v>
      </c>
      <c r="BC32" s="53"/>
      <c r="BD32" s="53"/>
    </row>
    <row r="33" spans="1:56">
      <c r="A33" s="88">
        <v>32</v>
      </c>
      <c r="B33" s="116">
        <v>0.20388174276837145</v>
      </c>
      <c r="C33" s="116">
        <v>0.44619039217678824</v>
      </c>
      <c r="D33" s="116">
        <v>0.71718089652163775</v>
      </c>
      <c r="E33" s="116">
        <v>0.51984597603583049</v>
      </c>
      <c r="F33" s="116">
        <v>8.9765208094044979E-2</v>
      </c>
      <c r="G33" s="116">
        <v>0.31601462421977922</v>
      </c>
      <c r="H33" s="116">
        <v>4.2310302215253781E-3</v>
      </c>
      <c r="I33" s="116">
        <v>0.41916694524921971</v>
      </c>
      <c r="J33" s="116">
        <v>0.37138769748265865</v>
      </c>
      <c r="K33" s="97">
        <v>0.50580494735672077</v>
      </c>
      <c r="L33" s="98"/>
      <c r="M33" s="99">
        <v>32</v>
      </c>
      <c r="N33" s="119">
        <v>-0.8278358204773093</v>
      </c>
      <c r="O33" s="119">
        <v>-0.13529228540650556</v>
      </c>
      <c r="P33" s="119">
        <v>0.57448713035244736</v>
      </c>
      <c r="Q33" s="119">
        <v>4.9767020502979216E-2</v>
      </c>
      <c r="R33" s="119">
        <v>-1.342202283822918</v>
      </c>
      <c r="S33" s="119">
        <v>-0.47887262265225888</v>
      </c>
      <c r="T33" s="119">
        <v>-2.6330551549935159</v>
      </c>
      <c r="U33" s="116">
        <v>-0.2040250922882581</v>
      </c>
      <c r="V33" s="116">
        <v>-0.32818023002323699</v>
      </c>
      <c r="W33" s="91">
        <v>1.4551358683185283E-2</v>
      </c>
      <c r="X33" s="53"/>
      <c r="Y33" s="92">
        <v>32</v>
      </c>
      <c r="Z33" s="116">
        <f>(幕後結果!$AB$2+幕後結果!$AB$4*幕後結果_最佳化!$N1034)*12/3</f>
        <v>-1.0663354266625431</v>
      </c>
      <c r="AA33" s="116">
        <f>(幕後結果!$AC$2+幕後結果!$AC$4*幕後結果_最佳化!$O1034)*12/3</f>
        <v>0.23369186961540547</v>
      </c>
      <c r="AB33" s="116">
        <f>(幕後結果!$AD$2+幕後結果!$AD$4*幕後結果_最佳化!$P1034)*12/3</f>
        <v>0.30709467541127278</v>
      </c>
      <c r="AC33" s="116">
        <f>(幕後結果!$AE$2+幕後結果!$AE$4*幕後結果_最佳化!$Q1034)*12/3</f>
        <v>4.4514573174353998E-2</v>
      </c>
      <c r="AD33" s="116">
        <f>(幕後結果!$AF$2+幕後結果!$AF$4*幕後結果_最佳化!$R1034)*12/3</f>
        <v>-1.2239137612828985</v>
      </c>
      <c r="AE33" s="116">
        <f>(幕後結果!$AG$2+幕後結果!$AG$4*幕後結果_最佳化!$S1034)*12/3</f>
        <v>0.25031190450774093</v>
      </c>
      <c r="AF33" s="116">
        <f>(幕後結果!$AH$2+幕後結果!$AH$4*幕後結果_最佳化!$T1034)*12/3</f>
        <v>-1.4122590308009648</v>
      </c>
      <c r="AG33" s="116">
        <f>(幕後結果!$AI$2+幕後結果!$AI$4*幕後結果_最佳化!$U1034)*12/3</f>
        <v>-0.27818081397111799</v>
      </c>
      <c r="AH33" s="116">
        <f>(幕後結果!$AJ$2+幕後結果!$AJ$4*幕後結果_最佳化!$V1034)*12/3</f>
        <v>-1.112382926419849</v>
      </c>
      <c r="AI33" s="93">
        <f>(幕後結果!$AK$2+幕後結果!$AK$4*幕後結果_最佳化!$W1034)*12/3</f>
        <v>-0.29856841326297734</v>
      </c>
      <c r="AJ33" s="53"/>
      <c r="AK33" s="53"/>
      <c r="AL33" s="53"/>
      <c r="AM33" s="94">
        <v>32</v>
      </c>
      <c r="AN33" s="120">
        <f t="shared" si="1"/>
        <v>0.15658719659738848</v>
      </c>
      <c r="AO33" s="120">
        <f t="shared" si="2"/>
        <v>1.5393754112251082E-3</v>
      </c>
      <c r="AP33" s="120">
        <f t="shared" si="3"/>
        <v>4.8248697571991281E-2</v>
      </c>
      <c r="AQ33" s="120">
        <f t="shared" si="4"/>
        <v>0.12781142553858602</v>
      </c>
      <c r="AR33" s="120">
        <f t="shared" si="5"/>
        <v>0.18029919105056838</v>
      </c>
      <c r="AS33" s="120">
        <f t="shared" si="6"/>
        <v>6.2227507037508234E-2</v>
      </c>
      <c r="AT33" s="120">
        <f t="shared" si="7"/>
        <v>3.3877252426818376E-2</v>
      </c>
      <c r="AU33" s="120">
        <f t="shared" si="8"/>
        <v>0.18702321918355994</v>
      </c>
      <c r="AV33" s="120">
        <f t="shared" si="9"/>
        <v>3.8958661445945585E-2</v>
      </c>
      <c r="AW33" s="120">
        <f t="shared" si="10"/>
        <v>0.1634274737364087</v>
      </c>
      <c r="AX33" s="120">
        <f t="shared" si="11"/>
        <v>1</v>
      </c>
      <c r="AY33" s="120">
        <f>SUMPRODUCT(AN33:AW33,幕後結果_最佳化!$Z$1005:$AI$1005)</f>
        <v>4.0858685924263796E-2</v>
      </c>
      <c r="AZ33" s="120">
        <f>(SUMPRODUCT(AN33:AW33,MMULT(AN33:AW33,幕後結果!$AB$9:$AK$18)))*252</f>
        <v>3.5182727188059829E-2</v>
      </c>
      <c r="BA33" s="120">
        <f t="shared" si="12"/>
        <v>0.18757059254600608</v>
      </c>
      <c r="BB33" s="115">
        <f t="shared" si="13"/>
        <v>-1.0882911057795611E-2</v>
      </c>
      <c r="BC33" s="53"/>
      <c r="BD33" s="53"/>
    </row>
    <row r="34" spans="1:56">
      <c r="A34" s="88">
        <v>33</v>
      </c>
      <c r="B34" s="116">
        <v>0.4934977231613018</v>
      </c>
      <c r="C34" s="116">
        <v>0.55125666468492729</v>
      </c>
      <c r="D34" s="116">
        <v>0.22500708356272958</v>
      </c>
      <c r="E34" s="116">
        <v>0.93422759412644174</v>
      </c>
      <c r="F34" s="116">
        <v>0.62443027286995445</v>
      </c>
      <c r="G34" s="116">
        <v>0.54907397336694141</v>
      </c>
      <c r="H34" s="116">
        <v>1.1313703202576519E-2</v>
      </c>
      <c r="I34" s="116">
        <v>0.35466657235764409</v>
      </c>
      <c r="J34" s="116">
        <v>0.95087164738180374</v>
      </c>
      <c r="K34" s="97">
        <v>0.13146113475170274</v>
      </c>
      <c r="L34" s="98"/>
      <c r="M34" s="99">
        <v>33</v>
      </c>
      <c r="N34" s="119">
        <v>-1.6299512671027867E-2</v>
      </c>
      <c r="O34" s="119">
        <v>0.12883694578853619</v>
      </c>
      <c r="P34" s="119">
        <v>-0.75539140780776004</v>
      </c>
      <c r="Q34" s="119">
        <v>1.5080379606760674</v>
      </c>
      <c r="R34" s="119">
        <v>0.31713725911857976</v>
      </c>
      <c r="S34" s="119">
        <v>0.12332208468438387</v>
      </c>
      <c r="T34" s="119">
        <v>-2.2796676659089314</v>
      </c>
      <c r="U34" s="116">
        <v>-0.37275184673518175</v>
      </c>
      <c r="V34" s="116">
        <v>1.6533644901542828</v>
      </c>
      <c r="W34" s="91">
        <v>-1.119510838809525</v>
      </c>
      <c r="X34" s="53"/>
      <c r="Y34" s="92">
        <v>33</v>
      </c>
      <c r="Z34" s="116">
        <f>(幕後結果!$AB$2+幕後結果!$AB$4*幕後結果_最佳化!$N1035)*12/3</f>
        <v>0.23471726246161426</v>
      </c>
      <c r="AA34" s="116">
        <f>(幕後結果!$AC$2+幕後結果!$AC$4*幕後結果_最佳化!$O1035)*12/3</f>
        <v>0.3813680397438719</v>
      </c>
      <c r="AB34" s="116">
        <f>(幕後結果!$AD$2+幕後結果!$AD$4*幕後結果_最佳化!$P1035)*12/3</f>
        <v>-0.53994675465914754</v>
      </c>
      <c r="AC34" s="116">
        <f>(幕後結果!$AE$2+幕後結果!$AE$4*幕後結果_最佳化!$Q1035)*12/3</f>
        <v>1.0800806574188635</v>
      </c>
      <c r="AD34" s="116">
        <f>(幕後結果!$AF$2+幕後結果!$AF$4*幕後結果_最佳化!$R1035)*12/3</f>
        <v>-0.3292722817183002</v>
      </c>
      <c r="AE34" s="116">
        <f>(幕後結果!$AG$2+幕後結果!$AG$4*幕後結果_最佳化!$S1035)*12/3</f>
        <v>0.94500830546728531</v>
      </c>
      <c r="AF34" s="116">
        <f>(幕後結果!$AH$2+幕後結果!$AH$4*幕後結果_最佳化!$T1035)*12/3</f>
        <v>-1.0810887935314788</v>
      </c>
      <c r="AG34" s="116">
        <f>(幕後結果!$AI$2+幕後結果!$AI$4*幕後結果_最佳化!$U1035)*12/3</f>
        <v>4.6878154712204946E-2</v>
      </c>
      <c r="AH34" s="116">
        <f>(幕後結果!$AJ$2+幕後結果!$AJ$4*幕後結果_最佳化!$V1035)*12/3</f>
        <v>1.7420929981085853E-2</v>
      </c>
      <c r="AI34" s="93">
        <f>(幕後結果!$AK$2+幕後結果!$AK$4*幕後結果_最佳化!$W1035)*12/3</f>
        <v>-0.25749103971283727</v>
      </c>
      <c r="AJ34" s="53"/>
      <c r="AK34" s="53"/>
      <c r="AL34" s="53"/>
      <c r="AM34" s="94">
        <v>33</v>
      </c>
      <c r="AN34" s="120">
        <f t="shared" si="1"/>
        <v>0.11997008025200986</v>
      </c>
      <c r="AO34" s="120">
        <f t="shared" si="2"/>
        <v>9.9440694141179217E-2</v>
      </c>
      <c r="AP34" s="120">
        <f t="shared" si="3"/>
        <v>0.14636141373506859</v>
      </c>
      <c r="AQ34" s="120">
        <f t="shared" si="4"/>
        <v>5.9692007164696033E-2</v>
      </c>
      <c r="AR34" s="120">
        <f t="shared" si="5"/>
        <v>9.7489067767166249E-3</v>
      </c>
      <c r="AS34" s="120">
        <f t="shared" si="6"/>
        <v>9.8161746045911075E-2</v>
      </c>
      <c r="AT34" s="120">
        <f t="shared" si="7"/>
        <v>3.8941293246707497E-2</v>
      </c>
      <c r="AU34" s="120">
        <f t="shared" si="8"/>
        <v>0.19937082574934664</v>
      </c>
      <c r="AV34" s="120">
        <f t="shared" si="9"/>
        <v>6.4767997690983112E-2</v>
      </c>
      <c r="AW34" s="120">
        <f t="shared" si="10"/>
        <v>0.16354503519738126</v>
      </c>
      <c r="AX34" s="120">
        <f t="shared" si="11"/>
        <v>0.99999999999999978</v>
      </c>
      <c r="AY34" s="120">
        <f>SUMPRODUCT(AN34:AW34,幕後結果_最佳化!$Z$1005:$AI$1005)</f>
        <v>0.14509710973416995</v>
      </c>
      <c r="AZ34" s="120">
        <f>(SUMPRODUCT(AN34:AW34,MMULT(AN34:AW34,幕後結果!$AB$9:$AK$18)))*252</f>
        <v>2.8957395468315151E-2</v>
      </c>
      <c r="BA34" s="120">
        <f t="shared" si="12"/>
        <v>0.170168726469687</v>
      </c>
      <c r="BB34" s="115">
        <f t="shared" si="13"/>
        <v>0.60056340465340929</v>
      </c>
      <c r="BC34" s="53"/>
      <c r="BD34" s="53"/>
    </row>
    <row r="35" spans="1:56">
      <c r="A35" s="88">
        <v>34</v>
      </c>
      <c r="B35" s="116">
        <v>6.6826507310092875E-2</v>
      </c>
      <c r="C35" s="116">
        <v>0.72364897290870966</v>
      </c>
      <c r="D35" s="116">
        <v>0.583950185466934</v>
      </c>
      <c r="E35" s="116">
        <v>0.22902095051585381</v>
      </c>
      <c r="F35" s="116">
        <v>0.17044005547596086</v>
      </c>
      <c r="G35" s="116">
        <v>0.46229399706444307</v>
      </c>
      <c r="H35" s="116">
        <v>5.6099874826968543E-2</v>
      </c>
      <c r="I35" s="116">
        <v>0.48014792735273271</v>
      </c>
      <c r="J35" s="116">
        <v>0.87477609416673108</v>
      </c>
      <c r="K35" s="97">
        <v>0.36692678932182132</v>
      </c>
      <c r="L35" s="98"/>
      <c r="M35" s="99">
        <v>34</v>
      </c>
      <c r="N35" s="119">
        <v>-1.4998509555154009</v>
      </c>
      <c r="O35" s="119">
        <v>0.59371603822832242</v>
      </c>
      <c r="P35" s="119">
        <v>0.21200949204822295</v>
      </c>
      <c r="Q35" s="119">
        <v>-0.74207499145945277</v>
      </c>
      <c r="R35" s="119">
        <v>-0.95242771168959139</v>
      </c>
      <c r="S35" s="119">
        <v>-9.4656092878570242E-2</v>
      </c>
      <c r="T35" s="119">
        <v>-1.5883830424056791</v>
      </c>
      <c r="U35" s="116">
        <v>-4.9782321383954366E-2</v>
      </c>
      <c r="V35" s="116">
        <v>1.1492623651806848</v>
      </c>
      <c r="W35" s="91">
        <v>-0.3400039163282722</v>
      </c>
      <c r="X35" s="53"/>
      <c r="Y35" s="92">
        <v>34</v>
      </c>
      <c r="Z35" s="116">
        <f>(幕後結果!$AB$2+幕後結果!$AB$4*幕後結果_最佳化!$N1036)*12/3</f>
        <v>-2.1437081703872143</v>
      </c>
      <c r="AA35" s="116">
        <f>(幕後結果!$AC$2+幕後結果!$AC$4*幕後結果_最佳化!$O1036)*12/3</f>
        <v>0.79133477199150803</v>
      </c>
      <c r="AB35" s="116">
        <f>(幕後結果!$AD$2+幕後結果!$AD$4*幕後結果_最佳化!$P1036)*12/3</f>
        <v>-5.8996364280146117E-2</v>
      </c>
      <c r="AC35" s="116">
        <f>(幕後結果!$AE$2+幕後結果!$AE$4*幕後結果_最佳化!$Q1036)*12/3</f>
        <v>-0.6423453418684868</v>
      </c>
      <c r="AD35" s="116">
        <f>(幕後結果!$AF$2+幕後結果!$AF$4*幕後結果_最佳化!$R1036)*12/3</f>
        <v>-1.1715268665788359</v>
      </c>
      <c r="AE35" s="116">
        <f>(幕後結果!$AG$2+幕後結果!$AG$4*幕後結果_最佳化!$S1036)*12/3</f>
        <v>0.22160030665146724</v>
      </c>
      <c r="AF35" s="116">
        <f>(幕後結果!$AH$2+幕後結果!$AH$4*幕後結果_最佳化!$T1036)*12/3</f>
        <v>-0.91950622776863644</v>
      </c>
      <c r="AG35" s="116">
        <f>(幕後結果!$AI$2+幕後結果!$AI$4*幕後結果_最佳化!$U1036)*12/3</f>
        <v>-9.4007669621626946E-2</v>
      </c>
      <c r="AH35" s="116">
        <f>(幕後結果!$AJ$2+幕後結果!$AJ$4*幕後結果_最佳化!$V1036)*12/3</f>
        <v>-0.37410102396312128</v>
      </c>
      <c r="AI35" s="93">
        <f>(幕後結果!$AK$2+幕後結果!$AK$4*幕後結果_最佳化!$W1036)*12/3</f>
        <v>-0.19411780100783113</v>
      </c>
      <c r="AJ35" s="53"/>
      <c r="AK35" s="53"/>
      <c r="AL35" s="53"/>
      <c r="AM35" s="94">
        <v>34</v>
      </c>
      <c r="AN35" s="120">
        <f t="shared" si="1"/>
        <v>0.1122929462142227</v>
      </c>
      <c r="AO35" s="120">
        <f t="shared" si="2"/>
        <v>0.10760451921840929</v>
      </c>
      <c r="AP35" s="120">
        <f t="shared" si="3"/>
        <v>0.15180799234830822</v>
      </c>
      <c r="AQ35" s="120">
        <f t="shared" si="4"/>
        <v>0.15572829764757554</v>
      </c>
      <c r="AR35" s="120">
        <f t="shared" si="5"/>
        <v>1.7978577364532611E-2</v>
      </c>
      <c r="AS35" s="120">
        <f t="shared" si="6"/>
        <v>0.1290562902657279</v>
      </c>
      <c r="AT35" s="120">
        <f t="shared" si="7"/>
        <v>0.12661092151913089</v>
      </c>
      <c r="AU35" s="120">
        <f t="shared" si="8"/>
        <v>3.5944001344487789E-2</v>
      </c>
      <c r="AV35" s="120">
        <f t="shared" si="9"/>
        <v>0.10517306011834206</v>
      </c>
      <c r="AW35" s="120">
        <f t="shared" si="10"/>
        <v>5.7803393959263094E-2</v>
      </c>
      <c r="AX35" s="120">
        <f t="shared" si="11"/>
        <v>1</v>
      </c>
      <c r="AY35" s="120">
        <f>SUMPRODUCT(AN35:AW35,幕後結果_最佳化!$Z$1005:$AI$1005)</f>
        <v>0.11965094531637087</v>
      </c>
      <c r="AZ35" s="120">
        <f>(SUMPRODUCT(AN35:AW35,MMULT(AN35:AW35,幕後結果!$AB$9:$AK$18)))*252</f>
        <v>3.0473706473017347E-2</v>
      </c>
      <c r="BA35" s="120">
        <f t="shared" si="12"/>
        <v>0.17456719758596501</v>
      </c>
      <c r="BB35" s="115">
        <f t="shared" si="13"/>
        <v>0.43966418879225649</v>
      </c>
      <c r="BC35" s="53"/>
      <c r="BD35" s="53"/>
    </row>
    <row r="36" spans="1:56">
      <c r="A36" s="88">
        <v>35</v>
      </c>
      <c r="B36" s="116">
        <v>0.18445002535300725</v>
      </c>
      <c r="C36" s="116">
        <v>0.19459222556125</v>
      </c>
      <c r="D36" s="116">
        <v>0.67879919095568741</v>
      </c>
      <c r="E36" s="116">
        <v>0.30655172331607661</v>
      </c>
      <c r="F36" s="116">
        <v>0.1334368226622944</v>
      </c>
      <c r="G36" s="116">
        <v>0.23050905142217615</v>
      </c>
      <c r="H36" s="116">
        <v>0.15831564864496683</v>
      </c>
      <c r="I36" s="116">
        <v>0.68221819818771778</v>
      </c>
      <c r="J36" s="116">
        <v>0.42752432102104709</v>
      </c>
      <c r="K36" s="97">
        <v>0.74388678709880907</v>
      </c>
      <c r="L36" s="98"/>
      <c r="M36" s="99">
        <v>35</v>
      </c>
      <c r="N36" s="119">
        <v>-0.89853564497199401</v>
      </c>
      <c r="O36" s="119">
        <v>-0.86109730909645443</v>
      </c>
      <c r="P36" s="119">
        <v>0.4643435624657154</v>
      </c>
      <c r="Q36" s="119">
        <v>-0.50564847303042959</v>
      </c>
      <c r="R36" s="119">
        <v>-1.110291011055671</v>
      </c>
      <c r="S36" s="119">
        <v>-0.7371714338576465</v>
      </c>
      <c r="T36" s="119">
        <v>-1.0014044837024145</v>
      </c>
      <c r="U36" s="116">
        <v>0.47391067903581918</v>
      </c>
      <c r="V36" s="116">
        <v>-0.18268059555365618</v>
      </c>
      <c r="W36" s="91">
        <v>0.65537487202927247</v>
      </c>
      <c r="X36" s="53"/>
      <c r="Y36" s="92">
        <v>35</v>
      </c>
      <c r="Z36" s="116">
        <f>(幕後結果!$AB$2+幕後結果!$AB$4*幕後結果_最佳化!$N1037)*12/3</f>
        <v>-1.1796811832166327</v>
      </c>
      <c r="AA36" s="116">
        <f>(幕後結果!$AC$2+幕後結果!$AC$4*幕後結果_最佳化!$O1037)*12/3</f>
        <v>-0.28338067605559714</v>
      </c>
      <c r="AB36" s="116">
        <f>(幕後結果!$AD$2+幕後結果!$AD$4*幕後結果_最佳化!$P1037)*12/3</f>
        <v>0.16010770778206476</v>
      </c>
      <c r="AC36" s="116">
        <f>(幕後結果!$AE$2+幕後結果!$AE$4*幕後結果_最佳化!$Q1037)*12/3</f>
        <v>-0.43079932550644601</v>
      </c>
      <c r="AD36" s="116">
        <f>(幕後結果!$AF$2+幕後結果!$AF$4*幕後結果_最佳化!$R1037)*12/3</f>
        <v>-1.1166643520976405</v>
      </c>
      <c r="AE36" s="116">
        <f>(幕後結果!$AG$2+幕後結果!$AG$4*幕後結果_最佳化!$S1037)*12/3</f>
        <v>-0.12818326924212387</v>
      </c>
      <c r="AF36" s="116">
        <f>(幕後結果!$AH$2+幕後結果!$AH$4*幕後結果_最佳化!$T1037)*12/3</f>
        <v>-0.71499721306205188</v>
      </c>
      <c r="AG36" s="116">
        <f>(幕後結果!$AI$2+幕後結果!$AI$4*幕後結果_最佳化!$U1037)*12/3</f>
        <v>-0.16628994505081676</v>
      </c>
      <c r="AH36" s="116">
        <f>(幕後結果!$AJ$2+幕後結果!$AJ$4*幕後結果_最佳化!$V1037)*12/3</f>
        <v>-0.76197750408278697</v>
      </c>
      <c r="AI36" s="93">
        <f>(幕後結果!$AK$2+幕後結果!$AK$4*幕後結果_最佳化!$W1037)*12/3</f>
        <v>0.30790807433046913</v>
      </c>
      <c r="AJ36" s="53"/>
      <c r="AK36" s="53"/>
      <c r="AL36" s="53"/>
      <c r="AM36" s="94">
        <v>35</v>
      </c>
      <c r="AN36" s="120">
        <f t="shared" si="1"/>
        <v>5.9594347890564538E-2</v>
      </c>
      <c r="AO36" s="120">
        <f t="shared" si="2"/>
        <v>0.20142857013383583</v>
      </c>
      <c r="AP36" s="120">
        <f t="shared" si="3"/>
        <v>5.6241230067746777E-2</v>
      </c>
      <c r="AQ36" s="120">
        <f t="shared" si="4"/>
        <v>9.8807916386776315E-2</v>
      </c>
      <c r="AR36" s="120">
        <f t="shared" si="5"/>
        <v>5.3935796529216484E-2</v>
      </c>
      <c r="AS36" s="120">
        <f t="shared" si="6"/>
        <v>0.16865772493770814</v>
      </c>
      <c r="AT36" s="120">
        <f t="shared" si="7"/>
        <v>2.1632543665586978E-2</v>
      </c>
      <c r="AU36" s="120">
        <f t="shared" si="8"/>
        <v>8.6042429151430636E-2</v>
      </c>
      <c r="AV36" s="120">
        <f t="shared" si="9"/>
        <v>0.19431016042174351</v>
      </c>
      <c r="AW36" s="120">
        <f t="shared" si="10"/>
        <v>5.9349280815390829E-2</v>
      </c>
      <c r="AX36" s="120">
        <f t="shared" si="11"/>
        <v>1.0000000000000002</v>
      </c>
      <c r="AY36" s="120">
        <f>SUMPRODUCT(AN36:AW36,幕後結果_最佳化!$Z$1005:$AI$1005)</f>
        <v>0.11357379530380972</v>
      </c>
      <c r="AZ36" s="120">
        <f>(SUMPRODUCT(AN36:AW36,MMULT(AN36:AW36,幕後結果!$AB$9:$AK$18)))*252</f>
        <v>2.4104831976842971E-2</v>
      </c>
      <c r="BA36" s="120">
        <f t="shared" si="12"/>
        <v>0.1552573089321175</v>
      </c>
      <c r="BB36" s="115">
        <f t="shared" si="13"/>
        <v>0.45520430432495845</v>
      </c>
      <c r="BC36" s="53"/>
      <c r="BD36" s="53"/>
    </row>
    <row r="37" spans="1:56">
      <c r="A37" s="88">
        <v>36</v>
      </c>
      <c r="B37" s="116">
        <v>0.84168152128022355</v>
      </c>
      <c r="C37" s="116">
        <v>0.13244281994366025</v>
      </c>
      <c r="D37" s="116">
        <v>0.89569202299566331</v>
      </c>
      <c r="E37" s="116">
        <v>0.41327082874181031</v>
      </c>
      <c r="F37" s="116">
        <v>0.48554515288914457</v>
      </c>
      <c r="G37" s="116">
        <v>0.42958946833120248</v>
      </c>
      <c r="H37" s="116">
        <v>0.49136931872964928</v>
      </c>
      <c r="I37" s="116">
        <v>0.15774771188590497</v>
      </c>
      <c r="J37" s="116">
        <v>0.70672656025317337</v>
      </c>
      <c r="K37" s="97">
        <v>0.6579903949473227</v>
      </c>
      <c r="L37" s="98"/>
      <c r="M37" s="99">
        <v>36</v>
      </c>
      <c r="N37" s="119">
        <v>1.0013927713823498</v>
      </c>
      <c r="O37" s="119">
        <v>-1.1149178193452989</v>
      </c>
      <c r="P37" s="119">
        <v>1.2573803144760083</v>
      </c>
      <c r="Q37" s="119">
        <v>-0.21913914624971631</v>
      </c>
      <c r="R37" s="119">
        <v>-3.6240860034753519E-2</v>
      </c>
      <c r="S37" s="119">
        <v>-0.17741944250067623</v>
      </c>
      <c r="T37" s="119">
        <v>-2.1635597516959718E-2</v>
      </c>
      <c r="U37" s="116">
        <v>-1.0037576875581293</v>
      </c>
      <c r="V37" s="116">
        <v>0.54384683077089291</v>
      </c>
      <c r="W37" s="91">
        <v>0.40698472097568639</v>
      </c>
      <c r="X37" s="53"/>
      <c r="Y37" s="92">
        <v>36</v>
      </c>
      <c r="Z37" s="116">
        <f>(幕後結果!$AB$2+幕後結果!$AB$4*幕後結果_最佳化!$N1038)*12/3</f>
        <v>1.8662786234655835</v>
      </c>
      <c r="AA37" s="116">
        <f>(幕後結果!$AC$2+幕後結果!$AC$4*幕後結果_最佳化!$O1038)*12/3</f>
        <v>-0.56338320126977803</v>
      </c>
      <c r="AB37" s="116">
        <f>(幕後結果!$AD$2+幕後結果!$AD$4*幕後結果_最佳化!$P1038)*12/3</f>
        <v>1.1353002307784759</v>
      </c>
      <c r="AC37" s="116">
        <f>(幕後結果!$AE$2+幕後結果!$AE$4*幕後結果_最佳化!$Q1038)*12/3</f>
        <v>0.15057048279722351</v>
      </c>
      <c r="AD37" s="116">
        <f>(幕後結果!$AF$2+幕後結果!$AF$4*幕後結果_最佳化!$R1038)*12/3</f>
        <v>-0.1165128827096823</v>
      </c>
      <c r="AE37" s="116">
        <f>(幕後結果!$AG$2+幕後結果!$AG$4*幕後結果_最佳化!$S1038)*12/3</f>
        <v>0.49127057948842973</v>
      </c>
      <c r="AF37" s="116">
        <f>(幕後結果!$AH$2+幕後結果!$AH$4*幕後結果_最佳化!$T1038)*12/3</f>
        <v>5.5274805121682431E-3</v>
      </c>
      <c r="AG37" s="116">
        <f>(幕後結果!$AI$2+幕後結果!$AI$4*幕後結果_最佳化!$U1038)*12/3</f>
        <v>-0.48702475461318168</v>
      </c>
      <c r="AH37" s="116">
        <f>(幕後結果!$AJ$2+幕後結果!$AJ$4*幕後結果_最佳化!$V1038)*12/3</f>
        <v>1.9103324841327762E-2</v>
      </c>
      <c r="AI37" s="93">
        <f>(幕後結果!$AK$2+幕後結果!$AK$4*幕後結果_最佳化!$W1038)*12/3</f>
        <v>0.73704582231190896</v>
      </c>
      <c r="AJ37" s="53"/>
      <c r="AK37" s="53"/>
      <c r="AL37" s="53"/>
      <c r="AM37" s="94">
        <v>36</v>
      </c>
      <c r="AN37" s="120">
        <f t="shared" si="1"/>
        <v>0.10024937127770016</v>
      </c>
      <c r="AO37" s="120">
        <f t="shared" si="2"/>
        <v>4.9344450057790944E-2</v>
      </c>
      <c r="AP37" s="120">
        <f t="shared" si="3"/>
        <v>5.0736514816305617E-2</v>
      </c>
      <c r="AQ37" s="120">
        <f t="shared" si="4"/>
        <v>0.11320185902485584</v>
      </c>
      <c r="AR37" s="120">
        <f t="shared" si="5"/>
        <v>7.9094969087513626E-3</v>
      </c>
      <c r="AS37" s="120">
        <f t="shared" si="6"/>
        <v>2.4030406433083167E-2</v>
      </c>
      <c r="AT37" s="120">
        <f t="shared" si="7"/>
        <v>0.13715791322157922</v>
      </c>
      <c r="AU37" s="120">
        <f t="shared" si="8"/>
        <v>0.12956780666510309</v>
      </c>
      <c r="AV37" s="120">
        <f t="shared" si="9"/>
        <v>0.17167826410946763</v>
      </c>
      <c r="AW37" s="120">
        <f t="shared" si="10"/>
        <v>0.21612391748536292</v>
      </c>
      <c r="AX37" s="120">
        <f t="shared" si="11"/>
        <v>1</v>
      </c>
      <c r="AY37" s="120">
        <f>SUMPRODUCT(AN37:AW37,幕後結果_最佳化!$Z$1005:$AI$1005)</f>
        <v>6.948866399993496E-2</v>
      </c>
      <c r="AZ37" s="120">
        <f>(SUMPRODUCT(AN37:AW37,MMULT(AN37:AW37,幕後結果!$AB$9:$AK$18)))*252</f>
        <v>2.8525128377762905E-2</v>
      </c>
      <c r="BA37" s="120">
        <f t="shared" si="12"/>
        <v>0.16889383759558221</v>
      </c>
      <c r="BB37" s="115">
        <f t="shared" si="13"/>
        <v>0.15742826605433496</v>
      </c>
      <c r="BC37" s="53"/>
      <c r="BD37" s="53"/>
    </row>
    <row r="38" spans="1:56">
      <c r="A38" s="88">
        <v>37</v>
      </c>
      <c r="B38" s="116">
        <v>0.19916843597310074</v>
      </c>
      <c r="C38" s="116">
        <v>0.99178725203501816</v>
      </c>
      <c r="D38" s="116">
        <v>0.46523890022335412</v>
      </c>
      <c r="E38" s="116">
        <v>0.26992876248040476</v>
      </c>
      <c r="F38" s="116">
        <v>0.51443149648045905</v>
      </c>
      <c r="G38" s="116">
        <v>0.30354155471103272</v>
      </c>
      <c r="H38" s="116">
        <v>0.36530835044472809</v>
      </c>
      <c r="I38" s="116">
        <v>0.39820853782565013</v>
      </c>
      <c r="J38" s="116">
        <v>0.933610473878286</v>
      </c>
      <c r="K38" s="97">
        <v>0.27660503889204668</v>
      </c>
      <c r="L38" s="98"/>
      <c r="M38" s="99">
        <v>37</v>
      </c>
      <c r="N38" s="119">
        <v>-0.84459523225336797</v>
      </c>
      <c r="O38" s="119">
        <v>2.399321278230659</v>
      </c>
      <c r="P38" s="119">
        <v>-8.7243704697958502E-2</v>
      </c>
      <c r="Q38" s="119">
        <v>-0.61302845506807691</v>
      </c>
      <c r="R38" s="119">
        <v>3.6182290296338987E-2</v>
      </c>
      <c r="S38" s="119">
        <v>-0.51424156708482371</v>
      </c>
      <c r="T38" s="119">
        <v>-0.34430529731078713</v>
      </c>
      <c r="U38" s="116">
        <v>-0.25798682449858867</v>
      </c>
      <c r="V38" s="116">
        <v>1.5032326831756497</v>
      </c>
      <c r="W38" s="91">
        <v>-0.5929567789522564</v>
      </c>
      <c r="X38" s="53"/>
      <c r="Y38" s="92">
        <v>37</v>
      </c>
      <c r="Z38" s="116">
        <f>(幕後結果!$AB$2+幕後結果!$AB$4*幕後結果_最佳化!$N1039)*12/3</f>
        <v>-1.0932040677198021</v>
      </c>
      <c r="AA38" s="116">
        <f>(幕後結果!$AC$2+幕後結果!$AC$4*幕後結果_最佳化!$O1039)*12/3</f>
        <v>2.0529682504797617</v>
      </c>
      <c r="AB38" s="116">
        <f>(幕後結果!$AD$2+幕後結果!$AD$4*幕後結果_最佳化!$P1039)*12/3</f>
        <v>-4.0071670866582976E-2</v>
      </c>
      <c r="AC38" s="116">
        <f>(幕後結果!$AE$2+幕後結果!$AE$4*幕後結果_最佳化!$Q1039)*12/3</f>
        <v>-0.38406176782916052</v>
      </c>
      <c r="AD38" s="116">
        <f>(幕後結果!$AF$2+幕後結果!$AF$4*幕後結果_最佳化!$R1039)*12/3</f>
        <v>-0.57186813122889268</v>
      </c>
      <c r="AE38" s="116">
        <f>(幕後結果!$AG$2+幕後結果!$AG$4*幕後結果_最佳化!$S1039)*12/3</f>
        <v>0.15601693839336622</v>
      </c>
      <c r="AF38" s="116">
        <f>(幕後結果!$AH$2+幕後結果!$AH$4*幕後結果_最佳化!$T1039)*12/3</f>
        <v>-5.9348077311230985E-2</v>
      </c>
      <c r="AG38" s="116">
        <f>(幕後結果!$AI$2+幕後結果!$AI$4*幕後結果_最佳化!$U1039)*12/3</f>
        <v>0.14802430128397145</v>
      </c>
      <c r="AH38" s="116">
        <f>(幕後結果!$AJ$2+幕後結果!$AJ$4*幕後結果_最佳化!$V1039)*12/3</f>
        <v>0.22436541413615985</v>
      </c>
      <c r="AI38" s="93">
        <f>(幕後結果!$AK$2+幕後結果!$AK$4*幕後結果_最佳化!$W1039)*12/3</f>
        <v>-0.1410264562747251</v>
      </c>
      <c r="AJ38" s="53"/>
      <c r="AK38" s="53"/>
      <c r="AL38" s="53"/>
      <c r="AM38" s="94">
        <v>37</v>
      </c>
      <c r="AN38" s="120">
        <f t="shared" si="1"/>
        <v>0.16472305705396989</v>
      </c>
      <c r="AO38" s="120">
        <f t="shared" si="2"/>
        <v>0.11240867877512459</v>
      </c>
      <c r="AP38" s="120">
        <f t="shared" si="3"/>
        <v>5.6529088876502119E-2</v>
      </c>
      <c r="AQ38" s="120">
        <f t="shared" si="4"/>
        <v>1.735173514088453E-2</v>
      </c>
      <c r="AR38" s="120">
        <f t="shared" si="5"/>
        <v>0.20003095053363912</v>
      </c>
      <c r="AS38" s="120">
        <f t="shared" si="6"/>
        <v>3.0431465382460238E-2</v>
      </c>
      <c r="AT38" s="120">
        <f t="shared" si="7"/>
        <v>8.4253949688154767E-3</v>
      </c>
      <c r="AU38" s="120">
        <f t="shared" si="8"/>
        <v>0.20056880373987901</v>
      </c>
      <c r="AV38" s="120">
        <f t="shared" si="9"/>
        <v>3.9881283469867357E-2</v>
      </c>
      <c r="AW38" s="120">
        <f t="shared" si="10"/>
        <v>0.16964954205885771</v>
      </c>
      <c r="AX38" s="120">
        <f t="shared" si="11"/>
        <v>1</v>
      </c>
      <c r="AY38" s="120">
        <f>SUMPRODUCT(AN38:AW38,幕後結果_最佳化!$Z$1005:$AI$1005)</f>
        <v>4.5854341696800874E-2</v>
      </c>
      <c r="AZ38" s="120">
        <f>(SUMPRODUCT(AN38:AW38,MMULT(AN38:AW38,幕後結果!$AB$9:$AK$18)))*252</f>
        <v>3.3243303828413305E-2</v>
      </c>
      <c r="BA38" s="120">
        <f t="shared" si="12"/>
        <v>0.18232746317659693</v>
      </c>
      <c r="BB38" s="115">
        <f t="shared" si="13"/>
        <v>1.6203492580486277E-2</v>
      </c>
      <c r="BC38" s="53"/>
      <c r="BD38" s="53"/>
    </row>
    <row r="39" spans="1:56">
      <c r="A39" s="88">
        <v>38</v>
      </c>
      <c r="B39" s="116">
        <v>0.46202473887912299</v>
      </c>
      <c r="C39" s="116">
        <v>0.61814172242254206</v>
      </c>
      <c r="D39" s="116">
        <v>0.98913520591161652</v>
      </c>
      <c r="E39" s="116">
        <v>0.99501085840124581</v>
      </c>
      <c r="F39" s="116">
        <v>0.98048563823759194</v>
      </c>
      <c r="G39" s="116">
        <v>0.22673512531649331</v>
      </c>
      <c r="H39" s="116">
        <v>0.50947161981897926</v>
      </c>
      <c r="I39" s="116">
        <v>0.15858817928593272</v>
      </c>
      <c r="J39" s="116">
        <v>0.42231626069423522</v>
      </c>
      <c r="K39" s="97">
        <v>0.34225891980325995</v>
      </c>
      <c r="L39" s="98"/>
      <c r="M39" s="99">
        <v>38</v>
      </c>
      <c r="N39" s="119">
        <v>-9.5334075259791498E-2</v>
      </c>
      <c r="O39" s="119">
        <v>0.30060390264376496</v>
      </c>
      <c r="P39" s="119">
        <v>2.2950617074527586</v>
      </c>
      <c r="Q39" s="119">
        <v>2.5765809709526275</v>
      </c>
      <c r="R39" s="119">
        <v>2.0638839218863478</v>
      </c>
      <c r="S39" s="119">
        <v>-0.74964216178698795</v>
      </c>
      <c r="T39" s="119">
        <v>2.3744060928957183E-2</v>
      </c>
      <c r="U39" s="116">
        <v>-1.0002772399216122</v>
      </c>
      <c r="V39" s="116">
        <v>-0.19597143837349593</v>
      </c>
      <c r="W39" s="91">
        <v>-0.40630591528729942</v>
      </c>
      <c r="X39" s="53"/>
      <c r="Y39" s="92">
        <v>38</v>
      </c>
      <c r="Z39" s="116">
        <f>(幕後結果!$AB$2+幕後結果!$AB$4*幕後結果_最佳化!$N1040)*12/3</f>
        <v>0.10800927761762853</v>
      </c>
      <c r="AA39" s="116">
        <f>(幕後結果!$AC$2+幕後結果!$AC$4*幕後結果_最佳化!$O1040)*12/3</f>
        <v>0.50867180572573378</v>
      </c>
      <c r="AB39" s="116">
        <f>(幕後結果!$AD$2+幕後結果!$AD$4*幕後結果_最佳化!$P1040)*12/3</f>
        <v>1.8104597770016999</v>
      </c>
      <c r="AC39" s="116">
        <f>(幕後結果!$AE$2+幕後結果!$AE$4*幕後結果_最佳化!$Q1040)*12/3</f>
        <v>2.259927441648923</v>
      </c>
      <c r="AD39" s="116">
        <f>(幕後結果!$AF$2+幕後結果!$AF$4*幕後結果_最佳化!$R1040)*12/3</f>
        <v>1.006040129413952</v>
      </c>
      <c r="AE39" s="116">
        <f>(幕後結果!$AG$2+幕後結果!$AG$4*幕後結果_最佳化!$S1040)*12/3</f>
        <v>0.83673169506722156</v>
      </c>
      <c r="AF39" s="116">
        <f>(幕後結果!$AH$2+幕後結果!$AH$4*幕後結果_最佳化!$T1040)*12/3</f>
        <v>0.30405403283953542</v>
      </c>
      <c r="AG39" s="116">
        <f>(幕後結果!$AI$2+幕後結果!$AI$4*幕後結果_最佳化!$U1040)*12/3</f>
        <v>6.4172516037148991E-2</v>
      </c>
      <c r="AH39" s="116">
        <f>(幕後結果!$AJ$2+幕後結果!$AJ$4*幕後結果_最佳化!$V1040)*12/3</f>
        <v>0.29882197897879864</v>
      </c>
      <c r="AI39" s="93">
        <f>(幕後結果!$AK$2+幕後結果!$AK$4*幕後結果_最佳化!$W1040)*12/3</f>
        <v>0.52013819557251839</v>
      </c>
      <c r="AJ39" s="53"/>
      <c r="AK39" s="53"/>
      <c r="AL39" s="53"/>
      <c r="AM39" s="94">
        <v>38</v>
      </c>
      <c r="AN39" s="120">
        <f t="shared" si="1"/>
        <v>0.15390084889122022</v>
      </c>
      <c r="AO39" s="120">
        <f t="shared" si="2"/>
        <v>9.3137975604519779E-2</v>
      </c>
      <c r="AP39" s="120">
        <f t="shared" si="3"/>
        <v>1.1296580171260583E-2</v>
      </c>
      <c r="AQ39" s="120">
        <f t="shared" si="4"/>
        <v>0.13550382531902022</v>
      </c>
      <c r="AR39" s="120">
        <f t="shared" si="5"/>
        <v>8.9495970746793649E-2</v>
      </c>
      <c r="AS39" s="120">
        <f t="shared" si="6"/>
        <v>8.6954458795399037E-2</v>
      </c>
      <c r="AT39" s="120">
        <f t="shared" si="7"/>
        <v>0.13183843775048998</v>
      </c>
      <c r="AU39" s="120">
        <f t="shared" si="8"/>
        <v>0.12759523513727347</v>
      </c>
      <c r="AV39" s="120">
        <f t="shared" si="9"/>
        <v>1.7083301599283396E-2</v>
      </c>
      <c r="AW39" s="120">
        <f t="shared" si="10"/>
        <v>0.15319336598473965</v>
      </c>
      <c r="AX39" s="120">
        <f t="shared" si="11"/>
        <v>0.99999999999999989</v>
      </c>
      <c r="AY39" s="120">
        <f>SUMPRODUCT(AN39:AW39,幕後結果_最佳化!$Z$1005:$AI$1005)</f>
        <v>0.120843869495145</v>
      </c>
      <c r="AZ39" s="120">
        <f>(SUMPRODUCT(AN39:AW39,MMULT(AN39:AW39,幕後結果!$AB$9:$AK$18)))*252</f>
        <v>3.0735508820553308E-2</v>
      </c>
      <c r="BA39" s="120">
        <f t="shared" si="12"/>
        <v>0.17531545516740191</v>
      </c>
      <c r="BB39" s="115">
        <f t="shared" si="13"/>
        <v>0.44459211779543018</v>
      </c>
      <c r="BC39" s="53"/>
      <c r="BD39" s="53"/>
    </row>
    <row r="40" spans="1:56">
      <c r="A40" s="88">
        <v>39</v>
      </c>
      <c r="B40" s="116">
        <v>0.60046709356501737</v>
      </c>
      <c r="C40" s="116">
        <v>0.93273838650617402</v>
      </c>
      <c r="D40" s="116">
        <v>0.81609576061125111</v>
      </c>
      <c r="E40" s="116">
        <v>0.3073759232203721</v>
      </c>
      <c r="F40" s="116">
        <v>0.8859714035588806</v>
      </c>
      <c r="G40" s="116">
        <v>0.31519780315391932</v>
      </c>
      <c r="H40" s="116">
        <v>0.83257309769137278</v>
      </c>
      <c r="I40" s="116">
        <v>0.75870983942141734</v>
      </c>
      <c r="J40" s="116">
        <v>0.68901765913817759</v>
      </c>
      <c r="K40" s="97">
        <v>0.7501726579042185</v>
      </c>
      <c r="L40" s="98"/>
      <c r="M40" s="99">
        <v>39</v>
      </c>
      <c r="N40" s="119">
        <v>0.25455630271495022</v>
      </c>
      <c r="O40" s="119">
        <v>1.4965006947757269</v>
      </c>
      <c r="P40" s="119">
        <v>0.90058600421492452</v>
      </c>
      <c r="Q40" s="119">
        <v>-0.50330216228016766</v>
      </c>
      <c r="R40" s="119">
        <v>1.2053785639318566</v>
      </c>
      <c r="S40" s="119">
        <v>-0.48117010464049903</v>
      </c>
      <c r="T40" s="119">
        <v>0.96438327426067794</v>
      </c>
      <c r="U40" s="116">
        <v>0.70215850316240469</v>
      </c>
      <c r="V40" s="116">
        <v>0.49306780021280028</v>
      </c>
      <c r="W40" s="91">
        <v>0.67503318093445674</v>
      </c>
      <c r="X40" s="53"/>
      <c r="Y40" s="92">
        <v>39</v>
      </c>
      <c r="Z40" s="116">
        <f>(幕後結果!$AB$2+幕後結果!$AB$4*幕後結果_最佳化!$N1041)*12/3</f>
        <v>0.66895253152238254</v>
      </c>
      <c r="AA40" s="116">
        <f>(幕後結果!$AC$2+幕後結果!$AC$4*幕後結果_最佳化!$O1041)*12/3</f>
        <v>1.3486164794801045</v>
      </c>
      <c r="AB40" s="116">
        <f>(幕後結果!$AD$2+幕後結果!$AD$4*幕後結果_最佳化!$P1041)*12/3</f>
        <v>0.88268934940080312</v>
      </c>
      <c r="AC40" s="116">
        <f>(幕後結果!$AE$2+幕後結果!$AE$4*幕後結果_最佳化!$Q1041)*12/3</f>
        <v>-6.4129792991182127E-2</v>
      </c>
      <c r="AD40" s="116">
        <f>(幕後結果!$AF$2+幕後結果!$AF$4*幕後結果_最佳化!$R1041)*12/3</f>
        <v>0.38241067958987812</v>
      </c>
      <c r="AE40" s="116">
        <f>(幕後結果!$AG$2+幕後結果!$AG$4*幕後結果_最佳化!$S1041)*12/3</f>
        <v>0.28120315147936892</v>
      </c>
      <c r="AF40" s="116">
        <f>(幕後結果!$AH$2+幕後結果!$AH$4*幕後結果_最佳化!$T1041)*12/3</f>
        <v>0.69544085739774475</v>
      </c>
      <c r="AG40" s="116">
        <f>(幕後結果!$AI$2+幕後結果!$AI$4*幕後結果_最佳化!$U1041)*12/3</f>
        <v>0.56988195509883111</v>
      </c>
      <c r="AH40" s="116">
        <f>(幕後結果!$AJ$2+幕後結果!$AJ$4*幕後結果_最佳化!$V1041)*12/3</f>
        <v>0.61534648830478211</v>
      </c>
      <c r="AI40" s="93">
        <f>(幕後結果!$AK$2+幕後結果!$AK$4*幕後結果_最佳化!$W1041)*12/3</f>
        <v>1.0843147123804278</v>
      </c>
      <c r="AJ40" s="53"/>
      <c r="AK40" s="53"/>
      <c r="AL40" s="53"/>
      <c r="AM40" s="94">
        <v>39</v>
      </c>
      <c r="AN40" s="120">
        <f t="shared" si="1"/>
        <v>6.2354948836072896E-4</v>
      </c>
      <c r="AO40" s="120">
        <f t="shared" si="2"/>
        <v>9.5586240468004874E-2</v>
      </c>
      <c r="AP40" s="120">
        <f t="shared" si="3"/>
        <v>0.11574698002732318</v>
      </c>
      <c r="AQ40" s="120">
        <f t="shared" si="4"/>
        <v>2.6293636896479573E-2</v>
      </c>
      <c r="AR40" s="120">
        <f t="shared" si="5"/>
        <v>0.16068109117567136</v>
      </c>
      <c r="AS40" s="120">
        <f t="shared" si="6"/>
        <v>0.15125261812406465</v>
      </c>
      <c r="AT40" s="120">
        <f t="shared" si="7"/>
        <v>3.8540455935410986E-2</v>
      </c>
      <c r="AU40" s="120">
        <f t="shared" si="8"/>
        <v>0.14548020427203442</v>
      </c>
      <c r="AV40" s="120">
        <f t="shared" si="9"/>
        <v>0.18058493888437047</v>
      </c>
      <c r="AW40" s="120">
        <f t="shared" si="10"/>
        <v>8.5210284728279642E-2</v>
      </c>
      <c r="AX40" s="120">
        <f t="shared" si="11"/>
        <v>0.99999999999999989</v>
      </c>
      <c r="AY40" s="120">
        <f>SUMPRODUCT(AN40:AW40,幕後結果_最佳化!$Z$1005:$AI$1005)</f>
        <v>1.8294503052484371E-2</v>
      </c>
      <c r="AZ40" s="120">
        <f>(SUMPRODUCT(AN40:AW40,MMULT(AN40:AW40,幕後結果!$AB$9:$AK$18)))*252</f>
        <v>2.106851116901861E-2</v>
      </c>
      <c r="BA40" s="120">
        <f t="shared" si="12"/>
        <v>0.14514996096802305</v>
      </c>
      <c r="BB40" s="115">
        <f t="shared" si="13"/>
        <v>-0.16951776482348688</v>
      </c>
      <c r="BC40" s="53"/>
      <c r="BD40" s="53"/>
    </row>
    <row r="41" spans="1:56">
      <c r="A41" s="88">
        <v>40</v>
      </c>
      <c r="B41" s="116">
        <v>0.240249714469849</v>
      </c>
      <c r="C41" s="116">
        <v>0.83409921719799929</v>
      </c>
      <c r="D41" s="116">
        <v>0.51763718621593124</v>
      </c>
      <c r="E41" s="116">
        <v>0.62711563580309604</v>
      </c>
      <c r="F41" s="116">
        <v>0.60442549800447409</v>
      </c>
      <c r="G41" s="116">
        <v>0.52042079864005397</v>
      </c>
      <c r="H41" s="116">
        <v>0.89346678945582414</v>
      </c>
      <c r="I41" s="116">
        <v>0.65221996073762201</v>
      </c>
      <c r="J41" s="116">
        <v>0.49168812336259182</v>
      </c>
      <c r="K41" s="97">
        <v>0.53622143705284842</v>
      </c>
      <c r="L41" s="98"/>
      <c r="M41" s="99">
        <v>40</v>
      </c>
      <c r="N41" s="119">
        <v>-0.70549952259405624</v>
      </c>
      <c r="O41" s="119">
        <v>0.9704914882411606</v>
      </c>
      <c r="P41" s="119">
        <v>4.422428097154632E-2</v>
      </c>
      <c r="Q41" s="119">
        <v>0.32422363658729564</v>
      </c>
      <c r="R41" s="119">
        <v>0.26481886424981826</v>
      </c>
      <c r="S41" s="119">
        <v>5.1209724830287906E-2</v>
      </c>
      <c r="T41" s="119">
        <v>1.2451777455072157</v>
      </c>
      <c r="U41" s="116">
        <v>0.39132086432577945</v>
      </c>
      <c r="V41" s="116">
        <v>-2.0836292579576737E-2</v>
      </c>
      <c r="W41" s="91">
        <v>9.0918782288840247E-2</v>
      </c>
      <c r="X41" s="53"/>
      <c r="Y41" s="92">
        <v>40</v>
      </c>
      <c r="Z41" s="116">
        <f>(幕後結果!$AB$2+幕後結果!$AB$4*幕後結果_最佳化!$N1042)*12/3</f>
        <v>-0.87020622356040134</v>
      </c>
      <c r="AA41" s="116">
        <f>(幕後結果!$AC$2+幕後結果!$AC$4*幕後結果_最佳化!$O1042)*12/3</f>
        <v>1.0207124782276096</v>
      </c>
      <c r="AB41" s="116">
        <f>(幕後結果!$AD$2+幕後結果!$AD$4*幕後結果_最佳化!$P1042)*12/3</f>
        <v>-4.9385730826089075E-3</v>
      </c>
      <c r="AC41" s="116">
        <f>(幕後結果!$AE$2+幕後結果!$AE$4*幕後結果_最佳化!$Q1042)*12/3</f>
        <v>0.25985782645466582</v>
      </c>
      <c r="AD41" s="116">
        <f>(幕後結果!$AF$2+幕後結果!$AF$4*幕後結果_最佳化!$R1042)*12/3</f>
        <v>-0.38651501742492816</v>
      </c>
      <c r="AE41" s="116">
        <f>(幕後結果!$AG$2+幕後結果!$AG$4*幕後結果_最佳化!$S1042)*12/3</f>
        <v>0.64311266076874052</v>
      </c>
      <c r="AF41" s="116">
        <f>(幕後結果!$AH$2+幕後結果!$AH$4*幕後結果_最佳化!$T1042)*12/3</f>
        <v>0.62870721174378419</v>
      </c>
      <c r="AG41" s="116">
        <f>(幕後結果!$AI$2+幕後結果!$AI$4*幕後結果_最佳化!$U1042)*12/3</f>
        <v>0.36144317510565016</v>
      </c>
      <c r="AH41" s="116">
        <f>(幕後結果!$AJ$2+幕後結果!$AJ$4*幕後結果_最佳化!$V1042)*12/3</f>
        <v>3.6854268112209709E-2</v>
      </c>
      <c r="AI41" s="93">
        <f>(幕後結果!$AK$2+幕後結果!$AK$4*幕後結果_最佳化!$W1042)*12/3</f>
        <v>0.41799241834250567</v>
      </c>
      <c r="AJ41" s="53"/>
      <c r="AK41" s="53"/>
      <c r="AL41" s="53"/>
      <c r="AM41" s="94">
        <v>40</v>
      </c>
      <c r="AN41" s="120">
        <f t="shared" si="1"/>
        <v>0.18504497875241943</v>
      </c>
      <c r="AO41" s="120">
        <f t="shared" si="2"/>
        <v>0.19760204144882546</v>
      </c>
      <c r="AP41" s="120">
        <f t="shared" si="3"/>
        <v>0.10341026715210846</v>
      </c>
      <c r="AQ41" s="120">
        <f t="shared" si="4"/>
        <v>0.17309971449583705</v>
      </c>
      <c r="AR41" s="120">
        <f t="shared" si="5"/>
        <v>1.1638677086956602E-2</v>
      </c>
      <c r="AS41" s="120">
        <f t="shared" si="6"/>
        <v>2.0665038706059333E-2</v>
      </c>
      <c r="AT41" s="120">
        <f t="shared" si="7"/>
        <v>0.10561145500976689</v>
      </c>
      <c r="AU41" s="120">
        <f t="shared" si="8"/>
        <v>5.1716013386091962E-2</v>
      </c>
      <c r="AV41" s="120">
        <f t="shared" si="9"/>
        <v>8.3642326629014038E-2</v>
      </c>
      <c r="AW41" s="120">
        <f t="shared" si="10"/>
        <v>6.7569487332920744E-2</v>
      </c>
      <c r="AX41" s="120">
        <f t="shared" si="11"/>
        <v>1</v>
      </c>
      <c r="AY41" s="120">
        <f>SUMPRODUCT(AN41:AW41,幕後結果_最佳化!$Z$1005:$AI$1005)</f>
        <v>0.11925440280569219</v>
      </c>
      <c r="AZ41" s="120">
        <f>(SUMPRODUCT(AN41:AW41,MMULT(AN41:AW41,幕後結果!$AB$9:$AK$18)))*252</f>
        <v>3.7933008480430359E-2</v>
      </c>
      <c r="BA41" s="120">
        <f t="shared" si="12"/>
        <v>0.19476398147611987</v>
      </c>
      <c r="BB41" s="115">
        <f t="shared" si="13"/>
        <v>0.39203554079661312</v>
      </c>
      <c r="BC41" s="53"/>
      <c r="BD41" s="53"/>
    </row>
    <row r="42" spans="1:56">
      <c r="A42" s="88">
        <v>41</v>
      </c>
      <c r="B42" s="116">
        <v>0.144810968555525</v>
      </c>
      <c r="C42" s="116">
        <v>0.19502722637236269</v>
      </c>
      <c r="D42" s="116">
        <v>0.7713930954269026</v>
      </c>
      <c r="E42" s="116">
        <v>0.33345838916545967</v>
      </c>
      <c r="F42" s="116">
        <v>0.60344253490658151</v>
      </c>
      <c r="G42" s="116">
        <v>0.46651960747647547</v>
      </c>
      <c r="H42" s="116">
        <v>0.41629014236217343</v>
      </c>
      <c r="I42" s="116">
        <v>0.95155160027390195</v>
      </c>
      <c r="J42" s="116">
        <v>0.16785896182244175</v>
      </c>
      <c r="K42" s="97">
        <v>0.49144256228229932</v>
      </c>
      <c r="L42" s="98"/>
      <c r="M42" s="99">
        <v>41</v>
      </c>
      <c r="N42" s="119">
        <v>-1.0589513487637152</v>
      </c>
      <c r="O42" s="119">
        <v>-0.85951861801695817</v>
      </c>
      <c r="P42" s="119">
        <v>0.74344252053165749</v>
      </c>
      <c r="Q42" s="119">
        <v>-0.43038338661699038</v>
      </c>
      <c r="R42" s="119">
        <v>0.26226787139288854</v>
      </c>
      <c r="S42" s="119">
        <v>-8.402165436159871E-2</v>
      </c>
      <c r="T42" s="119">
        <v>-0.21139342780547776</v>
      </c>
      <c r="U42" s="116">
        <v>1.6600877572548032</v>
      </c>
      <c r="V42" s="116">
        <v>-0.96266050364047162</v>
      </c>
      <c r="W42" s="91">
        <v>-2.1451960545520232E-2</v>
      </c>
      <c r="X42" s="53"/>
      <c r="Y42" s="92">
        <v>41</v>
      </c>
      <c r="Z42" s="116">
        <f>(幕後結果!$AB$2+幕後結果!$AB$4*幕後結果_最佳化!$N1043)*12/3</f>
        <v>-1.4368591810318374</v>
      </c>
      <c r="AA42" s="116">
        <f>(幕後結果!$AC$2+幕後結果!$AC$4*幕後結果_最佳化!$O1043)*12/3</f>
        <v>-0.27398182871129828</v>
      </c>
      <c r="AB42" s="116">
        <f>(幕後結果!$AD$2+幕後結果!$AD$4*幕後結果_最佳化!$P1043)*12/3</f>
        <v>0.34361002055885564</v>
      </c>
      <c r="AC42" s="116">
        <f>(幕後結果!$AE$2+幕後結果!$AE$4*幕後結果_最佳化!$Q1043)*12/3</f>
        <v>-0.36299155728448973</v>
      </c>
      <c r="AD42" s="116">
        <f>(幕後結果!$AF$2+幕後結果!$AF$4*幕後結果_最佳化!$R1043)*12/3</f>
        <v>-0.34601237730548662</v>
      </c>
      <c r="AE42" s="116">
        <f>(幕後結果!$AG$2+幕後結果!$AG$4*幕後結果_最佳化!$S1043)*12/3</f>
        <v>0.235305096008353</v>
      </c>
      <c r="AF42" s="116">
        <f>(幕後結果!$AH$2+幕後結果!$AH$4*幕後結果_最佳化!$T1043)*12/3</f>
        <v>-0.25577256533986331</v>
      </c>
      <c r="AG42" s="116">
        <f>(幕後結果!$AI$2+幕後結果!$AI$4*幕後結果_最佳化!$U1043)*12/3</f>
        <v>0.52898903644768913</v>
      </c>
      <c r="AH42" s="116">
        <f>(幕後結果!$AJ$2+幕後結果!$AJ$4*幕後結果_最佳化!$V1043)*12/3</f>
        <v>-0.48048858242384607</v>
      </c>
      <c r="AI42" s="93">
        <f>(幕後結果!$AK$2+幕後結果!$AK$4*幕後結果_最佳化!$W1043)*12/3</f>
        <v>0.3295469623497943</v>
      </c>
      <c r="AJ42" s="53"/>
      <c r="AK42" s="53"/>
      <c r="AL42" s="53"/>
      <c r="AM42" s="94">
        <v>41</v>
      </c>
      <c r="AN42" s="120">
        <f t="shared" si="1"/>
        <v>0.13716801852279728</v>
      </c>
      <c r="AO42" s="120">
        <f t="shared" si="2"/>
        <v>0.18502777136199855</v>
      </c>
      <c r="AP42" s="120">
        <f t="shared" si="3"/>
        <v>0.10532200281699554</v>
      </c>
      <c r="AQ42" s="120">
        <f t="shared" si="4"/>
        <v>8.4851541022567298E-2</v>
      </c>
      <c r="AR42" s="120">
        <f t="shared" si="5"/>
        <v>8.3606028917140529E-2</v>
      </c>
      <c r="AS42" s="120">
        <f t="shared" si="6"/>
        <v>3.4543643039970852E-2</v>
      </c>
      <c r="AT42" s="120">
        <f t="shared" si="7"/>
        <v>0.14612915365432544</v>
      </c>
      <c r="AU42" s="120">
        <f t="shared" si="8"/>
        <v>0.14636809416949897</v>
      </c>
      <c r="AV42" s="120">
        <f t="shared" si="9"/>
        <v>1.8623221311215039E-2</v>
      </c>
      <c r="AW42" s="120">
        <f t="shared" si="10"/>
        <v>5.8360525183490393E-2</v>
      </c>
      <c r="AX42" s="120">
        <f t="shared" si="11"/>
        <v>0.99999999999999989</v>
      </c>
      <c r="AY42" s="120">
        <f>SUMPRODUCT(AN42:AW42,幕後結果_最佳化!$Z$1005:$AI$1005)</f>
        <v>9.0852571984250854E-2</v>
      </c>
      <c r="AZ42" s="120">
        <f>(SUMPRODUCT(AN42:AW42,MMULT(AN42:AW42,幕後結果!$AB$9:$AK$18)))*252</f>
        <v>2.7313348505376825E-2</v>
      </c>
      <c r="BA42" s="120">
        <f t="shared" si="12"/>
        <v>0.16526750589688471</v>
      </c>
      <c r="BB42" s="115">
        <f t="shared" si="13"/>
        <v>0.29015124131037523</v>
      </c>
      <c r="BC42" s="53"/>
      <c r="BD42" s="53"/>
    </row>
    <row r="43" spans="1:56">
      <c r="A43" s="88">
        <v>42</v>
      </c>
      <c r="B43" s="116">
        <v>0.55834027928167074</v>
      </c>
      <c r="C43" s="116">
        <v>0.86395271407810159</v>
      </c>
      <c r="D43" s="116">
        <v>0.86728169434283409</v>
      </c>
      <c r="E43" s="116">
        <v>0.38922809310002648</v>
      </c>
      <c r="F43" s="116">
        <v>0.61665631499943885</v>
      </c>
      <c r="G43" s="116">
        <v>0.3235452816075246</v>
      </c>
      <c r="H43" s="116">
        <v>0.54908381209091406</v>
      </c>
      <c r="I43" s="116">
        <v>0.90256812387465435</v>
      </c>
      <c r="J43" s="116">
        <v>0.59728849314777244</v>
      </c>
      <c r="K43" s="97">
        <v>0.93380900422364266</v>
      </c>
      <c r="L43" s="98"/>
      <c r="M43" s="99">
        <v>42</v>
      </c>
      <c r="N43" s="119">
        <v>0.14676255489660736</v>
      </c>
      <c r="O43" s="119">
        <v>1.0982517561611171</v>
      </c>
      <c r="P43" s="119">
        <v>1.1136331210257815</v>
      </c>
      <c r="Q43" s="119">
        <v>-0.28133145545382438</v>
      </c>
      <c r="R43" s="119">
        <v>0.29671072267166432</v>
      </c>
      <c r="S43" s="119">
        <v>-0.45780775582572225</v>
      </c>
      <c r="T43" s="119">
        <v>0.12334693499517048</v>
      </c>
      <c r="U43" s="116">
        <v>1.2963243808977731</v>
      </c>
      <c r="V43" s="116">
        <v>0.2463348769137822</v>
      </c>
      <c r="W43" s="91">
        <v>1.5047747732666417</v>
      </c>
      <c r="X43" s="53"/>
      <c r="Y43" s="92">
        <v>42</v>
      </c>
      <c r="Z43" s="116">
        <f>(幕後結果!$AB$2+幕後結果!$AB$4*幕後結果_最佳化!$N1044)*12/3</f>
        <v>0.49613790311846934</v>
      </c>
      <c r="AA43" s="116">
        <f>(幕後結果!$AC$2+幕後結果!$AC$4*幕後結果_最佳化!$O1044)*12/3</f>
        <v>1.0684545916568269</v>
      </c>
      <c r="AB43" s="116">
        <f>(幕後結果!$AD$2+幕後結果!$AD$4*幕後結果_最佳化!$P1044)*12/3</f>
        <v>0.99937022527762298</v>
      </c>
      <c r="AC43" s="116">
        <f>(幕後結果!$AE$2+幕後結果!$AE$4*幕後結果_最佳化!$Q1044)*12/3</f>
        <v>8.7583455039377436E-2</v>
      </c>
      <c r="AD43" s="116">
        <f>(幕後結果!$AF$2+幕後結果!$AF$4*幕後結果_最佳化!$R1044)*12/3</f>
        <v>-0.10751612439587621</v>
      </c>
      <c r="AE43" s="116">
        <f>(幕後結果!$AG$2+幕後結果!$AG$4*幕後結果_最佳化!$S1044)*12/3</f>
        <v>0.35815878617915109</v>
      </c>
      <c r="AF43" s="116">
        <f>(幕後結果!$AH$2+幕後結果!$AH$4*幕後結果_最佳化!$T1044)*12/3</f>
        <v>0.214050589863196</v>
      </c>
      <c r="AG43" s="116">
        <f>(幕後結果!$AI$2+幕後結果!$AI$4*幕後結果_最佳化!$U1044)*12/3</f>
        <v>0.64721654602776213</v>
      </c>
      <c r="AH43" s="116">
        <f>(幕後結果!$AJ$2+幕後結果!$AJ$4*幕後結果_最佳化!$V1044)*12/3</f>
        <v>0.35626230671134446</v>
      </c>
      <c r="AI43" s="93">
        <f>(幕後結果!$AK$2+幕後結果!$AK$4*幕後結果_最佳化!$W1044)*12/3</f>
        <v>1.444491701162012</v>
      </c>
      <c r="AJ43" s="53"/>
      <c r="AK43" s="53"/>
      <c r="AL43" s="53"/>
      <c r="AM43" s="94">
        <v>42</v>
      </c>
      <c r="AN43" s="120">
        <f t="shared" si="1"/>
        <v>0.14740656169430924</v>
      </c>
      <c r="AO43" s="120">
        <f t="shared" si="2"/>
        <v>0.16875094352130254</v>
      </c>
      <c r="AP43" s="120">
        <f t="shared" si="3"/>
        <v>6.6152546432799206E-2</v>
      </c>
      <c r="AQ43" s="120">
        <f t="shared" si="4"/>
        <v>7.1717248330377629E-3</v>
      </c>
      <c r="AR43" s="120">
        <f t="shared" si="5"/>
        <v>0.14349820048852241</v>
      </c>
      <c r="AS43" s="120">
        <f t="shared" si="6"/>
        <v>0.11748441842915594</v>
      </c>
      <c r="AT43" s="120">
        <f t="shared" si="7"/>
        <v>9.893287689147659E-2</v>
      </c>
      <c r="AU43" s="120">
        <f t="shared" si="8"/>
        <v>0.13427269553117102</v>
      </c>
      <c r="AV43" s="120">
        <f t="shared" si="9"/>
        <v>1.8885838351040643E-2</v>
      </c>
      <c r="AW43" s="120">
        <f t="shared" si="10"/>
        <v>9.7444193827184583E-2</v>
      </c>
      <c r="AX43" s="120">
        <f t="shared" si="11"/>
        <v>1</v>
      </c>
      <c r="AY43" s="120">
        <f>SUMPRODUCT(AN43:AW43,幕後結果_最佳化!$Z$1005:$AI$1005)</f>
        <v>0.1136189666586577</v>
      </c>
      <c r="AZ43" s="120">
        <f>(SUMPRODUCT(AN43:AW43,MMULT(AN43:AW43,幕後結果!$AB$9:$AK$18)))*252</f>
        <v>2.8337256985903329E-2</v>
      </c>
      <c r="BA43" s="120">
        <f t="shared" si="12"/>
        <v>0.16833673688741663</v>
      </c>
      <c r="BB43" s="115">
        <f t="shared" si="13"/>
        <v>0.42010417907740749</v>
      </c>
      <c r="BC43" s="53"/>
      <c r="BD43" s="53"/>
    </row>
    <row r="44" spans="1:56">
      <c r="A44" s="88">
        <v>43</v>
      </c>
      <c r="B44" s="116">
        <v>0.97964361245746434</v>
      </c>
      <c r="C44" s="116">
        <v>2.5734178403432617E-2</v>
      </c>
      <c r="D44" s="116">
        <v>0.26817177611896148</v>
      </c>
      <c r="E44" s="116">
        <v>9.662967979510495E-2</v>
      </c>
      <c r="F44" s="116">
        <v>0.38228395562686734</v>
      </c>
      <c r="G44" s="116">
        <v>0.18234597925271423</v>
      </c>
      <c r="H44" s="116">
        <v>6.3189094461368445E-2</v>
      </c>
      <c r="I44" s="116">
        <v>0.90566132508755581</v>
      </c>
      <c r="J44" s="116">
        <v>0.56471943829641069</v>
      </c>
      <c r="K44" s="97">
        <v>0.14055786905488499</v>
      </c>
      <c r="L44" s="98"/>
      <c r="M44" s="99">
        <v>43</v>
      </c>
      <c r="N44" s="119">
        <v>2.0464433053600377</v>
      </c>
      <c r="O44" s="119">
        <v>-1.9475539634784611</v>
      </c>
      <c r="P44" s="119">
        <v>-0.61835166471228997</v>
      </c>
      <c r="Q44" s="119">
        <v>-1.300997356460349</v>
      </c>
      <c r="R44" s="119">
        <v>-0.29948775811726586</v>
      </c>
      <c r="S44" s="119">
        <v>-0.90646088640371381</v>
      </c>
      <c r="T44" s="119">
        <v>-1.5285413348844081</v>
      </c>
      <c r="U44" s="116">
        <v>1.3145019276441721</v>
      </c>
      <c r="V44" s="116">
        <v>0.16294578234838428</v>
      </c>
      <c r="W44" s="91">
        <v>-1.0778163129000509</v>
      </c>
      <c r="X44" s="53"/>
      <c r="Y44" s="92">
        <v>43</v>
      </c>
      <c r="Z44" s="116">
        <f>(幕後結果!$AB$2+幕後結果!$AB$4*幕後結果_最佳化!$N1045)*12/3</f>
        <v>3.5417006525522567</v>
      </c>
      <c r="AA44" s="116">
        <f>(幕後結果!$AC$2+幕後結果!$AC$4*幕後結果_最佳化!$O1045)*12/3</f>
        <v>-1.2145945804678586</v>
      </c>
      <c r="AB44" s="116">
        <f>(幕後結果!$AD$2+幕後結果!$AD$4*幕後結果_最佳化!$P1045)*12/3</f>
        <v>-0.15873309597510854</v>
      </c>
      <c r="AC44" s="116">
        <f>(幕後結果!$AE$2+幕後結果!$AE$4*幕後結果_最佳化!$Q1045)*12/3</f>
        <v>-0.78130108176190394</v>
      </c>
      <c r="AD44" s="116">
        <f>(幕後結果!$AF$2+幕後結果!$AF$4*幕後結果_最佳化!$R1045)*12/3</f>
        <v>-0.32469311284936891</v>
      </c>
      <c r="AE44" s="116">
        <f>(幕後結果!$AG$2+幕後結果!$AG$4*幕後結果_最佳化!$S1045)*12/3</f>
        <v>-0.29121979000326692</v>
      </c>
      <c r="AF44" s="116">
        <f>(幕後結果!$AH$2+幕後結果!$AH$4*幕後結果_最佳化!$T1045)*12/3</f>
        <v>-0.84577067523474769</v>
      </c>
      <c r="AG44" s="116">
        <f>(幕後結果!$AI$2+幕後結果!$AI$4*幕後結果_最佳化!$U1045)*12/3</f>
        <v>4.4365498868245444E-2</v>
      </c>
      <c r="AH44" s="116">
        <f>(幕後結果!$AJ$2+幕後結果!$AJ$4*幕後結果_最佳化!$V1045)*12/3</f>
        <v>-0.36454263457005381</v>
      </c>
      <c r="AI44" s="93">
        <f>(幕後結果!$AK$2+幕後結果!$AK$4*幕後結果_最佳化!$W1045)*12/3</f>
        <v>-0.19244196906542163</v>
      </c>
      <c r="AJ44" s="53"/>
      <c r="AK44" s="53"/>
      <c r="AL44" s="53"/>
      <c r="AM44" s="94">
        <v>43</v>
      </c>
      <c r="AN44" s="120">
        <f t="shared" si="1"/>
        <v>0.17481987562180901</v>
      </c>
      <c r="AO44" s="120">
        <f t="shared" si="2"/>
        <v>3.0959273698245485E-2</v>
      </c>
      <c r="AP44" s="120">
        <f t="shared" si="3"/>
        <v>0.14082432878536552</v>
      </c>
      <c r="AQ44" s="120">
        <f t="shared" si="4"/>
        <v>2.8934796380879958E-2</v>
      </c>
      <c r="AR44" s="120">
        <f t="shared" si="5"/>
        <v>5.6950397354943928E-2</v>
      </c>
      <c r="AS44" s="120">
        <f t="shared" si="6"/>
        <v>0.11535366183508143</v>
      </c>
      <c r="AT44" s="120">
        <f t="shared" si="7"/>
        <v>0.17696896156465039</v>
      </c>
      <c r="AU44" s="120">
        <f t="shared" si="8"/>
        <v>0.13068302519640201</v>
      </c>
      <c r="AV44" s="120">
        <f t="shared" si="9"/>
        <v>6.9262109694607332E-2</v>
      </c>
      <c r="AW44" s="120">
        <f t="shared" si="10"/>
        <v>7.5243569868014865E-2</v>
      </c>
      <c r="AX44" s="120">
        <f t="shared" si="11"/>
        <v>0.99999999999999989</v>
      </c>
      <c r="AY44" s="120">
        <f>SUMPRODUCT(AN44:AW44,幕後結果_最佳化!$Z$1005:$AI$1005)</f>
        <v>0.10065326867984456</v>
      </c>
      <c r="AZ44" s="120">
        <f>(SUMPRODUCT(AN44:AW44,MMULT(AN44:AW44,幕後結果!$AB$9:$AK$18)))*252</f>
        <v>3.5877768138825206E-2</v>
      </c>
      <c r="BA44" s="120">
        <f t="shared" si="12"/>
        <v>0.18941427649157072</v>
      </c>
      <c r="BB44" s="115">
        <f t="shared" si="13"/>
        <v>0.30490451802039686</v>
      </c>
      <c r="BC44" s="53"/>
      <c r="BD44" s="53"/>
    </row>
    <row r="45" spans="1:56">
      <c r="A45" s="88">
        <v>44</v>
      </c>
      <c r="B45" s="116">
        <v>0.17422451219095914</v>
      </c>
      <c r="C45" s="116">
        <v>3.2289997774486601E-2</v>
      </c>
      <c r="D45" s="116">
        <v>0.31760801193116039</v>
      </c>
      <c r="E45" s="116">
        <v>6.9838481788858209E-2</v>
      </c>
      <c r="F45" s="116">
        <v>0.57930129890876669</v>
      </c>
      <c r="G45" s="116">
        <v>0.58532544012866339</v>
      </c>
      <c r="H45" s="116">
        <v>0.97040004292463045</v>
      </c>
      <c r="I45" s="116">
        <v>0.41743842297150802</v>
      </c>
      <c r="J45" s="116">
        <v>0.9733783409645842</v>
      </c>
      <c r="K45" s="97">
        <v>0.20217909454347049</v>
      </c>
      <c r="L45" s="98"/>
      <c r="M45" s="99">
        <v>44</v>
      </c>
      <c r="N45" s="119">
        <v>-0.9376019198782457</v>
      </c>
      <c r="O45" s="119">
        <v>-1.8481544995155321</v>
      </c>
      <c r="P45" s="119">
        <v>-0.47439813342777387</v>
      </c>
      <c r="Q45" s="119">
        <v>-1.4769950521864714</v>
      </c>
      <c r="R45" s="119">
        <v>0.20010635644832453</v>
      </c>
      <c r="S45" s="119">
        <v>0.21553642058308092</v>
      </c>
      <c r="T45" s="119">
        <v>1.8867057478925113</v>
      </c>
      <c r="U45" s="116">
        <v>-0.20845099052096236</v>
      </c>
      <c r="V45" s="116">
        <v>1.9329422036523307</v>
      </c>
      <c r="W45" s="91">
        <v>-0.83386300018775439</v>
      </c>
      <c r="X45" s="53"/>
      <c r="Y45" s="92">
        <v>44</v>
      </c>
      <c r="Z45" s="116">
        <f>(幕後結果!$AB$2+幕後結果!$AB$4*幕後結果_最佳化!$N1046)*12/3</f>
        <v>-1.2423121234862518</v>
      </c>
      <c r="AA45" s="116">
        <f>(幕後結果!$AC$2+幕後結果!$AC$4*幕後結果_最佳化!$O1046)*12/3</f>
        <v>-0.98951395593077807</v>
      </c>
      <c r="AB45" s="116">
        <f>(幕後結果!$AD$2+幕後結果!$AD$4*幕後結果_最佳化!$P1046)*12/3</f>
        <v>-0.63743260604749019</v>
      </c>
      <c r="AC45" s="116">
        <f>(幕後結果!$AE$2+幕後結果!$AE$4*幕後結果_最佳化!$Q1046)*12/3</f>
        <v>-1.3299498121344311</v>
      </c>
      <c r="AD45" s="116">
        <f>(幕後結果!$AF$2+幕後結果!$AF$4*幕後結果_最佳化!$R1046)*12/3</f>
        <v>-0.50758968733579168</v>
      </c>
      <c r="AE45" s="116">
        <f>(幕後結果!$AG$2+幕後結果!$AG$4*幕後結果_最佳化!$S1046)*12/3</f>
        <v>5.4671633084019122E-3</v>
      </c>
      <c r="AF45" s="116">
        <f>(幕後結果!$AH$2+幕後結果!$AH$4*幕後結果_最佳化!$T1046)*12/3</f>
        <v>0.57469765104568482</v>
      </c>
      <c r="AG45" s="116">
        <f>(幕後結果!$AI$2+幕後結果!$AI$4*幕後結果_最佳化!$U1046)*12/3</f>
        <v>-0.35229793912167828</v>
      </c>
      <c r="AH45" s="116">
        <f>(幕後結果!$AJ$2+幕後結果!$AJ$4*幕後結果_最佳化!$V1046)*12/3</f>
        <v>0.42778785915879508</v>
      </c>
      <c r="AI45" s="93">
        <f>(幕後結果!$AK$2+幕後結果!$AK$4*幕後結果_最佳化!$W1046)*12/3</f>
        <v>0.18940112366428971</v>
      </c>
      <c r="AJ45" s="53"/>
      <c r="AK45" s="53"/>
      <c r="AL45" s="53"/>
      <c r="AM45" s="94">
        <v>44</v>
      </c>
      <c r="AN45" s="120">
        <f t="shared" si="1"/>
        <v>5.9759446859020758E-2</v>
      </c>
      <c r="AO45" s="120">
        <f t="shared" si="2"/>
        <v>2.1103624081967278E-2</v>
      </c>
      <c r="AP45" s="120">
        <f t="shared" si="3"/>
        <v>3.0782182019099904E-2</v>
      </c>
      <c r="AQ45" s="120">
        <f t="shared" si="4"/>
        <v>0.13050007244393375</v>
      </c>
      <c r="AR45" s="120">
        <f t="shared" si="5"/>
        <v>0.10555194933950943</v>
      </c>
      <c r="AS45" s="120">
        <f t="shared" si="6"/>
        <v>0.12417886917708137</v>
      </c>
      <c r="AT45" s="120">
        <f t="shared" si="7"/>
        <v>7.4015439230413427E-2</v>
      </c>
      <c r="AU45" s="120">
        <f t="shared" si="8"/>
        <v>0.17260892951245599</v>
      </c>
      <c r="AV45" s="120">
        <f t="shared" si="9"/>
        <v>0.11119974807297077</v>
      </c>
      <c r="AW45" s="120">
        <f t="shared" si="10"/>
        <v>0.17029973926354733</v>
      </c>
      <c r="AX45" s="120">
        <f t="shared" si="11"/>
        <v>0.99999999999999989</v>
      </c>
      <c r="AY45" s="120">
        <f>SUMPRODUCT(AN45:AW45,幕後結果_最佳化!$Z$1005:$AI$1005)</f>
        <v>6.8026395822967795E-2</v>
      </c>
      <c r="AZ45" s="120">
        <f>(SUMPRODUCT(AN45:AW45,MMULT(AN45:AW45,幕後結果!$AB$9:$AK$18)))*252</f>
        <v>2.4357646701703227E-2</v>
      </c>
      <c r="BA45" s="120">
        <f t="shared" si="12"/>
        <v>0.15606936503267779</v>
      </c>
      <c r="BB45" s="115">
        <f t="shared" si="13"/>
        <v>0.16099505381922219</v>
      </c>
      <c r="BC45" s="53"/>
      <c r="BD45" s="53"/>
    </row>
    <row r="46" spans="1:56">
      <c r="A46" s="88">
        <v>45</v>
      </c>
      <c r="B46" s="116">
        <v>0.84896033965150197</v>
      </c>
      <c r="C46" s="116">
        <v>0.58764402313016939</v>
      </c>
      <c r="D46" s="116">
        <v>0.63958652611368461</v>
      </c>
      <c r="E46" s="116">
        <v>0.87944252304645754</v>
      </c>
      <c r="F46" s="116">
        <v>0.34638711603288375</v>
      </c>
      <c r="G46" s="116">
        <v>0.77624448681189695</v>
      </c>
      <c r="H46" s="116">
        <v>0.19103946271910788</v>
      </c>
      <c r="I46" s="116">
        <v>0.48978940107261137</v>
      </c>
      <c r="J46" s="116">
        <v>0.61812258478328252</v>
      </c>
      <c r="K46" s="97">
        <v>0.93108753304305969</v>
      </c>
      <c r="L46" s="98"/>
      <c r="M46" s="99">
        <v>45</v>
      </c>
      <c r="N46" s="119">
        <v>1.0319846238140149</v>
      </c>
      <c r="O46" s="119">
        <v>0.221488674929609</v>
      </c>
      <c r="P46" s="119">
        <v>0.35735381448417314</v>
      </c>
      <c r="Q46" s="119">
        <v>1.1722045205718594</v>
      </c>
      <c r="R46" s="119">
        <v>-0.39509303068626606</v>
      </c>
      <c r="S46" s="119">
        <v>0.75957105489425858</v>
      </c>
      <c r="T46" s="119">
        <v>-0.87407221913440081</v>
      </c>
      <c r="U46" s="116">
        <v>-2.5596970907826585E-2</v>
      </c>
      <c r="V46" s="116">
        <v>0.30055371497365457</v>
      </c>
      <c r="W46" s="91">
        <v>1.4839396418719339</v>
      </c>
      <c r="X46" s="53"/>
      <c r="Y46" s="92">
        <v>45</v>
      </c>
      <c r="Z46" s="116">
        <f>(幕後結果!$AB$2+幕後結果!$AB$4*幕後結果_最佳化!$N1047)*12/3</f>
        <v>1.9153233938457255</v>
      </c>
      <c r="AA46" s="116">
        <f>(幕後結果!$AC$2+幕後結果!$AC$4*幕後結果_最佳化!$O1047)*12/3</f>
        <v>0.393821121096187</v>
      </c>
      <c r="AB46" s="116">
        <f>(幕後結果!$AD$2+幕後結果!$AD$4*幕後結果_最佳化!$P1047)*12/3</f>
        <v>0.5346793553853858</v>
      </c>
      <c r="AC46" s="116">
        <f>(幕後結果!$AE$2+幕後結果!$AE$4*幕後結果_最佳化!$Q1047)*12/3</f>
        <v>1.1388538380683202</v>
      </c>
      <c r="AD46" s="116">
        <f>(幕後結果!$AF$2+幕後結果!$AF$4*幕後結果_最佳化!$R1047)*12/3</f>
        <v>-0.42445418083423198</v>
      </c>
      <c r="AE46" s="116">
        <f>(幕後結果!$AG$2+幕後結果!$AG$4*幕後結果_最佳化!$S1047)*12/3</f>
        <v>1.4722687303150608</v>
      </c>
      <c r="AF46" s="116">
        <f>(幕後結果!$AH$2+幕後結果!$AH$4*幕後結果_最佳化!$T1047)*12/3</f>
        <v>-0.29642077163122432</v>
      </c>
      <c r="AG46" s="116">
        <f>(幕後結果!$AI$2+幕後結果!$AI$4*幕後結果_最佳化!$U1047)*12/3</f>
        <v>0.20039908866600617</v>
      </c>
      <c r="AH46" s="116">
        <f>(幕後結果!$AJ$2+幕後結果!$AJ$4*幕後結果_最佳化!$V1047)*12/3</f>
        <v>-1.4313132536644735E-2</v>
      </c>
      <c r="AI46" s="93">
        <f>(幕後結果!$AK$2+幕後結果!$AK$4*幕後結果_最佳化!$W1047)*12/3</f>
        <v>1.2861606121279923</v>
      </c>
      <c r="AJ46" s="53"/>
      <c r="AK46" s="53"/>
      <c r="AL46" s="53"/>
      <c r="AM46" s="94">
        <v>45</v>
      </c>
      <c r="AN46" s="120">
        <f t="shared" si="1"/>
        <v>5.7731520740619713E-2</v>
      </c>
      <c r="AO46" s="120">
        <f t="shared" si="2"/>
        <v>0.1529678270190751</v>
      </c>
      <c r="AP46" s="120">
        <f t="shared" si="3"/>
        <v>0.14508394901694771</v>
      </c>
      <c r="AQ46" s="120">
        <f t="shared" si="4"/>
        <v>9.8928775718625239E-2</v>
      </c>
      <c r="AR46" s="120">
        <f t="shared" si="5"/>
        <v>0.14449852369333066</v>
      </c>
      <c r="AS46" s="120">
        <f t="shared" si="6"/>
        <v>3.4269267465419591E-2</v>
      </c>
      <c r="AT46" s="120">
        <f t="shared" si="7"/>
        <v>8.9503480742774075E-2</v>
      </c>
      <c r="AU46" s="120">
        <f t="shared" si="8"/>
        <v>0.14240990462578954</v>
      </c>
      <c r="AV46" s="120">
        <f t="shared" si="9"/>
        <v>9.9508933938316127E-2</v>
      </c>
      <c r="AW46" s="120">
        <f t="shared" si="10"/>
        <v>3.5097817039102183E-2</v>
      </c>
      <c r="AX46" s="120">
        <f t="shared" si="11"/>
        <v>1</v>
      </c>
      <c r="AY46" s="120">
        <f>SUMPRODUCT(AN46:AW46,幕後結果_最佳化!$Z$1005:$AI$1005)</f>
        <v>6.1087187141031733E-3</v>
      </c>
      <c r="AZ46" s="120">
        <f>(SUMPRODUCT(AN46:AW46,MMULT(AN46:AW46,幕後結果!$AB$9:$AK$18)))*252</f>
        <v>2.2148702484948154E-2</v>
      </c>
      <c r="BA46" s="120">
        <f t="shared" si="12"/>
        <v>0.14882440151046519</v>
      </c>
      <c r="BB46" s="115">
        <f t="shared" si="13"/>
        <v>-0.24721269437330612</v>
      </c>
      <c r="BC46" s="53"/>
      <c r="BD46" s="53"/>
    </row>
    <row r="47" spans="1:56">
      <c r="A47" s="88">
        <v>46</v>
      </c>
      <c r="B47" s="116">
        <v>0.20881151077639526</v>
      </c>
      <c r="C47" s="116">
        <v>0.51869781879769516</v>
      </c>
      <c r="D47" s="116">
        <v>8.8669578503700386E-2</v>
      </c>
      <c r="E47" s="116">
        <v>0.22232815218493629</v>
      </c>
      <c r="F47" s="116">
        <v>0.76998578593819711</v>
      </c>
      <c r="G47" s="116">
        <v>0.77228080992461523</v>
      </c>
      <c r="H47" s="116">
        <v>3.8353495743194133E-2</v>
      </c>
      <c r="I47" s="116">
        <v>0.9236711789667873</v>
      </c>
      <c r="J47" s="116">
        <v>0.31258084020384258</v>
      </c>
      <c r="K47" s="97">
        <v>6.1118239559394327E-2</v>
      </c>
      <c r="L47" s="98"/>
      <c r="M47" s="99">
        <v>46</v>
      </c>
      <c r="N47" s="119">
        <v>-0.81055194753393667</v>
      </c>
      <c r="O47" s="119">
        <v>4.6885653454084637E-2</v>
      </c>
      <c r="P47" s="119">
        <v>-1.3489931789925016</v>
      </c>
      <c r="Q47" s="119">
        <v>-0.76435401523237811</v>
      </c>
      <c r="R47" s="119">
        <v>0.73880003902319791</v>
      </c>
      <c r="S47" s="119">
        <v>0.74637920052396034</v>
      </c>
      <c r="T47" s="119">
        <v>-1.7701209666571853</v>
      </c>
      <c r="U47" s="116">
        <v>1.4302069125754844</v>
      </c>
      <c r="V47" s="116">
        <v>-0.48854807737174533</v>
      </c>
      <c r="W47" s="91">
        <v>-1.5454540338106617</v>
      </c>
      <c r="X47" s="53"/>
      <c r="Y47" s="92">
        <v>46</v>
      </c>
      <c r="Z47" s="116">
        <f>(幕後結果!$AB$2+幕後結果!$AB$4*幕後結果_最佳化!$N1048)*12/3</f>
        <v>-1.0386259709608727</v>
      </c>
      <c r="AA47" s="116">
        <f>(幕後結果!$AC$2+幕後結果!$AC$4*幕後結果_最佳化!$O1048)*12/3</f>
        <v>0.36350150416626198</v>
      </c>
      <c r="AB47" s="116">
        <f>(幕後結果!$AD$2+幕後結果!$AD$4*幕後結果_最佳化!$P1048)*12/3</f>
        <v>-1.1623306509992111</v>
      </c>
      <c r="AC47" s="116">
        <f>(幕後結果!$AE$2+幕後結果!$AE$4*幕後結果_最佳化!$Q1048)*12/3</f>
        <v>-0.7906107028633006</v>
      </c>
      <c r="AD47" s="116">
        <f>(幕後結果!$AF$2+幕後結果!$AF$4*幕後結果_最佳化!$R1048)*12/3</f>
        <v>-0.30905729587482489</v>
      </c>
      <c r="AE47" s="116">
        <f>(幕後結果!$AG$2+幕後結果!$AG$4*幕後結果_最佳化!$S1048)*12/3</f>
        <v>0.58911387783702518</v>
      </c>
      <c r="AF47" s="116">
        <f>(幕後結果!$AH$2+幕後結果!$AH$4*幕後結果_最佳化!$T1048)*12/3</f>
        <v>-0.97981282016167881</v>
      </c>
      <c r="AG47" s="116">
        <f>(幕後結果!$AI$2+幕後結果!$AI$4*幕後結果_最佳化!$U1048)*12/3</f>
        <v>0.66707209969773495</v>
      </c>
      <c r="AH47" s="116">
        <f>(幕後結果!$AJ$2+幕後結果!$AJ$4*幕後結果_最佳化!$V1048)*12/3</f>
        <v>-0.73520600268347558</v>
      </c>
      <c r="AI47" s="93">
        <f>(幕後結果!$AK$2+幕後結果!$AK$4*幕後結果_最佳化!$W1048)*12/3</f>
        <v>-0.8042364700526643</v>
      </c>
      <c r="AJ47" s="53"/>
      <c r="AK47" s="53"/>
      <c r="AL47" s="53"/>
      <c r="AM47" s="94">
        <v>46</v>
      </c>
      <c r="AN47" s="120">
        <f t="shared" si="1"/>
        <v>0.16357567333000883</v>
      </c>
      <c r="AO47" s="120">
        <f t="shared" si="2"/>
        <v>0.14593306443803727</v>
      </c>
      <c r="AP47" s="120">
        <f t="shared" si="3"/>
        <v>0.10901587913075997</v>
      </c>
      <c r="AQ47" s="120">
        <f t="shared" si="4"/>
        <v>8.2919949788902575E-3</v>
      </c>
      <c r="AR47" s="120">
        <f t="shared" si="5"/>
        <v>0.15436648578028325</v>
      </c>
      <c r="AS47" s="120">
        <f t="shared" si="6"/>
        <v>7.5301959261621296E-2</v>
      </c>
      <c r="AT47" s="120">
        <f t="shared" si="7"/>
        <v>0.10783540553743715</v>
      </c>
      <c r="AU47" s="120">
        <f t="shared" si="8"/>
        <v>3.6501554993948783E-2</v>
      </c>
      <c r="AV47" s="120">
        <f t="shared" si="9"/>
        <v>0.11752391726087343</v>
      </c>
      <c r="AW47" s="120">
        <f t="shared" si="10"/>
        <v>8.1654065288139954E-2</v>
      </c>
      <c r="AX47" s="120">
        <f t="shared" si="11"/>
        <v>1.0000000000000002</v>
      </c>
      <c r="AY47" s="120">
        <f>SUMPRODUCT(AN47:AW47,幕後結果_最佳化!$Z$1005:$AI$1005)</f>
        <v>5.1009020948948311E-2</v>
      </c>
      <c r="AZ47" s="120">
        <f>(SUMPRODUCT(AN47:AW47,MMULT(AN47:AW47,幕後結果!$AB$9:$AK$18)))*252</f>
        <v>3.3689557307210932E-2</v>
      </c>
      <c r="BA47" s="120">
        <f t="shared" si="12"/>
        <v>0.18354715281695583</v>
      </c>
      <c r="BB47" s="115">
        <f t="shared" si="13"/>
        <v>4.4179497336224602E-2</v>
      </c>
      <c r="BC47" s="53"/>
      <c r="BD47" s="53"/>
    </row>
    <row r="48" spans="1:56">
      <c r="A48" s="88">
        <v>47</v>
      </c>
      <c r="B48" s="116">
        <v>0.43049335905698549</v>
      </c>
      <c r="C48" s="116">
        <v>0.33990314851996217</v>
      </c>
      <c r="D48" s="116">
        <v>0.62813846653942318</v>
      </c>
      <c r="E48" s="116">
        <v>0.83161658783465198</v>
      </c>
      <c r="F48" s="116">
        <v>0.50927446343408933</v>
      </c>
      <c r="G48" s="116">
        <v>0.91667657042902939</v>
      </c>
      <c r="H48" s="116">
        <v>0.49160448422171399</v>
      </c>
      <c r="I48" s="116">
        <v>0.64328515335001257</v>
      </c>
      <c r="J48" s="116">
        <v>0.48810130637152094</v>
      </c>
      <c r="K48" s="97">
        <v>0.67846752496788754</v>
      </c>
      <c r="L48" s="98"/>
      <c r="M48" s="99">
        <v>47</v>
      </c>
      <c r="N48" s="119">
        <v>-0.17511825039459272</v>
      </c>
      <c r="O48" s="119">
        <v>-0.4127274690433777</v>
      </c>
      <c r="P48" s="119">
        <v>0.32692704261966465</v>
      </c>
      <c r="Q48" s="119">
        <v>0.9605731699891823</v>
      </c>
      <c r="R48" s="119">
        <v>2.3249726711918488E-2</v>
      </c>
      <c r="S48" s="119">
        <v>1.3830587283857885</v>
      </c>
      <c r="T48" s="119">
        <v>-2.1045990789936873E-2</v>
      </c>
      <c r="U48" s="116">
        <v>0.36725382523862887</v>
      </c>
      <c r="V48" s="116">
        <v>-2.9830025233803993E-2</v>
      </c>
      <c r="W48" s="91">
        <v>0.46341776119875699</v>
      </c>
      <c r="X48" s="53"/>
      <c r="Y48" s="92">
        <v>47</v>
      </c>
      <c r="Z48" s="116">
        <f>(幕後結果!$AB$2+幕後結果!$AB$4*幕後結果_最佳化!$N1049)*12/3</f>
        <v>-1.9900483917605627E-2</v>
      </c>
      <c r="AA48" s="116">
        <f>(幕後結果!$AC$2+幕後結果!$AC$4*幕後結果_最佳化!$O1049)*12/3</f>
        <v>1.0163744802626495E-3</v>
      </c>
      <c r="AB48" s="116">
        <f>(幕後結果!$AD$2+幕後結果!$AD$4*幕後結果_最佳化!$P1049)*12/3</f>
        <v>0.2281507819206825</v>
      </c>
      <c r="AC48" s="116">
        <f>(幕後結果!$AE$2+幕後結果!$AE$4*幕後結果_最佳化!$Q1049)*12/3</f>
        <v>0.76299882861775226</v>
      </c>
      <c r="AD48" s="116">
        <f>(幕後結果!$AF$2+幕後結果!$AF$4*幕後結果_最佳化!$R1049)*12/3</f>
        <v>-0.38368143994382503</v>
      </c>
      <c r="AE48" s="116">
        <f>(幕後結果!$AG$2+幕後結果!$AG$4*幕後結果_最佳化!$S1049)*12/3</f>
        <v>1.5926518368932239</v>
      </c>
      <c r="AF48" s="116">
        <f>(幕後結果!$AH$2+幕後結果!$AH$4*幕後結果_最佳化!$T1049)*12/3</f>
        <v>-3.3055374872945263E-2</v>
      </c>
      <c r="AG48" s="116">
        <f>(幕後結果!$AI$2+幕後結果!$AI$4*幕後結果_最佳化!$U1049)*12/3</f>
        <v>0.35974901947895438</v>
      </c>
      <c r="AH48" s="116">
        <f>(幕後結果!$AJ$2+幕後結果!$AJ$4*幕後結果_最佳化!$V1049)*12/3</f>
        <v>-6.6173003896295546E-2</v>
      </c>
      <c r="AI48" s="93">
        <f>(幕後結果!$AK$2+幕後結果!$AK$4*幕後結果_最佳化!$W1049)*12/3</f>
        <v>0.80946011420698361</v>
      </c>
      <c r="AJ48" s="53"/>
      <c r="AK48" s="53"/>
      <c r="AL48" s="53"/>
      <c r="AM48" s="94">
        <v>47</v>
      </c>
      <c r="AN48" s="120">
        <f t="shared" si="1"/>
        <v>3.1092274333866108E-2</v>
      </c>
      <c r="AO48" s="120">
        <f t="shared" si="2"/>
        <v>8.0249535558647903E-2</v>
      </c>
      <c r="AP48" s="120">
        <f t="shared" si="3"/>
        <v>0.12084006735880273</v>
      </c>
      <c r="AQ48" s="120">
        <f t="shared" si="4"/>
        <v>1.7872545432954304E-2</v>
      </c>
      <c r="AR48" s="120">
        <f t="shared" si="5"/>
        <v>0.1199326628155087</v>
      </c>
      <c r="AS48" s="120">
        <f t="shared" si="6"/>
        <v>0.17873331956451663</v>
      </c>
      <c r="AT48" s="120">
        <f t="shared" si="7"/>
        <v>0.18629776935416337</v>
      </c>
      <c r="AU48" s="120">
        <f t="shared" si="8"/>
        <v>0.10652237350808787</v>
      </c>
      <c r="AV48" s="120">
        <f t="shared" si="9"/>
        <v>6.1299321575593202E-2</v>
      </c>
      <c r="AW48" s="120">
        <f t="shared" si="10"/>
        <v>9.7160130497859168E-2</v>
      </c>
      <c r="AX48" s="120">
        <f t="shared" si="11"/>
        <v>0.99999999999999989</v>
      </c>
      <c r="AY48" s="120">
        <f>SUMPRODUCT(AN48:AW48,幕後結果_最佳化!$Z$1005:$AI$1005)</f>
        <v>8.7020894738786991E-2</v>
      </c>
      <c r="AZ48" s="120">
        <f>(SUMPRODUCT(AN48:AW48,MMULT(AN48:AW48,幕後結果!$AB$9:$AK$18)))*252</f>
        <v>2.0171583949949924E-2</v>
      </c>
      <c r="BA48" s="120">
        <f t="shared" si="12"/>
        <v>0.14202670153865407</v>
      </c>
      <c r="BB48" s="115">
        <f t="shared" si="13"/>
        <v>0.31065211161563883</v>
      </c>
      <c r="BC48" s="53"/>
      <c r="BD48" s="53"/>
    </row>
    <row r="49" spans="1:56">
      <c r="A49" s="88">
        <v>48</v>
      </c>
      <c r="B49" s="116">
        <v>0.91875323807871401</v>
      </c>
      <c r="C49" s="116">
        <v>0.77665029256228002</v>
      </c>
      <c r="D49" s="116">
        <v>0.9712933072794423</v>
      </c>
      <c r="E49" s="116">
        <v>0.40348120820564937</v>
      </c>
      <c r="F49" s="116">
        <v>0.2633824230496904</v>
      </c>
      <c r="G49" s="116">
        <v>0.85871060105535069</v>
      </c>
      <c r="H49" s="116">
        <v>0.22277188250829472</v>
      </c>
      <c r="I49" s="116">
        <v>0.65223936278903394</v>
      </c>
      <c r="J49" s="116">
        <v>0.37745811769137205</v>
      </c>
      <c r="K49" s="97">
        <v>0.20061351129342331</v>
      </c>
      <c r="L49" s="98"/>
      <c r="M49" s="99">
        <v>48</v>
      </c>
      <c r="N49" s="119">
        <v>1.3967341730121026</v>
      </c>
      <c r="O49" s="119">
        <v>0.76092910235218625</v>
      </c>
      <c r="P49" s="119">
        <v>1.9001503982748176</v>
      </c>
      <c r="Q49" s="119">
        <v>-0.24434657287890219</v>
      </c>
      <c r="R49" s="119">
        <v>-0.63295221849539851</v>
      </c>
      <c r="S49" s="119">
        <v>1.0745443067646845</v>
      </c>
      <c r="T49" s="119">
        <v>-0.76286524545733969</v>
      </c>
      <c r="U49" s="116">
        <v>0.39137336854956578</v>
      </c>
      <c r="V49" s="116">
        <v>-0.31216354528566004</v>
      </c>
      <c r="W49" s="91">
        <v>-0.83943184040160634</v>
      </c>
      <c r="X49" s="53"/>
      <c r="Y49" s="92">
        <v>48</v>
      </c>
      <c r="Z49" s="116">
        <f>(幕後結果!$AB$2+幕後結果!$AB$4*幕後結果_最佳化!$N1050)*12/3</f>
        <v>2.5000888285849387</v>
      </c>
      <c r="AA49" s="116">
        <f>(幕後結果!$AC$2+幕後結果!$AC$4*幕後結果_最佳化!$O1050)*12/3</f>
        <v>0.76203732606372154</v>
      </c>
      <c r="AB49" s="116">
        <f>(幕後結果!$AD$2+幕後結果!$AD$4*幕後結果_最佳化!$P1050)*12/3</f>
        <v>1.8341296508020186</v>
      </c>
      <c r="AC49" s="116">
        <f>(幕後結果!$AE$2+幕後結果!$AE$4*幕後結果_最佳化!$Q1050)*12/3</f>
        <v>0.3831531359700035</v>
      </c>
      <c r="AD49" s="116">
        <f>(幕後結果!$AF$2+幕後結果!$AF$4*幕後結果_最佳化!$R1050)*12/3</f>
        <v>-0.32440294613396781</v>
      </c>
      <c r="AE49" s="116">
        <f>(幕後結果!$AG$2+幕後結果!$AG$4*幕後結果_最佳化!$S1050)*12/3</f>
        <v>1.4981429844426557</v>
      </c>
      <c r="AF49" s="116">
        <f>(幕後結果!$AH$2+幕後結果!$AH$4*幕後結果_最佳化!$T1050)*12/3</f>
        <v>-0.13311057528226419</v>
      </c>
      <c r="AG49" s="116">
        <f>(幕後結果!$AI$2+幕後結果!$AI$4*幕後結果_最佳化!$U1050)*12/3</f>
        <v>0.38501972196807444</v>
      </c>
      <c r="AH49" s="116">
        <f>(幕後結果!$AJ$2+幕後結果!$AJ$4*幕後結果_最佳化!$V1050)*12/3</f>
        <v>5.3738335967405071E-2</v>
      </c>
      <c r="AI49" s="93">
        <f>(幕後結果!$AK$2+幕後結果!$AK$4*幕後結果_最佳化!$W1050)*12/3</f>
        <v>0.21222815206481049</v>
      </c>
      <c r="AJ49" s="53"/>
      <c r="AK49" s="53"/>
      <c r="AL49" s="53"/>
      <c r="AM49" s="94">
        <v>48</v>
      </c>
      <c r="AN49" s="120">
        <f t="shared" si="1"/>
        <v>0.1103800831887693</v>
      </c>
      <c r="AO49" s="120">
        <f t="shared" si="2"/>
        <v>1.2464008213956728E-2</v>
      </c>
      <c r="AP49" s="120">
        <f t="shared" si="3"/>
        <v>0.1113750620588418</v>
      </c>
      <c r="AQ49" s="120">
        <f t="shared" si="4"/>
        <v>0.10742245708671713</v>
      </c>
      <c r="AR49" s="120">
        <f t="shared" si="5"/>
        <v>6.1455844539747825E-2</v>
      </c>
      <c r="AS49" s="120">
        <f t="shared" si="6"/>
        <v>0.13427621537159642</v>
      </c>
      <c r="AT49" s="120">
        <f t="shared" si="7"/>
        <v>0.10159503791007504</v>
      </c>
      <c r="AU49" s="120">
        <f t="shared" si="8"/>
        <v>0.17131704528909655</v>
      </c>
      <c r="AV49" s="120">
        <f t="shared" si="9"/>
        <v>7.43107332153876E-2</v>
      </c>
      <c r="AW49" s="120">
        <f t="shared" si="10"/>
        <v>0.11540351312581172</v>
      </c>
      <c r="AX49" s="120">
        <f t="shared" si="11"/>
        <v>1.0000000000000002</v>
      </c>
      <c r="AY49" s="120">
        <f>SUMPRODUCT(AN49:AW49,幕後結果_最佳化!$Z$1005:$AI$1005)</f>
        <v>9.98254645848283E-2</v>
      </c>
      <c r="AZ49" s="120">
        <f>(SUMPRODUCT(AN49:AW49,MMULT(AN49:AW49,幕後結果!$AB$9:$AK$18)))*252</f>
        <v>2.8500053996424319E-2</v>
      </c>
      <c r="BA49" s="120">
        <f t="shared" si="12"/>
        <v>0.16881959008487232</v>
      </c>
      <c r="BB49" s="115">
        <f t="shared" si="13"/>
        <v>0.33719703119886502</v>
      </c>
      <c r="BC49" s="53"/>
      <c r="BD49" s="53"/>
    </row>
    <row r="50" spans="1:56">
      <c r="A50" s="88">
        <v>49</v>
      </c>
      <c r="B50" s="116">
        <v>0.68065718080756499</v>
      </c>
      <c r="C50" s="116">
        <v>0.74158289651278664</v>
      </c>
      <c r="D50" s="116">
        <v>0.65764417109752649</v>
      </c>
      <c r="E50" s="116">
        <v>0.50088207779093863</v>
      </c>
      <c r="F50" s="116">
        <v>0.16304161394281036</v>
      </c>
      <c r="G50" s="116">
        <v>0.7005255916842974</v>
      </c>
      <c r="H50" s="116">
        <v>0.37139266351635225</v>
      </c>
      <c r="I50" s="116">
        <v>0.90563591042980485</v>
      </c>
      <c r="J50" s="116">
        <v>0.28721534928369752</v>
      </c>
      <c r="K50" s="97">
        <v>0.84922025259679224</v>
      </c>
      <c r="L50" s="98"/>
      <c r="M50" s="99">
        <v>49</v>
      </c>
      <c r="N50" s="119">
        <v>0.46953728801026556</v>
      </c>
      <c r="O50" s="119">
        <v>0.64823308362852894</v>
      </c>
      <c r="P50" s="119">
        <v>0.4060421128134219</v>
      </c>
      <c r="Q50" s="119">
        <v>2.2110429327144286E-3</v>
      </c>
      <c r="R50" s="119">
        <v>-0.98203373703947905</v>
      </c>
      <c r="S50" s="119">
        <v>0.52591276892282024</v>
      </c>
      <c r="T50" s="119">
        <v>-0.32816709333451766</v>
      </c>
      <c r="U50" s="116">
        <v>1.3143508002803914</v>
      </c>
      <c r="V50" s="116">
        <v>-0.56153819711463249</v>
      </c>
      <c r="W50" s="91">
        <v>1.0330948893123488</v>
      </c>
      <c r="X50" s="53"/>
      <c r="Y50" s="92">
        <v>49</v>
      </c>
      <c r="Z50" s="116">
        <f>(幕後結果!$AB$2+幕後結果!$AB$4*幕後結果_最佳化!$N1051)*12/3</f>
        <v>1.0136094326844651</v>
      </c>
      <c r="AA50" s="116">
        <f>(幕後結果!$AC$2+幕後結果!$AC$4*幕後結果_最佳化!$O1051)*12/3</f>
        <v>0.72896418763167325</v>
      </c>
      <c r="AB50" s="116">
        <f>(幕後結果!$AD$2+幕後結果!$AD$4*幕後結果_最佳化!$P1051)*12/3</f>
        <v>0.48797872161679851</v>
      </c>
      <c r="AC50" s="116">
        <f>(幕後結果!$AE$2+幕後結果!$AE$4*幕後結果_最佳化!$Q1051)*12/3</f>
        <v>0.22607610212104035</v>
      </c>
      <c r="AD50" s="116">
        <f>(幕後結果!$AF$2+幕後結果!$AF$4*幕後結果_最佳化!$R1051)*12/3</f>
        <v>-0.8458657877333785</v>
      </c>
      <c r="AE50" s="116">
        <f>(幕後結果!$AG$2+幕後結果!$AG$4*幕後結果_最佳化!$S1051)*12/3</f>
        <v>1.0272864060665365</v>
      </c>
      <c r="AF50" s="116">
        <f>(幕後結果!$AH$2+幕後結果!$AH$4*幕後結果_最佳化!$T1051)*12/3</f>
        <v>-0.1075302134596236</v>
      </c>
      <c r="AG50" s="116">
        <f>(幕後結果!$AI$2+幕後結果!$AI$4*幕後結果_最佳化!$U1051)*12/3</f>
        <v>0.57377796494196287</v>
      </c>
      <c r="AH50" s="116">
        <f>(幕後結果!$AJ$2+幕後結果!$AJ$4*幕後結果_最佳化!$V1051)*12/3</f>
        <v>-0.26562478337482126</v>
      </c>
      <c r="AI50" s="93">
        <f>(幕後結果!$AK$2+幕後結果!$AK$4*幕後結果_最佳化!$W1051)*12/3</f>
        <v>0.90689918202052577</v>
      </c>
      <c r="AJ50" s="53"/>
      <c r="AK50" s="53"/>
      <c r="AL50" s="53"/>
      <c r="AM50" s="94">
        <v>49</v>
      </c>
      <c r="AN50" s="120">
        <f t="shared" si="1"/>
        <v>5.9275252637743268E-2</v>
      </c>
      <c r="AO50" s="120">
        <f t="shared" si="2"/>
        <v>0.14192449054374845</v>
      </c>
      <c r="AP50" s="120">
        <f t="shared" si="3"/>
        <v>3.6750507675345531E-2</v>
      </c>
      <c r="AQ50" s="120">
        <f t="shared" si="4"/>
        <v>8.2741945967603606E-2</v>
      </c>
      <c r="AR50" s="120">
        <f t="shared" si="5"/>
        <v>0.12766512330559251</v>
      </c>
      <c r="AS50" s="120">
        <f t="shared" si="6"/>
        <v>7.9902810863922494E-2</v>
      </c>
      <c r="AT50" s="120">
        <f t="shared" si="7"/>
        <v>0.12422256245240995</v>
      </c>
      <c r="AU50" s="120">
        <f t="shared" si="8"/>
        <v>0.14133033795740887</v>
      </c>
      <c r="AV50" s="120">
        <f t="shared" si="9"/>
        <v>6.6830485602324005E-2</v>
      </c>
      <c r="AW50" s="120">
        <f t="shared" si="10"/>
        <v>0.13935648299390138</v>
      </c>
      <c r="AX50" s="120">
        <f t="shared" si="11"/>
        <v>1</v>
      </c>
      <c r="AY50" s="120">
        <f>SUMPRODUCT(AN50:AW50,幕後結果_最佳化!$Z$1005:$AI$1005)</f>
        <v>6.8942246149041597E-2</v>
      </c>
      <c r="AZ50" s="120">
        <f>(SUMPRODUCT(AN50:AW50,MMULT(AN50:AW50,幕後結果!$AB$9:$AK$18)))*252</f>
        <v>2.0308812777296542E-2</v>
      </c>
      <c r="BA50" s="120">
        <f t="shared" si="12"/>
        <v>0.14250899191734023</v>
      </c>
      <c r="BB50" s="115">
        <f t="shared" si="13"/>
        <v>0.18274107337835166</v>
      </c>
      <c r="BC50" s="53"/>
      <c r="BD50" s="53"/>
    </row>
    <row r="51" spans="1:56">
      <c r="A51" s="88">
        <v>50</v>
      </c>
      <c r="B51" s="116">
        <v>0.76953896375033981</v>
      </c>
      <c r="C51" s="116">
        <v>0.40725530900578177</v>
      </c>
      <c r="D51" s="116">
        <v>0.17199293168791119</v>
      </c>
      <c r="E51" s="116">
        <v>0.51002141008546387</v>
      </c>
      <c r="F51" s="116">
        <v>0.45689520016066987</v>
      </c>
      <c r="G51" s="116">
        <v>0.41106178537447646</v>
      </c>
      <c r="H51" s="116">
        <v>0.2073913476392335</v>
      </c>
      <c r="I51" s="116">
        <v>0.13291053334140512</v>
      </c>
      <c r="J51" s="116">
        <v>0.17362920842002305</v>
      </c>
      <c r="K51" s="97">
        <v>0.22573538340642818</v>
      </c>
      <c r="L51" s="98"/>
      <c r="M51" s="99">
        <v>50</v>
      </c>
      <c r="N51" s="119">
        <v>0.73732937535084886</v>
      </c>
      <c r="O51" s="119">
        <v>-0.23461106834452752</v>
      </c>
      <c r="P51" s="119">
        <v>-0.94631908219896743</v>
      </c>
      <c r="Q51" s="119">
        <v>2.5122592286653402E-2</v>
      </c>
      <c r="R51" s="119">
        <v>-0.10825880377666119</v>
      </c>
      <c r="S51" s="119">
        <v>-0.22481451887812975</v>
      </c>
      <c r="T51" s="119">
        <v>-0.81550606336469278</v>
      </c>
      <c r="U51" s="116">
        <v>-1.1127377752627625</v>
      </c>
      <c r="V51" s="116">
        <v>-0.93992035242476846</v>
      </c>
      <c r="W51" s="91">
        <v>-0.7529652989254374</v>
      </c>
      <c r="X51" s="53"/>
      <c r="Y51" s="92">
        <v>50</v>
      </c>
      <c r="Z51" s="116">
        <f>(幕後結果!$AB$2+幕後結果!$AB$4*幕後結果_最佳化!$N1052)*12/3</f>
        <v>1.4429329416996712</v>
      </c>
      <c r="AA51" s="116">
        <f>(幕後結果!$AC$2+幕後結果!$AC$4*幕後結果_最佳化!$O1052)*12/3</f>
        <v>8.1784216914538327E-2</v>
      </c>
      <c r="AB51" s="116">
        <f>(幕後結果!$AD$2+幕後結果!$AD$4*幕後結果_最佳化!$P1052)*12/3</f>
        <v>-0.56067199061070705</v>
      </c>
      <c r="AC51" s="116">
        <f>(幕後結果!$AE$2+幕後結果!$AE$4*幕後結果_最佳化!$Q1052)*12/3</f>
        <v>5.5940456794491368E-2</v>
      </c>
      <c r="AD51" s="116">
        <f>(幕後結果!$AF$2+幕後結果!$AF$4*幕後結果_最佳化!$R1052)*12/3</f>
        <v>-0.47504581717908922</v>
      </c>
      <c r="AE51" s="116">
        <f>(幕後結果!$AG$2+幕後結果!$AG$4*幕後結果_最佳化!$S1052)*12/3</f>
        <v>0.41531710457182069</v>
      </c>
      <c r="AF51" s="116">
        <f>(幕後結果!$AH$2+幕後結果!$AH$4*幕後結果_最佳化!$T1052)*12/3</f>
        <v>-0.42449667201681079</v>
      </c>
      <c r="AG51" s="116">
        <f>(幕後結果!$AI$2+幕後結果!$AI$4*幕後結果_最佳化!$U1052)*12/3</f>
        <v>-0.45681157057883293</v>
      </c>
      <c r="AH51" s="116">
        <f>(幕後結果!$AJ$2+幕後結果!$AJ$4*幕後結果_最佳化!$V1052)*12/3</f>
        <v>-1.0866944726917336</v>
      </c>
      <c r="AI51" s="93">
        <f>(幕後結果!$AK$2+幕後結果!$AK$4*幕後結果_最佳化!$W1052)*12/3</f>
        <v>-0.70821246166199325</v>
      </c>
      <c r="AJ51" s="53"/>
      <c r="AK51" s="53"/>
      <c r="AL51" s="53"/>
      <c r="AM51" s="94">
        <v>50</v>
      </c>
      <c r="AN51" s="120">
        <f t="shared" si="1"/>
        <v>0.12987391752087543</v>
      </c>
      <c r="AO51" s="120">
        <f t="shared" si="2"/>
        <v>8.1489494616119221E-2</v>
      </c>
      <c r="AP51" s="120">
        <f t="shared" si="3"/>
        <v>8.1014426146079135E-2</v>
      </c>
      <c r="AQ51" s="120">
        <f t="shared" si="4"/>
        <v>0.13400924964522135</v>
      </c>
      <c r="AR51" s="120">
        <f t="shared" si="5"/>
        <v>5.2104905229012295E-2</v>
      </c>
      <c r="AS51" s="120">
        <f t="shared" si="6"/>
        <v>4.9314657903901368E-2</v>
      </c>
      <c r="AT51" s="120">
        <f t="shared" si="7"/>
        <v>7.4777876729286472E-2</v>
      </c>
      <c r="AU51" s="120">
        <f t="shared" si="8"/>
        <v>0.21146332567503406</v>
      </c>
      <c r="AV51" s="120">
        <f t="shared" si="9"/>
        <v>0.16753243055324435</v>
      </c>
      <c r="AW51" s="120">
        <f t="shared" si="10"/>
        <v>1.8419715981226183E-2</v>
      </c>
      <c r="AX51" s="120">
        <f t="shared" si="11"/>
        <v>0.99999999999999989</v>
      </c>
      <c r="AY51" s="120">
        <f>SUMPRODUCT(AN51:AW51,幕後結果_最佳化!$Z$1005:$AI$1005)</f>
        <v>3.6465470945346079E-2</v>
      </c>
      <c r="AZ51" s="120">
        <f>(SUMPRODUCT(AN51:AW51,MMULT(AN51:AW51,幕後結果!$AB$9:$AK$18)))*252</f>
        <v>2.8735772665082409E-2</v>
      </c>
      <c r="BA51" s="120">
        <f t="shared" si="12"/>
        <v>0.16951629026463036</v>
      </c>
      <c r="BB51" s="115">
        <f t="shared" si="13"/>
        <v>-3.795817525624845E-2</v>
      </c>
      <c r="BC51" s="53"/>
      <c r="BD51" s="53"/>
    </row>
    <row r="52" spans="1:56">
      <c r="A52" s="88">
        <v>51</v>
      </c>
      <c r="B52" s="116">
        <v>0.4675324294834311</v>
      </c>
      <c r="C52" s="116">
        <v>0.56746240397422198</v>
      </c>
      <c r="D52" s="116">
        <v>0.15388290970868113</v>
      </c>
      <c r="E52" s="116">
        <v>0.36367068891413545</v>
      </c>
      <c r="F52" s="116">
        <v>0.30828476324117982</v>
      </c>
      <c r="G52" s="116">
        <v>9.4809402176328827E-2</v>
      </c>
      <c r="H52" s="116">
        <v>0.75777349719625819</v>
      </c>
      <c r="I52" s="116">
        <v>2.0011572215001161E-2</v>
      </c>
      <c r="J52" s="116">
        <v>0.98479174567253813</v>
      </c>
      <c r="K52" s="97">
        <v>0.87216011613692013</v>
      </c>
      <c r="L52" s="98"/>
      <c r="M52" s="99">
        <v>51</v>
      </c>
      <c r="N52" s="119">
        <v>-8.1474178752557996E-2</v>
      </c>
      <c r="O52" s="119">
        <v>0.16991727899482922</v>
      </c>
      <c r="P52" s="119">
        <v>-1.0199212312578321</v>
      </c>
      <c r="Q52" s="119">
        <v>-0.34866426128832056</v>
      </c>
      <c r="R52" s="119">
        <v>-0.50071810789091631</v>
      </c>
      <c r="S52" s="119">
        <v>-1.3117076211234777</v>
      </c>
      <c r="T52" s="119">
        <v>0.69915846312327734</v>
      </c>
      <c r="U52" s="116">
        <v>-2.053509963475487</v>
      </c>
      <c r="V52" s="116">
        <v>2.164623776436684</v>
      </c>
      <c r="W52" s="91">
        <v>1.1366616244248466</v>
      </c>
      <c r="X52" s="53"/>
      <c r="Y52" s="92">
        <v>51</v>
      </c>
      <c r="Z52" s="116">
        <f>(幕後結果!$AB$2+幕後結果!$AB$4*幕後結果_最佳化!$N1053)*12/3</f>
        <v>0.13022942408336513</v>
      </c>
      <c r="AA52" s="116">
        <f>(幕後結果!$AC$2+幕後結果!$AC$4*幕後結果_最佳化!$O1053)*12/3</f>
        <v>0.41419884330405865</v>
      </c>
      <c r="AB52" s="116">
        <f>(幕後結果!$AD$2+幕後結果!$AD$4*幕後結果_最佳化!$P1053)*12/3</f>
        <v>-0.75447642691336092</v>
      </c>
      <c r="AC52" s="116">
        <f>(幕後結果!$AE$2+幕後結果!$AE$4*幕後結果_最佳化!$Q1053)*12/3</f>
        <v>-0.32670736619559609</v>
      </c>
      <c r="AD52" s="116">
        <f>(幕後結果!$AF$2+幕後結果!$AF$4*幕後結果_最佳化!$R1053)*12/3</f>
        <v>-0.83876361637961294</v>
      </c>
      <c r="AE52" s="116">
        <f>(幕後結果!$AG$2+幕後結果!$AG$4*幕後結果_最佳化!$S1053)*12/3</f>
        <v>-0.38868569544908532</v>
      </c>
      <c r="AF52" s="116">
        <f>(幕後結果!$AH$2+幕後結果!$AH$4*幕後結果_最佳化!$T1053)*12/3</f>
        <v>0.22470350589276053</v>
      </c>
      <c r="AG52" s="116">
        <f>(幕後結果!$AI$2+幕後結果!$AI$4*幕後結果_最佳化!$U1053)*12/3</f>
        <v>-0.97151208026734182</v>
      </c>
      <c r="AH52" s="116">
        <f>(幕後結果!$AJ$2+幕後結果!$AJ$4*幕後結果_最佳化!$V1053)*12/3</f>
        <v>4.5945333864336801E-2</v>
      </c>
      <c r="AI52" s="93">
        <f>(幕後結果!$AK$2+幕後結果!$AK$4*幕後結果_最佳化!$W1053)*12/3</f>
        <v>0.59755794026944398</v>
      </c>
      <c r="AJ52" s="53"/>
      <c r="AK52" s="53"/>
      <c r="AL52" s="53"/>
      <c r="AM52" s="94">
        <v>51</v>
      </c>
      <c r="AN52" s="120">
        <f t="shared" si="1"/>
        <v>0.10988680061104417</v>
      </c>
      <c r="AO52" s="120">
        <f t="shared" si="2"/>
        <v>0.16780365125150501</v>
      </c>
      <c r="AP52" s="120">
        <f t="shared" si="3"/>
        <v>0.10692263405959242</v>
      </c>
      <c r="AQ52" s="120">
        <f t="shared" si="4"/>
        <v>5.7510260195207795E-2</v>
      </c>
      <c r="AR52" s="120">
        <f t="shared" si="5"/>
        <v>3.80380603455817E-3</v>
      </c>
      <c r="AS52" s="120">
        <f t="shared" si="6"/>
        <v>0.13179057297561622</v>
      </c>
      <c r="AT52" s="120">
        <f t="shared" si="7"/>
        <v>0.12222339349499491</v>
      </c>
      <c r="AU52" s="120">
        <f t="shared" si="8"/>
        <v>0.11299096501337298</v>
      </c>
      <c r="AV52" s="120">
        <f t="shared" si="9"/>
        <v>0.1160617465597476</v>
      </c>
      <c r="AW52" s="120">
        <f t="shared" si="10"/>
        <v>7.1006169804360711E-2</v>
      </c>
      <c r="AX52" s="120">
        <f t="shared" si="11"/>
        <v>1</v>
      </c>
      <c r="AY52" s="120">
        <f>SUMPRODUCT(AN52:AW52,幕後結果_最佳化!$Z$1005:$AI$1005)</f>
        <v>0.14207422260718577</v>
      </c>
      <c r="AZ52" s="120">
        <f>(SUMPRODUCT(AN52:AW52,MMULT(AN52:AW52,幕後結果!$AB$9:$AK$18)))*252</f>
        <v>2.6245719696889335E-2</v>
      </c>
      <c r="BA52" s="120">
        <f t="shared" si="12"/>
        <v>0.16200530761950158</v>
      </c>
      <c r="BB52" s="115">
        <f t="shared" si="13"/>
        <v>0.61216650284146346</v>
      </c>
      <c r="BC52" s="53"/>
      <c r="BD52" s="53"/>
    </row>
    <row r="53" spans="1:56">
      <c r="A53" s="88">
        <v>52</v>
      </c>
      <c r="B53" s="116">
        <v>0.73298964315107407</v>
      </c>
      <c r="C53" s="116">
        <v>0.57306587328685654</v>
      </c>
      <c r="D53" s="116">
        <v>6.6141181542584526E-2</v>
      </c>
      <c r="E53" s="116">
        <v>3.5143036203393985E-2</v>
      </c>
      <c r="F53" s="116">
        <v>0.41247395462256065</v>
      </c>
      <c r="G53" s="116">
        <v>0.54053417288987271</v>
      </c>
      <c r="H53" s="116">
        <v>0.91770966744791815</v>
      </c>
      <c r="I53" s="116">
        <v>0.18155973800932657</v>
      </c>
      <c r="J53" s="116">
        <v>0.30616737366750701</v>
      </c>
      <c r="K53" s="97">
        <v>0.63050678875075938</v>
      </c>
      <c r="L53" s="98"/>
      <c r="M53" s="99">
        <v>52</v>
      </c>
      <c r="N53" s="119">
        <v>0.62188009632899732</v>
      </c>
      <c r="O53" s="119">
        <v>0.18418509307209258</v>
      </c>
      <c r="P53" s="119">
        <v>-1.5051622688348674</v>
      </c>
      <c r="Q53" s="119">
        <v>-1.8100626488021301</v>
      </c>
      <c r="R53" s="119">
        <v>-0.22118561527281178</v>
      </c>
      <c r="S53" s="119">
        <v>0.10177955486157883</v>
      </c>
      <c r="T53" s="119">
        <v>1.3898294759311471</v>
      </c>
      <c r="U53" s="116">
        <v>-0.90943704274892845</v>
      </c>
      <c r="V53" s="116">
        <v>-0.50674358124204288</v>
      </c>
      <c r="W53" s="91">
        <v>0.33319588716297793</v>
      </c>
      <c r="X53" s="53"/>
      <c r="Y53" s="92">
        <v>52</v>
      </c>
      <c r="Z53" s="116">
        <f>(幕後結果!$AB$2+幕後結果!$AB$4*幕後結果_最佳化!$N1054)*12/3</f>
        <v>1.2578449875515001</v>
      </c>
      <c r="AA53" s="116">
        <f>(幕後結果!$AC$2+幕後結果!$AC$4*幕後結果_最佳化!$O1054)*12/3</f>
        <v>0.38819108374022271</v>
      </c>
      <c r="AB53" s="116">
        <f>(幕後結果!$AD$2+幕後結果!$AD$4*幕後結果_最佳化!$P1054)*12/3</f>
        <v>-0.98756225807973974</v>
      </c>
      <c r="AC53" s="116">
        <f>(幕後結果!$AE$2+幕後結果!$AE$4*幕後結果_最佳化!$Q1054)*12/3</f>
        <v>-1.3587807162721177</v>
      </c>
      <c r="AD53" s="116">
        <f>(幕後結果!$AF$2+幕後結果!$AF$4*幕後結果_最佳化!$R1054)*12/3</f>
        <v>-0.64094411871495671</v>
      </c>
      <c r="AE53" s="116">
        <f>(幕後結果!$AG$2+幕後結果!$AG$4*幕後結果_最佳化!$S1054)*12/3</f>
        <v>0.12945893126711999</v>
      </c>
      <c r="AF53" s="116">
        <f>(幕後結果!$AH$2+幕後結果!$AH$4*幕後結果_最佳化!$T1054)*12/3</f>
        <v>0.57681137023379281</v>
      </c>
      <c r="AG53" s="116">
        <f>(幕後結果!$AI$2+幕後結果!$AI$4*幕後結果_最佳化!$U1054)*12/3</f>
        <v>-0.4244968026960938</v>
      </c>
      <c r="AH53" s="116">
        <f>(幕後結果!$AJ$2+幕後結果!$AJ$4*幕後結果_最佳化!$V1054)*12/3</f>
        <v>-0.71009563313524859</v>
      </c>
      <c r="AI53" s="93">
        <f>(幕後結果!$AK$2+幕後結果!$AK$4*幕後結果_最佳化!$W1054)*12/3</f>
        <v>-3.7226485375478124E-2</v>
      </c>
      <c r="AJ53" s="53"/>
      <c r="AK53" s="53"/>
      <c r="AL53" s="53"/>
      <c r="AM53" s="94">
        <v>52</v>
      </c>
      <c r="AN53" s="120">
        <f t="shared" si="1"/>
        <v>0.13022205240527787</v>
      </c>
      <c r="AO53" s="120">
        <f t="shared" si="2"/>
        <v>0.14264054943298024</v>
      </c>
      <c r="AP53" s="120">
        <f t="shared" si="3"/>
        <v>6.2203848143537105E-2</v>
      </c>
      <c r="AQ53" s="120">
        <f t="shared" si="4"/>
        <v>0.13124234735470874</v>
      </c>
      <c r="AR53" s="120">
        <f t="shared" si="5"/>
        <v>4.6308808217816518E-3</v>
      </c>
      <c r="AS53" s="120">
        <f t="shared" si="6"/>
        <v>0.12227720848955906</v>
      </c>
      <c r="AT53" s="120">
        <f t="shared" si="7"/>
        <v>6.832710150367835E-2</v>
      </c>
      <c r="AU53" s="120">
        <f t="shared" si="8"/>
        <v>0.15793219233581138</v>
      </c>
      <c r="AV53" s="120">
        <f t="shared" si="9"/>
        <v>7.6741888582404383E-2</v>
      </c>
      <c r="AW53" s="120">
        <f t="shared" si="10"/>
        <v>0.1037819309302612</v>
      </c>
      <c r="AX53" s="120">
        <f t="shared" si="11"/>
        <v>1</v>
      </c>
      <c r="AY53" s="120">
        <f>SUMPRODUCT(AN53:AW53,幕後結果_最佳化!$Z$1005:$AI$1005)</f>
        <v>0.15880829117462397</v>
      </c>
      <c r="AZ53" s="120">
        <f>(SUMPRODUCT(AN53:AW53,MMULT(AN53:AW53,幕後結果!$AB$9:$AK$18)))*252</f>
        <v>2.8728178883478693E-2</v>
      </c>
      <c r="BA53" s="120">
        <f t="shared" si="12"/>
        <v>0.16949389040162685</v>
      </c>
      <c r="BB53" s="115">
        <f t="shared" si="13"/>
        <v>0.68384937592718953</v>
      </c>
      <c r="BC53" s="53"/>
      <c r="BD53" s="53"/>
    </row>
    <row r="54" spans="1:56">
      <c r="A54" s="88">
        <v>53</v>
      </c>
      <c r="B54" s="116">
        <v>0.52377929825471981</v>
      </c>
      <c r="C54" s="116">
        <v>0.85290875269900401</v>
      </c>
      <c r="D54" s="116">
        <v>0.77549857075968576</v>
      </c>
      <c r="E54" s="116">
        <v>0.64795878417296526</v>
      </c>
      <c r="F54" s="116">
        <v>0.75817033211541252</v>
      </c>
      <c r="G54" s="116">
        <v>0.2523351234050859</v>
      </c>
      <c r="H54" s="116">
        <v>0.92953340414243901</v>
      </c>
      <c r="I54" s="116">
        <v>0.19176449366516479</v>
      </c>
      <c r="J54" s="116">
        <v>0.97767277690128918</v>
      </c>
      <c r="K54" s="97">
        <v>0.93977370839286767</v>
      </c>
      <c r="L54" s="98"/>
      <c r="M54" s="99">
        <v>53</v>
      </c>
      <c r="N54" s="119">
        <v>5.9641200513833773E-2</v>
      </c>
      <c r="O54" s="119">
        <v>1.0489904917090203</v>
      </c>
      <c r="P54" s="119">
        <v>0.75707845912247751</v>
      </c>
      <c r="Q54" s="119">
        <v>0.37981542467184903</v>
      </c>
      <c r="R54" s="119">
        <v>0.70042915221931068</v>
      </c>
      <c r="S54" s="119">
        <v>-0.66715951685647712</v>
      </c>
      <c r="T54" s="119">
        <v>1.4723247913805471</v>
      </c>
      <c r="U54" s="116">
        <v>-0.87141245550875013</v>
      </c>
      <c r="V54" s="116">
        <v>2.0078950416628478</v>
      </c>
      <c r="W54" s="91">
        <v>1.5528767460741961</v>
      </c>
      <c r="X54" s="53"/>
      <c r="Y54" s="92">
        <v>53</v>
      </c>
      <c r="Z54" s="116">
        <f>(幕後結果!$AB$2+幕後結果!$AB$4*幕後結果_最佳化!$N1055)*12/3</f>
        <v>0.35646519678417254</v>
      </c>
      <c r="AA54" s="116">
        <f>(幕後結果!$AC$2+幕後結果!$AC$4*幕後結果_最佳化!$O1055)*12/3</f>
        <v>1.0376023620780019</v>
      </c>
      <c r="AB54" s="116">
        <f>(幕後結果!$AD$2+幕後結果!$AD$4*幕後結果_最佳化!$P1055)*12/3</f>
        <v>0.70345992963403248</v>
      </c>
      <c r="AC54" s="116">
        <f>(幕後結果!$AE$2+幕後結果!$AE$4*幕後結果_最佳化!$Q1055)*12/3</f>
        <v>0.51159446951051568</v>
      </c>
      <c r="AD54" s="116">
        <f>(幕後結果!$AF$2+幕後結果!$AF$4*幕後結果_最佳化!$R1055)*12/3</f>
        <v>6.3939456097089009E-2</v>
      </c>
      <c r="AE54" s="116">
        <f>(幕後結果!$AG$2+幕後結果!$AG$4*幕後結果_最佳化!$S1055)*12/3</f>
        <v>0.34713306201663907</v>
      </c>
      <c r="AF54" s="116">
        <f>(幕後結果!$AH$2+幕後結果!$AH$4*幕後結果_最佳化!$T1055)*12/3</f>
        <v>0.8682677594681385</v>
      </c>
      <c r="AG54" s="116">
        <f>(幕後結果!$AI$2+幕後結果!$AI$4*幕後結果_最佳化!$U1055)*12/3</f>
        <v>-0.10642026578981041</v>
      </c>
      <c r="AH54" s="116">
        <f>(幕後結果!$AJ$2+幕後結果!$AJ$4*幕後結果_最佳化!$V1055)*12/3</f>
        <v>0.94739879163014751</v>
      </c>
      <c r="AI54" s="93">
        <f>(幕後結果!$AK$2+幕後結果!$AK$4*幕後結果_最佳化!$W1055)*12/3</f>
        <v>1.5923380971215029</v>
      </c>
      <c r="AJ54" s="53"/>
      <c r="AK54" s="53"/>
      <c r="AL54" s="53"/>
      <c r="AM54" s="94">
        <v>53</v>
      </c>
      <c r="AN54" s="120">
        <f t="shared" si="1"/>
        <v>0.13088324904608079</v>
      </c>
      <c r="AO54" s="120">
        <f t="shared" si="2"/>
        <v>5.358340175646039E-2</v>
      </c>
      <c r="AP54" s="120">
        <f t="shared" si="3"/>
        <v>0.11347578944900683</v>
      </c>
      <c r="AQ54" s="120">
        <f t="shared" si="4"/>
        <v>0.12006235444460109</v>
      </c>
      <c r="AR54" s="120">
        <f t="shared" si="5"/>
        <v>3.7851624900262663E-2</v>
      </c>
      <c r="AS54" s="120">
        <f t="shared" si="6"/>
        <v>0.12767415326585416</v>
      </c>
      <c r="AT54" s="120">
        <f t="shared" si="7"/>
        <v>0.12894853721740823</v>
      </c>
      <c r="AU54" s="120">
        <f t="shared" si="8"/>
        <v>6.1827345883187619E-2</v>
      </c>
      <c r="AV54" s="120">
        <f t="shared" si="9"/>
        <v>9.4657317147846545E-2</v>
      </c>
      <c r="AW54" s="120">
        <f t="shared" si="10"/>
        <v>0.13103622688929184</v>
      </c>
      <c r="AX54" s="120">
        <f t="shared" si="11"/>
        <v>1</v>
      </c>
      <c r="AY54" s="120">
        <f>SUMPRODUCT(AN54:AW54,幕後結果_最佳化!$Z$1005:$AI$1005)</f>
        <v>0.11993522827415803</v>
      </c>
      <c r="AZ54" s="120">
        <f>(SUMPRODUCT(AN54:AW54,MMULT(AN54:AW54,幕後結果!$AB$9:$AK$18)))*252</f>
        <v>3.1784748954021141E-2</v>
      </c>
      <c r="BA54" s="120">
        <f t="shared" si="12"/>
        <v>0.17828277806344936</v>
      </c>
      <c r="BB54" s="115">
        <f t="shared" si="13"/>
        <v>0.43209573639660159</v>
      </c>
      <c r="BC54" s="53"/>
      <c r="BD54" s="53"/>
    </row>
    <row r="55" spans="1:56">
      <c r="A55" s="88">
        <v>54</v>
      </c>
      <c r="B55" s="116">
        <v>0.86866171050258756</v>
      </c>
      <c r="C55" s="116">
        <v>0.71303111426742727</v>
      </c>
      <c r="D55" s="116">
        <v>0.77524168090950996</v>
      </c>
      <c r="E55" s="116">
        <v>0.66154288239469916</v>
      </c>
      <c r="F55" s="116">
        <v>3.1185376834214962E-2</v>
      </c>
      <c r="G55" s="116">
        <v>0.12737502359957609</v>
      </c>
      <c r="H55" s="116">
        <v>0.89485405013960029</v>
      </c>
      <c r="I55" s="116">
        <v>8.2659300920493894E-2</v>
      </c>
      <c r="J55" s="116">
        <v>0.69567428297759881</v>
      </c>
      <c r="K55" s="97">
        <v>0.66361348734779235</v>
      </c>
      <c r="L55" s="98"/>
      <c r="M55" s="99">
        <v>54</v>
      </c>
      <c r="N55" s="119">
        <v>1.120087260188193</v>
      </c>
      <c r="O55" s="119">
        <v>0.56226163770149873</v>
      </c>
      <c r="P55" s="119">
        <v>0.75622110984922197</v>
      </c>
      <c r="Q55" s="119">
        <v>0.41667760766406897</v>
      </c>
      <c r="R55" s="119">
        <v>-1.8636508364342494</v>
      </c>
      <c r="S55" s="119">
        <v>-1.1388875783787133</v>
      </c>
      <c r="T55" s="119">
        <v>1.2527631950640099</v>
      </c>
      <c r="U55" s="116">
        <v>-1.3874040135557384</v>
      </c>
      <c r="V55" s="116">
        <v>0.51199939348841317</v>
      </c>
      <c r="W55" s="91">
        <v>0.42234526220278484</v>
      </c>
      <c r="X55" s="53"/>
      <c r="Y55" s="92">
        <v>54</v>
      </c>
      <c r="Z55" s="116">
        <f>(幕後結果!$AB$2+幕後結果!$AB$4*幕後結果_最佳化!$N1056)*12/3</f>
        <v>2.0565692886639204</v>
      </c>
      <c r="AA55" s="116">
        <f>(幕後結果!$AC$2+幕後結果!$AC$4*幕後結果_最佳化!$O1056)*12/3</f>
        <v>0.63376259292164838</v>
      </c>
      <c r="AB55" s="116">
        <f>(幕後結果!$AD$2+幕後結果!$AD$4*幕後結果_最佳化!$P1056)*12/3</f>
        <v>0.88266010076346457</v>
      </c>
      <c r="AC55" s="116">
        <f>(幕後結果!$AE$2+幕後結果!$AE$4*幕後結果_最佳化!$Q1056)*12/3</f>
        <v>0.66801075965408307</v>
      </c>
      <c r="AD55" s="116">
        <f>(幕後結果!$AF$2+幕後結果!$AF$4*幕後結果_最佳化!$R1056)*12/3</f>
        <v>-1.1848926616175843</v>
      </c>
      <c r="AE55" s="116">
        <f>(幕後結果!$AG$2+幕後結果!$AG$4*幕後結果_最佳化!$S1056)*12/3</f>
        <v>0.24998528635865236</v>
      </c>
      <c r="AF55" s="116">
        <f>(幕後結果!$AH$2+幕後結果!$AH$4*幕後結果_最佳化!$T1056)*12/3</f>
        <v>0.66852792225053426</v>
      </c>
      <c r="AG55" s="116">
        <f>(幕後結果!$AI$2+幕後結果!$AI$4*幕後結果_最佳化!$U1056)*12/3</f>
        <v>-0.71185414849065964</v>
      </c>
      <c r="AH55" s="116">
        <f>(幕後結果!$AJ$2+幕後結果!$AJ$4*幕後結果_最佳化!$V1056)*12/3</f>
        <v>-9.4390385881613748E-2</v>
      </c>
      <c r="AI55" s="93">
        <f>(幕後結果!$AK$2+幕後結果!$AK$4*幕後結果_最佳化!$W1056)*12/3</f>
        <v>0.39460986474036419</v>
      </c>
      <c r="AJ55" s="53"/>
      <c r="AK55" s="53"/>
      <c r="AL55" s="53"/>
      <c r="AM55" s="94">
        <v>54</v>
      </c>
      <c r="AN55" s="120">
        <f t="shared" si="1"/>
        <v>6.3133827785752328E-2</v>
      </c>
      <c r="AO55" s="120">
        <f t="shared" si="2"/>
        <v>2.7408324084427459E-2</v>
      </c>
      <c r="AP55" s="120">
        <f t="shared" si="3"/>
        <v>0.12551742681294215</v>
      </c>
      <c r="AQ55" s="120">
        <f t="shared" si="4"/>
        <v>7.3527210088196196E-2</v>
      </c>
      <c r="AR55" s="120">
        <f t="shared" si="5"/>
        <v>0.11233555347705408</v>
      </c>
      <c r="AS55" s="120">
        <f t="shared" si="6"/>
        <v>0.12933879775782459</v>
      </c>
      <c r="AT55" s="120">
        <f t="shared" si="7"/>
        <v>6.8486188344631563E-2</v>
      </c>
      <c r="AU55" s="120">
        <f t="shared" si="8"/>
        <v>0.12330019628043121</v>
      </c>
      <c r="AV55" s="120">
        <f t="shared" si="9"/>
        <v>0.13877495755847491</v>
      </c>
      <c r="AW55" s="120">
        <f t="shared" si="10"/>
        <v>0.13817751781026566</v>
      </c>
      <c r="AX55" s="120">
        <f t="shared" si="11"/>
        <v>1.0000000000000002</v>
      </c>
      <c r="AY55" s="120">
        <f>SUMPRODUCT(AN55:AW55,幕後結果_最佳化!$Z$1005:$AI$1005)</f>
        <v>5.1616709756468683E-2</v>
      </c>
      <c r="AZ55" s="120">
        <f>(SUMPRODUCT(AN55:AW55,MMULT(AN55:AW55,幕後結果!$AB$9:$AK$18)))*252</f>
        <v>2.5438957719041779E-2</v>
      </c>
      <c r="BA55" s="120">
        <f t="shared" si="12"/>
        <v>0.15949594891106728</v>
      </c>
      <c r="BB55" s="115">
        <f t="shared" si="13"/>
        <v>5.4651605987365855E-2</v>
      </c>
      <c r="BC55" s="53"/>
      <c r="BD55" s="53"/>
    </row>
    <row r="56" spans="1:56">
      <c r="A56" s="88">
        <v>55</v>
      </c>
      <c r="B56" s="116">
        <v>0.29653554960352868</v>
      </c>
      <c r="C56" s="116">
        <v>0.33629282627130652</v>
      </c>
      <c r="D56" s="116">
        <v>0.15209994487779621</v>
      </c>
      <c r="E56" s="116">
        <v>0.57185599079389138</v>
      </c>
      <c r="F56" s="116">
        <v>2.172372401816558E-3</v>
      </c>
      <c r="G56" s="116">
        <v>0.33517466439945665</v>
      </c>
      <c r="H56" s="116">
        <v>0.5592665770686196</v>
      </c>
      <c r="I56" s="116">
        <v>0.79278865187958658</v>
      </c>
      <c r="J56" s="116">
        <v>9.8991190267712081E-2</v>
      </c>
      <c r="K56" s="97">
        <v>0.3725330130379032</v>
      </c>
      <c r="L56" s="98"/>
      <c r="M56" s="99">
        <v>55</v>
      </c>
      <c r="N56" s="119">
        <v>-0.53439092081281903</v>
      </c>
      <c r="O56" s="119">
        <v>-0.42260202003535741</v>
      </c>
      <c r="P56" s="119">
        <v>-1.0274685445543443</v>
      </c>
      <c r="Q56" s="119">
        <v>0.18110135835838156</v>
      </c>
      <c r="R56" s="119">
        <v>-2.851982825113998</v>
      </c>
      <c r="S56" s="119">
        <v>-0.42566862290333263</v>
      </c>
      <c r="T56" s="119">
        <v>0.1491099865476129</v>
      </c>
      <c r="U56" s="116">
        <v>0.81613540512709815</v>
      </c>
      <c r="V56" s="116">
        <v>-1.2873211332278229</v>
      </c>
      <c r="W56" s="91">
        <v>-0.32515201166829588</v>
      </c>
      <c r="X56" s="53"/>
      <c r="Y56" s="92">
        <v>55</v>
      </c>
      <c r="Z56" s="116">
        <f>(幕後結果!$AB$2+幕後結果!$AB$4*幕後結果_最佳化!$N1057)*12/3</f>
        <v>-0.59588540225108</v>
      </c>
      <c r="AA56" s="116">
        <f>(幕後結果!$AC$2+幕後結果!$AC$4*幕後結果_最佳化!$O1057)*12/3</f>
        <v>1.2445427594707237E-2</v>
      </c>
      <c r="AB56" s="116">
        <f>(幕後結果!$AD$2+幕後結果!$AD$4*幕後結果_最佳化!$P1057)*12/3</f>
        <v>-0.88986638639253324</v>
      </c>
      <c r="AC56" s="116">
        <f>(幕後結果!$AE$2+幕後結果!$AE$4*幕後結果_最佳化!$Q1057)*12/3</f>
        <v>-3.9917302423653378E-2</v>
      </c>
      <c r="AD56" s="116">
        <f>(幕後結果!$AF$2+幕後結果!$AF$4*幕後結果_最佳化!$R1057)*12/3</f>
        <v>-2.2071484675186461</v>
      </c>
      <c r="AE56" s="116">
        <f>(幕後結果!$AG$2+幕後結果!$AG$4*幕後結果_最佳化!$S1057)*12/3</f>
        <v>0.27451452622719819</v>
      </c>
      <c r="AF56" s="116">
        <f>(幕後結果!$AH$2+幕後結果!$AH$4*幕後結果_最佳化!$T1057)*12/3</f>
        <v>-0.24158435429172886</v>
      </c>
      <c r="AG56" s="116">
        <f>(幕後結果!$AI$2+幕後結果!$AI$4*幕後結果_最佳化!$U1057)*12/3</f>
        <v>-0.12938618275630473</v>
      </c>
      <c r="AH56" s="116">
        <f>(幕後結果!$AJ$2+幕後結果!$AJ$4*幕後結果_最佳化!$V1057)*12/3</f>
        <v>-1.3381976898904611</v>
      </c>
      <c r="AI56" s="93">
        <f>(幕後結果!$AK$2+幕後結果!$AK$4*幕後結果_最佳化!$W1057)*12/3</f>
        <v>-0.6017193801983185</v>
      </c>
      <c r="AJ56" s="53"/>
      <c r="AK56" s="53"/>
      <c r="AL56" s="53"/>
      <c r="AM56" s="94">
        <v>55</v>
      </c>
      <c r="AN56" s="120">
        <f t="shared" si="1"/>
        <v>0.12426417406126251</v>
      </c>
      <c r="AO56" s="120">
        <f t="shared" si="2"/>
        <v>0.13447563611545585</v>
      </c>
      <c r="AP56" s="120">
        <f t="shared" si="3"/>
        <v>0.19767941321516008</v>
      </c>
      <c r="AQ56" s="120">
        <f t="shared" si="4"/>
        <v>2.0532081420910894E-2</v>
      </c>
      <c r="AR56" s="120">
        <f t="shared" si="5"/>
        <v>8.9703451176180365E-2</v>
      </c>
      <c r="AS56" s="120">
        <f t="shared" si="6"/>
        <v>0.13636025857921669</v>
      </c>
      <c r="AT56" s="120">
        <f t="shared" si="7"/>
        <v>5.6089583378334515E-2</v>
      </c>
      <c r="AU56" s="120">
        <f t="shared" si="8"/>
        <v>4.7561055683958783E-2</v>
      </c>
      <c r="AV56" s="120">
        <f t="shared" si="9"/>
        <v>0.16946669690432992</v>
      </c>
      <c r="AW56" s="120">
        <f t="shared" si="10"/>
        <v>2.3867649465190589E-2</v>
      </c>
      <c r="AX56" s="120">
        <f t="shared" si="11"/>
        <v>1</v>
      </c>
      <c r="AY56" s="120">
        <f>SUMPRODUCT(AN56:AW56,幕後結果_最佳化!$Z$1005:$AI$1005)</f>
        <v>7.2251947275088768E-2</v>
      </c>
      <c r="AZ56" s="120">
        <f>(SUMPRODUCT(AN56:AW56,MMULT(AN56:AW56,幕後結果!$AB$9:$AK$18)))*252</f>
        <v>3.1902410587688425E-2</v>
      </c>
      <c r="BA56" s="120">
        <f t="shared" si="12"/>
        <v>0.17861245921740293</v>
      </c>
      <c r="BB56" s="115">
        <f t="shared" si="13"/>
        <v>0.16433314564781989</v>
      </c>
      <c r="BC56" s="53"/>
      <c r="BD56" s="53"/>
    </row>
    <row r="57" spans="1:56">
      <c r="A57" s="88">
        <v>56</v>
      </c>
      <c r="B57" s="116">
        <v>0.98707190997475891</v>
      </c>
      <c r="C57" s="116">
        <v>0.74054643090045436</v>
      </c>
      <c r="D57" s="116">
        <v>0.42502048156872418</v>
      </c>
      <c r="E57" s="116">
        <v>9.8102387068947472E-2</v>
      </c>
      <c r="F57" s="116">
        <v>0.74423044134793948</v>
      </c>
      <c r="G57" s="116">
        <v>0.81859609748017625</v>
      </c>
      <c r="H57" s="116">
        <v>0.18375351633558412</v>
      </c>
      <c r="I57" s="116">
        <v>0.67449291027588054</v>
      </c>
      <c r="J57" s="116">
        <v>0.19827488991923792</v>
      </c>
      <c r="K57" s="97">
        <v>0.54028327624293193</v>
      </c>
      <c r="L57" s="98"/>
      <c r="M57" s="99">
        <v>56</v>
      </c>
      <c r="N57" s="119">
        <v>2.2283650753121176</v>
      </c>
      <c r="O57" s="119">
        <v>0.64503093594602279</v>
      </c>
      <c r="P57" s="119">
        <v>-0.18906616049167912</v>
      </c>
      <c r="Q57" s="119">
        <v>-1.292440109003004</v>
      </c>
      <c r="R57" s="119">
        <v>0.65644302142746525</v>
      </c>
      <c r="S57" s="119">
        <v>0.91002788319559025</v>
      </c>
      <c r="T57" s="119">
        <v>-0.90115289433084422</v>
      </c>
      <c r="U57" s="116">
        <v>0.45235372295069581</v>
      </c>
      <c r="V57" s="116">
        <v>-0.84779925182723259</v>
      </c>
      <c r="W57" s="91">
        <v>0.10114740464036133</v>
      </c>
      <c r="X57" s="53"/>
      <c r="Y57" s="92">
        <v>56</v>
      </c>
      <c r="Z57" s="116">
        <f>(幕後結果!$AB$2+幕後結果!$AB$4*幕後結果_最佳化!$N1058)*12/3</f>
        <v>3.8333571141666387</v>
      </c>
      <c r="AA57" s="116">
        <f>(幕後結果!$AC$2+幕後結果!$AC$4*幕後結果_最佳化!$O1058)*12/3</f>
        <v>0.63603421979886887</v>
      </c>
      <c r="AB57" s="116">
        <f>(幕後結果!$AD$2+幕後結果!$AD$4*幕後結果_最佳化!$P1058)*12/3</f>
        <v>0.37986903706563274</v>
      </c>
      <c r="AC57" s="116">
        <f>(幕後結果!$AE$2+幕後結果!$AE$4*幕後結果_最佳化!$Q1058)*12/3</f>
        <v>-0.54173186807869067</v>
      </c>
      <c r="AD57" s="116">
        <f>(幕後結果!$AF$2+幕後結果!$AF$4*幕後結果_最佳化!$R1058)*12/3</f>
        <v>0.2620453703626302</v>
      </c>
      <c r="AE57" s="116">
        <f>(幕後結果!$AG$2+幕後結果!$AG$4*幕後結果_最佳化!$S1058)*12/3</f>
        <v>1.0236995605970904</v>
      </c>
      <c r="AF57" s="116">
        <f>(幕後結果!$AH$2+幕後結果!$AH$4*幕後結果_最佳化!$T1058)*12/3</f>
        <v>-0.20314753712310163</v>
      </c>
      <c r="AG57" s="116">
        <f>(幕後結果!$AI$2+幕後結果!$AI$4*幕後結果_最佳化!$U1058)*12/3</f>
        <v>0.42903406266592087</v>
      </c>
      <c r="AH57" s="116">
        <f>(幕後結果!$AJ$2+幕後結果!$AJ$4*幕後結果_最佳化!$V1058)*12/3</f>
        <v>-0.31540909753603902</v>
      </c>
      <c r="AI57" s="93">
        <f>(幕後結果!$AK$2+幕後結果!$AK$4*幕後結果_最佳化!$W1058)*12/3</f>
        <v>0.39681782952556693</v>
      </c>
      <c r="AJ57" s="53"/>
      <c r="AK57" s="53"/>
      <c r="AL57" s="53"/>
      <c r="AM57" s="94">
        <v>56</v>
      </c>
      <c r="AN57" s="120">
        <f t="shared" si="1"/>
        <v>5.3881654858583886E-2</v>
      </c>
      <c r="AO57" s="120">
        <f t="shared" si="2"/>
        <v>0.17035504477091098</v>
      </c>
      <c r="AP57" s="120">
        <f t="shared" si="3"/>
        <v>0.1371277756705068</v>
      </c>
      <c r="AQ57" s="120">
        <f t="shared" si="4"/>
        <v>0.10038480650428258</v>
      </c>
      <c r="AR57" s="120">
        <f t="shared" si="5"/>
        <v>3.6974938745931531E-2</v>
      </c>
      <c r="AS57" s="120">
        <f t="shared" si="6"/>
        <v>0.13662327858991619</v>
      </c>
      <c r="AT57" s="120">
        <f t="shared" si="7"/>
        <v>0.18497591978946151</v>
      </c>
      <c r="AU57" s="120">
        <f t="shared" si="8"/>
        <v>4.8494356908724744E-2</v>
      </c>
      <c r="AV57" s="120">
        <f t="shared" si="9"/>
        <v>9.7995616098287108E-2</v>
      </c>
      <c r="AW57" s="120">
        <f t="shared" si="10"/>
        <v>3.3186608063394678E-2</v>
      </c>
      <c r="AX57" s="120">
        <f t="shared" si="11"/>
        <v>1</v>
      </c>
      <c r="AY57" s="120">
        <f>SUMPRODUCT(AN57:AW57,幕後結果_最佳化!$Z$1005:$AI$1005)</f>
        <v>0.10968532035312349</v>
      </c>
      <c r="AZ57" s="120">
        <f>(SUMPRODUCT(AN57:AW57,MMULT(AN57:AW57,幕後結果!$AB$9:$AK$18)))*252</f>
        <v>2.2857173308923468E-2</v>
      </c>
      <c r="BA57" s="120">
        <f t="shared" si="12"/>
        <v>0.15118588991345544</v>
      </c>
      <c r="BB57" s="115">
        <f t="shared" si="13"/>
        <v>0.44174307795095125</v>
      </c>
      <c r="BC57" s="53"/>
      <c r="BD57" s="53"/>
    </row>
    <row r="58" spans="1:56">
      <c r="A58" s="88">
        <v>57</v>
      </c>
      <c r="B58" s="116">
        <v>0.52778600184094593</v>
      </c>
      <c r="C58" s="116">
        <v>0.23160808509697062</v>
      </c>
      <c r="D58" s="116">
        <v>0.73226558802256614</v>
      </c>
      <c r="E58" s="116">
        <v>0.18764161681064806</v>
      </c>
      <c r="F58" s="116">
        <v>0.97636034303774788</v>
      </c>
      <c r="G58" s="116">
        <v>0.55746950925508609</v>
      </c>
      <c r="H58" s="116">
        <v>0.52935076169453565</v>
      </c>
      <c r="I58" s="116">
        <v>0.53960156907430168</v>
      </c>
      <c r="J58" s="116">
        <v>0.8501480426933794</v>
      </c>
      <c r="K58" s="97">
        <v>0.90962474290251816</v>
      </c>
      <c r="L58" s="98"/>
      <c r="M58" s="99">
        <v>57</v>
      </c>
      <c r="N58" s="119">
        <v>6.9705585115712732E-2</v>
      </c>
      <c r="O58" s="119">
        <v>-0.73356127442242092</v>
      </c>
      <c r="P58" s="119">
        <v>0.61967948612650403</v>
      </c>
      <c r="Q58" s="119">
        <v>-0.88662053617425052</v>
      </c>
      <c r="R58" s="119">
        <v>1.9837894751632064</v>
      </c>
      <c r="S58" s="119">
        <v>0.14455657961505855</v>
      </c>
      <c r="T58" s="119">
        <v>7.3637945920550854E-2</v>
      </c>
      <c r="U58" s="116">
        <v>9.9430002986833577E-2</v>
      </c>
      <c r="V58" s="116">
        <v>1.0370685422402048</v>
      </c>
      <c r="W58" s="91">
        <v>1.3384477742675305</v>
      </c>
      <c r="X58" s="53"/>
      <c r="Y58" s="92">
        <v>57</v>
      </c>
      <c r="Z58" s="116">
        <f>(幕後結果!$AB$2+幕後結果!$AB$4*幕後結果_最佳化!$N1059)*12/3</f>
        <v>0.37260038941166007</v>
      </c>
      <c r="AA58" s="116">
        <f>(幕後結果!$AC$2+幕後結果!$AC$4*幕後結果_最佳化!$O1059)*12/3</f>
        <v>-0.24177585686722192</v>
      </c>
      <c r="AB58" s="116">
        <f>(幕後結果!$AD$2+幕後結果!$AD$4*幕後結果_最佳化!$P1059)*12/3</f>
        <v>0.48193655288301307</v>
      </c>
      <c r="AC58" s="116">
        <f>(幕後結果!$AE$2+幕後結果!$AE$4*幕後結果_最佳化!$Q1059)*12/3</f>
        <v>-0.53937238920325536</v>
      </c>
      <c r="AD58" s="116">
        <f>(幕後結果!$AF$2+幕後結果!$AF$4*幕後結果_最佳化!$R1059)*12/3</f>
        <v>0.76961680038123703</v>
      </c>
      <c r="AE58" s="116">
        <f>(幕後結果!$AG$2+幕後結果!$AG$4*幕後結果_最佳化!$S1059)*12/3</f>
        <v>0.32000720004643834</v>
      </c>
      <c r="AF58" s="116">
        <f>(幕後結果!$AH$2+幕後結果!$AH$4*幕後結果_最佳化!$T1059)*12/3</f>
        <v>6.692263406720414E-2</v>
      </c>
      <c r="AG58" s="116">
        <f>(幕後結果!$AI$2+幕後結果!$AI$4*幕後結果_最佳化!$U1059)*12/3</f>
        <v>0.18702722227078175</v>
      </c>
      <c r="AH58" s="116">
        <f>(幕後結果!$AJ$2+幕後結果!$AJ$4*幕後結果_最佳化!$V1059)*12/3</f>
        <v>0.49951568551274145</v>
      </c>
      <c r="AI58" s="93">
        <f>(幕後結果!$AK$2+幕後結果!$AK$4*幕後結果_最佳化!$W1059)*12/3</f>
        <v>1.5042383760514788</v>
      </c>
      <c r="AJ58" s="53"/>
      <c r="AK58" s="53"/>
      <c r="AL58" s="53"/>
      <c r="AM58" s="94">
        <v>57</v>
      </c>
      <c r="AN58" s="120">
        <f t="shared" si="1"/>
        <v>3.2174911410179384E-2</v>
      </c>
      <c r="AO58" s="120">
        <f t="shared" si="2"/>
        <v>1.9939488318718352E-2</v>
      </c>
      <c r="AP58" s="120">
        <f t="shared" si="3"/>
        <v>0.17020273027232513</v>
      </c>
      <c r="AQ58" s="120">
        <f t="shared" si="4"/>
        <v>0.12279864596901208</v>
      </c>
      <c r="AR58" s="120">
        <f t="shared" si="5"/>
        <v>0.19213601314966905</v>
      </c>
      <c r="AS58" s="120">
        <f t="shared" si="6"/>
        <v>0.17118749698499125</v>
      </c>
      <c r="AT58" s="120">
        <f t="shared" si="7"/>
        <v>8.5439259549653465E-2</v>
      </c>
      <c r="AU58" s="120">
        <f t="shared" si="8"/>
        <v>0.1337166743235845</v>
      </c>
      <c r="AV58" s="120">
        <f t="shared" si="9"/>
        <v>9.7248906344851622E-3</v>
      </c>
      <c r="AW58" s="120">
        <f t="shared" si="10"/>
        <v>6.2679889387381588E-2</v>
      </c>
      <c r="AX58" s="120">
        <f t="shared" si="11"/>
        <v>0.99999999999999989</v>
      </c>
      <c r="AY58" s="120">
        <f>SUMPRODUCT(AN58:AW58,幕後結果_最佳化!$Z$1005:$AI$1005)</f>
        <v>4.5693800207197134E-2</v>
      </c>
      <c r="AZ58" s="120">
        <f>(SUMPRODUCT(AN58:AW58,MMULT(AN58:AW58,幕後結果!$AB$9:$AK$18)))*252</f>
        <v>2.3760998600942079E-2</v>
      </c>
      <c r="BA58" s="120">
        <f t="shared" si="12"/>
        <v>0.15414603011736008</v>
      </c>
      <c r="BB58" s="115">
        <f t="shared" si="13"/>
        <v>1.8124373394955779E-2</v>
      </c>
      <c r="BC58" s="53"/>
      <c r="BD58" s="53"/>
    </row>
    <row r="59" spans="1:56">
      <c r="A59" s="88">
        <v>58</v>
      </c>
      <c r="B59" s="116">
        <v>0.31219979006629339</v>
      </c>
      <c r="C59" s="116">
        <v>0.32680166568966151</v>
      </c>
      <c r="D59" s="116">
        <v>8.9660604785473108E-3</v>
      </c>
      <c r="E59" s="116">
        <v>0.27012083477883264</v>
      </c>
      <c r="F59" s="116">
        <v>0.27979363139819124</v>
      </c>
      <c r="G59" s="116">
        <v>0.38036821213294547</v>
      </c>
      <c r="H59" s="116">
        <v>0.67275808699747586</v>
      </c>
      <c r="I59" s="116">
        <v>6.8918302731688863E-2</v>
      </c>
      <c r="J59" s="116">
        <v>0.80628474419361118</v>
      </c>
      <c r="K59" s="97">
        <v>0.19067478268485738</v>
      </c>
      <c r="L59" s="98"/>
      <c r="M59" s="99">
        <v>58</v>
      </c>
      <c r="N59" s="119">
        <v>-0.48962457945212851</v>
      </c>
      <c r="O59" s="119">
        <v>-0.44876203108357171</v>
      </c>
      <c r="P59" s="119">
        <v>-2.3670167554227119</v>
      </c>
      <c r="Q59" s="119">
        <v>-0.61244758079454797</v>
      </c>
      <c r="R59" s="119">
        <v>-0.58345467179416088</v>
      </c>
      <c r="S59" s="119">
        <v>-0.30451387417849429</v>
      </c>
      <c r="T59" s="119">
        <v>0.44754192227199119</v>
      </c>
      <c r="U59" s="116">
        <v>-1.4838956523548319</v>
      </c>
      <c r="V59" s="116">
        <v>0.86428652324637067</v>
      </c>
      <c r="W59" s="91">
        <v>-0.87541238135710098</v>
      </c>
      <c r="X59" s="53"/>
      <c r="Y59" s="92">
        <v>58</v>
      </c>
      <c r="Z59" s="116">
        <f>(幕後結果!$AB$2+幕後結果!$AB$4*幕後結果_最佳化!$N1060)*12/3</f>
        <v>-0.5241161317337597</v>
      </c>
      <c r="AA59" s="116">
        <f>(幕後結果!$AC$2+幕後結果!$AC$4*幕後結果_最佳化!$O1060)*12/3</f>
        <v>-8.6294161986499862E-3</v>
      </c>
      <c r="AB59" s="116">
        <f>(幕後結果!$AD$2+幕後結果!$AD$4*幕後結果_最佳化!$P1060)*12/3</f>
        <v>-1.9167453480602414</v>
      </c>
      <c r="AC59" s="116">
        <f>(幕後結果!$AE$2+幕後結果!$AE$4*幕後結果_最佳化!$Q1060)*12/3</f>
        <v>-0.79212443091134921</v>
      </c>
      <c r="AD59" s="116">
        <f>(幕後結果!$AF$2+幕後結果!$AF$4*幕後結果_最佳化!$R1060)*12/3</f>
        <v>-1.1102634145057637</v>
      </c>
      <c r="AE59" s="116">
        <f>(幕後結果!$AG$2+幕後結果!$AG$4*幕後結果_最佳化!$S1060)*12/3</f>
        <v>-2.9500985125955226E-2</v>
      </c>
      <c r="AF59" s="116">
        <f>(幕後結果!$AH$2+幕後結果!$AH$4*幕後結果_最佳化!$T1060)*12/3</f>
        <v>-6.2667350622738094E-2</v>
      </c>
      <c r="AG59" s="116">
        <f>(幕後結果!$AI$2+幕後結果!$AI$4*幕後結果_最佳化!$U1060)*12/3</f>
        <v>-0.77480604586629598</v>
      </c>
      <c r="AH59" s="116">
        <f>(幕後結果!$AJ$2+幕後結果!$AJ$4*幕後結果_最佳化!$V1060)*12/3</f>
        <v>-0.72506596611068408</v>
      </c>
      <c r="AI59" s="93">
        <f>(幕後結果!$AK$2+幕後結果!$AK$4*幕後結果_最佳化!$W1060)*12/3</f>
        <v>-0.82098187564811786</v>
      </c>
      <c r="AJ59" s="53"/>
      <c r="AK59" s="53"/>
      <c r="AL59" s="53"/>
      <c r="AM59" s="101">
        <v>58</v>
      </c>
      <c r="AN59" s="120">
        <f t="shared" si="1"/>
        <v>2.4954661296282755E-2</v>
      </c>
      <c r="AO59" s="120">
        <f t="shared" si="2"/>
        <v>5.6874851282160029E-2</v>
      </c>
      <c r="AP59" s="120">
        <f t="shared" si="3"/>
        <v>9.7396805727655966E-2</v>
      </c>
      <c r="AQ59" s="120">
        <f t="shared" si="4"/>
        <v>0.11203248704524231</v>
      </c>
      <c r="AR59" s="120">
        <f t="shared" si="5"/>
        <v>0.10605502369242353</v>
      </c>
      <c r="AS59" s="120">
        <f t="shared" si="6"/>
        <v>0.10509087709297597</v>
      </c>
      <c r="AT59" s="120">
        <f t="shared" si="7"/>
        <v>0.15692188908560789</v>
      </c>
      <c r="AU59" s="120">
        <f t="shared" si="8"/>
        <v>0.19047236235896831</v>
      </c>
      <c r="AV59" s="120">
        <f t="shared" si="9"/>
        <v>9.6583006304981886E-2</v>
      </c>
      <c r="AW59" s="120">
        <f t="shared" si="10"/>
        <v>5.3618036113701334E-2</v>
      </c>
      <c r="AX59" s="120">
        <f t="shared" si="11"/>
        <v>0.99999999999999989</v>
      </c>
      <c r="AY59" s="120">
        <f>SUMPRODUCT(AN59:AW59,幕後結果_最佳化!$Z$1005:$AI$1005)</f>
        <v>3.1427944790137712E-2</v>
      </c>
      <c r="AZ59" s="120">
        <f>(SUMPRODUCT(AN59:AW59,MMULT(AN59:AW59,幕後結果!$AB$9:$AK$18)))*252</f>
        <v>1.952151626684915E-2</v>
      </c>
      <c r="BA59" s="120">
        <f t="shared" si="12"/>
        <v>0.13971941979141322</v>
      </c>
      <c r="BB59" s="115">
        <f t="shared" si="13"/>
        <v>-8.2107807397059709E-2</v>
      </c>
      <c r="BC59" s="53"/>
      <c r="BD59" s="53"/>
    </row>
    <row r="60" spans="1:56">
      <c r="A60" s="88">
        <v>59</v>
      </c>
      <c r="B60" s="116">
        <v>0.49087095880732812</v>
      </c>
      <c r="C60" s="116">
        <v>0.19968982366625765</v>
      </c>
      <c r="D60" s="116">
        <v>0.94654667459497288</v>
      </c>
      <c r="E60" s="116">
        <v>0.74401976223098854</v>
      </c>
      <c r="F60" s="116">
        <v>0.80157404436585988</v>
      </c>
      <c r="G60" s="116">
        <v>0.8927930296039297</v>
      </c>
      <c r="H60" s="116">
        <v>0.69546563214213064</v>
      </c>
      <c r="I60" s="116">
        <v>0.48184000195225907</v>
      </c>
      <c r="J60" s="116">
        <v>0.56206566981143191</v>
      </c>
      <c r="K60" s="97">
        <v>0.77176208016094727</v>
      </c>
      <c r="L60" s="98"/>
      <c r="M60" s="99">
        <v>59</v>
      </c>
      <c r="N60" s="119">
        <v>-2.2885110213430732E-2</v>
      </c>
      <c r="O60" s="119">
        <v>-0.84272967396025478</v>
      </c>
      <c r="P60" s="119">
        <v>1.6122541286498731</v>
      </c>
      <c r="Q60" s="119">
        <v>0.65578809784530967</v>
      </c>
      <c r="R60" s="119">
        <v>0.84725695938257073</v>
      </c>
      <c r="S60" s="119">
        <v>1.2415193871041108</v>
      </c>
      <c r="T60" s="119">
        <v>0.51140322705975783</v>
      </c>
      <c r="U60" s="116">
        <v>-4.5536096470141008E-2</v>
      </c>
      <c r="V60" s="116">
        <v>0.15620852103104729</v>
      </c>
      <c r="W60" s="91">
        <v>0.74466239210177443</v>
      </c>
      <c r="X60" s="53"/>
      <c r="Y60" s="92">
        <v>59</v>
      </c>
      <c r="Z60" s="116">
        <f>(幕後結果!$AB$2+幕後結果!$AB$4*幕後結果_最佳化!$N1061)*12/3</f>
        <v>0.22415925130473333</v>
      </c>
      <c r="AA60" s="116">
        <f>(幕後結果!$AC$2+幕後結果!$AC$4*幕後結果_最佳化!$O1061)*12/3</f>
        <v>-0.31532554362046428</v>
      </c>
      <c r="AB60" s="116">
        <f>(幕後結果!$AD$2+幕後結果!$AD$4*幕後結果_最佳化!$P1061)*12/3</f>
        <v>1.222483731297145</v>
      </c>
      <c r="AC60" s="116">
        <f>(幕後結果!$AE$2+幕後結果!$AE$4*幕後結果_最佳化!$Q1061)*12/3</f>
        <v>0.70342733335273133</v>
      </c>
      <c r="AD60" s="116">
        <f>(幕後結果!$AF$2+幕後結果!$AF$4*幕後結果_最佳化!$R1061)*12/3</f>
        <v>0.25714655353789573</v>
      </c>
      <c r="AE60" s="116">
        <f>(幕後結果!$AG$2+幕後結果!$AG$4*幕後結果_最佳化!$S1061)*12/3</f>
        <v>1.4697508137478827</v>
      </c>
      <c r="AF60" s="116">
        <f>(幕後結果!$AH$2+幕後結果!$AH$4*幕後結果_最佳化!$T1061)*12/3</f>
        <v>0.29569889579383302</v>
      </c>
      <c r="AG60" s="116">
        <f>(幕後結果!$AI$2+幕後結果!$AI$4*幕後結果_最佳化!$U1061)*12/3</f>
        <v>0.2384868124289253</v>
      </c>
      <c r="AH60" s="116">
        <f>(幕後結果!$AJ$2+幕後結果!$AJ$4*幕後結果_最佳化!$V1061)*12/3</f>
        <v>0.3246817379023203</v>
      </c>
      <c r="AI60" s="93">
        <f>(幕後結果!$AK$2+幕後結果!$AK$4*幕後結果_最佳化!$W1061)*12/3</f>
        <v>1.2829743647952487</v>
      </c>
      <c r="AJ60" s="53"/>
      <c r="AK60" s="53"/>
      <c r="AL60" s="53"/>
      <c r="AM60" s="101">
        <v>59</v>
      </c>
      <c r="AN60" s="120">
        <f t="shared" si="1"/>
        <v>8.6051914211579206E-2</v>
      </c>
      <c r="AO60" s="120">
        <f t="shared" si="2"/>
        <v>5.8713715078672124E-2</v>
      </c>
      <c r="AP60" s="120">
        <f t="shared" si="3"/>
        <v>0.14738303368050593</v>
      </c>
      <c r="AQ60" s="120">
        <f t="shared" si="4"/>
        <v>1.9231746080457187E-2</v>
      </c>
      <c r="AR60" s="120">
        <f t="shared" si="5"/>
        <v>0.16497648661767383</v>
      </c>
      <c r="AS60" s="120">
        <f t="shared" si="6"/>
        <v>6.4640950313848422E-2</v>
      </c>
      <c r="AT60" s="120">
        <f t="shared" si="7"/>
        <v>0.1498859696534536</v>
      </c>
      <c r="AU60" s="120">
        <f t="shared" si="8"/>
        <v>0.10166940809420898</v>
      </c>
      <c r="AV60" s="120">
        <f t="shared" si="9"/>
        <v>0.12040672210202553</v>
      </c>
      <c r="AW60" s="120">
        <f t="shared" si="10"/>
        <v>8.7040054167575265E-2</v>
      </c>
      <c r="AX60" s="120">
        <f t="shared" si="11"/>
        <v>1</v>
      </c>
      <c r="AY60" s="120">
        <f>SUMPRODUCT(AN60:AW60,幕後結果_最佳化!$Z$1005:$AI$1005)</f>
        <v>-3.5633564167681826E-3</v>
      </c>
      <c r="AZ60" s="120">
        <f>(SUMPRODUCT(AN60:AW60,MMULT(AN60:AW60,幕後結果!$AB$9:$AK$18)))*252</f>
        <v>2.5692362548769318E-2</v>
      </c>
      <c r="BA60" s="120">
        <f t="shared" si="12"/>
        <v>0.16028837309290189</v>
      </c>
      <c r="BB60" s="115">
        <f t="shared" si="13"/>
        <v>-0.28987352931605581</v>
      </c>
      <c r="BC60" s="53"/>
      <c r="BD60" s="53"/>
    </row>
    <row r="61" spans="1:56">
      <c r="A61" s="88">
        <v>60</v>
      </c>
      <c r="B61" s="116">
        <v>0.81018431131592328</v>
      </c>
      <c r="C61" s="116">
        <v>0.89649667924957477</v>
      </c>
      <c r="D61" s="116">
        <v>0.21688584547646927</v>
      </c>
      <c r="E61" s="116">
        <v>0.32383514459263174</v>
      </c>
      <c r="F61" s="116">
        <v>0.34621623816468272</v>
      </c>
      <c r="G61" s="116">
        <v>0.54085688686951316</v>
      </c>
      <c r="H61" s="116">
        <v>0.22994632652020863</v>
      </c>
      <c r="I61" s="116">
        <v>0.32276252549287587</v>
      </c>
      <c r="J61" s="116">
        <v>0.83557854443738755</v>
      </c>
      <c r="K61" s="97">
        <v>8.5332448426651553E-3</v>
      </c>
      <c r="L61" s="98"/>
      <c r="M61" s="99">
        <v>60</v>
      </c>
      <c r="N61" s="119">
        <v>0.87857569775309341</v>
      </c>
      <c r="O61" s="119">
        <v>1.2618392333511863</v>
      </c>
      <c r="P61" s="119">
        <v>-0.78275381952680123</v>
      </c>
      <c r="Q61" s="119">
        <v>-0.45700105224130044</v>
      </c>
      <c r="R61" s="119">
        <v>-0.39555617022622808</v>
      </c>
      <c r="S61" s="119">
        <v>0.10259271330868147</v>
      </c>
      <c r="T61" s="119">
        <v>-0.73902362285210754</v>
      </c>
      <c r="U61" s="116">
        <v>-0.45998769754951485</v>
      </c>
      <c r="V61" s="116">
        <v>0.97644717963467287</v>
      </c>
      <c r="W61" s="91">
        <v>-2.3852721723239827</v>
      </c>
      <c r="X61" s="53"/>
      <c r="Y61" s="92">
        <v>60</v>
      </c>
      <c r="Z61" s="116">
        <f>(幕後結果!$AB$2+幕後結果!$AB$4*幕後結果_最佳化!$N1062)*12/3</f>
        <v>1.6693786420616135</v>
      </c>
      <c r="AA61" s="116">
        <f>(幕後結果!$AC$2+幕後結果!$AC$4*幕後結果_最佳化!$O1062)*12/3</f>
        <v>1.1481070405469262</v>
      </c>
      <c r="AB61" s="116">
        <f>(幕後結果!$AD$2+幕後結果!$AD$4*幕後結果_最佳化!$P1062)*12/3</f>
        <v>-0.30756187968100668</v>
      </c>
      <c r="AC61" s="116">
        <f>(幕後結果!$AE$2+幕後結果!$AE$4*幕後結果_最佳化!$Q1062)*12/3</f>
        <v>-0.16943697842728359</v>
      </c>
      <c r="AD61" s="116">
        <f>(幕後結果!$AF$2+幕後結果!$AF$4*幕後結果_最佳化!$R1062)*12/3</f>
        <v>-0.60976240689493966</v>
      </c>
      <c r="AE61" s="116">
        <f>(幕後結果!$AG$2+幕後結果!$AG$4*幕後結果_最佳化!$S1062)*12/3</f>
        <v>0.64377335557580329</v>
      </c>
      <c r="AF61" s="116">
        <f>(幕後結果!$AH$2+幕後結果!$AH$4*幕後結果_最佳化!$T1062)*12/3</f>
        <v>-0.25490811730256269</v>
      </c>
      <c r="AG61" s="116">
        <f>(幕後結果!$AI$2+幕後結果!$AI$4*幕後結果_最佳化!$U1062)*12/3</f>
        <v>-3.2427001113370303E-2</v>
      </c>
      <c r="AH61" s="116">
        <f>(幕後結果!$AJ$2+幕後結果!$AJ$4*幕後結果_最佳化!$V1062)*12/3</f>
        <v>-7.3939372477155485E-2</v>
      </c>
      <c r="AI61" s="93">
        <f>(幕後結果!$AK$2+幕後結果!$AK$4*幕後結果_最佳化!$W1062)*12/3</f>
        <v>-1.0937007650349335</v>
      </c>
      <c r="AJ61" s="53"/>
      <c r="AK61" s="53"/>
      <c r="AL61" s="53"/>
      <c r="AM61" s="101">
        <v>60</v>
      </c>
      <c r="AN61" s="120">
        <f t="shared" si="1"/>
        <v>6.5158740381702218E-2</v>
      </c>
      <c r="AO61" s="120">
        <f t="shared" si="2"/>
        <v>3.7446727621623498E-3</v>
      </c>
      <c r="AP61" s="120">
        <f t="shared" si="3"/>
        <v>8.5538694352737213E-2</v>
      </c>
      <c r="AQ61" s="120">
        <f t="shared" si="4"/>
        <v>0.12782299886928028</v>
      </c>
      <c r="AR61" s="120">
        <f t="shared" si="5"/>
        <v>0.13623891414512418</v>
      </c>
      <c r="AS61" s="120">
        <f t="shared" si="6"/>
        <v>0.10236093859961545</v>
      </c>
      <c r="AT61" s="120">
        <f t="shared" si="7"/>
        <v>0.14376533126732541</v>
      </c>
      <c r="AU61" s="120">
        <f t="shared" si="8"/>
        <v>0.15646393469102168</v>
      </c>
      <c r="AV61" s="120">
        <f t="shared" si="9"/>
        <v>2.2075409045150495E-2</v>
      </c>
      <c r="AW61" s="120">
        <f t="shared" si="10"/>
        <v>0.15683036588588076</v>
      </c>
      <c r="AX61" s="120">
        <f t="shared" si="11"/>
        <v>1</v>
      </c>
      <c r="AY61" s="120">
        <f>SUMPRODUCT(AN61:AW61,幕後結果_最佳化!$Z$1005:$AI$1005)</f>
        <v>5.8146356891960696E-2</v>
      </c>
      <c r="AZ61" s="120">
        <f>(SUMPRODUCT(AN61:AW61,MMULT(AN61:AW61,幕後結果!$AB$9:$AK$18)))*252</f>
        <v>2.3815315048529368E-2</v>
      </c>
      <c r="BA61" s="120">
        <f t="shared" si="12"/>
        <v>0.15432211458028097</v>
      </c>
      <c r="BB61" s="115">
        <f t="shared" si="13"/>
        <v>9.8795671206470426E-2</v>
      </c>
      <c r="BC61" s="53"/>
      <c r="BD61" s="53"/>
    </row>
    <row r="62" spans="1:56">
      <c r="A62" s="88">
        <v>61</v>
      </c>
      <c r="B62" s="116">
        <v>0.50571712040422612</v>
      </c>
      <c r="C62" s="116">
        <v>0.13807895180071927</v>
      </c>
      <c r="D62" s="116">
        <v>0.90914831559810194</v>
      </c>
      <c r="E62" s="116">
        <v>0.57194434720897624</v>
      </c>
      <c r="F62" s="116">
        <v>0.90876469093944934</v>
      </c>
      <c r="G62" s="116">
        <v>2.3737386554992357E-2</v>
      </c>
      <c r="H62" s="116">
        <v>0.66000887290119459</v>
      </c>
      <c r="I62" s="116">
        <v>0.37713475644617911</v>
      </c>
      <c r="J62" s="116">
        <v>0.65740257321931139</v>
      </c>
      <c r="K62" s="97">
        <v>0.19385747246976615</v>
      </c>
      <c r="L62" s="98"/>
      <c r="M62" s="99">
        <v>61</v>
      </c>
      <c r="N62" s="119">
        <v>1.4331186203016027E-2</v>
      </c>
      <c r="O62" s="119">
        <v>-1.088990888744896</v>
      </c>
      <c r="P62" s="119">
        <v>1.3355286989416293</v>
      </c>
      <c r="Q62" s="119">
        <v>0.18132650154516106</v>
      </c>
      <c r="R62" s="119">
        <v>1.3331864705485761</v>
      </c>
      <c r="S62" s="119">
        <v>-1.9820399181256185</v>
      </c>
      <c r="T62" s="119">
        <v>0.41248734531292741</v>
      </c>
      <c r="U62" s="116">
        <v>-0.31301467508344977</v>
      </c>
      <c r="V62" s="116">
        <v>0.40538456670459699</v>
      </c>
      <c r="W62" s="91">
        <v>-0.86376873720876157</v>
      </c>
      <c r="X62" s="53"/>
      <c r="Y62" s="92">
        <v>61</v>
      </c>
      <c r="Z62" s="116">
        <f>(幕後結果!$AB$2+幕後結果!$AB$4*幕後結果_最佳化!$N1063)*12/3</f>
        <v>0.28382431134714614</v>
      </c>
      <c r="AA62" s="116">
        <f>(幕後結果!$AC$2+幕後結果!$AC$4*幕後結果_最佳化!$O1063)*12/3</f>
        <v>-0.49391896958673298</v>
      </c>
      <c r="AB62" s="116">
        <f>(幕後結果!$AD$2+幕後結果!$AD$4*幕後結果_最佳化!$P1063)*12/3</f>
        <v>1.0000676375525295</v>
      </c>
      <c r="AC62" s="116">
        <f>(幕後結果!$AE$2+幕後結果!$AE$4*幕後結果_最佳化!$Q1063)*12/3</f>
        <v>0.30989505977775034</v>
      </c>
      <c r="AD62" s="116">
        <f>(幕後結果!$AF$2+幕後結果!$AF$4*幕後結果_最佳化!$R1063)*12/3</f>
        <v>0.49804133646016746</v>
      </c>
      <c r="AE62" s="116">
        <f>(幕後結果!$AG$2+幕後結果!$AG$4*幕後結果_最佳化!$S1063)*12/3</f>
        <v>-0.65366788674192089</v>
      </c>
      <c r="AF62" s="116">
        <f>(幕後結果!$AH$2+幕後結果!$AH$4*幕後結果_最佳化!$T1063)*12/3</f>
        <v>0.20836387504511003</v>
      </c>
      <c r="AG62" s="116">
        <f>(幕後結果!$AI$2+幕後結果!$AI$4*幕後結果_最佳化!$U1063)*12/3</f>
        <v>-0.27972871718329634</v>
      </c>
      <c r="AH62" s="116">
        <f>(幕後結果!$AJ$2+幕後結果!$AJ$4*幕後結果_最佳化!$V1063)*12/3</f>
        <v>0.15642588262617418</v>
      </c>
      <c r="AI62" s="93">
        <f>(幕後結果!$AK$2+幕後結果!$AK$4*幕後結果_最佳化!$W1063)*12/3</f>
        <v>9.85423694860183E-2</v>
      </c>
      <c r="AJ62" s="53"/>
      <c r="AK62" s="53"/>
      <c r="AL62" s="53"/>
      <c r="AM62" s="101">
        <v>61</v>
      </c>
      <c r="AN62" s="120">
        <f t="shared" si="1"/>
        <v>0.22707460518320413</v>
      </c>
      <c r="AO62" s="120">
        <f t="shared" si="2"/>
        <v>2.4656585406017196E-3</v>
      </c>
      <c r="AP62" s="120">
        <f t="shared" si="3"/>
        <v>9.5185311368522901E-2</v>
      </c>
      <c r="AQ62" s="120">
        <f t="shared" si="4"/>
        <v>4.5450769427136009E-2</v>
      </c>
      <c r="AR62" s="120">
        <f t="shared" si="5"/>
        <v>0.11200220652139656</v>
      </c>
      <c r="AS62" s="120">
        <f t="shared" si="6"/>
        <v>0.19742635710025305</v>
      </c>
      <c r="AT62" s="120">
        <f t="shared" si="7"/>
        <v>2.684422045763717E-2</v>
      </c>
      <c r="AU62" s="120">
        <f t="shared" si="8"/>
        <v>8.0535909568324321E-2</v>
      </c>
      <c r="AV62" s="120">
        <f t="shared" si="9"/>
        <v>2.429369190100211E-3</v>
      </c>
      <c r="AW62" s="120">
        <f t="shared" si="10"/>
        <v>0.21058559264282384</v>
      </c>
      <c r="AX62" s="120">
        <f t="shared" si="11"/>
        <v>0.99999999999999978</v>
      </c>
      <c r="AY62" s="120">
        <f>SUMPRODUCT(AN62:AW62,幕後結果_最佳化!$Z$1005:$AI$1005)</f>
        <v>0.17980908400745432</v>
      </c>
      <c r="AZ62" s="120">
        <f>(SUMPRODUCT(AN62:AW62,MMULT(AN62:AW62,幕後結果!$AB$9:$AK$18)))*252</f>
        <v>5.0682885299448803E-2</v>
      </c>
      <c r="BA62" s="120">
        <f t="shared" si="12"/>
        <v>0.22512859724932505</v>
      </c>
      <c r="BB62" s="115">
        <f t="shared" si="13"/>
        <v>0.60813724102687183</v>
      </c>
      <c r="BC62" s="53"/>
      <c r="BD62" s="53"/>
    </row>
    <row r="63" spans="1:56">
      <c r="A63" s="88">
        <v>62</v>
      </c>
      <c r="B63" s="116">
        <v>0.79852498036589958</v>
      </c>
      <c r="C63" s="116">
        <v>0.77873247915512334</v>
      </c>
      <c r="D63" s="116">
        <v>0.68559714039501585</v>
      </c>
      <c r="E63" s="116">
        <v>0.41644021300647283</v>
      </c>
      <c r="F63" s="116">
        <v>0.84701907495403095</v>
      </c>
      <c r="G63" s="116">
        <v>0.25243551873950687</v>
      </c>
      <c r="H63" s="116">
        <v>0.90368244338420078</v>
      </c>
      <c r="I63" s="116">
        <v>2.3322435822837218E-2</v>
      </c>
      <c r="J63" s="116">
        <v>0.99529649036007495</v>
      </c>
      <c r="K63" s="97">
        <v>0.4437542846357756</v>
      </c>
      <c r="L63" s="98"/>
      <c r="M63" s="99">
        <v>62</v>
      </c>
      <c r="N63" s="119">
        <v>0.83636421229334912</v>
      </c>
      <c r="O63" s="119">
        <v>0.76791944940119716</v>
      </c>
      <c r="P63" s="119">
        <v>0.48340849272735587</v>
      </c>
      <c r="Q63" s="119">
        <v>-0.21100877249466837</v>
      </c>
      <c r="R63" s="119">
        <v>1.0237320558286915</v>
      </c>
      <c r="S63" s="119">
        <v>-0.66684516895643853</v>
      </c>
      <c r="T63" s="119">
        <v>1.3028232441755903</v>
      </c>
      <c r="U63" s="116">
        <v>-1.9895106121797066</v>
      </c>
      <c r="V63" s="116">
        <v>2.5968967625097914</v>
      </c>
      <c r="W63" s="91">
        <v>-0.14145745339058283</v>
      </c>
      <c r="X63" s="53"/>
      <c r="Y63" s="92">
        <v>62</v>
      </c>
      <c r="Z63" s="116">
        <f>(幕後結果!$AB$2+幕後結果!$AB$4*幕後結果_最佳化!$N1064)*12/3</f>
        <v>1.6017053092223446</v>
      </c>
      <c r="AA63" s="116">
        <f>(幕後結果!$AC$2+幕後結果!$AC$4*幕後結果_最佳化!$O1064)*12/3</f>
        <v>0.79592836778803733</v>
      </c>
      <c r="AB63" s="116">
        <f>(幕後結果!$AD$2+幕後結果!$AD$4*幕後結果_最佳化!$P1064)*12/3</f>
        <v>0.6289033906874042</v>
      </c>
      <c r="AC63" s="116">
        <f>(幕後結果!$AE$2+幕後結果!$AE$4*幕後結果_最佳化!$Q1064)*12/3</f>
        <v>0.14084086992662853</v>
      </c>
      <c r="AD63" s="116">
        <f>(幕後結果!$AF$2+幕後結果!$AF$4*幕後結果_最佳化!$R1064)*12/3</f>
        <v>0.33237716563346953</v>
      </c>
      <c r="AE63" s="116">
        <f>(幕後結果!$AG$2+幕後結果!$AG$4*幕後結果_最佳化!$S1064)*12/3</f>
        <v>0.23106943844427896</v>
      </c>
      <c r="AF63" s="116">
        <f>(幕後結果!$AH$2+幕後結果!$AH$4*幕後結果_最佳化!$T1064)*12/3</f>
        <v>0.81605858370688933</v>
      </c>
      <c r="AG63" s="116">
        <f>(幕後結果!$AI$2+幕後結果!$AI$4*幕後結果_最佳化!$U1064)*12/3</f>
        <v>-0.55172343057169282</v>
      </c>
      <c r="AH63" s="116">
        <f>(幕後結果!$AJ$2+幕後結果!$AJ$4*幕後結果_最佳化!$V1064)*12/3</f>
        <v>1.0177403379231311</v>
      </c>
      <c r="AI63" s="93">
        <f>(幕後結果!$AK$2+幕後結果!$AK$4*幕後結果_最佳化!$W1064)*12/3</f>
        <v>0.67280827724228287</v>
      </c>
      <c r="AJ63" s="53"/>
      <c r="AK63" s="53"/>
      <c r="AL63" s="53"/>
      <c r="AM63" s="101">
        <v>62</v>
      </c>
      <c r="AN63" s="120">
        <f t="shared" si="1"/>
        <v>0.10000363559109347</v>
      </c>
      <c r="AO63" s="120">
        <f t="shared" si="2"/>
        <v>0.22910789199687265</v>
      </c>
      <c r="AP63" s="120">
        <f t="shared" si="3"/>
        <v>1.5547992786732273E-2</v>
      </c>
      <c r="AQ63" s="120">
        <f t="shared" si="4"/>
        <v>0.21396144941831241</v>
      </c>
      <c r="AR63" s="120">
        <f t="shared" si="5"/>
        <v>3.5984128130425376E-2</v>
      </c>
      <c r="AS63" s="120">
        <f t="shared" si="6"/>
        <v>1.5604948560032991E-2</v>
      </c>
      <c r="AT63" s="120">
        <f t="shared" si="7"/>
        <v>0.12553817213250237</v>
      </c>
      <c r="AU63" s="120">
        <f t="shared" si="8"/>
        <v>7.5812458761868443E-2</v>
      </c>
      <c r="AV63" s="120">
        <f t="shared" si="9"/>
        <v>0.1009397871078742</v>
      </c>
      <c r="AW63" s="120">
        <f t="shared" si="10"/>
        <v>8.7499535514285715E-2</v>
      </c>
      <c r="AX63" s="120">
        <f t="shared" si="11"/>
        <v>1</v>
      </c>
      <c r="AY63" s="120">
        <f>SUMPRODUCT(AN63:AW63,幕後結果_最佳化!$Z$1005:$AI$1005)</f>
        <v>9.3181440978149538E-2</v>
      </c>
      <c r="AZ63" s="120">
        <f>(SUMPRODUCT(AN63:AW63,MMULT(AN63:AW63,幕後結果!$AB$9:$AK$18)))*252</f>
        <v>2.6644426553500355E-2</v>
      </c>
      <c r="BA63" s="120">
        <f t="shared" si="12"/>
        <v>0.16323120582015058</v>
      </c>
      <c r="BB63" s="115">
        <f t="shared" si="13"/>
        <v>0.30803816418258911</v>
      </c>
      <c r="BC63" s="53"/>
      <c r="BD63" s="53"/>
    </row>
    <row r="64" spans="1:56">
      <c r="A64" s="88">
        <v>63</v>
      </c>
      <c r="B64" s="116">
        <v>0.25765477944647763</v>
      </c>
      <c r="C64" s="116">
        <v>0.56238263478137829</v>
      </c>
      <c r="D64" s="116">
        <v>0.8524789970414921</v>
      </c>
      <c r="E64" s="116">
        <v>0.95305986429118938</v>
      </c>
      <c r="F64" s="116">
        <v>0.35984746292697789</v>
      </c>
      <c r="G64" s="116">
        <v>0.40328308017444181</v>
      </c>
      <c r="H64" s="116">
        <v>2.5273730239539827E-2</v>
      </c>
      <c r="I64" s="116">
        <v>0.9308826360793252</v>
      </c>
      <c r="J64" s="116">
        <v>0.85131028101864614</v>
      </c>
      <c r="K64" s="97">
        <v>0.36762653978267634</v>
      </c>
      <c r="L64" s="98"/>
      <c r="M64" s="99">
        <v>63</v>
      </c>
      <c r="N64" s="119">
        <v>-0.65059252196614081</v>
      </c>
      <c r="O64" s="119">
        <v>0.15701283787400416</v>
      </c>
      <c r="P64" s="119">
        <v>1.0471248361784509</v>
      </c>
      <c r="Q64" s="119">
        <v>1.6752750854540155</v>
      </c>
      <c r="R64" s="119">
        <v>-0.35886654790840267</v>
      </c>
      <c r="S64" s="119">
        <v>-0.24485828753730515</v>
      </c>
      <c r="T64" s="119">
        <v>-1.9553017864018061</v>
      </c>
      <c r="U64" s="116">
        <v>1.4823968643068215</v>
      </c>
      <c r="V64" s="116">
        <v>1.0420695431931584</v>
      </c>
      <c r="W64" s="91">
        <v>-0.3381461161242193</v>
      </c>
      <c r="X64" s="53"/>
      <c r="Y64" s="92">
        <v>63</v>
      </c>
      <c r="Z64" s="116">
        <f>(幕後結果!$AB$2+幕後結果!$AB$4*幕後結果_最佳化!$N1065)*12/3</f>
        <v>-0.78217947709012081</v>
      </c>
      <c r="AA64" s="116">
        <f>(幕後結果!$AC$2+幕後結果!$AC$4*幕後結果_最佳化!$O1065)*12/3</f>
        <v>0.43426753363054388</v>
      </c>
      <c r="AB64" s="116">
        <f>(幕後結果!$AD$2+幕後結果!$AD$4*幕後結果_最佳化!$P1065)*12/3</f>
        <v>0.72664592649970372</v>
      </c>
      <c r="AC64" s="116">
        <f>(幕後結果!$AE$2+幕後結果!$AE$4*幕後結果_最佳化!$Q1065)*12/3</f>
        <v>1.3443482036075896</v>
      </c>
      <c r="AD64" s="116">
        <f>(幕後結果!$AF$2+幕後結果!$AF$4*幕後結果_最佳化!$R1065)*12/3</f>
        <v>-0.58409384723180668</v>
      </c>
      <c r="AE64" s="116">
        <f>(幕後結果!$AG$2+幕後結果!$AG$4*幕後結果_最佳化!$S1065)*12/3</f>
        <v>0.84473582684475401</v>
      </c>
      <c r="AF64" s="116">
        <f>(幕後結果!$AH$2+幕後結果!$AH$4*幕後結果_最佳化!$T1065)*12/3</f>
        <v>-0.92160659442056847</v>
      </c>
      <c r="AG64" s="116">
        <f>(幕後結果!$AI$2+幕後結果!$AI$4*幕後結果_最佳化!$U1065)*12/3</f>
        <v>0.64833745203294246</v>
      </c>
      <c r="AH64" s="116">
        <f>(幕後結果!$AJ$2+幕後結果!$AJ$4*幕後結果_最佳化!$V1065)*12/3</f>
        <v>0.24627087347186247</v>
      </c>
      <c r="AI64" s="93">
        <f>(幕後結果!$AK$2+幕後結果!$AK$4*幕後結果_最佳化!$W1065)*12/3</f>
        <v>0.50120814950459291</v>
      </c>
      <c r="AJ64" s="53"/>
      <c r="AK64" s="53"/>
      <c r="AL64" s="53"/>
      <c r="AM64" s="101">
        <v>63</v>
      </c>
      <c r="AN64" s="120">
        <f t="shared" si="1"/>
        <v>0.16506793079050272</v>
      </c>
      <c r="AO64" s="120">
        <f t="shared" si="2"/>
        <v>0.10327248336370544</v>
      </c>
      <c r="AP64" s="120">
        <f t="shared" si="3"/>
        <v>0.12744814968764634</v>
      </c>
      <c r="AQ64" s="120">
        <f t="shared" si="4"/>
        <v>7.1723884849858213E-2</v>
      </c>
      <c r="AR64" s="120">
        <f t="shared" si="5"/>
        <v>8.9329772865041054E-2</v>
      </c>
      <c r="AS64" s="120">
        <f t="shared" si="6"/>
        <v>8.668354315646766E-2</v>
      </c>
      <c r="AT64" s="120">
        <f t="shared" si="7"/>
        <v>0.12006186839070915</v>
      </c>
      <c r="AU64" s="120">
        <f t="shared" si="8"/>
        <v>0.11062581273856015</v>
      </c>
      <c r="AV64" s="120">
        <f t="shared" si="9"/>
        <v>4.0130436683520621E-3</v>
      </c>
      <c r="AW64" s="120">
        <f t="shared" si="10"/>
        <v>0.12177351048915716</v>
      </c>
      <c r="AX64" s="120">
        <f t="shared" si="11"/>
        <v>1</v>
      </c>
      <c r="AY64" s="120">
        <f>SUMPRODUCT(AN64:AW64,幕後結果_最佳化!$Z$1005:$AI$1005)</f>
        <v>0.11963574808736774</v>
      </c>
      <c r="AZ64" s="120">
        <f>(SUMPRODUCT(AN64:AW64,MMULT(AN64:AW64,幕後結果!$AB$9:$AK$18)))*252</f>
        <v>3.307969645103364E-2</v>
      </c>
      <c r="BA64" s="120">
        <f t="shared" si="12"/>
        <v>0.1818782462281667</v>
      </c>
      <c r="BB64" s="115">
        <f t="shared" si="13"/>
        <v>0.421907235630052</v>
      </c>
      <c r="BC64" s="53"/>
      <c r="BD64" s="53"/>
    </row>
    <row r="65" spans="1:56">
      <c r="A65" s="88">
        <v>64</v>
      </c>
      <c r="B65" s="116">
        <v>0.4401167682157483</v>
      </c>
      <c r="C65" s="116">
        <v>0.88464832342746469</v>
      </c>
      <c r="D65" s="116">
        <v>5.1971587444683554E-3</v>
      </c>
      <c r="E65" s="116">
        <v>0.21480568389442456</v>
      </c>
      <c r="F65" s="116">
        <v>6.8207674209473046E-2</v>
      </c>
      <c r="G65" s="116">
        <v>0.16481621165063687</v>
      </c>
      <c r="H65" s="116">
        <v>0.94780863471687371</v>
      </c>
      <c r="I65" s="116">
        <v>3.4743383945393669E-2</v>
      </c>
      <c r="J65" s="116">
        <v>0.23656975565657712</v>
      </c>
      <c r="K65" s="97">
        <v>0.1019235736453703</v>
      </c>
      <c r="L65" s="98"/>
      <c r="M65" s="99">
        <v>64</v>
      </c>
      <c r="N65" s="119">
        <v>-0.15067317301575003</v>
      </c>
      <c r="O65" s="119">
        <v>1.1985490152273983</v>
      </c>
      <c r="P65" s="119">
        <v>-2.5624278736298858</v>
      </c>
      <c r="Q65" s="119">
        <v>-0.78985686018285162</v>
      </c>
      <c r="R65" s="119">
        <v>-1.4892735552907375</v>
      </c>
      <c r="S65" s="119">
        <v>-0.97485453069403083</v>
      </c>
      <c r="T65" s="119">
        <v>1.623967567527383</v>
      </c>
      <c r="U65" s="116">
        <v>-1.8152417395116345</v>
      </c>
      <c r="V65" s="116">
        <v>-0.71738023582785437</v>
      </c>
      <c r="W65" s="91">
        <v>-1.2706669802112052</v>
      </c>
      <c r="X65" s="53"/>
      <c r="Y65" s="92">
        <v>64</v>
      </c>
      <c r="Z65" s="116">
        <f>(幕後結果!$AB$2+幕後結果!$AB$4*幕後結果_最佳化!$N1066)*12/3</f>
        <v>1.928979426669869E-2</v>
      </c>
      <c r="AA65" s="116">
        <f>(幕後結果!$AC$2+幕後結果!$AC$4*幕後結果_最佳化!$O1066)*12/3</f>
        <v>1.1557379555313125</v>
      </c>
      <c r="AB65" s="116">
        <f>(幕後結果!$AD$2+幕後結果!$AD$4*幕後結果_最佳化!$P1066)*12/3</f>
        <v>-1.8913032875796587</v>
      </c>
      <c r="AC65" s="116">
        <f>(幕後結果!$AE$2+幕後結果!$AE$4*幕後結果_最佳化!$Q1066)*12/3</f>
        <v>-0.80190418504664185</v>
      </c>
      <c r="AD65" s="116">
        <f>(幕後結果!$AF$2+幕後結果!$AF$4*幕後結果_最佳化!$R1066)*12/3</f>
        <v>-1.5999888900727575</v>
      </c>
      <c r="AE65" s="116">
        <f>(幕後結果!$AG$2+幕後結果!$AG$4*幕後結果_最佳化!$S1066)*12/3</f>
        <v>-0.29398129082835545</v>
      </c>
      <c r="AF65" s="116">
        <f>(幕後結果!$AH$2+幕後結果!$AH$4*幕後結果_最佳化!$T1066)*12/3</f>
        <v>0.61493194929740136</v>
      </c>
      <c r="AG65" s="116">
        <f>(幕後結果!$AI$2+幕後結果!$AI$4*幕後結果_最佳化!$U1066)*12/3</f>
        <v>-0.87956729544794199</v>
      </c>
      <c r="AH65" s="116">
        <f>(幕後結果!$AJ$2+幕後結果!$AJ$4*幕後結果_最佳化!$V1066)*12/3</f>
        <v>-1.3116349813692314</v>
      </c>
      <c r="AI65" s="93">
        <f>(幕後結果!$AK$2+幕後結果!$AK$4*幕後結果_最佳化!$W1066)*12/3</f>
        <v>-1.547137183437707</v>
      </c>
      <c r="AJ65" s="53"/>
      <c r="AK65" s="53"/>
      <c r="AL65" s="53"/>
      <c r="AM65" s="101">
        <v>64</v>
      </c>
      <c r="AN65" s="120">
        <f t="shared" si="1"/>
        <v>7.7397764202059252E-2</v>
      </c>
      <c r="AO65" s="120">
        <f t="shared" si="2"/>
        <v>0.12835561253025535</v>
      </c>
      <c r="AP65" s="120">
        <f t="shared" si="3"/>
        <v>0.10457161396709035</v>
      </c>
      <c r="AQ65" s="120">
        <f t="shared" si="4"/>
        <v>0.11457421909465169</v>
      </c>
      <c r="AR65" s="120">
        <f t="shared" si="5"/>
        <v>9.0887263242377558E-2</v>
      </c>
      <c r="AS65" s="120">
        <f t="shared" si="6"/>
        <v>6.0650697028248914E-2</v>
      </c>
      <c r="AT65" s="120">
        <f t="shared" si="7"/>
        <v>4.1596578876285262E-2</v>
      </c>
      <c r="AU65" s="120">
        <f t="shared" si="8"/>
        <v>0.11743547900836573</v>
      </c>
      <c r="AV65" s="120">
        <f t="shared" si="9"/>
        <v>0.16140641447338147</v>
      </c>
      <c r="AW65" s="120">
        <f t="shared" si="10"/>
        <v>0.10312435757728457</v>
      </c>
      <c r="AX65" s="120">
        <f t="shared" si="11"/>
        <v>1.0000000000000002</v>
      </c>
      <c r="AY65" s="120">
        <f>SUMPRODUCT(AN65:AW65,幕後結果_最佳化!$Z$1005:$AI$1005)</f>
        <v>4.3887697207862453E-2</v>
      </c>
      <c r="AZ65" s="120">
        <f>(SUMPRODUCT(AN65:AW65,MMULT(AN65:AW65,幕後結果!$AB$9:$AK$18)))*252</f>
        <v>2.4686514033096522E-2</v>
      </c>
      <c r="BA65" s="120">
        <f t="shared" si="12"/>
        <v>0.15711942602077097</v>
      </c>
      <c r="BB65" s="115">
        <f t="shared" si="13"/>
        <v>6.2862831979279242E-3</v>
      </c>
      <c r="BC65" s="53"/>
      <c r="BD65" s="53"/>
    </row>
    <row r="66" spans="1:56">
      <c r="A66" s="88">
        <v>65</v>
      </c>
      <c r="B66" s="116">
        <v>9.8041568571709758E-2</v>
      </c>
      <c r="C66" s="116">
        <v>0.31555755848866029</v>
      </c>
      <c r="D66" s="116">
        <v>0.5977924633395908</v>
      </c>
      <c r="E66" s="116">
        <v>0.75629819317633751</v>
      </c>
      <c r="F66" s="116">
        <v>0.65707016581443534</v>
      </c>
      <c r="G66" s="116">
        <v>2.9742979510927192E-4</v>
      </c>
      <c r="H66" s="116">
        <v>0.41790497701128926</v>
      </c>
      <c r="I66" s="116">
        <v>0.45695339021678794</v>
      </c>
      <c r="J66" s="116">
        <v>0.27275005716791645</v>
      </c>
      <c r="K66" s="97">
        <v>0.82260550573898317</v>
      </c>
      <c r="L66" s="98"/>
      <c r="M66" s="99">
        <v>65</v>
      </c>
      <c r="N66" s="119">
        <v>-1.2927916268185555</v>
      </c>
      <c r="O66" s="119">
        <v>-0.48015790441320388</v>
      </c>
      <c r="P66" s="119">
        <v>0.24763726752007414</v>
      </c>
      <c r="Q66" s="119">
        <v>0.69444431050431321</v>
      </c>
      <c r="R66" s="119">
        <v>0.40448015470366844</v>
      </c>
      <c r="S66" s="119">
        <v>-3.4339474125275777</v>
      </c>
      <c r="T66" s="119">
        <v>-0.20725597556489553</v>
      </c>
      <c r="U66" s="116">
        <v>-0.10811208684983588</v>
      </c>
      <c r="V66" s="116">
        <v>-0.60451678328342051</v>
      </c>
      <c r="W66" s="91">
        <v>0.92534017247593447</v>
      </c>
      <c r="X66" s="53"/>
      <c r="Y66" s="92">
        <v>65</v>
      </c>
      <c r="Z66" s="116">
        <f>(幕後結果!$AB$2+幕後結果!$AB$4*幕後結果_最佳化!$N1067)*12/3</f>
        <v>-1.8117512464419461</v>
      </c>
      <c r="AA66" s="116">
        <f>(幕後結果!$AC$2+幕後結果!$AC$4*幕後結果_最佳化!$O1067)*12/3</f>
        <v>1.0233492597343963E-2</v>
      </c>
      <c r="AB66" s="116">
        <f>(幕後結果!$AD$2+幕後結果!$AD$4*幕後結果_最佳化!$P1067)*12/3</f>
        <v>-6.0876166477889349E-2</v>
      </c>
      <c r="AC66" s="116">
        <f>(幕後結果!$AE$2+幕後結果!$AE$4*幕後結果_最佳化!$Q1067)*12/3</f>
        <v>0.38693133037546784</v>
      </c>
      <c r="AD66" s="116">
        <f>(幕後結果!$AF$2+幕後結果!$AF$4*幕後結果_最佳化!$R1067)*12/3</f>
        <v>-0.36111141940854763</v>
      </c>
      <c r="AE66" s="116">
        <f>(幕後結果!$AG$2+幕後結果!$AG$4*幕後結果_最佳化!$S1067)*12/3</f>
        <v>-1.5400895370831347</v>
      </c>
      <c r="AF66" s="116">
        <f>(幕後結果!$AH$2+幕後結果!$AH$4*幕後結果_最佳化!$T1067)*12/3</f>
        <v>-0.24570776454885598</v>
      </c>
      <c r="AG66" s="116">
        <f>(幕後結果!$AI$2+幕後結果!$AI$4*幕後結果_最佳化!$U1067)*12/3</f>
        <v>-0.42554422470313852</v>
      </c>
      <c r="AH66" s="116">
        <f>(幕後結果!$AJ$2+幕後結果!$AJ$4*幕後結果_最佳化!$V1067)*12/3</f>
        <v>-0.83159016576444633</v>
      </c>
      <c r="AI66" s="93">
        <f>(幕後結果!$AK$2+幕後結果!$AK$4*幕後結果_最佳化!$W1067)*12/3</f>
        <v>0.21572096409526956</v>
      </c>
      <c r="AJ66" s="53"/>
      <c r="AK66" s="53"/>
      <c r="AL66" s="53"/>
      <c r="AM66" s="101">
        <v>65</v>
      </c>
      <c r="AN66" s="120">
        <f t="shared" si="1"/>
        <v>4.0110139550738708E-2</v>
      </c>
      <c r="AO66" s="120">
        <f t="shared" si="2"/>
        <v>5.7431118161152553E-2</v>
      </c>
      <c r="AP66" s="120">
        <f t="shared" si="3"/>
        <v>0.15465830873519756</v>
      </c>
      <c r="AQ66" s="120">
        <f t="shared" si="4"/>
        <v>0.14188651959855147</v>
      </c>
      <c r="AR66" s="120">
        <f t="shared" si="5"/>
        <v>2.2194048782292326E-2</v>
      </c>
      <c r="AS66" s="120">
        <f t="shared" si="6"/>
        <v>0.11636646950930291</v>
      </c>
      <c r="AT66" s="120">
        <f t="shared" si="7"/>
        <v>0.10251348718107328</v>
      </c>
      <c r="AU66" s="120">
        <f t="shared" si="8"/>
        <v>0.13117467371931088</v>
      </c>
      <c r="AV66" s="120">
        <f t="shared" si="9"/>
        <v>7.8289235775963736E-2</v>
      </c>
      <c r="AW66" s="120">
        <f t="shared" si="10"/>
        <v>0.15537599898641635</v>
      </c>
      <c r="AX66" s="120">
        <f t="shared" si="11"/>
        <v>0.99999999999999978</v>
      </c>
      <c r="AY66" s="120">
        <f>SUMPRODUCT(AN66:AW66,幕後結果_最佳化!$Z$1005:$AI$1005)</f>
        <v>0.11042358527344594</v>
      </c>
      <c r="AZ66" s="120">
        <f>(SUMPRODUCT(AN66:AW66,MMULT(AN66:AW66,幕後結果!$AB$9:$AK$18)))*252</f>
        <v>2.4393451240956144E-2</v>
      </c>
      <c r="BA66" s="120">
        <f t="shared" si="12"/>
        <v>0.15618403004454759</v>
      </c>
      <c r="BB66" s="115">
        <f t="shared" si="13"/>
        <v>0.43233348028083612</v>
      </c>
      <c r="BC66" s="53"/>
      <c r="BD66" s="53"/>
    </row>
    <row r="67" spans="1:56">
      <c r="A67" s="88">
        <v>66</v>
      </c>
      <c r="B67" s="116">
        <v>0.91848267665914674</v>
      </c>
      <c r="C67" s="116">
        <v>0.37926076222453187</v>
      </c>
      <c r="D67" s="116">
        <v>0.10155584001070772</v>
      </c>
      <c r="E67" s="116">
        <v>9.6278163713507059E-2</v>
      </c>
      <c r="F67" s="116">
        <v>0.97399420983945673</v>
      </c>
      <c r="G67" s="116">
        <v>0.29513068559091216</v>
      </c>
      <c r="H67" s="116">
        <v>0.38175899968863369</v>
      </c>
      <c r="I67" s="116">
        <v>0.26294311397222425</v>
      </c>
      <c r="J67" s="116">
        <v>0.86094421078558692</v>
      </c>
      <c r="K67" s="97">
        <v>0.27675286574746649</v>
      </c>
      <c r="L67" s="98"/>
      <c r="M67" s="99">
        <v>66</v>
      </c>
      <c r="N67" s="119">
        <v>1.3949376355244187</v>
      </c>
      <c r="O67" s="119">
        <v>-0.30742286774315786</v>
      </c>
      <c r="P67" s="119">
        <v>-1.2727361644579032</v>
      </c>
      <c r="Q67" s="119">
        <v>-1.3030539973687845</v>
      </c>
      <c r="R67" s="119">
        <v>1.9430378910081245</v>
      </c>
      <c r="S67" s="119">
        <v>-0.53845730805239289</v>
      </c>
      <c r="T67" s="119">
        <v>-0.30086426697040025</v>
      </c>
      <c r="U67" s="116">
        <v>-0.6342982046812119</v>
      </c>
      <c r="V67" s="116">
        <v>1.0845712856392888</v>
      </c>
      <c r="W67" s="91">
        <v>-0.59251507133222892</v>
      </c>
      <c r="X67" s="53"/>
      <c r="Y67" s="92">
        <v>66</v>
      </c>
      <c r="Z67" s="116">
        <f>(幕後結果!$AB$2+幕後結果!$AB$4*幕後結果_最佳化!$N1068)*12/3</f>
        <v>2.4972086248195868</v>
      </c>
      <c r="AA67" s="116">
        <f>(幕後結果!$AC$2+幕後結果!$AC$4*幕後結果_最佳化!$O1068)*12/3</f>
        <v>-4.339941428957661E-3</v>
      </c>
      <c r="AB67" s="116">
        <f>(幕後結果!$AD$2+幕後結果!$AD$4*幕後結果_最佳化!$P1068)*12/3</f>
        <v>-0.68603014413585794</v>
      </c>
      <c r="AC67" s="116">
        <f>(幕後結果!$AE$2+幕後結果!$AE$4*幕後結果_最佳化!$Q1068)*12/3</f>
        <v>-0.86942151214429619</v>
      </c>
      <c r="AD67" s="116">
        <f>(幕後結果!$AF$2+幕後結果!$AF$4*幕後結果_最佳化!$R1068)*12/3</f>
        <v>0.71974611254527188</v>
      </c>
      <c r="AE67" s="116">
        <f>(幕後結果!$AG$2+幕後結果!$AG$4*幕後結果_最佳化!$S1068)*12/3</f>
        <v>-0.14544824404380652</v>
      </c>
      <c r="AF67" s="116">
        <f>(幕後結果!$AH$2+幕後結果!$AH$4*幕後結果_最佳化!$T1068)*12/3</f>
        <v>-7.1026304621426645E-2</v>
      </c>
      <c r="AG67" s="116">
        <f>(幕後結果!$AI$2+幕後結果!$AI$4*幕後結果_最佳化!$U1068)*12/3</f>
        <v>-0.16486554399538167</v>
      </c>
      <c r="AH67" s="116">
        <f>(幕後結果!$AJ$2+幕後結果!$AJ$4*幕後結果_最佳化!$V1068)*12/3</f>
        <v>0.14496281345712253</v>
      </c>
      <c r="AI67" s="93">
        <f>(幕後結果!$AK$2+幕後結果!$AK$4*幕後結果_最佳化!$W1068)*12/3</f>
        <v>6.1333230163444108E-2</v>
      </c>
      <c r="AJ67" s="53"/>
      <c r="AK67" s="53"/>
      <c r="AL67" s="53"/>
      <c r="AM67" s="101">
        <v>66</v>
      </c>
      <c r="AN67" s="120">
        <f t="shared" si="1"/>
        <v>0.10107755729898596</v>
      </c>
      <c r="AO67" s="120">
        <f t="shared" si="2"/>
        <v>2.2613414717792169E-3</v>
      </c>
      <c r="AP67" s="120">
        <f t="shared" si="3"/>
        <v>0.15712647942206809</v>
      </c>
      <c r="AQ67" s="120">
        <f t="shared" si="4"/>
        <v>0.12564752268094526</v>
      </c>
      <c r="AR67" s="120">
        <f t="shared" si="5"/>
        <v>8.3772884820368765E-2</v>
      </c>
      <c r="AS67" s="120">
        <f t="shared" si="6"/>
        <v>0.14159406914441025</v>
      </c>
      <c r="AT67" s="120">
        <f t="shared" si="7"/>
        <v>9.9028495289839841E-2</v>
      </c>
      <c r="AU67" s="120">
        <f t="shared" si="8"/>
        <v>0.15517569855038721</v>
      </c>
      <c r="AV67" s="120">
        <f t="shared" si="9"/>
        <v>2.2752350009833389E-2</v>
      </c>
      <c r="AW67" s="120">
        <f t="shared" si="10"/>
        <v>0.11156360131138204</v>
      </c>
      <c r="AX67" s="120">
        <f t="shared" si="11"/>
        <v>1.0000000000000002</v>
      </c>
      <c r="AY67" s="120">
        <f>SUMPRODUCT(AN67:AW67,幕後結果_最佳化!$Z$1005:$AI$1005)</f>
        <v>0.10163202413483272</v>
      </c>
      <c r="AZ67" s="120">
        <f>(SUMPRODUCT(AN67:AW67,MMULT(AN67:AW67,幕後結果!$AB$9:$AK$18)))*252</f>
        <v>2.909118637461482E-2</v>
      </c>
      <c r="BA67" s="120">
        <f t="shared" si="12"/>
        <v>0.17056138594246595</v>
      </c>
      <c r="BB67" s="115">
        <f t="shared" si="13"/>
        <v>0.34434537342845173</v>
      </c>
      <c r="BC67" s="53"/>
      <c r="BD67" s="53"/>
    </row>
    <row r="68" spans="1:56">
      <c r="A68" s="88">
        <v>67</v>
      </c>
      <c r="B68" s="116">
        <v>0.53402266260085018</v>
      </c>
      <c r="C68" s="116">
        <v>0.57568958404473181</v>
      </c>
      <c r="D68" s="116">
        <v>0.130840962196491</v>
      </c>
      <c r="E68" s="116">
        <v>0.34513998211428731</v>
      </c>
      <c r="F68" s="116">
        <v>0.64636479099393473</v>
      </c>
      <c r="G68" s="116">
        <v>6.4973167651317221E-2</v>
      </c>
      <c r="H68" s="116">
        <v>0.11446142369306456</v>
      </c>
      <c r="I68" s="116">
        <v>0.41053300543398241</v>
      </c>
      <c r="J68" s="116">
        <v>0.22385045837531536</v>
      </c>
      <c r="K68" s="97">
        <v>0.88752177038835711</v>
      </c>
      <c r="L68" s="98"/>
      <c r="M68" s="99">
        <v>67</v>
      </c>
      <c r="N68" s="119">
        <v>8.5385808922248271E-2</v>
      </c>
      <c r="O68" s="119">
        <v>0.19087844009585175</v>
      </c>
      <c r="P68" s="119">
        <v>-1.1224246597710952</v>
      </c>
      <c r="Q68" s="119">
        <v>-0.39847516105550018</v>
      </c>
      <c r="R68" s="119">
        <v>0.37552451482839211</v>
      </c>
      <c r="S68" s="119">
        <v>-1.514313542966981</v>
      </c>
      <c r="T68" s="119">
        <v>-1.2031381940593213</v>
      </c>
      <c r="U68" s="116">
        <v>-0.22617410390157364</v>
      </c>
      <c r="V68" s="116">
        <v>-0.75925351870491309</v>
      </c>
      <c r="W68" s="91">
        <v>1.2134535605398449</v>
      </c>
      <c r="X68" s="53"/>
      <c r="Y68" s="92">
        <v>67</v>
      </c>
      <c r="Z68" s="116">
        <f>(幕後結果!$AB$2+幕後結果!$AB$4*幕後結果_最佳化!$N1069)*12/3</f>
        <v>0.39773887940073821</v>
      </c>
      <c r="AA68" s="116">
        <f>(幕後結果!$AC$2+幕後結果!$AC$4*幕後結果_最佳化!$O1069)*12/3</f>
        <v>0.42063873133133001</v>
      </c>
      <c r="AB68" s="116">
        <f>(幕後結果!$AD$2+幕後結果!$AD$4*幕後結果_最佳化!$P1069)*12/3</f>
        <v>-0.79887760851292489</v>
      </c>
      <c r="AC68" s="116">
        <f>(幕後結果!$AE$2+幕後結果!$AE$4*幕後結果_最佳化!$Q1069)*12/3</f>
        <v>-0.35060936221121691</v>
      </c>
      <c r="AD68" s="116">
        <f>(幕後結果!$AF$2+幕後結果!$AF$4*幕後結果_最佳化!$R1069)*12/3</f>
        <v>-0.33905683245441853</v>
      </c>
      <c r="AE68" s="116">
        <f>(幕後結果!$AG$2+幕後結果!$AG$4*幕後結果_最佳化!$S1069)*12/3</f>
        <v>-0.54380146276036301</v>
      </c>
      <c r="AF68" s="116">
        <f>(幕後結果!$AH$2+幕後結果!$AH$4*幕後結果_最佳化!$T1069)*12/3</f>
        <v>-0.62920172556640763</v>
      </c>
      <c r="AG68" s="116">
        <f>(幕後結果!$AI$2+幕後結果!$AI$4*幕後結果_最佳化!$U1069)*12/3</f>
        <v>-0.21695800306083179</v>
      </c>
      <c r="AH68" s="116">
        <f>(幕後結果!$AJ$2+幕後結果!$AJ$4*幕後結果_最佳化!$V1069)*12/3</f>
        <v>-1.0415522343015768</v>
      </c>
      <c r="AI68" s="93">
        <f>(幕後結果!$AK$2+幕後結果!$AK$4*幕後結果_最佳化!$W1069)*12/3</f>
        <v>0.2384586673167762</v>
      </c>
      <c r="AJ68" s="53"/>
      <c r="AK68" s="53"/>
      <c r="AL68" s="53"/>
      <c r="AM68" s="101">
        <v>67</v>
      </c>
      <c r="AN68" s="120">
        <f t="shared" ref="AN68:AN131" si="14">B1069/SUM($B1069:$K1069)</f>
        <v>9.8533280810048876E-2</v>
      </c>
      <c r="AO68" s="120">
        <f t="shared" ref="AO68:AO131" si="15">C1069/SUM($B1069:$K1069)</f>
        <v>8.2825777992541344E-2</v>
      </c>
      <c r="AP68" s="120">
        <f t="shared" ref="AP68:AP131" si="16">D1069/SUM($B1069:$K1069)</f>
        <v>0.13765197742859694</v>
      </c>
      <c r="AQ68" s="120">
        <f t="shared" ref="AQ68:AQ131" si="17">E1069/SUM($B1069:$K1069)</f>
        <v>0.13773340654506083</v>
      </c>
      <c r="AR68" s="120">
        <f t="shared" ref="AR68:AR131" si="18">F1069/SUM($B1069:$K1069)</f>
        <v>0.14605045272520795</v>
      </c>
      <c r="AS68" s="120">
        <f t="shared" ref="AS68:AS131" si="19">G1069/SUM($B1069:$K1069)</f>
        <v>0.15191904813478138</v>
      </c>
      <c r="AT68" s="120">
        <f t="shared" ref="AT68:AT131" si="20">H1069/SUM($B1069:$K1069)</f>
        <v>9.376888989655387E-3</v>
      </c>
      <c r="AU68" s="120">
        <f t="shared" ref="AU68:AU131" si="21">I1069/SUM($B1069:$K1069)</f>
        <v>6.3519859682365773E-2</v>
      </c>
      <c r="AV68" s="120">
        <f t="shared" ref="AV68:AV131" si="22">J1069/SUM($B1069:$K1069)</f>
        <v>0.14222174796468176</v>
      </c>
      <c r="AW68" s="120">
        <f t="shared" ref="AW68:AW131" si="23">K1069/SUM($B1069:$K1069)</f>
        <v>3.0167559727059753E-2</v>
      </c>
      <c r="AX68" s="120">
        <f t="shared" ref="AX68:AX131" si="24">SUM(AN68:AW68)</f>
        <v>1</v>
      </c>
      <c r="AY68" s="120">
        <f>SUMPRODUCT(AN68:AW68,幕後結果_最佳化!$Z$1005:$AI$1005)</f>
        <v>4.8425788798723272E-2</v>
      </c>
      <c r="AZ68" s="120">
        <f>(SUMPRODUCT(AN68:AW68,MMULT(AN68:AW68,幕後結果!$AB$9:$AK$18)))*252</f>
        <v>2.9635114821227083E-2</v>
      </c>
      <c r="BA68" s="120">
        <f t="shared" ref="BA68:BA131" si="25">AZ68^0.5</f>
        <v>0.17214852546922116</v>
      </c>
      <c r="BB68" s="115">
        <f t="shared" ref="BB68:BB131" si="26">(AY68-$BC$2)/$BA68</f>
        <v>3.2098960962121288E-2</v>
      </c>
      <c r="BC68" s="53"/>
      <c r="BD68" s="53"/>
    </row>
    <row r="69" spans="1:56">
      <c r="A69" s="88">
        <v>68</v>
      </c>
      <c r="B69" s="116">
        <v>0.38684336012999099</v>
      </c>
      <c r="C69" s="116">
        <v>0.33537646593702064</v>
      </c>
      <c r="D69" s="116">
        <v>3.4290758897842721E-2</v>
      </c>
      <c r="E69" s="116">
        <v>0.58879341723274781</v>
      </c>
      <c r="F69" s="116">
        <v>0.14554131178185914</v>
      </c>
      <c r="G69" s="116">
        <v>0.32672082574575723</v>
      </c>
      <c r="H69" s="116">
        <v>0.26150167274102709</v>
      </c>
      <c r="I69" s="116">
        <v>0.14982955632778205</v>
      </c>
      <c r="J69" s="116">
        <v>0.67075882412425791</v>
      </c>
      <c r="K69" s="97">
        <v>4.369105504597437E-2</v>
      </c>
      <c r="L69" s="98"/>
      <c r="M69" s="99">
        <v>68</v>
      </c>
      <c r="N69" s="119">
        <v>-0.28755588172622926</v>
      </c>
      <c r="O69" s="119">
        <v>-0.42511487898329026</v>
      </c>
      <c r="P69" s="119">
        <v>-1.8211667192325187</v>
      </c>
      <c r="Q69" s="119">
        <v>0.2244422922169115</v>
      </c>
      <c r="R69" s="119">
        <v>-1.0557496138587381</v>
      </c>
      <c r="S69" s="119">
        <v>-0.44898614482717486</v>
      </c>
      <c r="T69" s="119">
        <v>-0.63872269576750063</v>
      </c>
      <c r="U69" s="116">
        <v>-1.0371646863899489</v>
      </c>
      <c r="V69" s="116">
        <v>0.44200947193756474</v>
      </c>
      <c r="W69" s="91">
        <v>-1.7093717514894153</v>
      </c>
      <c r="X69" s="53"/>
      <c r="Y69" s="92">
        <v>68</v>
      </c>
      <c r="Z69" s="116">
        <f>(幕後結果!$AB$2+幕後結果!$AB$4*幕後結果_最佳化!$N1070)*12/3</f>
        <v>-0.20016017309678155</v>
      </c>
      <c r="AA69" s="116">
        <f>(幕後結果!$AC$2+幕後結果!$AC$4*幕後結果_最佳化!$O1070)*12/3</f>
        <v>-2.0768222067386044E-3</v>
      </c>
      <c r="AB69" s="116">
        <f>(幕後結果!$AD$2+幕後結果!$AD$4*幕後結果_最佳化!$P1070)*12/3</f>
        <v>-1.453418184796013</v>
      </c>
      <c r="AC69" s="116">
        <f>(幕後結果!$AE$2+幕後結果!$AE$4*幕後結果_最佳化!$Q1070)*12/3</f>
        <v>-7.452434002247349E-2</v>
      </c>
      <c r="AD69" s="116">
        <f>(幕後結果!$AF$2+幕後結果!$AF$4*幕後結果_最佳化!$R1070)*12/3</f>
        <v>-1.2679215202623806</v>
      </c>
      <c r="AE69" s="116">
        <f>(幕後結果!$AG$2+幕後結果!$AG$4*幕後結果_最佳化!$S1070)*12/3</f>
        <v>0.17669880890834189</v>
      </c>
      <c r="AF69" s="116">
        <f>(幕後結果!$AH$2+幕後結果!$AH$4*幕後結果_最佳化!$T1070)*12/3</f>
        <v>-0.53863376706413191</v>
      </c>
      <c r="AG69" s="116">
        <f>(幕後結果!$AI$2+幕後結果!$AI$4*幕後結果_最佳化!$U1070)*12/3</f>
        <v>-0.61506444780769531</v>
      </c>
      <c r="AH69" s="116">
        <f>(幕後結果!$AJ$2+幕後結果!$AJ$4*幕後結果_最佳化!$V1070)*12/3</f>
        <v>-0.90396140377705958</v>
      </c>
      <c r="AI69" s="93">
        <f>(幕後結果!$AK$2+幕後結果!$AK$4*幕後結果_最佳化!$W1070)*12/3</f>
        <v>-1.2651618569115675</v>
      </c>
      <c r="AJ69" s="53"/>
      <c r="AK69" s="53"/>
      <c r="AL69" s="53"/>
      <c r="AM69" s="101">
        <v>68</v>
      </c>
      <c r="AN69" s="120">
        <f t="shared" si="14"/>
        <v>0.10003074138065914</v>
      </c>
      <c r="AO69" s="120">
        <f t="shared" si="15"/>
        <v>3.1115818584426186E-3</v>
      </c>
      <c r="AP69" s="120">
        <f t="shared" si="16"/>
        <v>0.15604339558712763</v>
      </c>
      <c r="AQ69" s="120">
        <f t="shared" si="17"/>
        <v>5.1940546743715378E-2</v>
      </c>
      <c r="AR69" s="120">
        <f t="shared" si="18"/>
        <v>0.25453358108119184</v>
      </c>
      <c r="AS69" s="120">
        <f t="shared" si="19"/>
        <v>0.20392812162324728</v>
      </c>
      <c r="AT69" s="120">
        <f t="shared" si="20"/>
        <v>5.6152348838219471E-2</v>
      </c>
      <c r="AU69" s="120">
        <f t="shared" si="21"/>
        <v>8.886563604347876E-2</v>
      </c>
      <c r="AV69" s="120">
        <f t="shared" si="22"/>
        <v>3.6137242791327948E-2</v>
      </c>
      <c r="AW69" s="120">
        <f t="shared" si="23"/>
        <v>4.9256804052590017E-2</v>
      </c>
      <c r="AX69" s="120">
        <f t="shared" si="24"/>
        <v>1</v>
      </c>
      <c r="AY69" s="120">
        <f>SUMPRODUCT(AN69:AW69,幕後結果_最佳化!$Z$1005:$AI$1005)</f>
        <v>3.517427255462964E-2</v>
      </c>
      <c r="AZ69" s="120">
        <f>(SUMPRODUCT(AN69:AW69,MMULT(AN69:AW69,幕後結果!$AB$9:$AK$18)))*252</f>
        <v>3.0645607475022273E-2</v>
      </c>
      <c r="BA69" s="120">
        <f t="shared" si="25"/>
        <v>0.17505886859860106</v>
      </c>
      <c r="BB69" s="115">
        <f t="shared" si="26"/>
        <v>-4.4132168265550518E-2</v>
      </c>
      <c r="BC69" s="53"/>
      <c r="BD69" s="53"/>
    </row>
    <row r="70" spans="1:56">
      <c r="A70" s="88">
        <v>69</v>
      </c>
      <c r="B70" s="116">
        <v>0.17913960020264219</v>
      </c>
      <c r="C70" s="116">
        <v>0.37994743017815602</v>
      </c>
      <c r="D70" s="116">
        <v>0.73849677195239849</v>
      </c>
      <c r="E70" s="116">
        <v>0.6293727141233898</v>
      </c>
      <c r="F70" s="116">
        <v>0.89270106655845627</v>
      </c>
      <c r="G70" s="116">
        <v>0.6111085646148533</v>
      </c>
      <c r="H70" s="116">
        <v>0.47666074232950817</v>
      </c>
      <c r="I70" s="116">
        <v>0.59279143751794949</v>
      </c>
      <c r="J70" s="116">
        <v>0.6262500335833201</v>
      </c>
      <c r="K70" s="97">
        <v>6.4910619389106916E-3</v>
      </c>
      <c r="L70" s="98"/>
      <c r="M70" s="99">
        <v>69</v>
      </c>
      <c r="N70" s="119">
        <v>-0.91864898685896357</v>
      </c>
      <c r="O70" s="119">
        <v>-0.30561885814138406</v>
      </c>
      <c r="P70" s="119">
        <v>0.63871791503858488</v>
      </c>
      <c r="Q70" s="119">
        <v>0.3301924228721147</v>
      </c>
      <c r="R70" s="119">
        <v>1.2410213366427296</v>
      </c>
      <c r="S70" s="119">
        <v>0.28220950462513411</v>
      </c>
      <c r="T70" s="119">
        <v>-5.8536255023949872E-2</v>
      </c>
      <c r="U70" s="116">
        <v>0.23473151581590609</v>
      </c>
      <c r="V70" s="116">
        <v>0.32193764594440683</v>
      </c>
      <c r="W70" s="91">
        <v>-2.4842593007424387</v>
      </c>
      <c r="X70" s="53"/>
      <c r="Y70" s="92">
        <v>69</v>
      </c>
      <c r="Z70" s="116">
        <f>(幕後結果!$AB$2+幕後結果!$AB$4*幕後結果_最佳化!$N1071)*12/3</f>
        <v>-1.2119268354414274</v>
      </c>
      <c r="AA70" s="116">
        <f>(幕後結果!$AC$2+幕後結果!$AC$4*幕後結果_最佳化!$O1071)*12/3</f>
        <v>0.11617375873776421</v>
      </c>
      <c r="AB70" s="116">
        <f>(幕後結果!$AD$2+幕後結果!$AD$4*幕後結果_最佳化!$P1071)*12/3</f>
        <v>0.32730579472358567</v>
      </c>
      <c r="AC70" s="116">
        <f>(幕後結果!$AE$2+幕後結果!$AE$4*幕後結果_最佳化!$Q1071)*12/3</f>
        <v>0.23564482285511104</v>
      </c>
      <c r="AD70" s="116">
        <f>(幕後結果!$AF$2+幕後結果!$AF$4*幕後結果_最佳化!$R1071)*12/3</f>
        <v>0.20635910837355997</v>
      </c>
      <c r="AE70" s="116">
        <f>(幕後結果!$AG$2+幕後結果!$AG$4*幕後結果_最佳化!$S1071)*12/3</f>
        <v>0.66547914484543169</v>
      </c>
      <c r="AF70" s="116">
        <f>(幕後結果!$AH$2+幕後結果!$AH$4*幕後結果_最佳化!$T1071)*12/3</f>
        <v>-4.7649985852845765E-2</v>
      </c>
      <c r="AG70" s="116">
        <f>(幕後結果!$AI$2+幕後結果!$AI$4*幕後結果_最佳化!$U1071)*12/3</f>
        <v>0.2865328363577091</v>
      </c>
      <c r="AH70" s="116">
        <f>(幕後結果!$AJ$2+幕後結果!$AJ$4*幕後結果_最佳化!$V1071)*12/3</f>
        <v>8.3891021767953988E-2</v>
      </c>
      <c r="AI70" s="93">
        <f>(幕後結果!$AK$2+幕後結果!$AK$4*幕後結果_最佳化!$W1071)*12/3</f>
        <v>-0.7456065263365601</v>
      </c>
      <c r="AJ70" s="53"/>
      <c r="AK70" s="53"/>
      <c r="AL70" s="53"/>
      <c r="AM70" s="101">
        <v>69</v>
      </c>
      <c r="AN70" s="120">
        <f t="shared" si="14"/>
        <v>0.11135994560499572</v>
      </c>
      <c r="AO70" s="120">
        <f t="shared" si="15"/>
        <v>0.12994944346671389</v>
      </c>
      <c r="AP70" s="120">
        <f t="shared" si="16"/>
        <v>6.4466605816559178E-2</v>
      </c>
      <c r="AQ70" s="120">
        <f t="shared" si="17"/>
        <v>7.3064307611117027E-2</v>
      </c>
      <c r="AR70" s="120">
        <f t="shared" si="18"/>
        <v>0.11387108814753025</v>
      </c>
      <c r="AS70" s="120">
        <f t="shared" si="19"/>
        <v>0.10861830271333103</v>
      </c>
      <c r="AT70" s="120">
        <f t="shared" si="20"/>
        <v>0.12677096140513303</v>
      </c>
      <c r="AU70" s="120">
        <f t="shared" si="21"/>
        <v>3.8961009077845922E-2</v>
      </c>
      <c r="AV70" s="120">
        <f t="shared" si="22"/>
        <v>0.10621518080292425</v>
      </c>
      <c r="AW70" s="120">
        <f t="shared" si="23"/>
        <v>0.12672315535384956</v>
      </c>
      <c r="AX70" s="120">
        <f t="shared" si="24"/>
        <v>0.99999999999999989</v>
      </c>
      <c r="AY70" s="120">
        <f>SUMPRODUCT(AN70:AW70,幕後結果_最佳化!$Z$1005:$AI$1005)</f>
        <v>8.4908651416271866E-2</v>
      </c>
      <c r="AZ70" s="120">
        <f>(SUMPRODUCT(AN70:AW70,MMULT(AN70:AW70,幕後結果!$AB$9:$AK$18)))*252</f>
        <v>2.6376760451413593E-2</v>
      </c>
      <c r="BA70" s="120">
        <f t="shared" si="25"/>
        <v>0.16240923758029774</v>
      </c>
      <c r="BB70" s="115">
        <f t="shared" si="26"/>
        <v>0.25865924895744991</v>
      </c>
      <c r="BC70" s="53"/>
      <c r="BD70" s="53"/>
    </row>
    <row r="71" spans="1:56">
      <c r="A71" s="88">
        <v>70</v>
      </c>
      <c r="B71" s="116">
        <v>0.9981064762675691</v>
      </c>
      <c r="C71" s="116">
        <v>0.93295060636250904</v>
      </c>
      <c r="D71" s="116">
        <v>0.12099055009982718</v>
      </c>
      <c r="E71" s="116">
        <v>0.47720547517280165</v>
      </c>
      <c r="F71" s="116">
        <v>4.733259146601676E-2</v>
      </c>
      <c r="G71" s="116">
        <v>0.59009209576717292</v>
      </c>
      <c r="H71" s="116">
        <v>0.35930596545839033</v>
      </c>
      <c r="I71" s="116">
        <v>0.13447611556678707</v>
      </c>
      <c r="J71" s="116">
        <v>0.32178280726809017</v>
      </c>
      <c r="K71" s="97">
        <v>0.16442848290361933</v>
      </c>
      <c r="L71" s="98"/>
      <c r="M71" s="99">
        <v>70</v>
      </c>
      <c r="N71" s="119">
        <v>2.8953758927185929</v>
      </c>
      <c r="O71" s="119">
        <v>1.4981326593144175</v>
      </c>
      <c r="P71" s="119">
        <v>-1.170049373456679</v>
      </c>
      <c r="Q71" s="119">
        <v>-5.716852525808333E-2</v>
      </c>
      <c r="R71" s="119">
        <v>-1.6712860884072485</v>
      </c>
      <c r="S71" s="119">
        <v>0.22778188723710588</v>
      </c>
      <c r="T71" s="119">
        <v>-0.36031453503095573</v>
      </c>
      <c r="U71" s="116">
        <v>-1.1054786717546186</v>
      </c>
      <c r="V71" s="116">
        <v>-0.46271925521144619</v>
      </c>
      <c r="W71" s="91">
        <v>-0.97641880607746845</v>
      </c>
      <c r="X71" s="53"/>
      <c r="Y71" s="92">
        <v>70</v>
      </c>
      <c r="Z71" s="116">
        <f>(幕後結果!$AB$2+幕後結果!$AB$4*幕後結果_最佳化!$N1072)*12/3</f>
        <v>4.9027069501677536</v>
      </c>
      <c r="AA71" s="116">
        <f>(幕後結果!$AC$2+幕後結果!$AC$4*幕後結果_最佳化!$O1072)*12/3</f>
        <v>1.2137054958350575</v>
      </c>
      <c r="AB71" s="116">
        <f>(幕後結果!$AD$2+幕後結果!$AD$4*幕後結果_最佳化!$P1072)*12/3</f>
        <v>-0.18790524664582373</v>
      </c>
      <c r="AC71" s="116">
        <f>(幕後結果!$AE$2+幕後結果!$AE$4*幕後結果_最佳化!$Q1072)*12/3</f>
        <v>0.38786428456349231</v>
      </c>
      <c r="AD71" s="116">
        <f>(幕後結果!$AF$2+幕後結果!$AF$4*幕後結果_最佳化!$R1072)*12/3</f>
        <v>-1.0431829554684371</v>
      </c>
      <c r="AE71" s="116">
        <f>(幕後結果!$AG$2+幕後結果!$AG$4*幕後結果_最佳化!$S1072)*12/3</f>
        <v>1.0886304135331839</v>
      </c>
      <c r="AF71" s="116">
        <f>(幕後結果!$AH$2+幕後結果!$AH$4*幕後結果_最佳化!$T1072)*12/3</f>
        <v>4.6435110855459115E-2</v>
      </c>
      <c r="AG71" s="116">
        <f>(幕後結果!$AI$2+幕後結果!$AI$4*幕後結果_最佳化!$U1072)*12/3</f>
        <v>-0.33008012547420451</v>
      </c>
      <c r="AH71" s="116">
        <f>(幕後結果!$AJ$2+幕後結果!$AJ$4*幕後結果_最佳化!$V1072)*12/3</f>
        <v>-0.65873384962849735</v>
      </c>
      <c r="AI71" s="93">
        <f>(幕後結果!$AK$2+幕後結果!$AK$4*幕後結果_最佳化!$W1072)*12/3</f>
        <v>-0.6686176672152716</v>
      </c>
      <c r="AJ71" s="53"/>
      <c r="AK71" s="53"/>
      <c r="AL71" s="53"/>
      <c r="AM71" s="101">
        <v>70</v>
      </c>
      <c r="AN71" s="120">
        <f t="shared" si="14"/>
        <v>5.441912136302883E-2</v>
      </c>
      <c r="AO71" s="120">
        <f t="shared" si="15"/>
        <v>0.19555382112353237</v>
      </c>
      <c r="AP71" s="120">
        <f t="shared" si="16"/>
        <v>2.6357239296869391E-2</v>
      </c>
      <c r="AQ71" s="120">
        <f t="shared" si="17"/>
        <v>0.16982909788818817</v>
      </c>
      <c r="AR71" s="120">
        <f t="shared" si="18"/>
        <v>8.8402126572180217E-2</v>
      </c>
      <c r="AS71" s="120">
        <f t="shared" si="19"/>
        <v>0.12297655393328215</v>
      </c>
      <c r="AT71" s="120">
        <f t="shared" si="20"/>
        <v>0.12884528539104415</v>
      </c>
      <c r="AU71" s="120">
        <f t="shared" si="21"/>
        <v>6.5466929325381257E-2</v>
      </c>
      <c r="AV71" s="120">
        <f t="shared" si="22"/>
        <v>4.519140383553507E-2</v>
      </c>
      <c r="AW71" s="120">
        <f t="shared" si="23"/>
        <v>0.10295842127095832</v>
      </c>
      <c r="AX71" s="120">
        <f t="shared" si="24"/>
        <v>0.99999999999999989</v>
      </c>
      <c r="AY71" s="120">
        <f>SUMPRODUCT(AN71:AW71,幕後結果_最佳化!$Z$1005:$AI$1005)</f>
        <v>0.12208931156778075</v>
      </c>
      <c r="AZ71" s="120">
        <f>(SUMPRODUCT(AN71:AW71,MMULT(AN71:AW71,幕後結果!$AB$9:$AK$18)))*252</f>
        <v>2.2035495183860568E-2</v>
      </c>
      <c r="BA71" s="120">
        <f t="shared" si="25"/>
        <v>0.148443575758133</v>
      </c>
      <c r="BB71" s="115">
        <f t="shared" si="26"/>
        <v>0.53346405301370603</v>
      </c>
      <c r="BC71" s="53"/>
      <c r="BD71" s="53"/>
    </row>
    <row r="72" spans="1:56">
      <c r="A72" s="88">
        <v>71</v>
      </c>
      <c r="B72" s="116">
        <v>0.35386269389775227</v>
      </c>
      <c r="C72" s="116">
        <v>0.28738588420663413</v>
      </c>
      <c r="D72" s="116">
        <v>0.28337382663418609</v>
      </c>
      <c r="E72" s="116">
        <v>0.32654245192704279</v>
      </c>
      <c r="F72" s="116">
        <v>8.490130798273321E-2</v>
      </c>
      <c r="G72" s="116">
        <v>0.84007683863308591</v>
      </c>
      <c r="H72" s="116">
        <v>0.74554558443412078</v>
      </c>
      <c r="I72" s="116">
        <v>0.36312984562640427</v>
      </c>
      <c r="J72" s="116">
        <v>0.66940311075272563</v>
      </c>
      <c r="K72" s="97">
        <v>0.62313694352268412</v>
      </c>
      <c r="L72" s="98"/>
      <c r="M72" s="99">
        <v>71</v>
      </c>
      <c r="N72" s="119">
        <v>-0.37491270782688219</v>
      </c>
      <c r="O72" s="119">
        <v>-0.56103780063095365</v>
      </c>
      <c r="P72" s="119">
        <v>-0.57284794444281362</v>
      </c>
      <c r="Q72" s="119">
        <v>-0.44948073294744656</v>
      </c>
      <c r="R72" s="119">
        <v>-1.3728383168219709</v>
      </c>
      <c r="S72" s="119">
        <v>0.99477373604260211</v>
      </c>
      <c r="T72" s="119">
        <v>0.66053770391732991</v>
      </c>
      <c r="U72" s="116">
        <v>-0.35010527632798616</v>
      </c>
      <c r="V72" s="116">
        <v>0.43826557394414678</v>
      </c>
      <c r="W72" s="91">
        <v>0.31373000085635322</v>
      </c>
      <c r="X72" s="53"/>
      <c r="Y72" s="92">
        <v>71</v>
      </c>
      <c r="Z72" s="116">
        <f>(幕後結果!$AB$2+幕後結果!$AB$4*幕後結果_最佳化!$N1073)*12/3</f>
        <v>-0.34021038701615214</v>
      </c>
      <c r="AA72" s="116">
        <f>(幕後結果!$AC$2+幕後結果!$AC$4*幕後結果_最佳化!$O1073)*12/3</f>
        <v>-9.5090760104061367E-2</v>
      </c>
      <c r="AB72" s="116">
        <f>(幕後結果!$AD$2+幕後結果!$AD$4*幕後結果_最佳化!$P1073)*12/3</f>
        <v>-0.516159173769691</v>
      </c>
      <c r="AC72" s="116">
        <f>(幕後結果!$AE$2+幕後結果!$AE$4*幕後結果_最佳化!$Q1073)*12/3</f>
        <v>-0.42886265965738862</v>
      </c>
      <c r="AD72" s="116">
        <f>(幕後結果!$AF$2+幕後結果!$AF$4*幕後結果_最佳化!$R1073)*12/3</f>
        <v>-1.3083122161813376</v>
      </c>
      <c r="AE72" s="116">
        <f>(幕後結果!$AG$2+幕後結果!$AG$4*幕後結果_最佳化!$S1073)*12/3</f>
        <v>0.95496480838884901</v>
      </c>
      <c r="AF72" s="116">
        <f>(幕後結果!$AH$2+幕後結果!$AH$4*幕後結果_最佳化!$T1073)*12/3</f>
        <v>9.9088331732824941E-2</v>
      </c>
      <c r="AG72" s="116">
        <f>(幕後結果!$AI$2+幕後結果!$AI$4*幕後結果_最佳化!$U1073)*12/3</f>
        <v>-0.2513514046800438</v>
      </c>
      <c r="AH72" s="116">
        <f>(幕後結果!$AJ$2+幕後結果!$AJ$4*幕後結果_最佳化!$V1073)*12/3</f>
        <v>-0.39189546945108839</v>
      </c>
      <c r="AI72" s="93">
        <f>(幕後結果!$AK$2+幕後結果!$AK$4*幕後結果_最佳化!$W1073)*12/3</f>
        <v>0.30474848616936073</v>
      </c>
      <c r="AJ72" s="53"/>
      <c r="AK72" s="53"/>
      <c r="AL72" s="53"/>
      <c r="AM72" s="101">
        <v>71</v>
      </c>
      <c r="AN72" s="120">
        <f t="shared" si="14"/>
        <v>0.12179614160789436</v>
      </c>
      <c r="AO72" s="120">
        <f t="shared" si="15"/>
        <v>0.11547685868091519</v>
      </c>
      <c r="AP72" s="120">
        <f t="shared" si="16"/>
        <v>0.14503225393337865</v>
      </c>
      <c r="AQ72" s="120">
        <f t="shared" si="17"/>
        <v>0.12646600758546861</v>
      </c>
      <c r="AR72" s="120">
        <f t="shared" si="18"/>
        <v>4.2038064372311211E-3</v>
      </c>
      <c r="AS72" s="120">
        <f t="shared" si="19"/>
        <v>7.2400098417094091E-2</v>
      </c>
      <c r="AT72" s="120">
        <f t="shared" si="20"/>
        <v>0.12966149872557198</v>
      </c>
      <c r="AU72" s="120">
        <f t="shared" si="21"/>
        <v>0.17045185464558693</v>
      </c>
      <c r="AV72" s="120">
        <f t="shared" si="22"/>
        <v>4.1900696473300058E-3</v>
      </c>
      <c r="AW72" s="120">
        <f t="shared" si="23"/>
        <v>0.11032141031952904</v>
      </c>
      <c r="AX72" s="120">
        <f t="shared" si="24"/>
        <v>0.99999999999999989</v>
      </c>
      <c r="AY72" s="120">
        <f>SUMPRODUCT(AN72:AW72,幕後結果_最佳化!$Z$1005:$AI$1005)</f>
        <v>0.14250245508934856</v>
      </c>
      <c r="AZ72" s="120">
        <f>(SUMPRODUCT(AN72:AW72,MMULT(AN72:AW72,幕後結果!$AB$9:$AK$18)))*252</f>
        <v>2.7820223134174153E-2</v>
      </c>
      <c r="BA72" s="120">
        <f t="shared" si="25"/>
        <v>0.16679395412956116</v>
      </c>
      <c r="BB72" s="115">
        <f t="shared" si="26"/>
        <v>0.59715866566710196</v>
      </c>
      <c r="BC72" s="53"/>
      <c r="BD72" s="53"/>
    </row>
    <row r="73" spans="1:56">
      <c r="A73" s="88">
        <v>72</v>
      </c>
      <c r="B73" s="116">
        <v>0.33817519515144578</v>
      </c>
      <c r="C73" s="116">
        <v>4.5147949755310446E-2</v>
      </c>
      <c r="D73" s="116">
        <v>0.85135875304926634</v>
      </c>
      <c r="E73" s="116">
        <v>3.2406725354254373E-2</v>
      </c>
      <c r="F73" s="116">
        <v>0.50009768969467094</v>
      </c>
      <c r="G73" s="116">
        <v>0.85043078688258023</v>
      </c>
      <c r="H73" s="116">
        <v>0.98699622255754593</v>
      </c>
      <c r="I73" s="116">
        <v>0.45732253828352221</v>
      </c>
      <c r="J73" s="116">
        <v>7.3296779799439937E-2</v>
      </c>
      <c r="K73" s="97">
        <v>6.1076992228995763E-2</v>
      </c>
      <c r="L73" s="98"/>
      <c r="M73" s="99">
        <v>72</v>
      </c>
      <c r="N73" s="119">
        <v>-0.41744849435170023</v>
      </c>
      <c r="O73" s="119">
        <v>-1.6938389023265423</v>
      </c>
      <c r="P73" s="119">
        <v>1.042278680062714</v>
      </c>
      <c r="Q73" s="119">
        <v>-1.8465426629944255</v>
      </c>
      <c r="R73" s="119">
        <v>2.4487175324943095E-4</v>
      </c>
      <c r="S73" s="119">
        <v>1.0382827735366735</v>
      </c>
      <c r="T73" s="119">
        <v>2.2260989407519665</v>
      </c>
      <c r="U73" s="116">
        <v>-0.10718139307022678</v>
      </c>
      <c r="V73" s="116">
        <v>-1.4516693714060118</v>
      </c>
      <c r="W73" s="91">
        <v>-1.5457954160598053</v>
      </c>
      <c r="X73" s="53"/>
      <c r="Y73" s="92">
        <v>72</v>
      </c>
      <c r="Z73" s="116">
        <f>(幕後結果!$AB$2+幕後結果!$AB$4*幕後結果_最佳化!$N1074)*12/3</f>
        <v>-0.40840363839602239</v>
      </c>
      <c r="AA73" s="116">
        <f>(幕後結果!$AC$2+幕後結果!$AC$4*幕後結果_最佳化!$O1074)*12/3</f>
        <v>-0.905606594858822</v>
      </c>
      <c r="AB73" s="116">
        <f>(幕後結果!$AD$2+幕後結果!$AD$4*幕後結果_最佳化!$P1074)*12/3</f>
        <v>0.64753337575167869</v>
      </c>
      <c r="AC73" s="116">
        <f>(幕後結果!$AE$2+幕後結果!$AE$4*幕後結果_最佳化!$Q1074)*12/3</f>
        <v>-1.3184797070758283</v>
      </c>
      <c r="AD73" s="116">
        <f>(幕後結果!$AF$2+幕後結果!$AF$4*幕後結果_最佳化!$R1074)*12/3</f>
        <v>-0.35405944076988555</v>
      </c>
      <c r="AE73" s="116">
        <f>(幕後結果!$AG$2+幕後結果!$AG$4*幕後結果_最佳化!$S1074)*12/3</f>
        <v>0.59049674233884053</v>
      </c>
      <c r="AF73" s="116">
        <f>(幕後結果!$AH$2+幕後結果!$AH$4*幕後結果_最佳化!$T1074)*12/3</f>
        <v>0.85753186518087909</v>
      </c>
      <c r="AG73" s="116">
        <f>(幕後結果!$AI$2+幕後結果!$AI$4*幕後結果_最佳化!$U1074)*12/3</f>
        <v>-0.19917995363301233</v>
      </c>
      <c r="AH73" s="116">
        <f>(幕後結果!$AJ$2+幕後結果!$AJ$4*幕後結果_最佳化!$V1074)*12/3</f>
        <v>-0.57853034393014124</v>
      </c>
      <c r="AI73" s="93">
        <f>(幕後結果!$AK$2+幕後結果!$AK$4*幕後結果_最佳化!$W1074)*12/3</f>
        <v>-0.49172182955096844</v>
      </c>
      <c r="AJ73" s="53"/>
      <c r="AK73" s="53"/>
      <c r="AL73" s="53"/>
      <c r="AM73" s="101">
        <v>72</v>
      </c>
      <c r="AN73" s="120">
        <f t="shared" si="14"/>
        <v>0.14119918921203578</v>
      </c>
      <c r="AO73" s="120">
        <f t="shared" si="15"/>
        <v>0.12516194959511154</v>
      </c>
      <c r="AP73" s="120">
        <f t="shared" si="16"/>
        <v>0.16159629029519249</v>
      </c>
      <c r="AQ73" s="120">
        <f t="shared" si="17"/>
        <v>2.8150705128620203E-2</v>
      </c>
      <c r="AR73" s="120">
        <f t="shared" si="18"/>
        <v>1.6479834964161857E-2</v>
      </c>
      <c r="AS73" s="120">
        <f t="shared" si="19"/>
        <v>0.12829901317198403</v>
      </c>
      <c r="AT73" s="120">
        <f t="shared" si="20"/>
        <v>8.2362119449222573E-2</v>
      </c>
      <c r="AU73" s="120">
        <f t="shared" si="21"/>
        <v>9.5761615644098158E-2</v>
      </c>
      <c r="AV73" s="120">
        <f t="shared" si="22"/>
        <v>0.14568386858521221</v>
      </c>
      <c r="AW73" s="120">
        <f t="shared" si="23"/>
        <v>7.530541395436112E-2</v>
      </c>
      <c r="AX73" s="120">
        <f t="shared" si="24"/>
        <v>0.99999999999999989</v>
      </c>
      <c r="AY73" s="120">
        <f>SUMPRODUCT(AN73:AW73,幕後結果_最佳化!$Z$1005:$AI$1005)</f>
        <v>0.12318179008160562</v>
      </c>
      <c r="AZ73" s="120">
        <f>(SUMPRODUCT(AN73:AW73,MMULT(AN73:AW73,幕後結果!$AB$9:$AK$18)))*252</f>
        <v>3.2068104196821601E-2</v>
      </c>
      <c r="BA73" s="120">
        <f t="shared" si="25"/>
        <v>0.17907569404255175</v>
      </c>
      <c r="BB73" s="115">
        <f t="shared" si="26"/>
        <v>0.44831204207160114</v>
      </c>
      <c r="BC73" s="53"/>
      <c r="BD73" s="53"/>
    </row>
    <row r="74" spans="1:56">
      <c r="A74" s="88">
        <v>73</v>
      </c>
      <c r="B74" s="116">
        <v>0.74208809904566886</v>
      </c>
      <c r="C74" s="116">
        <v>0.96440502868783473</v>
      </c>
      <c r="D74" s="116">
        <v>0.81365839830130948</v>
      </c>
      <c r="E74" s="116">
        <v>0.16392134089506505</v>
      </c>
      <c r="F74" s="116">
        <v>0.69127956974030869</v>
      </c>
      <c r="G74" s="116">
        <v>0.30168679046498714</v>
      </c>
      <c r="H74" s="116">
        <v>0.96641430953289986</v>
      </c>
      <c r="I74" s="116">
        <v>0.24976140592516605</v>
      </c>
      <c r="J74" s="116">
        <v>0.76847539242382124</v>
      </c>
      <c r="K74" s="97">
        <v>0.12234778297163129</v>
      </c>
      <c r="L74" s="98"/>
      <c r="M74" s="99">
        <v>73</v>
      </c>
      <c r="N74" s="119">
        <v>0.64979631138139438</v>
      </c>
      <c r="O74" s="119">
        <v>1.8042639227037272</v>
      </c>
      <c r="P74" s="119">
        <v>0.89145857914540405</v>
      </c>
      <c r="Q74" s="119">
        <v>-0.97846846285071054</v>
      </c>
      <c r="R74" s="119">
        <v>0.49948058561883091</v>
      </c>
      <c r="S74" s="119">
        <v>-0.51955527021327919</v>
      </c>
      <c r="T74" s="119">
        <v>1.8305256093675488</v>
      </c>
      <c r="U74" s="116">
        <v>-0.67524076381040643</v>
      </c>
      <c r="V74" s="116">
        <v>0.73383514960137775</v>
      </c>
      <c r="W74" s="91">
        <v>-1.163330178532207</v>
      </c>
      <c r="X74" s="53"/>
      <c r="Y74" s="92">
        <v>73</v>
      </c>
      <c r="Z74" s="116">
        <f>(幕後結果!$AB$2+幕後結果!$AB$4*幕後結果_最佳化!$N1075)*12/3</f>
        <v>1.3026001837327648</v>
      </c>
      <c r="AA74" s="116">
        <f>(幕後結果!$AC$2+幕後結果!$AC$4*幕後結果_最佳化!$O1075)*12/3</f>
        <v>1.5490488804231142</v>
      </c>
      <c r="AB74" s="116">
        <f>(幕後結果!$AD$2+幕後結果!$AD$4*幕後結果_最佳化!$P1075)*12/3</f>
        <v>0.97491501890820975</v>
      </c>
      <c r="AC74" s="116">
        <f>(幕後結果!$AE$2+幕後結果!$AE$4*幕後結果_最佳化!$Q1075)*12/3</f>
        <v>-0.33804654612627233</v>
      </c>
      <c r="AD74" s="116">
        <f>(幕後結果!$AF$2+幕後結果!$AF$4*幕後結果_最佳化!$R1075)*12/3</f>
        <v>4.6398364985824669E-2</v>
      </c>
      <c r="AE74" s="116">
        <f>(幕後結果!$AG$2+幕後結果!$AG$4*幕後結果_最佳化!$S1075)*12/3</f>
        <v>0.23095090975296606</v>
      </c>
      <c r="AF74" s="116">
        <f>(幕後結果!$AH$2+幕後結果!$AH$4*幕後結果_最佳化!$T1075)*12/3</f>
        <v>1.1207289336418846</v>
      </c>
      <c r="AG74" s="116">
        <f>(幕後結果!$AI$2+幕後結果!$AI$4*幕後結果_最佳化!$U1075)*12/3</f>
        <v>-1.2462905364218228E-2</v>
      </c>
      <c r="AH74" s="116">
        <f>(幕後結果!$AJ$2+幕後結果!$AJ$4*幕後結果_最佳化!$V1075)*12/3</f>
        <v>0.55123708291917306</v>
      </c>
      <c r="AI74" s="93">
        <f>(幕後結果!$AK$2+幕後結果!$AK$4*幕後結果_最佳化!$W1075)*12/3</f>
        <v>-6.5865103199169717E-2</v>
      </c>
      <c r="AJ74" s="53"/>
      <c r="AK74" s="53"/>
      <c r="AL74" s="53"/>
      <c r="AM74" s="101">
        <v>73</v>
      </c>
      <c r="AN74" s="120">
        <f t="shared" si="14"/>
        <v>0.15639891309673221</v>
      </c>
      <c r="AO74" s="120">
        <f t="shared" si="15"/>
        <v>0.18396978170856287</v>
      </c>
      <c r="AP74" s="120">
        <f t="shared" si="16"/>
        <v>4.5844614718782331E-2</v>
      </c>
      <c r="AQ74" s="120">
        <f t="shared" si="17"/>
        <v>0.16284561282116577</v>
      </c>
      <c r="AR74" s="120">
        <f t="shared" si="18"/>
        <v>8.7413408018330016E-2</v>
      </c>
      <c r="AS74" s="120">
        <f t="shared" si="19"/>
        <v>1.7121369661946193E-3</v>
      </c>
      <c r="AT74" s="120">
        <f t="shared" si="20"/>
        <v>6.8687760976748641E-2</v>
      </c>
      <c r="AU74" s="120">
        <f t="shared" si="21"/>
        <v>8.5659787497720907E-2</v>
      </c>
      <c r="AV74" s="120">
        <f t="shared" si="22"/>
        <v>3.6567079199783775E-2</v>
      </c>
      <c r="AW74" s="120">
        <f t="shared" si="23"/>
        <v>0.17090090499597882</v>
      </c>
      <c r="AX74" s="120">
        <f t="shared" si="24"/>
        <v>0.99999999999999978</v>
      </c>
      <c r="AY74" s="120">
        <f>SUMPRODUCT(AN74:AW74,幕後結果_最佳化!$Z$1005:$AI$1005)</f>
        <v>0.10243033514247227</v>
      </c>
      <c r="AZ74" s="120">
        <f>(SUMPRODUCT(AN74:AW74,MMULT(AN74:AW74,幕後結果!$AB$9:$AK$18)))*252</f>
        <v>3.209625346986128E-2</v>
      </c>
      <c r="BA74" s="120">
        <f t="shared" si="25"/>
        <v>0.17915427282055341</v>
      </c>
      <c r="BB74" s="115">
        <f t="shared" si="26"/>
        <v>0.33228532150109386</v>
      </c>
      <c r="BC74" s="53"/>
      <c r="BD74" s="53"/>
    </row>
    <row r="75" spans="1:56">
      <c r="A75" s="88">
        <v>74</v>
      </c>
      <c r="B75" s="116">
        <v>0.87127581628473649</v>
      </c>
      <c r="C75" s="116">
        <v>0.10530997959796351</v>
      </c>
      <c r="D75" s="116">
        <v>0.40839763108464355</v>
      </c>
      <c r="E75" s="116">
        <v>2.8326855949326823E-2</v>
      </c>
      <c r="F75" s="116">
        <v>0.457041030410825</v>
      </c>
      <c r="G75" s="116">
        <v>0.92056595560464394</v>
      </c>
      <c r="H75" s="116">
        <v>0.55423086236457908</v>
      </c>
      <c r="I75" s="116">
        <v>0.59531506638040033</v>
      </c>
      <c r="J75" s="116">
        <v>0.85987220672154541</v>
      </c>
      <c r="K75" s="97">
        <v>0.33563118327823793</v>
      </c>
      <c r="L75" s="98"/>
      <c r="M75" s="99">
        <v>74</v>
      </c>
      <c r="N75" s="119">
        <v>1.1324426859840828</v>
      </c>
      <c r="O75" s="119">
        <v>-1.25186253310159</v>
      </c>
      <c r="P75" s="119">
        <v>-0.23166880511445112</v>
      </c>
      <c r="Q75" s="119">
        <v>-1.9059729758985475</v>
      </c>
      <c r="R75" s="119">
        <v>-0.1078911204976967</v>
      </c>
      <c r="S75" s="119">
        <v>1.4088886750106715</v>
      </c>
      <c r="T75" s="119">
        <v>0.13635799919395028</v>
      </c>
      <c r="U75" s="116">
        <v>0.24123902378533862</v>
      </c>
      <c r="V75" s="116">
        <v>1.0797453649095221</v>
      </c>
      <c r="W75" s="91">
        <v>-0.42441612000099022</v>
      </c>
      <c r="X75" s="53"/>
      <c r="Y75" s="92">
        <v>74</v>
      </c>
      <c r="Z75" s="116">
        <f>(幕後結果!$AB$2+幕後結果!$AB$4*幕後結果_最佳化!$N1076)*12/3</f>
        <v>2.0763774719853418</v>
      </c>
      <c r="AA75" s="116">
        <f>(幕後結果!$AC$2+幕後結果!$AC$4*幕後結果_最佳化!$O1076)*12/3</f>
        <v>-0.6683847357314695</v>
      </c>
      <c r="AB75" s="116">
        <f>(幕後結果!$AD$2+幕後結果!$AD$4*幕後結果_最佳化!$P1076)*12/3</f>
        <v>2.9536697584284927E-3</v>
      </c>
      <c r="AC75" s="116">
        <f>(幕後結果!$AE$2+幕後結果!$AE$4*幕後結果_最佳化!$Q1076)*12/3</f>
        <v>-1.271433958094127</v>
      </c>
      <c r="AD75" s="116">
        <f>(幕後結果!$AF$2+幕後結果!$AF$4*幕後結果_最佳化!$R1076)*12/3</f>
        <v>-0.32760222157646585</v>
      </c>
      <c r="AE75" s="116">
        <f>(幕後結果!$AG$2+幕後結果!$AG$4*幕後結果_最佳化!$S1076)*12/3</f>
        <v>0.92496094950816321</v>
      </c>
      <c r="AF75" s="116">
        <f>(幕後結果!$AH$2+幕後結果!$AH$4*幕後結果_最佳化!$T1076)*12/3</f>
        <v>-3.6272713830901387E-2</v>
      </c>
      <c r="AG75" s="116">
        <f>(幕後結果!$AI$2+幕後結果!$AI$4*幕後結果_最佳化!$U1076)*12/3</f>
        <v>1.4393099024341147E-2</v>
      </c>
      <c r="AH75" s="116">
        <f>(幕後結果!$AJ$2+幕後結果!$AJ$4*幕後結果_最佳化!$V1076)*12/3</f>
        <v>0.21754525852756487</v>
      </c>
      <c r="AI75" s="93">
        <f>(幕後結果!$AK$2+幕後結果!$AK$4*幕後結果_最佳化!$W1076)*12/3</f>
        <v>0.45384227726154253</v>
      </c>
      <c r="AJ75" s="53"/>
      <c r="AK75" s="53"/>
      <c r="AL75" s="53"/>
      <c r="AM75" s="101">
        <v>74</v>
      </c>
      <c r="AN75" s="120">
        <f t="shared" si="14"/>
        <v>7.9994362475804881E-2</v>
      </c>
      <c r="AO75" s="120">
        <f t="shared" si="15"/>
        <v>0.18274606092061366</v>
      </c>
      <c r="AP75" s="120">
        <f t="shared" si="16"/>
        <v>4.9969962477026321E-2</v>
      </c>
      <c r="AQ75" s="120">
        <f t="shared" si="17"/>
        <v>0.15803531553373443</v>
      </c>
      <c r="AR75" s="120">
        <f t="shared" si="18"/>
        <v>9.6814109492031231E-2</v>
      </c>
      <c r="AS75" s="120">
        <f t="shared" si="19"/>
        <v>0.13542253650450881</v>
      </c>
      <c r="AT75" s="120">
        <f t="shared" si="20"/>
        <v>3.9385865854232024E-2</v>
      </c>
      <c r="AU75" s="120">
        <f t="shared" si="21"/>
        <v>0.12756329925245613</v>
      </c>
      <c r="AV75" s="120">
        <f t="shared" si="22"/>
        <v>9.181274010765246E-2</v>
      </c>
      <c r="AW75" s="120">
        <f t="shared" si="23"/>
        <v>3.825574738193991E-2</v>
      </c>
      <c r="AX75" s="120">
        <f t="shared" si="24"/>
        <v>0.99999999999999989</v>
      </c>
      <c r="AY75" s="120">
        <f>SUMPRODUCT(AN75:AW75,幕後結果_最佳化!$Z$1005:$AI$1005)</f>
        <v>0.10231944668481252</v>
      </c>
      <c r="AZ75" s="120">
        <f>(SUMPRODUCT(AN75:AW75,MMULT(AN75:AW75,幕後結果!$AB$9:$AK$18)))*252</f>
        <v>2.4314798737827745E-2</v>
      </c>
      <c r="BA75" s="120">
        <f t="shared" si="25"/>
        <v>0.15593203243024745</v>
      </c>
      <c r="BB75" s="115">
        <f t="shared" si="26"/>
        <v>0.38105991282703522</v>
      </c>
      <c r="BC75" s="53"/>
      <c r="BD75" s="53"/>
    </row>
    <row r="76" spans="1:56">
      <c r="A76" s="88">
        <v>75</v>
      </c>
      <c r="B76" s="116">
        <v>0.51942523432463839</v>
      </c>
      <c r="C76" s="116">
        <v>0.741442529938936</v>
      </c>
      <c r="D76" s="116">
        <v>0.75900023853925824</v>
      </c>
      <c r="E76" s="116">
        <v>7.5677062372554005E-2</v>
      </c>
      <c r="F76" s="116">
        <v>0.92579444468334948</v>
      </c>
      <c r="G76" s="116">
        <v>0.51521323830693122</v>
      </c>
      <c r="H76" s="116">
        <v>0.48741368289968223</v>
      </c>
      <c r="I76" s="116">
        <v>3.2972045446615805E-2</v>
      </c>
      <c r="J76" s="116">
        <v>0.23474852329600804</v>
      </c>
      <c r="K76" s="97">
        <v>0.46681725066484048</v>
      </c>
      <c r="L76" s="98"/>
      <c r="M76" s="99">
        <v>75</v>
      </c>
      <c r="N76" s="119">
        <v>4.8711098126091881E-2</v>
      </c>
      <c r="O76" s="119">
        <v>0.64779903423858654</v>
      </c>
      <c r="P76" s="119">
        <v>0.70309022591581449</v>
      </c>
      <c r="Q76" s="119">
        <v>-1.4347648243127384</v>
      </c>
      <c r="R76" s="119">
        <v>1.4451665462658931</v>
      </c>
      <c r="S76" s="119">
        <v>3.8143180370284142E-2</v>
      </c>
      <c r="T76" s="119">
        <v>-3.1554453910330495E-2</v>
      </c>
      <c r="U76" s="116">
        <v>-1.8388035162662661</v>
      </c>
      <c r="V76" s="116">
        <v>-0.72329763319655582</v>
      </c>
      <c r="W76" s="91">
        <v>-8.3272958825533358E-2</v>
      </c>
      <c r="X76" s="53"/>
      <c r="Y76" s="92">
        <v>75</v>
      </c>
      <c r="Z76" s="116">
        <f>(幕後結果!$AB$2+幕後結果!$AB$4*幕後結果_最佳化!$N1077)*12/3</f>
        <v>0.33894208787680308</v>
      </c>
      <c r="AA76" s="116">
        <f>(幕後結果!$AC$2+幕後結果!$AC$4*幕後結果_最佳化!$O1077)*12/3</f>
        <v>0.75033801984169257</v>
      </c>
      <c r="AB76" s="116">
        <f>(幕後結果!$AD$2+幕後結果!$AD$4*幕後結果_最佳化!$P1077)*12/3</f>
        <v>0.63316021535354783</v>
      </c>
      <c r="AC76" s="116">
        <f>(幕後結果!$AE$2+幕後結果!$AE$4*幕後結果_最佳化!$Q1077)*12/3</f>
        <v>-0.85450140856333456</v>
      </c>
      <c r="AD76" s="116">
        <f>(幕後結果!$AF$2+幕後結果!$AF$4*幕後結果_最佳化!$R1077)*12/3</f>
        <v>0.46046228434072195</v>
      </c>
      <c r="AE76" s="116">
        <f>(幕後結果!$AG$2+幕後結果!$AG$4*幕後結果_最佳化!$S1077)*12/3</f>
        <v>0.24606685616158508</v>
      </c>
      <c r="AF76" s="116">
        <f>(幕後結果!$AH$2+幕後結果!$AH$4*幕後結果_最佳化!$T1077)*12/3</f>
        <v>0.10251820074687786</v>
      </c>
      <c r="AG76" s="116">
        <f>(幕後結果!$AI$2+幕後結果!$AI$4*幕後結果_最佳化!$U1077)*12/3</f>
        <v>-0.45741027610563662</v>
      </c>
      <c r="AH76" s="116">
        <f>(幕後結果!$AJ$2+幕後結果!$AJ$4*幕後結果_最佳化!$V1077)*12/3</f>
        <v>-0.60421889415505259</v>
      </c>
      <c r="AI76" s="93">
        <f>(幕後結果!$AK$2+幕後結果!$AK$4*幕後結果_最佳化!$W1077)*12/3</f>
        <v>-0.11267947300813869</v>
      </c>
      <c r="AJ76" s="53"/>
      <c r="AK76" s="53"/>
      <c r="AL76" s="53"/>
      <c r="AM76" s="101">
        <v>75</v>
      </c>
      <c r="AN76" s="120">
        <f t="shared" si="14"/>
        <v>3.3794649210391638E-2</v>
      </c>
      <c r="AO76" s="120">
        <f t="shared" si="15"/>
        <v>0.15388606571990615</v>
      </c>
      <c r="AP76" s="120">
        <f t="shared" si="16"/>
        <v>7.852451338202426E-3</v>
      </c>
      <c r="AQ76" s="120">
        <f t="shared" si="17"/>
        <v>5.0311343852593234E-2</v>
      </c>
      <c r="AR76" s="120">
        <f t="shared" si="18"/>
        <v>1.9028313383536184E-2</v>
      </c>
      <c r="AS76" s="120">
        <f t="shared" si="19"/>
        <v>4.0400887376764359E-2</v>
      </c>
      <c r="AT76" s="120">
        <f t="shared" si="20"/>
        <v>0.11774484553992508</v>
      </c>
      <c r="AU76" s="120">
        <f t="shared" si="21"/>
        <v>0.19278492937755423</v>
      </c>
      <c r="AV76" s="120">
        <f t="shared" si="22"/>
        <v>0.18448361874451746</v>
      </c>
      <c r="AW76" s="120">
        <f t="shared" si="23"/>
        <v>0.19971289545660911</v>
      </c>
      <c r="AX76" s="120">
        <f t="shared" si="24"/>
        <v>0.99999999999999978</v>
      </c>
      <c r="AY76" s="120">
        <f>SUMPRODUCT(AN76:AW76,幕後結果_最佳化!$Z$1005:$AI$1005)</f>
        <v>7.6196872818919154E-2</v>
      </c>
      <c r="AZ76" s="120">
        <f>(SUMPRODUCT(AN76:AW76,MMULT(AN76:AW76,幕後結果!$AB$9:$AK$18)))*252</f>
        <v>2.1689519391980085E-2</v>
      </c>
      <c r="BA76" s="120">
        <f t="shared" si="25"/>
        <v>0.14727362082864698</v>
      </c>
      <c r="BB76" s="115">
        <f t="shared" si="26"/>
        <v>0.22608850540627437</v>
      </c>
      <c r="BC76" s="53"/>
      <c r="BD76" s="53"/>
    </row>
    <row r="77" spans="1:56">
      <c r="A77" s="88">
        <v>76</v>
      </c>
      <c r="B77" s="116">
        <v>0.39904566167471023</v>
      </c>
      <c r="C77" s="116">
        <v>0.65716525618120536</v>
      </c>
      <c r="D77" s="116">
        <v>0.67267596134776109</v>
      </c>
      <c r="E77" s="116">
        <v>0.90656329866898311</v>
      </c>
      <c r="F77" s="116">
        <v>0.78029817690124825</v>
      </c>
      <c r="G77" s="116">
        <v>0.3503516946001759</v>
      </c>
      <c r="H77" s="116">
        <v>0.26125087322825946</v>
      </c>
      <c r="I77" s="116">
        <v>8.2207248618862971E-2</v>
      </c>
      <c r="J77" s="116">
        <v>0.76646182627220427</v>
      </c>
      <c r="K77" s="97">
        <v>0.48870550688563008</v>
      </c>
      <c r="L77" s="98"/>
      <c r="M77" s="99">
        <v>76</v>
      </c>
      <c r="N77" s="119">
        <v>-0.25581806596867135</v>
      </c>
      <c r="O77" s="119">
        <v>0.4047388421668745</v>
      </c>
      <c r="P77" s="119">
        <v>0.44731439163422765</v>
      </c>
      <c r="Q77" s="119">
        <v>1.319885041203273</v>
      </c>
      <c r="R77" s="119">
        <v>0.77320064212130235</v>
      </c>
      <c r="S77" s="119">
        <v>-0.38437113790356037</v>
      </c>
      <c r="T77" s="119">
        <v>-0.63949379886961166</v>
      </c>
      <c r="U77" s="116">
        <v>-1.3903767683286177</v>
      </c>
      <c r="V77" s="116">
        <v>0.72724424336400428</v>
      </c>
      <c r="W77" s="91">
        <v>-2.8314878825597013E-2</v>
      </c>
      <c r="X77" s="53"/>
      <c r="Y77" s="92">
        <v>76</v>
      </c>
      <c r="Z77" s="116">
        <f>(幕後結果!$AB$2+幕後結果!$AB$4*幕後結果_最佳化!$N1078)*12/3</f>
        <v>-0.14927819758798572</v>
      </c>
      <c r="AA77" s="116">
        <f>(幕後結果!$AC$2+幕後結果!$AC$4*幕後結果_最佳化!$O1078)*12/3</f>
        <v>0.59165130179874248</v>
      </c>
      <c r="AB77" s="116">
        <f>(幕後結果!$AD$2+幕後結果!$AD$4*幕後結果_最佳化!$P1078)*12/3</f>
        <v>0.35882788689167705</v>
      </c>
      <c r="AC77" s="116">
        <f>(幕後結果!$AE$2+幕後結果!$AE$4*幕後結果_最佳化!$Q1078)*12/3</f>
        <v>1.0782661090080712</v>
      </c>
      <c r="AD77" s="116">
        <f>(幕後結果!$AF$2+幕後結果!$AF$4*幕後結果_最佳化!$R1078)*12/3</f>
        <v>2.877575566409174E-2</v>
      </c>
      <c r="AE77" s="116">
        <f>(幕後結果!$AG$2+幕後結果!$AG$4*幕後結果_最佳化!$S1078)*12/3</f>
        <v>0.64916684952016313</v>
      </c>
      <c r="AF77" s="116">
        <f>(幕後結果!$AH$2+幕後結果!$AH$4*幕後結果_最佳化!$T1078)*12/3</f>
        <v>-0.21386928361937074</v>
      </c>
      <c r="AG77" s="116">
        <f>(幕後結果!$AI$2+幕後結果!$AI$4*幕後結果_最佳化!$U1078)*12/3</f>
        <v>-0.29327958380370672</v>
      </c>
      <c r="AH77" s="116">
        <f>(幕後結果!$AJ$2+幕後結果!$AJ$4*幕後結果_最佳化!$V1078)*12/3</f>
        <v>-6.5512591166294404E-2</v>
      </c>
      <c r="AI77" s="93">
        <f>(幕後結果!$AK$2+幕後結果!$AK$4*幕後結果_最佳化!$W1078)*12/3</f>
        <v>0.24700505333570119</v>
      </c>
      <c r="AJ77" s="53"/>
      <c r="AK77" s="53"/>
      <c r="AL77" s="53"/>
      <c r="AM77" s="101">
        <v>76</v>
      </c>
      <c r="AN77" s="120">
        <f t="shared" si="14"/>
        <v>0.11613107050778702</v>
      </c>
      <c r="AO77" s="120">
        <f t="shared" si="15"/>
        <v>0.22104774446515671</v>
      </c>
      <c r="AP77" s="120">
        <f t="shared" si="16"/>
        <v>3.4237577868590644E-3</v>
      </c>
      <c r="AQ77" s="120">
        <f t="shared" si="17"/>
        <v>7.8550601824095095E-2</v>
      </c>
      <c r="AR77" s="120">
        <f t="shared" si="18"/>
        <v>4.6525407886083704E-2</v>
      </c>
      <c r="AS77" s="120">
        <f t="shared" si="19"/>
        <v>4.917018128529245E-2</v>
      </c>
      <c r="AT77" s="120">
        <f t="shared" si="20"/>
        <v>0.18019243082573402</v>
      </c>
      <c r="AU77" s="120">
        <f t="shared" si="21"/>
        <v>0.13685224117640366</v>
      </c>
      <c r="AV77" s="120">
        <f t="shared" si="22"/>
        <v>4.7995109230037851E-2</v>
      </c>
      <c r="AW77" s="120">
        <f t="shared" si="23"/>
        <v>0.12011145501255034</v>
      </c>
      <c r="AX77" s="120">
        <f t="shared" si="24"/>
        <v>0.99999999999999989</v>
      </c>
      <c r="AY77" s="120">
        <f>SUMPRODUCT(AN77:AW77,幕後結果_最佳化!$Z$1005:$AI$1005)</f>
        <v>0.12609892470426051</v>
      </c>
      <c r="AZ77" s="120">
        <f>(SUMPRODUCT(AN77:AW77,MMULT(AN77:AW77,幕後結果!$AB$9:$AK$18)))*252</f>
        <v>2.4512514965487987E-2</v>
      </c>
      <c r="BA77" s="120">
        <f t="shared" si="25"/>
        <v>0.15656473091181164</v>
      </c>
      <c r="BB77" s="115">
        <f t="shared" si="26"/>
        <v>0.53140272537576838</v>
      </c>
      <c r="BC77" s="53"/>
      <c r="BD77" s="53"/>
    </row>
    <row r="78" spans="1:56">
      <c r="A78" s="88">
        <v>77</v>
      </c>
      <c r="B78" s="116">
        <v>9.8019415072858607E-4</v>
      </c>
      <c r="C78" s="116">
        <v>0.19521036780720857</v>
      </c>
      <c r="D78" s="116">
        <v>0.89613758502099894</v>
      </c>
      <c r="E78" s="116">
        <v>8.0162646476520383E-3</v>
      </c>
      <c r="F78" s="116">
        <v>0.25137391179404123</v>
      </c>
      <c r="G78" s="116">
        <v>8.1434476452315163E-2</v>
      </c>
      <c r="H78" s="116">
        <v>0.39301795403133855</v>
      </c>
      <c r="I78" s="116">
        <v>0.44528737704029164</v>
      </c>
      <c r="J78" s="116">
        <v>0.21221411975220805</v>
      </c>
      <c r="K78" s="97">
        <v>3.8422593530509808E-2</v>
      </c>
      <c r="L78" s="98"/>
      <c r="M78" s="99">
        <v>77</v>
      </c>
      <c r="N78" s="119">
        <v>-3.0961686449489889</v>
      </c>
      <c r="O78" s="119">
        <v>-0.85885460744026554</v>
      </c>
      <c r="P78" s="119">
        <v>1.2598462549605138</v>
      </c>
      <c r="Q78" s="119">
        <v>-2.4081741930979454</v>
      </c>
      <c r="R78" s="119">
        <v>-0.67017251356231378</v>
      </c>
      <c r="S78" s="119">
        <v>-1.3954872634765794</v>
      </c>
      <c r="T78" s="119">
        <v>-0.27146175850277487</v>
      </c>
      <c r="U78" s="116">
        <v>-0.13757697458351828</v>
      </c>
      <c r="V78" s="116">
        <v>-0.79876232601773123</v>
      </c>
      <c r="W78" s="91">
        <v>-1.7692918245634335</v>
      </c>
      <c r="X78" s="53"/>
      <c r="Y78" s="92">
        <v>77</v>
      </c>
      <c r="Z78" s="116">
        <f>(幕後結果!$AB$2+幕後結果!$AB$4*幕後結果_最佳化!$N1079)*12/3</f>
        <v>-4.7029201274569132</v>
      </c>
      <c r="AA78" s="116">
        <f>(幕後結果!$AC$2+幕後結果!$AC$4*幕後結果_最佳化!$O1079)*12/3</f>
        <v>-0.16852735076064942</v>
      </c>
      <c r="AB78" s="116">
        <f>(幕後結果!$AD$2+幕後結果!$AD$4*幕後結果_最佳化!$P1079)*12/3</f>
        <v>0.33515651650567663</v>
      </c>
      <c r="AC78" s="116">
        <f>(幕後結果!$AE$2+幕後結果!$AE$4*幕後結果_最佳化!$Q1079)*12/3</f>
        <v>-2.053009853776361</v>
      </c>
      <c r="AD78" s="116">
        <f>(幕後結果!$AF$2+幕後結果!$AF$4*幕後結果_最佳化!$R1079)*12/3</f>
        <v>-1.1382547890497454</v>
      </c>
      <c r="AE78" s="116">
        <f>(幕後結果!$AG$2+幕後結果!$AG$4*幕後結果_最佳化!$S1079)*12/3</f>
        <v>-1.2217774773960683</v>
      </c>
      <c r="AF78" s="116">
        <f>(幕後結果!$AH$2+幕後結果!$AH$4*幕後結果_最佳化!$T1079)*12/3</f>
        <v>-0.54880212200076051</v>
      </c>
      <c r="AG78" s="116">
        <f>(幕後結果!$AI$2+幕後結果!$AI$4*幕後結果_最佳化!$U1079)*12/3</f>
        <v>-0.55856628290935106</v>
      </c>
      <c r="AH78" s="116">
        <f>(幕後結果!$AJ$2+幕後結果!$AJ$4*幕後結果_最佳化!$V1079)*12/3</f>
        <v>-1.2617330324453468</v>
      </c>
      <c r="AI78" s="93">
        <f>(幕後結果!$AK$2+幕後結果!$AK$4*幕後結果_最佳化!$W1079)*12/3</f>
        <v>-1.406762778019397</v>
      </c>
      <c r="AJ78" s="53"/>
      <c r="AK78" s="53"/>
      <c r="AL78" s="53"/>
      <c r="AM78" s="101">
        <v>77</v>
      </c>
      <c r="AN78" s="120">
        <f t="shared" si="14"/>
        <v>2.0690156382189615E-2</v>
      </c>
      <c r="AO78" s="120">
        <f t="shared" si="15"/>
        <v>0.28624321864414282</v>
      </c>
      <c r="AP78" s="120">
        <f t="shared" si="16"/>
        <v>8.2112440213756424E-2</v>
      </c>
      <c r="AQ78" s="120">
        <f t="shared" si="17"/>
        <v>0.14470717604559891</v>
      </c>
      <c r="AR78" s="120">
        <f t="shared" si="18"/>
        <v>4.2726187612234484E-2</v>
      </c>
      <c r="AS78" s="120">
        <f t="shared" si="19"/>
        <v>0.17732470638937547</v>
      </c>
      <c r="AT78" s="120">
        <f t="shared" si="20"/>
        <v>6.7837082703045004E-2</v>
      </c>
      <c r="AU78" s="120">
        <f t="shared" si="21"/>
        <v>3.6608809972779027E-3</v>
      </c>
      <c r="AV78" s="120">
        <f t="shared" si="22"/>
        <v>0.15504854556912243</v>
      </c>
      <c r="AW78" s="120">
        <f t="shared" si="23"/>
        <v>1.9649605443256772E-2</v>
      </c>
      <c r="AX78" s="120">
        <f t="shared" si="24"/>
        <v>0.99999999999999978</v>
      </c>
      <c r="AY78" s="120">
        <f>SUMPRODUCT(AN78:AW78,幕後結果_最佳化!$Z$1005:$AI$1005)</f>
        <v>0.13637902871188542</v>
      </c>
      <c r="AZ78" s="120">
        <f>(SUMPRODUCT(AN78:AW78,MMULT(AN78:AW78,幕後結果!$AB$9:$AK$18)))*252</f>
        <v>2.4965137440881427E-2</v>
      </c>
      <c r="BA78" s="120">
        <f t="shared" si="25"/>
        <v>0.15800359945545997</v>
      </c>
      <c r="BB78" s="115">
        <f t="shared" si="26"/>
        <v>0.59162594418133152</v>
      </c>
      <c r="BC78" s="53"/>
      <c r="BD78" s="53"/>
    </row>
    <row r="79" spans="1:56">
      <c r="A79" s="88">
        <v>78</v>
      </c>
      <c r="B79" s="116">
        <v>0.49447037644475245</v>
      </c>
      <c r="C79" s="116">
        <v>0.23080332699983019</v>
      </c>
      <c r="D79" s="116">
        <v>0.5826078484954369</v>
      </c>
      <c r="E79" s="116">
        <v>0.77995885876298665</v>
      </c>
      <c r="F79" s="116">
        <v>0.86015086910808036</v>
      </c>
      <c r="G79" s="116">
        <v>0.49199189006749466</v>
      </c>
      <c r="H79" s="116">
        <v>0.19434496836555581</v>
      </c>
      <c r="I79" s="116">
        <v>0.77532761405463568</v>
      </c>
      <c r="J79" s="116">
        <v>0.59084889058308332</v>
      </c>
      <c r="K79" s="97">
        <v>0.33728659096694713</v>
      </c>
      <c r="L79" s="98"/>
      <c r="M79" s="99">
        <v>78</v>
      </c>
      <c r="N79" s="119">
        <v>-1.3861154599841771E-2</v>
      </c>
      <c r="O79" s="119">
        <v>-0.73620384278100126</v>
      </c>
      <c r="P79" s="119">
        <v>0.20856952481311611</v>
      </c>
      <c r="Q79" s="119">
        <v>0.7720542749057705</v>
      </c>
      <c r="R79" s="119">
        <v>1.0809974188816649</v>
      </c>
      <c r="S79" s="119">
        <v>-2.0074703031484419E-2</v>
      </c>
      <c r="T79" s="119">
        <v>-0.86199560431315858</v>
      </c>
      <c r="U79" s="116">
        <v>0.75650784293173157</v>
      </c>
      <c r="V79" s="116">
        <v>0.22972918007303655</v>
      </c>
      <c r="W79" s="91">
        <v>-0.41987991378279227</v>
      </c>
      <c r="X79" s="53"/>
      <c r="Y79" s="92">
        <v>78</v>
      </c>
      <c r="Z79" s="116">
        <f>(幕後結果!$AB$2+幕後結果!$AB$4*幕後結果_最佳化!$N1080)*12/3</f>
        <v>0.23862643115197132</v>
      </c>
      <c r="AA79" s="116">
        <f>(幕後結果!$AC$2+幕後結果!$AC$4*幕後結果_最佳化!$O1080)*12/3</f>
        <v>-0.2393655139304397</v>
      </c>
      <c r="AB79" s="116">
        <f>(幕後結果!$AD$2+幕後結果!$AD$4*幕後結果_最佳化!$P1080)*12/3</f>
        <v>0.14769322880042629</v>
      </c>
      <c r="AC79" s="116">
        <f>(幕後結果!$AE$2+幕後結果!$AE$4*幕後結果_最佳化!$Q1080)*12/3</f>
        <v>0.6142255620752064</v>
      </c>
      <c r="AD79" s="116">
        <f>(幕後結果!$AF$2+幕後結果!$AF$4*幕後結果_最佳化!$R1080)*12/3</f>
        <v>0.21631871350683907</v>
      </c>
      <c r="AE79" s="116">
        <f>(幕後結果!$AG$2+幕後結果!$AG$4*幕後結果_最佳化!$S1080)*12/3</f>
        <v>0.6406630359242268</v>
      </c>
      <c r="AF79" s="116">
        <f>(幕後結果!$AH$2+幕後結果!$AH$4*幕後結果_最佳化!$T1080)*12/3</f>
        <v>-0.41369867715433345</v>
      </c>
      <c r="AG79" s="116">
        <f>(幕後結果!$AI$2+幕後結果!$AI$4*幕後結果_最佳化!$U1080)*12/3</f>
        <v>0.39627020482191527</v>
      </c>
      <c r="AH79" s="116">
        <f>(幕後結果!$AJ$2+幕後結果!$AJ$4*幕後結果_最佳化!$V1080)*12/3</f>
        <v>1.2008002500734249E-2</v>
      </c>
      <c r="AI79" s="93">
        <f>(幕後結果!$AK$2+幕後結果!$AK$4*幕後結果_最佳化!$W1080)*12/3</f>
        <v>0.36386304561653454</v>
      </c>
      <c r="AJ79" s="53"/>
      <c r="AK79" s="53"/>
      <c r="AL79" s="53"/>
      <c r="AM79" s="101">
        <v>78</v>
      </c>
      <c r="AN79" s="120">
        <f t="shared" si="14"/>
        <v>0.16788706221777369</v>
      </c>
      <c r="AO79" s="120">
        <f t="shared" si="15"/>
        <v>9.7605197653924031E-2</v>
      </c>
      <c r="AP79" s="120">
        <f t="shared" si="16"/>
        <v>0.14323140221867595</v>
      </c>
      <c r="AQ79" s="120">
        <f t="shared" si="17"/>
        <v>2.5983969009607179E-2</v>
      </c>
      <c r="AR79" s="120">
        <f t="shared" si="18"/>
        <v>3.1744968733819169E-3</v>
      </c>
      <c r="AS79" s="120">
        <f t="shared" si="19"/>
        <v>0.10488253033976359</v>
      </c>
      <c r="AT79" s="120">
        <f t="shared" si="20"/>
        <v>7.7948253559445291E-2</v>
      </c>
      <c r="AU79" s="120">
        <f t="shared" si="21"/>
        <v>0.1430103228104922</v>
      </c>
      <c r="AV79" s="120">
        <f t="shared" si="22"/>
        <v>8.7692128042137482E-2</v>
      </c>
      <c r="AW79" s="120">
        <f t="shared" si="23"/>
        <v>0.14858463727479887</v>
      </c>
      <c r="AX79" s="120">
        <f t="shared" si="24"/>
        <v>1</v>
      </c>
      <c r="AY79" s="120">
        <f>SUMPRODUCT(AN79:AW79,幕後結果_最佳化!$Z$1005:$AI$1005)</f>
        <v>0.15109329469036906</v>
      </c>
      <c r="AZ79" s="120">
        <f>(SUMPRODUCT(AN79:AW79,MMULT(AN79:AW79,幕後結果!$AB$9:$AK$18)))*252</f>
        <v>3.5107602595252446E-2</v>
      </c>
      <c r="BA79" s="120">
        <f t="shared" si="25"/>
        <v>0.18737022867908457</v>
      </c>
      <c r="BB79" s="115">
        <f t="shared" si="26"/>
        <v>0.57743055261823606</v>
      </c>
      <c r="BC79" s="53"/>
      <c r="BD79" s="53"/>
    </row>
    <row r="80" spans="1:56">
      <c r="A80" s="88">
        <v>79</v>
      </c>
      <c r="B80" s="116">
        <v>0.87178073434827263</v>
      </c>
      <c r="C80" s="116">
        <v>0.16992716847033495</v>
      </c>
      <c r="D80" s="116">
        <v>1.8927634334146681E-2</v>
      </c>
      <c r="E80" s="116">
        <v>0.92069127337741063</v>
      </c>
      <c r="F80" s="116">
        <v>0.34656781958430627</v>
      </c>
      <c r="G80" s="116">
        <v>0.67658840963869848</v>
      </c>
      <c r="H80" s="116">
        <v>0.30450429361039744</v>
      </c>
      <c r="I80" s="116">
        <v>0.88054339982062224</v>
      </c>
      <c r="J80" s="116">
        <v>0.64755541573639119</v>
      </c>
      <c r="K80" s="97">
        <v>0.34661666703842919</v>
      </c>
      <c r="L80" s="98"/>
      <c r="M80" s="99">
        <v>79</v>
      </c>
      <c r="N80" s="119">
        <v>1.1348491438021668</v>
      </c>
      <c r="O80" s="119">
        <v>-0.95445310343044842</v>
      </c>
      <c r="P80" s="119">
        <v>-2.0764184244992485</v>
      </c>
      <c r="Q80" s="119">
        <v>1.409736667942125</v>
      </c>
      <c r="R80" s="119">
        <v>-0.39460335224180781</v>
      </c>
      <c r="S80" s="119">
        <v>0.45817992582067479</v>
      </c>
      <c r="T80" s="119">
        <v>-0.51148914531931022</v>
      </c>
      <c r="U80" s="116">
        <v>1.1777075890852076</v>
      </c>
      <c r="V80" s="116">
        <v>0.37872892918442291</v>
      </c>
      <c r="W80" s="91">
        <v>-0.39447099950774128</v>
      </c>
      <c r="X80" s="53"/>
      <c r="Y80" s="92">
        <v>79</v>
      </c>
      <c r="Z80" s="116">
        <f>(幕後結果!$AB$2+幕後結果!$AB$4*幕後結果_最佳化!$N1081)*12/3</f>
        <v>2.0802354982811035</v>
      </c>
      <c r="AA80" s="116">
        <f>(幕後結果!$AC$2+幕後結果!$AC$4*幕後結果_最佳化!$O1081)*12/3</f>
        <v>-0.45513771205902359</v>
      </c>
      <c r="AB80" s="116">
        <f>(幕後結果!$AD$2+幕後結果!$AD$4*幕後結果_最佳化!$P1081)*12/3</f>
        <v>-1.4010731514248154</v>
      </c>
      <c r="AC80" s="116">
        <f>(幕後結果!$AE$2+幕後結果!$AE$4*幕後結果_最佳化!$Q1081)*12/3</f>
        <v>0.94460238263054175</v>
      </c>
      <c r="AD80" s="116">
        <f>(幕後結果!$AF$2+幕後結果!$AF$4*幕後結果_最佳化!$R1081)*12/3</f>
        <v>-0.69245428080568205</v>
      </c>
      <c r="AE80" s="116">
        <f>(幕後結果!$AG$2+幕後結果!$AG$4*幕後結果_最佳化!$S1081)*12/3</f>
        <v>1.1048840888985687</v>
      </c>
      <c r="AF80" s="116">
        <f>(幕後結果!$AH$2+幕後結果!$AH$4*幕後結果_最佳化!$T1081)*12/3</f>
        <v>-0.34201621350320233</v>
      </c>
      <c r="AG80" s="116">
        <f>(幕後結果!$AI$2+幕後結果!$AI$4*幕後結果_最佳化!$U1081)*12/3</f>
        <v>0.41898126859079315</v>
      </c>
      <c r="AH80" s="116">
        <f>(幕後結果!$AJ$2+幕後結果!$AJ$4*幕後結果_最佳化!$V1081)*12/3</f>
        <v>-0.18604021441901461</v>
      </c>
      <c r="AI80" s="93">
        <f>(幕後結果!$AK$2+幕後結果!$AK$4*幕後結果_最佳化!$W1081)*12/3</f>
        <v>0.21006086143136235</v>
      </c>
      <c r="AJ80" s="53"/>
      <c r="AK80" s="53"/>
      <c r="AL80" s="53"/>
      <c r="AM80" s="101">
        <v>79</v>
      </c>
      <c r="AN80" s="120">
        <f t="shared" si="14"/>
        <v>0.10279740497712407</v>
      </c>
      <c r="AO80" s="120">
        <f t="shared" si="15"/>
        <v>6.538820317519542E-2</v>
      </c>
      <c r="AP80" s="120">
        <f t="shared" si="16"/>
        <v>3.8709072070081195E-2</v>
      </c>
      <c r="AQ80" s="120">
        <f t="shared" si="17"/>
        <v>0.14451271000265198</v>
      </c>
      <c r="AR80" s="120">
        <f t="shared" si="18"/>
        <v>8.1285854934679019E-2</v>
      </c>
      <c r="AS80" s="120">
        <f t="shared" si="19"/>
        <v>2.9710349063308997E-2</v>
      </c>
      <c r="AT80" s="120">
        <f t="shared" si="20"/>
        <v>0.12655919575884592</v>
      </c>
      <c r="AU80" s="120">
        <f t="shared" si="21"/>
        <v>0.14006219680702856</v>
      </c>
      <c r="AV80" s="120">
        <f t="shared" si="22"/>
        <v>0.12295669646859307</v>
      </c>
      <c r="AW80" s="120">
        <f t="shared" si="23"/>
        <v>0.14801831674249183</v>
      </c>
      <c r="AX80" s="120">
        <f t="shared" si="24"/>
        <v>1</v>
      </c>
      <c r="AY80" s="120">
        <f>SUMPRODUCT(AN80:AW80,幕後結果_最佳化!$Z$1005:$AI$1005)</f>
        <v>4.2703353337421028E-2</v>
      </c>
      <c r="AZ80" s="120">
        <f>(SUMPRODUCT(AN80:AW80,MMULT(AN80:AW80,幕後結果!$AB$9:$AK$18)))*252</f>
        <v>2.629708341934291E-2</v>
      </c>
      <c r="BA80" s="120">
        <f t="shared" si="25"/>
        <v>0.16216375494956606</v>
      </c>
      <c r="BB80" s="115">
        <f t="shared" si="26"/>
        <v>-1.2126425084331015E-3</v>
      </c>
      <c r="BC80" s="53"/>
      <c r="BD80" s="53"/>
    </row>
    <row r="81" spans="1:56">
      <c r="A81" s="88">
        <v>80</v>
      </c>
      <c r="B81" s="116">
        <v>0.37743089204285019</v>
      </c>
      <c r="C81" s="116">
        <v>0.87101138126678834</v>
      </c>
      <c r="D81" s="116">
        <v>0.29631992185680667</v>
      </c>
      <c r="E81" s="116">
        <v>0.3378020868223619</v>
      </c>
      <c r="F81" s="116">
        <v>0.44557845470817137</v>
      </c>
      <c r="G81" s="116">
        <v>0.12359154004569417</v>
      </c>
      <c r="H81" s="116">
        <v>0.6320263790216194</v>
      </c>
      <c r="I81" s="116">
        <v>0.11121579049642527</v>
      </c>
      <c r="J81" s="116">
        <v>0.692746666662863</v>
      </c>
      <c r="K81" s="97">
        <v>0.60569082817798203</v>
      </c>
      <c r="L81" s="98"/>
      <c r="M81" s="99">
        <v>80</v>
      </c>
      <c r="N81" s="119">
        <v>-0.31223519808667954</v>
      </c>
      <c r="O81" s="119">
        <v>1.1311849917633969</v>
      </c>
      <c r="P81" s="119">
        <v>-0.53501448116742378</v>
      </c>
      <c r="Q81" s="119">
        <v>-0.41846910066165854</v>
      </c>
      <c r="R81" s="119">
        <v>-0.13684045059799249</v>
      </c>
      <c r="S81" s="119">
        <v>-1.1572185517144724</v>
      </c>
      <c r="T81" s="119">
        <v>0.3372250672605181</v>
      </c>
      <c r="U81" s="116">
        <v>-1.2200878314127011</v>
      </c>
      <c r="V81" s="116">
        <v>0.50365097228162037</v>
      </c>
      <c r="W81" s="91">
        <v>0.26810519954969325</v>
      </c>
      <c r="X81" s="53"/>
      <c r="Y81" s="92">
        <v>80</v>
      </c>
      <c r="Z81" s="116">
        <f>(幕後結果!$AB$2+幕後結果!$AB$4*幕後結果_最佳化!$N1082)*12/3</f>
        <v>-0.23972598254689215</v>
      </c>
      <c r="AA81" s="116">
        <f>(幕後結果!$AC$2+幕後結果!$AC$4*幕後結果_最佳化!$O1082)*12/3</f>
        <v>1.1157341664444058</v>
      </c>
      <c r="AB81" s="116">
        <f>(幕後結果!$AD$2+幕後結果!$AD$4*幕後結果_最佳化!$P1082)*12/3</f>
        <v>-0.36291276173997095</v>
      </c>
      <c r="AC81" s="116">
        <f>(幕後結果!$AE$2+幕後結果!$AE$4*幕後結果_最佳化!$Q1082)*12/3</f>
        <v>-0.29359561748723317</v>
      </c>
      <c r="AD81" s="116">
        <f>(幕後結果!$AF$2+幕後結果!$AF$4*幕後結果_最佳化!$R1082)*12/3</f>
        <v>-0.62414799019766509</v>
      </c>
      <c r="AE81" s="116">
        <f>(幕後結果!$AG$2+幕後結果!$AG$4*幕後結果_最佳化!$S1082)*12/3</f>
        <v>-0.24538533290116216</v>
      </c>
      <c r="AF81" s="116">
        <f>(幕後結果!$AH$2+幕後結果!$AH$4*幕後結果_最佳化!$T1082)*12/3</f>
        <v>0.1643443608013461</v>
      </c>
      <c r="AG81" s="116">
        <f>(幕後結果!$AI$2+幕後結果!$AI$4*幕後結果_最佳化!$U1082)*12/3</f>
        <v>-0.46916319030631176</v>
      </c>
      <c r="AH81" s="116">
        <f>(幕後結果!$AJ$2+幕後結果!$AJ$4*幕後結果_最佳化!$V1082)*12/3</f>
        <v>-0.38631434528511205</v>
      </c>
      <c r="AI81" s="93">
        <f>(幕後結果!$AK$2+幕後結果!$AK$4*幕後結果_最佳化!$W1082)*12/3</f>
        <v>-2.8473720999630525E-2</v>
      </c>
      <c r="AJ81" s="53"/>
      <c r="AK81" s="53"/>
      <c r="AL81" s="53"/>
      <c r="AM81" s="101">
        <v>80</v>
      </c>
      <c r="AN81" s="120">
        <f t="shared" si="14"/>
        <v>0.1804340536676162</v>
      </c>
      <c r="AO81" s="120">
        <f t="shared" si="15"/>
        <v>0.1918766335442279</v>
      </c>
      <c r="AP81" s="120">
        <f t="shared" si="16"/>
        <v>2.9631294079334052E-2</v>
      </c>
      <c r="AQ81" s="120">
        <f t="shared" si="17"/>
        <v>0.18515684136510538</v>
      </c>
      <c r="AR81" s="120">
        <f t="shared" si="18"/>
        <v>0.13435673322269598</v>
      </c>
      <c r="AS81" s="120">
        <f t="shared" si="19"/>
        <v>5.1551876365085174E-2</v>
      </c>
      <c r="AT81" s="120">
        <f t="shared" si="20"/>
        <v>0.10902591064411371</v>
      </c>
      <c r="AU81" s="120">
        <f t="shared" si="21"/>
        <v>2.1666194531262482E-2</v>
      </c>
      <c r="AV81" s="120">
        <f t="shared" si="22"/>
        <v>5.8107679477577813E-2</v>
      </c>
      <c r="AW81" s="120">
        <f t="shared" si="23"/>
        <v>3.8192783102981291E-2</v>
      </c>
      <c r="AX81" s="120">
        <f t="shared" si="24"/>
        <v>0.99999999999999989</v>
      </c>
      <c r="AY81" s="120">
        <f>SUMPRODUCT(AN81:AW81,幕後結果_最佳化!$Z$1005:$AI$1005)</f>
        <v>7.6994119101741226E-2</v>
      </c>
      <c r="AZ81" s="120">
        <f>(SUMPRODUCT(AN81:AW81,MMULT(AN81:AW81,幕後結果!$AB$9:$AK$18)))*252</f>
        <v>3.6190712265944197E-2</v>
      </c>
      <c r="BA81" s="120">
        <f t="shared" si="25"/>
        <v>0.19023856671543812</v>
      </c>
      <c r="BB81" s="115">
        <f t="shared" si="26"/>
        <v>0.17921770380419103</v>
      </c>
      <c r="BC81" s="53"/>
      <c r="BD81" s="53"/>
    </row>
    <row r="82" spans="1:56">
      <c r="A82" s="88">
        <v>81</v>
      </c>
      <c r="B82" s="116">
        <v>0.63334346372009054</v>
      </c>
      <c r="C82" s="116">
        <v>0.67975270094384599</v>
      </c>
      <c r="D82" s="116">
        <v>0.96969354606811708</v>
      </c>
      <c r="E82" s="116">
        <v>0.43096662847002598</v>
      </c>
      <c r="F82" s="116">
        <v>0.76082978066432805</v>
      </c>
      <c r="G82" s="116">
        <v>0.63769280155306607</v>
      </c>
      <c r="H82" s="116">
        <v>0.94225257246708338</v>
      </c>
      <c r="I82" s="116">
        <v>0.41762182194170783</v>
      </c>
      <c r="J82" s="116">
        <v>0.17641888969766106</v>
      </c>
      <c r="K82" s="97">
        <v>0.96754622111989019</v>
      </c>
      <c r="L82" s="98"/>
      <c r="M82" s="99">
        <v>81</v>
      </c>
      <c r="N82" s="119">
        <v>0.3407217376564704</v>
      </c>
      <c r="O82" s="119">
        <v>0.46700737986958385</v>
      </c>
      <c r="P82" s="119">
        <v>1.8763086652626582</v>
      </c>
      <c r="Q82" s="119">
        <v>-0.17391373654796011</v>
      </c>
      <c r="R82" s="119">
        <v>0.70897427860864481</v>
      </c>
      <c r="S82" s="119">
        <v>0.35229852142175283</v>
      </c>
      <c r="T82" s="119">
        <v>1.5739679677151683</v>
      </c>
      <c r="U82" s="116">
        <v>-0.20798120349381227</v>
      </c>
      <c r="V82" s="116">
        <v>-0.92909900632999542</v>
      </c>
      <c r="W82" s="91">
        <v>1.8458942773740397</v>
      </c>
      <c r="X82" s="53"/>
      <c r="Y82" s="92">
        <v>81</v>
      </c>
      <c r="Z82" s="116">
        <f>(幕後結果!$AB$2+幕後結果!$AB$4*幕後結果_最佳化!$N1083)*12/3</f>
        <v>0.80709271054069165</v>
      </c>
      <c r="AA82" s="116">
        <f>(幕後結果!$AC$2+幕後結果!$AC$4*幕後結果_最佳化!$O1083)*12/3</f>
        <v>0.60558496009109564</v>
      </c>
      <c r="AB82" s="116">
        <f>(幕後結果!$AD$2+幕後結果!$AD$4*幕後結果_最佳化!$P1083)*12/3</f>
        <v>1.5853054500216528</v>
      </c>
      <c r="AC82" s="116">
        <f>(幕後結果!$AE$2+幕後結果!$AE$4*幕後結果_最佳化!$Q1083)*12/3</f>
        <v>0.25776133538183432</v>
      </c>
      <c r="AD82" s="116">
        <f>(幕後結果!$AF$2+幕後結果!$AF$4*幕後結果_最佳化!$R1083)*12/3</f>
        <v>0.2523103641176524</v>
      </c>
      <c r="AE82" s="116">
        <f>(幕後結果!$AG$2+幕後結果!$AG$4*幕後結果_最佳化!$S1083)*12/3</f>
        <v>0.88524904401159066</v>
      </c>
      <c r="AF82" s="116">
        <f>(幕後結果!$AH$2+幕後結果!$AH$4*幕後結果_最佳化!$T1083)*12/3</f>
        <v>0.93532882017903807</v>
      </c>
      <c r="AG82" s="116">
        <f>(幕後結果!$AI$2+幕後結果!$AI$4*幕後結果_最佳化!$U1083)*12/3</f>
        <v>0.18311946642983912</v>
      </c>
      <c r="AH82" s="116">
        <f>(幕後結果!$AJ$2+幕後結果!$AJ$4*幕後結果_最佳化!$V1083)*12/3</f>
        <v>6.9714532171252896E-2</v>
      </c>
      <c r="AI82" s="93">
        <f>(幕後結果!$AK$2+幕後結果!$AK$4*幕後結果_最佳化!$W1083)*12/3</f>
        <v>1.5713375390467033</v>
      </c>
      <c r="AJ82" s="53"/>
      <c r="AK82" s="53"/>
      <c r="AL82" s="53"/>
      <c r="AM82" s="101">
        <v>81</v>
      </c>
      <c r="AN82" s="120">
        <f t="shared" si="14"/>
        <v>7.3335566220619028E-2</v>
      </c>
      <c r="AO82" s="120">
        <f t="shared" si="15"/>
        <v>5.9392109503083275E-2</v>
      </c>
      <c r="AP82" s="120">
        <f t="shared" si="16"/>
        <v>9.3544459943886632E-2</v>
      </c>
      <c r="AQ82" s="120">
        <f t="shared" si="17"/>
        <v>5.1820174455951537E-2</v>
      </c>
      <c r="AR82" s="120">
        <f t="shared" si="18"/>
        <v>0.13515212366151791</v>
      </c>
      <c r="AS82" s="120">
        <f t="shared" si="19"/>
        <v>8.7981272368810037E-2</v>
      </c>
      <c r="AT82" s="120">
        <f t="shared" si="20"/>
        <v>0.17201838246128892</v>
      </c>
      <c r="AU82" s="120">
        <f t="shared" si="21"/>
        <v>0.15363049767405915</v>
      </c>
      <c r="AV82" s="120">
        <f t="shared" si="22"/>
        <v>5.3746894300124033E-2</v>
      </c>
      <c r="AW82" s="120">
        <f t="shared" si="23"/>
        <v>0.11937851941065965</v>
      </c>
      <c r="AX82" s="120">
        <f t="shared" si="24"/>
        <v>1.0000000000000002</v>
      </c>
      <c r="AY82" s="120">
        <f>SUMPRODUCT(AN82:AW82,幕後結果_最佳化!$Z$1005:$AI$1005)</f>
        <v>4.7378532082009719E-2</v>
      </c>
      <c r="AZ82" s="120">
        <f>(SUMPRODUCT(AN82:AW82,MMULT(AN82:AW82,幕後結果!$AB$9:$AK$18)))*252</f>
        <v>2.1992151838767005E-2</v>
      </c>
      <c r="BA82" s="120">
        <f t="shared" si="25"/>
        <v>0.14829751123591725</v>
      </c>
      <c r="BB82" s="115">
        <f t="shared" si="26"/>
        <v>3.0199644246794551E-2</v>
      </c>
      <c r="BC82" s="53"/>
      <c r="BD82" s="53"/>
    </row>
    <row r="83" spans="1:56">
      <c r="A83" s="88">
        <v>82</v>
      </c>
      <c r="B83" s="116">
        <v>0.92859660502056385</v>
      </c>
      <c r="C83" s="116">
        <v>0.90412002379859646</v>
      </c>
      <c r="D83" s="116">
        <v>0.11769845380152244</v>
      </c>
      <c r="E83" s="116">
        <v>0.62267319263074583</v>
      </c>
      <c r="F83" s="116">
        <v>0.8728033206720911</v>
      </c>
      <c r="G83" s="116">
        <v>0.35118261256561722</v>
      </c>
      <c r="H83" s="116">
        <v>0.68491222441661481</v>
      </c>
      <c r="I83" s="116">
        <v>0.92241099823210027</v>
      </c>
      <c r="J83" s="116">
        <v>0.4604489156691991</v>
      </c>
      <c r="K83" s="97">
        <v>0.31769815987436734</v>
      </c>
      <c r="L83" s="98"/>
      <c r="M83" s="99">
        <v>82</v>
      </c>
      <c r="N83" s="119">
        <v>1.4654184381989515</v>
      </c>
      <c r="O83" s="119">
        <v>1.3053903800810176</v>
      </c>
      <c r="P83" s="119">
        <v>-1.1865709311975599</v>
      </c>
      <c r="Q83" s="119">
        <v>0.31250914421080045</v>
      </c>
      <c r="R83" s="119">
        <v>1.1397430680498433</v>
      </c>
      <c r="S83" s="119">
        <v>-0.38212961628176045</v>
      </c>
      <c r="T83" s="119">
        <v>0.48147977437611128</v>
      </c>
      <c r="U83" s="116">
        <v>1.4214774538190098</v>
      </c>
      <c r="V83" s="116">
        <v>-9.9302830216537838E-2</v>
      </c>
      <c r="W83" s="91">
        <v>-0.47414526798703033</v>
      </c>
      <c r="X83" s="53"/>
      <c r="Y83" s="92">
        <v>82</v>
      </c>
      <c r="Z83" s="116">
        <f>(幕後結果!$AB$2+幕後結果!$AB$4*幕後結果_最佳化!$N1084)*12/3</f>
        <v>2.6102032462176217</v>
      </c>
      <c r="AA83" s="116">
        <f>(幕後結果!$AC$2+幕後結果!$AC$4*幕後結果_最佳化!$O1084)*12/3</f>
        <v>1.1491119354650547</v>
      </c>
      <c r="AB83" s="116">
        <f>(幕後結果!$AD$2+幕後結果!$AD$4*幕後結果_最佳化!$P1084)*12/3</f>
        <v>-0.49914602546624387</v>
      </c>
      <c r="AC83" s="116">
        <f>(幕後結果!$AE$2+幕後結果!$AE$4*幕後結果_最佳化!$Q1084)*12/3</f>
        <v>0.43371394609442376</v>
      </c>
      <c r="AD83" s="116">
        <f>(幕後結果!$AF$2+幕後結果!$AF$4*幕後結果_最佳化!$R1084)*12/3</f>
        <v>0.29101988426202074</v>
      </c>
      <c r="AE83" s="116">
        <f>(幕後結果!$AG$2+幕後結果!$AG$4*幕後結果_最佳化!$S1084)*12/3</f>
        <v>0.53072023773605592</v>
      </c>
      <c r="AF83" s="116">
        <f>(幕後結果!$AH$2+幕後結果!$AH$4*幕後結果_最佳化!$T1084)*12/3</f>
        <v>0.4656694798937957</v>
      </c>
      <c r="AG83" s="116">
        <f>(幕後結果!$AI$2+幕後結果!$AI$4*幕後結果_最佳化!$U1084)*12/3</f>
        <v>0.84240950213487886</v>
      </c>
      <c r="AH83" s="116">
        <f>(幕後結果!$AJ$2+幕後結果!$AJ$4*幕後結果_最佳化!$V1084)*12/3</f>
        <v>0.26460451247903721</v>
      </c>
      <c r="AI83" s="93">
        <f>(幕後結果!$AK$2+幕後結果!$AK$4*幕後結果_最佳化!$W1084)*12/3</f>
        <v>0.30534319997484943</v>
      </c>
      <c r="AJ83" s="53"/>
      <c r="AK83" s="53"/>
      <c r="AL83" s="53"/>
      <c r="AM83" s="101">
        <v>82</v>
      </c>
      <c r="AN83" s="120">
        <f t="shared" si="14"/>
        <v>2.8290042738264711E-2</v>
      </c>
      <c r="AO83" s="120">
        <f t="shared" si="15"/>
        <v>2.2266389717833171E-4</v>
      </c>
      <c r="AP83" s="120">
        <f t="shared" si="16"/>
        <v>0.19389432190374326</v>
      </c>
      <c r="AQ83" s="120">
        <f t="shared" si="17"/>
        <v>8.5025820437380856E-2</v>
      </c>
      <c r="AR83" s="120">
        <f t="shared" si="18"/>
        <v>0.16816531343912591</v>
      </c>
      <c r="AS83" s="120">
        <f t="shared" si="19"/>
        <v>1.0988242450763561E-2</v>
      </c>
      <c r="AT83" s="120">
        <f t="shared" si="20"/>
        <v>0.17340416350040802</v>
      </c>
      <c r="AU83" s="120">
        <f t="shared" si="21"/>
        <v>0.12730313202246399</v>
      </c>
      <c r="AV83" s="120">
        <f t="shared" si="22"/>
        <v>0.1121994884069949</v>
      </c>
      <c r="AW83" s="120">
        <f t="shared" si="23"/>
        <v>0.10050681120367652</v>
      </c>
      <c r="AX83" s="120">
        <f t="shared" si="24"/>
        <v>1</v>
      </c>
      <c r="AY83" s="120">
        <f>SUMPRODUCT(AN83:AW83,幕後結果_最佳化!$Z$1005:$AI$1005)</f>
        <v>-5.7809253441654398E-2</v>
      </c>
      <c r="AZ83" s="120">
        <f>(SUMPRODUCT(AN83:AW83,MMULT(AN83:AW83,幕後結果!$AB$9:$AK$18)))*252</f>
        <v>2.4443416218973731E-2</v>
      </c>
      <c r="BA83" s="120">
        <f t="shared" si="25"/>
        <v>0.15634390368343029</v>
      </c>
      <c r="BB83" s="115">
        <f t="shared" si="26"/>
        <v>-0.6441520971970448</v>
      </c>
      <c r="BC83" s="53"/>
      <c r="BD83" s="53"/>
    </row>
    <row r="84" spans="1:56">
      <c r="A84" s="88">
        <v>83</v>
      </c>
      <c r="B84" s="116">
        <v>0.44613484769220269</v>
      </c>
      <c r="C84" s="116">
        <v>0.37928349022375052</v>
      </c>
      <c r="D84" s="116">
        <v>0.86971708895979072</v>
      </c>
      <c r="E84" s="116">
        <v>0.96066944062670001</v>
      </c>
      <c r="F84" s="116">
        <v>0.58336367817454993</v>
      </c>
      <c r="G84" s="116">
        <v>0.51867139765992487</v>
      </c>
      <c r="H84" s="116">
        <v>0.11523966665849827</v>
      </c>
      <c r="I84" s="116">
        <v>0.4720033511031303</v>
      </c>
      <c r="J84" s="116">
        <v>0.37612163346355487</v>
      </c>
      <c r="K84" s="97">
        <v>0.32563377643494751</v>
      </c>
      <c r="L84" s="98"/>
      <c r="M84" s="99">
        <v>83</v>
      </c>
      <c r="N84" s="119">
        <v>-0.13543279619419105</v>
      </c>
      <c r="O84" s="119">
        <v>-0.30736314091077538</v>
      </c>
      <c r="P84" s="119">
        <v>1.1250547792994807</v>
      </c>
      <c r="Q84" s="119">
        <v>1.7585079578253116</v>
      </c>
      <c r="R84" s="119">
        <v>0.2105061609462599</v>
      </c>
      <c r="S84" s="119">
        <v>4.681935275278467E-2</v>
      </c>
      <c r="T84" s="119">
        <v>-1.1991250286798236</v>
      </c>
      <c r="U84" s="116">
        <v>-7.0234893105722784E-2</v>
      </c>
      <c r="V84" s="116">
        <v>-0.31568282146061671</v>
      </c>
      <c r="W84" s="91">
        <v>-0.45200198440282058</v>
      </c>
      <c r="X84" s="53"/>
      <c r="Y84" s="92">
        <v>83</v>
      </c>
      <c r="Z84" s="116">
        <f>(幕後結果!$AB$2+幕後結果!$AB$4*幕後結果_最佳化!$N1085)*12/3</f>
        <v>4.3723122826642785E-2</v>
      </c>
      <c r="AA84" s="116">
        <f>(幕後結果!$AC$2+幕後結果!$AC$4*幕後結果_最佳化!$O1085)*12/3</f>
        <v>7.4563113407070558E-2</v>
      </c>
      <c r="AB84" s="116">
        <f>(幕後結果!$AD$2+幕後結果!$AD$4*幕後結果_最佳化!$P1085)*12/3</f>
        <v>0.8591625403397144</v>
      </c>
      <c r="AC84" s="116">
        <f>(幕後結果!$AE$2+幕後結果!$AE$4*幕後結果_最佳化!$Q1085)*12/3</f>
        <v>1.4653040064590594</v>
      </c>
      <c r="AD84" s="116">
        <f>(幕後結果!$AF$2+幕後結果!$AF$4*幕後結果_最佳化!$R1085)*12/3</f>
        <v>-0.17145553295497748</v>
      </c>
      <c r="AE84" s="116">
        <f>(幕後結果!$AG$2+幕後結果!$AG$4*幕後結果_最佳化!$S1085)*12/3</f>
        <v>1.0482713039988492</v>
      </c>
      <c r="AF84" s="116">
        <f>(幕後結果!$AH$2+幕後結果!$AH$4*幕後結果_最佳化!$T1085)*12/3</f>
        <v>-0.51912164544498629</v>
      </c>
      <c r="AG84" s="116">
        <f>(幕後結果!$AI$2+幕後結果!$AI$4*幕後結果_最佳化!$U1085)*12/3</f>
        <v>0.13050374055629116</v>
      </c>
      <c r="AH84" s="116">
        <f>(幕後結果!$AJ$2+幕後結果!$AJ$4*幕後結果_最佳化!$V1085)*12/3</f>
        <v>-0.30746944332496912</v>
      </c>
      <c r="AI84" s="93">
        <f>(幕後結果!$AK$2+幕後結果!$AK$4*幕後結果_最佳化!$W1085)*12/3</f>
        <v>0.15613293756396301</v>
      </c>
      <c r="AJ84" s="53"/>
      <c r="AK84" s="53"/>
      <c r="AL84" s="53"/>
      <c r="AM84" s="101">
        <v>83</v>
      </c>
      <c r="AN84" s="120">
        <f t="shared" si="14"/>
        <v>0.15551631238522318</v>
      </c>
      <c r="AO84" s="120">
        <f t="shared" si="15"/>
        <v>3.4436758611230751E-2</v>
      </c>
      <c r="AP84" s="120">
        <f t="shared" si="16"/>
        <v>0.1257982570855386</v>
      </c>
      <c r="AQ84" s="120">
        <f t="shared" si="17"/>
        <v>0.14963057663692453</v>
      </c>
      <c r="AR84" s="120">
        <f t="shared" si="18"/>
        <v>2.9504181658052478E-2</v>
      </c>
      <c r="AS84" s="120">
        <f t="shared" si="19"/>
        <v>0.22575255295767349</v>
      </c>
      <c r="AT84" s="120">
        <f t="shared" si="20"/>
        <v>0.12914353735104911</v>
      </c>
      <c r="AU84" s="120">
        <f t="shared" si="21"/>
        <v>0.13266042268087769</v>
      </c>
      <c r="AV84" s="120">
        <f t="shared" si="22"/>
        <v>9.1323664043713032E-3</v>
      </c>
      <c r="AW84" s="120">
        <f t="shared" si="23"/>
        <v>8.4250342290588965E-3</v>
      </c>
      <c r="AX84" s="120">
        <f t="shared" si="24"/>
        <v>1</v>
      </c>
      <c r="AY84" s="120">
        <f>SUMPRODUCT(AN84:AW84,幕後結果_最佳化!$Z$1005:$AI$1005)</f>
        <v>0.17358634485440744</v>
      </c>
      <c r="AZ84" s="120">
        <f>(SUMPRODUCT(AN84:AW84,MMULT(AN84:AW84,幕後結果!$AB$9:$AK$18)))*252</f>
        <v>3.6248694122466944E-2</v>
      </c>
      <c r="BA84" s="120">
        <f t="shared" si="25"/>
        <v>0.19039089821329944</v>
      </c>
      <c r="BB84" s="115">
        <f t="shared" si="26"/>
        <v>0.68641067446405146</v>
      </c>
      <c r="BC84" s="53"/>
      <c r="BD84" s="53"/>
    </row>
    <row r="85" spans="1:56">
      <c r="A85" s="88">
        <v>84</v>
      </c>
      <c r="B85" s="116">
        <v>0.24127753793951157</v>
      </c>
      <c r="C85" s="116">
        <v>0.33560887259518668</v>
      </c>
      <c r="D85" s="116">
        <v>0.62339748850352827</v>
      </c>
      <c r="E85" s="116">
        <v>0.94829028393797477</v>
      </c>
      <c r="F85" s="116">
        <v>0.99041642916334371</v>
      </c>
      <c r="G85" s="116">
        <v>0.38443100373419248</v>
      </c>
      <c r="H85" s="116">
        <v>0.43670236412853725</v>
      </c>
      <c r="I85" s="116">
        <v>0.49717996682432886</v>
      </c>
      <c r="J85" s="116">
        <v>0.3770747312434386</v>
      </c>
      <c r="K85" s="97">
        <v>0.61419839303243684</v>
      </c>
      <c r="L85" s="98"/>
      <c r="M85" s="99">
        <v>84</v>
      </c>
      <c r="N85" s="119">
        <v>-0.70219898923313839</v>
      </c>
      <c r="O85" s="119">
        <v>-0.42447731599107541</v>
      </c>
      <c r="P85" s="119">
        <v>0.31441610882925941</v>
      </c>
      <c r="Q85" s="119">
        <v>1.6284975319829971</v>
      </c>
      <c r="R85" s="119">
        <v>2.3422641940096858</v>
      </c>
      <c r="S85" s="119">
        <v>-0.29386376509237061</v>
      </c>
      <c r="T85" s="119">
        <v>-0.15933527761642774</v>
      </c>
      <c r="U85" s="116">
        <v>-7.0688337628250168E-3</v>
      </c>
      <c r="V85" s="116">
        <v>-0.31317269433668909</v>
      </c>
      <c r="W85" s="91">
        <v>0.29027846294966297</v>
      </c>
      <c r="X85" s="53"/>
      <c r="Y85" s="92">
        <v>84</v>
      </c>
      <c r="Z85" s="116">
        <f>(幕後結果!$AB$2+幕後結果!$AB$4*幕後結果_最佳化!$N1086)*12/3</f>
        <v>-0.86491481790983471</v>
      </c>
      <c r="AA85" s="116">
        <f>(幕後結果!$AC$2+幕後結果!$AC$4*幕後結果_最佳化!$O1086)*12/3</f>
        <v>1.9747203860583873E-2</v>
      </c>
      <c r="AB85" s="116">
        <f>(幕後結果!$AD$2+幕後結果!$AD$4*幕後結果_最佳化!$P1086)*12/3</f>
        <v>0.11237820003998063</v>
      </c>
      <c r="AC85" s="116">
        <f>(幕後結果!$AE$2+幕後結果!$AE$4*幕後結果_最佳化!$Q1086)*12/3</f>
        <v>1.1734125540592086</v>
      </c>
      <c r="AD85" s="116">
        <f>(幕後結果!$AF$2+幕後結果!$AF$4*幕後結果_最佳化!$R1086)*12/3</f>
        <v>0.82215301130828722</v>
      </c>
      <c r="AE85" s="116">
        <f>(幕後結果!$AG$2+幕後結果!$AG$4*幕後結果_最佳化!$S1086)*12/3</f>
        <v>0.5999366338262907</v>
      </c>
      <c r="AF85" s="116">
        <f>(幕後結果!$AH$2+幕後結果!$AH$4*幕後結果_最佳化!$T1086)*12/3</f>
        <v>-1.2337237097834838E-2</v>
      </c>
      <c r="AG85" s="116">
        <f>(幕後結果!$AI$2+幕後結果!$AI$4*幕後結果_最佳化!$U1086)*12/3</f>
        <v>0.31811509441665198</v>
      </c>
      <c r="AH85" s="116">
        <f>(幕後結果!$AJ$2+幕後結果!$AJ$4*幕後結果_最佳化!$V1086)*12/3</f>
        <v>-5.9281215494666611E-2</v>
      </c>
      <c r="AI85" s="93">
        <f>(幕後結果!$AK$2+幕後結果!$AK$4*幕後結果_最佳化!$W1086)*12/3</f>
        <v>0.65235338467841586</v>
      </c>
      <c r="AJ85" s="53"/>
      <c r="AK85" s="53"/>
      <c r="AL85" s="53"/>
      <c r="AM85" s="101">
        <v>84</v>
      </c>
      <c r="AN85" s="120">
        <f t="shared" si="14"/>
        <v>0.14287544711910077</v>
      </c>
      <c r="AO85" s="120">
        <f t="shared" si="15"/>
        <v>0.13910176041332481</v>
      </c>
      <c r="AP85" s="120">
        <f t="shared" si="16"/>
        <v>9.1626371985511768E-2</v>
      </c>
      <c r="AQ85" s="120">
        <f t="shared" si="17"/>
        <v>3.8902650351517999E-2</v>
      </c>
      <c r="AR85" s="120">
        <f t="shared" si="18"/>
        <v>5.960576078562254E-2</v>
      </c>
      <c r="AS85" s="120">
        <f t="shared" si="19"/>
        <v>0.1219087622560065</v>
      </c>
      <c r="AT85" s="120">
        <f t="shared" si="20"/>
        <v>0.14684080180169626</v>
      </c>
      <c r="AU85" s="120">
        <f t="shared" si="21"/>
        <v>0.10851705266303131</v>
      </c>
      <c r="AV85" s="120">
        <f t="shared" si="22"/>
        <v>2.9977242596986906E-2</v>
      </c>
      <c r="AW85" s="120">
        <f t="shared" si="23"/>
        <v>0.12064415002720114</v>
      </c>
      <c r="AX85" s="120">
        <f t="shared" si="24"/>
        <v>1</v>
      </c>
      <c r="AY85" s="120">
        <f>SUMPRODUCT(AN85:AW85,幕後結果_最佳化!$Z$1005:$AI$1005)</f>
        <v>0.14685933495479414</v>
      </c>
      <c r="AZ85" s="120">
        <f>(SUMPRODUCT(AN85:AW85,MMULT(AN85:AW85,幕後結果!$AB$9:$AK$18)))*252</f>
        <v>2.8633634833779769E-2</v>
      </c>
      <c r="BA85" s="120">
        <f t="shared" si="25"/>
        <v>0.16921475950335943</v>
      </c>
      <c r="BB85" s="115">
        <f t="shared" si="26"/>
        <v>0.61436328166592491</v>
      </c>
      <c r="BC85" s="53"/>
      <c r="BD85" s="53"/>
    </row>
    <row r="86" spans="1:56">
      <c r="A86" s="88">
        <v>85</v>
      </c>
      <c r="B86" s="116">
        <v>0.50345585897772094</v>
      </c>
      <c r="C86" s="116">
        <v>5.3601652494234209E-2</v>
      </c>
      <c r="D86" s="116">
        <v>0.97947401674924794</v>
      </c>
      <c r="E86" s="116">
        <v>0.906018713769841</v>
      </c>
      <c r="F86" s="116">
        <v>0.17274389737870366</v>
      </c>
      <c r="G86" s="116">
        <v>0.3836416931081168</v>
      </c>
      <c r="H86" s="116">
        <v>0.38489399076301511</v>
      </c>
      <c r="I86" s="116">
        <v>3.442458260987391E-2</v>
      </c>
      <c r="J86" s="116">
        <v>0.68382445197350017</v>
      </c>
      <c r="K86" s="97">
        <v>0.52879580242674873</v>
      </c>
      <c r="L86" s="98"/>
      <c r="M86" s="99">
        <v>85</v>
      </c>
      <c r="N86" s="119">
        <v>8.6626621689786607E-3</v>
      </c>
      <c r="O86" s="119">
        <v>-1.6108918118940809</v>
      </c>
      <c r="P86" s="119">
        <v>2.0430047642204894</v>
      </c>
      <c r="Q86" s="119">
        <v>1.3166303141015818</v>
      </c>
      <c r="R86" s="119">
        <v>-0.94337760338054522</v>
      </c>
      <c r="S86" s="119">
        <v>-0.29593020127225123</v>
      </c>
      <c r="T86" s="119">
        <v>-0.29265223696752868</v>
      </c>
      <c r="U86" s="116">
        <v>-1.8194082747632268</v>
      </c>
      <c r="V86" s="116">
        <v>0.47842028869191994</v>
      </c>
      <c r="W86" s="91">
        <v>7.2243163800404089E-2</v>
      </c>
      <c r="X86" s="53"/>
      <c r="Y86" s="92">
        <v>85</v>
      </c>
      <c r="Z86" s="116">
        <f>(幕後結果!$AB$2+幕後結果!$AB$4*幕後結果_最佳化!$N1087)*12/3</f>
        <v>0.27473654981767714</v>
      </c>
      <c r="AA86" s="116">
        <f>(幕後結果!$AC$2+幕後結果!$AC$4*幕後結果_最佳化!$O1087)*12/3</f>
        <v>-0.86805526973831049</v>
      </c>
      <c r="AB86" s="116">
        <f>(幕後結果!$AD$2+幕後結果!$AD$4*幕後結果_最佳化!$P1087)*12/3</f>
        <v>1.5106987894771882</v>
      </c>
      <c r="AC86" s="116">
        <f>(幕後結果!$AE$2+幕後結果!$AE$4*幕後結果_最佳化!$Q1087)*12/3</f>
        <v>1.2053268250152556</v>
      </c>
      <c r="AD86" s="116">
        <f>(幕後結果!$AF$2+幕後結果!$AF$4*幕後結果_最佳化!$R1087)*12/3</f>
        <v>-0.66674697762861579</v>
      </c>
      <c r="AE86" s="116">
        <f>(幕後結果!$AG$2+幕後結果!$AG$4*幕後結果_最佳化!$S1087)*12/3</f>
        <v>0.75005798486574771</v>
      </c>
      <c r="AF86" s="116">
        <f>(幕後結果!$AH$2+幕後結果!$AH$4*幕後結果_最佳化!$T1087)*12/3</f>
        <v>-0.22480507914884648</v>
      </c>
      <c r="AG86" s="116">
        <f>(幕後結果!$AI$2+幕後結果!$AI$4*幕後結果_最佳化!$U1087)*12/3</f>
        <v>-0.8805732709797639</v>
      </c>
      <c r="AH86" s="116">
        <f>(幕後結果!$AJ$2+幕後結果!$AJ$4*幕後結果_最佳化!$V1087)*12/3</f>
        <v>-0.26689156058474928</v>
      </c>
      <c r="AI86" s="93">
        <f>(幕後結果!$AK$2+幕後結果!$AK$4*幕後結果_最佳化!$W1087)*12/3</f>
        <v>0.40981402708319087</v>
      </c>
      <c r="AJ86" s="53"/>
      <c r="AK86" s="53"/>
      <c r="AL86" s="53"/>
      <c r="AM86" s="101">
        <v>85</v>
      </c>
      <c r="AN86" s="120">
        <f t="shared" si="14"/>
        <v>0.11727959279848633</v>
      </c>
      <c r="AO86" s="120">
        <f t="shared" si="15"/>
        <v>0.10881111462552334</v>
      </c>
      <c r="AP86" s="120">
        <f t="shared" si="16"/>
        <v>9.3364896040405349E-2</v>
      </c>
      <c r="AQ86" s="120">
        <f t="shared" si="17"/>
        <v>8.7176294091642778E-2</v>
      </c>
      <c r="AR86" s="120">
        <f t="shared" si="18"/>
        <v>0.15404025541331468</v>
      </c>
      <c r="AS86" s="120">
        <f t="shared" si="19"/>
        <v>9.3596215000703465E-3</v>
      </c>
      <c r="AT86" s="120">
        <f t="shared" si="20"/>
        <v>3.3737861397573482E-2</v>
      </c>
      <c r="AU86" s="120">
        <f t="shared" si="21"/>
        <v>3.9794579150098505E-3</v>
      </c>
      <c r="AV86" s="120">
        <f t="shared" si="22"/>
        <v>0.19227641838341264</v>
      </c>
      <c r="AW86" s="120">
        <f t="shared" si="23"/>
        <v>0.19997448783456126</v>
      </c>
      <c r="AX86" s="120">
        <f t="shared" si="24"/>
        <v>1.0000000000000002</v>
      </c>
      <c r="AY86" s="120">
        <f>SUMPRODUCT(AN86:AW86,幕後結果_最佳化!$Z$1005:$AI$1005)</f>
        <v>5.1529128205529198E-3</v>
      </c>
      <c r="AZ86" s="120">
        <f>(SUMPRODUCT(AN86:AW86,MMULT(AN86:AW86,幕後結果!$AB$9:$AK$18)))*252</f>
        <v>3.2400388111644113E-2</v>
      </c>
      <c r="BA86" s="120">
        <f t="shared" si="25"/>
        <v>0.18000107808467181</v>
      </c>
      <c r="BB86" s="115">
        <f t="shared" si="26"/>
        <v>-0.20970478388852204</v>
      </c>
      <c r="BC86" s="53"/>
      <c r="BD86" s="53"/>
    </row>
    <row r="87" spans="1:56">
      <c r="A87" s="88">
        <v>86</v>
      </c>
      <c r="B87" s="116">
        <v>7.8262740349407833E-2</v>
      </c>
      <c r="C87" s="116">
        <v>0.94978645881070234</v>
      </c>
      <c r="D87" s="116">
        <v>0.71236615334782494</v>
      </c>
      <c r="E87" s="116">
        <v>0.44084676823725966</v>
      </c>
      <c r="F87" s="116">
        <v>0.82326397321710698</v>
      </c>
      <c r="G87" s="116">
        <v>0.37120572770472426</v>
      </c>
      <c r="H87" s="116">
        <v>5.1763808726194904E-2</v>
      </c>
      <c r="I87" s="116">
        <v>0.90138326223323406</v>
      </c>
      <c r="J87" s="116">
        <v>0.39984527341914422</v>
      </c>
      <c r="K87" s="97">
        <v>0.24904091417531515</v>
      </c>
      <c r="L87" s="98"/>
      <c r="M87" s="99">
        <v>86</v>
      </c>
      <c r="N87" s="119">
        <v>-1.4168544691039222</v>
      </c>
      <c r="O87" s="119">
        <v>1.6427866543677598</v>
      </c>
      <c r="P87" s="119">
        <v>0.56031046095779724</v>
      </c>
      <c r="Q87" s="119">
        <v>-0.14882270205567044</v>
      </c>
      <c r="R87" s="119">
        <v>0.92787569453288055</v>
      </c>
      <c r="S87" s="119">
        <v>-0.32866163521706282</v>
      </c>
      <c r="T87" s="119">
        <v>-1.6279871172341998</v>
      </c>
      <c r="U87" s="116">
        <v>1.2894736376243929</v>
      </c>
      <c r="V87" s="116">
        <v>-0.25374761413738806</v>
      </c>
      <c r="W87" s="91">
        <v>-0.67751094462787198</v>
      </c>
      <c r="X87" s="53"/>
      <c r="Y87" s="92">
        <v>86</v>
      </c>
      <c r="Z87" s="116">
        <f>(幕後結果!$AB$2+幕後結果!$AB$4*幕後結果_最佳化!$N1088)*12/3</f>
        <v>-2.0106484405947094</v>
      </c>
      <c r="AA87" s="116">
        <f>(幕後結果!$AC$2+幕後結果!$AC$4*幕後結果_最佳化!$O1088)*12/3</f>
        <v>1.5396947351482482</v>
      </c>
      <c r="AB87" s="116">
        <f>(幕後結果!$AD$2+幕後結果!$AD$4*幕後結果_最佳化!$P1088)*12/3</f>
        <v>0.29560287409115749</v>
      </c>
      <c r="AC87" s="116">
        <f>(幕後結果!$AE$2+幕後結果!$AE$4*幕後結果_最佳化!$Q1088)*12/3</f>
        <v>-8.7702416925656432E-2</v>
      </c>
      <c r="AD87" s="116">
        <f>(幕後結果!$AF$2+幕後結果!$AF$4*幕後結果_最佳化!$R1088)*12/3</f>
        <v>-7.8584612289350986E-2</v>
      </c>
      <c r="AE87" s="116">
        <f>(幕後結果!$AG$2+幕後結果!$AG$4*幕後結果_最佳化!$S1088)*12/3</f>
        <v>0.27455262763343585</v>
      </c>
      <c r="AF87" s="116">
        <f>(幕後結果!$AH$2+幕後結果!$AH$4*幕後結果_最佳化!$T1088)*12/3</f>
        <v>-0.69856925902204792</v>
      </c>
      <c r="AG87" s="116">
        <f>(幕後結果!$AI$2+幕後結果!$AI$4*幕後結果_最佳化!$U1088)*12/3</f>
        <v>0.7833049322881861</v>
      </c>
      <c r="AH87" s="116">
        <f>(幕後結果!$AJ$2+幕後結果!$AJ$4*幕後結果_最佳化!$V1088)*12/3</f>
        <v>-0.2913107156875745</v>
      </c>
      <c r="AI87" s="93">
        <f>(幕後結果!$AK$2+幕後結果!$AK$4*幕後結果_最佳化!$W1088)*12/3</f>
        <v>-0.18098038711337827</v>
      </c>
      <c r="AJ87" s="53"/>
      <c r="AK87" s="53"/>
      <c r="AL87" s="53"/>
      <c r="AM87" s="101">
        <v>86</v>
      </c>
      <c r="AN87" s="120">
        <f t="shared" si="14"/>
        <v>0.15103431506759202</v>
      </c>
      <c r="AO87" s="120">
        <f t="shared" si="15"/>
        <v>4.3816725489355939E-2</v>
      </c>
      <c r="AP87" s="120">
        <f t="shared" si="16"/>
        <v>9.8728813029117998E-2</v>
      </c>
      <c r="AQ87" s="120">
        <f t="shared" si="17"/>
        <v>0.11764457149946894</v>
      </c>
      <c r="AR87" s="120">
        <f t="shared" si="18"/>
        <v>5.8293488044710927E-2</v>
      </c>
      <c r="AS87" s="120">
        <f t="shared" si="19"/>
        <v>5.7120387053672561E-2</v>
      </c>
      <c r="AT87" s="120">
        <f t="shared" si="20"/>
        <v>2.4945750097348739E-2</v>
      </c>
      <c r="AU87" s="120">
        <f t="shared" si="21"/>
        <v>0.12790218707273066</v>
      </c>
      <c r="AV87" s="120">
        <f t="shared" si="22"/>
        <v>0.1489962101621263</v>
      </c>
      <c r="AW87" s="120">
        <f t="shared" si="23"/>
        <v>0.17151755248387598</v>
      </c>
      <c r="AX87" s="120">
        <f t="shared" si="24"/>
        <v>1</v>
      </c>
      <c r="AY87" s="120">
        <f>SUMPRODUCT(AN87:AW87,幕後結果_最佳化!$Z$1005:$AI$1005)</f>
        <v>7.407900973684986E-2</v>
      </c>
      <c r="AZ87" s="120">
        <f>(SUMPRODUCT(AN87:AW87,MMULT(AN87:AW87,幕後結果!$AB$9:$AK$18)))*252</f>
        <v>3.5530234058860515E-2</v>
      </c>
      <c r="BA87" s="120">
        <f t="shared" si="25"/>
        <v>0.18849465260017462</v>
      </c>
      <c r="BB87" s="115">
        <f t="shared" si="26"/>
        <v>0.16541057959339148</v>
      </c>
      <c r="BC87" s="53"/>
      <c r="BD87" s="53"/>
    </row>
    <row r="88" spans="1:56">
      <c r="A88" s="88">
        <v>87</v>
      </c>
      <c r="B88" s="116">
        <v>0.70878099798769267</v>
      </c>
      <c r="C88" s="116">
        <v>0.87140948405124852</v>
      </c>
      <c r="D88" s="116">
        <v>0.74492124977533791</v>
      </c>
      <c r="E88" s="116">
        <v>0.1979703623030713</v>
      </c>
      <c r="F88" s="116">
        <v>0.65101300739034484</v>
      </c>
      <c r="G88" s="116">
        <v>0.81535987890148398</v>
      </c>
      <c r="H88" s="116">
        <v>0.2637412604755498</v>
      </c>
      <c r="I88" s="116">
        <v>0.31196109880275458</v>
      </c>
      <c r="J88" s="116">
        <v>0.40793782168289661</v>
      </c>
      <c r="K88" s="97">
        <v>0.50455038971075417</v>
      </c>
      <c r="L88" s="98"/>
      <c r="M88" s="99">
        <v>87</v>
      </c>
      <c r="N88" s="119">
        <v>0.54982704923177794</v>
      </c>
      <c r="O88" s="119">
        <v>1.1330791128575719</v>
      </c>
      <c r="P88" s="119">
        <v>0.65859246864658616</v>
      </c>
      <c r="Q88" s="119">
        <v>-0.8488931971275242</v>
      </c>
      <c r="R88" s="119">
        <v>0.38805682039496486</v>
      </c>
      <c r="S88" s="119">
        <v>0.89782239697406285</v>
      </c>
      <c r="T88" s="119">
        <v>-0.63185363738317524</v>
      </c>
      <c r="U88" s="116">
        <v>-0.49029919353967721</v>
      </c>
      <c r="V88" s="116">
        <v>-0.23285288726672002</v>
      </c>
      <c r="W88" s="91">
        <v>1.1406382843728871E-2</v>
      </c>
      <c r="X88" s="53"/>
      <c r="Y88" s="92">
        <v>87</v>
      </c>
      <c r="Z88" s="116">
        <f>(幕後結果!$AB$2+幕後結果!$AB$4*幕後結果_最佳化!$N1089)*12/3</f>
        <v>1.1423297483888373</v>
      </c>
      <c r="AA88" s="116">
        <f>(幕後結果!$AC$2+幕後結果!$AC$4*幕後結果_最佳化!$O1089)*12/3</f>
        <v>1.0726708798570339</v>
      </c>
      <c r="AB88" s="116">
        <f>(幕後結果!$AD$2+幕後結果!$AD$4*幕後結果_最佳化!$P1089)*12/3</f>
        <v>0.73093860753489837</v>
      </c>
      <c r="AC88" s="116">
        <f>(幕後結果!$AE$2+幕後結果!$AE$4*幕後結果_最佳化!$Q1089)*12/3</f>
        <v>-0.32683191592523564</v>
      </c>
      <c r="AD88" s="116">
        <f>(幕後結果!$AF$2+幕後結果!$AF$4*幕後結果_最佳化!$R1089)*12/3</f>
        <v>-5.2435317141755311E-2</v>
      </c>
      <c r="AE88" s="116">
        <f>(幕後結果!$AG$2+幕後結果!$AG$4*幕後結果_最佳化!$S1089)*12/3</f>
        <v>1.046666126127318</v>
      </c>
      <c r="AF88" s="116">
        <f>(幕後結果!$AH$2+幕後結果!$AH$4*幕後結果_最佳化!$T1089)*12/3</f>
        <v>-0.13443188069141809</v>
      </c>
      <c r="AG88" s="116">
        <f>(幕後結果!$AI$2+幕後結果!$AI$4*幕後結果_最佳化!$U1089)*12/3</f>
        <v>0.1329082444538415</v>
      </c>
      <c r="AH88" s="116">
        <f>(幕後結果!$AJ$2+幕後結果!$AJ$4*幕後結果_最佳化!$V1089)*12/3</f>
        <v>-0.23903700134712347</v>
      </c>
      <c r="AI88" s="93">
        <f>(幕後結果!$AK$2+幕後結果!$AK$4*幕後結果_最佳化!$W1089)*12/3</f>
        <v>0.25896578540217724</v>
      </c>
      <c r="AJ88" s="53"/>
      <c r="AK88" s="53"/>
      <c r="AL88" s="53"/>
      <c r="AM88" s="101">
        <v>87</v>
      </c>
      <c r="AN88" s="120">
        <f t="shared" si="14"/>
        <v>0.12907957650545404</v>
      </c>
      <c r="AO88" s="120">
        <f t="shared" si="15"/>
        <v>0.14379005594787178</v>
      </c>
      <c r="AP88" s="120">
        <f t="shared" si="16"/>
        <v>7.0860010290140496E-2</v>
      </c>
      <c r="AQ88" s="120">
        <f t="shared" si="17"/>
        <v>7.013985758757138E-2</v>
      </c>
      <c r="AR88" s="120">
        <f t="shared" si="18"/>
        <v>0.14497379231302715</v>
      </c>
      <c r="AS88" s="120">
        <f t="shared" si="19"/>
        <v>3.508257138189274E-2</v>
      </c>
      <c r="AT88" s="120">
        <f t="shared" si="20"/>
        <v>9.2534146430287928E-2</v>
      </c>
      <c r="AU88" s="120">
        <f t="shared" si="21"/>
        <v>0.11926158920920424</v>
      </c>
      <c r="AV88" s="120">
        <f t="shared" si="22"/>
        <v>0.10505514283460668</v>
      </c>
      <c r="AW88" s="120">
        <f t="shared" si="23"/>
        <v>8.9223257499943767E-2</v>
      </c>
      <c r="AX88" s="120">
        <f t="shared" si="24"/>
        <v>1.0000000000000004</v>
      </c>
      <c r="AY88" s="120">
        <f>SUMPRODUCT(AN88:AW88,幕後結果_最佳化!$Z$1005:$AI$1005)</f>
        <v>3.351518650489882E-2</v>
      </c>
      <c r="AZ88" s="120">
        <f>(SUMPRODUCT(AN88:AW88,MMULT(AN88:AW88,幕後結果!$AB$9:$AK$18)))*252</f>
        <v>2.7360129462775839E-2</v>
      </c>
      <c r="BA88" s="120">
        <f t="shared" si="25"/>
        <v>0.16540897636699115</v>
      </c>
      <c r="BB88" s="115">
        <f t="shared" si="26"/>
        <v>-5.6737026618671499E-2</v>
      </c>
      <c r="BC88" s="53"/>
      <c r="BD88" s="53"/>
    </row>
    <row r="89" spans="1:56">
      <c r="A89" s="88">
        <v>88</v>
      </c>
      <c r="B89" s="116">
        <v>0.79337552484738905</v>
      </c>
      <c r="C89" s="116">
        <v>0.9663518708656802</v>
      </c>
      <c r="D89" s="116">
        <v>0.776795073085361</v>
      </c>
      <c r="E89" s="116">
        <v>7.2963711822613408E-2</v>
      </c>
      <c r="F89" s="116">
        <v>0.20435913955311746</v>
      </c>
      <c r="G89" s="116">
        <v>0.59383520116177047</v>
      </c>
      <c r="H89" s="116">
        <v>0.8560020247848632</v>
      </c>
      <c r="I89" s="116">
        <v>0.71640240140006384</v>
      </c>
      <c r="J89" s="116">
        <v>0.37843263636264712</v>
      </c>
      <c r="K89" s="97">
        <v>0.79307476893036899</v>
      </c>
      <c r="L89" s="98"/>
      <c r="M89" s="99">
        <v>88</v>
      </c>
      <c r="N89" s="119">
        <v>0.81818956915281416</v>
      </c>
      <c r="O89" s="119">
        <v>1.8296903261899429</v>
      </c>
      <c r="P89" s="119">
        <v>0.76141395670763878</v>
      </c>
      <c r="Q89" s="119">
        <v>-1.454068110882295</v>
      </c>
      <c r="R89" s="119">
        <v>-0.82615128400006455</v>
      </c>
      <c r="S89" s="119">
        <v>0.23742177617951324</v>
      </c>
      <c r="T89" s="119">
        <v>1.0625282274853864</v>
      </c>
      <c r="U89" s="116">
        <v>0.57218714245030566</v>
      </c>
      <c r="V89" s="116">
        <v>-0.30959984690802539</v>
      </c>
      <c r="W89" s="91">
        <v>0.81713643703664463</v>
      </c>
      <c r="X89" s="53"/>
      <c r="Y89" s="92">
        <v>88</v>
      </c>
      <c r="Z89" s="116">
        <f>(幕後結果!$AB$2+幕後結果!$AB$4*幕後結果_最佳化!$N1090)*12/3</f>
        <v>1.5725677732866028</v>
      </c>
      <c r="AA89" s="116">
        <f>(幕後結果!$AC$2+幕後結果!$AC$4*幕後結果_最佳化!$O1090)*12/3</f>
        <v>1.5586132664026053</v>
      </c>
      <c r="AB89" s="116">
        <f>(幕後結果!$AD$2+幕後結果!$AD$4*幕後結果_最佳化!$P1090)*12/3</f>
        <v>0.90985331998211805</v>
      </c>
      <c r="AC89" s="116">
        <f>(幕後結果!$AE$2+幕後結果!$AE$4*幕後結果_最佳化!$Q1090)*12/3</f>
        <v>-0.67809831163100254</v>
      </c>
      <c r="AD89" s="116">
        <f>(幕後結果!$AF$2+幕後結果!$AF$4*幕後結果_最佳化!$R1090)*12/3</f>
        <v>-0.68167921165254419</v>
      </c>
      <c r="AE89" s="116">
        <f>(幕後結果!$AG$2+幕後結果!$AG$4*幕後結果_最佳化!$S1090)*12/3</f>
        <v>0.62961206344812759</v>
      </c>
      <c r="AF89" s="116">
        <f>(幕後結果!$AH$2+幕後結果!$AH$4*幕後結果_最佳化!$T1090)*12/3</f>
        <v>0.68295838500779793</v>
      </c>
      <c r="AG89" s="116">
        <f>(幕後結果!$AI$2+幕後結果!$AI$4*幕後結果_最佳化!$U1090)*12/3</f>
        <v>0.36000180534626541</v>
      </c>
      <c r="AH89" s="116">
        <f>(幕後結果!$AJ$2+幕後結果!$AJ$4*幕後結果_最佳化!$V1090)*12/3</f>
        <v>3.06443657279174E-2</v>
      </c>
      <c r="AI89" s="93">
        <f>(幕後結果!$AK$2+幕後結果!$AK$4*幕後結果_最佳化!$W1090)*12/3</f>
        <v>0.78583524896293833</v>
      </c>
      <c r="AJ89" s="53"/>
      <c r="AK89" s="53"/>
      <c r="AL89" s="53"/>
      <c r="AM89" s="101">
        <v>88</v>
      </c>
      <c r="AN89" s="120">
        <f t="shared" si="14"/>
        <v>0.12975427080264601</v>
      </c>
      <c r="AO89" s="120">
        <f t="shared" si="15"/>
        <v>2.2494254503709049E-4</v>
      </c>
      <c r="AP89" s="120">
        <f t="shared" si="16"/>
        <v>9.883840544924169E-2</v>
      </c>
      <c r="AQ89" s="120">
        <f t="shared" si="17"/>
        <v>6.4246868773863763E-2</v>
      </c>
      <c r="AR89" s="120">
        <f t="shared" si="18"/>
        <v>2.6879115693857342E-2</v>
      </c>
      <c r="AS89" s="120">
        <f t="shared" si="19"/>
        <v>0.13608912044884303</v>
      </c>
      <c r="AT89" s="120">
        <f t="shared" si="20"/>
        <v>1.3692911988210077E-2</v>
      </c>
      <c r="AU89" s="120">
        <f t="shared" si="21"/>
        <v>0.22161936990552</v>
      </c>
      <c r="AV89" s="120">
        <f t="shared" si="22"/>
        <v>0.21295254187229989</v>
      </c>
      <c r="AW89" s="120">
        <f t="shared" si="23"/>
        <v>9.5702452520481068E-2</v>
      </c>
      <c r="AX89" s="120">
        <f t="shared" si="24"/>
        <v>1</v>
      </c>
      <c r="AY89" s="120">
        <f>SUMPRODUCT(AN89:AW89,幕後結果_最佳化!$Z$1005:$AI$1005)</f>
        <v>7.6848350184791497E-2</v>
      </c>
      <c r="AZ89" s="120">
        <f>(SUMPRODUCT(AN89:AW89,MMULT(AN89:AW89,幕後結果!$AB$9:$AK$18)))*252</f>
        <v>3.2873969547476581E-2</v>
      </c>
      <c r="BA89" s="120">
        <f t="shared" si="25"/>
        <v>0.18131180200824373</v>
      </c>
      <c r="BB89" s="115">
        <f t="shared" si="26"/>
        <v>0.1872373988277275</v>
      </c>
      <c r="BC89" s="53"/>
      <c r="BD89" s="53"/>
    </row>
    <row r="90" spans="1:56">
      <c r="A90" s="88">
        <v>89</v>
      </c>
      <c r="B90" s="116">
        <v>0.7107288446110851</v>
      </c>
      <c r="C90" s="116">
        <v>0.39539171982749699</v>
      </c>
      <c r="D90" s="116">
        <v>0.5368592474894931</v>
      </c>
      <c r="E90" s="116">
        <v>0.60364778880981174</v>
      </c>
      <c r="F90" s="116">
        <v>0.17412463001582812</v>
      </c>
      <c r="G90" s="116">
        <v>0.72850758568675378</v>
      </c>
      <c r="H90" s="116">
        <v>4.4864866447785978E-2</v>
      </c>
      <c r="I90" s="116">
        <v>0.39749982535025463</v>
      </c>
      <c r="J90" s="116">
        <v>0.5854183816897891</v>
      </c>
      <c r="K90" s="97">
        <v>0.54453625200863565</v>
      </c>
      <c r="L90" s="98"/>
      <c r="M90" s="99">
        <v>89</v>
      </c>
      <c r="N90" s="119">
        <v>0.5555152081111191</v>
      </c>
      <c r="O90" s="119">
        <v>-0.26529341142086332</v>
      </c>
      <c r="P90" s="119">
        <v>9.2524275326675634E-2</v>
      </c>
      <c r="Q90" s="119">
        <v>0.26280040627211887</v>
      </c>
      <c r="R90" s="119">
        <v>-0.93799056267895287</v>
      </c>
      <c r="S90" s="119">
        <v>0.60830556828294113</v>
      </c>
      <c r="T90" s="119">
        <v>-1.6968250945667365</v>
      </c>
      <c r="U90" s="116">
        <v>-0.25982385292685117</v>
      </c>
      <c r="V90" s="116">
        <v>0.21577487141531954</v>
      </c>
      <c r="W90" s="91">
        <v>0.11186872343808849</v>
      </c>
      <c r="X90" s="53"/>
      <c r="Y90" s="92">
        <v>89</v>
      </c>
      <c r="Z90" s="116">
        <f>(幕後結果!$AB$2+幕後結果!$AB$4*幕後結果_最佳化!$N1091)*12/3</f>
        <v>1.1514489884461767</v>
      </c>
      <c r="AA90" s="116">
        <f>(幕後結果!$AC$2+幕後結果!$AC$4*幕後結果_最佳化!$O1091)*12/3</f>
        <v>6.9140633279654362E-2</v>
      </c>
      <c r="AB90" s="116">
        <f>(幕後結果!$AD$2+幕後結果!$AD$4*幕後結果_最佳化!$P1091)*12/3</f>
        <v>0.20293383608053253</v>
      </c>
      <c r="AC90" s="116">
        <f>(幕後結果!$AE$2+幕後結果!$AE$4*幕後結果_最佳化!$Q1091)*12/3</f>
        <v>0.33673033440530448</v>
      </c>
      <c r="AD90" s="116">
        <f>(幕後結果!$AF$2+幕後結果!$AF$4*幕後結果_最佳化!$R1091)*12/3</f>
        <v>-0.83542456395467879</v>
      </c>
      <c r="AE90" s="116">
        <f>(幕後結果!$AG$2+幕後結果!$AG$4*幕後結果_最佳化!$S1091)*12/3</f>
        <v>1.0596890090744919</v>
      </c>
      <c r="AF90" s="116">
        <f>(幕後結果!$AH$2+幕後結果!$AH$4*幕後結果_最佳化!$T1091)*12/3</f>
        <v>-0.84586470352891874</v>
      </c>
      <c r="AG90" s="116">
        <f>(幕後結果!$AI$2+幕後結果!$AI$4*幕後結果_最佳化!$U1091)*12/3</f>
        <v>-0.10583634898636203</v>
      </c>
      <c r="AH90" s="116">
        <f>(幕後結果!$AJ$2+幕後結果!$AJ$4*幕後結果_最佳化!$V1091)*12/3</f>
        <v>-0.51168975631508151</v>
      </c>
      <c r="AI90" s="93">
        <f>(幕後結果!$AK$2+幕後結果!$AK$4*幕後結果_最佳化!$W1091)*12/3</f>
        <v>0.20985409251772358</v>
      </c>
      <c r="AJ90" s="53"/>
      <c r="AK90" s="53"/>
      <c r="AL90" s="53"/>
      <c r="AM90" s="101">
        <v>89</v>
      </c>
      <c r="AN90" s="120">
        <f t="shared" si="14"/>
        <v>0.18154694561332849</v>
      </c>
      <c r="AO90" s="120">
        <f t="shared" si="15"/>
        <v>0.13365642944219577</v>
      </c>
      <c r="AP90" s="120">
        <f t="shared" si="16"/>
        <v>7.9317626864186547E-3</v>
      </c>
      <c r="AQ90" s="120">
        <f t="shared" si="17"/>
        <v>6.8406649065635428E-2</v>
      </c>
      <c r="AR90" s="120">
        <f t="shared" si="18"/>
        <v>0.13379646009202992</v>
      </c>
      <c r="AS90" s="120">
        <f t="shared" si="19"/>
        <v>0.27986407777223665</v>
      </c>
      <c r="AT90" s="120">
        <f t="shared" si="20"/>
        <v>4.0607558733828687E-2</v>
      </c>
      <c r="AU90" s="120">
        <f t="shared" si="21"/>
        <v>5.7436372112177017E-2</v>
      </c>
      <c r="AV90" s="120">
        <f t="shared" si="22"/>
        <v>7.448785111885893E-2</v>
      </c>
      <c r="AW90" s="120">
        <f t="shared" si="23"/>
        <v>2.226589336329058E-2</v>
      </c>
      <c r="AX90" s="120">
        <f t="shared" si="24"/>
        <v>1.0000000000000002</v>
      </c>
      <c r="AY90" s="120">
        <f>SUMPRODUCT(AN90:AW90,幕後結果_最佳化!$Z$1005:$AI$1005)</f>
        <v>0.17288241635306395</v>
      </c>
      <c r="AZ90" s="120">
        <f>(SUMPRODUCT(AN90:AW90,MMULT(AN90:AW90,幕後結果!$AB$9:$AK$18)))*252</f>
        <v>3.789701399588101E-2</v>
      </c>
      <c r="BA90" s="120">
        <f t="shared" si="25"/>
        <v>0.19467155415180978</v>
      </c>
      <c r="BB90" s="115">
        <f t="shared" si="26"/>
        <v>0.66770112828965444</v>
      </c>
      <c r="BC90" s="53"/>
      <c r="BD90" s="53"/>
    </row>
    <row r="91" spans="1:56">
      <c r="A91" s="88">
        <v>90</v>
      </c>
      <c r="B91" s="116">
        <v>0.90141775328422247</v>
      </c>
      <c r="C91" s="116">
        <v>0.76783482413097714</v>
      </c>
      <c r="D91" s="116">
        <v>0.15838459472986255</v>
      </c>
      <c r="E91" s="116">
        <v>6.1137541244376425E-2</v>
      </c>
      <c r="F91" s="116">
        <v>0.78253326518275323</v>
      </c>
      <c r="G91" s="116">
        <v>0.27882439562345596</v>
      </c>
      <c r="H91" s="116">
        <v>0.61491363026224155</v>
      </c>
      <c r="I91" s="116">
        <v>0.66163598456701345</v>
      </c>
      <c r="J91" s="116">
        <v>0.10921824576954853</v>
      </c>
      <c r="K91" s="97">
        <v>0.20739126634220018</v>
      </c>
      <c r="L91" s="98"/>
      <c r="M91" s="99">
        <v>90</v>
      </c>
      <c r="N91" s="119">
        <v>1.2896722068120294</v>
      </c>
      <c r="O91" s="119">
        <v>0.73173496331472687</v>
      </c>
      <c r="P91" s="119">
        <v>-1.0011191880595385</v>
      </c>
      <c r="Q91" s="119">
        <v>-1.5452943458569086</v>
      </c>
      <c r="R91" s="119">
        <v>0.78077733001005001</v>
      </c>
      <c r="S91" s="119">
        <v>-0.58633741710576659</v>
      </c>
      <c r="T91" s="119">
        <v>0.29214895285323511</v>
      </c>
      <c r="U91" s="116">
        <v>0.41693215815469797</v>
      </c>
      <c r="V91" s="116">
        <v>-1.2306962489913833</v>
      </c>
      <c r="W91" s="91">
        <v>-0.81550634753486073</v>
      </c>
      <c r="X91" s="53"/>
      <c r="Y91" s="92">
        <v>90</v>
      </c>
      <c r="Z91" s="116">
        <f>(幕後結果!$AB$2+幕後結果!$AB$4*幕後結果_最佳化!$N1092)*12/3</f>
        <v>2.3284473903798411</v>
      </c>
      <c r="AA91" s="116">
        <f>(幕後結果!$AC$2+幕後結果!$AC$4*幕後結果_最佳化!$O1092)*12/3</f>
        <v>0.74660943606578334</v>
      </c>
      <c r="AB91" s="116">
        <f>(幕後結果!$AD$2+幕後結果!$AD$4*幕後結果_最佳化!$P1092)*12/3</f>
        <v>-0.42890772812465033</v>
      </c>
      <c r="AC91" s="116">
        <f>(幕後結果!$AE$2+幕後結果!$AE$4*幕後結果_最佳化!$Q1092)*12/3</f>
        <v>-0.96759864873358969</v>
      </c>
      <c r="AD91" s="116">
        <f>(幕後結果!$AF$2+幕後結果!$AF$4*幕後結果_最佳化!$R1092)*12/3</f>
        <v>7.9549225866165807E-2</v>
      </c>
      <c r="AE91" s="116">
        <f>(幕後結果!$AG$2+幕後結果!$AG$4*幕後結果_最佳化!$S1092)*12/3</f>
        <v>-0.1052386543211038</v>
      </c>
      <c r="AF91" s="116">
        <f>(幕後結果!$AH$2+幕後結果!$AH$4*幕後結果_最佳化!$T1092)*12/3</f>
        <v>0.24382164395441683</v>
      </c>
      <c r="AG91" s="116">
        <f>(幕後結果!$AI$2+幕後結果!$AI$4*幕後結果_最佳化!$U1092)*12/3</f>
        <v>0.20803879895018138</v>
      </c>
      <c r="AH91" s="116">
        <f>(幕後結果!$AJ$2+幕後結果!$AJ$4*幕後結果_最佳化!$V1092)*12/3</f>
        <v>-0.62735014157008639</v>
      </c>
      <c r="AI91" s="93">
        <f>(幕後結果!$AK$2+幕後結果!$AK$4*幕後結果_最佳化!$W1092)*12/3</f>
        <v>-0.46131270667700308</v>
      </c>
      <c r="AJ91" s="53"/>
      <c r="AK91" s="53"/>
      <c r="AL91" s="53"/>
      <c r="AM91" s="101">
        <v>90</v>
      </c>
      <c r="AN91" s="120">
        <f t="shared" si="14"/>
        <v>0.16769352792975259</v>
      </c>
      <c r="AO91" s="120">
        <f t="shared" si="15"/>
        <v>0.14150698424168551</v>
      </c>
      <c r="AP91" s="120">
        <f t="shared" si="16"/>
        <v>0.10163555946924302</v>
      </c>
      <c r="AQ91" s="120">
        <f t="shared" si="17"/>
        <v>5.2082477825046956E-2</v>
      </c>
      <c r="AR91" s="120">
        <f t="shared" si="18"/>
        <v>0.10943624131663189</v>
      </c>
      <c r="AS91" s="120">
        <f t="shared" si="19"/>
        <v>4.73035323946948E-2</v>
      </c>
      <c r="AT91" s="120">
        <f t="shared" si="20"/>
        <v>8.2863890049692537E-2</v>
      </c>
      <c r="AU91" s="120">
        <f t="shared" si="21"/>
        <v>0.13160914317121436</v>
      </c>
      <c r="AV91" s="120">
        <f t="shared" si="22"/>
        <v>9.9243675355949065E-2</v>
      </c>
      <c r="AW91" s="120">
        <f t="shared" si="23"/>
        <v>6.6624968246089128E-2</v>
      </c>
      <c r="AX91" s="120">
        <f t="shared" si="24"/>
        <v>0.99999999999999967</v>
      </c>
      <c r="AY91" s="120">
        <f>SUMPRODUCT(AN91:AW91,幕後結果_最佳化!$Z$1005:$AI$1005)</f>
        <v>6.1817997615724748E-2</v>
      </c>
      <c r="AZ91" s="120">
        <f>(SUMPRODUCT(AN91:AW91,MMULT(AN91:AW91,幕後結果!$AB$9:$AK$18)))*252</f>
        <v>3.2627399561077269E-2</v>
      </c>
      <c r="BA91" s="120">
        <f t="shared" si="25"/>
        <v>0.18063056098312177</v>
      </c>
      <c r="BB91" s="115">
        <f t="shared" si="26"/>
        <v>0.10473309451490026</v>
      </c>
      <c r="BC91" s="53"/>
      <c r="BD91" s="53"/>
    </row>
    <row r="92" spans="1:56">
      <c r="A92" s="88">
        <v>91</v>
      </c>
      <c r="B92" s="116">
        <v>0.52843610102823768</v>
      </c>
      <c r="C92" s="116">
        <v>0.2099912311270733</v>
      </c>
      <c r="D92" s="116">
        <v>0.61145593906051565</v>
      </c>
      <c r="E92" s="116">
        <v>0.1553747559709624</v>
      </c>
      <c r="F92" s="116">
        <v>0.32318000367327038</v>
      </c>
      <c r="G92" s="116">
        <v>2.1228399990778968E-2</v>
      </c>
      <c r="H92" s="116">
        <v>0.74561591201384858</v>
      </c>
      <c r="I92" s="116">
        <v>0.51553249406650226</v>
      </c>
      <c r="J92" s="116">
        <v>0.750712994087952</v>
      </c>
      <c r="K92" s="97">
        <v>0.51986320079252057</v>
      </c>
      <c r="L92" s="98"/>
      <c r="M92" s="99">
        <v>91</v>
      </c>
      <c r="N92" s="119">
        <v>7.1339199568937264E-2</v>
      </c>
      <c r="O92" s="119">
        <v>-0.80645167360221026</v>
      </c>
      <c r="P92" s="119">
        <v>0.28311573262960449</v>
      </c>
      <c r="Q92" s="119">
        <v>-1.0136505831024403</v>
      </c>
      <c r="R92" s="119">
        <v>-0.45882476761953878</v>
      </c>
      <c r="S92" s="119">
        <v>-2.0290146322168154</v>
      </c>
      <c r="T92" s="119">
        <v>0.66075697965765756</v>
      </c>
      <c r="U92" s="116">
        <v>3.8944030559867809E-2</v>
      </c>
      <c r="V92" s="116">
        <v>0.67673514774535415</v>
      </c>
      <c r="W92" s="91">
        <v>4.9810250113051194E-2</v>
      </c>
      <c r="X92" s="53"/>
      <c r="Y92" s="92">
        <v>91</v>
      </c>
      <c r="Z92" s="116">
        <f>(幕後結果!$AB$2+幕後結果!$AB$4*幕後結果_最佳化!$N1093)*12/3</f>
        <v>0.37521939543383698</v>
      </c>
      <c r="AA92" s="116">
        <f>(幕後結果!$AC$2+幕後結果!$AC$4*幕後結果_最佳化!$O1093)*12/3</f>
        <v>-0.29415393888934527</v>
      </c>
      <c r="AB92" s="116">
        <f>(幕後結果!$AD$2+幕後結果!$AD$4*幕後結果_最佳化!$P1093)*12/3</f>
        <v>0.21763989161294503</v>
      </c>
      <c r="AC92" s="116">
        <f>(幕後結果!$AE$2+幕後結果!$AE$4*幕後結果_最佳化!$Q1093)*12/3</f>
        <v>-0.68044922588197154</v>
      </c>
      <c r="AD92" s="116">
        <f>(幕後結果!$AF$2+幕後結果!$AF$4*幕後結果_最佳化!$R1093)*12/3</f>
        <v>-0.62675896300014389</v>
      </c>
      <c r="AE92" s="116">
        <f>(幕後結果!$AG$2+幕後結果!$AG$4*幕後結果_最佳化!$S1093)*12/3</f>
        <v>-0.9632021425422207</v>
      </c>
      <c r="AF92" s="116">
        <f>(幕後結果!$AH$2+幕後結果!$AH$4*幕後結果_最佳化!$T1093)*12/3</f>
        <v>0.17431376205661767</v>
      </c>
      <c r="AG92" s="116">
        <f>(幕後結果!$AI$2+幕後結果!$AI$4*幕後結果_最佳化!$U1093)*12/3</f>
        <v>-0.42698827641923409</v>
      </c>
      <c r="AH92" s="116">
        <f>(幕後結果!$AJ$2+幕後結果!$AJ$4*幕後結果_最佳化!$V1093)*12/3</f>
        <v>-0.12274149323171241</v>
      </c>
      <c r="AI92" s="93">
        <f>(幕後結果!$AK$2+幕後結果!$AK$4*幕後結果_最佳化!$W1093)*12/3</f>
        <v>0.2447958696042084</v>
      </c>
      <c r="AJ92" s="53"/>
      <c r="AK92" s="53"/>
      <c r="AL92" s="53"/>
      <c r="AM92" s="101">
        <v>91</v>
      </c>
      <c r="AN92" s="120">
        <f t="shared" si="14"/>
        <v>6.1432878937614892E-2</v>
      </c>
      <c r="AO92" s="120">
        <f t="shared" si="15"/>
        <v>0.15626464494458955</v>
      </c>
      <c r="AP92" s="120">
        <f t="shared" si="16"/>
        <v>0.21247341997846275</v>
      </c>
      <c r="AQ92" s="120">
        <f t="shared" si="17"/>
        <v>2.6022127655287969E-2</v>
      </c>
      <c r="AR92" s="120">
        <f t="shared" si="18"/>
        <v>6.1096278946611855E-2</v>
      </c>
      <c r="AS92" s="120">
        <f t="shared" si="19"/>
        <v>0.18013126163950607</v>
      </c>
      <c r="AT92" s="120">
        <f t="shared" si="20"/>
        <v>8.0656588781149882E-2</v>
      </c>
      <c r="AU92" s="120">
        <f t="shared" si="21"/>
        <v>0.1415797121673861</v>
      </c>
      <c r="AV92" s="120">
        <f t="shared" si="22"/>
        <v>4.0853997998505719E-2</v>
      </c>
      <c r="AW92" s="120">
        <f t="shared" si="23"/>
        <v>3.9489088950885085E-2</v>
      </c>
      <c r="AX92" s="120">
        <f t="shared" si="24"/>
        <v>1</v>
      </c>
      <c r="AY92" s="120">
        <f>SUMPRODUCT(AN92:AW92,幕後結果_最佳化!$Z$1005:$AI$1005)</f>
        <v>0.13825277316167697</v>
      </c>
      <c r="AZ92" s="120">
        <f>(SUMPRODUCT(AN92:AW92,MMULT(AN92:AW92,幕後結果!$AB$9:$AK$18)))*252</f>
        <v>2.4455241679026303E-2</v>
      </c>
      <c r="BA92" s="120">
        <f t="shared" si="25"/>
        <v>0.15638171785418623</v>
      </c>
      <c r="BB92" s="115">
        <f t="shared" si="26"/>
        <v>0.60974373775958912</v>
      </c>
      <c r="BC92" s="53"/>
      <c r="BD92" s="53"/>
    </row>
    <row r="93" spans="1:56">
      <c r="A93" s="88">
        <v>92</v>
      </c>
      <c r="B93" s="116">
        <v>0.15775726893131314</v>
      </c>
      <c r="C93" s="116">
        <v>0.38577571640193198</v>
      </c>
      <c r="D93" s="116">
        <v>0.78656936186604387</v>
      </c>
      <c r="E93" s="116">
        <v>0.64000058818839634</v>
      </c>
      <c r="F93" s="116">
        <v>0.5601075137829048</v>
      </c>
      <c r="G93" s="116">
        <v>0.76645850390106141</v>
      </c>
      <c r="H93" s="116">
        <v>0.22967934750670538</v>
      </c>
      <c r="I93" s="116">
        <v>0.69766390205641793</v>
      </c>
      <c r="J93" s="116">
        <v>0.16922905406307809</v>
      </c>
      <c r="K93" s="97">
        <v>0.78347312360886301</v>
      </c>
      <c r="L93" s="98"/>
      <c r="M93" s="99">
        <v>92</v>
      </c>
      <c r="N93" s="119">
        <v>-1.003718042670362</v>
      </c>
      <c r="O93" s="119">
        <v>-0.29034615425840249</v>
      </c>
      <c r="P93" s="119">
        <v>0.79457412234868319</v>
      </c>
      <c r="Q93" s="119">
        <v>0.35846036545319893</v>
      </c>
      <c r="R93" s="119">
        <v>0.1512418069119596</v>
      </c>
      <c r="S93" s="119">
        <v>0.72723339455384972</v>
      </c>
      <c r="T93" s="119">
        <v>-0.73990326193769773</v>
      </c>
      <c r="U93" s="116">
        <v>0.51769341141868608</v>
      </c>
      <c r="V93" s="116">
        <v>-0.95721626701891849</v>
      </c>
      <c r="W93" s="91">
        <v>0.78397675015756707</v>
      </c>
      <c r="X93" s="53"/>
      <c r="Y93" s="92">
        <v>92</v>
      </c>
      <c r="Z93" s="116">
        <f>(幕後結果!$AB$2+幕後結果!$AB$4*幕後結果_最佳化!$N1094)*12/3</f>
        <v>-1.3483093025720203</v>
      </c>
      <c r="AA93" s="116">
        <f>(幕後結果!$AC$2+幕後結果!$AC$4*幕後結果_最佳化!$O1094)*12/3</f>
        <v>0.13151450503741607</v>
      </c>
      <c r="AB93" s="116">
        <f>(幕後結果!$AD$2+幕後結果!$AD$4*幕後結果_最佳化!$P1094)*12/3</f>
        <v>0.43162826658045161</v>
      </c>
      <c r="AC93" s="116">
        <f>(幕後結果!$AE$2+幕後結果!$AE$4*幕後結果_最佳化!$Q1094)*12/3</f>
        <v>0.26489809641875278</v>
      </c>
      <c r="AD93" s="116">
        <f>(幕後結果!$AF$2+幕後結果!$AF$4*幕後結果_最佳化!$R1094)*12/3</f>
        <v>-0.39276849367080852</v>
      </c>
      <c r="AE93" s="116">
        <f>(幕後結果!$AG$2+幕後結果!$AG$4*幕後結果_最佳化!$S1094)*12/3</f>
        <v>0.98547784153845919</v>
      </c>
      <c r="AF93" s="116">
        <f>(幕後結果!$AH$2+幕後結果!$AH$4*幕後結果_最佳化!$T1094)*12/3</f>
        <v>-0.42767045200229453</v>
      </c>
      <c r="AG93" s="116">
        <f>(幕後結果!$AI$2+幕後結果!$AI$4*幕後結果_最佳化!$U1094)*12/3</f>
        <v>0.32287535818789459</v>
      </c>
      <c r="AH93" s="116">
        <f>(幕後結果!$AJ$2+幕後結果!$AJ$4*幕後結果_最佳化!$V1094)*12/3</f>
        <v>-0.6254643784512337</v>
      </c>
      <c r="AI93" s="93">
        <f>(幕後結果!$AK$2+幕後結果!$AK$4*幕後結果_最佳化!$W1094)*12/3</f>
        <v>0.61748134331101445</v>
      </c>
      <c r="AJ93" s="53"/>
      <c r="AK93" s="53"/>
      <c r="AL93" s="53"/>
      <c r="AM93" s="101">
        <v>92</v>
      </c>
      <c r="AN93" s="120">
        <f t="shared" si="14"/>
        <v>3.2518185731893169E-2</v>
      </c>
      <c r="AO93" s="120">
        <f t="shared" si="15"/>
        <v>1.7352917973831164E-2</v>
      </c>
      <c r="AP93" s="120">
        <f t="shared" si="16"/>
        <v>0.20517024052635252</v>
      </c>
      <c r="AQ93" s="120">
        <f t="shared" si="17"/>
        <v>0.1198234626168746</v>
      </c>
      <c r="AR93" s="120">
        <f t="shared" si="18"/>
        <v>0.10607366523665433</v>
      </c>
      <c r="AS93" s="120">
        <f t="shared" si="19"/>
        <v>3.6510950148665212E-2</v>
      </c>
      <c r="AT93" s="120">
        <f t="shared" si="20"/>
        <v>0.12705084796432098</v>
      </c>
      <c r="AU93" s="120">
        <f t="shared" si="21"/>
        <v>0.18535886294733461</v>
      </c>
      <c r="AV93" s="120">
        <f t="shared" si="22"/>
        <v>6.1132862122141578E-2</v>
      </c>
      <c r="AW93" s="120">
        <f t="shared" si="23"/>
        <v>0.10900800473193165</v>
      </c>
      <c r="AX93" s="120">
        <f t="shared" si="24"/>
        <v>0.99999999999999978</v>
      </c>
      <c r="AY93" s="120">
        <f>SUMPRODUCT(AN93:AW93,幕後結果_最佳化!$Z$1005:$AI$1005)</f>
        <v>9.4084324969407121E-3</v>
      </c>
      <c r="AZ93" s="120">
        <f>(SUMPRODUCT(AN93:AW93,MMULT(AN93:AW93,幕後結果!$AB$9:$AK$18)))*252</f>
        <v>2.3651173663004857E-2</v>
      </c>
      <c r="BA93" s="120">
        <f t="shared" si="25"/>
        <v>0.1537893808525311</v>
      </c>
      <c r="BB93" s="115">
        <f t="shared" si="26"/>
        <v>-0.21777555327551781</v>
      </c>
      <c r="BC93" s="53"/>
      <c r="BD93" s="53"/>
    </row>
    <row r="94" spans="1:56">
      <c r="A94" s="88">
        <v>93</v>
      </c>
      <c r="B94" s="116">
        <v>0.86224894672486818</v>
      </c>
      <c r="C94" s="116">
        <v>6.4466843951841435E-2</v>
      </c>
      <c r="D94" s="116">
        <v>0.11273025518468516</v>
      </c>
      <c r="E94" s="116">
        <v>0.17134442607500699</v>
      </c>
      <c r="F94" s="116">
        <v>0.64078327786722911</v>
      </c>
      <c r="G94" s="116">
        <v>0.96213081752177398</v>
      </c>
      <c r="H94" s="116">
        <v>0.15932059263506471</v>
      </c>
      <c r="I94" s="116">
        <v>0.75720149334265718</v>
      </c>
      <c r="J94" s="116">
        <v>0.41708040287533965</v>
      </c>
      <c r="K94" s="97">
        <v>0.90998038949286864</v>
      </c>
      <c r="L94" s="98"/>
      <c r="M94" s="99">
        <v>93</v>
      </c>
      <c r="N94" s="119">
        <v>1.0904792097807172</v>
      </c>
      <c r="O94" s="119">
        <v>-1.5183202392386004</v>
      </c>
      <c r="P94" s="119">
        <v>-1.2121355161977616</v>
      </c>
      <c r="Q94" s="119">
        <v>-0.94886583637231614</v>
      </c>
      <c r="R94" s="119">
        <v>0.360553247904841</v>
      </c>
      <c r="S94" s="119">
        <v>1.775966948603827</v>
      </c>
      <c r="T94" s="119">
        <v>-0.99725410384659041</v>
      </c>
      <c r="U94" s="116">
        <v>0.69732885618081775</v>
      </c>
      <c r="V94" s="116">
        <v>-0.20936821230096003</v>
      </c>
      <c r="W94" s="91">
        <v>1.3406342821417325</v>
      </c>
      <c r="X94" s="53"/>
      <c r="Y94" s="92">
        <v>93</v>
      </c>
      <c r="Z94" s="116">
        <f>(幕後結果!$AB$2+幕後結果!$AB$4*幕後結果_最佳化!$N1095)*12/3</f>
        <v>2.0091017468770342</v>
      </c>
      <c r="AA94" s="116">
        <f>(幕後結果!$AC$2+幕後結果!$AC$4*幕後結果_最佳化!$O1095)*12/3</f>
        <v>-0.85738762510050115</v>
      </c>
      <c r="AB94" s="116">
        <f>(幕後結果!$AD$2+幕後結果!$AD$4*幕後結果_最佳化!$P1095)*12/3</f>
        <v>-0.77989072061680964</v>
      </c>
      <c r="AC94" s="116">
        <f>(幕後結果!$AE$2+幕後結果!$AE$4*幕後結果_最佳化!$Q1095)*12/3</f>
        <v>-0.71670157405136781</v>
      </c>
      <c r="AD94" s="116">
        <f>(幕後結果!$AF$2+幕後結果!$AF$4*幕後結果_最佳化!$R1095)*12/3</f>
        <v>-0.18524308694374145</v>
      </c>
      <c r="AE94" s="116">
        <f>(幕後結果!$AG$2+幕後結果!$AG$4*幕後結果_最佳化!$S1095)*12/3</f>
        <v>1.2814217003122166</v>
      </c>
      <c r="AF94" s="116">
        <f>(幕後結果!$AH$2+幕後結果!$AH$4*幕後結果_最佳化!$T1095)*12/3</f>
        <v>-0.60276348185197892</v>
      </c>
      <c r="AG94" s="116">
        <f>(幕後結果!$AI$2+幕後結果!$AI$4*幕後結果_最佳化!$U1095)*12/3</f>
        <v>0.28981421241326993</v>
      </c>
      <c r="AH94" s="116">
        <f>(幕後結果!$AJ$2+幕後結果!$AJ$4*幕後結果_最佳化!$V1095)*12/3</f>
        <v>-0.45666786574773766</v>
      </c>
      <c r="AI94" s="93">
        <f>(幕後結果!$AK$2+幕後結果!$AK$4*幕後結果_最佳化!$W1095)*12/3</f>
        <v>1.0769349411335642</v>
      </c>
      <c r="AJ94" s="53"/>
      <c r="AK94" s="53"/>
      <c r="AL94" s="53"/>
      <c r="AM94" s="101">
        <v>93</v>
      </c>
      <c r="AN94" s="120">
        <f t="shared" si="14"/>
        <v>4.7919708080311971E-2</v>
      </c>
      <c r="AO94" s="120">
        <f t="shared" si="15"/>
        <v>0.1566242516093922</v>
      </c>
      <c r="AP94" s="120">
        <f t="shared" si="16"/>
        <v>0.13181075832260794</v>
      </c>
      <c r="AQ94" s="120">
        <f t="shared" si="17"/>
        <v>0.10402911134413802</v>
      </c>
      <c r="AR94" s="120">
        <f t="shared" si="18"/>
        <v>4.2932208248328899E-2</v>
      </c>
      <c r="AS94" s="120">
        <f t="shared" si="19"/>
        <v>0.12045713625515837</v>
      </c>
      <c r="AT94" s="120">
        <f t="shared" si="20"/>
        <v>0.16827420326794365</v>
      </c>
      <c r="AU94" s="120">
        <f t="shared" si="21"/>
        <v>7.0466979934376089E-2</v>
      </c>
      <c r="AV94" s="120">
        <f t="shared" si="22"/>
        <v>5.3122639720232123E-2</v>
      </c>
      <c r="AW94" s="120">
        <f t="shared" si="23"/>
        <v>0.10436300321751057</v>
      </c>
      <c r="AX94" s="120">
        <f t="shared" si="24"/>
        <v>0.99999999999999978</v>
      </c>
      <c r="AY94" s="120">
        <f>SUMPRODUCT(AN94:AW94,幕後結果_最佳化!$Z$1005:$AI$1005)</f>
        <v>0.12346807675515742</v>
      </c>
      <c r="AZ94" s="120">
        <f>(SUMPRODUCT(AN94:AW94,MMULT(AN94:AW94,幕後結果!$AB$9:$AK$18)))*252</f>
        <v>2.1844114993631925E-2</v>
      </c>
      <c r="BA94" s="120">
        <f t="shared" si="25"/>
        <v>0.14779754731940556</v>
      </c>
      <c r="BB94" s="115">
        <f t="shared" si="26"/>
        <v>0.54512458573511779</v>
      </c>
      <c r="BC94" s="53"/>
      <c r="BD94" s="53"/>
    </row>
    <row r="95" spans="1:56">
      <c r="A95" s="88">
        <v>94</v>
      </c>
      <c r="B95" s="116">
        <v>0.61072016856094113</v>
      </c>
      <c r="C95" s="116">
        <v>0.39201820310309388</v>
      </c>
      <c r="D95" s="116">
        <v>0.26440060286744793</v>
      </c>
      <c r="E95" s="116">
        <v>0.83088320779856284</v>
      </c>
      <c r="F95" s="116">
        <v>0.188156622120212</v>
      </c>
      <c r="G95" s="116">
        <v>0.62667910085791823</v>
      </c>
      <c r="H95" s="116">
        <v>0.67683840864695655</v>
      </c>
      <c r="I95" s="116">
        <v>7.4808518207662988E-2</v>
      </c>
      <c r="J95" s="116">
        <v>0.27011544490637918</v>
      </c>
      <c r="K95" s="97">
        <v>0.14283566578609319</v>
      </c>
      <c r="L95" s="98"/>
      <c r="M95" s="99">
        <v>94</v>
      </c>
      <c r="N95" s="119">
        <v>0.28119653406209993</v>
      </c>
      <c r="O95" s="119">
        <v>-0.27406274114722351</v>
      </c>
      <c r="P95" s="119">
        <v>-0.62983704481262859</v>
      </c>
      <c r="Q95" s="119">
        <v>0.95766128613200896</v>
      </c>
      <c r="R95" s="119">
        <v>-0.88470966006948781</v>
      </c>
      <c r="S95" s="119">
        <v>0.3230705694623679</v>
      </c>
      <c r="T95" s="119">
        <v>0.45887604400884807</v>
      </c>
      <c r="U95" s="116">
        <v>-1.4408854884797848</v>
      </c>
      <c r="V95" s="116">
        <v>-0.61246387828709681</v>
      </c>
      <c r="W95" s="91">
        <v>-1.0676657094770075</v>
      </c>
      <c r="X95" s="53"/>
      <c r="Y95" s="92">
        <v>94</v>
      </c>
      <c r="Z95" s="116">
        <f>(幕後結果!$AB$2+幕後結果!$AB$4*幕後結果_最佳化!$N1096)*12/3</f>
        <v>0.7116620742744395</v>
      </c>
      <c r="AA95" s="116">
        <f>(幕後結果!$AC$2+幕後結果!$AC$4*幕後結果_最佳化!$O1096)*12/3</f>
        <v>7.6984915994100206E-2</v>
      </c>
      <c r="AB95" s="116">
        <f>(幕後結果!$AD$2+幕後結果!$AD$4*幕後結果_最佳化!$P1096)*12/3</f>
        <v>-0.41011533689068713</v>
      </c>
      <c r="AC95" s="116">
        <f>(幕後結果!$AE$2+幕後結果!$AE$4*幕後結果_最佳化!$Q1096)*12/3</f>
        <v>0.71256012963151205</v>
      </c>
      <c r="AD95" s="116">
        <f>(幕後結果!$AF$2+幕後結果!$AF$4*幕後結果_最佳化!$R1096)*12/3</f>
        <v>-0.93316105616712086</v>
      </c>
      <c r="AE95" s="116">
        <f>(幕後結果!$AG$2+幕後結果!$AG$4*幕後結果_最佳化!$S1096)*12/3</f>
        <v>0.9817046836065898</v>
      </c>
      <c r="AF95" s="116">
        <f>(幕後結果!$AH$2+幕後結果!$AH$4*幕後結果_最佳化!$T1096)*12/3</f>
        <v>0.1447207504993511</v>
      </c>
      <c r="AG95" s="116">
        <f>(幕後結果!$AI$2+幕後結果!$AI$4*幕後結果_最佳化!$U1096)*12/3</f>
        <v>-0.54704922858094307</v>
      </c>
      <c r="AH95" s="116">
        <f>(幕後結果!$AJ$2+幕後結果!$AJ$4*幕後結果_最佳化!$V1096)*12/3</f>
        <v>-0.83078400373449668</v>
      </c>
      <c r="AI95" s="93">
        <f>(幕後結果!$AK$2+幕後結果!$AK$4*幕後結果_最佳化!$W1096)*12/3</f>
        <v>-0.70200578941764569</v>
      </c>
      <c r="AJ95" s="53"/>
      <c r="AK95" s="53"/>
      <c r="AL95" s="53"/>
      <c r="AM95" s="101">
        <v>94</v>
      </c>
      <c r="AN95" s="120">
        <f t="shared" si="14"/>
        <v>0.1547377685360854</v>
      </c>
      <c r="AO95" s="120">
        <f t="shared" si="15"/>
        <v>2.069781413370071E-3</v>
      </c>
      <c r="AP95" s="120">
        <f t="shared" si="16"/>
        <v>0.1335894095583435</v>
      </c>
      <c r="AQ95" s="120">
        <f t="shared" si="17"/>
        <v>5.013539001756688E-2</v>
      </c>
      <c r="AR95" s="120">
        <f t="shared" si="18"/>
        <v>5.4272290869812521E-2</v>
      </c>
      <c r="AS95" s="120">
        <f t="shared" si="19"/>
        <v>0.15632152411724995</v>
      </c>
      <c r="AT95" s="120">
        <f t="shared" si="20"/>
        <v>6.8900561456593179E-2</v>
      </c>
      <c r="AU95" s="120">
        <f t="shared" si="21"/>
        <v>0.14822576844002072</v>
      </c>
      <c r="AV95" s="120">
        <f t="shared" si="22"/>
        <v>9.3668654159990705E-2</v>
      </c>
      <c r="AW95" s="120">
        <f t="shared" si="23"/>
        <v>0.13807885143096718</v>
      </c>
      <c r="AX95" s="120">
        <f t="shared" si="24"/>
        <v>1.0000000000000002</v>
      </c>
      <c r="AY95" s="120">
        <f>SUMPRODUCT(AN95:AW95,幕後結果_最佳化!$Z$1005:$AI$1005)</f>
        <v>0.12223659982771679</v>
      </c>
      <c r="AZ95" s="120">
        <f>(SUMPRODUCT(AN95:AW95,MMULT(AN95:AW95,幕後結果!$AB$9:$AK$18)))*252</f>
        <v>3.5908988709004566E-2</v>
      </c>
      <c r="BA95" s="120">
        <f t="shared" si="25"/>
        <v>0.1894966720261983</v>
      </c>
      <c r="BB95" s="115">
        <f t="shared" si="26"/>
        <v>0.41867014855410412</v>
      </c>
      <c r="BC95" s="53"/>
      <c r="BD95" s="53"/>
    </row>
    <row r="96" spans="1:56">
      <c r="A96" s="88">
        <v>95</v>
      </c>
      <c r="B96" s="116">
        <v>0.84045661001645033</v>
      </c>
      <c r="C96" s="116">
        <v>0.38911089614586536</v>
      </c>
      <c r="D96" s="116">
        <v>0.90423318241233797</v>
      </c>
      <c r="E96" s="116">
        <v>7.2383426250394622E-2</v>
      </c>
      <c r="F96" s="116">
        <v>3.5848466552268254E-2</v>
      </c>
      <c r="G96" s="116">
        <v>0.12884681258873343</v>
      </c>
      <c r="H96" s="116">
        <v>0.95475918199927579</v>
      </c>
      <c r="I96" s="116">
        <v>0.66208761225335877</v>
      </c>
      <c r="J96" s="116">
        <v>0.31255568343540507</v>
      </c>
      <c r="K96" s="97">
        <v>0.82043675566771879</v>
      </c>
      <c r="L96" s="98"/>
      <c r="M96" s="99">
        <v>95</v>
      </c>
      <c r="N96" s="119">
        <v>0.99633628368438676</v>
      </c>
      <c r="O96" s="119">
        <v>-0.2816370964273594</v>
      </c>
      <c r="P96" s="119">
        <v>1.3060556449821241</v>
      </c>
      <c r="Q96" s="119">
        <v>-1.4582673991237523</v>
      </c>
      <c r="R96" s="119">
        <v>-1.8010377312443901</v>
      </c>
      <c r="S96" s="119">
        <v>-1.1318592213001017</v>
      </c>
      <c r="T96" s="119">
        <v>1.6928625353071662</v>
      </c>
      <c r="U96" s="116">
        <v>0.41816733646451265</v>
      </c>
      <c r="V96" s="116">
        <v>-0.48861913011652031</v>
      </c>
      <c r="W96" s="91">
        <v>0.91703082297279059</v>
      </c>
      <c r="X96" s="53"/>
      <c r="Y96" s="92">
        <v>95</v>
      </c>
      <c r="Z96" s="116">
        <f>(幕後結果!$AB$2+幕後結果!$AB$4*幕後結果_最佳化!$N1097)*12/3</f>
        <v>1.8581720768407735</v>
      </c>
      <c r="AA96" s="116">
        <f>(幕後結果!$AC$2+幕後結果!$AC$4*幕後結果_最佳化!$O1097)*12/3</f>
        <v>3.4699578979833001E-2</v>
      </c>
      <c r="AB96" s="116">
        <f>(幕後結果!$AD$2+幕後結果!$AD$4*幕後結果_最佳化!$P1097)*12/3</f>
        <v>1.2267771142792465</v>
      </c>
      <c r="AC96" s="116">
        <f>(幕後結果!$AE$2+幕後結果!$AE$4*幕後結果_最佳化!$Q1097)*12/3</f>
        <v>-0.70656119214894775</v>
      </c>
      <c r="AD96" s="116">
        <f>(幕後結果!$AF$2+幕後結果!$AF$4*幕後結果_最佳化!$R1097)*12/3</f>
        <v>-1.1070700286856714</v>
      </c>
      <c r="AE96" s="116">
        <f>(幕後結果!$AG$2+幕後結果!$AG$4*幕後結果_最佳化!$S1097)*12/3</f>
        <v>-0.26865350300613289</v>
      </c>
      <c r="AF96" s="116">
        <f>(幕後結果!$AH$2+幕後結果!$AH$4*幕後結果_最佳化!$T1097)*12/3</f>
        <v>0.7694933356486352</v>
      </c>
      <c r="AG96" s="116">
        <f>(幕後結果!$AI$2+幕後結果!$AI$4*幕後結果_最佳化!$U1097)*12/3</f>
        <v>-0.25654031162509455</v>
      </c>
      <c r="AH96" s="116">
        <f>(幕後結果!$AJ$2+幕後結果!$AJ$4*幕後結果_最佳化!$V1097)*12/3</f>
        <v>-0.21861732349520349</v>
      </c>
      <c r="AI96" s="93">
        <f>(幕後結果!$AK$2+幕後結果!$AK$4*幕後結果_最佳化!$W1097)*12/3</f>
        <v>0.79018007067459128</v>
      </c>
      <c r="AJ96" s="53"/>
      <c r="AK96" s="53"/>
      <c r="AL96" s="53"/>
      <c r="AM96" s="101">
        <v>95</v>
      </c>
      <c r="AN96" s="120">
        <f t="shared" si="14"/>
        <v>4.906963086081241E-2</v>
      </c>
      <c r="AO96" s="120">
        <f t="shared" si="15"/>
        <v>0.12404478165362851</v>
      </c>
      <c r="AP96" s="120">
        <f t="shared" si="16"/>
        <v>0.1167092245882481</v>
      </c>
      <c r="AQ96" s="120">
        <f t="shared" si="17"/>
        <v>0.18605903249557162</v>
      </c>
      <c r="AR96" s="120">
        <f t="shared" si="18"/>
        <v>5.5807080815251119E-2</v>
      </c>
      <c r="AS96" s="120">
        <f t="shared" si="19"/>
        <v>7.6757088605320101E-2</v>
      </c>
      <c r="AT96" s="120">
        <f t="shared" si="20"/>
        <v>0.1295087010481106</v>
      </c>
      <c r="AU96" s="120">
        <f t="shared" si="21"/>
        <v>0.14646973614409131</v>
      </c>
      <c r="AV96" s="120">
        <f t="shared" si="22"/>
        <v>1.6528874598887484E-2</v>
      </c>
      <c r="AW96" s="120">
        <f t="shared" si="23"/>
        <v>9.9045849190078777E-2</v>
      </c>
      <c r="AX96" s="120">
        <f t="shared" si="24"/>
        <v>1</v>
      </c>
      <c r="AY96" s="120">
        <f>SUMPRODUCT(AN96:AW96,幕後結果_最佳化!$Z$1005:$AI$1005)</f>
        <v>9.9678232454046528E-2</v>
      </c>
      <c r="AZ96" s="120">
        <f>(SUMPRODUCT(AN96:AW96,MMULT(AN96:AW96,幕後結果!$AB$9:$AK$18)))*252</f>
        <v>2.2165435568682511E-2</v>
      </c>
      <c r="BA96" s="120">
        <f t="shared" si="25"/>
        <v>0.14888060843737344</v>
      </c>
      <c r="BB96" s="115">
        <f t="shared" si="26"/>
        <v>0.38136754712370929</v>
      </c>
      <c r="BC96" s="53"/>
      <c r="BD96" s="53"/>
    </row>
    <row r="97" spans="1:56">
      <c r="A97" s="88">
        <v>96</v>
      </c>
      <c r="B97" s="116">
        <v>0.6363207970712359</v>
      </c>
      <c r="C97" s="116">
        <v>0.35040642698297608</v>
      </c>
      <c r="D97" s="116">
        <v>0.52243864503384807</v>
      </c>
      <c r="E97" s="116">
        <v>7.3276069797683974E-2</v>
      </c>
      <c r="F97" s="116">
        <v>0.72554001493190956</v>
      </c>
      <c r="G97" s="116">
        <v>0.89498320006632692</v>
      </c>
      <c r="H97" s="116">
        <v>0.21283727032584809</v>
      </c>
      <c r="I97" s="116">
        <v>0.22857992048228248</v>
      </c>
      <c r="J97" s="116">
        <v>0.59319217349759601</v>
      </c>
      <c r="K97" s="97">
        <v>0.47572428795664057</v>
      </c>
      <c r="L97" s="98"/>
      <c r="M97" s="99">
        <v>96</v>
      </c>
      <c r="N97" s="119">
        <v>0.34864158246606403</v>
      </c>
      <c r="O97" s="119">
        <v>-0.38422343006236442</v>
      </c>
      <c r="P97" s="119">
        <v>5.6275030684726536E-2</v>
      </c>
      <c r="Q97" s="119">
        <v>-1.4518182804029285</v>
      </c>
      <c r="R97" s="119">
        <v>0.59937931109582054</v>
      </c>
      <c r="S97" s="119">
        <v>1.2534730530922875</v>
      </c>
      <c r="T97" s="119">
        <v>-0.79661521078166364</v>
      </c>
      <c r="U97" s="116">
        <v>-0.74353169301734501</v>
      </c>
      <c r="V97" s="116">
        <v>0.23576419531378023</v>
      </c>
      <c r="W97" s="91">
        <v>-6.0887787060810925E-2</v>
      </c>
      <c r="X97" s="53"/>
      <c r="Y97" s="92">
        <v>96</v>
      </c>
      <c r="Z97" s="116">
        <f>(幕後結果!$AB$2+幕後結果!$AB$4*幕後結果_最佳化!$N1098)*12/3</f>
        <v>0.81978978310275818</v>
      </c>
      <c r="AA97" s="116">
        <f>(幕後結果!$AC$2+幕後結果!$AC$4*幕後結果_最佳化!$O1098)*12/3</f>
        <v>-5.5233353878045843E-3</v>
      </c>
      <c r="AB97" s="116">
        <f>(幕後結果!$AD$2+幕後結果!$AD$4*幕後結果_最佳化!$P1098)*12/3</f>
        <v>0.12576812691542011</v>
      </c>
      <c r="AC97" s="116">
        <f>(幕後結果!$AE$2+幕後結果!$AE$4*幕後結果_最佳化!$Q1098)*12/3</f>
        <v>-0.96631563644559204</v>
      </c>
      <c r="AD97" s="116">
        <f>(幕後結果!$AF$2+幕後結果!$AF$4*幕後結果_最佳化!$R1098)*12/3</f>
        <v>-3.0227968649299108E-2</v>
      </c>
      <c r="AE97" s="116">
        <f>(幕後結果!$AG$2+幕後結果!$AG$4*幕後結果_最佳化!$S1098)*12/3</f>
        <v>0.91872310040348282</v>
      </c>
      <c r="AF97" s="116">
        <f>(幕後結果!$AH$2+幕後結果!$AH$4*幕後結果_最佳化!$T1098)*12/3</f>
        <v>-0.40547198137517793</v>
      </c>
      <c r="AG97" s="116">
        <f>(幕後結果!$AI$2+幕後結果!$AI$4*幕後結果_最佳化!$U1098)*12/3</f>
        <v>-0.14689990612450779</v>
      </c>
      <c r="AH97" s="116">
        <f>(幕後結果!$AJ$2+幕後結果!$AJ$4*幕後結果_最佳化!$V1098)*12/3</f>
        <v>-0.32965027747871306</v>
      </c>
      <c r="AI97" s="93">
        <f>(幕後結果!$AK$2+幕後結果!$AK$4*幕後結果_最佳化!$W1098)*12/3</f>
        <v>0.21699229531017694</v>
      </c>
      <c r="AJ97" s="53"/>
      <c r="AK97" s="53"/>
      <c r="AL97" s="53"/>
      <c r="AM97" s="101">
        <v>96</v>
      </c>
      <c r="AN97" s="120">
        <f t="shared" si="14"/>
        <v>9.6090540669943408E-2</v>
      </c>
      <c r="AO97" s="120">
        <f t="shared" si="15"/>
        <v>0.16162896889910902</v>
      </c>
      <c r="AP97" s="120">
        <f t="shared" si="16"/>
        <v>0.16776436771003822</v>
      </c>
      <c r="AQ97" s="120">
        <f t="shared" si="17"/>
        <v>7.4202953458390203E-2</v>
      </c>
      <c r="AR97" s="120">
        <f t="shared" si="18"/>
        <v>4.6701039259737995E-2</v>
      </c>
      <c r="AS97" s="120">
        <f t="shared" si="19"/>
        <v>6.7536459819773728E-2</v>
      </c>
      <c r="AT97" s="120">
        <f t="shared" si="20"/>
        <v>0.15492707959908608</v>
      </c>
      <c r="AU97" s="120">
        <f t="shared" si="21"/>
        <v>1.128010628970167E-2</v>
      </c>
      <c r="AV97" s="120">
        <f t="shared" si="22"/>
        <v>0.17766320836877633</v>
      </c>
      <c r="AW97" s="120">
        <f t="shared" si="23"/>
        <v>4.2205275925443257E-2</v>
      </c>
      <c r="AX97" s="120">
        <f t="shared" si="24"/>
        <v>1</v>
      </c>
      <c r="AY97" s="120">
        <f>SUMPRODUCT(AN97:AW97,幕後結果_最佳化!$Z$1005:$AI$1005)</f>
        <v>5.6511127674709026E-2</v>
      </c>
      <c r="AZ97" s="120">
        <f>(SUMPRODUCT(AN97:AW97,MMULT(AN97:AW97,幕後結果!$AB$9:$AK$18)))*252</f>
        <v>2.7837625645199954E-2</v>
      </c>
      <c r="BA97" s="120">
        <f t="shared" si="25"/>
        <v>0.16684611366525728</v>
      </c>
      <c r="BB97" s="115">
        <f t="shared" si="26"/>
        <v>8.1578931481838285E-2</v>
      </c>
      <c r="BC97" s="53"/>
      <c r="BD97" s="53"/>
    </row>
    <row r="98" spans="1:56">
      <c r="A98" s="88">
        <v>97</v>
      </c>
      <c r="B98" s="116">
        <v>9.0951735605218742E-2</v>
      </c>
      <c r="C98" s="116">
        <v>0.89025276443889334</v>
      </c>
      <c r="D98" s="116">
        <v>0.4127322404001168</v>
      </c>
      <c r="E98" s="116">
        <v>0.68439757751651875</v>
      </c>
      <c r="F98" s="116">
        <v>0.75558346882152061</v>
      </c>
      <c r="G98" s="116">
        <v>0.2580515378556798</v>
      </c>
      <c r="H98" s="116">
        <v>0.3590736886871273</v>
      </c>
      <c r="I98" s="116">
        <v>0.13355462544544339</v>
      </c>
      <c r="J98" s="116">
        <v>0.34530509802094311</v>
      </c>
      <c r="K98" s="97">
        <v>0.81879636809010581</v>
      </c>
      <c r="L98" s="98"/>
      <c r="M98" s="99">
        <v>97</v>
      </c>
      <c r="N98" s="119">
        <v>-1.3349171281451209</v>
      </c>
      <c r="O98" s="119">
        <v>1.2278734671995164</v>
      </c>
      <c r="P98" s="119">
        <v>-0.22052220513212065</v>
      </c>
      <c r="Q98" s="119">
        <v>0.48003171051209326</v>
      </c>
      <c r="R98" s="119">
        <v>0.69216604057868603</v>
      </c>
      <c r="S98" s="119">
        <v>-0.64936407991581802</v>
      </c>
      <c r="T98" s="119">
        <v>-0.36093588436492824</v>
      </c>
      <c r="U98" s="116">
        <v>-1.1097442455631121</v>
      </c>
      <c r="V98" s="116">
        <v>-0.39802711850026062</v>
      </c>
      <c r="W98" s="91">
        <v>0.91078766340690365</v>
      </c>
      <c r="X98" s="53"/>
      <c r="Y98" s="92">
        <v>97</v>
      </c>
      <c r="Z98" s="116">
        <f>(幕後結果!$AB$2+幕後結果!$AB$4*幕後結果_最佳化!$N1099)*12/3</f>
        <v>-1.879286729764664</v>
      </c>
      <c r="AA98" s="116">
        <f>(幕後結果!$AC$2+幕後結果!$AC$4*幕後結果_最佳化!$O1099)*12/3</f>
        <v>1.2378005130420784</v>
      </c>
      <c r="AB98" s="116">
        <f>(幕後結果!$AD$2+幕後結果!$AD$4*幕後結果_最佳化!$P1099)*12/3</f>
        <v>-0.31814896362706746</v>
      </c>
      <c r="AC98" s="116">
        <f>(幕後結果!$AE$2+幕後結果!$AE$4*幕後結果_最佳化!$Q1099)*12/3</f>
        <v>0.26140121340175726</v>
      </c>
      <c r="AD98" s="116">
        <f>(幕後結果!$AF$2+幕後結果!$AF$4*幕後結果_最佳化!$R1099)*12/3</f>
        <v>-0.28354162170678932</v>
      </c>
      <c r="AE98" s="116">
        <f>(幕後結果!$AG$2+幕後結果!$AG$4*幕後結果_最佳化!$S1099)*12/3</f>
        <v>0.17390069148415069</v>
      </c>
      <c r="AF98" s="116">
        <f>(幕後結果!$AH$2+幕後結果!$AH$4*幕後結果_最佳化!$T1099)*12/3</f>
        <v>-0.16079443341808999</v>
      </c>
      <c r="AG98" s="116">
        <f>(幕後結果!$AI$2+幕後結果!$AI$4*幕後結果_最佳化!$U1099)*12/3</f>
        <v>-0.2037561603892816</v>
      </c>
      <c r="AH98" s="116">
        <f>(幕後結果!$AJ$2+幕後結果!$AJ$4*幕後結果_最佳化!$V1099)*12/3</f>
        <v>-0.72085558151483387</v>
      </c>
      <c r="AI98" s="93">
        <f>(幕後結果!$AK$2+幕後結果!$AK$4*幕後結果_最佳化!$W1099)*12/3</f>
        <v>0.20518613012007791</v>
      </c>
      <c r="AJ98" s="53"/>
      <c r="AK98" s="53"/>
      <c r="AL98" s="53"/>
      <c r="AM98" s="101">
        <v>97</v>
      </c>
      <c r="AN98" s="120">
        <f t="shared" si="14"/>
        <v>7.5259549284846419E-2</v>
      </c>
      <c r="AO98" s="120">
        <f t="shared" si="15"/>
        <v>3.5745733649870999E-2</v>
      </c>
      <c r="AP98" s="120">
        <f t="shared" si="16"/>
        <v>0.14079492475416394</v>
      </c>
      <c r="AQ98" s="120">
        <f t="shared" si="17"/>
        <v>0.16081377581230111</v>
      </c>
      <c r="AR98" s="120">
        <f t="shared" si="18"/>
        <v>7.5933137467235068E-2</v>
      </c>
      <c r="AS98" s="120">
        <f t="shared" si="19"/>
        <v>0.1049732873872099</v>
      </c>
      <c r="AT98" s="120">
        <f t="shared" si="20"/>
        <v>0.10458540862563927</v>
      </c>
      <c r="AU98" s="120">
        <f t="shared" si="21"/>
        <v>0.15892580245437782</v>
      </c>
      <c r="AV98" s="120">
        <f t="shared" si="22"/>
        <v>9.1933189464300014E-2</v>
      </c>
      <c r="AW98" s="120">
        <f t="shared" si="23"/>
        <v>5.1035191100055569E-2</v>
      </c>
      <c r="AX98" s="120">
        <f t="shared" si="24"/>
        <v>1</v>
      </c>
      <c r="AY98" s="120">
        <f>SUMPRODUCT(AN98:AW98,幕後結果_最佳化!$Z$1005:$AI$1005)</f>
        <v>5.5553872794036716E-2</v>
      </c>
      <c r="AZ98" s="120">
        <f>(SUMPRODUCT(AN98:AW98,MMULT(AN98:AW98,幕後結果!$AB$9:$AK$18)))*252</f>
        <v>2.5604307342038841E-2</v>
      </c>
      <c r="BA98" s="120">
        <f t="shared" si="25"/>
        <v>0.16001345987772042</v>
      </c>
      <c r="BB98" s="115">
        <f t="shared" si="26"/>
        <v>7.9080052413756888E-2</v>
      </c>
      <c r="BC98" s="53"/>
      <c r="BD98" s="53"/>
    </row>
    <row r="99" spans="1:56">
      <c r="A99" s="88">
        <v>98</v>
      </c>
      <c r="B99" s="116">
        <v>0.94144175291003096</v>
      </c>
      <c r="C99" s="116">
        <v>0.69765254424990997</v>
      </c>
      <c r="D99" s="116">
        <v>0.4182344148179109</v>
      </c>
      <c r="E99" s="116">
        <v>0.6076820005692618</v>
      </c>
      <c r="F99" s="116">
        <v>0.19020392376138684</v>
      </c>
      <c r="G99" s="116">
        <v>9.5730248997496714E-2</v>
      </c>
      <c r="H99" s="116">
        <v>0.99029147756148306</v>
      </c>
      <c r="I99" s="116">
        <v>0.19104658319717616</v>
      </c>
      <c r="J99" s="116">
        <v>0.16662927221753021</v>
      </c>
      <c r="K99" s="97">
        <v>0.73150602975001777</v>
      </c>
      <c r="L99" s="98"/>
      <c r="M99" s="99">
        <v>98</v>
      </c>
      <c r="N99" s="119">
        <v>1.5669922882851797</v>
      </c>
      <c r="O99" s="119">
        <v>0.51766085942401252</v>
      </c>
      <c r="P99" s="119">
        <v>-0.20641234360608182</v>
      </c>
      <c r="Q99" s="119">
        <v>0.27328258798941513</v>
      </c>
      <c r="R99" s="119">
        <v>-0.87714506944245518</v>
      </c>
      <c r="S99" s="119">
        <v>-1.306270757098875</v>
      </c>
      <c r="T99" s="119">
        <v>2.3374259932968666</v>
      </c>
      <c r="U99" s="116">
        <v>-0.87404606772478921</v>
      </c>
      <c r="V99" s="116">
        <v>-0.96757124397218408</v>
      </c>
      <c r="W99" s="91">
        <v>0.61737419225745804</v>
      </c>
      <c r="X99" s="53"/>
      <c r="Y99" s="92">
        <v>98</v>
      </c>
      <c r="Z99" s="116">
        <f>(幕後結果!$AB$2+幕後結果!$AB$4*幕後結果_最佳化!$N1100)*12/3</f>
        <v>2.7730461523552568</v>
      </c>
      <c r="AA99" s="116">
        <f>(幕後結果!$AC$2+幕後結果!$AC$4*幕後結果_最佳化!$O1100)*12/3</f>
        <v>0.57873548999846525</v>
      </c>
      <c r="AB99" s="116">
        <f>(幕後結果!$AD$2+幕後結果!$AD$4*幕後結果_最佳化!$P1100)*12/3</f>
        <v>0.22590561697737799</v>
      </c>
      <c r="AC99" s="116">
        <f>(幕後結果!$AE$2+幕後結果!$AE$4*幕後結果_最佳化!$Q1100)*12/3</f>
        <v>0.50148184943849183</v>
      </c>
      <c r="AD99" s="116">
        <f>(幕後結果!$AF$2+幕後結果!$AF$4*幕後結果_最佳化!$R1100)*12/3</f>
        <v>-0.68458684825764082</v>
      </c>
      <c r="AE99" s="116">
        <f>(幕後結果!$AG$2+幕後結果!$AG$4*幕後結果_最佳化!$S1100)*12/3</f>
        <v>5.5698875654663527E-2</v>
      </c>
      <c r="AF99" s="116">
        <f>(幕後結果!$AH$2+幕後結果!$AH$4*幕後結果_最佳化!$T1100)*12/3</f>
        <v>1.2223255138188636</v>
      </c>
      <c r="AG99" s="116">
        <f>(幕後結果!$AI$2+幕後結果!$AI$4*幕後結果_最佳化!$U1100)*12/3</f>
        <v>-0.45202620806513871</v>
      </c>
      <c r="AH99" s="116">
        <f>(幕後結果!$AJ$2+幕後結果!$AJ$4*幕後結果_最佳化!$V1100)*12/3</f>
        <v>-0.42206986904853566</v>
      </c>
      <c r="AI99" s="93">
        <f>(幕後結果!$AK$2+幕後結果!$AK$4*幕後結果_最佳化!$W1100)*12/3</f>
        <v>0.36095189777701786</v>
      </c>
      <c r="AJ99" s="53"/>
      <c r="AK99" s="53"/>
      <c r="AL99" s="53"/>
      <c r="AM99" s="101">
        <v>98</v>
      </c>
      <c r="AN99" s="120">
        <f t="shared" si="14"/>
        <v>1.9232430798271385E-2</v>
      </c>
      <c r="AO99" s="120">
        <f t="shared" si="15"/>
        <v>0.15317592818478926</v>
      </c>
      <c r="AP99" s="120">
        <f t="shared" si="16"/>
        <v>0.15410436181852571</v>
      </c>
      <c r="AQ99" s="120">
        <f t="shared" si="17"/>
        <v>0.14888126580469579</v>
      </c>
      <c r="AR99" s="120">
        <f t="shared" si="18"/>
        <v>9.7277858377520149E-2</v>
      </c>
      <c r="AS99" s="120">
        <f t="shared" si="19"/>
        <v>0.15987537265910295</v>
      </c>
      <c r="AT99" s="120">
        <f t="shared" si="20"/>
        <v>5.4466576655313959E-2</v>
      </c>
      <c r="AU99" s="120">
        <f t="shared" si="21"/>
        <v>5.4668295759295105E-2</v>
      </c>
      <c r="AV99" s="120">
        <f t="shared" si="22"/>
        <v>7.727543212685585E-2</v>
      </c>
      <c r="AW99" s="120">
        <f t="shared" si="23"/>
        <v>8.1042477815629801E-2</v>
      </c>
      <c r="AX99" s="120">
        <f t="shared" si="24"/>
        <v>1</v>
      </c>
      <c r="AY99" s="120">
        <f>SUMPRODUCT(AN99:AW99,幕後結果_最佳化!$Z$1005:$AI$1005)</f>
        <v>0.10230581109673184</v>
      </c>
      <c r="AZ99" s="120">
        <f>(SUMPRODUCT(AN99:AW99,MMULT(AN99:AW99,幕後結果!$AB$9:$AK$18)))*252</f>
        <v>2.3197324012593765E-2</v>
      </c>
      <c r="BA99" s="120">
        <f t="shared" si="25"/>
        <v>0.1523066775049399</v>
      </c>
      <c r="BB99" s="115">
        <f t="shared" si="26"/>
        <v>0.39004075244701653</v>
      </c>
      <c r="BC99" s="53"/>
      <c r="BD99" s="53"/>
    </row>
    <row r="100" spans="1:56">
      <c r="A100" s="88">
        <v>99</v>
      </c>
      <c r="B100" s="116">
        <v>0.11608872230151657</v>
      </c>
      <c r="C100" s="116">
        <v>0.12680263179697904</v>
      </c>
      <c r="D100" s="116">
        <v>0.4504155447577638</v>
      </c>
      <c r="E100" s="116">
        <v>0.28435382624790195</v>
      </c>
      <c r="F100" s="116">
        <v>0.10561172350806802</v>
      </c>
      <c r="G100" s="116">
        <v>0.30120304148568455</v>
      </c>
      <c r="H100" s="116">
        <v>0.66428851689498791</v>
      </c>
      <c r="I100" s="116">
        <v>0.10073802043493751</v>
      </c>
      <c r="J100" s="116">
        <v>0.68336661754995842</v>
      </c>
      <c r="K100" s="97">
        <v>0.22211195144960949</v>
      </c>
      <c r="L100" s="98"/>
      <c r="M100" s="99">
        <v>99</v>
      </c>
      <c r="N100" s="119">
        <v>-1.1947686179785864</v>
      </c>
      <c r="O100" s="119">
        <v>-1.1416362162885183</v>
      </c>
      <c r="P100" s="119">
        <v>-0.12461154315634292</v>
      </c>
      <c r="Q100" s="119">
        <v>-0.56995583621554968</v>
      </c>
      <c r="R100" s="119">
        <v>-1.2502083509701887</v>
      </c>
      <c r="S100" s="119">
        <v>-0.52094356910185546</v>
      </c>
      <c r="T100" s="119">
        <v>0.42419587869534053</v>
      </c>
      <c r="U100" s="116">
        <v>-1.2773575598503222</v>
      </c>
      <c r="V100" s="116">
        <v>0.4771339160072372</v>
      </c>
      <c r="W100" s="91">
        <v>-0.76508000934329401</v>
      </c>
      <c r="X100" s="53"/>
      <c r="Y100" s="92">
        <v>99</v>
      </c>
      <c r="Z100" s="116">
        <f>(幕後結果!$AB$2+幕後結果!$AB$4*幕後結果_最佳化!$N1101)*12/3</f>
        <v>-1.6546010388412211</v>
      </c>
      <c r="AA100" s="116">
        <f>(幕後結果!$AC$2+幕後結果!$AC$4*幕後結果_最佳化!$O1101)*12/3</f>
        <v>-0.46938332588665022</v>
      </c>
      <c r="AB100" s="116">
        <f>(幕後結果!$AD$2+幕後結果!$AD$4*幕後結果_最佳化!$P1101)*12/3</f>
        <v>-0.3722434380172388</v>
      </c>
      <c r="AC100" s="116">
        <f>(幕後結果!$AE$2+幕後結果!$AE$4*幕後結果_最佳化!$Q1101)*12/3</f>
        <v>-0.61486661826930122</v>
      </c>
      <c r="AD100" s="116">
        <f>(幕後結果!$AF$2+幕後結果!$AF$4*幕後結果_最佳化!$R1101)*12/3</f>
        <v>-1.3112578982327714</v>
      </c>
      <c r="AE100" s="116">
        <f>(幕後結果!$AG$2+幕後結果!$AG$4*幕後結果_最佳化!$S1101)*12/3</f>
        <v>-0.10378386602067136</v>
      </c>
      <c r="AF100" s="116">
        <f>(幕後結果!$AH$2+幕後結果!$AH$4*幕後結果_最佳化!$T1101)*12/3</f>
        <v>-0.12259770047228596</v>
      </c>
      <c r="AG100" s="116">
        <f>(幕後結果!$AI$2+幕後結果!$AI$4*幕後結果_最佳化!$U1101)*12/3</f>
        <v>-0.86091775031019824</v>
      </c>
      <c r="AH100" s="116">
        <f>(幕後結果!$AJ$2+幕後結果!$AJ$4*幕後結果_最佳化!$V1101)*12/3</f>
        <v>-0.72744338795989749</v>
      </c>
      <c r="AI100" s="93">
        <f>(幕後結果!$AK$2+幕後結果!$AK$4*幕後結果_最佳化!$W1101)*12/3</f>
        <v>-0.58323222220589865</v>
      </c>
      <c r="AJ100" s="53"/>
      <c r="AK100" s="53"/>
      <c r="AL100" s="53"/>
      <c r="AM100" s="101">
        <v>99</v>
      </c>
      <c r="AN100" s="120">
        <f t="shared" si="14"/>
        <v>1.6110234684145104E-3</v>
      </c>
      <c r="AO100" s="120">
        <f t="shared" si="15"/>
        <v>0.15741252934791006</v>
      </c>
      <c r="AP100" s="120">
        <f t="shared" si="16"/>
        <v>1.8602062164698625E-2</v>
      </c>
      <c r="AQ100" s="120">
        <f t="shared" si="17"/>
        <v>0.22706408348820264</v>
      </c>
      <c r="AR100" s="120">
        <f t="shared" si="18"/>
        <v>0.23785959483811467</v>
      </c>
      <c r="AS100" s="120">
        <f t="shared" si="19"/>
        <v>7.7918839613683316E-2</v>
      </c>
      <c r="AT100" s="120">
        <f t="shared" si="20"/>
        <v>3.3192521516087301E-2</v>
      </c>
      <c r="AU100" s="120">
        <f t="shared" si="21"/>
        <v>0.13696712785327528</v>
      </c>
      <c r="AV100" s="120">
        <f t="shared" si="22"/>
        <v>3.6890083626779722E-2</v>
      </c>
      <c r="AW100" s="120">
        <f t="shared" si="23"/>
        <v>7.2482134082833938E-2</v>
      </c>
      <c r="AX100" s="120">
        <f t="shared" si="24"/>
        <v>1</v>
      </c>
      <c r="AY100" s="120">
        <f>SUMPRODUCT(AN100:AW100,幕後結果_最佳化!$Z$1005:$AI$1005)</f>
        <v>5.4725328069049894E-3</v>
      </c>
      <c r="AZ100" s="120">
        <f>(SUMPRODUCT(AN100:AW100,MMULT(AN100:AW100,幕後結果!$AB$9:$AK$18)))*252</f>
        <v>2.1411645171258622E-2</v>
      </c>
      <c r="BA100" s="120">
        <f t="shared" si="25"/>
        <v>0.14632718534591793</v>
      </c>
      <c r="BB100" s="115">
        <f t="shared" si="26"/>
        <v>-0.25577931472279986</v>
      </c>
      <c r="BC100" s="53"/>
      <c r="BD100" s="53"/>
    </row>
    <row r="101" spans="1:56">
      <c r="A101" s="88">
        <v>100</v>
      </c>
      <c r="B101" s="116">
        <v>5.1726757341564733E-2</v>
      </c>
      <c r="C101" s="116">
        <v>0.88852567794456938</v>
      </c>
      <c r="D101" s="116">
        <v>0.26874736002143051</v>
      </c>
      <c r="E101" s="116">
        <v>0.62520252642280738</v>
      </c>
      <c r="F101" s="116">
        <v>0.79247488663298138</v>
      </c>
      <c r="G101" s="116">
        <v>0.8531173952905049</v>
      </c>
      <c r="H101" s="116">
        <v>0.19526000711314317</v>
      </c>
      <c r="I101" s="116">
        <v>0.81242308530625351</v>
      </c>
      <c r="J101" s="116">
        <v>0.25043464818100292</v>
      </c>
      <c r="K101" s="97">
        <v>2.0686723024374354E-2</v>
      </c>
      <c r="L101" s="98"/>
      <c r="M101" s="99">
        <v>100</v>
      </c>
      <c r="N101" s="119">
        <v>-1.6283366858390134</v>
      </c>
      <c r="O101" s="119">
        <v>1.2187248467527216</v>
      </c>
      <c r="P101" s="119">
        <v>-0.61660587265136668</v>
      </c>
      <c r="Q101" s="119">
        <v>0.31917350481097739</v>
      </c>
      <c r="R101" s="119">
        <v>0.81503858036422194</v>
      </c>
      <c r="S101" s="119">
        <v>1.0498975689575056</v>
      </c>
      <c r="T101" s="119">
        <v>-0.85867469687357234</v>
      </c>
      <c r="U101" s="116">
        <v>0.88686083589377329</v>
      </c>
      <c r="V101" s="116">
        <v>-0.6731226011238125</v>
      </c>
      <c r="W101" s="91">
        <v>-2.0397679236593027</v>
      </c>
      <c r="X101" s="53"/>
      <c r="Y101" s="92">
        <v>100</v>
      </c>
      <c r="Z101" s="116">
        <f>(幕後結果!$AB$2+幕後結果!$AB$4*幕後結果_最佳化!$N1102)*12/3</f>
        <v>-2.3496961260012976</v>
      </c>
      <c r="AA101" s="116">
        <f>(幕後結果!$AC$2+幕後結果!$AC$4*幕後結果_最佳化!$O1102)*12/3</f>
        <v>1.2463569517102142</v>
      </c>
      <c r="AB101" s="116">
        <f>(幕後結果!$AD$2+幕後結果!$AD$4*幕後結果_最佳化!$P1102)*12/3</f>
        <v>-0.68316134802693085</v>
      </c>
      <c r="AC101" s="116">
        <f>(幕後結果!$AE$2+幕後結果!$AE$4*幕後結果_最佳化!$Q1102)*12/3</f>
        <v>4.7554169236325106E-2</v>
      </c>
      <c r="AD101" s="116">
        <f>(幕後結果!$AF$2+幕後結果!$AF$4*幕後結果_最佳化!$R1102)*12/3</f>
        <v>-0.31157515074905101</v>
      </c>
      <c r="AE101" s="116">
        <f>(幕後結果!$AG$2+幕後結果!$AG$4*幕後結果_最佳化!$S1102)*12/3</f>
        <v>1.0952785255032484</v>
      </c>
      <c r="AF101" s="116">
        <f>(幕後結果!$AH$2+幕後結果!$AH$4*幕後結果_最佳化!$T1102)*12/3</f>
        <v>-0.43276720769756699</v>
      </c>
      <c r="AG101" s="116">
        <f>(幕後結果!$AI$2+幕後結果!$AI$4*幕後結果_最佳化!$U1102)*12/3</f>
        <v>0.74261550031824486</v>
      </c>
      <c r="AH101" s="116">
        <f>(幕後結果!$AJ$2+幕後結果!$AJ$4*幕後結果_最佳化!$V1102)*12/3</f>
        <v>-0.56609414655672863</v>
      </c>
      <c r="AI101" s="93">
        <f>(幕後結果!$AK$2+幕後結果!$AK$4*幕後結果_最佳化!$W1102)*12/3</f>
        <v>-1.0167698964510454</v>
      </c>
      <c r="AJ101" s="53"/>
      <c r="AK101" s="53"/>
      <c r="AL101" s="53"/>
      <c r="AM101" s="101">
        <v>100</v>
      </c>
      <c r="AN101" s="120">
        <f t="shared" si="14"/>
        <v>0.14124591369019404</v>
      </c>
      <c r="AO101" s="120">
        <f t="shared" si="15"/>
        <v>3.3765262584890189E-2</v>
      </c>
      <c r="AP101" s="120">
        <f t="shared" si="16"/>
        <v>4.6280364311710918E-2</v>
      </c>
      <c r="AQ101" s="120">
        <f t="shared" si="17"/>
        <v>0.12947275923924731</v>
      </c>
      <c r="AR101" s="120">
        <f t="shared" si="18"/>
        <v>0.14969549176142477</v>
      </c>
      <c r="AS101" s="120">
        <f t="shared" si="19"/>
        <v>0.12148854650501116</v>
      </c>
      <c r="AT101" s="120">
        <f t="shared" si="20"/>
        <v>5.4598571272537304E-2</v>
      </c>
      <c r="AU101" s="120">
        <f t="shared" si="21"/>
        <v>0.15099720777791742</v>
      </c>
      <c r="AV101" s="120">
        <f t="shared" si="22"/>
        <v>1.5127304707280468E-2</v>
      </c>
      <c r="AW101" s="120">
        <f t="shared" si="23"/>
        <v>0.15732857814978632</v>
      </c>
      <c r="AX101" s="120">
        <f t="shared" si="24"/>
        <v>1</v>
      </c>
      <c r="AY101" s="120">
        <f>SUMPRODUCT(AN101:AW101,幕後結果_最佳化!$Z$1005:$AI$1005)</f>
        <v>9.5193922713929346E-2</v>
      </c>
      <c r="AZ101" s="120">
        <f>(SUMPRODUCT(AN101:AW101,MMULT(AN101:AW101,幕後結果!$AB$9:$AK$18)))*252</f>
        <v>3.182917508708373E-2</v>
      </c>
      <c r="BA101" s="120">
        <f t="shared" si="25"/>
        <v>0.17840732912939347</v>
      </c>
      <c r="BB101" s="115">
        <f t="shared" si="26"/>
        <v>0.29311532754353459</v>
      </c>
      <c r="BC101" s="53"/>
      <c r="BD101" s="53"/>
    </row>
    <row r="102" spans="1:56">
      <c r="A102" s="88">
        <v>101</v>
      </c>
      <c r="B102" s="116">
        <v>0.27787228830953969</v>
      </c>
      <c r="C102" s="116">
        <v>0.40901039344930634</v>
      </c>
      <c r="D102" s="116">
        <v>0.25342479606374191</v>
      </c>
      <c r="E102" s="116">
        <v>0.40500929938067798</v>
      </c>
      <c r="F102" s="116">
        <v>4.6701813091176936E-2</v>
      </c>
      <c r="G102" s="116">
        <v>0.13566563262924114</v>
      </c>
      <c r="H102" s="116">
        <v>0.20289521938125676</v>
      </c>
      <c r="I102" s="116">
        <v>0.17028240439050246</v>
      </c>
      <c r="J102" s="116">
        <v>0.43069541601819594</v>
      </c>
      <c r="K102" s="97">
        <v>0.66913296135011313</v>
      </c>
      <c r="L102" s="98"/>
      <c r="M102" s="99">
        <v>101</v>
      </c>
      <c r="N102" s="119">
        <v>-0.58917397016786333</v>
      </c>
      <c r="O102" s="119">
        <v>-0.230091349215792</v>
      </c>
      <c r="P102" s="119">
        <v>-0.66375115581347865</v>
      </c>
      <c r="Q102" s="119">
        <v>-0.24040203757438158</v>
      </c>
      <c r="R102" s="119">
        <v>-1.6777105125778768</v>
      </c>
      <c r="S102" s="119">
        <v>-1.1000019660928364</v>
      </c>
      <c r="T102" s="119">
        <v>-0.83132432099064246</v>
      </c>
      <c r="U102" s="116">
        <v>-0.95304985993617375</v>
      </c>
      <c r="V102" s="116">
        <v>-0.17460396600926026</v>
      </c>
      <c r="W102" s="91">
        <v>0.43752027246465791</v>
      </c>
      <c r="X102" s="53"/>
      <c r="Y102" s="92">
        <v>101</v>
      </c>
      <c r="Z102" s="116">
        <f>(幕後結果!$AB$2+幕後結果!$AB$4*幕後結果_最佳化!$N1103)*12/3</f>
        <v>-0.6837134303949739</v>
      </c>
      <c r="AA102" s="116">
        <f>(幕後結果!$AC$2+幕後結果!$AC$4*幕後結果_最佳化!$O1103)*12/3</f>
        <v>0.15338171294671779</v>
      </c>
      <c r="AB102" s="116">
        <f>(幕後結果!$AD$2+幕後結果!$AD$4*幕後結果_最佳化!$P1103)*12/3</f>
        <v>-0.60734725116953092</v>
      </c>
      <c r="AC102" s="116">
        <f>(幕後結果!$AE$2+幕後結果!$AE$4*幕後結果_最佳化!$Q1103)*12/3</f>
        <v>-0.29958455157549663</v>
      </c>
      <c r="AD102" s="116">
        <f>(幕後結果!$AF$2+幕後結果!$AF$4*幕後結果_最佳化!$R1103)*12/3</f>
        <v>-1.5245487242524127</v>
      </c>
      <c r="AE102" s="116">
        <f>(幕後結果!$AG$2+幕後結果!$AG$4*幕後結果_最佳化!$S1103)*12/3</f>
        <v>-0.25200916217307556</v>
      </c>
      <c r="AF102" s="116">
        <f>(幕後結果!$AH$2+幕後結果!$AH$4*幕後結果_最佳化!$T1103)*12/3</f>
        <v>-0.63091672821574596</v>
      </c>
      <c r="AG102" s="116">
        <f>(幕後結果!$AI$2+幕後結果!$AI$4*幕後結果_最佳化!$U1103)*12/3</f>
        <v>-0.7254978450244195</v>
      </c>
      <c r="AH102" s="116">
        <f>(幕後結果!$AJ$2+幕後結果!$AJ$4*幕後結果_最佳化!$V1103)*12/3</f>
        <v>-1.1716311592683128</v>
      </c>
      <c r="AI102" s="93">
        <f>(幕後結果!$AK$2+幕後結果!$AK$4*幕後結果_最佳化!$W1103)*12/3</f>
        <v>-0.29776811904459866</v>
      </c>
      <c r="AJ102" s="53"/>
      <c r="AK102" s="53"/>
      <c r="AL102" s="53"/>
      <c r="AM102" s="101">
        <v>101</v>
      </c>
      <c r="AN102" s="120">
        <f t="shared" si="14"/>
        <v>6.8873307777608569E-2</v>
      </c>
      <c r="AO102" s="120">
        <f t="shared" si="15"/>
        <v>8.711357728774094E-2</v>
      </c>
      <c r="AP102" s="120">
        <f t="shared" si="16"/>
        <v>0.1613379215323287</v>
      </c>
      <c r="AQ102" s="120">
        <f t="shared" si="17"/>
        <v>8.8504486382578157E-2</v>
      </c>
      <c r="AR102" s="120">
        <f t="shared" si="18"/>
        <v>7.2384130937604999E-2</v>
      </c>
      <c r="AS102" s="120">
        <f t="shared" si="19"/>
        <v>0.16478442748227642</v>
      </c>
      <c r="AT102" s="120">
        <f t="shared" si="20"/>
        <v>5.3059153384107235E-3</v>
      </c>
      <c r="AU102" s="120">
        <f t="shared" si="21"/>
        <v>9.3757835039110254E-2</v>
      </c>
      <c r="AV102" s="120">
        <f t="shared" si="22"/>
        <v>5.8164085407078646E-2</v>
      </c>
      <c r="AW102" s="120">
        <f t="shared" si="23"/>
        <v>0.19977431281526239</v>
      </c>
      <c r="AX102" s="120">
        <f t="shared" si="24"/>
        <v>0.99999999999999978</v>
      </c>
      <c r="AY102" s="120">
        <f>SUMPRODUCT(AN102:AW102,幕後結果_最佳化!$Z$1005:$AI$1005)</f>
        <v>0.14505443924681743</v>
      </c>
      <c r="AZ102" s="120">
        <f>(SUMPRODUCT(AN102:AW102,MMULT(AN102:AW102,幕後結果!$AB$9:$AK$18)))*252</f>
        <v>2.7644252178022508E-2</v>
      </c>
      <c r="BA102" s="120">
        <f t="shared" si="25"/>
        <v>0.16626560732160608</v>
      </c>
      <c r="BB102" s="115">
        <f t="shared" si="26"/>
        <v>0.61440511295412414</v>
      </c>
      <c r="BC102" s="53"/>
      <c r="BD102" s="53"/>
    </row>
    <row r="103" spans="1:56">
      <c r="A103" s="88">
        <v>102</v>
      </c>
      <c r="B103" s="116">
        <v>0.4601289467842169</v>
      </c>
      <c r="C103" s="116">
        <v>0.25167998956624427</v>
      </c>
      <c r="D103" s="116">
        <v>2.7683140151160357E-2</v>
      </c>
      <c r="E103" s="116">
        <v>0.56993454356180706</v>
      </c>
      <c r="F103" s="116">
        <v>0.47757643476598566</v>
      </c>
      <c r="G103" s="116">
        <v>0.82709711018259746</v>
      </c>
      <c r="H103" s="116">
        <v>0.70257534262857257</v>
      </c>
      <c r="I103" s="116">
        <v>4.168429527130546E-2</v>
      </c>
      <c r="J103" s="116">
        <v>0.86718058155522004</v>
      </c>
      <c r="K103" s="97">
        <v>0.98117406646184246</v>
      </c>
      <c r="L103" s="98"/>
      <c r="M103" s="99">
        <v>102</v>
      </c>
      <c r="N103" s="119">
        <v>-0.10010886987464948</v>
      </c>
      <c r="O103" s="119">
        <v>-0.66921242859853391</v>
      </c>
      <c r="P103" s="119">
        <v>-1.9159906933796358</v>
      </c>
      <c r="Q103" s="119">
        <v>0.17620752031091899</v>
      </c>
      <c r="R103" s="119">
        <v>-5.6237171371848985E-2</v>
      </c>
      <c r="S103" s="119">
        <v>0.94275588786098208</v>
      </c>
      <c r="T103" s="119">
        <v>0.53182195569425794</v>
      </c>
      <c r="U103" s="116">
        <v>-1.7314665240251879</v>
      </c>
      <c r="V103" s="116">
        <v>1.1131620531341211</v>
      </c>
      <c r="W103" s="91">
        <v>2.0786246111772755</v>
      </c>
      <c r="X103" s="53"/>
      <c r="Y103" s="92">
        <v>102</v>
      </c>
      <c r="Z103" s="116">
        <f>(幕後結果!$AB$2+幕後結果!$AB$4*幕後結果_最佳化!$N1104)*12/3</f>
        <v>0.10035434053851093</v>
      </c>
      <c r="AA103" s="116">
        <f>(幕後結果!$AC$2+幕後結果!$AC$4*幕後結果_最佳化!$O1104)*12/3</f>
        <v>-0.18685937566337105</v>
      </c>
      <c r="AB103" s="116">
        <f>(幕後結果!$AD$2+幕後結果!$AD$4*幕後結果_最佳化!$P1104)*12/3</f>
        <v>-1.5052432810660592</v>
      </c>
      <c r="AC103" s="116">
        <f>(幕後結果!$AE$2+幕後結果!$AE$4*幕後結果_最佳化!$Q1104)*12/3</f>
        <v>-0.108596365956753</v>
      </c>
      <c r="AD103" s="116">
        <f>(幕後結果!$AF$2+幕後結果!$AF$4*幕後結果_最佳化!$R1104)*12/3</f>
        <v>-0.69300595386037367</v>
      </c>
      <c r="AE103" s="116">
        <f>(幕後結果!$AG$2+幕後結果!$AG$4*幕後結果_最佳化!$S1104)*12/3</f>
        <v>0.96414561964804957</v>
      </c>
      <c r="AF103" s="116">
        <f>(幕後結果!$AH$2+幕後結果!$AH$4*幕後結果_最佳化!$T1104)*12/3</f>
        <v>7.1931079761295147E-2</v>
      </c>
      <c r="AG103" s="116">
        <f>(幕後結果!$AI$2+幕後結果!$AI$4*幕後結果_最佳化!$U1104)*12/3</f>
        <v>-0.61039022437288237</v>
      </c>
      <c r="AH103" s="116">
        <f>(幕後結果!$AJ$2+幕後結果!$AJ$4*幕後結果_最佳化!$V1104)*12/3</f>
        <v>-0.33552422747728733</v>
      </c>
      <c r="AI103" s="93">
        <f>(幕後結果!$AK$2+幕後結果!$AK$4*幕後結果_最佳化!$W1104)*12/3</f>
        <v>1.1127061248057162</v>
      </c>
      <c r="AJ103" s="53"/>
      <c r="AK103" s="53"/>
      <c r="AL103" s="53"/>
      <c r="AM103" s="101">
        <v>102</v>
      </c>
      <c r="AN103" s="120">
        <f t="shared" si="14"/>
        <v>2.8749865440330289E-2</v>
      </c>
      <c r="AO103" s="120">
        <f t="shared" si="15"/>
        <v>4.4001029652014245E-2</v>
      </c>
      <c r="AP103" s="120">
        <f t="shared" si="16"/>
        <v>0.15502125663161384</v>
      </c>
      <c r="AQ103" s="120">
        <f t="shared" si="17"/>
        <v>0.21379074166005441</v>
      </c>
      <c r="AR103" s="120">
        <f t="shared" si="18"/>
        <v>0.1406510470161085</v>
      </c>
      <c r="AS103" s="120">
        <f t="shared" si="19"/>
        <v>4.1469804077171067E-2</v>
      </c>
      <c r="AT103" s="120">
        <f t="shared" si="20"/>
        <v>6.4387398010797819E-2</v>
      </c>
      <c r="AU103" s="120">
        <f t="shared" si="21"/>
        <v>0.1160268982443115</v>
      </c>
      <c r="AV103" s="120">
        <f t="shared" si="22"/>
        <v>0.14664485958932061</v>
      </c>
      <c r="AW103" s="120">
        <f t="shared" si="23"/>
        <v>4.9257099678277898E-2</v>
      </c>
      <c r="AX103" s="120">
        <f t="shared" si="24"/>
        <v>1.0000000000000002</v>
      </c>
      <c r="AY103" s="120">
        <f>SUMPRODUCT(AN103:AW103,幕後結果_最佳化!$Z$1005:$AI$1005)</f>
        <v>-3.1749035932590895E-2</v>
      </c>
      <c r="AZ103" s="120">
        <f>(SUMPRODUCT(AN103:AW103,MMULT(AN103:AW103,幕後結果!$AB$9:$AK$18)))*252</f>
        <v>2.5206420256556773E-2</v>
      </c>
      <c r="BA103" s="120">
        <f t="shared" si="25"/>
        <v>0.15876529928342897</v>
      </c>
      <c r="BB103" s="115">
        <f t="shared" si="26"/>
        <v>-0.47018483427746316</v>
      </c>
      <c r="BC103" s="53"/>
      <c r="BD103" s="53"/>
    </row>
    <row r="104" spans="1:56">
      <c r="A104" s="88">
        <v>103</v>
      </c>
      <c r="B104" s="116">
        <v>0.63623586360135276</v>
      </c>
      <c r="C104" s="116">
        <v>0.18034186210926961</v>
      </c>
      <c r="D104" s="116">
        <v>9.5598808405500613E-2</v>
      </c>
      <c r="E104" s="116">
        <v>0.10555213737677804</v>
      </c>
      <c r="F104" s="116">
        <v>0.62543026757393849</v>
      </c>
      <c r="G104" s="116">
        <v>0.28231708519941479</v>
      </c>
      <c r="H104" s="116">
        <v>0.94005435409380111</v>
      </c>
      <c r="I104" s="116">
        <v>5.1617083782697026E-2</v>
      </c>
      <c r="J104" s="116">
        <v>0.23508512490209799</v>
      </c>
      <c r="K104" s="97">
        <v>1.3293866889496408E-2</v>
      </c>
      <c r="L104" s="98"/>
      <c r="M104" s="99">
        <v>103</v>
      </c>
      <c r="N104" s="119">
        <v>0.34841535458274364</v>
      </c>
      <c r="O104" s="119">
        <v>-0.91406303563699198</v>
      </c>
      <c r="P104" s="119">
        <v>-1.3070444465269857</v>
      </c>
      <c r="Q104" s="119">
        <v>-1.2505347353869591</v>
      </c>
      <c r="R104" s="119">
        <v>0.31977425549228516</v>
      </c>
      <c r="S104" s="119">
        <v>-0.57597190698705281</v>
      </c>
      <c r="T104" s="119">
        <v>1.5552300421398382</v>
      </c>
      <c r="U104" s="116">
        <v>-1.629372590593166</v>
      </c>
      <c r="V104" s="116">
        <v>-0.72220207170888406</v>
      </c>
      <c r="W104" s="91">
        <v>-2.2175177162918689</v>
      </c>
      <c r="X104" s="53"/>
      <c r="Y104" s="92">
        <v>103</v>
      </c>
      <c r="Z104" s="116">
        <f>(幕後結果!$AB$2+幕後結果!$AB$4*幕後結果_最佳化!$N1105)*12/3</f>
        <v>0.81942709520682844</v>
      </c>
      <c r="AA104" s="116">
        <f>(幕後結果!$AC$2+幕後結果!$AC$4*幕後結果_最佳化!$O1105)*12/3</f>
        <v>-0.38563554228860752</v>
      </c>
      <c r="AB104" s="116">
        <f>(幕後結果!$AD$2+幕後結果!$AD$4*幕後結果_最佳化!$P1105)*12/3</f>
        <v>-0.96164501044246309</v>
      </c>
      <c r="AC104" s="116">
        <f>(幕後結果!$AE$2+幕後結果!$AE$4*幕後結果_最佳化!$Q1105)*12/3</f>
        <v>-1.0260854093756002</v>
      </c>
      <c r="AD104" s="116">
        <f>(幕後結果!$AF$2+幕後結果!$AF$4*幕後結果_最佳化!$R1105)*12/3</f>
        <v>-0.34565990649298622</v>
      </c>
      <c r="AE104" s="116">
        <f>(幕後結果!$AG$2+幕後結果!$AG$4*幕後結果_最佳化!$S1105)*12/3</f>
        <v>-0.26014186468374401</v>
      </c>
      <c r="AF104" s="116">
        <f>(幕後結果!$AH$2+幕後結果!$AH$4*幕後結果_最佳化!$T1105)*12/3</f>
        <v>0.58067526652834511</v>
      </c>
      <c r="AG104" s="116">
        <f>(幕後結果!$AI$2+幕後結果!$AI$4*幕後結果_最佳化!$U1105)*12/3</f>
        <v>-0.8241837896723494</v>
      </c>
      <c r="AH104" s="116">
        <f>(幕後結果!$AJ$2+幕後結果!$AJ$4*幕後結果_最佳化!$V1105)*12/3</f>
        <v>-0.89780876301592061</v>
      </c>
      <c r="AI104" s="93">
        <f>(幕後結果!$AK$2+幕後結果!$AK$4*幕後結果_最佳化!$W1105)*12/3</f>
        <v>-1.4434925761796464</v>
      </c>
      <c r="AJ104" s="53"/>
      <c r="AK104" s="53"/>
      <c r="AL104" s="53"/>
      <c r="AM104" s="101">
        <v>103</v>
      </c>
      <c r="AN104" s="120">
        <f t="shared" si="14"/>
        <v>0.11168896078216019</v>
      </c>
      <c r="AO104" s="120">
        <f t="shared" si="15"/>
        <v>6.0726846584516124E-2</v>
      </c>
      <c r="AP104" s="120">
        <f t="shared" si="16"/>
        <v>0.1150252499265271</v>
      </c>
      <c r="AQ104" s="120">
        <f t="shared" si="17"/>
        <v>0.1532984498962045</v>
      </c>
      <c r="AR104" s="120">
        <f t="shared" si="18"/>
        <v>0.15224746338214792</v>
      </c>
      <c r="AS104" s="120">
        <f t="shared" si="19"/>
        <v>0.17598651674095395</v>
      </c>
      <c r="AT104" s="120">
        <f t="shared" si="20"/>
        <v>2.6639399001158765E-2</v>
      </c>
      <c r="AU104" s="120">
        <f t="shared" si="21"/>
        <v>3.9407232729722089E-2</v>
      </c>
      <c r="AV104" s="120">
        <f t="shared" si="22"/>
        <v>8.2192698664511968E-2</v>
      </c>
      <c r="AW104" s="120">
        <f t="shared" si="23"/>
        <v>8.2787182292097444E-2</v>
      </c>
      <c r="AX104" s="120">
        <f t="shared" si="24"/>
        <v>1</v>
      </c>
      <c r="AY104" s="120">
        <f>SUMPRODUCT(AN104:AW104,幕後結果_最佳化!$Z$1005:$AI$1005)</f>
        <v>8.4985332192134402E-2</v>
      </c>
      <c r="AZ104" s="120">
        <f>(SUMPRODUCT(AN104:AW104,MMULT(AN104:AW104,幕後結果!$AB$9:$AK$18)))*252</f>
        <v>3.156254235519259E-2</v>
      </c>
      <c r="BA104" s="120">
        <f t="shared" si="25"/>
        <v>0.17765849924839675</v>
      </c>
      <c r="BB104" s="115">
        <f t="shared" si="26"/>
        <v>0.23688893225024918</v>
      </c>
      <c r="BC104" s="53"/>
      <c r="BD104" s="53"/>
    </row>
    <row r="105" spans="1:56">
      <c r="A105" s="88">
        <v>104</v>
      </c>
      <c r="B105" s="116">
        <v>0.51875524794730832</v>
      </c>
      <c r="C105" s="116">
        <v>0.30010057879757901</v>
      </c>
      <c r="D105" s="116">
        <v>0.76447657829860716</v>
      </c>
      <c r="E105" s="116">
        <v>0.29579305247403398</v>
      </c>
      <c r="F105" s="116">
        <v>0.75706499529091764</v>
      </c>
      <c r="G105" s="116">
        <v>0.1073356706427071</v>
      </c>
      <c r="H105" s="116">
        <v>0.23276858182566906</v>
      </c>
      <c r="I105" s="116">
        <v>0.39585289760174303</v>
      </c>
      <c r="J105" s="116">
        <v>0.71204346847279609</v>
      </c>
      <c r="K105" s="97">
        <v>0.35154740197138157</v>
      </c>
      <c r="L105" s="98"/>
      <c r="M105" s="99">
        <v>104</v>
      </c>
      <c r="N105" s="119">
        <v>4.7029765782613787E-2</v>
      </c>
      <c r="O105" s="119">
        <v>-0.52411125959495886</v>
      </c>
      <c r="P105" s="119">
        <v>0.72077681334183663</v>
      </c>
      <c r="Q105" s="119">
        <v>-0.53653897789747418</v>
      </c>
      <c r="R105" s="119">
        <v>0.69689259959828453</v>
      </c>
      <c r="S105" s="119">
        <v>-1.2408224625330049</v>
      </c>
      <c r="T105" s="119">
        <v>-0.72975956647229412</v>
      </c>
      <c r="U105" s="116">
        <v>-0.26409619576332288</v>
      </c>
      <c r="V105" s="116">
        <v>0.55936438415130896</v>
      </c>
      <c r="W105" s="91">
        <v>-0.38114615081828229</v>
      </c>
      <c r="X105" s="53"/>
      <c r="Y105" s="92">
        <v>104</v>
      </c>
      <c r="Z105" s="116">
        <f>(幕後結果!$AB$2+幕後結果!$AB$4*幕後結果_最佳化!$N1106)*12/3</f>
        <v>0.33624658066935997</v>
      </c>
      <c r="AA105" s="116">
        <f>(幕後結果!$AC$2+幕後結果!$AC$4*幕後結果_最佳化!$O1106)*12/3</f>
        <v>-9.0341234920969626E-2</v>
      </c>
      <c r="AB105" s="116">
        <f>(幕後結果!$AD$2+幕後結果!$AD$4*幕後結果_最佳化!$P1106)*12/3</f>
        <v>0.56925182666922147</v>
      </c>
      <c r="AC105" s="116">
        <f>(幕後結果!$AE$2+幕後結果!$AE$4*幕後結果_最佳化!$Q1106)*12/3</f>
        <v>-0.26006389454156692</v>
      </c>
      <c r="AD105" s="116">
        <f>(幕後結果!$AF$2+幕後結果!$AF$4*幕後結果_最佳化!$R1106)*12/3</f>
        <v>6.4645771982491329E-2</v>
      </c>
      <c r="AE105" s="116">
        <f>(幕後結果!$AG$2+幕後結果!$AG$4*幕後結果_最佳化!$S1106)*12/3</f>
        <v>-0.35929713647808476</v>
      </c>
      <c r="AF105" s="116">
        <f>(幕後結果!$AH$2+幕後結果!$AH$4*幕後結果_最佳化!$T1106)*12/3</f>
        <v>-0.36383374506917737</v>
      </c>
      <c r="AG105" s="116">
        <f>(幕後結果!$AI$2+幕後結果!$AI$4*幕後結果_最佳化!$U1106)*12/3</f>
        <v>-0.22595893613654006</v>
      </c>
      <c r="AH105" s="116">
        <f>(幕後結果!$AJ$2+幕後結果!$AJ$4*幕後結果_最佳化!$V1106)*12/3</f>
        <v>-0.11402426250875225</v>
      </c>
      <c r="AI105" s="93">
        <f>(幕後結果!$AK$2+幕後結果!$AK$4*幕後結果_最佳化!$W1106)*12/3</f>
        <v>0.10959533831679806</v>
      </c>
      <c r="AJ105" s="53"/>
      <c r="AK105" s="53"/>
      <c r="AL105" s="53"/>
      <c r="AM105" s="101">
        <v>104</v>
      </c>
      <c r="AN105" s="120">
        <f t="shared" si="14"/>
        <v>5.0959119510426934E-2</v>
      </c>
      <c r="AO105" s="120">
        <f t="shared" si="15"/>
        <v>0.15545516486973288</v>
      </c>
      <c r="AP105" s="120">
        <f t="shared" si="16"/>
        <v>3.1788097921812634E-2</v>
      </c>
      <c r="AQ105" s="120">
        <f t="shared" si="17"/>
        <v>0.14641820679648601</v>
      </c>
      <c r="AR105" s="120">
        <f t="shared" si="18"/>
        <v>8.2505486030613279E-2</v>
      </c>
      <c r="AS105" s="120">
        <f t="shared" si="19"/>
        <v>0.10954663507675312</v>
      </c>
      <c r="AT105" s="120">
        <f t="shared" si="20"/>
        <v>0.12896733003796679</v>
      </c>
      <c r="AU105" s="120">
        <f t="shared" si="21"/>
        <v>9.1419836615728611E-2</v>
      </c>
      <c r="AV105" s="120">
        <f t="shared" si="22"/>
        <v>8.1560970473270475E-2</v>
      </c>
      <c r="AW105" s="120">
        <f t="shared" si="23"/>
        <v>0.12137915266720936</v>
      </c>
      <c r="AX105" s="120">
        <f t="shared" si="24"/>
        <v>1</v>
      </c>
      <c r="AY105" s="120">
        <f>SUMPRODUCT(AN105:AW105,幕後結果_最佳化!$Z$1005:$AI$1005)</f>
        <v>9.9669009282177951E-2</v>
      </c>
      <c r="AZ105" s="120">
        <f>(SUMPRODUCT(AN105:AW105,MMULT(AN105:AW105,幕後結果!$AB$9:$AK$18)))*252</f>
        <v>2.1261183767440742E-2</v>
      </c>
      <c r="BA105" s="120">
        <f t="shared" si="25"/>
        <v>0.145812152331144</v>
      </c>
      <c r="BB105" s="115">
        <f t="shared" si="26"/>
        <v>0.3893297532105125</v>
      </c>
      <c r="BC105" s="53"/>
      <c r="BD105" s="53"/>
    </row>
    <row r="106" spans="1:56">
      <c r="A106" s="88">
        <v>105</v>
      </c>
      <c r="B106" s="116">
        <v>0.4921506195358254</v>
      </c>
      <c r="C106" s="116">
        <v>0.36700842149464274</v>
      </c>
      <c r="D106" s="116">
        <v>2.6731928295569363E-2</v>
      </c>
      <c r="E106" s="116">
        <v>0.71575038680400516</v>
      </c>
      <c r="F106" s="116">
        <v>0.81392050077888878</v>
      </c>
      <c r="G106" s="116">
        <v>0.38913023568090477</v>
      </c>
      <c r="H106" s="116">
        <v>0.11047242928757717</v>
      </c>
      <c r="I106" s="116">
        <v>0.79580208052925494</v>
      </c>
      <c r="J106" s="116">
        <v>0.85972453897570289</v>
      </c>
      <c r="K106" s="97">
        <v>0.66620839478631044</v>
      </c>
      <c r="L106" s="98"/>
      <c r="M106" s="99">
        <v>105</v>
      </c>
      <c r="N106" s="119">
        <v>-1.9676748658448887E-2</v>
      </c>
      <c r="O106" s="119">
        <v>-0.33978712690628987</v>
      </c>
      <c r="P106" s="119">
        <v>-1.9311552465632635</v>
      </c>
      <c r="Q106" s="119">
        <v>0.57026315584193887</v>
      </c>
      <c r="R106" s="119">
        <v>0.89243652990866251</v>
      </c>
      <c r="S106" s="119">
        <v>-0.28158665854098736</v>
      </c>
      <c r="T106" s="119">
        <v>-1.2240195342109124</v>
      </c>
      <c r="U106" s="116">
        <v>0.8267199008509224</v>
      </c>
      <c r="V106" s="116">
        <v>1.0790825667063981</v>
      </c>
      <c r="W106" s="91">
        <v>0.42946726646350492</v>
      </c>
      <c r="X106" s="53"/>
      <c r="Y106" s="92">
        <v>105</v>
      </c>
      <c r="Z106" s="116">
        <f>(幕後結果!$AB$2+幕後結果!$AB$4*幕後結果_最佳化!$N1107)*12/3</f>
        <v>0.22930288737947083</v>
      </c>
      <c r="AA106" s="116">
        <f>(幕後結果!$AC$2+幕後結果!$AC$4*幕後結果_最佳化!$O1107)*12/3</f>
        <v>4.5336184212139918E-2</v>
      </c>
      <c r="AB106" s="116">
        <f>(幕後結果!$AD$2+幕後結果!$AD$4*幕後結果_最佳化!$P1107)*12/3</f>
        <v>-1.4791668384174919</v>
      </c>
      <c r="AC106" s="116">
        <f>(幕後結果!$AE$2+幕後結果!$AE$4*幕後結果_最佳化!$Q1107)*12/3</f>
        <v>0.21024814290222715</v>
      </c>
      <c r="AD106" s="116">
        <f>(幕後結果!$AF$2+幕後結果!$AF$4*幕後結果_最佳化!$R1107)*12/3</f>
        <v>-0.15620233302920339</v>
      </c>
      <c r="AE106" s="116">
        <f>(幕後結果!$AG$2+幕後結果!$AG$4*幕後結果_最佳化!$S1107)*12/3</f>
        <v>0.32168655484899661</v>
      </c>
      <c r="AF106" s="116">
        <f>(幕後結果!$AH$2+幕後結果!$AH$4*幕後結果_最佳化!$T1107)*12/3</f>
        <v>-0.67634956395508772</v>
      </c>
      <c r="AG106" s="116">
        <f>(幕後結果!$AI$2+幕後結果!$AI$4*幕後結果_最佳化!$U1107)*12/3</f>
        <v>0.36401528229718605</v>
      </c>
      <c r="AH106" s="116">
        <f>(幕後結果!$AJ$2+幕後結果!$AJ$4*幕後結果_最佳化!$V1107)*12/3</f>
        <v>-6.9334738505002047E-2</v>
      </c>
      <c r="AI106" s="93">
        <f>(幕後結果!$AK$2+幕後結果!$AK$4*幕後結果_最佳化!$W1107)*12/3</f>
        <v>0.52273395951659452</v>
      </c>
      <c r="AJ106" s="53"/>
      <c r="AK106" s="53"/>
      <c r="AL106" s="53"/>
      <c r="AM106" s="101">
        <v>105</v>
      </c>
      <c r="AN106" s="120">
        <f t="shared" si="14"/>
        <v>5.4567055922805112E-3</v>
      </c>
      <c r="AO106" s="120">
        <f t="shared" si="15"/>
        <v>0.16421645765022963</v>
      </c>
      <c r="AP106" s="120">
        <f t="shared" si="16"/>
        <v>0.12795674843412191</v>
      </c>
      <c r="AQ106" s="120">
        <f t="shared" si="17"/>
        <v>0.16961286162573908</v>
      </c>
      <c r="AR106" s="120">
        <f t="shared" si="18"/>
        <v>3.9754895024969726E-2</v>
      </c>
      <c r="AS106" s="120">
        <f t="shared" si="19"/>
        <v>0.1450448259095774</v>
      </c>
      <c r="AT106" s="120">
        <f t="shared" si="20"/>
        <v>9.3144905020733443E-2</v>
      </c>
      <c r="AU106" s="120">
        <f t="shared" si="21"/>
        <v>0.12245746762458365</v>
      </c>
      <c r="AV106" s="120">
        <f t="shared" si="22"/>
        <v>9.5229805811400003E-2</v>
      </c>
      <c r="AW106" s="120">
        <f t="shared" si="23"/>
        <v>3.7125327306364773E-2</v>
      </c>
      <c r="AX106" s="120">
        <f t="shared" si="24"/>
        <v>1.0000000000000002</v>
      </c>
      <c r="AY106" s="120">
        <f>SUMPRODUCT(AN106:AW106,幕後結果_最佳化!$Z$1005:$AI$1005)</f>
        <v>0.10573115971465519</v>
      </c>
      <c r="AZ106" s="120">
        <f>(SUMPRODUCT(AN106:AW106,MMULT(AN106:AW106,幕後結果!$AB$9:$AK$18)))*252</f>
        <v>2.2125033864031588E-2</v>
      </c>
      <c r="BA106" s="120">
        <f t="shared" si="25"/>
        <v>0.14874486163908851</v>
      </c>
      <c r="BB106" s="115">
        <f t="shared" si="26"/>
        <v>0.42240894254960842</v>
      </c>
      <c r="BC106" s="53"/>
      <c r="BD106" s="53"/>
    </row>
    <row r="107" spans="1:56">
      <c r="A107" s="88">
        <v>106</v>
      </c>
      <c r="B107" s="116">
        <v>0.58885205561941256</v>
      </c>
      <c r="C107" s="116">
        <v>8.6357931533826982E-2</v>
      </c>
      <c r="D107" s="116">
        <v>0.12967116070119089</v>
      </c>
      <c r="E107" s="116">
        <v>0.33342202514421437</v>
      </c>
      <c r="F107" s="116">
        <v>0.64472415449972598</v>
      </c>
      <c r="G107" s="116">
        <v>0.31529061372915246</v>
      </c>
      <c r="H107" s="116">
        <v>0.23104408234085949</v>
      </c>
      <c r="I107" s="116">
        <v>0.54445176817439056</v>
      </c>
      <c r="J107" s="116">
        <v>0.51812931986826394</v>
      </c>
      <c r="K107" s="97">
        <v>0.38155516149702695</v>
      </c>
      <c r="L107" s="98"/>
      <c r="M107" s="99">
        <v>106</v>
      </c>
      <c r="N107" s="119">
        <v>0.22459302854949137</v>
      </c>
      <c r="O107" s="119">
        <v>-1.3635289624434384</v>
      </c>
      <c r="P107" s="119">
        <v>-1.1279469563394604</v>
      </c>
      <c r="Q107" s="119">
        <v>-0.43048338508259043</v>
      </c>
      <c r="R107" s="119">
        <v>0.37111525264134709</v>
      </c>
      <c r="S107" s="119">
        <v>-0.48090892756330217</v>
      </c>
      <c r="T107" s="119">
        <v>-0.73541274094587195</v>
      </c>
      <c r="U107" s="116">
        <v>0.11165562714743815</v>
      </c>
      <c r="V107" s="116">
        <v>4.5459118045336928E-2</v>
      </c>
      <c r="W107" s="91">
        <v>-0.30139891313954525</v>
      </c>
      <c r="X107" s="53"/>
      <c r="Y107" s="92">
        <v>106</v>
      </c>
      <c r="Z107" s="116">
        <f>(幕後結果!$AB$2+幕後結果!$AB$4*幕後結果_最佳化!$N1108)*12/3</f>
        <v>0.62091549602200624</v>
      </c>
      <c r="AA107" s="116">
        <f>(幕後結果!$AC$2+幕後結果!$AC$4*幕後結果_最佳化!$O1108)*12/3</f>
        <v>-0.70171617921394125</v>
      </c>
      <c r="AB107" s="116">
        <f>(幕後結果!$AD$2+幕後結果!$AD$4*幕後結果_最佳化!$P1108)*12/3</f>
        <v>-0.87775098126524431</v>
      </c>
      <c r="AC107" s="116">
        <f>(幕後結果!$AE$2+幕後結果!$AE$4*幕後結果_最佳化!$Q1108)*12/3</f>
        <v>-0.44439594272829935</v>
      </c>
      <c r="AD107" s="116">
        <f>(幕後結果!$AF$2+幕後結果!$AF$4*幕後結果_最佳化!$R1108)*12/3</f>
        <v>-0.30508022907453775</v>
      </c>
      <c r="AE107" s="116">
        <f>(幕後結果!$AG$2+幕後結果!$AG$4*幕後結果_最佳化!$S1108)*12/3</f>
        <v>-3.147855594919835E-2</v>
      </c>
      <c r="AF107" s="116">
        <f>(幕後結果!$AH$2+幕後結果!$AH$4*幕後結果_最佳化!$T1108)*12/3</f>
        <v>-0.53308044906844587</v>
      </c>
      <c r="AG107" s="116">
        <f>(幕後結果!$AI$2+幕後結果!$AI$4*幕後結果_最佳化!$U1108)*12/3</f>
        <v>-0.16917528837411133</v>
      </c>
      <c r="AH107" s="116">
        <f>(幕後結果!$AJ$2+幕後結果!$AJ$4*幕後結果_最佳化!$V1108)*12/3</f>
        <v>-0.59902023693393858</v>
      </c>
      <c r="AI107" s="93">
        <f>(幕後結果!$AK$2+幕後結果!$AK$4*幕後結果_最佳化!$W1108)*12/3</f>
        <v>-9.3299790256239579E-2</v>
      </c>
      <c r="AJ107" s="53"/>
      <c r="AK107" s="53"/>
      <c r="AL107" s="53"/>
      <c r="AM107" s="101">
        <v>106</v>
      </c>
      <c r="AN107" s="120">
        <f t="shared" si="14"/>
        <v>0.1595600556813527</v>
      </c>
      <c r="AO107" s="120">
        <f t="shared" si="15"/>
        <v>0.10833390951888769</v>
      </c>
      <c r="AP107" s="120">
        <f t="shared" si="16"/>
        <v>9.2359029634772924E-2</v>
      </c>
      <c r="AQ107" s="120">
        <f t="shared" si="17"/>
        <v>1.6799796898594212E-2</v>
      </c>
      <c r="AR107" s="120">
        <f t="shared" si="18"/>
        <v>0.15430853606520134</v>
      </c>
      <c r="AS107" s="120">
        <f t="shared" si="19"/>
        <v>1.6410022469782515E-2</v>
      </c>
      <c r="AT107" s="120">
        <f t="shared" si="20"/>
        <v>1.0774878253918329E-2</v>
      </c>
      <c r="AU107" s="120">
        <f t="shared" si="21"/>
        <v>6.541010291429504E-2</v>
      </c>
      <c r="AV107" s="120">
        <f t="shared" si="22"/>
        <v>0.22094771715233535</v>
      </c>
      <c r="AW107" s="120">
        <f t="shared" si="23"/>
        <v>0.15509595141086002</v>
      </c>
      <c r="AX107" s="120">
        <f t="shared" si="24"/>
        <v>1.0000000000000002</v>
      </c>
      <c r="AY107" s="120">
        <f>SUMPRODUCT(AN107:AW107,幕後結果_最佳化!$Z$1005:$AI$1005)</f>
        <v>4.9171820021927382E-4</v>
      </c>
      <c r="AZ107" s="120">
        <f>(SUMPRODUCT(AN107:AW107,MMULT(AN107:AW107,幕後結果!$AB$9:$AK$18)))*252</f>
        <v>3.688558229190541E-2</v>
      </c>
      <c r="BA107" s="120">
        <f t="shared" si="25"/>
        <v>0.19205619566133608</v>
      </c>
      <c r="BB107" s="115">
        <f t="shared" si="26"/>
        <v>-0.22081183923148062</v>
      </c>
      <c r="BC107" s="53"/>
      <c r="BD107" s="53"/>
    </row>
    <row r="108" spans="1:56">
      <c r="A108" s="88">
        <v>107</v>
      </c>
      <c r="B108" s="116">
        <v>0.20890997716523674</v>
      </c>
      <c r="C108" s="116">
        <v>0.88985441582966174</v>
      </c>
      <c r="D108" s="116">
        <v>0.51084935523397568</v>
      </c>
      <c r="E108" s="116">
        <v>0.8052639833832691</v>
      </c>
      <c r="F108" s="116">
        <v>0.25239584085335198</v>
      </c>
      <c r="G108" s="116">
        <v>1.7039391470168974E-2</v>
      </c>
      <c r="H108" s="116">
        <v>1.3477075528950389E-2</v>
      </c>
      <c r="I108" s="116">
        <v>0.83085681680888723</v>
      </c>
      <c r="J108" s="116">
        <v>0.24072143955143033</v>
      </c>
      <c r="K108" s="97">
        <v>0.7439000428666307</v>
      </c>
      <c r="L108" s="98"/>
      <c r="M108" s="99">
        <v>107</v>
      </c>
      <c r="N108" s="119">
        <v>-0.81020919382843937</v>
      </c>
      <c r="O108" s="119">
        <v>1.2257542499342875</v>
      </c>
      <c r="P108" s="119">
        <v>2.7198653662237868E-2</v>
      </c>
      <c r="Q108" s="119">
        <v>0.86057522988637025</v>
      </c>
      <c r="R108" s="119">
        <v>-0.6669693965362028</v>
      </c>
      <c r="S108" s="119">
        <v>-2.1191382743292357</v>
      </c>
      <c r="T108" s="119">
        <v>-2.2121811457259448</v>
      </c>
      <c r="U108" s="116">
        <v>0.95755665212078855</v>
      </c>
      <c r="V108" s="116">
        <v>-0.70398377305917337</v>
      </c>
      <c r="W108" s="91">
        <v>0.65541605986266094</v>
      </c>
      <c r="X108" s="53"/>
      <c r="Y108" s="92">
        <v>107</v>
      </c>
      <c r="Z108" s="116">
        <f>(幕後結果!$AB$2+幕後結果!$AB$4*幕後結果_最佳化!$N1109)*12/3</f>
        <v>-1.0380764691998856</v>
      </c>
      <c r="AA108" s="116">
        <f>(幕後結果!$AC$2+幕後結果!$AC$4*幕後結果_最佳化!$O1109)*12/3</f>
        <v>1.2092418447519706</v>
      </c>
      <c r="AB108" s="116">
        <f>(幕後結果!$AD$2+幕後結果!$AD$4*幕後結果_最佳化!$P1109)*12/3</f>
        <v>-2.2187625090204204E-2</v>
      </c>
      <c r="AC108" s="116">
        <f>(幕後結果!$AE$2+幕後結果!$AE$4*幕後結果_最佳化!$Q1109)*12/3</f>
        <v>0.65124981707807117</v>
      </c>
      <c r="AD108" s="116">
        <f>(幕後結果!$AF$2+幕後結果!$AF$4*幕後結果_最佳化!$R1109)*12/3</f>
        <v>-0.92115954567524894</v>
      </c>
      <c r="AE108" s="116">
        <f>(幕後結果!$AG$2+幕後結果!$AG$4*幕後結果_最佳化!$S1109)*12/3</f>
        <v>-0.49067907124891424</v>
      </c>
      <c r="AF108" s="116">
        <f>(幕後結果!$AH$2+幕後結果!$AH$4*幕後結果_最佳化!$T1109)*12/3</f>
        <v>-1.0612422870172531</v>
      </c>
      <c r="AG108" s="116">
        <f>(幕後結果!$AI$2+幕後結果!$AI$4*幕後結果_最佳化!$U1109)*12/3</f>
        <v>0.24808774202750902</v>
      </c>
      <c r="AH108" s="116">
        <f>(幕後結果!$AJ$2+幕後結果!$AJ$4*幕後結果_最佳化!$V1109)*12/3</f>
        <v>-0.94261635230899687</v>
      </c>
      <c r="AI108" s="93">
        <f>(幕後結果!$AK$2+幕後結果!$AK$4*幕後結果_最佳化!$W1109)*12/3</f>
        <v>1.8134560790032839E-2</v>
      </c>
      <c r="AJ108" s="53"/>
      <c r="AK108" s="53"/>
      <c r="AL108" s="53"/>
      <c r="AM108" s="101">
        <v>107</v>
      </c>
      <c r="AN108" s="120">
        <f t="shared" si="14"/>
        <v>0.16618027892201348</v>
      </c>
      <c r="AO108" s="120">
        <f t="shared" si="15"/>
        <v>7.2826311799122122E-3</v>
      </c>
      <c r="AP108" s="120">
        <f t="shared" si="16"/>
        <v>8.0974444225241415E-2</v>
      </c>
      <c r="AQ108" s="120">
        <f t="shared" si="17"/>
        <v>0.12735959979423706</v>
      </c>
      <c r="AR108" s="120">
        <f t="shared" si="18"/>
        <v>5.2116044201722417E-2</v>
      </c>
      <c r="AS108" s="120">
        <f t="shared" si="19"/>
        <v>7.7133407441125734E-2</v>
      </c>
      <c r="AT108" s="120">
        <f t="shared" si="20"/>
        <v>0.17816843886969613</v>
      </c>
      <c r="AU108" s="120">
        <f t="shared" si="21"/>
        <v>0.17233958089650248</v>
      </c>
      <c r="AV108" s="120">
        <f t="shared" si="22"/>
        <v>0.10250173286403658</v>
      </c>
      <c r="AW108" s="120">
        <f t="shared" si="23"/>
        <v>3.5943841605512589E-2</v>
      </c>
      <c r="AX108" s="120">
        <f t="shared" si="24"/>
        <v>1.0000000000000002</v>
      </c>
      <c r="AY108" s="120">
        <f>SUMPRODUCT(AN108:AW108,幕後結果_最佳化!$Z$1005:$AI$1005)</f>
        <v>5.9523883011789867E-2</v>
      </c>
      <c r="AZ108" s="120">
        <f>(SUMPRODUCT(AN108:AW108,MMULT(AN108:AW108,幕後結果!$AB$9:$AK$18)))*252</f>
        <v>3.4238921176742564E-2</v>
      </c>
      <c r="BA108" s="120">
        <f t="shared" si="25"/>
        <v>0.18503762097676937</v>
      </c>
      <c r="BB108" s="115">
        <f t="shared" si="26"/>
        <v>8.9840557417655731E-2</v>
      </c>
      <c r="BC108" s="53"/>
      <c r="BD108" s="53"/>
    </row>
    <row r="109" spans="1:56">
      <c r="A109" s="88">
        <v>108</v>
      </c>
      <c r="B109" s="116">
        <v>0.44503513034511277</v>
      </c>
      <c r="C109" s="116">
        <v>0.24630840378387586</v>
      </c>
      <c r="D109" s="116">
        <v>0.67963301886103977</v>
      </c>
      <c r="E109" s="116">
        <v>0.8824940003897952</v>
      </c>
      <c r="F109" s="116">
        <v>0.49405732325876506</v>
      </c>
      <c r="G109" s="116">
        <v>0.66099020005440501</v>
      </c>
      <c r="H109" s="116">
        <v>0.17424709505200076</v>
      </c>
      <c r="I109" s="116">
        <v>0.56789070639417893</v>
      </c>
      <c r="J109" s="116">
        <v>0.80572675747489719</v>
      </c>
      <c r="K109" s="97">
        <v>0.535481422804994</v>
      </c>
      <c r="L109" s="98"/>
      <c r="M109" s="99">
        <v>108</v>
      </c>
      <c r="N109" s="119">
        <v>-0.13821530355530959</v>
      </c>
      <c r="O109" s="119">
        <v>-0.6861527219192376</v>
      </c>
      <c r="P109" s="119">
        <v>0.4666728429322915</v>
      </c>
      <c r="Q109" s="119">
        <v>1.1875468223574277</v>
      </c>
      <c r="R109" s="119">
        <v>-1.489663247933898E-2</v>
      </c>
      <c r="S109" s="119">
        <v>0.41516707486379384</v>
      </c>
      <c r="T109" s="119">
        <v>-0.93751406930960923</v>
      </c>
      <c r="U109" s="116">
        <v>0.17100658573115021</v>
      </c>
      <c r="V109" s="116">
        <v>0.86225631731684926</v>
      </c>
      <c r="W109" s="91">
        <v>8.9056315728476693E-2</v>
      </c>
      <c r="X109" s="53"/>
      <c r="Y109" s="92">
        <v>108</v>
      </c>
      <c r="Z109" s="116">
        <f>(幕後結果!$AB$2+幕後結果!$AB$4*幕後結果_最佳化!$N1110)*12/3</f>
        <v>3.9262214978321108E-2</v>
      </c>
      <c r="AA109" s="116">
        <f>(幕後結果!$AC$2+幕後結果!$AC$4*幕後結果_最佳化!$O1110)*12/3</f>
        <v>-0.19704925351152003</v>
      </c>
      <c r="AB109" s="116">
        <f>(幕後結果!$AD$2+幕後結果!$AD$4*幕後結果_最佳化!$P1110)*12/3</f>
        <v>0.32538869172373297</v>
      </c>
      <c r="AC109" s="116">
        <f>(幕後結果!$AE$2+幕後結果!$AE$4*幕後結果_最佳化!$Q1110)*12/3</f>
        <v>0.93763657721987104</v>
      </c>
      <c r="AD109" s="116">
        <f>(幕後結果!$AF$2+幕後結果!$AF$4*幕後結果_最佳化!$R1110)*12/3</f>
        <v>-0.37767629255152907</v>
      </c>
      <c r="AE109" s="116">
        <f>(幕後結果!$AG$2+幕後結果!$AG$4*幕後結果_最佳化!$S1110)*12/3</f>
        <v>1.0591641208703111</v>
      </c>
      <c r="AF109" s="116">
        <f>(幕後結果!$AH$2+幕後結果!$AH$4*幕後結果_最佳化!$T1110)*12/3</f>
        <v>-0.48853599156265498</v>
      </c>
      <c r="AG109" s="116">
        <f>(幕後結果!$AI$2+幕後結果!$AI$4*幕後結果_最佳化!$U1110)*12/3</f>
        <v>0.13993913852117779</v>
      </c>
      <c r="AH109" s="116">
        <f>(幕後結果!$AJ$2+幕後結果!$AJ$4*幕後結果_最佳化!$V1110)*12/3</f>
        <v>8.2782447151165117E-2</v>
      </c>
      <c r="AI109" s="93">
        <f>(幕後結果!$AK$2+幕後結果!$AK$4*幕後結果_最佳化!$W1110)*12/3</f>
        <v>0.62919289245181687</v>
      </c>
      <c r="AJ109" s="53"/>
      <c r="AK109" s="53"/>
      <c r="AL109" s="53"/>
      <c r="AM109" s="101">
        <v>108</v>
      </c>
      <c r="AN109" s="120">
        <f t="shared" si="14"/>
        <v>3.8898629515727472E-2</v>
      </c>
      <c r="AO109" s="120">
        <f t="shared" si="15"/>
        <v>7.6287386997473797E-2</v>
      </c>
      <c r="AP109" s="120">
        <f t="shared" si="16"/>
        <v>7.1374800148876788E-2</v>
      </c>
      <c r="AQ109" s="120">
        <f t="shared" si="17"/>
        <v>0.15330612729062171</v>
      </c>
      <c r="AR109" s="120">
        <f t="shared" si="18"/>
        <v>8.3049271261766866E-2</v>
      </c>
      <c r="AS109" s="120">
        <f t="shared" si="19"/>
        <v>3.8317819684750433E-2</v>
      </c>
      <c r="AT109" s="120">
        <f t="shared" si="20"/>
        <v>0.15335378630190391</v>
      </c>
      <c r="AU109" s="120">
        <f t="shared" si="21"/>
        <v>0.14406630280148566</v>
      </c>
      <c r="AV109" s="120">
        <f t="shared" si="22"/>
        <v>5.9772480063943534E-2</v>
      </c>
      <c r="AW109" s="120">
        <f t="shared" si="23"/>
        <v>0.18157339593344995</v>
      </c>
      <c r="AX109" s="120">
        <f t="shared" si="24"/>
        <v>1.0000000000000002</v>
      </c>
      <c r="AY109" s="120">
        <f>SUMPRODUCT(AN109:AW109,幕後結果_最佳化!$Z$1005:$AI$1005)</f>
        <v>5.7388524857768825E-2</v>
      </c>
      <c r="AZ109" s="120">
        <f>(SUMPRODUCT(AN109:AW109,MMULT(AN109:AW109,幕後結果!$AB$9:$AK$18)))*252</f>
        <v>2.1350586069488905E-2</v>
      </c>
      <c r="BA109" s="120">
        <f t="shared" si="25"/>
        <v>0.14611839743676669</v>
      </c>
      <c r="BB109" s="115">
        <f t="shared" si="26"/>
        <v>9.9156061878099847E-2</v>
      </c>
      <c r="BC109" s="53"/>
      <c r="BD109" s="53"/>
    </row>
    <row r="110" spans="1:56">
      <c r="A110" s="88">
        <v>109</v>
      </c>
      <c r="B110" s="116">
        <v>0.24689656332431609</v>
      </c>
      <c r="C110" s="116">
        <v>0.47757718447156106</v>
      </c>
      <c r="D110" s="116">
        <v>0.41025109723300712</v>
      </c>
      <c r="E110" s="116">
        <v>0.17209540940735857</v>
      </c>
      <c r="F110" s="116">
        <v>0.71521892063164172</v>
      </c>
      <c r="G110" s="116">
        <v>0.75080772212952529</v>
      </c>
      <c r="H110" s="116">
        <v>0.40125327222548823</v>
      </c>
      <c r="I110" s="116">
        <v>0.92140267721528279</v>
      </c>
      <c r="J110" s="116">
        <v>7.5306735848563289E-2</v>
      </c>
      <c r="K110" s="97">
        <v>6.2983469861724872E-2</v>
      </c>
      <c r="L110" s="98"/>
      <c r="M110" s="99">
        <v>109</v>
      </c>
      <c r="N110" s="119">
        <v>-0.68428831099009735</v>
      </c>
      <c r="O110" s="119">
        <v>-5.6235289164755155E-2</v>
      </c>
      <c r="P110" s="119">
        <v>-0.22689910956073392</v>
      </c>
      <c r="Q110" s="119">
        <v>-0.94591720213045105</v>
      </c>
      <c r="R110" s="119">
        <v>0.56869644800925301</v>
      </c>
      <c r="S110" s="119">
        <v>0.67703372684012475</v>
      </c>
      <c r="T110" s="119">
        <v>-0.25010448914096001</v>
      </c>
      <c r="U110" s="116">
        <v>1.4145698785766039</v>
      </c>
      <c r="V110" s="116">
        <v>-1.4373679460666315</v>
      </c>
      <c r="W110" s="91">
        <v>-1.5302011786744265</v>
      </c>
      <c r="X110" s="53"/>
      <c r="Y110" s="92">
        <v>109</v>
      </c>
      <c r="Z110" s="116">
        <f>(幕後結果!$AB$2+幕後結果!$AB$4*幕後結果_最佳化!$N1111)*12/3</f>
        <v>-0.83620046974328455</v>
      </c>
      <c r="AA110" s="116">
        <f>(幕後結果!$AC$2+幕後結果!$AC$4*幕後結果_最佳化!$O1111)*12/3</f>
        <v>0.2830128615677911</v>
      </c>
      <c r="AB110" s="116">
        <f>(幕後結果!$AD$2+幕後結果!$AD$4*幕後結果_最佳化!$P1111)*12/3</f>
        <v>-0.27765949613766028</v>
      </c>
      <c r="AC110" s="116">
        <f>(幕後結果!$AE$2+幕後結果!$AE$4*幕後結果_最佳化!$Q1111)*12/3</f>
        <v>-0.76565813030213814</v>
      </c>
      <c r="AD110" s="116">
        <f>(幕後結果!$AF$2+幕後結果!$AF$4*幕後結果_最佳化!$R1111)*12/3</f>
        <v>-0.24628007477488598</v>
      </c>
      <c r="AE110" s="116">
        <f>(幕後結果!$AG$2+幕後結果!$AG$4*幕後結果_最佳化!$S1111)*12/3</f>
        <v>0.5902064397709732</v>
      </c>
      <c r="AF110" s="116">
        <f>(幕後結果!$AH$2+幕後結果!$AH$4*幕後結果_最佳化!$T1111)*12/3</f>
        <v>-0.20889716130751879</v>
      </c>
      <c r="AG110" s="116">
        <f>(幕後結果!$AI$2+幕後結果!$AI$4*幕後結果_最佳化!$U1111)*12/3</f>
        <v>0.63215873026987357</v>
      </c>
      <c r="AH110" s="116">
        <f>(幕後結果!$AJ$2+幕後結果!$AJ$4*幕後結果_最佳化!$V1111)*12/3</f>
        <v>-0.72890349319744496</v>
      </c>
      <c r="AI110" s="93">
        <f>(幕後結果!$AK$2+幕後結果!$AK$4*幕後結果_最佳化!$W1111)*12/3</f>
        <v>-0.68057563376682284</v>
      </c>
      <c r="AJ110" s="53"/>
      <c r="AK110" s="53"/>
      <c r="AL110" s="53"/>
      <c r="AM110" s="101">
        <v>109</v>
      </c>
      <c r="AN110" s="120">
        <f t="shared" si="14"/>
        <v>0.19101199957031689</v>
      </c>
      <c r="AO110" s="120">
        <f t="shared" si="15"/>
        <v>0.11323987519340308</v>
      </c>
      <c r="AP110" s="120">
        <f t="shared" si="16"/>
        <v>2.0672230601573211E-2</v>
      </c>
      <c r="AQ110" s="120">
        <f t="shared" si="17"/>
        <v>5.9351651176425841E-3</v>
      </c>
      <c r="AR110" s="120">
        <f t="shared" si="18"/>
        <v>0.18950381851215597</v>
      </c>
      <c r="AS110" s="120">
        <f t="shared" si="19"/>
        <v>0.11580802670793182</v>
      </c>
      <c r="AT110" s="120">
        <f t="shared" si="20"/>
        <v>3.3682437803865393E-2</v>
      </c>
      <c r="AU110" s="120">
        <f t="shared" si="21"/>
        <v>5.2489239158123584E-2</v>
      </c>
      <c r="AV110" s="120">
        <f t="shared" si="22"/>
        <v>0.14694835590412261</v>
      </c>
      <c r="AW110" s="120">
        <f t="shared" si="23"/>
        <v>0.13070885143086503</v>
      </c>
      <c r="AX110" s="120">
        <f t="shared" si="24"/>
        <v>1</v>
      </c>
      <c r="AY110" s="120">
        <f>SUMPRODUCT(AN110:AW110,幕後結果_最佳化!$Z$1005:$AI$1005)</f>
        <v>6.1001872913249454E-2</v>
      </c>
      <c r="AZ110" s="120">
        <f>(SUMPRODUCT(AN110:AW110,MMULT(AN110:AW110,幕後結果!$AB$9:$AK$18)))*252</f>
        <v>3.8648505507375717E-2</v>
      </c>
      <c r="BA110" s="120">
        <f t="shared" si="25"/>
        <v>0.19659223155398517</v>
      </c>
      <c r="BB110" s="115">
        <f t="shared" si="26"/>
        <v>9.2078271710744536E-2</v>
      </c>
      <c r="BC110" s="53"/>
      <c r="BD110" s="53"/>
    </row>
    <row r="111" spans="1:56">
      <c r="A111" s="88">
        <v>110</v>
      </c>
      <c r="B111" s="116">
        <v>0.25978158584860811</v>
      </c>
      <c r="C111" s="116">
        <v>0.18814295255402858</v>
      </c>
      <c r="D111" s="116">
        <v>0.26678191271802021</v>
      </c>
      <c r="E111" s="116">
        <v>0.55546255799725874</v>
      </c>
      <c r="F111" s="116">
        <v>0.36253840144371008</v>
      </c>
      <c r="G111" s="116">
        <v>0.94517180418799951</v>
      </c>
      <c r="H111" s="116">
        <v>0.21688553187950488</v>
      </c>
      <c r="I111" s="116">
        <v>7.8112235785394724E-3</v>
      </c>
      <c r="J111" s="116">
        <v>0.76018177784729946</v>
      </c>
      <c r="K111" s="97">
        <v>0.19265062038221581</v>
      </c>
      <c r="L111" s="98"/>
      <c r="M111" s="99">
        <v>110</v>
      </c>
      <c r="N111" s="119">
        <v>-0.64401891007108925</v>
      </c>
      <c r="O111" s="119">
        <v>-0.88476033789547892</v>
      </c>
      <c r="P111" s="119">
        <v>-0.6225750281850384</v>
      </c>
      <c r="Q111" s="119">
        <v>0.13947490626720355</v>
      </c>
      <c r="R111" s="119">
        <v>-0.35168194442530337</v>
      </c>
      <c r="S111" s="119">
        <v>1.5997394710472113</v>
      </c>
      <c r="T111" s="119">
        <v>-0.78275488737335253</v>
      </c>
      <c r="U111" s="116">
        <v>-2.4176184799719596</v>
      </c>
      <c r="V111" s="116">
        <v>0.7068874167576189</v>
      </c>
      <c r="W111" s="91">
        <v>-0.86817006217706494</v>
      </c>
      <c r="X111" s="53"/>
      <c r="Y111" s="92">
        <v>110</v>
      </c>
      <c r="Z111" s="116">
        <f>(幕後結果!$AB$2+幕後結果!$AB$4*幕後結果_最佳化!$N1112)*12/3</f>
        <v>-0.77164068128881569</v>
      </c>
      <c r="AA111" s="116">
        <f>(幕後結果!$AC$2+幕後結果!$AC$4*幕後結果_最佳化!$O1112)*12/3</f>
        <v>-0.31347257244982552</v>
      </c>
      <c r="AB111" s="116">
        <f>(幕後結果!$AD$2+幕後結果!$AD$4*幕後結果_最佳化!$P1112)*12/3</f>
        <v>-0.62966234563459278</v>
      </c>
      <c r="AC111" s="116">
        <f>(幕後結果!$AE$2+幕後結果!$AE$4*幕後結果_最佳化!$Q1112)*12/3</f>
        <v>-6.1093415150923841E-2</v>
      </c>
      <c r="AD111" s="116">
        <f>(幕後結果!$AF$2+幕後結果!$AF$4*幕後結果_最佳化!$R1112)*12/3</f>
        <v>-0.78354839960419087</v>
      </c>
      <c r="AE111" s="116">
        <f>(幕後結果!$AG$2+幕後結果!$AG$4*幕後結果_最佳化!$S1112)*12/3</f>
        <v>1.3740119373009785</v>
      </c>
      <c r="AF111" s="116">
        <f>(幕後結果!$AH$2+幕後結果!$AH$4*幕後結果_最佳化!$T1112)*12/3</f>
        <v>-0.57210626319380087</v>
      </c>
      <c r="AG111" s="116">
        <f>(幕後結果!$AI$2+幕後結果!$AI$4*幕後結果_最佳化!$U1112)*12/3</f>
        <v>-0.83079489158833397</v>
      </c>
      <c r="AH111" s="116">
        <f>(幕後結果!$AJ$2+幕後結果!$AJ$4*幕後結果_最佳化!$V1112)*12/3</f>
        <v>-0.71474123667049583</v>
      </c>
      <c r="AI111" s="93">
        <f>(幕後結果!$AK$2+幕後結果!$AK$4*幕後結果_最佳化!$W1112)*12/3</f>
        <v>-0.56554835575270435</v>
      </c>
      <c r="AJ111" s="53"/>
      <c r="AK111" s="53"/>
      <c r="AL111" s="53"/>
      <c r="AM111" s="101">
        <v>110</v>
      </c>
      <c r="AN111" s="120">
        <f t="shared" si="14"/>
        <v>0.16205975678608892</v>
      </c>
      <c r="AO111" s="120">
        <f t="shared" si="15"/>
        <v>3.9022497634067406E-3</v>
      </c>
      <c r="AP111" s="120">
        <f t="shared" si="16"/>
        <v>0.134876995684726</v>
      </c>
      <c r="AQ111" s="120">
        <f t="shared" si="17"/>
        <v>0.12789689999905443</v>
      </c>
      <c r="AR111" s="120">
        <f t="shared" si="18"/>
        <v>3.1612550610117078E-2</v>
      </c>
      <c r="AS111" s="120">
        <f t="shared" si="19"/>
        <v>7.2835737187862334E-2</v>
      </c>
      <c r="AT111" s="120">
        <f t="shared" si="20"/>
        <v>0.18214407451332715</v>
      </c>
      <c r="AU111" s="120">
        <f t="shared" si="21"/>
        <v>0.11086201572211729</v>
      </c>
      <c r="AV111" s="120">
        <f t="shared" si="22"/>
        <v>0.12647308476322089</v>
      </c>
      <c r="AW111" s="120">
        <f t="shared" si="23"/>
        <v>4.7336634970079304E-2</v>
      </c>
      <c r="AX111" s="120">
        <f t="shared" si="24"/>
        <v>1</v>
      </c>
      <c r="AY111" s="120">
        <f>SUMPRODUCT(AN111:AW111,幕後結果_最佳化!$Z$1005:$AI$1005)</f>
        <v>5.9171479476238804E-2</v>
      </c>
      <c r="AZ111" s="120">
        <f>(SUMPRODUCT(AN111:AW111,MMULT(AN111:AW111,幕後結果!$AB$9:$AK$18)))*252</f>
        <v>3.6372238137130107E-2</v>
      </c>
      <c r="BA111" s="120">
        <f t="shared" si="25"/>
        <v>0.19071507055586903</v>
      </c>
      <c r="BB111" s="115">
        <f t="shared" si="26"/>
        <v>8.5318267868464831E-2</v>
      </c>
      <c r="BC111" s="53"/>
      <c r="BD111" s="53"/>
    </row>
    <row r="112" spans="1:56">
      <c r="A112" s="88">
        <v>111</v>
      </c>
      <c r="B112" s="116">
        <v>0.48004646581124133</v>
      </c>
      <c r="C112" s="116">
        <v>0.14049522494383559</v>
      </c>
      <c r="D112" s="116">
        <v>0.37234617554516825</v>
      </c>
      <c r="E112" s="116">
        <v>0.68245542941175596</v>
      </c>
      <c r="F112" s="116">
        <v>0.7318456504799209</v>
      </c>
      <c r="G112" s="116">
        <v>0.69874216098330066</v>
      </c>
      <c r="H112" s="116">
        <v>0.664888113862387</v>
      </c>
      <c r="I112" s="116">
        <v>6.6730766071095182E-2</v>
      </c>
      <c r="J112" s="116">
        <v>0.96316639381519731</v>
      </c>
      <c r="K112" s="97">
        <v>0.24744410772874748</v>
      </c>
      <c r="L112" s="98"/>
      <c r="M112" s="99">
        <v>111</v>
      </c>
      <c r="N112" s="119">
        <v>-5.0036964710663885E-2</v>
      </c>
      <c r="O112" s="119">
        <v>-1.0780970457522567</v>
      </c>
      <c r="P112" s="119">
        <v>-0.32564580643730834</v>
      </c>
      <c r="Q112" s="119">
        <v>0.47457610490421653</v>
      </c>
      <c r="R112" s="119">
        <v>0.61840455035965047</v>
      </c>
      <c r="S112" s="119">
        <v>0.52078625667606537</v>
      </c>
      <c r="T112" s="119">
        <v>0.42584091322318962</v>
      </c>
      <c r="U112" s="116">
        <v>-1.5005904143999769</v>
      </c>
      <c r="V112" s="116">
        <v>1.7886747459024241</v>
      </c>
      <c r="W112" s="91">
        <v>-0.68255478168989092</v>
      </c>
      <c r="X112" s="53"/>
      <c r="Y112" s="92">
        <v>111</v>
      </c>
      <c r="Z112" s="116">
        <f>(幕後結果!$AB$2+幕後結果!$AB$4*幕後結果_最佳化!$N1113)*12/3</f>
        <v>0.18062947578079513</v>
      </c>
      <c r="AA112" s="116">
        <f>(幕後結果!$AC$2+幕後結果!$AC$4*幕後結果_最佳化!$O1113)*12/3</f>
        <v>-0.48278647857816209</v>
      </c>
      <c r="AB112" s="116">
        <f>(幕後結果!$AD$2+幕後結果!$AD$4*幕後結果_最佳化!$P1113)*12/3</f>
        <v>-0.29446918223575924</v>
      </c>
      <c r="AC112" s="116">
        <f>(幕後結果!$AE$2+幕後結果!$AE$4*幕後結果_最佳化!$Q1113)*12/3</f>
        <v>0.30093153717960164</v>
      </c>
      <c r="AD112" s="116">
        <f>(幕後結果!$AF$2+幕後結果!$AF$4*幕後結果_最佳化!$R1113)*12/3</f>
        <v>-0.11015372603420387</v>
      </c>
      <c r="AE112" s="116">
        <f>(幕後結果!$AG$2+幕後結果!$AG$4*幕後結果_最佳化!$S1113)*12/3</f>
        <v>0.84235796328922685</v>
      </c>
      <c r="AF112" s="116">
        <f>(幕後結果!$AH$2+幕後結果!$AH$4*幕後結果_最佳化!$T1113)*12/3</f>
        <v>0.11044935984148946</v>
      </c>
      <c r="AG112" s="116">
        <f>(幕後結果!$AI$2+幕後結果!$AI$4*幕後結果_最佳化!$U1113)*12/3</f>
        <v>-0.50146574576892111</v>
      </c>
      <c r="AH112" s="116">
        <f>(幕後結果!$AJ$2+幕後結果!$AJ$4*幕後結果_最佳化!$V1113)*12/3</f>
        <v>0.30596511666695753</v>
      </c>
      <c r="AI112" s="93">
        <f>(幕後結果!$AK$2+幕後結果!$AK$4*幕後結果_最佳化!$W1113)*12/3</f>
        <v>0.18609635155324047</v>
      </c>
      <c r="AJ112" s="53"/>
      <c r="AK112" s="53"/>
      <c r="AL112" s="53"/>
      <c r="AM112" s="101">
        <v>111</v>
      </c>
      <c r="AN112" s="120">
        <f t="shared" si="14"/>
        <v>8.0898569031954901E-2</v>
      </c>
      <c r="AO112" s="120">
        <f t="shared" si="15"/>
        <v>0.11696551662412645</v>
      </c>
      <c r="AP112" s="120">
        <f t="shared" si="16"/>
        <v>0.10923406675982032</v>
      </c>
      <c r="AQ112" s="120">
        <f t="shared" si="17"/>
        <v>0.12842481300815908</v>
      </c>
      <c r="AR112" s="120">
        <f t="shared" si="18"/>
        <v>2.8676988781976644E-2</v>
      </c>
      <c r="AS112" s="120">
        <f t="shared" si="19"/>
        <v>0.1349020938010794</v>
      </c>
      <c r="AT112" s="120">
        <f t="shared" si="20"/>
        <v>0.13245414134426992</v>
      </c>
      <c r="AU112" s="120">
        <f t="shared" si="21"/>
        <v>4.4569090766554562E-2</v>
      </c>
      <c r="AV112" s="120">
        <f t="shared" si="22"/>
        <v>8.7372770521445264E-2</v>
      </c>
      <c r="AW112" s="120">
        <f t="shared" si="23"/>
        <v>0.13650194936061361</v>
      </c>
      <c r="AX112" s="120">
        <f t="shared" si="24"/>
        <v>1.0000000000000002</v>
      </c>
      <c r="AY112" s="120">
        <f>SUMPRODUCT(AN112:AW112,幕後結果_最佳化!$Z$1005:$AI$1005)</f>
        <v>0.13523303009829643</v>
      </c>
      <c r="AZ112" s="120">
        <f>(SUMPRODUCT(AN112:AW112,MMULT(AN112:AW112,幕後結果!$AB$9:$AK$18)))*252</f>
        <v>2.569319380780068E-2</v>
      </c>
      <c r="BA112" s="120">
        <f t="shared" si="25"/>
        <v>0.16029096608293519</v>
      </c>
      <c r="BB112" s="115">
        <f t="shared" si="26"/>
        <v>0.5760338985699478</v>
      </c>
      <c r="BC112" s="53"/>
      <c r="BD112" s="53"/>
    </row>
    <row r="113" spans="1:56">
      <c r="A113" s="88">
        <v>112</v>
      </c>
      <c r="B113" s="116">
        <v>0.34312070659780147</v>
      </c>
      <c r="C113" s="116">
        <v>0.50708825573037331</v>
      </c>
      <c r="D113" s="116">
        <v>9.4873066893917946E-2</v>
      </c>
      <c r="E113" s="116">
        <v>0.28504127489166931</v>
      </c>
      <c r="F113" s="116">
        <v>0.32986440076668022</v>
      </c>
      <c r="G113" s="116">
        <v>0.56697446756775705</v>
      </c>
      <c r="H113" s="116">
        <v>0.77205279734649923</v>
      </c>
      <c r="I113" s="116">
        <v>0.25346273652888152</v>
      </c>
      <c r="J113" s="116">
        <v>0.74302220258530527</v>
      </c>
      <c r="K113" s="97">
        <v>0.29331609043402662</v>
      </c>
      <c r="L113" s="98"/>
      <c r="M113" s="99">
        <v>112</v>
      </c>
      <c r="N113" s="119">
        <v>-0.40396097977171341</v>
      </c>
      <c r="O113" s="119">
        <v>1.7768557173579218E-2</v>
      </c>
      <c r="P113" s="119">
        <v>-1.3113304835013173</v>
      </c>
      <c r="Q113" s="119">
        <v>-0.56792992719680979</v>
      </c>
      <c r="R113" s="119">
        <v>-0.44028762621638973</v>
      </c>
      <c r="S113" s="119">
        <v>0.16867654998019016</v>
      </c>
      <c r="T113" s="119">
        <v>0.74562429044572787</v>
      </c>
      <c r="U113" s="116">
        <v>-0.66363262176841109</v>
      </c>
      <c r="V113" s="116">
        <v>0.65269086193003256</v>
      </c>
      <c r="W113" s="91">
        <v>-0.54372288639217825</v>
      </c>
      <c r="X113" s="53"/>
      <c r="Y113" s="92">
        <v>112</v>
      </c>
      <c r="Z113" s="116">
        <f>(幕後結果!$AB$2+幕後結果!$AB$4*幕後結果_最佳化!$N1114)*12/3</f>
        <v>-0.38678049357169764</v>
      </c>
      <c r="AA113" s="116">
        <f>(幕後結果!$AC$2+幕後結果!$AC$4*幕後結果_最佳化!$O1114)*12/3</f>
        <v>0.32166027873381581</v>
      </c>
      <c r="AB113" s="116">
        <f>(幕後結果!$AD$2+幕後結果!$AD$4*幕後結果_最佳化!$P1114)*12/3</f>
        <v>-1.0539150677443603</v>
      </c>
      <c r="AC113" s="116">
        <f>(幕後結果!$AE$2+幕後結果!$AE$4*幕後結果_最佳化!$Q1114)*12/3</f>
        <v>-0.58253412754211897</v>
      </c>
      <c r="AD113" s="116">
        <f>(幕後結果!$AF$2+幕後結果!$AF$4*幕後結果_最佳化!$R1114)*12/3</f>
        <v>-0.89227455303801673</v>
      </c>
      <c r="AE113" s="116">
        <f>(幕後結果!$AG$2+幕後結果!$AG$4*幕後結果_最佳化!$S1114)*12/3</f>
        <v>0.38057327842284144</v>
      </c>
      <c r="AF113" s="116">
        <f>(幕後結果!$AH$2+幕後結果!$AH$4*幕後結果_最佳化!$T1114)*12/3</f>
        <v>0.19626219931472047</v>
      </c>
      <c r="AG113" s="116">
        <f>(幕後結果!$AI$2+幕後結果!$AI$4*幕後結果_最佳化!$U1114)*12/3</f>
        <v>-0.30595286930802862</v>
      </c>
      <c r="AH113" s="116">
        <f>(幕後結果!$AJ$2+幕後結果!$AJ$4*幕後結果_最佳化!$V1114)*12/3</f>
        <v>-0.35181882863058717</v>
      </c>
      <c r="AI113" s="93">
        <f>(幕後結果!$AK$2+幕後結果!$AK$4*幕後結果_最佳化!$W1114)*12/3</f>
        <v>-0.28548504151811238</v>
      </c>
      <c r="AJ113" s="53"/>
      <c r="AK113" s="53"/>
      <c r="AL113" s="53"/>
      <c r="AM113" s="101">
        <v>112</v>
      </c>
      <c r="AN113" s="120">
        <f t="shared" si="14"/>
        <v>0.13426879611899967</v>
      </c>
      <c r="AO113" s="120">
        <f t="shared" si="15"/>
        <v>2.4191970772212371E-2</v>
      </c>
      <c r="AP113" s="120">
        <f t="shared" si="16"/>
        <v>0.10249386981413833</v>
      </c>
      <c r="AQ113" s="120">
        <f t="shared" si="17"/>
        <v>0.14419817574768728</v>
      </c>
      <c r="AR113" s="120">
        <f t="shared" si="18"/>
        <v>9.1034401937376636E-2</v>
      </c>
      <c r="AS113" s="120">
        <f t="shared" si="19"/>
        <v>7.0826186096938137E-2</v>
      </c>
      <c r="AT113" s="120">
        <f t="shared" si="20"/>
        <v>0.16540604041834064</v>
      </c>
      <c r="AU113" s="120">
        <f t="shared" si="21"/>
        <v>4.2171028882633924E-2</v>
      </c>
      <c r="AV113" s="120">
        <f t="shared" si="22"/>
        <v>0.1084250501234731</v>
      </c>
      <c r="AW113" s="120">
        <f t="shared" si="23"/>
        <v>0.11698448008819989</v>
      </c>
      <c r="AX113" s="120">
        <f t="shared" si="24"/>
        <v>1</v>
      </c>
      <c r="AY113" s="120">
        <f>SUMPRODUCT(AN113:AW113,幕後結果_最佳化!$Z$1005:$AI$1005)</f>
        <v>5.072381844171904E-2</v>
      </c>
      <c r="AZ113" s="120">
        <f>(SUMPRODUCT(AN113:AW113,MMULT(AN113:AW113,幕後結果!$AB$9:$AK$18)))*252</f>
        <v>3.2854273312694922E-2</v>
      </c>
      <c r="BA113" s="120">
        <f t="shared" si="25"/>
        <v>0.18125747794972466</v>
      </c>
      <c r="BB113" s="115">
        <f t="shared" si="26"/>
        <v>4.3164114000797969E-2</v>
      </c>
      <c r="BC113" s="53"/>
      <c r="BD113" s="53"/>
    </row>
    <row r="114" spans="1:56">
      <c r="A114" s="88">
        <v>113</v>
      </c>
      <c r="B114" s="116">
        <v>0.86677869163926413</v>
      </c>
      <c r="C114" s="116">
        <v>0.80342002340226903</v>
      </c>
      <c r="D114" s="116">
        <v>0.96854203216085843</v>
      </c>
      <c r="E114" s="116">
        <v>0.78876651637470174</v>
      </c>
      <c r="F114" s="116">
        <v>0.52359267260843279</v>
      </c>
      <c r="G114" s="116">
        <v>0.20443386364523852</v>
      </c>
      <c r="H114" s="116">
        <v>0.51714264583712399</v>
      </c>
      <c r="I114" s="116">
        <v>0.89234246453771249</v>
      </c>
      <c r="J114" s="116">
        <v>9.5574977442465459E-2</v>
      </c>
      <c r="K114" s="97">
        <v>0.41590647505068024</v>
      </c>
      <c r="L114" s="98"/>
      <c r="M114" s="99">
        <v>113</v>
      </c>
      <c r="N114" s="119">
        <v>1.1112921511898159</v>
      </c>
      <c r="O114" s="119">
        <v>0.85390080555890779</v>
      </c>
      <c r="P114" s="119">
        <v>1.8597851041077644</v>
      </c>
      <c r="Q114" s="119">
        <v>0.80214866501562487</v>
      </c>
      <c r="R114" s="119">
        <v>5.9172573182302596E-2</v>
      </c>
      <c r="S114" s="119">
        <v>-0.82588782566214991</v>
      </c>
      <c r="T114" s="119">
        <v>4.2983472983284927E-2</v>
      </c>
      <c r="U114" s="116">
        <v>1.2390821656876414</v>
      </c>
      <c r="V114" s="116">
        <v>-1.3071848048436949</v>
      </c>
      <c r="W114" s="91">
        <v>-0.21237697147732218</v>
      </c>
      <c r="X114" s="53"/>
      <c r="Y114" s="92">
        <v>113</v>
      </c>
      <c r="Z114" s="116">
        <f>(幕後結果!$AB$2+幕後結果!$AB$4*幕後結果_最佳化!$N1115)*12/3</f>
        <v>2.0424689950560957</v>
      </c>
      <c r="AA114" s="116">
        <f>(幕後結果!$AC$2+幕後結果!$AC$4*幕後結果_最佳化!$O1115)*12/3</f>
        <v>0.84344706469904251</v>
      </c>
      <c r="AB114" s="116">
        <f>(幕後結果!$AD$2+幕後結果!$AD$4*幕後結果_最佳化!$P1115)*12/3</f>
        <v>1.7520478992931732</v>
      </c>
      <c r="AC114" s="116">
        <f>(幕後結果!$AE$2+幕後結果!$AE$4*幕後結果_最佳化!$Q1115)*12/3</f>
        <v>1.1103047732043339</v>
      </c>
      <c r="AD114" s="116">
        <f>(幕後結果!$AF$2+幕後結果!$AF$4*幕後結果_最佳化!$R1115)*12/3</f>
        <v>1.5371443524494488E-2</v>
      </c>
      <c r="AE114" s="116">
        <f>(幕後結果!$AG$2+幕後結果!$AG$4*幕後結果_最佳化!$S1115)*12/3</f>
        <v>0.56195692910269868</v>
      </c>
      <c r="AF114" s="116">
        <f>(幕後結果!$AH$2+幕後結果!$AH$4*幕後結果_最佳化!$T1115)*12/3</f>
        <v>0.28918480891568704</v>
      </c>
      <c r="AG114" s="116">
        <f>(幕後結果!$AI$2+幕後結果!$AI$4*幕後結果_最佳化!$U1115)*12/3</f>
        <v>0.61512384604323489</v>
      </c>
      <c r="AH114" s="116">
        <f>(幕後結果!$AJ$2+幕後結果!$AJ$4*幕後結果_最佳化!$V1115)*12/3</f>
        <v>-6.2750673956219527E-2</v>
      </c>
      <c r="AI114" s="93">
        <f>(幕後結果!$AK$2+幕後結果!$AK$4*幕後結果_最佳化!$W1115)*12/3</f>
        <v>0.47131219193388957</v>
      </c>
      <c r="AJ114" s="53"/>
      <c r="AK114" s="53"/>
      <c r="AL114" s="53"/>
      <c r="AM114" s="101">
        <v>113</v>
      </c>
      <c r="AN114" s="120">
        <f t="shared" si="14"/>
        <v>9.3787062388028655E-2</v>
      </c>
      <c r="AO114" s="120">
        <f t="shared" si="15"/>
        <v>0.12487283441968386</v>
      </c>
      <c r="AP114" s="120">
        <f t="shared" si="16"/>
        <v>8.4803770107113624E-2</v>
      </c>
      <c r="AQ114" s="120">
        <f t="shared" si="17"/>
        <v>0.16739107454929647</v>
      </c>
      <c r="AR114" s="120">
        <f t="shared" si="18"/>
        <v>4.056203558062299E-2</v>
      </c>
      <c r="AS114" s="120">
        <f t="shared" si="19"/>
        <v>0.16528100655667813</v>
      </c>
      <c r="AT114" s="120">
        <f t="shared" si="20"/>
        <v>3.9789853656952791E-2</v>
      </c>
      <c r="AU114" s="120">
        <f t="shared" si="21"/>
        <v>0.11243054428204738</v>
      </c>
      <c r="AV114" s="120">
        <f t="shared" si="22"/>
        <v>6.3594662459453513E-2</v>
      </c>
      <c r="AW114" s="120">
        <f t="shared" si="23"/>
        <v>0.10748715600012246</v>
      </c>
      <c r="AX114" s="120">
        <f t="shared" si="24"/>
        <v>0.99999999999999989</v>
      </c>
      <c r="AY114" s="120">
        <f>SUMPRODUCT(AN114:AW114,幕後結果_最佳化!$Z$1005:$AI$1005)</f>
        <v>0.15600417888924201</v>
      </c>
      <c r="AZ114" s="120">
        <f>(SUMPRODUCT(AN114:AW114,MMULT(AN114:AW114,幕後結果!$AB$9:$AK$18)))*252</f>
        <v>2.7452245810434393E-2</v>
      </c>
      <c r="BA114" s="120">
        <f t="shared" si="25"/>
        <v>0.16568719265662749</v>
      </c>
      <c r="BB114" s="115">
        <f t="shared" si="26"/>
        <v>0.68263682349691768</v>
      </c>
      <c r="BC114" s="53"/>
      <c r="BD114" s="53"/>
    </row>
    <row r="115" spans="1:56">
      <c r="A115" s="88">
        <v>114</v>
      </c>
      <c r="B115" s="116">
        <v>0.78199709203547951</v>
      </c>
      <c r="C115" s="116">
        <v>0.21557497370711598</v>
      </c>
      <c r="D115" s="116">
        <v>0.57644470691029026</v>
      </c>
      <c r="E115" s="116">
        <v>5.5212383130891718E-2</v>
      </c>
      <c r="F115" s="116">
        <v>0.61580665890219133</v>
      </c>
      <c r="G115" s="116">
        <v>0.89847093982867632</v>
      </c>
      <c r="H115" s="116">
        <v>0.21285214469502578</v>
      </c>
      <c r="I115" s="116">
        <v>0.75385550924361744</v>
      </c>
      <c r="J115" s="116">
        <v>0.38241254185062146</v>
      </c>
      <c r="K115" s="97">
        <v>0.35375723581493212</v>
      </c>
      <c r="L115" s="98"/>
      <c r="M115" s="99">
        <v>114</v>
      </c>
      <c r="N115" s="119">
        <v>0.77895569156510913</v>
      </c>
      <c r="O115" s="119">
        <v>-0.78722537162633144</v>
      </c>
      <c r="P115" s="119">
        <v>0.19280640623414969</v>
      </c>
      <c r="Q115" s="119">
        <v>-1.596286842803962</v>
      </c>
      <c r="R115" s="119">
        <v>0.2944858397594155</v>
      </c>
      <c r="S115" s="119">
        <v>1.27288706373539</v>
      </c>
      <c r="T115" s="119">
        <v>-0.79656400483980716</v>
      </c>
      <c r="U115" s="116">
        <v>0.68667273591355615</v>
      </c>
      <c r="V115" s="116">
        <v>-0.29915067342360757</v>
      </c>
      <c r="W115" s="91">
        <v>-0.37519631356676231</v>
      </c>
      <c r="X115" s="53"/>
      <c r="Y115" s="92">
        <v>114</v>
      </c>
      <c r="Z115" s="116">
        <f>(幕後結果!$AB$2+幕後結果!$AB$4*幕後結果_最佳化!$N1116)*12/3</f>
        <v>1.5096681328771233</v>
      </c>
      <c r="AA115" s="116">
        <f>(幕後結果!$AC$2+幕後結果!$AC$4*幕後結果_最佳化!$O1116)*12/3</f>
        <v>-0.31682395342329195</v>
      </c>
      <c r="AB115" s="116">
        <f>(幕後結果!$AD$2+幕後結果!$AD$4*幕後結果_最佳化!$P1116)*12/3</f>
        <v>0.29061127630694961</v>
      </c>
      <c r="AC115" s="116">
        <f>(幕後結果!$AE$2+幕後結果!$AE$4*幕後結果_最佳化!$Q1116)*12/3</f>
        <v>-1.0142236474213586</v>
      </c>
      <c r="AD115" s="116">
        <f>(幕後結果!$AF$2+幕後結果!$AF$4*幕後結果_最佳化!$R1116)*12/3</f>
        <v>-0.11117680119836476</v>
      </c>
      <c r="AE115" s="116">
        <f>(幕後結果!$AG$2+幕後結果!$AG$4*幕後結果_最佳化!$S1116)*12/3</f>
        <v>0.93172252573701331</v>
      </c>
      <c r="AF115" s="116">
        <f>(幕後結果!$AH$2+幕後結果!$AH$4*幕後結果_最佳化!$T1116)*12/3</f>
        <v>-0.4190845584307849</v>
      </c>
      <c r="AG115" s="116">
        <f>(幕後結果!$AI$2+幕後結果!$AI$4*幕後結果_最佳化!$U1116)*12/3</f>
        <v>0.29479182518771679</v>
      </c>
      <c r="AH115" s="116">
        <f>(幕後結果!$AJ$2+幕後結果!$AJ$4*幕後結果_最佳化!$V1116)*12/3</f>
        <v>-0.30384033418677925</v>
      </c>
      <c r="AI115" s="93">
        <f>(幕後結果!$AK$2+幕後結果!$AK$4*幕後結果_最佳化!$W1116)*12/3</f>
        <v>0.2408914432251209</v>
      </c>
      <c r="AJ115" s="53"/>
      <c r="AK115" s="53"/>
      <c r="AL115" s="53"/>
      <c r="AM115" s="101">
        <v>114</v>
      </c>
      <c r="AN115" s="120">
        <f t="shared" si="14"/>
        <v>0.13697954691376674</v>
      </c>
      <c r="AO115" s="120">
        <f t="shared" si="15"/>
        <v>8.1019145466697945E-2</v>
      </c>
      <c r="AP115" s="120">
        <f t="shared" si="16"/>
        <v>0.14772360867801171</v>
      </c>
      <c r="AQ115" s="120">
        <f t="shared" si="17"/>
        <v>0.15250758153777819</v>
      </c>
      <c r="AR115" s="120">
        <f t="shared" si="18"/>
        <v>0.10359329554938258</v>
      </c>
      <c r="AS115" s="120">
        <f t="shared" si="19"/>
        <v>0.10844729949296218</v>
      </c>
      <c r="AT115" s="120">
        <f t="shared" si="20"/>
        <v>8.4469192688435869E-3</v>
      </c>
      <c r="AU115" s="120">
        <f t="shared" si="21"/>
        <v>2.7257436511104866E-2</v>
      </c>
      <c r="AV115" s="120">
        <f t="shared" si="22"/>
        <v>0.17127919388689367</v>
      </c>
      <c r="AW115" s="120">
        <f t="shared" si="23"/>
        <v>6.2745972694558547E-2</v>
      </c>
      <c r="AX115" s="120">
        <f t="shared" si="24"/>
        <v>1</v>
      </c>
      <c r="AY115" s="120">
        <f>SUMPRODUCT(AN115:AW115,幕後結果_最佳化!$Z$1005:$AI$1005)</f>
        <v>5.4207203983596366E-2</v>
      </c>
      <c r="AZ115" s="120">
        <f>(SUMPRODUCT(AN115:AW115,MMULT(AN115:AW115,幕後結果!$AB$9:$AK$18)))*252</f>
        <v>3.5626188973339801E-2</v>
      </c>
      <c r="BA115" s="120">
        <f t="shared" si="25"/>
        <v>0.1887490105228099</v>
      </c>
      <c r="BB115" s="115">
        <f t="shared" si="26"/>
        <v>5.990603051256746E-2</v>
      </c>
      <c r="BC115" s="53"/>
      <c r="BD115" s="53"/>
    </row>
    <row r="116" spans="1:56">
      <c r="A116" s="88">
        <v>115</v>
      </c>
      <c r="B116" s="116">
        <v>0.66281562233724123</v>
      </c>
      <c r="C116" s="116">
        <v>0.58931678770093621</v>
      </c>
      <c r="D116" s="116">
        <v>0.35451357189318888</v>
      </c>
      <c r="E116" s="116">
        <v>0.36329560979981834</v>
      </c>
      <c r="F116" s="116">
        <v>0.9608596563815015</v>
      </c>
      <c r="G116" s="116">
        <v>0.25753896917408658</v>
      </c>
      <c r="H116" s="116">
        <v>0.37786176122054349</v>
      </c>
      <c r="I116" s="116">
        <v>0.20349455757145574</v>
      </c>
      <c r="J116" s="116">
        <v>0.32839341762923557</v>
      </c>
      <c r="K116" s="97">
        <v>0.85947610382280248</v>
      </c>
      <c r="L116" s="98"/>
      <c r="M116" s="99">
        <v>115</v>
      </c>
      <c r="N116" s="119">
        <v>0.42015975118077553</v>
      </c>
      <c r="O116" s="119">
        <v>0.22578785357062683</v>
      </c>
      <c r="P116" s="119">
        <v>-0.37316298440160989</v>
      </c>
      <c r="Q116" s="119">
        <v>-0.34966353952957607</v>
      </c>
      <c r="R116" s="119">
        <v>1.7607502285468062</v>
      </c>
      <c r="S116" s="119">
        <v>-0.65095127844935596</v>
      </c>
      <c r="T116" s="119">
        <v>-0.31110141899495919</v>
      </c>
      <c r="U116" s="116">
        <v>-0.82920376453590261</v>
      </c>
      <c r="V116" s="116">
        <v>-0.44435376506955276</v>
      </c>
      <c r="W116" s="91">
        <v>1.0779685481574155</v>
      </c>
      <c r="X116" s="53"/>
      <c r="Y116" s="92">
        <v>115</v>
      </c>
      <c r="Z116" s="116">
        <f>(幕後結果!$AB$2+幕後結果!$AB$4*幕後結果_最佳化!$N1117)*12/3</f>
        <v>0.93444750677138533</v>
      </c>
      <c r="AA116" s="116">
        <f>(幕後結果!$AC$2+幕後結果!$AC$4*幕後結果_最佳化!$O1117)*12/3</f>
        <v>0.42843291149828949</v>
      </c>
      <c r="AB116" s="116">
        <f>(幕後結果!$AD$2+幕後結果!$AD$4*幕後結果_最佳化!$P1117)*12/3</f>
        <v>-0.15125704823142444</v>
      </c>
      <c r="AC116" s="116">
        <f>(幕後結果!$AE$2+幕後結果!$AE$4*幕後結果_最佳化!$Q1117)*12/3</f>
        <v>-0.16565420008781528</v>
      </c>
      <c r="AD116" s="116">
        <f>(幕後結果!$AF$2+幕後結果!$AF$4*幕後結果_最佳化!$R1117)*12/3</f>
        <v>0.57455034607681021</v>
      </c>
      <c r="AE116" s="116">
        <f>(幕後結果!$AG$2+幕後結果!$AG$4*幕後結果_最佳化!$S1117)*12/3</f>
        <v>3.0046302656356549E-2</v>
      </c>
      <c r="AF116" s="116">
        <f>(幕後結果!$AH$2+幕後結果!$AH$4*幕後結果_最佳化!$T1117)*12/3</f>
        <v>-4.9902694151829054E-2</v>
      </c>
      <c r="AG116" s="116">
        <f>(幕後結果!$AI$2+幕後結果!$AI$4*幕後結果_最佳化!$U1117)*12/3</f>
        <v>-0.13729192705048729</v>
      </c>
      <c r="AH116" s="116">
        <f>(幕後結果!$AJ$2+幕後結果!$AJ$4*幕後結果_最佳化!$V1117)*12/3</f>
        <v>-0.44053134752445394</v>
      </c>
      <c r="AI116" s="93">
        <f>(幕後結果!$AK$2+幕後結果!$AK$4*幕後結果_最佳化!$W1117)*12/3</f>
        <v>0.62599353337436825</v>
      </c>
      <c r="AJ116" s="53"/>
      <c r="AK116" s="53"/>
      <c r="AL116" s="53"/>
      <c r="AM116" s="101">
        <v>115</v>
      </c>
      <c r="AN116" s="120">
        <f t="shared" si="14"/>
        <v>4.3588144117341111E-2</v>
      </c>
      <c r="AO116" s="120">
        <f t="shared" si="15"/>
        <v>0.19834773401800293</v>
      </c>
      <c r="AP116" s="120">
        <f t="shared" si="16"/>
        <v>0.12197000837273243</v>
      </c>
      <c r="AQ116" s="120">
        <f t="shared" si="17"/>
        <v>7.1262698829473836E-2</v>
      </c>
      <c r="AR116" s="120">
        <f t="shared" si="18"/>
        <v>8.8905869291222017E-2</v>
      </c>
      <c r="AS116" s="120">
        <f t="shared" si="19"/>
        <v>1.4538564396930374E-2</v>
      </c>
      <c r="AT116" s="120">
        <f t="shared" si="20"/>
        <v>8.7630499577915896E-2</v>
      </c>
      <c r="AU116" s="120">
        <f t="shared" si="21"/>
        <v>0.14276948072530443</v>
      </c>
      <c r="AV116" s="120">
        <f t="shared" si="22"/>
        <v>5.2058177593411172E-2</v>
      </c>
      <c r="AW116" s="120">
        <f t="shared" si="23"/>
        <v>0.17892882307766586</v>
      </c>
      <c r="AX116" s="120">
        <f t="shared" si="24"/>
        <v>1</v>
      </c>
      <c r="AY116" s="120">
        <f>SUMPRODUCT(AN116:AW116,幕後結果_最佳化!$Z$1005:$AI$1005)</f>
        <v>7.6755022016731483E-2</v>
      </c>
      <c r="AZ116" s="120">
        <f>(SUMPRODUCT(AN116:AW116,MMULT(AN116:AW116,幕後結果!$AB$9:$AK$18)))*252</f>
        <v>2.1389066029348439E-2</v>
      </c>
      <c r="BA116" s="120">
        <f t="shared" si="25"/>
        <v>0.14625001206614802</v>
      </c>
      <c r="BB116" s="115">
        <f t="shared" si="26"/>
        <v>0.23148731093040223</v>
      </c>
      <c r="BC116" s="53"/>
      <c r="BD116" s="53"/>
    </row>
    <row r="117" spans="1:56">
      <c r="A117" s="88">
        <v>116</v>
      </c>
      <c r="B117" s="116">
        <v>0.103968027839203</v>
      </c>
      <c r="C117" s="116">
        <v>0.95769089690093434</v>
      </c>
      <c r="D117" s="116">
        <v>0.76744199711121652</v>
      </c>
      <c r="E117" s="116">
        <v>0.36285861848154588</v>
      </c>
      <c r="F117" s="116">
        <v>0.13319742148304359</v>
      </c>
      <c r="G117" s="116">
        <v>0.53651261134659944</v>
      </c>
      <c r="H117" s="116">
        <v>8.8305142799401715E-2</v>
      </c>
      <c r="I117" s="116">
        <v>0.49842667180752409</v>
      </c>
      <c r="J117" s="116">
        <v>0.18260056396126778</v>
      </c>
      <c r="K117" s="97">
        <v>0.8765451015825021</v>
      </c>
      <c r="L117" s="98"/>
      <c r="M117" s="99">
        <v>116</v>
      </c>
      <c r="N117" s="119">
        <v>-1.259261053377178</v>
      </c>
      <c r="O117" s="119">
        <v>1.7244967442691188</v>
      </c>
      <c r="P117" s="119">
        <v>0.73044862424486379</v>
      </c>
      <c r="Q117" s="119">
        <v>-0.35082820362732592</v>
      </c>
      <c r="R117" s="119">
        <v>-1.111403182763576</v>
      </c>
      <c r="S117" s="119">
        <v>9.1651695350226436E-2</v>
      </c>
      <c r="T117" s="119">
        <v>-1.3512658551820966</v>
      </c>
      <c r="U117" s="116">
        <v>-3.943759155546676E-3</v>
      </c>
      <c r="V117" s="116">
        <v>-0.90549892727928516</v>
      </c>
      <c r="W117" s="91">
        <v>1.157887873468862</v>
      </c>
      <c r="X117" s="53"/>
      <c r="Y117" s="92">
        <v>116</v>
      </c>
      <c r="Z117" s="116">
        <f>(幕後結果!$AB$2+幕後結果!$AB$4*幕後結果_最佳化!$N1118)*12/3</f>
        <v>-1.7579951269385503</v>
      </c>
      <c r="AA117" s="116">
        <f>(幕後結果!$AC$2+幕後結果!$AC$4*幕後結果_最佳化!$O1118)*12/3</f>
        <v>1.5901953537375515</v>
      </c>
      <c r="AB117" s="116">
        <f>(幕後結果!$AD$2+幕後結果!$AD$4*幕後結果_最佳化!$P1118)*12/3</f>
        <v>0.46382626051531894</v>
      </c>
      <c r="AC117" s="116">
        <f>(幕後結果!$AE$2+幕後結果!$AE$4*幕後結果_最佳化!$Q1118)*12/3</f>
        <v>-0.1859654535735317</v>
      </c>
      <c r="AD117" s="116">
        <f>(幕後結果!$AF$2+幕後結果!$AF$4*幕後結果_最佳化!$R1118)*12/3</f>
        <v>-1.1663379519011485</v>
      </c>
      <c r="AE117" s="116">
        <f>(幕後結果!$AG$2+幕後結果!$AG$4*幕後結果_最佳化!$S1118)*12/3</f>
        <v>0.59016207300292334</v>
      </c>
      <c r="AF117" s="116">
        <f>(幕後結果!$AH$2+幕後結果!$AH$4*幕後結果_最佳化!$T1118)*12/3</f>
        <v>-0.65031087700755241</v>
      </c>
      <c r="AG117" s="116">
        <f>(幕後結果!$AI$2+幕後結果!$AI$4*幕後結果_最佳化!$U1118)*12/3</f>
        <v>0.11775461048364415</v>
      </c>
      <c r="AH117" s="116">
        <f>(幕後結果!$AJ$2+幕後結果!$AJ$4*幕後結果_最佳化!$V1118)*12/3</f>
        <v>-0.97492510493381124</v>
      </c>
      <c r="AI117" s="93">
        <f>(幕後結果!$AK$2+幕後結果!$AK$4*幕後結果_最佳化!$W1118)*12/3</f>
        <v>0.28607933040722439</v>
      </c>
      <c r="AJ117" s="53"/>
      <c r="AK117" s="53"/>
      <c r="AL117" s="53"/>
      <c r="AM117" s="101">
        <v>116</v>
      </c>
      <c r="AN117" s="120">
        <f t="shared" si="14"/>
        <v>0.13648167414491622</v>
      </c>
      <c r="AO117" s="120">
        <f t="shared" si="15"/>
        <v>8.0531364233228479E-3</v>
      </c>
      <c r="AP117" s="120">
        <f t="shared" si="16"/>
        <v>3.7336648971654979E-2</v>
      </c>
      <c r="AQ117" s="120">
        <f t="shared" si="17"/>
        <v>2.1099955154530732E-2</v>
      </c>
      <c r="AR117" s="120">
        <f t="shared" si="18"/>
        <v>0.21427885095005869</v>
      </c>
      <c r="AS117" s="120">
        <f t="shared" si="19"/>
        <v>0.15433668348378915</v>
      </c>
      <c r="AT117" s="120">
        <f t="shared" si="20"/>
        <v>7.783753426342184E-2</v>
      </c>
      <c r="AU117" s="120">
        <f t="shared" si="21"/>
        <v>0.12349379573861174</v>
      </c>
      <c r="AV117" s="120">
        <f t="shared" si="22"/>
        <v>9.5191382053703186E-2</v>
      </c>
      <c r="AW117" s="120">
        <f t="shared" si="23"/>
        <v>0.1318903388159906</v>
      </c>
      <c r="AX117" s="120">
        <f t="shared" si="24"/>
        <v>1</v>
      </c>
      <c r="AY117" s="120">
        <f>SUMPRODUCT(AN117:AW117,幕後結果_最佳化!$Z$1005:$AI$1005)</f>
        <v>4.1793644559934617E-2</v>
      </c>
      <c r="AZ117" s="120">
        <f>(SUMPRODUCT(AN117:AW117,MMULT(AN117:AW117,幕後結果!$AB$9:$AK$18)))*252</f>
        <v>3.1909000732222741E-2</v>
      </c>
      <c r="BA117" s="120">
        <f t="shared" si="25"/>
        <v>0.17863090643061391</v>
      </c>
      <c r="BB117" s="115">
        <f t="shared" si="26"/>
        <v>-6.1935275489134233E-3</v>
      </c>
      <c r="BC117" s="53"/>
      <c r="BD117" s="53"/>
    </row>
    <row r="118" spans="1:56">
      <c r="A118" s="88">
        <v>117</v>
      </c>
      <c r="B118" s="116">
        <v>0.87161844064041016</v>
      </c>
      <c r="C118" s="116">
        <v>0.65043352539540811</v>
      </c>
      <c r="D118" s="116">
        <v>0.76118774051329297</v>
      </c>
      <c r="E118" s="116">
        <v>0.93246920256022747</v>
      </c>
      <c r="F118" s="116">
        <v>0.38984333056491982</v>
      </c>
      <c r="G118" s="116">
        <v>0.85278164915655008</v>
      </c>
      <c r="H118" s="116">
        <v>0.28050736679831356</v>
      </c>
      <c r="I118" s="116">
        <v>0.84998539600180778</v>
      </c>
      <c r="J118" s="116">
        <v>0.55694189440252462</v>
      </c>
      <c r="K118" s="97">
        <v>3.8703776671182633E-2</v>
      </c>
      <c r="L118" s="98"/>
      <c r="M118" s="99">
        <v>117</v>
      </c>
      <c r="N118" s="119">
        <v>1.1340749298280497</v>
      </c>
      <c r="O118" s="119">
        <v>0.38649115875961293</v>
      </c>
      <c r="P118" s="119">
        <v>0.71012839573418307</v>
      </c>
      <c r="Q118" s="119">
        <v>1.4944363949966046</v>
      </c>
      <c r="R118" s="119">
        <v>-0.27972739203457797</v>
      </c>
      <c r="S118" s="119">
        <v>1.0484383296774065</v>
      </c>
      <c r="T118" s="119">
        <v>-0.58133494430038379</v>
      </c>
      <c r="U118" s="116">
        <v>1.0363707561051048</v>
      </c>
      <c r="V118" s="116">
        <v>0.14322028330556691</v>
      </c>
      <c r="W118" s="91">
        <v>-1.765930238730407</v>
      </c>
      <c r="X118" s="53"/>
      <c r="Y118" s="92">
        <v>117</v>
      </c>
      <c r="Z118" s="116">
        <f>(幕後結果!$AB$2+幕後結果!$AB$4*幕後結果_最佳化!$N1119)*12/3</f>
        <v>2.0789942806506745</v>
      </c>
      <c r="AA118" s="116">
        <f>(幕後結果!$AC$2+幕後結果!$AC$4*幕後結果_最佳化!$O1119)*12/3</f>
        <v>0.50693844785727193</v>
      </c>
      <c r="AB118" s="116">
        <f>(幕後結果!$AD$2+幕後結果!$AD$4*幕後結果_最佳化!$P1119)*12/3</f>
        <v>0.83829020629066442</v>
      </c>
      <c r="AC118" s="116">
        <f>(幕後結果!$AE$2+幕後結果!$AE$4*幕後結果_最佳化!$Q1119)*12/3</f>
        <v>1.4463275259067274</v>
      </c>
      <c r="AD118" s="116">
        <f>(幕後結果!$AF$2+幕後結果!$AF$4*幕後結果_最佳化!$R1119)*12/3</f>
        <v>-0.30044679113726225</v>
      </c>
      <c r="AE118" s="116">
        <f>(幕後結果!$AG$2+幕後結果!$AG$4*幕後結果_最佳化!$S1119)*12/3</f>
        <v>1.7733228263427272</v>
      </c>
      <c r="AF118" s="116">
        <f>(幕後結果!$AH$2+幕後結果!$AH$4*幕後結果_最佳化!$T1119)*12/3</f>
        <v>-9.72998538952657E-2</v>
      </c>
      <c r="AG118" s="116">
        <f>(幕後結果!$AI$2+幕後結果!$AI$4*幕後結果_最佳化!$U1119)*12/3</f>
        <v>0.69554167443868431</v>
      </c>
      <c r="AH118" s="116">
        <f>(幕後結果!$AJ$2+幕後結果!$AJ$4*幕後結果_最佳化!$V1119)*12/3</f>
        <v>0.29074209372654441</v>
      </c>
      <c r="AI118" s="93">
        <f>(幕後結果!$AK$2+幕後結果!$AK$4*幕後結果_最佳化!$W1119)*12/3</f>
        <v>-9.9307933748960797E-2</v>
      </c>
      <c r="AJ118" s="53"/>
      <c r="AK118" s="53"/>
      <c r="AL118" s="53"/>
      <c r="AM118" s="101">
        <v>117</v>
      </c>
      <c r="AN118" s="120">
        <f t="shared" si="14"/>
        <v>2.0692539550147764E-2</v>
      </c>
      <c r="AO118" s="120">
        <f t="shared" si="15"/>
        <v>0.19169759869303249</v>
      </c>
      <c r="AP118" s="120">
        <f t="shared" si="16"/>
        <v>0.18053056416999907</v>
      </c>
      <c r="AQ118" s="120">
        <f t="shared" si="17"/>
        <v>5.5242601660119156E-2</v>
      </c>
      <c r="AR118" s="120">
        <f t="shared" si="18"/>
        <v>4.0824484017989169E-3</v>
      </c>
      <c r="AS118" s="120">
        <f t="shared" si="19"/>
        <v>9.1116533892377866E-2</v>
      </c>
      <c r="AT118" s="120">
        <f t="shared" si="20"/>
        <v>1.2049872678298981E-2</v>
      </c>
      <c r="AU118" s="120">
        <f t="shared" si="21"/>
        <v>0.14884235958352535</v>
      </c>
      <c r="AV118" s="120">
        <f t="shared" si="22"/>
        <v>0.11440847841511699</v>
      </c>
      <c r="AW118" s="120">
        <f t="shared" si="23"/>
        <v>0.18133700295558347</v>
      </c>
      <c r="AX118" s="120">
        <f t="shared" si="24"/>
        <v>1</v>
      </c>
      <c r="AY118" s="120">
        <f>SUMPRODUCT(AN118:AW118,幕後結果_最佳化!$Z$1005:$AI$1005)</f>
        <v>0.13251325090241189</v>
      </c>
      <c r="AZ118" s="120">
        <f>(SUMPRODUCT(AN118:AW118,MMULT(AN118:AW118,幕後結果!$AB$9:$AK$18)))*252</f>
        <v>2.4141417608214689E-2</v>
      </c>
      <c r="BA118" s="120">
        <f t="shared" si="25"/>
        <v>0.15537508683252502</v>
      </c>
      <c r="BB118" s="115">
        <f t="shared" si="26"/>
        <v>0.57675430938940564</v>
      </c>
      <c r="BC118" s="53"/>
      <c r="BD118" s="53"/>
    </row>
    <row r="119" spans="1:56">
      <c r="A119" s="88">
        <v>118</v>
      </c>
      <c r="B119" s="116">
        <v>3.9367397272782378E-2</v>
      </c>
      <c r="C119" s="116">
        <v>0.58924901615745484</v>
      </c>
      <c r="D119" s="116">
        <v>0.40987457305982766</v>
      </c>
      <c r="E119" s="116">
        <v>0.60020079082999378</v>
      </c>
      <c r="F119" s="116">
        <v>0.82987062275984314</v>
      </c>
      <c r="G119" s="116">
        <v>0.71900740540872299</v>
      </c>
      <c r="H119" s="116">
        <v>0.65705090070284244</v>
      </c>
      <c r="I119" s="116">
        <v>0.87074540911243092</v>
      </c>
      <c r="J119" s="116">
        <v>0.9690044748243376</v>
      </c>
      <c r="K119" s="97">
        <v>0.70304122138859282</v>
      </c>
      <c r="L119" s="98"/>
      <c r="M119" s="99">
        <v>118</v>
      </c>
      <c r="N119" s="119">
        <v>-1.7580747316502885</v>
      </c>
      <c r="O119" s="119">
        <v>0.22561359306526627</v>
      </c>
      <c r="P119" s="119">
        <v>-0.2278676327433477</v>
      </c>
      <c r="Q119" s="119">
        <v>0.25386685967789319</v>
      </c>
      <c r="R119" s="119">
        <v>0.95365411348867934</v>
      </c>
      <c r="S119" s="119">
        <v>0.57989535373439394</v>
      </c>
      <c r="T119" s="119">
        <v>0.40442774845658586</v>
      </c>
      <c r="U119" s="116">
        <v>1.1299217890393298</v>
      </c>
      <c r="V119" s="116">
        <v>1.8663597506377683</v>
      </c>
      <c r="W119" s="91">
        <v>0.53316761500274812</v>
      </c>
      <c r="X119" s="53"/>
      <c r="Y119" s="92">
        <v>118</v>
      </c>
      <c r="Z119" s="116">
        <f>(幕後結果!$AB$2+幕後結果!$AB$4*幕後結果_最佳化!$N1120)*12/3</f>
        <v>-2.5576917902258058</v>
      </c>
      <c r="AA119" s="116">
        <f>(幕後結果!$AC$2+幕後結果!$AC$4*幕後結果_最佳化!$O1120)*12/3</f>
        <v>0.54055262256925785</v>
      </c>
      <c r="AB119" s="116">
        <f>(幕後結果!$AD$2+幕後結果!$AD$4*幕後結果_最佳化!$P1120)*12/3</f>
        <v>-0.47443643819289233</v>
      </c>
      <c r="AC119" s="116">
        <f>(幕後結果!$AE$2+幕後結果!$AE$4*幕後結果_最佳化!$Q1120)*12/3</f>
        <v>-2.6942405518667306E-2</v>
      </c>
      <c r="AD119" s="116">
        <f>(幕後結果!$AF$2+幕後結果!$AF$4*幕後結果_最佳化!$R1120)*12/3</f>
        <v>-0.19855985205423995</v>
      </c>
      <c r="AE119" s="116">
        <f>(幕後結果!$AG$2+幕後結果!$AG$4*幕後結果_最佳化!$S1120)*12/3</f>
        <v>0.7242941929105452</v>
      </c>
      <c r="AF119" s="116">
        <f>(幕後結果!$AH$2+幕後結果!$AH$4*幕後結果_最佳化!$T1120)*12/3</f>
        <v>9.048758541176731E-2</v>
      </c>
      <c r="AG119" s="116">
        <f>(幕後結果!$AI$2+幕後結果!$AI$4*幕後結果_最佳化!$U1120)*12/3</f>
        <v>0.6593337212169238</v>
      </c>
      <c r="AH119" s="116">
        <f>(幕後結果!$AJ$2+幕後結果!$AJ$4*幕後結果_最佳化!$V1120)*12/3</f>
        <v>0.70679907640266626</v>
      </c>
      <c r="AI119" s="93">
        <f>(幕後結果!$AK$2+幕後結果!$AK$4*幕後結果_最佳化!$W1120)*12/3</f>
        <v>1.0761505322401725</v>
      </c>
      <c r="AJ119" s="53"/>
      <c r="AK119" s="53"/>
      <c r="AL119" s="53"/>
      <c r="AM119" s="101">
        <v>118</v>
      </c>
      <c r="AN119" s="120">
        <f t="shared" si="14"/>
        <v>0.12222879389539516</v>
      </c>
      <c r="AO119" s="120">
        <f t="shared" si="15"/>
        <v>5.5302356874650765E-2</v>
      </c>
      <c r="AP119" s="120">
        <f t="shared" si="16"/>
        <v>2.8115029508010925E-2</v>
      </c>
      <c r="AQ119" s="120">
        <f t="shared" si="17"/>
        <v>0.11385444097237016</v>
      </c>
      <c r="AR119" s="120">
        <f t="shared" si="18"/>
        <v>5.9922546161835871E-2</v>
      </c>
      <c r="AS119" s="120">
        <f t="shared" si="19"/>
        <v>0.12059326197075275</v>
      </c>
      <c r="AT119" s="120">
        <f t="shared" si="20"/>
        <v>0.13251505913820127</v>
      </c>
      <c r="AU119" s="120">
        <f t="shared" si="21"/>
        <v>8.5602543109316337E-2</v>
      </c>
      <c r="AV119" s="120">
        <f t="shared" si="22"/>
        <v>0.15633758425146321</v>
      </c>
      <c r="AW119" s="120">
        <f t="shared" si="23"/>
        <v>0.12552838411800349</v>
      </c>
      <c r="AX119" s="120">
        <f t="shared" si="24"/>
        <v>1</v>
      </c>
      <c r="AY119" s="120">
        <f>SUMPRODUCT(AN119:AW119,幕後結果_最佳化!$Z$1005:$AI$1005)</f>
        <v>8.6513546934959704E-2</v>
      </c>
      <c r="AZ119" s="120">
        <f>(SUMPRODUCT(AN119:AW119,MMULT(AN119:AW119,幕後結果!$AB$9:$AK$18)))*252</f>
        <v>2.9193524158535201E-2</v>
      </c>
      <c r="BA119" s="120">
        <f t="shared" si="25"/>
        <v>0.17086112535780396</v>
      </c>
      <c r="BB119" s="115">
        <f t="shared" si="26"/>
        <v>0.25525728478978255</v>
      </c>
      <c r="BC119" s="53"/>
      <c r="BD119" s="53"/>
    </row>
    <row r="120" spans="1:56">
      <c r="A120" s="88">
        <v>119</v>
      </c>
      <c r="B120" s="116">
        <v>0.55069338490426722</v>
      </c>
      <c r="C120" s="116">
        <v>0.30006207428474685</v>
      </c>
      <c r="D120" s="116">
        <v>0.57779425942643403</v>
      </c>
      <c r="E120" s="116">
        <v>0.88724761700795396</v>
      </c>
      <c r="F120" s="116">
        <v>3.6531492032182644E-2</v>
      </c>
      <c r="G120" s="116">
        <v>0.41443377130848669</v>
      </c>
      <c r="H120" s="116">
        <v>0.31001631928835027</v>
      </c>
      <c r="I120" s="116">
        <v>0.85486509109912134</v>
      </c>
      <c r="J120" s="116">
        <v>0.33286725198275313</v>
      </c>
      <c r="K120" s="97">
        <v>0.44318700008980705</v>
      </c>
      <c r="L120" s="98"/>
      <c r="M120" s="99">
        <v>119</v>
      </c>
      <c r="N120" s="119">
        <v>0.12741337576660666</v>
      </c>
      <c r="O120" s="119">
        <v>-0.52422198898635752</v>
      </c>
      <c r="P120" s="119">
        <v>0.19625385015187952</v>
      </c>
      <c r="Q120" s="119">
        <v>1.2120198926329961</v>
      </c>
      <c r="R120" s="119">
        <v>-1.7924370520312345</v>
      </c>
      <c r="S120" s="119">
        <v>-0.2161542129125851</v>
      </c>
      <c r="T120" s="119">
        <v>-0.49580409054230901</v>
      </c>
      <c r="U120" s="116">
        <v>1.0575298962706512</v>
      </c>
      <c r="V120" s="116">
        <v>-0.43200950634479834</v>
      </c>
      <c r="W120" s="91">
        <v>-0.1428938696751981</v>
      </c>
      <c r="X120" s="53"/>
      <c r="Y120" s="92">
        <v>119</v>
      </c>
      <c r="Z120" s="116">
        <f>(幕後結果!$AB$2+幕後結果!$AB$4*幕後結果_最佳化!$N1121)*12/3</f>
        <v>0.46511735444150037</v>
      </c>
      <c r="AA120" s="116">
        <f>(幕後結果!$AC$2+幕後結果!$AC$4*幕後結果_最佳化!$O1121)*12/3</f>
        <v>-9.4562854521763939E-2</v>
      </c>
      <c r="AB120" s="116">
        <f>(幕後結果!$AD$2+幕後結果!$AD$4*幕後結果_最佳化!$P1121)*12/3</f>
        <v>0.18038941397280653</v>
      </c>
      <c r="AC120" s="116">
        <f>(幕後結果!$AE$2+幕後結果!$AE$4*幕後結果_最佳化!$Q1121)*12/3</f>
        <v>0.96942434902597563</v>
      </c>
      <c r="AD120" s="116">
        <f>(幕後結果!$AF$2+幕後結果!$AF$4*幕後結果_最佳化!$R1121)*12/3</f>
        <v>-1.3561258579442963</v>
      </c>
      <c r="AE120" s="116">
        <f>(幕後結果!$AG$2+幕後結果!$AG$4*幕後結果_最佳化!$S1121)*12/3</f>
        <v>0.77476941868284088</v>
      </c>
      <c r="AF120" s="116">
        <f>(幕後結果!$AH$2+幕後結果!$AH$4*幕後結果_最佳化!$T1121)*12/3</f>
        <v>-0.35270813950793095</v>
      </c>
      <c r="AG120" s="116">
        <f>(幕後結果!$AI$2+幕後結果!$AI$4*幕後結果_最佳化!$U1121)*12/3</f>
        <v>0.19797939811506113</v>
      </c>
      <c r="AH120" s="116">
        <f>(幕後結果!$AJ$2+幕後結果!$AJ$4*幕後結果_最佳化!$V1121)*12/3</f>
        <v>-0.52574647677781983</v>
      </c>
      <c r="AI120" s="93">
        <f>(幕後結果!$AK$2+幕後結果!$AK$4*幕後結果_最佳化!$W1121)*12/3</f>
        <v>0.1536867960173815</v>
      </c>
      <c r="AJ120" s="53"/>
      <c r="AK120" s="53"/>
      <c r="AL120" s="53"/>
      <c r="AM120" s="101">
        <v>119</v>
      </c>
      <c r="AN120" s="120">
        <f t="shared" si="14"/>
        <v>0.11376558956237354</v>
      </c>
      <c r="AO120" s="120">
        <f t="shared" si="15"/>
        <v>9.9617215568407372E-2</v>
      </c>
      <c r="AP120" s="120">
        <f t="shared" si="16"/>
        <v>9.7013685677781888E-2</v>
      </c>
      <c r="AQ120" s="120">
        <f t="shared" si="17"/>
        <v>6.8564678684957442E-2</v>
      </c>
      <c r="AR120" s="120">
        <f t="shared" si="18"/>
        <v>0.16880042967045711</v>
      </c>
      <c r="AS120" s="120">
        <f t="shared" si="19"/>
        <v>8.5667118260244313E-2</v>
      </c>
      <c r="AT120" s="120">
        <f t="shared" si="20"/>
        <v>0.17924288914787639</v>
      </c>
      <c r="AU120" s="120">
        <f t="shared" si="21"/>
        <v>5.1563351806062176E-2</v>
      </c>
      <c r="AV120" s="120">
        <f t="shared" si="22"/>
        <v>6.3522267287852612E-3</v>
      </c>
      <c r="AW120" s="120">
        <f t="shared" si="23"/>
        <v>0.12941281489305448</v>
      </c>
      <c r="AX120" s="120">
        <f t="shared" si="24"/>
        <v>0.99999999999999989</v>
      </c>
      <c r="AY120" s="120">
        <f>SUMPRODUCT(AN120:AW120,幕後結果_最佳化!$Z$1005:$AI$1005)</f>
        <v>6.6809595733509891E-2</v>
      </c>
      <c r="AZ120" s="120">
        <f>(SUMPRODUCT(AN120:AW120,MMULT(AN120:AW120,幕後結果!$AB$9:$AK$18)))*252</f>
        <v>2.6417797115760092E-2</v>
      </c>
      <c r="BA120" s="120">
        <f t="shared" si="25"/>
        <v>0.16253552570364455</v>
      </c>
      <c r="BB120" s="115">
        <f t="shared" si="26"/>
        <v>0.1471038139508338</v>
      </c>
      <c r="BC120" s="53"/>
      <c r="BD120" s="53"/>
    </row>
    <row r="121" spans="1:56">
      <c r="A121" s="88">
        <v>120</v>
      </c>
      <c r="B121" s="116">
        <v>0.83484130404282131</v>
      </c>
      <c r="C121" s="116">
        <v>0.98178053366113893</v>
      </c>
      <c r="D121" s="116">
        <v>0.83501364109737608</v>
      </c>
      <c r="E121" s="116">
        <v>0.84309189691854636</v>
      </c>
      <c r="F121" s="116">
        <v>0.60152893824237563</v>
      </c>
      <c r="G121" s="116">
        <v>0.65682786156083628</v>
      </c>
      <c r="H121" s="116">
        <v>0.13678875415472436</v>
      </c>
      <c r="I121" s="116">
        <v>0.92507241685841191</v>
      </c>
      <c r="J121" s="116">
        <v>0.31903311239030385</v>
      </c>
      <c r="K121" s="97">
        <v>0.7029269589142737</v>
      </c>
      <c r="L121" s="98"/>
      <c r="M121" s="99">
        <v>120</v>
      </c>
      <c r="N121" s="119">
        <v>0.97347477358001822</v>
      </c>
      <c r="O121" s="119">
        <v>2.0919953386729806</v>
      </c>
      <c r="P121" s="119">
        <v>0.97416883132597343</v>
      </c>
      <c r="Q121" s="119">
        <v>1.0072467626531778</v>
      </c>
      <c r="R121" s="119">
        <v>0.25730656679081415</v>
      </c>
      <c r="S121" s="119">
        <v>0.40382110325876408</v>
      </c>
      <c r="T121" s="119">
        <v>-1.09486106610337</v>
      </c>
      <c r="U121" s="116">
        <v>1.4400432389697608</v>
      </c>
      <c r="V121" s="116">
        <v>-0.47040425497317051</v>
      </c>
      <c r="W121" s="91">
        <v>0.53283748629424699</v>
      </c>
      <c r="X121" s="53"/>
      <c r="Y121" s="92">
        <v>120</v>
      </c>
      <c r="Z121" s="116">
        <f>(幕後結果!$AB$2+幕後結果!$AB$4*幕後結果_最佳化!$N1122)*12/3</f>
        <v>1.8215205691847194</v>
      </c>
      <c r="AA121" s="116">
        <f>(幕後結果!$AC$2+幕後結果!$AC$4*幕後結果_最佳化!$O1122)*12/3</f>
        <v>1.7387973959511871</v>
      </c>
      <c r="AB121" s="116">
        <f>(幕後結果!$AD$2+幕後結果!$AD$4*幕後結果_最佳化!$P1122)*12/3</f>
        <v>1.1224153290479637</v>
      </c>
      <c r="AC121" s="116">
        <f>(幕後結果!$AE$2+幕後結果!$AE$4*幕後結果_最佳化!$Q1122)*12/3</f>
        <v>1.1975216589969395</v>
      </c>
      <c r="AD121" s="116">
        <f>(幕後結果!$AF$2+幕後結果!$AF$4*幕後結果_最佳化!$R1122)*12/3</f>
        <v>-1.5654766402535158E-2</v>
      </c>
      <c r="AE121" s="116">
        <f>(幕後結果!$AG$2+幕後結果!$AG$4*幕後結果_最佳化!$S1122)*12/3</f>
        <v>1.3703078051099034</v>
      </c>
      <c r="AF121" s="116">
        <f>(幕後結果!$AH$2+幕後結果!$AH$4*幕後結果_最佳化!$T1122)*12/3</f>
        <v>-0.17292746591120445</v>
      </c>
      <c r="AG121" s="116">
        <f>(幕後結果!$AI$2+幕後結果!$AI$4*幕後結果_最佳化!$U1122)*12/3</f>
        <v>1.0276854314173804</v>
      </c>
      <c r="AH121" s="116">
        <f>(幕後結果!$AJ$2+幕後結果!$AJ$4*幕後結果_最佳化!$V1122)*12/3</f>
        <v>0.16664875873846047</v>
      </c>
      <c r="AI121" s="93">
        <f>(幕後結果!$AK$2+幕後結果!$AK$4*幕後結果_最佳化!$W1122)*12/3</f>
        <v>0.9029246036495554</v>
      </c>
      <c r="AJ121" s="53"/>
      <c r="AK121" s="53"/>
      <c r="AL121" s="53"/>
      <c r="AM121" s="101">
        <v>120</v>
      </c>
      <c r="AN121" s="120">
        <f t="shared" si="14"/>
        <v>1.6923361194019312E-2</v>
      </c>
      <c r="AO121" s="120">
        <f t="shared" si="15"/>
        <v>6.4747036647805553E-2</v>
      </c>
      <c r="AP121" s="120">
        <f t="shared" si="16"/>
        <v>5.0234913589159977E-2</v>
      </c>
      <c r="AQ121" s="120">
        <f t="shared" si="17"/>
        <v>0.20046018080830919</v>
      </c>
      <c r="AR121" s="120">
        <f t="shared" si="18"/>
        <v>2.9179482083033999E-2</v>
      </c>
      <c r="AS121" s="120">
        <f t="shared" si="19"/>
        <v>0.2376074469118459</v>
      </c>
      <c r="AT121" s="120">
        <f t="shared" si="20"/>
        <v>2.5201304251393636E-2</v>
      </c>
      <c r="AU121" s="120">
        <f t="shared" si="21"/>
        <v>0.17692819468895443</v>
      </c>
      <c r="AV121" s="120">
        <f t="shared" si="22"/>
        <v>2.3991619046892588E-3</v>
      </c>
      <c r="AW121" s="120">
        <f t="shared" si="23"/>
        <v>0.19631891792078865</v>
      </c>
      <c r="AX121" s="120">
        <f t="shared" si="24"/>
        <v>1</v>
      </c>
      <c r="AY121" s="120">
        <f>SUMPRODUCT(AN121:AW121,幕後結果_最佳化!$Z$1005:$AI$1005)</f>
        <v>0.20359831045714194</v>
      </c>
      <c r="AZ121" s="120">
        <f>(SUMPRODUCT(AN121:AW121,MMULT(AN121:AW121,幕後結果!$AB$9:$AK$18)))*252</f>
        <v>2.6776247937100095E-2</v>
      </c>
      <c r="BA121" s="120">
        <f t="shared" si="25"/>
        <v>0.16363449494865101</v>
      </c>
      <c r="BB121" s="115">
        <f t="shared" si="26"/>
        <v>0.98205644541861148</v>
      </c>
      <c r="BC121" s="53"/>
      <c r="BD121" s="53"/>
    </row>
    <row r="122" spans="1:56">
      <c r="A122" s="88">
        <v>121</v>
      </c>
      <c r="B122" s="116">
        <v>0.18802119704560183</v>
      </c>
      <c r="C122" s="116">
        <v>0.86304593327170043</v>
      </c>
      <c r="D122" s="116">
        <v>9.440557553551554E-2</v>
      </c>
      <c r="E122" s="116">
        <v>0.23785710780557534</v>
      </c>
      <c r="F122" s="116">
        <v>0.44384128202448414</v>
      </c>
      <c r="G122" s="116">
        <v>0.51172341493773432</v>
      </c>
      <c r="H122" s="116">
        <v>0.85011408174580261</v>
      </c>
      <c r="I122" s="116">
        <v>0.30060426650168726</v>
      </c>
      <c r="J122" s="116">
        <v>0.18817586381294493</v>
      </c>
      <c r="K122" s="97">
        <v>0.75837046839037581</v>
      </c>
      <c r="L122" s="98"/>
      <c r="M122" s="99">
        <v>121</v>
      </c>
      <c r="N122" s="119">
        <v>-0.8852118281208079</v>
      </c>
      <c r="O122" s="119">
        <v>1.0941068159026253</v>
      </c>
      <c r="P122" s="119">
        <v>-1.3141041699302214</v>
      </c>
      <c r="Q122" s="119">
        <v>-0.71321259187135033</v>
      </c>
      <c r="R122" s="119">
        <v>-0.14123719394018316</v>
      </c>
      <c r="S122" s="119">
        <v>2.9390474058382157E-2</v>
      </c>
      <c r="T122" s="119">
        <v>1.0369228014245886</v>
      </c>
      <c r="U122" s="116">
        <v>-0.52266337020968989</v>
      </c>
      <c r="V122" s="116">
        <v>-0.88463832828648714</v>
      </c>
      <c r="W122" s="91">
        <v>0.70107042965868083</v>
      </c>
      <c r="X122" s="53"/>
      <c r="Y122" s="92">
        <v>121</v>
      </c>
      <c r="Z122" s="116">
        <f>(幕後結果!$AB$2+幕後結果!$AB$4*幕後結果_最佳化!$N1123)*12/3</f>
        <v>-1.1583204781232366</v>
      </c>
      <c r="AA122" s="116">
        <f>(幕後結果!$AC$2+幕後結果!$AC$4*幕後結果_最佳化!$O1123)*12/3</f>
        <v>1.1186586650447041</v>
      </c>
      <c r="AB122" s="116">
        <f>(幕後結果!$AD$2+幕後結果!$AD$4*幕後結果_最佳化!$P1123)*12/3</f>
        <v>-1.0813089938803557</v>
      </c>
      <c r="AC122" s="116">
        <f>(幕後結果!$AE$2+幕後結果!$AE$4*幕後結果_最佳化!$Q1123)*12/3</f>
        <v>-0.69878922520101805</v>
      </c>
      <c r="AD122" s="116">
        <f>(幕後結果!$AF$2+幕後結果!$AF$4*幕後結果_最佳化!$R1123)*12/3</f>
        <v>-0.81483542881450832</v>
      </c>
      <c r="AE122" s="116">
        <f>(幕後結果!$AG$2+幕後結果!$AG$4*幕後結果_最佳化!$S1123)*12/3</f>
        <v>0.27669262235525671</v>
      </c>
      <c r="AF122" s="116">
        <f>(幕後結果!$AH$2+幕後結果!$AH$4*幕後結果_最佳化!$T1123)*12/3</f>
        <v>0.40530824726559822</v>
      </c>
      <c r="AG122" s="116">
        <f>(幕後結果!$AI$2+幕後結果!$AI$4*幕後結果_最佳化!$U1123)*12/3</f>
        <v>-0.10729545542746592</v>
      </c>
      <c r="AH122" s="116">
        <f>(幕後結果!$AJ$2+幕後結果!$AJ$4*幕後結果_最佳化!$V1123)*12/3</f>
        <v>-0.88524565908795738</v>
      </c>
      <c r="AI122" s="93">
        <f>(幕後結果!$AK$2+幕後結果!$AK$4*幕後結果_最佳化!$W1123)*12/3</f>
        <v>4.0342522123498759E-4</v>
      </c>
      <c r="AJ122" s="53"/>
      <c r="AK122" s="53"/>
      <c r="AL122" s="53"/>
      <c r="AM122" s="101">
        <v>121</v>
      </c>
      <c r="AN122" s="120">
        <f t="shared" si="14"/>
        <v>0.14114602912002791</v>
      </c>
      <c r="AO122" s="120">
        <f t="shared" si="15"/>
        <v>7.6235221516699661E-2</v>
      </c>
      <c r="AP122" s="120">
        <f t="shared" si="16"/>
        <v>9.3361457849185314E-2</v>
      </c>
      <c r="AQ122" s="120">
        <f t="shared" si="17"/>
        <v>2.6740627870975035E-2</v>
      </c>
      <c r="AR122" s="120">
        <f t="shared" si="18"/>
        <v>0.16697437408329452</v>
      </c>
      <c r="AS122" s="120">
        <f t="shared" si="19"/>
        <v>0.1732095071629248</v>
      </c>
      <c r="AT122" s="120">
        <f t="shared" si="20"/>
        <v>9.1180770597128202E-2</v>
      </c>
      <c r="AU122" s="120">
        <f t="shared" si="21"/>
        <v>0.10315809469987619</v>
      </c>
      <c r="AV122" s="120">
        <f t="shared" si="22"/>
        <v>6.2356784256287726E-2</v>
      </c>
      <c r="AW122" s="120">
        <f t="shared" si="23"/>
        <v>6.5637132843600607E-2</v>
      </c>
      <c r="AX122" s="120">
        <f t="shared" si="24"/>
        <v>1</v>
      </c>
      <c r="AY122" s="120">
        <f>SUMPRODUCT(AN122:AW122,幕後結果_最佳化!$Z$1005:$AI$1005)</f>
        <v>8.5784357343126186E-2</v>
      </c>
      <c r="AZ122" s="120">
        <f>(SUMPRODUCT(AN122:AW122,MMULT(AN122:AW122,幕後結果!$AB$9:$AK$18)))*252</f>
        <v>3.032332022007719E-2</v>
      </c>
      <c r="BA122" s="120">
        <f t="shared" si="25"/>
        <v>0.17413592455342805</v>
      </c>
      <c r="BB122" s="115">
        <f t="shared" si="26"/>
        <v>0.24626944413166446</v>
      </c>
      <c r="BC122" s="53"/>
      <c r="BD122" s="53"/>
    </row>
    <row r="123" spans="1:56">
      <c r="A123" s="88">
        <v>122</v>
      </c>
      <c r="B123" s="116">
        <v>6.6209887338611217E-2</v>
      </c>
      <c r="C123" s="116">
        <v>0.83463714944718959</v>
      </c>
      <c r="D123" s="116">
        <v>0.13042497604254577</v>
      </c>
      <c r="E123" s="116">
        <v>0.75307148072617891</v>
      </c>
      <c r="F123" s="116">
        <v>0.46738391017763203</v>
      </c>
      <c r="G123" s="116">
        <v>0.22103330107237307</v>
      </c>
      <c r="H123" s="116">
        <v>0.39926093943570073</v>
      </c>
      <c r="I123" s="116">
        <v>0.7962085279004536</v>
      </c>
      <c r="J123" s="116">
        <v>0.99130324361552757</v>
      </c>
      <c r="K123" s="97">
        <v>0.53346229268239642</v>
      </c>
      <c r="L123" s="98"/>
      <c r="M123" s="99">
        <v>122</v>
      </c>
      <c r="N123" s="119">
        <v>-1.5046278784271951</v>
      </c>
      <c r="O123" s="119">
        <v>0.97265318248831001</v>
      </c>
      <c r="P123" s="119">
        <v>-1.1243844826544407</v>
      </c>
      <c r="Q123" s="119">
        <v>0.68418708176279619</v>
      </c>
      <c r="R123" s="119">
        <v>-8.1847704802957305E-2</v>
      </c>
      <c r="S123" s="119">
        <v>-0.76870812213902273</v>
      </c>
      <c r="T123" s="119">
        <v>-0.25526053512973351</v>
      </c>
      <c r="U123" s="116">
        <v>0.82815461257606282</v>
      </c>
      <c r="V123" s="116">
        <v>2.3782821167689052</v>
      </c>
      <c r="W123" s="91">
        <v>8.3976124445763814E-2</v>
      </c>
      <c r="X123" s="53"/>
      <c r="Y123" s="92">
        <v>122</v>
      </c>
      <c r="Z123" s="116">
        <f>(幕後結果!$AB$2+幕後結果!$AB$4*幕後結果_最佳化!$N1124)*12/3</f>
        <v>-2.1513665195458969</v>
      </c>
      <c r="AA123" s="116">
        <f>(幕後結果!$AC$2+幕後結果!$AC$4*幕後結果_最佳化!$O1124)*12/3</f>
        <v>1.0634425440138779</v>
      </c>
      <c r="AB123" s="116">
        <f>(幕後結果!$AD$2+幕後結果!$AD$4*幕後結果_最佳化!$P1124)*12/3</f>
        <v>-1.0666469200237978</v>
      </c>
      <c r="AC123" s="116">
        <f>(幕後結果!$AE$2+幕後結果!$AE$4*幕後結果_最佳化!$Q1124)*12/3</f>
        <v>0.25412603211818552</v>
      </c>
      <c r="AD123" s="116">
        <f>(幕後結果!$AF$2+幕後結果!$AF$4*幕後結果_最佳化!$R1124)*12/3</f>
        <v>-0.84676225988505038</v>
      </c>
      <c r="AE123" s="116">
        <f>(幕後結果!$AG$2+幕後結果!$AG$4*幕後結果_最佳化!$S1124)*12/3</f>
        <v>8.2569876400087283E-2</v>
      </c>
      <c r="AF123" s="116">
        <f>(幕後結果!$AH$2+幕後結果!$AH$4*幕後結果_最佳化!$T1124)*12/3</f>
        <v>-0.23182324355315873</v>
      </c>
      <c r="AG123" s="116">
        <f>(幕後結果!$AI$2+幕後結果!$AI$4*幕後結果_最佳化!$U1124)*12/3</f>
        <v>0.36520739121920665</v>
      </c>
      <c r="AH123" s="116">
        <f>(幕後結果!$AJ$2+幕後結果!$AJ$4*幕後結果_最佳化!$V1124)*12/3</f>
        <v>0.48881106853313844</v>
      </c>
      <c r="AI123" s="93">
        <f>(幕後結果!$AK$2+幕後結果!$AK$4*幕後結果_最佳化!$W1124)*12/3</f>
        <v>0.45590571416722453</v>
      </c>
      <c r="AJ123" s="53"/>
      <c r="AK123" s="53"/>
      <c r="AL123" s="53"/>
      <c r="AM123" s="101">
        <v>122</v>
      </c>
      <c r="AN123" s="120">
        <f t="shared" si="14"/>
        <v>1.0008901410551706E-2</v>
      </c>
      <c r="AO123" s="120">
        <f t="shared" si="15"/>
        <v>0.10241855471804397</v>
      </c>
      <c r="AP123" s="120">
        <f t="shared" si="16"/>
        <v>7.9609567224719166E-2</v>
      </c>
      <c r="AQ123" s="120">
        <f t="shared" si="17"/>
        <v>0.21017574357785584</v>
      </c>
      <c r="AR123" s="120">
        <f t="shared" si="18"/>
        <v>0.16018653282237058</v>
      </c>
      <c r="AS123" s="120">
        <f t="shared" si="19"/>
        <v>6.7758319091345956E-2</v>
      </c>
      <c r="AT123" s="120">
        <f t="shared" si="20"/>
        <v>0.13824373412757335</v>
      </c>
      <c r="AU123" s="120">
        <f t="shared" si="21"/>
        <v>2.0596864732013245E-2</v>
      </c>
      <c r="AV123" s="120">
        <f t="shared" si="22"/>
        <v>5.0877701913208249E-2</v>
      </c>
      <c r="AW123" s="120">
        <f t="shared" si="23"/>
        <v>0.1601240803823181</v>
      </c>
      <c r="AX123" s="120">
        <f t="shared" si="24"/>
        <v>1.0000000000000004</v>
      </c>
      <c r="AY123" s="120">
        <f>SUMPRODUCT(AN123:AW123,幕後結果_最佳化!$Z$1005:$AI$1005)</f>
        <v>3.4515062555651052E-2</v>
      </c>
      <c r="AZ123" s="120">
        <f>(SUMPRODUCT(AN123:AW123,MMULT(AN123:AW123,幕後結果!$AB$9:$AK$18)))*252</f>
        <v>2.2112606559088276E-2</v>
      </c>
      <c r="BA123" s="120">
        <f t="shared" si="25"/>
        <v>0.1487030818748834</v>
      </c>
      <c r="BB123" s="115">
        <f t="shared" si="26"/>
        <v>-5.6387112752672552E-2</v>
      </c>
      <c r="BC123" s="53"/>
      <c r="BD123" s="53"/>
    </row>
    <row r="124" spans="1:56">
      <c r="A124" s="88">
        <v>123</v>
      </c>
      <c r="B124" s="116">
        <v>0.45511089285679907</v>
      </c>
      <c r="C124" s="116">
        <v>0.44637108044396312</v>
      </c>
      <c r="D124" s="116">
        <v>0.70247886711394592</v>
      </c>
      <c r="E124" s="116">
        <v>5.2861389173765705E-2</v>
      </c>
      <c r="F124" s="116">
        <v>0.14035544476255435</v>
      </c>
      <c r="G124" s="116">
        <v>0.73548355946647503</v>
      </c>
      <c r="H124" s="116">
        <v>0.12458551380238236</v>
      </c>
      <c r="I124" s="116">
        <v>0.96883653795249214</v>
      </c>
      <c r="J124" s="116">
        <v>0.7878462833725639</v>
      </c>
      <c r="K124" s="97">
        <v>0.96189445374365068</v>
      </c>
      <c r="L124" s="98"/>
      <c r="M124" s="99">
        <v>123</v>
      </c>
      <c r="N124" s="119">
        <v>-0.11275879631643994</v>
      </c>
      <c r="O124" s="119">
        <v>-0.13483521706849952</v>
      </c>
      <c r="P124" s="119">
        <v>0.53154341309266795</v>
      </c>
      <c r="Q124" s="119">
        <v>-1.6177208138119377</v>
      </c>
      <c r="R124" s="119">
        <v>-1.0787237621268386</v>
      </c>
      <c r="S124" s="119">
        <v>0.6294830209938721</v>
      </c>
      <c r="T124" s="119">
        <v>-1.1523652177701789</v>
      </c>
      <c r="U124" s="116">
        <v>1.8639628317211592</v>
      </c>
      <c r="V124" s="116">
        <v>0.79897064556862152</v>
      </c>
      <c r="W124" s="91">
        <v>1.773106310545397</v>
      </c>
      <c r="X124" s="53"/>
      <c r="Y124" s="92">
        <v>123</v>
      </c>
      <c r="Z124" s="116">
        <f>(幕後結果!$AB$2+幕後結果!$AB$4*幕後結果_最佳化!$N1125)*12/3</f>
        <v>8.0074014623329637E-2</v>
      </c>
      <c r="AA124" s="116">
        <f>(幕後結果!$AC$2+幕後結果!$AC$4*幕後結果_最佳化!$O1125)*12/3</f>
        <v>0.19717176480677681</v>
      </c>
      <c r="AB124" s="116">
        <f>(幕後結果!$AD$2+幕後結果!$AD$4*幕後結果_最佳化!$P1125)*12/3</f>
        <v>0.41688545722503956</v>
      </c>
      <c r="AC124" s="116">
        <f>(幕後結果!$AE$2+幕後結果!$AE$4*幕後結果_最佳化!$Q1125)*12/3</f>
        <v>-1.0807303789310683</v>
      </c>
      <c r="AD124" s="116">
        <f>(幕後結果!$AF$2+幕後結果!$AF$4*幕後結果_最佳化!$R1125)*12/3</f>
        <v>-0.98028720581090367</v>
      </c>
      <c r="AE124" s="116">
        <f>(幕後結果!$AG$2+幕後結果!$AG$4*幕後結果_最佳化!$S1125)*12/3</f>
        <v>0.56233272082871488</v>
      </c>
      <c r="AF124" s="116">
        <f>(幕後結果!$AH$2+幕後結果!$AH$4*幕後結果_最佳化!$T1125)*12/3</f>
        <v>-0.66837319450663202</v>
      </c>
      <c r="AG124" s="116">
        <f>(幕後結果!$AI$2+幕後結果!$AI$4*幕後結果_最佳化!$U1125)*12/3</f>
        <v>0.56526312605450735</v>
      </c>
      <c r="AH124" s="116">
        <f>(幕後結果!$AJ$2+幕後結果!$AJ$4*幕後結果_最佳化!$V1125)*12/3</f>
        <v>3.9095113577000296E-2</v>
      </c>
      <c r="AI124" s="93">
        <f>(幕後結果!$AK$2+幕後結果!$AK$4*幕後結果_最佳化!$W1125)*12/3</f>
        <v>1.4617076558579136</v>
      </c>
      <c r="AJ124" s="53"/>
      <c r="AK124" s="53"/>
      <c r="AL124" s="53"/>
      <c r="AM124" s="101">
        <v>123</v>
      </c>
      <c r="AN124" s="120">
        <f t="shared" si="14"/>
        <v>0.17912355506179964</v>
      </c>
      <c r="AO124" s="120">
        <f t="shared" si="15"/>
        <v>3.2737315182289728E-2</v>
      </c>
      <c r="AP124" s="120">
        <f t="shared" si="16"/>
        <v>6.0783715317589589E-2</v>
      </c>
      <c r="AQ124" s="120">
        <f t="shared" si="17"/>
        <v>0.10989195381389562</v>
      </c>
      <c r="AR124" s="120">
        <f t="shared" si="18"/>
        <v>2.0364006536506439E-3</v>
      </c>
      <c r="AS124" s="120">
        <f t="shared" si="19"/>
        <v>0.15072017032321014</v>
      </c>
      <c r="AT124" s="120">
        <f t="shared" si="20"/>
        <v>5.3109094597890656E-2</v>
      </c>
      <c r="AU124" s="120">
        <f t="shared" si="21"/>
        <v>0.12287826746498096</v>
      </c>
      <c r="AV124" s="120">
        <f t="shared" si="22"/>
        <v>0.12012110091625688</v>
      </c>
      <c r="AW124" s="120">
        <f t="shared" si="23"/>
        <v>0.16859842666843625</v>
      </c>
      <c r="AX124" s="120">
        <f t="shared" si="24"/>
        <v>1</v>
      </c>
      <c r="AY124" s="120">
        <f>SUMPRODUCT(AN124:AW124,幕後結果_最佳化!$Z$1005:$AI$1005)</f>
        <v>0.16063011955471662</v>
      </c>
      <c r="AZ124" s="120">
        <f>(SUMPRODUCT(AN124:AW124,MMULT(AN124:AW124,幕後結果!$AB$9:$AK$18)))*252</f>
        <v>3.953173168087263E-2</v>
      </c>
      <c r="BA124" s="120">
        <f t="shared" si="25"/>
        <v>0.19882588282432603</v>
      </c>
      <c r="BB124" s="115">
        <f t="shared" si="26"/>
        <v>0.59212672858461735</v>
      </c>
      <c r="BC124" s="53"/>
      <c r="BD124" s="53"/>
    </row>
    <row r="125" spans="1:56">
      <c r="A125" s="88">
        <v>124</v>
      </c>
      <c r="B125" s="116">
        <v>0.78917100343056745</v>
      </c>
      <c r="C125" s="116">
        <v>0.28977454259799762</v>
      </c>
      <c r="D125" s="116">
        <v>0.81832263456692389</v>
      </c>
      <c r="E125" s="116">
        <v>0.74766998417738351</v>
      </c>
      <c r="F125" s="116">
        <v>0.15725127195501831</v>
      </c>
      <c r="G125" s="116">
        <v>0.17725694877706188</v>
      </c>
      <c r="H125" s="116">
        <v>0.27300910781389276</v>
      </c>
      <c r="I125" s="116">
        <v>0.20477612438860793</v>
      </c>
      <c r="J125" s="116">
        <v>0.4535625701446877</v>
      </c>
      <c r="K125" s="97">
        <v>0.86826459068565121</v>
      </c>
      <c r="L125" s="98"/>
      <c r="M125" s="99">
        <v>124</v>
      </c>
      <c r="N125" s="119">
        <v>0.80354812409656284</v>
      </c>
      <c r="O125" s="119">
        <v>-0.55404348624611632</v>
      </c>
      <c r="P125" s="119">
        <v>0.90899127595493334</v>
      </c>
      <c r="Q125" s="119">
        <v>0.6671755109735763</v>
      </c>
      <c r="R125" s="119">
        <v>-1.0058192118524938</v>
      </c>
      <c r="S125" s="119">
        <v>-0.92586931893952085</v>
      </c>
      <c r="T125" s="119">
        <v>-0.60373744366285154</v>
      </c>
      <c r="U125" s="116">
        <v>-0.82468183223027403</v>
      </c>
      <c r="V125" s="116">
        <v>-0.11666548770004398</v>
      </c>
      <c r="W125" s="91">
        <v>1.1182252128540651</v>
      </c>
      <c r="X125" s="53"/>
      <c r="Y125" s="92">
        <v>124</v>
      </c>
      <c r="Z125" s="116">
        <f>(幕後結果!$AB$2+幕後結果!$AB$4*幕後結果_最佳化!$N1126)*12/3</f>
        <v>1.54909465042092</v>
      </c>
      <c r="AA125" s="116">
        <f>(幕後結果!$AC$2+幕後結果!$AC$4*幕後結果_最佳化!$O1126)*12/3</f>
        <v>-0.15079906888018291</v>
      </c>
      <c r="AB125" s="116">
        <f>(幕後結果!$AD$2+幕後結果!$AD$4*幕後結果_最佳化!$P1126)*12/3</f>
        <v>0.86377137235621226</v>
      </c>
      <c r="AC125" s="116">
        <f>(幕後結果!$AE$2+幕後結果!$AE$4*幕後結果_最佳化!$Q1126)*12/3</f>
        <v>0.76015165696592069</v>
      </c>
      <c r="AD125" s="116">
        <f>(幕後結果!$AF$2+幕後結果!$AF$4*幕後結果_最佳化!$R1126)*12/3</f>
        <v>-0.72811261952839645</v>
      </c>
      <c r="AE125" s="116">
        <f>(幕後結果!$AG$2+幕後結果!$AG$4*幕後結果_最佳化!$S1126)*12/3</f>
        <v>0.29893635307385669</v>
      </c>
      <c r="AF125" s="116">
        <f>(幕後結果!$AH$2+幕後結果!$AH$4*幕後結果_最佳化!$T1126)*12/3</f>
        <v>-0.28867814298095085</v>
      </c>
      <c r="AG125" s="116">
        <f>(幕後結果!$AI$2+幕後結果!$AI$4*幕後結果_最佳化!$U1126)*12/3</f>
        <v>-0.51043927945069778</v>
      </c>
      <c r="AH125" s="116">
        <f>(幕後結果!$AJ$2+幕後結果!$AJ$4*幕後結果_最佳化!$V1126)*12/3</f>
        <v>-0.4952534136050965</v>
      </c>
      <c r="AI125" s="93">
        <f>(幕後結果!$AK$2+幕後結果!$AK$4*幕後結果_最佳化!$W1126)*12/3</f>
        <v>0.7167947579509647</v>
      </c>
      <c r="AJ125" s="53"/>
      <c r="AK125" s="53"/>
      <c r="AL125" s="53"/>
      <c r="AM125" s="101">
        <v>124</v>
      </c>
      <c r="AN125" s="120">
        <f t="shared" si="14"/>
        <v>4.9796045025146549E-2</v>
      </c>
      <c r="AO125" s="120">
        <f t="shared" si="15"/>
        <v>9.1013602709657762E-2</v>
      </c>
      <c r="AP125" s="120">
        <f t="shared" si="16"/>
        <v>0.18228796289771976</v>
      </c>
      <c r="AQ125" s="120">
        <f t="shared" si="17"/>
        <v>0.18295478758735673</v>
      </c>
      <c r="AR125" s="120">
        <f t="shared" si="18"/>
        <v>2.5897879347819328E-2</v>
      </c>
      <c r="AS125" s="120">
        <f t="shared" si="19"/>
        <v>0.17778410801298888</v>
      </c>
      <c r="AT125" s="120">
        <f t="shared" si="20"/>
        <v>7.4705710315053575E-2</v>
      </c>
      <c r="AU125" s="120">
        <f t="shared" si="21"/>
        <v>0.16204284694210416</v>
      </c>
      <c r="AV125" s="120">
        <f t="shared" si="22"/>
        <v>2.4400134265945912E-2</v>
      </c>
      <c r="AW125" s="120">
        <f t="shared" si="23"/>
        <v>2.9116922896207285E-2</v>
      </c>
      <c r="AX125" s="120">
        <f t="shared" si="24"/>
        <v>0.99999999999999989</v>
      </c>
      <c r="AY125" s="120">
        <f>SUMPRODUCT(AN125:AW125,幕後結果_最佳化!$Z$1005:$AI$1005)</f>
        <v>0.14015296891169582</v>
      </c>
      <c r="AZ125" s="120">
        <f>(SUMPRODUCT(AN125:AW125,MMULT(AN125:AW125,幕後結果!$AB$9:$AK$18)))*252</f>
        <v>2.6147281444140066E-2</v>
      </c>
      <c r="BA125" s="120">
        <f t="shared" si="25"/>
        <v>0.16170121039788188</v>
      </c>
      <c r="BB125" s="115">
        <f t="shared" si="26"/>
        <v>0.60143624572998089</v>
      </c>
      <c r="BC125" s="53"/>
      <c r="BD125" s="53"/>
    </row>
    <row r="126" spans="1:56">
      <c r="A126" s="88">
        <v>125</v>
      </c>
      <c r="B126" s="116">
        <v>0.10301460888478164</v>
      </c>
      <c r="C126" s="116">
        <v>0.28023216532592277</v>
      </c>
      <c r="D126" s="116">
        <v>0.49911591759675944</v>
      </c>
      <c r="E126" s="116">
        <v>0.14282291342188547</v>
      </c>
      <c r="F126" s="116">
        <v>0.58261264149014136</v>
      </c>
      <c r="G126" s="116">
        <v>0.54305202617968917</v>
      </c>
      <c r="H126" s="116">
        <v>0.14654909947014505</v>
      </c>
      <c r="I126" s="116">
        <v>0.47415071239749795</v>
      </c>
      <c r="J126" s="116">
        <v>0.3619535983346327</v>
      </c>
      <c r="K126" s="97">
        <v>0.61292493610138732</v>
      </c>
      <c r="L126" s="98"/>
      <c r="M126" s="99">
        <v>125</v>
      </c>
      <c r="N126" s="119">
        <v>-1.2645596704954667</v>
      </c>
      <c r="O126" s="119">
        <v>-0.58215195707367073</v>
      </c>
      <c r="P126" s="119">
        <v>-2.2160677629005127E-3</v>
      </c>
      <c r="Q126" s="119">
        <v>-1.0677222320693822</v>
      </c>
      <c r="R126" s="119">
        <v>0.20858180326506967</v>
      </c>
      <c r="S126" s="119">
        <v>0.10812574332965244</v>
      </c>
      <c r="T126" s="119">
        <v>-1.05134928540524</v>
      </c>
      <c r="U126" s="116">
        <v>-6.4839960126749058E-2</v>
      </c>
      <c r="V126" s="116">
        <v>-0.35324176882104658</v>
      </c>
      <c r="W126" s="91">
        <v>0.28695062333538862</v>
      </c>
      <c r="X126" s="53"/>
      <c r="Y126" s="92">
        <v>125</v>
      </c>
      <c r="Z126" s="116">
        <f>(幕後結果!$AB$2+幕後結果!$AB$4*幕後結果_最佳化!$N1127)*12/3</f>
        <v>-1.7664898547579666</v>
      </c>
      <c r="AA126" s="116">
        <f>(幕後結果!$AC$2+幕後結果!$AC$4*幕後結果_最佳化!$O1127)*12/3</f>
        <v>-6.4395096780874961E-2</v>
      </c>
      <c r="AB126" s="116">
        <f>(幕後結果!$AD$2+幕後結果!$AD$4*幕後結果_最佳化!$P1127)*12/3</f>
        <v>-0.25483631061735634</v>
      </c>
      <c r="AC126" s="116">
        <f>(幕後結果!$AE$2+幕後結果!$AE$4*幕後結果_最佳化!$Q1127)*12/3</f>
        <v>-0.94286081883164863</v>
      </c>
      <c r="AD126" s="116">
        <f>(幕後結果!$AF$2+幕後結果!$AF$4*幕後結果_最佳化!$R1127)*12/3</f>
        <v>-0.50678912825445854</v>
      </c>
      <c r="AE126" s="116">
        <f>(幕後結果!$AG$2+幕後結果!$AG$4*幕後結果_最佳化!$S1127)*12/3</f>
        <v>0.13804993676222072</v>
      </c>
      <c r="AF126" s="116">
        <f>(幕後結果!$AH$2+幕後結果!$AH$4*幕後結果_最佳化!$T1127)*12/3</f>
        <v>-0.70684638026036606</v>
      </c>
      <c r="AG126" s="116">
        <f>(幕後結果!$AI$2+幕後結果!$AI$4*幕後結果_最佳化!$U1127)*12/3</f>
        <v>-0.11379684557895535</v>
      </c>
      <c r="AH126" s="116">
        <f>(幕後結果!$AJ$2+幕後結果!$AJ$4*幕後結果_最佳化!$V1127)*12/3</f>
        <v>-0.8345625066254575</v>
      </c>
      <c r="AI126" s="93">
        <f>(幕後結果!$AK$2+幕後結果!$AK$4*幕後結果_最佳化!$W1127)*12/3</f>
        <v>4.1077318462116541E-2</v>
      </c>
      <c r="AJ126" s="53"/>
      <c r="AK126" s="53"/>
      <c r="AL126" s="53"/>
      <c r="AM126" s="101">
        <v>125</v>
      </c>
      <c r="AN126" s="120">
        <f t="shared" si="14"/>
        <v>6.154795422783824E-4</v>
      </c>
      <c r="AO126" s="120">
        <f t="shared" si="15"/>
        <v>4.8320756054904247E-2</v>
      </c>
      <c r="AP126" s="120">
        <f t="shared" si="16"/>
        <v>5.6675639983241127E-2</v>
      </c>
      <c r="AQ126" s="120">
        <f t="shared" si="17"/>
        <v>0.11567473453321371</v>
      </c>
      <c r="AR126" s="120">
        <f t="shared" si="18"/>
        <v>0.15613296135100752</v>
      </c>
      <c r="AS126" s="120">
        <f t="shared" si="19"/>
        <v>0.17174589786480229</v>
      </c>
      <c r="AT126" s="120">
        <f t="shared" si="20"/>
        <v>0.1274067007450925</v>
      </c>
      <c r="AU126" s="120">
        <f t="shared" si="21"/>
        <v>0.16392628442971641</v>
      </c>
      <c r="AV126" s="120">
        <f t="shared" si="22"/>
        <v>4.4664789903864612E-2</v>
      </c>
      <c r="AW126" s="120">
        <f t="shared" si="23"/>
        <v>0.11483675559187932</v>
      </c>
      <c r="AX126" s="120">
        <f t="shared" si="24"/>
        <v>1</v>
      </c>
      <c r="AY126" s="120">
        <f>SUMPRODUCT(AN126:AW126,幕後結果_最佳化!$Z$1005:$AI$1005)</f>
        <v>6.475562124483121E-2</v>
      </c>
      <c r="AZ126" s="120">
        <f>(SUMPRODUCT(AN126:AW126,MMULT(AN126:AW126,幕後結果!$AB$9:$AK$18)))*252</f>
        <v>1.9570133945732072E-2</v>
      </c>
      <c r="BA126" s="120">
        <f t="shared" si="25"/>
        <v>0.13989329485622987</v>
      </c>
      <c r="BB126" s="115">
        <f t="shared" si="26"/>
        <v>0.15623065613897014</v>
      </c>
      <c r="BC126" s="53"/>
      <c r="BD126" s="53"/>
    </row>
    <row r="127" spans="1:56">
      <c r="A127" s="88">
        <v>126</v>
      </c>
      <c r="B127" s="116">
        <v>0.21719929198614918</v>
      </c>
      <c r="C127" s="116">
        <v>0.33031208596665218</v>
      </c>
      <c r="D127" s="116">
        <v>0.57700400953561748</v>
      </c>
      <c r="E127" s="116">
        <v>0.89622664947664465</v>
      </c>
      <c r="F127" s="116">
        <v>0.89747990848277248</v>
      </c>
      <c r="G127" s="116">
        <v>0.275502355195683</v>
      </c>
      <c r="H127" s="116">
        <v>0.88845663855834456</v>
      </c>
      <c r="I127" s="116">
        <v>0.17203589541284892</v>
      </c>
      <c r="J127" s="116">
        <v>0.88415419827734398</v>
      </c>
      <c r="K127" s="97">
        <v>0.46151699692462422</v>
      </c>
      <c r="L127" s="98"/>
      <c r="M127" s="99">
        <v>126</v>
      </c>
      <c r="N127" s="119">
        <v>-0.78168693114986976</v>
      </c>
      <c r="O127" s="119">
        <v>-0.43905156697298009</v>
      </c>
      <c r="P127" s="119">
        <v>0.19423486939042256</v>
      </c>
      <c r="Q127" s="119">
        <v>1.2603400972735388</v>
      </c>
      <c r="R127" s="119">
        <v>1.2673219836366107</v>
      </c>
      <c r="S127" s="119">
        <v>-0.59625526608834289</v>
      </c>
      <c r="T127" s="119">
        <v>1.2183612522406528</v>
      </c>
      <c r="U127" s="116">
        <v>-0.9461505756083276</v>
      </c>
      <c r="V127" s="116">
        <v>1.1960126990893467</v>
      </c>
      <c r="W127" s="91">
        <v>-9.6612670645915055E-2</v>
      </c>
      <c r="X127" s="53"/>
      <c r="Y127" s="92">
        <v>126</v>
      </c>
      <c r="Z127" s="116">
        <f>(幕後結果!$AB$2+幕後結果!$AB$4*幕後結果_最佳化!$N1128)*12/3</f>
        <v>-0.99234965919655949</v>
      </c>
      <c r="AA127" s="116">
        <f>(幕後結果!$AC$2+幕後結果!$AC$4*幕後結果_最佳化!$O1128)*12/3</f>
        <v>1.3387195369917892E-2</v>
      </c>
      <c r="AB127" s="116">
        <f>(幕後結果!$AD$2+幕後結果!$AD$4*幕後結果_最佳化!$P1128)*12/3</f>
        <v>2.7543826528986445E-3</v>
      </c>
      <c r="AC127" s="116">
        <f>(幕後結果!$AE$2+幕後結果!$AE$4*幕後結果_最佳化!$Q1128)*12/3</f>
        <v>0.87445824374448122</v>
      </c>
      <c r="AD127" s="116">
        <f>(幕後結果!$AF$2+幕後結果!$AF$4*幕後結果_最佳化!$R1128)*12/3</f>
        <v>0.19599204328543218</v>
      </c>
      <c r="AE127" s="116">
        <f>(幕後結果!$AG$2+幕後結果!$AG$4*幕後結果_最佳化!$S1128)*12/3</f>
        <v>0.34540457574726013</v>
      </c>
      <c r="AF127" s="116">
        <f>(幕後結果!$AH$2+幕後結果!$AH$4*幕後結果_最佳化!$T1128)*12/3</f>
        <v>0.56202808042625652</v>
      </c>
      <c r="AG127" s="116">
        <f>(幕後結果!$AI$2+幕後結果!$AI$4*幕後結果_最佳化!$U1128)*12/3</f>
        <v>-0.22430422213675519</v>
      </c>
      <c r="AH127" s="116">
        <f>(幕後結果!$AJ$2+幕後結果!$AJ$4*幕後結果_最佳化!$V1128)*12/3</f>
        <v>0.3974468629296784</v>
      </c>
      <c r="AI127" s="93">
        <f>(幕後結果!$AK$2+幕後結果!$AK$4*幕後結果_最佳化!$W1128)*12/3</f>
        <v>0.52805449314313191</v>
      </c>
      <c r="AJ127" s="53"/>
      <c r="AK127" s="53"/>
      <c r="AL127" s="53"/>
      <c r="AM127" s="101">
        <v>126</v>
      </c>
      <c r="AN127" s="120">
        <f t="shared" si="14"/>
        <v>5.3692459659568648E-2</v>
      </c>
      <c r="AO127" s="120">
        <f t="shared" si="15"/>
        <v>0.12931331914608921</v>
      </c>
      <c r="AP127" s="120">
        <f t="shared" si="16"/>
        <v>6.8532003095794061E-2</v>
      </c>
      <c r="AQ127" s="120">
        <f t="shared" si="17"/>
        <v>0.14754649005555909</v>
      </c>
      <c r="AR127" s="120">
        <f t="shared" si="18"/>
        <v>7.4998424127392369E-2</v>
      </c>
      <c r="AS127" s="120">
        <f t="shared" si="19"/>
        <v>9.1145850492030805E-2</v>
      </c>
      <c r="AT127" s="120">
        <f t="shared" si="20"/>
        <v>0.17618523522764679</v>
      </c>
      <c r="AU127" s="120">
        <f t="shared" si="21"/>
        <v>2.3982418756495878E-2</v>
      </c>
      <c r="AV127" s="120">
        <f t="shared" si="22"/>
        <v>8.3579010950108779E-2</v>
      </c>
      <c r="AW127" s="120">
        <f t="shared" si="23"/>
        <v>0.15102478848931433</v>
      </c>
      <c r="AX127" s="120">
        <f t="shared" si="24"/>
        <v>0.99999999999999989</v>
      </c>
      <c r="AY127" s="120">
        <f>SUMPRODUCT(AN127:AW127,幕後結果_最佳化!$Z$1005:$AI$1005)</f>
        <v>9.0960521235539479E-2</v>
      </c>
      <c r="AZ127" s="120">
        <f>(SUMPRODUCT(AN127:AW127,MMULT(AN127:AW127,幕後結果!$AB$9:$AK$18)))*252</f>
        <v>2.2596187562651696E-2</v>
      </c>
      <c r="BA127" s="120">
        <f t="shared" si="25"/>
        <v>0.15032028327092686</v>
      </c>
      <c r="BB127" s="115">
        <f t="shared" si="26"/>
        <v>0.31972080007937803</v>
      </c>
      <c r="BC127" s="53"/>
      <c r="BD127" s="53"/>
    </row>
    <row r="128" spans="1:56">
      <c r="A128" s="88">
        <v>127</v>
      </c>
      <c r="B128" s="116">
        <v>2.6376112420490205E-2</v>
      </c>
      <c r="C128" s="116">
        <v>0.80301610693357728</v>
      </c>
      <c r="D128" s="116">
        <v>0.16347045597196552</v>
      </c>
      <c r="E128" s="116">
        <v>0.33134475069087133</v>
      </c>
      <c r="F128" s="116">
        <v>0.64670473402260464</v>
      </c>
      <c r="G128" s="116">
        <v>0.94738496384973447</v>
      </c>
      <c r="H128" s="116">
        <v>0.37241504193011665</v>
      </c>
      <c r="I128" s="116">
        <v>0.7043056579555762</v>
      </c>
      <c r="J128" s="116">
        <v>0.4948039455604698</v>
      </c>
      <c r="K128" s="97">
        <v>8.2021305435787228E-2</v>
      </c>
      <c r="L128" s="98"/>
      <c r="M128" s="99">
        <v>127</v>
      </c>
      <c r="N128" s="119">
        <v>-1.9369437078957026</v>
      </c>
      <c r="O128" s="119">
        <v>0.85244385894058494</v>
      </c>
      <c r="P128" s="119">
        <v>-0.98029421001526917</v>
      </c>
      <c r="Q128" s="119">
        <v>-0.43620293125714471</v>
      </c>
      <c r="R128" s="119">
        <v>0.37643903337771167</v>
      </c>
      <c r="S128" s="119">
        <v>1.620010263042839</v>
      </c>
      <c r="T128" s="119">
        <v>-0.32546378951273547</v>
      </c>
      <c r="U128" s="116">
        <v>0.53682473519882068</v>
      </c>
      <c r="V128" s="116">
        <v>-1.3024945243863875E-2</v>
      </c>
      <c r="W128" s="91">
        <v>-1.3916031288702371</v>
      </c>
      <c r="X128" s="53"/>
      <c r="Y128" s="92">
        <v>127</v>
      </c>
      <c r="Z128" s="116">
        <f>(幕後結果!$AB$2+幕後結果!$AB$4*幕後結果_最佳化!$N1129)*12/3</f>
        <v>-2.8444540216952228</v>
      </c>
      <c r="AA128" s="116">
        <f>(幕後結果!$AC$2+幕後結果!$AC$4*幕後結果_最佳化!$O1129)*12/3</f>
        <v>0.99947782978924105</v>
      </c>
      <c r="AB128" s="116">
        <f>(幕後結果!$AD$2+幕後結果!$AD$4*幕後結果_最佳化!$P1129)*12/3</f>
        <v>-1.0497346990059231</v>
      </c>
      <c r="AC128" s="116">
        <f>(幕後結果!$AE$2+幕後結果!$AE$4*幕後結果_最佳化!$Q1129)*12/3</f>
        <v>-0.62219816516030879</v>
      </c>
      <c r="AD128" s="116">
        <f>(幕後結果!$AF$2+幕後結果!$AF$4*幕後結果_最佳化!$R1129)*12/3</f>
        <v>-0.65014796704798328</v>
      </c>
      <c r="AE128" s="116">
        <f>(幕後結果!$AG$2+幕後結果!$AG$4*幕後結果_最佳化!$S1129)*12/3</f>
        <v>1.1759100180928546</v>
      </c>
      <c r="AF128" s="116">
        <f>(幕後結果!$AH$2+幕後結果!$AH$4*幕後結果_最佳化!$T1129)*12/3</f>
        <v>-0.29818557385852418</v>
      </c>
      <c r="AG128" s="116">
        <f>(幕後結果!$AI$2+幕後結果!$AI$4*幕後結果_最佳化!$U1129)*12/3</f>
        <v>0.52484671073495803</v>
      </c>
      <c r="AH128" s="116">
        <f>(幕後結果!$AJ$2+幕後結果!$AJ$4*幕後結果_最佳化!$V1129)*12/3</f>
        <v>-0.47125180793040428</v>
      </c>
      <c r="AI128" s="93">
        <f>(幕後結果!$AK$2+幕後結果!$AK$4*幕後結果_最佳化!$W1129)*12/3</f>
        <v>-0.67692817647533932</v>
      </c>
      <c r="AJ128" s="53"/>
      <c r="AK128" s="53"/>
      <c r="AL128" s="53"/>
      <c r="AM128" s="101">
        <v>127</v>
      </c>
      <c r="AN128" s="120">
        <f t="shared" si="14"/>
        <v>0.11950173430687415</v>
      </c>
      <c r="AO128" s="120">
        <f t="shared" si="15"/>
        <v>0.1153294245474045</v>
      </c>
      <c r="AP128" s="120">
        <f t="shared" si="16"/>
        <v>8.3336173561812846E-2</v>
      </c>
      <c r="AQ128" s="120">
        <f t="shared" si="17"/>
        <v>6.7945114032649662E-2</v>
      </c>
      <c r="AR128" s="120">
        <f t="shared" si="18"/>
        <v>0.19236225749065575</v>
      </c>
      <c r="AS128" s="120">
        <f t="shared" si="19"/>
        <v>3.066635134644357E-2</v>
      </c>
      <c r="AT128" s="120">
        <f t="shared" si="20"/>
        <v>0.20707505232500284</v>
      </c>
      <c r="AU128" s="120">
        <f t="shared" si="21"/>
        <v>7.4521675392454398E-2</v>
      </c>
      <c r="AV128" s="120">
        <f t="shared" si="22"/>
        <v>5.4959199334011069E-2</v>
      </c>
      <c r="AW128" s="120">
        <f t="shared" si="23"/>
        <v>5.4303017662691175E-2</v>
      </c>
      <c r="AX128" s="120">
        <f t="shared" si="24"/>
        <v>0.99999999999999978</v>
      </c>
      <c r="AY128" s="120">
        <f>SUMPRODUCT(AN128:AW128,幕後結果_最佳化!$Z$1005:$AI$1005)</f>
        <v>9.5976361432628145E-4</v>
      </c>
      <c r="AZ128" s="120">
        <f>(SUMPRODUCT(AN128:AW128,MMULT(AN128:AW128,幕後結果!$AB$9:$AK$18)))*252</f>
        <v>2.6483394070806115E-2</v>
      </c>
      <c r="BA128" s="120">
        <f t="shared" si="25"/>
        <v>0.16273719326203864</v>
      </c>
      <c r="BB128" s="115">
        <f t="shared" si="26"/>
        <v>-0.25771758468355638</v>
      </c>
      <c r="BC128" s="53"/>
      <c r="BD128" s="53"/>
    </row>
    <row r="129" spans="1:56">
      <c r="A129" s="88">
        <v>128</v>
      </c>
      <c r="B129" s="116">
        <v>0.22484419486067342</v>
      </c>
      <c r="C129" s="116">
        <v>0.5987681224456487</v>
      </c>
      <c r="D129" s="116">
        <v>0.90317729630910426</v>
      </c>
      <c r="E129" s="116">
        <v>0.58294031567206761</v>
      </c>
      <c r="F129" s="116">
        <v>0.75583896686053142</v>
      </c>
      <c r="G129" s="116">
        <v>0.78856137269180393</v>
      </c>
      <c r="H129" s="116">
        <v>0.38980834408288456</v>
      </c>
      <c r="I129" s="116">
        <v>0.76028017648271207</v>
      </c>
      <c r="J129" s="116">
        <v>0.72030064223123325</v>
      </c>
      <c r="K129" s="97">
        <v>0.10817559496861495</v>
      </c>
      <c r="L129" s="98"/>
      <c r="M129" s="99">
        <v>128</v>
      </c>
      <c r="N129" s="119">
        <v>-0.75593463030731733</v>
      </c>
      <c r="O129" s="119">
        <v>0.25015982180808194</v>
      </c>
      <c r="P129" s="119">
        <v>1.2998703541137</v>
      </c>
      <c r="Q129" s="119">
        <v>0.20942129711630994</v>
      </c>
      <c r="R129" s="119">
        <v>0.69298005818605768</v>
      </c>
      <c r="S129" s="119">
        <v>0.80143950156096522</v>
      </c>
      <c r="T129" s="119">
        <v>-0.27981859038014006</v>
      </c>
      <c r="U129" s="116">
        <v>0.70720410642464115</v>
      </c>
      <c r="V129" s="116">
        <v>0.58373485157268024</v>
      </c>
      <c r="W129" s="91">
        <v>-1.2362889152681877</v>
      </c>
      <c r="X129" s="53"/>
      <c r="Y129" s="92">
        <v>128</v>
      </c>
      <c r="Z129" s="116">
        <f>(幕後結果!$AB$2+幕後結果!$AB$4*幕後結果_最佳化!$N1130)*12/3</f>
        <v>-0.9510636440915704</v>
      </c>
      <c r="AA129" s="116">
        <f>(幕後結果!$AC$2+幕後結果!$AC$4*幕後結果_最佳化!$O1130)*12/3</f>
        <v>0.50652245023460718</v>
      </c>
      <c r="AB129" s="116">
        <f>(幕後結果!$AD$2+幕後結果!$AD$4*幕後結果_最佳化!$P1130)*12/3</f>
        <v>0.90684486306317835</v>
      </c>
      <c r="AC129" s="116">
        <f>(幕後結果!$AE$2+幕後結果!$AE$4*幕後結果_最佳化!$Q1130)*12/3</f>
        <v>0.28912957732174638</v>
      </c>
      <c r="AD129" s="116">
        <f>(幕後結果!$AF$2+幕後結果!$AF$4*幕後結果_最佳化!$R1130)*12/3</f>
        <v>2.8533600910525259E-3</v>
      </c>
      <c r="AE129" s="116">
        <f>(幕後結果!$AG$2+幕後結果!$AG$4*幕後結果_最佳化!$S1130)*12/3</f>
        <v>1.075949259754599</v>
      </c>
      <c r="AF129" s="116">
        <f>(幕後結果!$AH$2+幕後結果!$AH$4*幕後結果_最佳化!$T1130)*12/3</f>
        <v>-8.4154081529171185E-2</v>
      </c>
      <c r="AG129" s="116">
        <f>(幕後結果!$AI$2+幕後結果!$AI$4*幕後結果_最佳化!$U1130)*12/3</f>
        <v>0.54411553172064187</v>
      </c>
      <c r="AH129" s="116">
        <f>(幕後結果!$AJ$2+幕後結果!$AJ$4*幕後結果_最佳化!$V1130)*12/3</f>
        <v>0.34959215165486451</v>
      </c>
      <c r="AI129" s="93">
        <f>(幕後結果!$AK$2+幕後結果!$AK$4*幕後結果_最佳化!$W1130)*12/3</f>
        <v>0.11027947989898684</v>
      </c>
      <c r="AJ129" s="53"/>
      <c r="AK129" s="53"/>
      <c r="AL129" s="53"/>
      <c r="AM129" s="101">
        <v>128</v>
      </c>
      <c r="AN129" s="120">
        <f t="shared" si="14"/>
        <v>6.6759075792189926E-2</v>
      </c>
      <c r="AO129" s="120">
        <f t="shared" si="15"/>
        <v>4.898858306166811E-2</v>
      </c>
      <c r="AP129" s="120">
        <f t="shared" si="16"/>
        <v>2.3922324278750462E-2</v>
      </c>
      <c r="AQ129" s="120">
        <f t="shared" si="17"/>
        <v>8.9817517166327007E-2</v>
      </c>
      <c r="AR129" s="120">
        <f t="shared" si="18"/>
        <v>9.1648166855678725E-2</v>
      </c>
      <c r="AS129" s="120">
        <f t="shared" si="19"/>
        <v>1.0689419310240485E-2</v>
      </c>
      <c r="AT129" s="120">
        <f t="shared" si="20"/>
        <v>0.19109960053227171</v>
      </c>
      <c r="AU129" s="120">
        <f t="shared" si="21"/>
        <v>0.20100049606492651</v>
      </c>
      <c r="AV129" s="120">
        <f t="shared" si="22"/>
        <v>0.14427038378569418</v>
      </c>
      <c r="AW129" s="120">
        <f t="shared" si="23"/>
        <v>0.13180443315225285</v>
      </c>
      <c r="AX129" s="120">
        <f t="shared" si="24"/>
        <v>1</v>
      </c>
      <c r="AY129" s="120">
        <f>SUMPRODUCT(AN129:AW129,幕後結果_最佳化!$Z$1005:$AI$1005)</f>
        <v>1.6651265595321388E-3</v>
      </c>
      <c r="AZ129" s="120">
        <f>(SUMPRODUCT(AN129:AW129,MMULT(AN129:AW129,幕後結果!$AB$9:$AK$18)))*252</f>
        <v>2.2107334070029204E-2</v>
      </c>
      <c r="BA129" s="120">
        <f t="shared" si="25"/>
        <v>0.1486853525739143</v>
      </c>
      <c r="BB129" s="115">
        <f t="shared" si="26"/>
        <v>-0.2773297619882848</v>
      </c>
      <c r="BC129" s="53"/>
      <c r="BD129" s="53"/>
    </row>
    <row r="130" spans="1:56">
      <c r="A130" s="88">
        <v>129</v>
      </c>
      <c r="B130" s="116">
        <v>0.37240797966299599</v>
      </c>
      <c r="C130" s="116">
        <v>0.11801821764734099</v>
      </c>
      <c r="D130" s="116">
        <v>6.3672383341240701E-2</v>
      </c>
      <c r="E130" s="116">
        <v>0.79219866853742937</v>
      </c>
      <c r="F130" s="116">
        <v>0.40136066029416129</v>
      </c>
      <c r="G130" s="116">
        <v>0.52854813912958365</v>
      </c>
      <c r="H130" s="116">
        <v>0.81079601397394385</v>
      </c>
      <c r="I130" s="116">
        <v>0.69128548535013112</v>
      </c>
      <c r="J130" s="116">
        <v>0.10131764323270254</v>
      </c>
      <c r="K130" s="97">
        <v>0.2767808061181507</v>
      </c>
      <c r="L130" s="98"/>
      <c r="M130" s="99">
        <v>129</v>
      </c>
      <c r="N130" s="119">
        <v>-0.32548245490319933</v>
      </c>
      <c r="O130" s="119">
        <v>-1.1849519758990228</v>
      </c>
      <c r="P130" s="119">
        <v>-1.5246566214946169</v>
      </c>
      <c r="Q130" s="119">
        <v>0.81407381955680824</v>
      </c>
      <c r="R130" s="119">
        <v>-0.24982676480428939</v>
      </c>
      <c r="S130" s="119">
        <v>7.1620755814469139E-2</v>
      </c>
      <c r="T130" s="119">
        <v>0.8808334498759095</v>
      </c>
      <c r="U130" s="116">
        <v>0.49949738391975629</v>
      </c>
      <c r="V130" s="116">
        <v>-1.2740793767969503</v>
      </c>
      <c r="W130" s="91">
        <v>-0.592431598311006</v>
      </c>
      <c r="X130" s="53"/>
      <c r="Y130" s="92">
        <v>129</v>
      </c>
      <c r="Z130" s="116">
        <f>(幕後結果!$AB$2+幕後結果!$AB$4*幕後結果_最佳化!$N1131)*12/3</f>
        <v>-0.26096394681153667</v>
      </c>
      <c r="AA130" s="116">
        <f>(幕後結果!$AC$2+幕後結果!$AC$4*幕後結果_最佳化!$O1131)*12/3</f>
        <v>-0.54525387500788691</v>
      </c>
      <c r="AB130" s="116">
        <f>(幕後結果!$AD$2+幕後結果!$AD$4*幕後結果_最佳化!$P1131)*12/3</f>
        <v>-1.2821701321717025</v>
      </c>
      <c r="AC130" s="116">
        <f>(幕後結果!$AE$2+幕後結果!$AE$4*幕後結果_最佳化!$Q1131)*12/3</f>
        <v>0.3477446231600882</v>
      </c>
      <c r="AD130" s="116">
        <f>(幕後結果!$AF$2+幕後結果!$AF$4*幕後結果_最佳化!$R1131)*12/3</f>
        <v>-0.77913687429208311</v>
      </c>
      <c r="AE130" s="116">
        <f>(幕後結果!$AG$2+幕後結果!$AG$4*幕後結果_最佳化!$S1131)*12/3</f>
        <v>0.56903777454376203</v>
      </c>
      <c r="AF130" s="116">
        <f>(幕後結果!$AH$2+幕後結果!$AH$4*幕後結果_最佳化!$T1131)*12/3</f>
        <v>0.19281969555932935</v>
      </c>
      <c r="AG130" s="116">
        <f>(幕後結果!$AI$2+幕後結果!$AI$4*幕後結果_最佳化!$U1131)*12/3</f>
        <v>5.8789995276290273E-2</v>
      </c>
      <c r="AH130" s="116">
        <f>(幕後結果!$AJ$2+幕後結果!$AJ$4*幕後結果_最佳化!$V1131)*12/3</f>
        <v>-0.92072133114282684</v>
      </c>
      <c r="AI130" s="93">
        <f>(幕後結果!$AK$2+幕後結果!$AK$4*幕後結果_最佳化!$W1131)*12/3</f>
        <v>-0.35958693152384741</v>
      </c>
      <c r="AJ130" s="53"/>
      <c r="AK130" s="53"/>
      <c r="AL130" s="53"/>
      <c r="AM130" s="101">
        <v>129</v>
      </c>
      <c r="AN130" s="120">
        <f t="shared" si="14"/>
        <v>5.6817498594013166E-2</v>
      </c>
      <c r="AO130" s="120">
        <f t="shared" si="15"/>
        <v>0.14468685604455833</v>
      </c>
      <c r="AP130" s="120">
        <f t="shared" si="16"/>
        <v>7.4931085171795087E-2</v>
      </c>
      <c r="AQ130" s="120">
        <f t="shared" si="17"/>
        <v>0.11281554863419929</v>
      </c>
      <c r="AR130" s="120">
        <f t="shared" si="18"/>
        <v>0.19345708641891143</v>
      </c>
      <c r="AS130" s="120">
        <f t="shared" si="19"/>
        <v>6.038229236026766E-2</v>
      </c>
      <c r="AT130" s="120">
        <f t="shared" si="20"/>
        <v>0.14125141259513443</v>
      </c>
      <c r="AU130" s="120">
        <f t="shared" si="21"/>
        <v>8.0248028071443669E-2</v>
      </c>
      <c r="AV130" s="120">
        <f t="shared" si="22"/>
        <v>7.3918787832779081E-2</v>
      </c>
      <c r="AW130" s="120">
        <f t="shared" si="23"/>
        <v>6.1491404276897893E-2</v>
      </c>
      <c r="AX130" s="120">
        <f t="shared" si="24"/>
        <v>1</v>
      </c>
      <c r="AY130" s="120">
        <f>SUMPRODUCT(AN130:AW130,幕後結果_最佳化!$Z$1005:$AI$1005)</f>
        <v>7.1570676903450516E-3</v>
      </c>
      <c r="AZ130" s="120">
        <f>(SUMPRODUCT(AN130:AW130,MMULT(AN130:AW130,幕後結果!$AB$9:$AK$18)))*252</f>
        <v>2.0978091023759454E-2</v>
      </c>
      <c r="BA130" s="120">
        <f t="shared" si="25"/>
        <v>0.14483815458559066</v>
      </c>
      <c r="BB130" s="115">
        <f t="shared" si="26"/>
        <v>-0.24677842942643277</v>
      </c>
      <c r="BC130" s="53"/>
      <c r="BD130" s="53"/>
    </row>
    <row r="131" spans="1:56">
      <c r="A131" s="88">
        <v>130</v>
      </c>
      <c r="B131" s="116">
        <v>0.33309477172903579</v>
      </c>
      <c r="C131" s="116">
        <v>1.3630658066162926E-2</v>
      </c>
      <c r="D131" s="116">
        <v>0.71551976397160932</v>
      </c>
      <c r="E131" s="116">
        <v>0.52314076429870426</v>
      </c>
      <c r="F131" s="116">
        <v>0.20292579894344076</v>
      </c>
      <c r="G131" s="116">
        <v>0.55958055548114216</v>
      </c>
      <c r="H131" s="116">
        <v>0.72264550494761748</v>
      </c>
      <c r="I131" s="116">
        <v>0.51597879809628044</v>
      </c>
      <c r="J131" s="116">
        <v>0.45313816732265955</v>
      </c>
      <c r="K131" s="97">
        <v>0.67422426147920866</v>
      </c>
      <c r="L131" s="98"/>
      <c r="M131" s="99">
        <v>130</v>
      </c>
      <c r="N131" s="119">
        <v>-0.43138350249937735</v>
      </c>
      <c r="O131" s="119">
        <v>-2.2077555792365726</v>
      </c>
      <c r="P131" s="119">
        <v>0.56958313166148355</v>
      </c>
      <c r="Q131" s="119">
        <v>5.8037860020556872E-2</v>
      </c>
      <c r="R131" s="119">
        <v>-0.83121603503438957</v>
      </c>
      <c r="S131" s="119">
        <v>0.1499058591311668</v>
      </c>
      <c r="T131" s="119">
        <v>0.5907185897745858</v>
      </c>
      <c r="U131" s="116">
        <v>4.0063622168225385E-2</v>
      </c>
      <c r="V131" s="116">
        <v>-0.11773663937587055</v>
      </c>
      <c r="W131" s="91">
        <v>0.45160790106180737</v>
      </c>
      <c r="X131" s="53"/>
      <c r="Y131" s="92">
        <v>130</v>
      </c>
      <c r="Z131" s="116">
        <f>(幕後結果!$AB$2+幕後結果!$AB$4*幕後結果_最佳化!$N1132)*12/3</f>
        <v>-0.43074420362903254</v>
      </c>
      <c r="AA131" s="116">
        <f>(幕後結果!$AC$2+幕後結果!$AC$4*幕後結果_最佳化!$O1132)*12/3</f>
        <v>-1.2735887685198324</v>
      </c>
      <c r="AB131" s="116">
        <f>(幕後結果!$AD$2+幕後結果!$AD$4*幕後結果_最佳化!$P1132)*12/3</f>
        <v>0.24597191659971629</v>
      </c>
      <c r="AC131" s="116">
        <f>(幕後結果!$AE$2+幕後結果!$AE$4*幕後結果_最佳化!$Q1132)*12/3</f>
        <v>-1.1399833490640748E-2</v>
      </c>
      <c r="AD131" s="116">
        <f>(幕後結果!$AF$2+幕後結果!$AF$4*幕後結果_最佳化!$R1132)*12/3</f>
        <v>-0.85757671507994415</v>
      </c>
      <c r="AE131" s="116">
        <f>(幕後結果!$AG$2+幕後結果!$AG$4*幕後結果_最佳化!$S1132)*12/3</f>
        <v>0.49758074667929347</v>
      </c>
      <c r="AF131" s="116">
        <f>(幕後結果!$AH$2+幕後結果!$AH$4*幕後結果_最佳化!$T1132)*12/3</f>
        <v>3.6203398660183475E-3</v>
      </c>
      <c r="AG131" s="116">
        <f>(幕後結果!$AI$2+幕後結果!$AI$4*幕後結果_最佳化!$U1132)*12/3</f>
        <v>-0.31592021601582765</v>
      </c>
      <c r="AH131" s="116">
        <f>(幕後結果!$AJ$2+幕後結果!$AJ$4*幕後結果_最佳化!$V1132)*12/3</f>
        <v>-0.4303007496399387</v>
      </c>
      <c r="AI131" s="93">
        <f>(幕後結果!$AK$2+幕後結果!$AK$4*幕後結果_最佳化!$W1132)*12/3</f>
        <v>0.58911278434781356</v>
      </c>
      <c r="AJ131" s="53"/>
      <c r="AK131" s="53"/>
      <c r="AL131" s="53"/>
      <c r="AM131" s="101">
        <v>130</v>
      </c>
      <c r="AN131" s="120">
        <f t="shared" si="14"/>
        <v>0.1479483869574727</v>
      </c>
      <c r="AO131" s="120">
        <f t="shared" si="15"/>
        <v>0.15449358110013234</v>
      </c>
      <c r="AP131" s="120">
        <f t="shared" si="16"/>
        <v>2.1277743061733554E-2</v>
      </c>
      <c r="AQ131" s="120">
        <f t="shared" si="17"/>
        <v>0.14529574996311162</v>
      </c>
      <c r="AR131" s="120">
        <f t="shared" si="18"/>
        <v>0.12119116956238921</v>
      </c>
      <c r="AS131" s="120">
        <f t="shared" si="19"/>
        <v>3.1455179080051694E-2</v>
      </c>
      <c r="AT131" s="120">
        <f t="shared" si="20"/>
        <v>0.1451034420006663</v>
      </c>
      <c r="AU131" s="120">
        <f t="shared" si="21"/>
        <v>3.8010115169408637E-2</v>
      </c>
      <c r="AV131" s="120">
        <f t="shared" si="22"/>
        <v>0.12579401508967003</v>
      </c>
      <c r="AW131" s="120">
        <f t="shared" si="23"/>
        <v>6.9430618015363918E-2</v>
      </c>
      <c r="AX131" s="120">
        <f t="shared" si="24"/>
        <v>1</v>
      </c>
      <c r="AY131" s="120">
        <f>SUMPRODUCT(AN131:AW131,幕後結果_最佳化!$Z$1005:$AI$1005)</f>
        <v>4.0247578907311107E-2</v>
      </c>
      <c r="AZ131" s="120">
        <f>(SUMPRODUCT(AN131:AW131,MMULT(AN131:AW131,幕後結果!$AB$9:$AK$18)))*252</f>
        <v>3.0654565294204704E-2</v>
      </c>
      <c r="BA131" s="120">
        <f t="shared" si="25"/>
        <v>0.17508445189166486</v>
      </c>
      <c r="BB131" s="115">
        <f t="shared" si="26"/>
        <v>-1.5149381135968051E-2</v>
      </c>
      <c r="BC131" s="53"/>
      <c r="BD131" s="53"/>
    </row>
    <row r="132" spans="1:56">
      <c r="A132" s="88">
        <v>131</v>
      </c>
      <c r="B132" s="116">
        <v>0.29532346460817016</v>
      </c>
      <c r="C132" s="116">
        <v>0.42369772937301309</v>
      </c>
      <c r="D132" s="116">
        <v>0.4104372367951592</v>
      </c>
      <c r="E132" s="116">
        <v>0.93417781501364727</v>
      </c>
      <c r="F132" s="116">
        <v>0.40502068113707934</v>
      </c>
      <c r="G132" s="116">
        <v>0.38697911896156456</v>
      </c>
      <c r="H132" s="116">
        <v>0.59336207337960278</v>
      </c>
      <c r="I132" s="116">
        <v>0.25669666946059788</v>
      </c>
      <c r="J132" s="116">
        <v>0.74284434643643382</v>
      </c>
      <c r="K132" s="97">
        <v>0.75870148796333692</v>
      </c>
      <c r="L132" s="98"/>
      <c r="M132" s="99">
        <v>131</v>
      </c>
      <c r="N132" s="119">
        <v>-0.53789878220851239</v>
      </c>
      <c r="O132" s="119">
        <v>-0.1924426858447785</v>
      </c>
      <c r="P132" s="119">
        <v>-0.22642038634655279</v>
      </c>
      <c r="Q132" s="119">
        <v>1.5076490576495072</v>
      </c>
      <c r="R132" s="119">
        <v>-0.24037267140439145</v>
      </c>
      <c r="S132" s="119">
        <v>-0.28720123868328501</v>
      </c>
      <c r="T132" s="119">
        <v>0.23620209589340171</v>
      </c>
      <c r="U132" s="116">
        <v>-0.65356307687391435</v>
      </c>
      <c r="V132" s="116">
        <v>0.65213930981353319</v>
      </c>
      <c r="W132" s="91">
        <v>0.70213171718404399</v>
      </c>
      <c r="X132" s="53"/>
      <c r="Y132" s="92">
        <v>131</v>
      </c>
      <c r="Z132" s="116">
        <f>(幕後結果!$AB$2+幕後結果!$AB$4*幕後結果_最佳化!$N1133)*12/3</f>
        <v>-0.6015091956144093</v>
      </c>
      <c r="AA132" s="116">
        <f>(幕後結果!$AC$2+幕後結果!$AC$4*幕後結果_最佳化!$O1133)*12/3</f>
        <v>0.17774984944884351</v>
      </c>
      <c r="AB132" s="116">
        <f>(幕後結果!$AD$2+幕後結果!$AD$4*幕後結果_最佳化!$P1133)*12/3</f>
        <v>-0.25700887421304397</v>
      </c>
      <c r="AC132" s="116">
        <f>(幕後結果!$AE$2+幕後結果!$AE$4*幕後結果_最佳化!$Q1133)*12/3</f>
        <v>1.0522524033256286</v>
      </c>
      <c r="AD132" s="116">
        <f>(幕後結果!$AF$2+幕後結果!$AF$4*幕後結果_最佳化!$R1133)*12/3</f>
        <v>-0.65390696519830527</v>
      </c>
      <c r="AE132" s="116">
        <f>(幕後結果!$AG$2+幕後結果!$AG$4*幕後結果_最佳化!$S1133)*12/3</f>
        <v>0.67038341043474103</v>
      </c>
      <c r="AF132" s="116">
        <f>(幕後結果!$AH$2+幕後結果!$AH$4*幕後結果_最佳化!$T1133)*12/3</f>
        <v>4.1443948209004468E-2</v>
      </c>
      <c r="AG132" s="116">
        <f>(幕後結果!$AI$2+幕後結果!$AI$4*幕後結果_最佳化!$U1133)*12/3</f>
        <v>-0.2137763294847955</v>
      </c>
      <c r="AH132" s="116">
        <f>(幕後結果!$AJ$2+幕後結果!$AJ$4*幕後結果_最佳化!$V1133)*12/3</f>
        <v>-0.14622417002712773</v>
      </c>
      <c r="AI132" s="93">
        <f>(幕後結果!$AK$2+幕後結果!$AK$4*幕後結果_最佳化!$W1133)*12/3</f>
        <v>0.61565639482017742</v>
      </c>
      <c r="AJ132" s="53"/>
      <c r="AK132" s="53"/>
      <c r="AL132" s="53"/>
      <c r="AM132" s="101">
        <v>131</v>
      </c>
      <c r="AN132" s="120">
        <f t="shared" ref="AN132:AN195" si="27">B1133/SUM($B1133:$K1133)</f>
        <v>8.0960885359306289E-2</v>
      </c>
      <c r="AO132" s="120">
        <f t="shared" ref="AO132:AO195" si="28">C1133/SUM($B1133:$K1133)</f>
        <v>0.18755392400631996</v>
      </c>
      <c r="AP132" s="120">
        <f t="shared" ref="AP132:AP195" si="29">D1133/SUM($B1133:$K1133)</f>
        <v>1.5620669402247291E-2</v>
      </c>
      <c r="AQ132" s="120">
        <f t="shared" ref="AQ132:AQ195" si="30">E1133/SUM($B1133:$K1133)</f>
        <v>2.8717170298556079E-2</v>
      </c>
      <c r="AR132" s="120">
        <f t="shared" ref="AR132:AR195" si="31">F1133/SUM($B1133:$K1133)</f>
        <v>0.18552164396496912</v>
      </c>
      <c r="AS132" s="120">
        <f t="shared" ref="AS132:AS195" si="32">G1133/SUM($B1133:$K1133)</f>
        <v>5.1906983967080218E-2</v>
      </c>
      <c r="AT132" s="120">
        <f t="shared" ref="AT132:AT195" si="33">H1133/SUM($B1133:$K1133)</f>
        <v>7.1132222780751431E-2</v>
      </c>
      <c r="AU132" s="120">
        <f t="shared" ref="AU132:AU195" si="34">I1133/SUM($B1133:$K1133)</f>
        <v>0.18927802374638533</v>
      </c>
      <c r="AV132" s="120">
        <f t="shared" ref="AV132:AV195" si="35">J1133/SUM($B1133:$K1133)</f>
        <v>4.6002815249208372E-2</v>
      </c>
      <c r="AW132" s="120">
        <f t="shared" ref="AW132:AW195" si="36">K1133/SUM($B1133:$K1133)</f>
        <v>0.14330566122517574</v>
      </c>
      <c r="AX132" s="120">
        <f t="shared" ref="AX132:AX195" si="37">SUM(AN132:AW132)</f>
        <v>0.99999999999999989</v>
      </c>
      <c r="AY132" s="120">
        <f>SUMPRODUCT(AN132:AW132,幕後結果_最佳化!$Z$1005:$AI$1005)</f>
        <v>5.3046400011531956E-2</v>
      </c>
      <c r="AZ132" s="120">
        <f>(SUMPRODUCT(AN132:AW132,MMULT(AN132:AW132,幕後結果!$AB$9:$AK$18)))*252</f>
        <v>2.1788099166853203E-2</v>
      </c>
      <c r="BA132" s="120">
        <f t="shared" ref="BA132:BA195" si="38">AZ132^0.5</f>
        <v>0.14760792379426385</v>
      </c>
      <c r="BB132" s="115">
        <f t="shared" ref="BB132:BB195" si="39">(AY132-$BC$2)/$BA132</f>
        <v>6.8738857310086027E-2</v>
      </c>
      <c r="BC132" s="53"/>
      <c r="BD132" s="53"/>
    </row>
    <row r="133" spans="1:56">
      <c r="A133" s="88">
        <v>132</v>
      </c>
      <c r="B133" s="116">
        <v>0.10367864481524491</v>
      </c>
      <c r="C133" s="116">
        <v>0.11481149286883663</v>
      </c>
      <c r="D133" s="116">
        <v>0.20201482115924718</v>
      </c>
      <c r="E133" s="116">
        <v>0.65225972327011439</v>
      </c>
      <c r="F133" s="116">
        <v>0.92197757569137817</v>
      </c>
      <c r="G133" s="116">
        <v>0.19286522323536714</v>
      </c>
      <c r="H133" s="116">
        <v>0.97464070643958345</v>
      </c>
      <c r="I133" s="116">
        <v>0.7721992960675057</v>
      </c>
      <c r="J133" s="116">
        <v>0.66332005280619333</v>
      </c>
      <c r="K133" s="97">
        <v>0.59995370047717955</v>
      </c>
      <c r="L133" s="98"/>
      <c r="M133" s="99">
        <v>132</v>
      </c>
      <c r="N133" s="119">
        <v>-1.2608655564720257</v>
      </c>
      <c r="O133" s="119">
        <v>-1.2013305981325084</v>
      </c>
      <c r="P133" s="119">
        <v>-0.83444611113123457</v>
      </c>
      <c r="Q133" s="119">
        <v>0.3914284675564848</v>
      </c>
      <c r="R133" s="119">
        <v>1.4184999659628863</v>
      </c>
      <c r="S133" s="119">
        <v>-0.86738618911037157</v>
      </c>
      <c r="T133" s="119">
        <v>1.9538531448751975</v>
      </c>
      <c r="U133" s="116">
        <v>0.74610927345788813</v>
      </c>
      <c r="V133" s="116">
        <v>0.42154125261110831</v>
      </c>
      <c r="W133" s="91">
        <v>0.25322726435007181</v>
      </c>
      <c r="X133" s="53"/>
      <c r="Y133" s="92">
        <v>132</v>
      </c>
      <c r="Z133" s="116">
        <f>(幕後結果!$AB$2+幕後結果!$AB$4*幕後結果_最佳化!$N1134)*12/3</f>
        <v>-1.760567461714184</v>
      </c>
      <c r="AA133" s="116">
        <f>(幕後結果!$AC$2+幕後結果!$AC$4*幕後結果_最佳化!$O1134)*12/3</f>
        <v>-0.50880399840618784</v>
      </c>
      <c r="AB133" s="116">
        <f>(幕後結果!$AD$2+幕後結果!$AD$4*幕後結果_最佳化!$P1134)*12/3</f>
        <v>-0.93736375298229968</v>
      </c>
      <c r="AC133" s="116">
        <f>(幕後結果!$AE$2+幕後結果!$AE$4*幕後結果_最佳化!$Q1134)*12/3</f>
        <v>-1.3444342287446898E-2</v>
      </c>
      <c r="AD133" s="116">
        <f>(幕後結果!$AF$2+幕後結果!$AF$4*幕後結果_最佳化!$R1134)*12/3</f>
        <v>7.922219101735023E-2</v>
      </c>
      <c r="AE133" s="116">
        <f>(幕後結果!$AG$2+幕後結果!$AG$4*幕後結果_最佳化!$S1134)*12/3</f>
        <v>-0.22947397369950862</v>
      </c>
      <c r="AF133" s="116">
        <f>(幕後結果!$AH$2+幕後結果!$AH$4*幕後結果_最佳化!$T1134)*12/3</f>
        <v>0.7318767491158229</v>
      </c>
      <c r="AG133" s="116">
        <f>(幕後結果!$AI$2+幕後結果!$AI$4*幕後結果_最佳化!$U1134)*12/3</f>
        <v>0.2027239609902359</v>
      </c>
      <c r="AH133" s="116">
        <f>(幕後結果!$AJ$2+幕後結果!$AJ$4*幕後結果_最佳化!$V1134)*12/3</f>
        <v>0.15328388145827104</v>
      </c>
      <c r="AI133" s="93">
        <f>(幕後結果!$AK$2+幕後結果!$AK$4*幕後結果_最佳化!$W1134)*12/3</f>
        <v>0.64700671663901499</v>
      </c>
      <c r="AJ133" s="53"/>
      <c r="AK133" s="53"/>
      <c r="AL133" s="53"/>
      <c r="AM133" s="101">
        <v>132</v>
      </c>
      <c r="AN133" s="120">
        <f t="shared" si="27"/>
        <v>2.1658964819894152E-2</v>
      </c>
      <c r="AO133" s="120">
        <f t="shared" si="28"/>
        <v>0.30346681996964048</v>
      </c>
      <c r="AP133" s="120">
        <f t="shared" si="29"/>
        <v>2.54265294120498E-2</v>
      </c>
      <c r="AQ133" s="120">
        <f t="shared" si="30"/>
        <v>0.1390904226087098</v>
      </c>
      <c r="AR133" s="120">
        <f t="shared" si="31"/>
        <v>3.0069790405067E-2</v>
      </c>
      <c r="AS133" s="120">
        <f t="shared" si="32"/>
        <v>0.18444221680507419</v>
      </c>
      <c r="AT133" s="120">
        <f t="shared" si="33"/>
        <v>0.11222702279542236</v>
      </c>
      <c r="AU133" s="120">
        <f t="shared" si="34"/>
        <v>8.1760099670385097E-2</v>
      </c>
      <c r="AV133" s="120">
        <f t="shared" si="35"/>
        <v>9.5447471048572277E-2</v>
      </c>
      <c r="AW133" s="120">
        <f t="shared" si="36"/>
        <v>6.4106624651848699E-3</v>
      </c>
      <c r="AX133" s="120">
        <f t="shared" si="37"/>
        <v>1.0000000000000002</v>
      </c>
      <c r="AY133" s="120">
        <f>SUMPRODUCT(AN133:AW133,幕後結果_最佳化!$Z$1005:$AI$1005)</f>
        <v>0.16481335435199715</v>
      </c>
      <c r="AZ133" s="120">
        <f>(SUMPRODUCT(AN133:AW133,MMULT(AN133:AW133,幕後結果!$AB$9:$AK$18)))*252</f>
        <v>2.4380679842094851E-2</v>
      </c>
      <c r="BA133" s="120">
        <f t="shared" si="38"/>
        <v>0.15614313895299675</v>
      </c>
      <c r="BB133" s="115">
        <f t="shared" si="39"/>
        <v>0.78077945127448944</v>
      </c>
      <c r="BC133" s="53"/>
      <c r="BD133" s="53"/>
    </row>
    <row r="134" spans="1:56">
      <c r="A134" s="88">
        <v>133</v>
      </c>
      <c r="B134" s="116">
        <v>0.61599384953513936</v>
      </c>
      <c r="C134" s="116">
        <v>0.29734750007553568</v>
      </c>
      <c r="D134" s="116">
        <v>6.892103264477023E-2</v>
      </c>
      <c r="E134" s="116">
        <v>0.42155180689137706</v>
      </c>
      <c r="F134" s="116">
        <v>0.92167936173161946</v>
      </c>
      <c r="G134" s="116">
        <v>0.54665144182936554</v>
      </c>
      <c r="H134" s="116">
        <v>0.16707531250469976</v>
      </c>
      <c r="I134" s="116">
        <v>2.2580385691872262E-2</v>
      </c>
      <c r="J134" s="116">
        <v>0.60208051590249245</v>
      </c>
      <c r="K134" s="97">
        <v>0.10740137135383887</v>
      </c>
      <c r="L134" s="98"/>
      <c r="M134" s="99">
        <v>133</v>
      </c>
      <c r="N134" s="119">
        <v>0.29497588573194361</v>
      </c>
      <c r="O134" s="119">
        <v>-0.53204475273443597</v>
      </c>
      <c r="P134" s="119">
        <v>-1.4838750755144465</v>
      </c>
      <c r="Q134" s="119">
        <v>-0.19792516632920609</v>
      </c>
      <c r="R134" s="119">
        <v>1.4164586022849852</v>
      </c>
      <c r="S134" s="119">
        <v>0.11720561641589317</v>
      </c>
      <c r="T134" s="119">
        <v>-0.96578729942903219</v>
      </c>
      <c r="U134" s="116">
        <v>-2.0031539065852391</v>
      </c>
      <c r="V134" s="116">
        <v>0.25873596491779866</v>
      </c>
      <c r="W134" s="91">
        <v>-1.2404669189265507</v>
      </c>
      <c r="X134" s="53"/>
      <c r="Y134" s="92">
        <v>133</v>
      </c>
      <c r="Z134" s="116">
        <f>(幕後結果!$AB$2+幕後結果!$AB$4*幕後結果_最佳化!$N1135)*12/3</f>
        <v>0.73375309148708767</v>
      </c>
      <c r="AA134" s="116">
        <f>(幕後結果!$AC$2+幕後結果!$AC$4*幕後結果_最佳化!$O1135)*12/3</f>
        <v>-0.10880967506588124</v>
      </c>
      <c r="AB134" s="116">
        <f>(幕後結果!$AD$2+幕後結果!$AD$4*幕後結果_最佳化!$P1135)*12/3</f>
        <v>-1.0836605003328084</v>
      </c>
      <c r="AC134" s="116">
        <f>(幕後結果!$AE$2+幕後結果!$AE$4*幕後結果_最佳化!$Q1135)*12/3</f>
        <v>-0.2608765129527742</v>
      </c>
      <c r="AD134" s="116">
        <f>(幕後結果!$AF$2+幕後結果!$AF$4*幕後結果_最佳化!$R1135)*12/3</f>
        <v>0.23609734153008444</v>
      </c>
      <c r="AE134" s="116">
        <f>(幕後結果!$AG$2+幕後結果!$AG$4*幕後結果_最佳化!$S1135)*12/3</f>
        <v>0.3979467489704242</v>
      </c>
      <c r="AF134" s="116">
        <f>(幕後結果!$AH$2+幕後結果!$AH$4*幕後結果_最佳化!$T1135)*12/3</f>
        <v>-0.51079567366374612</v>
      </c>
      <c r="AG134" s="116">
        <f>(幕後結果!$AI$2+幕後結果!$AI$4*幕後結果_最佳化!$U1135)*12/3</f>
        <v>-0.6322441566344531</v>
      </c>
      <c r="AH134" s="116">
        <f>(幕後結果!$AJ$2+幕後結果!$AJ$4*幕後結果_最佳化!$V1135)*12/3</f>
        <v>-0.7054314628621029</v>
      </c>
      <c r="AI134" s="93">
        <f>(幕後結果!$AK$2+幕後結果!$AK$4*幕後結果_最佳化!$W1135)*12/3</f>
        <v>-0.82314758333316485</v>
      </c>
      <c r="AJ134" s="53"/>
      <c r="AK134" s="53"/>
      <c r="AL134" s="53"/>
      <c r="AM134" s="101">
        <v>133</v>
      </c>
      <c r="AN134" s="120">
        <f t="shared" si="27"/>
        <v>7.9293813617302717E-3</v>
      </c>
      <c r="AO134" s="120">
        <f t="shared" si="28"/>
        <v>4.7742130443253358E-2</v>
      </c>
      <c r="AP134" s="120">
        <f t="shared" si="29"/>
        <v>7.4131028417615513E-2</v>
      </c>
      <c r="AQ134" s="120">
        <f t="shared" si="30"/>
        <v>8.9507157990794395E-2</v>
      </c>
      <c r="AR134" s="120">
        <f t="shared" si="31"/>
        <v>1.678023264655927E-2</v>
      </c>
      <c r="AS134" s="120">
        <f t="shared" si="32"/>
        <v>5.5910516010986726E-2</v>
      </c>
      <c r="AT134" s="120">
        <f t="shared" si="33"/>
        <v>0.24847102070604365</v>
      </c>
      <c r="AU134" s="120">
        <f t="shared" si="34"/>
        <v>8.0482025095674134E-2</v>
      </c>
      <c r="AV134" s="120">
        <f t="shared" si="35"/>
        <v>0.13240336670157477</v>
      </c>
      <c r="AW134" s="120">
        <f t="shared" si="36"/>
        <v>0.24664314062576792</v>
      </c>
      <c r="AX134" s="120">
        <f t="shared" si="37"/>
        <v>1</v>
      </c>
      <c r="AY134" s="120">
        <f>SUMPRODUCT(AN134:AW134,幕後結果_最佳化!$Z$1005:$AI$1005)</f>
        <v>7.0933594556080823E-2</v>
      </c>
      <c r="AZ134" s="120">
        <f>(SUMPRODUCT(AN134:AW134,MMULT(AN134:AW134,幕後結果!$AB$9:$AK$18)))*252</f>
        <v>2.3027173810382235E-2</v>
      </c>
      <c r="BA134" s="120">
        <f t="shared" si="38"/>
        <v>0.15174707183462299</v>
      </c>
      <c r="BB134" s="115">
        <f t="shared" si="39"/>
        <v>0.18473894894415094</v>
      </c>
      <c r="BC134" s="53"/>
      <c r="BD134" s="53"/>
    </row>
    <row r="135" spans="1:56">
      <c r="A135" s="88">
        <v>134</v>
      </c>
      <c r="B135" s="116">
        <v>0.55417427663771579</v>
      </c>
      <c r="C135" s="116">
        <v>4.1861696694304174E-2</v>
      </c>
      <c r="D135" s="116">
        <v>0.24415542334099616</v>
      </c>
      <c r="E135" s="116">
        <v>3.5431498919444415E-2</v>
      </c>
      <c r="F135" s="116">
        <v>0.27481302002191588</v>
      </c>
      <c r="G135" s="116">
        <v>0.36206221809826933</v>
      </c>
      <c r="H135" s="116">
        <v>0.47852040218930325</v>
      </c>
      <c r="I135" s="116">
        <v>0.53451434045480428</v>
      </c>
      <c r="J135" s="116">
        <v>0.96993209443017481</v>
      </c>
      <c r="K135" s="97">
        <v>0.11728465702934798</v>
      </c>
      <c r="L135" s="98"/>
      <c r="M135" s="99">
        <v>134</v>
      </c>
      <c r="N135" s="119">
        <v>0.13621483641378027</v>
      </c>
      <c r="O135" s="119">
        <v>-1.7294790469204768</v>
      </c>
      <c r="P135" s="119">
        <v>-0.69299793617350058</v>
      </c>
      <c r="Q135" s="119">
        <v>-1.8063544107649374</v>
      </c>
      <c r="R135" s="119">
        <v>-0.59832059071879595</v>
      </c>
      <c r="S135" s="119">
        <v>-0.35295198632866764</v>
      </c>
      <c r="T135" s="119">
        <v>-5.3867407018754206E-2</v>
      </c>
      <c r="U135" s="116">
        <v>8.6622829121629635E-2</v>
      </c>
      <c r="V135" s="116">
        <v>1.8797965478215606</v>
      </c>
      <c r="W135" s="91">
        <v>-1.1886706001386109</v>
      </c>
      <c r="X135" s="53"/>
      <c r="Y135" s="92">
        <v>134</v>
      </c>
      <c r="Z135" s="116">
        <f>(幕後結果!$AB$2+幕後結果!$AB$4*幕後結果_最佳化!$N1136)*12/3</f>
        <v>0.47922783099452126</v>
      </c>
      <c r="AA135" s="116">
        <f>(幕後結果!$AC$2+幕後結果!$AC$4*幕後結果_最佳化!$O1136)*12/3</f>
        <v>-0.95970632327683514</v>
      </c>
      <c r="AB135" s="116">
        <f>(幕後結果!$AD$2+幕後結果!$AD$4*幕後結果_最佳化!$P1136)*12/3</f>
        <v>-0.58375796758202403</v>
      </c>
      <c r="AC135" s="116">
        <f>(幕後結果!$AE$2+幕後結果!$AE$4*幕後結果_最佳化!$Q1136)*12/3</f>
        <v>-1.4339313181984841</v>
      </c>
      <c r="AD135" s="116">
        <f>(幕後結果!$AF$2+幕後結果!$AF$4*幕後結果_最佳化!$R1136)*12/3</f>
        <v>-0.80959909165623689</v>
      </c>
      <c r="AE135" s="116">
        <f>(幕後結果!$AG$2+幕後結果!$AG$4*幕後結果_最佳化!$S1136)*12/3</f>
        <v>-0.27730544383711464</v>
      </c>
      <c r="AF135" s="116">
        <f>(幕後結果!$AH$2+幕後結果!$AH$4*幕後結果_最佳化!$T1136)*12/3</f>
        <v>-0.3165716444784048</v>
      </c>
      <c r="AG135" s="116">
        <f>(幕後結果!$AI$2+幕後結果!$AI$4*幕後結果_最佳化!$U1136)*12/3</f>
        <v>-0.40613871082999847</v>
      </c>
      <c r="AH135" s="116">
        <f>(幕後結果!$AJ$2+幕後結果!$AJ$4*幕後結果_最佳化!$V1136)*12/3</f>
        <v>8.1473750814020252E-2</v>
      </c>
      <c r="AI135" s="93">
        <f>(幕後結果!$AK$2+幕後結果!$AK$4*幕後結果_最佳化!$W1136)*12/3</f>
        <v>-0.22804468226688357</v>
      </c>
      <c r="AJ135" s="53"/>
      <c r="AK135" s="53"/>
      <c r="AL135" s="53"/>
      <c r="AM135" s="101">
        <v>134</v>
      </c>
      <c r="AN135" s="120">
        <f t="shared" si="27"/>
        <v>0.11888199492233323</v>
      </c>
      <c r="AO135" s="120">
        <f t="shared" si="28"/>
        <v>8.1732554564530019E-2</v>
      </c>
      <c r="AP135" s="120">
        <f t="shared" si="29"/>
        <v>6.7414803171063659E-2</v>
      </c>
      <c r="AQ135" s="120">
        <f t="shared" si="30"/>
        <v>9.6871465604472948E-2</v>
      </c>
      <c r="AR135" s="120">
        <f t="shared" si="31"/>
        <v>0.12969468284345517</v>
      </c>
      <c r="AS135" s="120">
        <f t="shared" si="32"/>
        <v>0.13767237015988157</v>
      </c>
      <c r="AT135" s="120">
        <f t="shared" si="33"/>
        <v>8.367119542343246E-2</v>
      </c>
      <c r="AU135" s="120">
        <f t="shared" si="34"/>
        <v>0.11034083263182319</v>
      </c>
      <c r="AV135" s="120">
        <f t="shared" si="35"/>
        <v>0.12819548083149696</v>
      </c>
      <c r="AW135" s="120">
        <f t="shared" si="36"/>
        <v>4.5524619847510842E-2</v>
      </c>
      <c r="AX135" s="120">
        <f t="shared" si="37"/>
        <v>1</v>
      </c>
      <c r="AY135" s="120">
        <f>SUMPRODUCT(AN135:AW135,幕後結果_最佳化!$Z$1005:$AI$1005)</f>
        <v>5.9283039185043636E-2</v>
      </c>
      <c r="AZ135" s="120">
        <f>(SUMPRODUCT(AN135:AW135,MMULT(AN135:AW135,幕後結果!$AB$9:$AK$18)))*252</f>
        <v>2.7661520696151406E-2</v>
      </c>
      <c r="BA135" s="120">
        <f t="shared" si="38"/>
        <v>0.16631752973199007</v>
      </c>
      <c r="BB135" s="115">
        <f t="shared" si="39"/>
        <v>9.8504584642664192E-2</v>
      </c>
      <c r="BC135" s="53"/>
      <c r="BD135" s="53"/>
    </row>
    <row r="136" spans="1:56">
      <c r="A136" s="88">
        <v>135</v>
      </c>
      <c r="B136" s="116">
        <v>0.89979045872845842</v>
      </c>
      <c r="C136" s="116">
        <v>0.99726078379604899</v>
      </c>
      <c r="D136" s="116">
        <v>0.71013236628366005</v>
      </c>
      <c r="E136" s="116">
        <v>0.4647295475725477</v>
      </c>
      <c r="F136" s="116">
        <v>0.94343552653925156</v>
      </c>
      <c r="G136" s="116">
        <v>0.43399587245370164</v>
      </c>
      <c r="H136" s="116">
        <v>0.48742162013230672</v>
      </c>
      <c r="I136" s="116">
        <v>0.21375046901892802</v>
      </c>
      <c r="J136" s="116">
        <v>0.76958805957510612</v>
      </c>
      <c r="K136" s="97">
        <v>0.39617627641829301</v>
      </c>
      <c r="L136" s="98"/>
      <c r="M136" s="99">
        <v>135</v>
      </c>
      <c r="N136" s="119">
        <v>1.2803584991037735</v>
      </c>
      <c r="O136" s="119">
        <v>2.7774674672119484</v>
      </c>
      <c r="P136" s="119">
        <v>0.5537714530622323</v>
      </c>
      <c r="Q136" s="119">
        <v>-8.8525402717853321E-2</v>
      </c>
      <c r="R136" s="119">
        <v>1.5842846957212102</v>
      </c>
      <c r="S136" s="119">
        <v>-0.16620993028809186</v>
      </c>
      <c r="T136" s="119">
        <v>-3.1534548317489225E-2</v>
      </c>
      <c r="U136" s="116">
        <v>-0.79347532828063572</v>
      </c>
      <c r="V136" s="116">
        <v>0.73749089057116612</v>
      </c>
      <c r="W136" s="91">
        <v>-0.26325693146873325</v>
      </c>
      <c r="X136" s="53"/>
      <c r="Y136" s="92">
        <v>135</v>
      </c>
      <c r="Z136" s="116">
        <f>(幕後結果!$AB$2+幕後結果!$AB$4*幕後結果_最佳化!$N1137)*12/3</f>
        <v>2.3135156808026092</v>
      </c>
      <c r="AA136" s="116">
        <f>(幕後結果!$AC$2+幕後結果!$AC$4*幕後結果_最佳化!$O1137)*12/3</f>
        <v>2.2147632439327203</v>
      </c>
      <c r="AB136" s="116">
        <f>(幕後結果!$AD$2+幕後結果!$AD$4*幕後結果_最佳化!$P1137)*12/3</f>
        <v>0.90438117816838359</v>
      </c>
      <c r="AC136" s="116">
        <f>(幕後結果!$AE$2+幕後結果!$AE$4*幕後結果_最佳化!$Q1137)*12/3</f>
        <v>0.42270495902408106</v>
      </c>
      <c r="AD136" s="116">
        <f>(幕後結果!$AF$2+幕後結果!$AF$4*幕後結果_最佳化!$R1137)*12/3</f>
        <v>0.70403945584394101</v>
      </c>
      <c r="AE136" s="116">
        <f>(幕後結果!$AG$2+幕後結果!$AG$4*幕後結果_最佳化!$S1137)*12/3</f>
        <v>0.75396982744554697</v>
      </c>
      <c r="AF136" s="116">
        <f>(幕後結果!$AH$2+幕後結果!$AH$4*幕後結果_最佳化!$T1137)*12/3</f>
        <v>0.44379954601769372</v>
      </c>
      <c r="AG136" s="116">
        <f>(幕後結果!$AI$2+幕後結果!$AI$4*幕後結果_最佳化!$U1137)*12/3</f>
        <v>0.30552195810528987</v>
      </c>
      <c r="AH136" s="116">
        <f>(幕後結果!$AJ$2+幕後結果!$AJ$4*幕後結果_最佳化!$V1137)*12/3</f>
        <v>0.5592564385257992</v>
      </c>
      <c r="AI136" s="93">
        <f>(幕後結果!$AK$2+幕後結果!$AK$4*幕後結果_最佳化!$W1137)*12/3</f>
        <v>0.40102362675351833</v>
      </c>
      <c r="AJ136" s="53"/>
      <c r="AK136" s="53"/>
      <c r="AL136" s="53"/>
      <c r="AM136" s="101">
        <v>135</v>
      </c>
      <c r="AN136" s="120">
        <f t="shared" si="27"/>
        <v>0.16125335212528644</v>
      </c>
      <c r="AO136" s="120">
        <f t="shared" si="28"/>
        <v>5.40005837724126E-3</v>
      </c>
      <c r="AP136" s="120">
        <f t="shared" si="29"/>
        <v>8.1384163014490262E-3</v>
      </c>
      <c r="AQ136" s="120">
        <f t="shared" si="30"/>
        <v>0.14906220650178795</v>
      </c>
      <c r="AR136" s="120">
        <f t="shared" si="31"/>
        <v>4.0902910843107088E-3</v>
      </c>
      <c r="AS136" s="120">
        <f t="shared" si="32"/>
        <v>7.3435726969088289E-2</v>
      </c>
      <c r="AT136" s="120">
        <f t="shared" si="33"/>
        <v>0.14975844427766605</v>
      </c>
      <c r="AU136" s="120">
        <f t="shared" si="34"/>
        <v>0.25769798239540409</v>
      </c>
      <c r="AV136" s="120">
        <f t="shared" si="35"/>
        <v>3.4699463642215309E-2</v>
      </c>
      <c r="AW136" s="120">
        <f t="shared" si="36"/>
        <v>0.15646405832555088</v>
      </c>
      <c r="AX136" s="120">
        <f t="shared" si="37"/>
        <v>1</v>
      </c>
      <c r="AY136" s="120">
        <f>SUMPRODUCT(AN136:AW136,幕後結果_最佳化!$Z$1005:$AI$1005)</f>
        <v>0.12885775673966904</v>
      </c>
      <c r="AZ136" s="120">
        <f>(SUMPRODUCT(AN136:AW136,MMULT(AN136:AW136,幕後結果!$AB$9:$AK$18)))*252</f>
        <v>3.3162193272472787E-2</v>
      </c>
      <c r="BA136" s="120">
        <f t="shared" si="38"/>
        <v>0.1821048963440379</v>
      </c>
      <c r="BB136" s="115">
        <f t="shared" si="39"/>
        <v>0.47202331439389272</v>
      </c>
      <c r="BC136" s="53"/>
      <c r="BD136" s="53"/>
    </row>
    <row r="137" spans="1:56">
      <c r="A137" s="88">
        <v>136</v>
      </c>
      <c r="B137" s="116">
        <v>7.0682367513263067E-2</v>
      </c>
      <c r="C137" s="116">
        <v>0.10502804755170358</v>
      </c>
      <c r="D137" s="116">
        <v>0.35026585544828737</v>
      </c>
      <c r="E137" s="116">
        <v>4.9150034323434788E-2</v>
      </c>
      <c r="F137" s="116">
        <v>0.55114335566855521</v>
      </c>
      <c r="G137" s="116">
        <v>0.9337314294658885</v>
      </c>
      <c r="H137" s="116">
        <v>0.87411616760626587</v>
      </c>
      <c r="I137" s="116">
        <v>0.42792830713606844</v>
      </c>
      <c r="J137" s="116">
        <v>0.25747162897109921</v>
      </c>
      <c r="K137" s="97">
        <v>0.57763262071401034</v>
      </c>
      <c r="L137" s="98"/>
      <c r="M137" s="99">
        <v>136</v>
      </c>
      <c r="N137" s="119">
        <v>-1.4707278364051333</v>
      </c>
      <c r="O137" s="119">
        <v>-1.2534112067168131</v>
      </c>
      <c r="P137" s="119">
        <v>-0.38460281136121216</v>
      </c>
      <c r="Q137" s="119">
        <v>-1.6531513311858717</v>
      </c>
      <c r="R137" s="119">
        <v>0.12855056042691926</v>
      </c>
      <c r="S137" s="119">
        <v>1.5041717833200852</v>
      </c>
      <c r="T137" s="119">
        <v>1.1460664341008486</v>
      </c>
      <c r="U137" s="116">
        <v>-0.18165101036113265</v>
      </c>
      <c r="V137" s="116">
        <v>-0.6511599231190347</v>
      </c>
      <c r="W137" s="91">
        <v>0.19584082045594942</v>
      </c>
      <c r="X137" s="53"/>
      <c r="Y137" s="92">
        <v>136</v>
      </c>
      <c r="Z137" s="116">
        <f>(幕後結果!$AB$2+幕後結果!$AB$4*幕後結果_最佳化!$N1138)*12/3</f>
        <v>-2.0970180690699709</v>
      </c>
      <c r="AA137" s="116">
        <f>(幕後結果!$AC$2+幕後結果!$AC$4*幕後結果_最佳化!$O1138)*12/3</f>
        <v>-0.53535405829791605</v>
      </c>
      <c r="AB137" s="116">
        <f>(幕後結果!$AD$2+幕後結果!$AD$4*幕後結果_最佳化!$P1138)*12/3</f>
        <v>-0.6354687468029272</v>
      </c>
      <c r="AC137" s="116">
        <f>(幕後結果!$AE$2+幕後結果!$AE$4*幕後結果_最佳化!$Q1138)*12/3</f>
        <v>-1.4925587680509336</v>
      </c>
      <c r="AD137" s="116">
        <f>(幕後結果!$AF$2+幕後結果!$AF$4*幕後結果_最佳化!$R1138)*12/3</f>
        <v>-0.62825062117477826</v>
      </c>
      <c r="AE137" s="116">
        <f>(幕後結果!$AG$2+幕後結果!$AG$4*幕後結果_最佳化!$S1138)*12/3</f>
        <v>0.73482523831392721</v>
      </c>
      <c r="AF137" s="116">
        <f>(幕後結果!$AH$2+幕後結果!$AH$4*幕後結果_最佳化!$T1138)*12/3</f>
        <v>0.23294812349492569</v>
      </c>
      <c r="AG137" s="116">
        <f>(幕後結果!$AI$2+幕後結果!$AI$4*幕後結果_最佳化!$U1138)*12/3</f>
        <v>-0.12519258517014767</v>
      </c>
      <c r="AH137" s="116">
        <f>(幕後結果!$AJ$2+幕後結果!$AJ$4*幕後結果_最佳化!$V1138)*12/3</f>
        <v>-0.72306749167241036</v>
      </c>
      <c r="AI137" s="93">
        <f>(幕後結果!$AK$2+幕後結果!$AK$4*幕後結果_最佳化!$W1138)*12/3</f>
        <v>0.15740153903722476</v>
      </c>
      <c r="AJ137" s="53"/>
      <c r="AK137" s="53"/>
      <c r="AL137" s="53"/>
      <c r="AM137" s="101">
        <v>136</v>
      </c>
      <c r="AN137" s="120">
        <f t="shared" si="27"/>
        <v>0.14207431659676342</v>
      </c>
      <c r="AO137" s="120">
        <f t="shared" si="28"/>
        <v>0.13702287500635213</v>
      </c>
      <c r="AP137" s="120">
        <f t="shared" si="29"/>
        <v>9.3446314163888794E-2</v>
      </c>
      <c r="AQ137" s="120">
        <f t="shared" si="30"/>
        <v>8.8803448010895347E-2</v>
      </c>
      <c r="AR137" s="120">
        <f t="shared" si="31"/>
        <v>0.13569886450996327</v>
      </c>
      <c r="AS137" s="120">
        <f t="shared" si="32"/>
        <v>1.7549098408381803E-2</v>
      </c>
      <c r="AT137" s="120">
        <f t="shared" si="33"/>
        <v>0.1264921112532213</v>
      </c>
      <c r="AU137" s="120">
        <f t="shared" si="34"/>
        <v>8.3548766090666443E-2</v>
      </c>
      <c r="AV137" s="120">
        <f t="shared" si="35"/>
        <v>0.11876526006918313</v>
      </c>
      <c r="AW137" s="120">
        <f t="shared" si="36"/>
        <v>5.6598945890684232E-2</v>
      </c>
      <c r="AX137" s="120">
        <f t="shared" si="37"/>
        <v>0.99999999999999989</v>
      </c>
      <c r="AY137" s="120">
        <f>SUMPRODUCT(AN137:AW137,幕後結果_最佳化!$Z$1005:$AI$1005)</f>
        <v>1.7502248806106856E-2</v>
      </c>
      <c r="AZ137" s="120">
        <f>(SUMPRODUCT(AN137:AW137,MMULT(AN137:AW137,幕後結果!$AB$9:$AK$18)))*252</f>
        <v>2.9868190966738421E-2</v>
      </c>
      <c r="BA137" s="120">
        <f t="shared" si="38"/>
        <v>0.17282416198766429</v>
      </c>
      <c r="BB137" s="115">
        <f t="shared" si="39"/>
        <v>-0.14695717833543417</v>
      </c>
      <c r="BC137" s="53"/>
      <c r="BD137" s="53"/>
    </row>
    <row r="138" spans="1:56">
      <c r="A138" s="88">
        <v>137</v>
      </c>
      <c r="B138" s="116">
        <v>8.3617698725027667E-2</v>
      </c>
      <c r="C138" s="116">
        <v>0.22458874971137943</v>
      </c>
      <c r="D138" s="116">
        <v>0.32065212295252654</v>
      </c>
      <c r="E138" s="116">
        <v>0.86079346086842112</v>
      </c>
      <c r="F138" s="116">
        <v>0.90310350858374133</v>
      </c>
      <c r="G138" s="116">
        <v>0.20277902994132457</v>
      </c>
      <c r="H138" s="116">
        <v>0.17646924114609552</v>
      </c>
      <c r="I138" s="116">
        <v>0.17006220628879687</v>
      </c>
      <c r="J138" s="116">
        <v>6.4962457649891281E-2</v>
      </c>
      <c r="K138" s="97">
        <v>0.35706012723691982</v>
      </c>
      <c r="L138" s="98"/>
      <c r="M138" s="99">
        <v>137</v>
      </c>
      <c r="N138" s="119">
        <v>-1.3811416958205587</v>
      </c>
      <c r="O138" s="119">
        <v>-0.75678697164997322</v>
      </c>
      <c r="P138" s="119">
        <v>-0.46587602108486598</v>
      </c>
      <c r="Q138" s="119">
        <v>1.0838911178848942</v>
      </c>
      <c r="R138" s="119">
        <v>1.2994399680228574</v>
      </c>
      <c r="S138" s="119">
        <v>-0.83173585087447832</v>
      </c>
      <c r="T138" s="119">
        <v>-0.92890468985654318</v>
      </c>
      <c r="U138" s="116">
        <v>-0.95391945932903444</v>
      </c>
      <c r="V138" s="116">
        <v>-1.5143980431148574</v>
      </c>
      <c r="W138" s="91">
        <v>-0.3663281126995353</v>
      </c>
      <c r="X138" s="53"/>
      <c r="Y138" s="92">
        <v>137</v>
      </c>
      <c r="Z138" s="116">
        <f>(幕後結果!$AB$2+幕後結果!$AB$4*幕後結果_最佳化!$N1139)*12/3</f>
        <v>-1.9533938245418527</v>
      </c>
      <c r="AA138" s="116">
        <f>(幕後結果!$AC$2+幕後結果!$AC$4*幕後結果_最佳化!$O1139)*12/3</f>
        <v>-0.18367634856728285</v>
      </c>
      <c r="AB138" s="116">
        <f>(幕後結果!$AD$2+幕後結果!$AD$4*幕後結果_最佳化!$P1139)*12/3</f>
        <v>-0.6475792551947771</v>
      </c>
      <c r="AC138" s="116">
        <f>(幕後結果!$AE$2+幕後結果!$AE$4*幕後結果_最佳化!$Q1139)*12/3</f>
        <v>0.55145604398625481</v>
      </c>
      <c r="AD138" s="116">
        <f>(幕後結果!$AF$2+幕後結果!$AF$4*幕後結果_最佳化!$R1139)*12/3</f>
        <v>3.9431184102878436E-2</v>
      </c>
      <c r="AE138" s="116">
        <f>(幕後結果!$AG$2+幕後結果!$AG$4*幕後結果_最佳化!$S1139)*12/3</f>
        <v>1.9534105662820433E-2</v>
      </c>
      <c r="AF138" s="116">
        <f>(幕後結果!$AH$2+幕後結果!$AH$4*幕後結果_最佳化!$T1139)*12/3</f>
        <v>-0.58523802013570592</v>
      </c>
      <c r="AG138" s="116">
        <f>(幕後結果!$AI$2+幕後結果!$AI$4*幕後結果_最佳化!$U1139)*12/3</f>
        <v>-0.3302605686576689</v>
      </c>
      <c r="AH138" s="116">
        <f>(幕後結果!$AJ$2+幕後結果!$AJ$4*幕後結果_最佳化!$V1139)*12/3</f>
        <v>-1.3106464971346758</v>
      </c>
      <c r="AI138" s="93">
        <f>(幕後結果!$AK$2+幕後結果!$AK$4*幕後結果_最佳化!$W1139)*12/3</f>
        <v>-0.58928463291504252</v>
      </c>
      <c r="AJ138" s="53"/>
      <c r="AK138" s="53"/>
      <c r="AL138" s="53"/>
      <c r="AM138" s="101">
        <v>137</v>
      </c>
      <c r="AN138" s="120">
        <f t="shared" si="27"/>
        <v>0.14046559075791559</v>
      </c>
      <c r="AO138" s="120">
        <f t="shared" si="28"/>
        <v>1.0723097844504802E-2</v>
      </c>
      <c r="AP138" s="120">
        <f t="shared" si="29"/>
        <v>0.14380202195276509</v>
      </c>
      <c r="AQ138" s="120">
        <f t="shared" si="30"/>
        <v>8.298712734705968E-2</v>
      </c>
      <c r="AR138" s="120">
        <f t="shared" si="31"/>
        <v>0.18815950061202219</v>
      </c>
      <c r="AS138" s="120">
        <f t="shared" si="32"/>
        <v>1.8051863384500801E-2</v>
      </c>
      <c r="AT138" s="120">
        <f t="shared" si="33"/>
        <v>0.13059017520211916</v>
      </c>
      <c r="AU138" s="120">
        <f t="shared" si="34"/>
        <v>6.6909557065335273E-2</v>
      </c>
      <c r="AV138" s="120">
        <f t="shared" si="35"/>
        <v>8.9607884154529582E-2</v>
      </c>
      <c r="AW138" s="120">
        <f t="shared" si="36"/>
        <v>0.12870318167924796</v>
      </c>
      <c r="AX138" s="120">
        <f t="shared" si="37"/>
        <v>1.0000000000000002</v>
      </c>
      <c r="AY138" s="120">
        <f>SUMPRODUCT(AN138:AW138,幕後結果_最佳化!$Z$1005:$AI$1005)</f>
        <v>-1.6920631877120874E-2</v>
      </c>
      <c r="AZ138" s="120">
        <f>(SUMPRODUCT(AN138:AW138,MMULT(AN138:AW138,幕後結果!$AB$9:$AK$18)))*252</f>
        <v>3.5040476499869133E-2</v>
      </c>
      <c r="BA138" s="120">
        <f t="shared" si="38"/>
        <v>0.18719101607681157</v>
      </c>
      <c r="BB138" s="115">
        <f t="shared" si="39"/>
        <v>-0.31956999396046976</v>
      </c>
      <c r="BC138" s="53"/>
      <c r="BD138" s="53"/>
    </row>
    <row r="139" spans="1:56">
      <c r="A139" s="88">
        <v>138</v>
      </c>
      <c r="B139" s="116">
        <v>0.12340275974533976</v>
      </c>
      <c r="C139" s="116">
        <v>0.78229790888114192</v>
      </c>
      <c r="D139" s="116">
        <v>0.11019772464331501</v>
      </c>
      <c r="E139" s="116">
        <v>0.92378410405281253</v>
      </c>
      <c r="F139" s="116">
        <v>0.80706272731687134</v>
      </c>
      <c r="G139" s="116">
        <v>5.9202089545763004E-2</v>
      </c>
      <c r="H139" s="116">
        <v>0.83773437395803518</v>
      </c>
      <c r="I139" s="116">
        <v>0.23382236500006059</v>
      </c>
      <c r="J139" s="116">
        <v>0.3931193473039809</v>
      </c>
      <c r="K139" s="97">
        <v>0.64119706750416472</v>
      </c>
      <c r="L139" s="98"/>
      <c r="M139" s="99">
        <v>138</v>
      </c>
      <c r="N139" s="119">
        <v>-1.1581434049418291</v>
      </c>
      <c r="O139" s="119">
        <v>0.77997739259003884</v>
      </c>
      <c r="P139" s="119">
        <v>-1.2254772694619962</v>
      </c>
      <c r="Q139" s="119">
        <v>1.4309944983925009</v>
      </c>
      <c r="R139" s="119">
        <v>0.86712313585160972</v>
      </c>
      <c r="S139" s="119">
        <v>-1.5615069763718108</v>
      </c>
      <c r="T139" s="119">
        <v>0.98518898109739939</v>
      </c>
      <c r="U139" s="116">
        <v>-0.72631655957375107</v>
      </c>
      <c r="V139" s="116">
        <v>-0.27119807349411734</v>
      </c>
      <c r="W139" s="91">
        <v>0.36166034358168825</v>
      </c>
      <c r="X139" s="53"/>
      <c r="Y139" s="92">
        <v>138</v>
      </c>
      <c r="Z139" s="116">
        <f>(幕後結果!$AB$2+幕後結果!$AB$4*幕後結果_最佳化!$N1140)*12/3</f>
        <v>-1.5958836019836788</v>
      </c>
      <c r="AA139" s="116">
        <f>(幕後結果!$AC$2+幕後結果!$AC$4*幕後結果_最佳化!$O1140)*12/3</f>
        <v>0.90735638129635487</v>
      </c>
      <c r="AB139" s="116">
        <f>(幕後結果!$AD$2+幕後結果!$AD$4*幕後結果_最佳化!$P1140)*12/3</f>
        <v>-1.0881382792957033</v>
      </c>
      <c r="AC139" s="116">
        <f>(幕後結果!$AE$2+幕後結果!$AE$4*幕後結果_最佳化!$Q1140)*12/3</f>
        <v>0.83042889813205534</v>
      </c>
      <c r="AD139" s="116">
        <f>(幕後結果!$AF$2+幕後結果!$AF$4*幕後結果_最佳化!$R1140)*12/3</f>
        <v>-0.27043949314239474</v>
      </c>
      <c r="AE139" s="116">
        <f>(幕後結果!$AG$2+幕後結果!$AG$4*幕後結果_最佳化!$S1140)*12/3</f>
        <v>-0.22501054376329477</v>
      </c>
      <c r="AF139" s="116">
        <f>(幕後結果!$AH$2+幕後結果!$AH$4*幕後結果_最佳化!$T1140)*12/3</f>
        <v>0.43627124972704517</v>
      </c>
      <c r="AG139" s="116">
        <f>(幕後結果!$AI$2+幕後結果!$AI$4*幕後結果_最佳化!$U1140)*12/3</f>
        <v>-0.17276433403319036</v>
      </c>
      <c r="AH139" s="116">
        <f>(幕後結果!$AJ$2+幕後結果!$AJ$4*幕後結果_最佳化!$V1140)*12/3</f>
        <v>-0.52268820515738068</v>
      </c>
      <c r="AI139" s="93">
        <f>(幕後結果!$AK$2+幕後結果!$AK$4*幕後結果_最佳化!$W1140)*12/3</f>
        <v>9.6845734447487675E-3</v>
      </c>
      <c r="AJ139" s="53"/>
      <c r="AK139" s="53"/>
      <c r="AL139" s="53"/>
      <c r="AM139" s="101">
        <v>138</v>
      </c>
      <c r="AN139" s="120">
        <f t="shared" si="27"/>
        <v>7.391679878358004E-2</v>
      </c>
      <c r="AO139" s="120">
        <f t="shared" si="28"/>
        <v>0.1191571355669396</v>
      </c>
      <c r="AP139" s="120">
        <f t="shared" si="29"/>
        <v>0.18312631967927454</v>
      </c>
      <c r="AQ139" s="120">
        <f t="shared" si="30"/>
        <v>4.3361286735000837E-2</v>
      </c>
      <c r="AR139" s="120">
        <f t="shared" si="31"/>
        <v>5.1775953071749609E-3</v>
      </c>
      <c r="AS139" s="120">
        <f t="shared" si="32"/>
        <v>0.19361495268093221</v>
      </c>
      <c r="AT139" s="120">
        <f t="shared" si="33"/>
        <v>3.7540462123243764E-3</v>
      </c>
      <c r="AU139" s="120">
        <f t="shared" si="34"/>
        <v>0.12307707486200369</v>
      </c>
      <c r="AV139" s="120">
        <f t="shared" si="35"/>
        <v>0.13995271303908405</v>
      </c>
      <c r="AW139" s="120">
        <f t="shared" si="36"/>
        <v>0.11486207713368568</v>
      </c>
      <c r="AX139" s="120">
        <f t="shared" si="37"/>
        <v>1</v>
      </c>
      <c r="AY139" s="120">
        <f>SUMPRODUCT(AN139:AW139,幕後結果_最佳化!$Z$1005:$AI$1005)</f>
        <v>0.15709470777281953</v>
      </c>
      <c r="AZ139" s="120">
        <f>(SUMPRODUCT(AN139:AW139,MMULT(AN139:AW139,幕後結果!$AB$9:$AK$18)))*252</f>
        <v>2.7968239459944467E-2</v>
      </c>
      <c r="BA139" s="120">
        <f t="shared" si="38"/>
        <v>0.16723707561406492</v>
      </c>
      <c r="BB139" s="115">
        <f t="shared" si="39"/>
        <v>0.68283128817887295</v>
      </c>
      <c r="BC139" s="53"/>
      <c r="BD139" s="53"/>
    </row>
    <row r="140" spans="1:56">
      <c r="A140" s="88">
        <v>139</v>
      </c>
      <c r="B140" s="116">
        <v>7.7482999234290695E-3</v>
      </c>
      <c r="C140" s="116">
        <v>0.62267957452114686</v>
      </c>
      <c r="D140" s="116">
        <v>0.75489472079442987</v>
      </c>
      <c r="E140" s="116">
        <v>0.41825233678460516</v>
      </c>
      <c r="F140" s="116">
        <v>0.58734278871293699</v>
      </c>
      <c r="G140" s="116">
        <v>1.7947376245718516E-2</v>
      </c>
      <c r="H140" s="116">
        <v>0.79470604772391074</v>
      </c>
      <c r="I140" s="116">
        <v>0.34152940113970431</v>
      </c>
      <c r="J140" s="116">
        <v>0.59872451911019309</v>
      </c>
      <c r="K140" s="97">
        <v>0.12663478886103441</v>
      </c>
      <c r="L140" s="98"/>
      <c r="M140" s="99">
        <v>139</v>
      </c>
      <c r="N140" s="119">
        <v>-2.4205605124678176</v>
      </c>
      <c r="O140" s="119">
        <v>0.31252594181879728</v>
      </c>
      <c r="P140" s="119">
        <v>0.68997396745027828</v>
      </c>
      <c r="Q140" s="119">
        <v>-0.20636645283756383</v>
      </c>
      <c r="R140" s="119">
        <v>0.22071490830115736</v>
      </c>
      <c r="S140" s="119">
        <v>-2.0981176645503741</v>
      </c>
      <c r="T140" s="119">
        <v>0.82285948515647578</v>
      </c>
      <c r="U140" s="116">
        <v>-0.40829269422864051</v>
      </c>
      <c r="V140" s="116">
        <v>0.25004705206736855</v>
      </c>
      <c r="W140" s="91">
        <v>-1.142443838891799</v>
      </c>
      <c r="X140" s="53"/>
      <c r="Y140" s="92">
        <v>139</v>
      </c>
      <c r="Z140" s="116">
        <f>(幕後結果!$AB$2+幕後結果!$AB$4*幕後結果_最佳化!$N1141)*12/3</f>
        <v>-3.6197871005010804</v>
      </c>
      <c r="AA140" s="116">
        <f>(幕後結果!$AC$2+幕後結果!$AC$4*幕後結果_最佳化!$O1141)*12/3</f>
        <v>0.6370443049424066</v>
      </c>
      <c r="AB140" s="116">
        <f>(幕後結果!$AD$2+幕後結果!$AD$4*幕後結果_最佳化!$P1141)*12/3</f>
        <v>0.10744288645812156</v>
      </c>
      <c r="AC140" s="116">
        <f>(幕後結果!$AE$2+幕後結果!$AE$4*幕後結果_最佳化!$Q1141)*12/3</f>
        <v>-0.33964546487150676</v>
      </c>
      <c r="AD140" s="116">
        <f>(幕後結果!$AF$2+幕後結果!$AF$4*幕後結果_最佳化!$R1141)*12/3</f>
        <v>-0.60249776785206377</v>
      </c>
      <c r="AE140" s="116">
        <f>(幕後結果!$AG$2+幕後結果!$AG$4*幕後結果_最佳化!$S1141)*12/3</f>
        <v>-0.99055021328562931</v>
      </c>
      <c r="AF140" s="116">
        <f>(幕後結果!$AH$2+幕後結果!$AH$4*幕後結果_最佳化!$T1141)*12/3</f>
        <v>0.21869244791799278</v>
      </c>
      <c r="AG140" s="116">
        <f>(幕後結果!$AI$2+幕後結果!$AI$4*幕後結果_最佳化!$U1141)*12/3</f>
        <v>-0.34632644085478653</v>
      </c>
      <c r="AH140" s="116">
        <f>(幕後結果!$AJ$2+幕後結果!$AJ$4*幕後結果_最佳化!$V1141)*12/3</f>
        <v>-0.38995430230355616</v>
      </c>
      <c r="AI140" s="93">
        <f>(幕後結果!$AK$2+幕後結果!$AK$4*幕後結果_最佳化!$W1141)*12/3</f>
        <v>-0.68206033113101261</v>
      </c>
      <c r="AJ140" s="53"/>
      <c r="AK140" s="53"/>
      <c r="AL140" s="53"/>
      <c r="AM140" s="101">
        <v>139</v>
      </c>
      <c r="AN140" s="120">
        <f t="shared" si="27"/>
        <v>2.3298502941347471E-2</v>
      </c>
      <c r="AO140" s="120">
        <f t="shared" si="28"/>
        <v>3.0759172088535909E-2</v>
      </c>
      <c r="AP140" s="120">
        <f t="shared" si="29"/>
        <v>6.0164357464742933E-2</v>
      </c>
      <c r="AQ140" s="120">
        <f t="shared" si="30"/>
        <v>8.7690098793926433E-2</v>
      </c>
      <c r="AR140" s="120">
        <f t="shared" si="31"/>
        <v>0.17439193504852363</v>
      </c>
      <c r="AS140" s="120">
        <f t="shared" si="32"/>
        <v>7.7103457108028156E-2</v>
      </c>
      <c r="AT140" s="120">
        <f t="shared" si="33"/>
        <v>0.17744781595005521</v>
      </c>
      <c r="AU140" s="120">
        <f t="shared" si="34"/>
        <v>9.1976411217289014E-2</v>
      </c>
      <c r="AV140" s="120">
        <f t="shared" si="35"/>
        <v>0.12543683457905902</v>
      </c>
      <c r="AW140" s="120">
        <f t="shared" si="36"/>
        <v>0.15173141480849239</v>
      </c>
      <c r="AX140" s="120">
        <f t="shared" si="37"/>
        <v>1</v>
      </c>
      <c r="AY140" s="120">
        <f>SUMPRODUCT(AN140:AW140,幕後結果_最佳化!$Z$1005:$AI$1005)</f>
        <v>-9.518426700055968E-3</v>
      </c>
      <c r="AZ140" s="120">
        <f>(SUMPRODUCT(AN140:AW140,MMULT(AN140:AW140,幕後結果!$AB$9:$AK$18)))*252</f>
        <v>2.1272719433608332E-2</v>
      </c>
      <c r="BA140" s="120">
        <f t="shared" si="38"/>
        <v>0.14585170356772775</v>
      </c>
      <c r="BB140" s="115">
        <f t="shared" si="39"/>
        <v>-0.35939536815704676</v>
      </c>
      <c r="BC140" s="53"/>
      <c r="BD140" s="53"/>
    </row>
    <row r="141" spans="1:56">
      <c r="A141" s="88">
        <v>140</v>
      </c>
      <c r="B141" s="116">
        <v>0.60422651547898254</v>
      </c>
      <c r="C141" s="116">
        <v>0.25449617808212999</v>
      </c>
      <c r="D141" s="116">
        <v>0.12346674150951542</v>
      </c>
      <c r="E141" s="116">
        <v>0.45663077792781737</v>
      </c>
      <c r="F141" s="116">
        <v>0.56987624424217498</v>
      </c>
      <c r="G141" s="116">
        <v>8.9999801564668802E-2</v>
      </c>
      <c r="H141" s="116">
        <v>0.159322249809426</v>
      </c>
      <c r="I141" s="116">
        <v>0.18341327965773946</v>
      </c>
      <c r="J141" s="116">
        <v>0.77437113204057706</v>
      </c>
      <c r="K141" s="97">
        <v>0.93662279430247009</v>
      </c>
      <c r="L141" s="98"/>
      <c r="M141" s="99">
        <v>140</v>
      </c>
      <c r="N141" s="119">
        <v>0.26430232477823878</v>
      </c>
      <c r="O141" s="119">
        <v>-0.66040750677755278</v>
      </c>
      <c r="P141" s="119">
        <v>-1.1578298410473871</v>
      </c>
      <c r="Q141" s="119">
        <v>-0.10892553158110543</v>
      </c>
      <c r="R141" s="119">
        <v>0.17605910115152354</v>
      </c>
      <c r="S141" s="119">
        <v>-1.3407562556541701</v>
      </c>
      <c r="T141" s="119">
        <v>-0.99724727396756407</v>
      </c>
      <c r="U141" s="116">
        <v>-0.90243363723166692</v>
      </c>
      <c r="V141" s="116">
        <v>0.75331984574860855</v>
      </c>
      <c r="W141" s="91">
        <v>1.5270265423663663</v>
      </c>
      <c r="X141" s="53"/>
      <c r="Y141" s="92">
        <v>140</v>
      </c>
      <c r="Z141" s="116">
        <f>(幕後結果!$AB$2+幕後結果!$AB$4*幕後結果_最佳化!$N1142)*12/3</f>
        <v>0.68457732623795275</v>
      </c>
      <c r="AA141" s="116">
        <f>(幕後結果!$AC$2+幕後結果!$AC$4*幕後結果_最佳化!$O1142)*12/3</f>
        <v>-0.19932060380680772</v>
      </c>
      <c r="AB141" s="116">
        <f>(幕後結果!$AD$2+幕後結果!$AD$4*幕後結果_最佳化!$P1142)*12/3</f>
        <v>-0.84654979716960688</v>
      </c>
      <c r="AC141" s="116">
        <f>(幕後結果!$AE$2+幕後結果!$AE$4*幕後結果_最佳化!$Q1142)*12/3</f>
        <v>-0.1651279145823672</v>
      </c>
      <c r="AD141" s="116">
        <f>(幕後結果!$AF$2+幕後結果!$AF$4*幕後結果_最佳化!$R1142)*12/3</f>
        <v>-0.41530763669060794</v>
      </c>
      <c r="AE141" s="116">
        <f>(幕後結果!$AG$2+幕後結果!$AG$4*幕後結果_最佳化!$S1142)*12/3</f>
        <v>-0.40533999585394498</v>
      </c>
      <c r="AF141" s="116">
        <f>(幕後結果!$AH$2+幕後結果!$AH$4*幕後結果_最佳化!$T1142)*12/3</f>
        <v>-0.59800367441917279</v>
      </c>
      <c r="AG141" s="116">
        <f>(幕後結果!$AI$2+幕後結果!$AI$4*幕後結果_最佳化!$U1142)*12/3</f>
        <v>-0.56308647475967943</v>
      </c>
      <c r="AH141" s="116">
        <f>(幕後結果!$AJ$2+幕後結果!$AJ$4*幕後結果_最佳化!$V1142)*12/3</f>
        <v>-0.53566257616380053</v>
      </c>
      <c r="AI141" s="93">
        <f>(幕後結果!$AK$2+幕後結果!$AK$4*幕後結果_最佳化!$W1142)*12/3</f>
        <v>0.68808716701273698</v>
      </c>
      <c r="AJ141" s="53"/>
      <c r="AK141" s="53"/>
      <c r="AL141" s="53"/>
      <c r="AM141" s="101">
        <v>140</v>
      </c>
      <c r="AN141" s="120">
        <f t="shared" si="27"/>
        <v>8.0351318531257501E-2</v>
      </c>
      <c r="AO141" s="120">
        <f t="shared" si="28"/>
        <v>0.12189324611856153</v>
      </c>
      <c r="AP141" s="120">
        <f t="shared" si="29"/>
        <v>5.3856640601428994E-3</v>
      </c>
      <c r="AQ141" s="120">
        <f t="shared" si="30"/>
        <v>0.15109650711450756</v>
      </c>
      <c r="AR141" s="120">
        <f t="shared" si="31"/>
        <v>0.16702175904547401</v>
      </c>
      <c r="AS141" s="120">
        <f t="shared" si="32"/>
        <v>0.12544159249914161</v>
      </c>
      <c r="AT141" s="120">
        <f t="shared" si="33"/>
        <v>0.1078183886979259</v>
      </c>
      <c r="AU141" s="120">
        <f t="shared" si="34"/>
        <v>3.7094668788556724E-2</v>
      </c>
      <c r="AV141" s="120">
        <f t="shared" si="35"/>
        <v>0.10425112711085671</v>
      </c>
      <c r="AW141" s="120">
        <f t="shared" si="36"/>
        <v>9.9645728033575492E-2</v>
      </c>
      <c r="AX141" s="120">
        <f t="shared" si="37"/>
        <v>1</v>
      </c>
      <c r="AY141" s="120">
        <f>SUMPRODUCT(AN141:AW141,幕後結果_最佳化!$Z$1005:$AI$1005)</f>
        <v>5.646383431881094E-2</v>
      </c>
      <c r="AZ141" s="120">
        <f>(SUMPRODUCT(AN141:AW141,MMULT(AN141:AW141,幕後結果!$AB$9:$AK$18)))*252</f>
        <v>2.4150853023013993E-2</v>
      </c>
      <c r="BA141" s="120">
        <f t="shared" si="38"/>
        <v>0.15540544721152472</v>
      </c>
      <c r="BB141" s="115">
        <f t="shared" si="39"/>
        <v>8.7280301702352805E-2</v>
      </c>
      <c r="BC141" s="53"/>
      <c r="BD141" s="53"/>
    </row>
    <row r="142" spans="1:56">
      <c r="A142" s="88">
        <v>141</v>
      </c>
      <c r="B142" s="116">
        <v>0.37412387617510201</v>
      </c>
      <c r="C142" s="116">
        <v>0.36478956665693896</v>
      </c>
      <c r="D142" s="116">
        <v>0.62558927640148099</v>
      </c>
      <c r="E142" s="116">
        <v>0.5431368526606728</v>
      </c>
      <c r="F142" s="116">
        <v>0.54635746038037802</v>
      </c>
      <c r="G142" s="116">
        <v>0.60447072527518175</v>
      </c>
      <c r="H142" s="116">
        <v>0.76449481088478843</v>
      </c>
      <c r="I142" s="116">
        <v>0.1199538890905838</v>
      </c>
      <c r="J142" s="116">
        <v>0.18956401223177877</v>
      </c>
      <c r="K142" s="97">
        <v>0.67852788246379192</v>
      </c>
      <c r="L142" s="98"/>
      <c r="M142" s="99">
        <v>141</v>
      </c>
      <c r="N142" s="119">
        <v>-0.32095069905459361</v>
      </c>
      <c r="O142" s="119">
        <v>-0.34568543245856886</v>
      </c>
      <c r="P142" s="119">
        <v>0.32019376791703857</v>
      </c>
      <c r="Q142" s="119">
        <v>0.1083396208382951</v>
      </c>
      <c r="R142" s="119">
        <v>0.11646366750372217</v>
      </c>
      <c r="S142" s="119">
        <v>0.26493627973937073</v>
      </c>
      <c r="T142" s="119">
        <v>0.72083607306912634</v>
      </c>
      <c r="U142" s="116">
        <v>-1.1752173311774938</v>
      </c>
      <c r="V142" s="116">
        <v>-0.87950407525928243</v>
      </c>
      <c r="W142" s="91">
        <v>0.46358621149472096</v>
      </c>
      <c r="X142" s="53"/>
      <c r="Y142" s="92">
        <v>141</v>
      </c>
      <c r="Z142" s="116">
        <f>(幕後結果!$AB$2+幕後結果!$AB$4*幕後結果_最佳化!$N1143)*12/3</f>
        <v>-0.25369864878781601</v>
      </c>
      <c r="AA142" s="116">
        <f>(幕後結果!$AC$2+幕後結果!$AC$4*幕後結果_最佳化!$O1143)*12/3</f>
        <v>5.6629240619181342E-2</v>
      </c>
      <c r="AB142" s="116">
        <f>(幕後結果!$AD$2+幕後結果!$AD$4*幕後結果_最佳化!$P1143)*12/3</f>
        <v>0.19822529073529585</v>
      </c>
      <c r="AC142" s="116">
        <f>(幕後結果!$AE$2+幕後結果!$AE$4*幕後結果_最佳化!$Q1143)*12/3</f>
        <v>0.11772649374548989</v>
      </c>
      <c r="AD142" s="116">
        <f>(幕後結果!$AF$2+幕後結果!$AF$4*幕後結果_最佳化!$R1143)*12/3</f>
        <v>-0.36243701683837654</v>
      </c>
      <c r="AE142" s="116">
        <f>(幕後結果!$AG$2+幕後結果!$AG$4*幕後結果_最佳化!$S1143)*12/3</f>
        <v>0.68332195880254298</v>
      </c>
      <c r="AF142" s="116">
        <f>(幕後結果!$AH$2+幕後結果!$AH$4*幕後結果_最佳化!$T1143)*12/3</f>
        <v>0.28996156312788629</v>
      </c>
      <c r="AG142" s="116">
        <f>(幕後結果!$AI$2+幕後結果!$AI$4*幕後結果_最佳化!$U1143)*12/3</f>
        <v>-0.38913108265923596</v>
      </c>
      <c r="AH142" s="116">
        <f>(幕後結果!$AJ$2+幕後結果!$AJ$4*幕後結果_最佳化!$V1143)*12/3</f>
        <v>-0.69077664684825102</v>
      </c>
      <c r="AI142" s="93">
        <f>(幕後結果!$AK$2+幕後結果!$AK$4*幕後結果_最佳化!$W1143)*12/3</f>
        <v>0.248788230478211</v>
      </c>
      <c r="AJ142" s="53"/>
      <c r="AK142" s="53"/>
      <c r="AL142" s="53"/>
      <c r="AM142" s="101">
        <v>141</v>
      </c>
      <c r="AN142" s="120">
        <f t="shared" si="27"/>
        <v>6.1594332870211869E-2</v>
      </c>
      <c r="AO142" s="120">
        <f t="shared" si="28"/>
        <v>0.15155637242614803</v>
      </c>
      <c r="AP142" s="120">
        <f t="shared" si="29"/>
        <v>5.7687167355603038E-2</v>
      </c>
      <c r="AQ142" s="120">
        <f t="shared" si="30"/>
        <v>0.16667507765473416</v>
      </c>
      <c r="AR142" s="120">
        <f t="shared" si="31"/>
        <v>9.0853899571299829E-2</v>
      </c>
      <c r="AS142" s="120">
        <f t="shared" si="32"/>
        <v>5.6491385493238476E-2</v>
      </c>
      <c r="AT142" s="120">
        <f t="shared" si="33"/>
        <v>9.4613405543588214E-2</v>
      </c>
      <c r="AU142" s="120">
        <f t="shared" si="34"/>
        <v>0.14372871857821315</v>
      </c>
      <c r="AV142" s="120">
        <f t="shared" si="35"/>
        <v>9.745883113742082E-2</v>
      </c>
      <c r="AW142" s="120">
        <f t="shared" si="36"/>
        <v>7.9340809369542353E-2</v>
      </c>
      <c r="AX142" s="120">
        <f t="shared" si="37"/>
        <v>1</v>
      </c>
      <c r="AY142" s="120">
        <f>SUMPRODUCT(AN142:AW142,幕後結果_最佳化!$Z$1005:$AI$1005)</f>
        <v>5.7145322963651032E-2</v>
      </c>
      <c r="AZ142" s="120">
        <f>(SUMPRODUCT(AN142:AW142,MMULT(AN142:AW142,幕後結果!$AB$9:$AK$18)))*252</f>
        <v>2.1922779361643038E-2</v>
      </c>
      <c r="BA142" s="120">
        <f t="shared" si="38"/>
        <v>0.14806343019680127</v>
      </c>
      <c r="BB142" s="115">
        <f t="shared" si="39"/>
        <v>9.6210947866847307E-2</v>
      </c>
      <c r="BC142" s="53"/>
      <c r="BD142" s="53"/>
    </row>
    <row r="143" spans="1:56">
      <c r="A143" s="88">
        <v>142</v>
      </c>
      <c r="B143" s="116">
        <v>0.31660995580539564</v>
      </c>
      <c r="C143" s="116">
        <v>0.51044503875034675</v>
      </c>
      <c r="D143" s="116">
        <v>0.70708845402060172</v>
      </c>
      <c r="E143" s="116">
        <v>0.26109197703160403</v>
      </c>
      <c r="F143" s="116">
        <v>0.34871734707707458</v>
      </c>
      <c r="G143" s="116">
        <v>0.23670145881919469</v>
      </c>
      <c r="H143" s="116">
        <v>0.66898171394318795</v>
      </c>
      <c r="I143" s="116">
        <v>0.76013724557810414</v>
      </c>
      <c r="J143" s="116">
        <v>0.27352191578977769</v>
      </c>
      <c r="K143" s="97">
        <v>0.12473964088216638</v>
      </c>
      <c r="L143" s="98"/>
      <c r="M143" s="99">
        <v>142</v>
      </c>
      <c r="N143" s="119">
        <v>-0.47719971842973552</v>
      </c>
      <c r="O143" s="119">
        <v>2.6184821401603445E-2</v>
      </c>
      <c r="P143" s="119">
        <v>0.54489884315698511</v>
      </c>
      <c r="Q143" s="119">
        <v>-0.63998253470906941</v>
      </c>
      <c r="R143" s="119">
        <v>-0.38878568088364801</v>
      </c>
      <c r="S143" s="119">
        <v>-0.71695329166323429</v>
      </c>
      <c r="T143" s="119">
        <v>0.4371031097915371</v>
      </c>
      <c r="U143" s="116">
        <v>0.70674411582052343</v>
      </c>
      <c r="V143" s="116">
        <v>-0.60219576919799656</v>
      </c>
      <c r="W143" s="91">
        <v>-1.1516150801879048</v>
      </c>
      <c r="X143" s="53"/>
      <c r="Y143" s="92">
        <v>142</v>
      </c>
      <c r="Z143" s="116">
        <f>(幕後結果!$AB$2+幕後結果!$AB$4*幕後結果_最佳化!$N1144)*12/3</f>
        <v>-0.50419663005566961</v>
      </c>
      <c r="AA143" s="116">
        <f>(幕後結果!$AC$2+幕後結果!$AC$4*幕後結果_最佳化!$O1144)*12/3</f>
        <v>0.33147237820546765</v>
      </c>
      <c r="AB143" s="116">
        <f>(幕後結果!$AD$2+幕後結果!$AD$4*幕後結果_最佳化!$P1144)*12/3</f>
        <v>0.36497076133716105</v>
      </c>
      <c r="AC143" s="116">
        <f>(幕後結果!$AE$2+幕後結果!$AE$4*幕後結果_最佳化!$Q1144)*12/3</f>
        <v>-0.40495513947411083</v>
      </c>
      <c r="AD143" s="116">
        <f>(幕後結果!$AF$2+幕後結果!$AF$4*幕後結果_最佳化!$R1144)*12/3</f>
        <v>-0.64887141019189198</v>
      </c>
      <c r="AE143" s="116">
        <f>(幕後結果!$AG$2+幕後結果!$AG$4*幕後結果_最佳化!$S1144)*12/3</f>
        <v>-5.6163489731068883E-2</v>
      </c>
      <c r="AF143" s="116">
        <f>(幕後結果!$AH$2+幕後結果!$AH$4*幕後結果_最佳化!$T1144)*12/3</f>
        <v>0.13247110406770907</v>
      </c>
      <c r="AG143" s="116">
        <f>(幕後結果!$AI$2+幕後結果!$AI$4*幕後結果_最佳化!$U1144)*12/3</f>
        <v>0.12780169193770155</v>
      </c>
      <c r="AH143" s="116">
        <f>(幕後結果!$AJ$2+幕後結果!$AJ$4*幕後結果_最佳化!$V1144)*12/3</f>
        <v>-0.43536299888831548</v>
      </c>
      <c r="AI143" s="93">
        <f>(幕後結果!$AK$2+幕後結果!$AK$4*幕後結果_最佳化!$W1144)*12/3</f>
        <v>-0.44346858933844607</v>
      </c>
      <c r="AJ143" s="53"/>
      <c r="AK143" s="53"/>
      <c r="AL143" s="53"/>
      <c r="AM143" s="101">
        <v>142</v>
      </c>
      <c r="AN143" s="120">
        <f t="shared" si="27"/>
        <v>7.4972204703033729E-2</v>
      </c>
      <c r="AO143" s="120">
        <f t="shared" si="28"/>
        <v>0.14535565025768307</v>
      </c>
      <c r="AP143" s="120">
        <f t="shared" si="29"/>
        <v>5.2489092288786135E-2</v>
      </c>
      <c r="AQ143" s="120">
        <f t="shared" si="30"/>
        <v>0.17484078131311837</v>
      </c>
      <c r="AR143" s="120">
        <f t="shared" si="31"/>
        <v>3.5652191209301541E-2</v>
      </c>
      <c r="AS143" s="120">
        <f t="shared" si="32"/>
        <v>0.16859582413732258</v>
      </c>
      <c r="AT143" s="120">
        <f t="shared" si="33"/>
        <v>0.16091747052451427</v>
      </c>
      <c r="AU143" s="120">
        <f t="shared" si="34"/>
        <v>7.7511460061215315E-2</v>
      </c>
      <c r="AV143" s="120">
        <f t="shared" si="35"/>
        <v>6.1123355566581203E-2</v>
      </c>
      <c r="AW143" s="120">
        <f t="shared" si="36"/>
        <v>4.8541969938443758E-2</v>
      </c>
      <c r="AX143" s="120">
        <f t="shared" si="37"/>
        <v>1</v>
      </c>
      <c r="AY143" s="120">
        <f>SUMPRODUCT(AN143:AW143,幕後結果_最佳化!$Z$1005:$AI$1005)</f>
        <v>0.14416017901425474</v>
      </c>
      <c r="AZ143" s="120">
        <f>(SUMPRODUCT(AN143:AW143,MMULT(AN143:AW143,幕後結果!$AB$9:$AK$18)))*252</f>
        <v>2.4548807528275401E-2</v>
      </c>
      <c r="BA143" s="120">
        <f t="shared" si="38"/>
        <v>0.15668059078352814</v>
      </c>
      <c r="BB143" s="115">
        <f t="shared" si="39"/>
        <v>0.64628412816082026</v>
      </c>
      <c r="BC143" s="53"/>
      <c r="BD143" s="53"/>
    </row>
    <row r="144" spans="1:56">
      <c r="A144" s="88">
        <v>143</v>
      </c>
      <c r="B144" s="116">
        <v>0.47985820268031887</v>
      </c>
      <c r="C144" s="116">
        <v>0.18853243924889362</v>
      </c>
      <c r="D144" s="116">
        <v>0.51975587066832896</v>
      </c>
      <c r="E144" s="116">
        <v>0.47887654877807484</v>
      </c>
      <c r="F144" s="116">
        <v>0.62012611007846075</v>
      </c>
      <c r="G144" s="116">
        <v>0.23012072157749897</v>
      </c>
      <c r="H144" s="116">
        <v>0.58716313631024719</v>
      </c>
      <c r="I144" s="116">
        <v>0.60293003994768091</v>
      </c>
      <c r="J144" s="116">
        <v>0.14434288575802801</v>
      </c>
      <c r="K144" s="97">
        <v>0.51168534971635005</v>
      </c>
      <c r="L144" s="98"/>
      <c r="M144" s="99">
        <v>143</v>
      </c>
      <c r="N144" s="119">
        <v>-5.050946712537787E-2</v>
      </c>
      <c r="O144" s="119">
        <v>-0.88331726430130431</v>
      </c>
      <c r="P144" s="119">
        <v>4.9540881237526965E-2</v>
      </c>
      <c r="Q144" s="119">
        <v>-5.2973405165094065E-2</v>
      </c>
      <c r="R144" s="119">
        <v>0.30581201497417254</v>
      </c>
      <c r="S144" s="119">
        <v>-0.73844933686786451</v>
      </c>
      <c r="T144" s="119">
        <v>0.2202535065817369</v>
      </c>
      <c r="U144" s="116">
        <v>0.26093851845193811</v>
      </c>
      <c r="V144" s="116">
        <v>-1.0610090870525359</v>
      </c>
      <c r="W144" s="91">
        <v>2.9295017613144441E-2</v>
      </c>
      <c r="X144" s="53"/>
      <c r="Y144" s="92">
        <v>143</v>
      </c>
      <c r="Z144" s="116">
        <f>(幕後結果!$AB$2+幕後結果!$AB$4*幕後結果_最佳化!$N1145)*12/3</f>
        <v>0.17987196126004243</v>
      </c>
      <c r="AA144" s="116">
        <f>(幕後結果!$AC$2+幕後結果!$AC$4*幕後結果_最佳化!$O1145)*12/3</f>
        <v>-0.34302089091700538</v>
      </c>
      <c r="AB144" s="116">
        <f>(幕後結果!$AD$2+幕後結果!$AD$4*幕後結果_最佳化!$P1145)*12/3</f>
        <v>7.9078058773385772E-3</v>
      </c>
      <c r="AC144" s="116">
        <f>(幕後結果!$AE$2+幕後結果!$AE$4*幕後結果_最佳化!$Q1145)*12/3</f>
        <v>-2.7010197315085027E-2</v>
      </c>
      <c r="AD144" s="116">
        <f>(幕後結果!$AF$2+幕後結果!$AF$4*幕後結果_最佳化!$R1145)*12/3</f>
        <v>-0.24324074946511018</v>
      </c>
      <c r="AE144" s="116">
        <f>(幕後結果!$AG$2+幕後結果!$AG$4*幕後結果_最佳化!$S1145)*12/3</f>
        <v>-1.6665601249893358E-3</v>
      </c>
      <c r="AF144" s="116">
        <f>(幕後結果!$AH$2+幕後結果!$AH$4*幕後結果_最佳化!$T1145)*12/3</f>
        <v>9.9187226872084686E-3</v>
      </c>
      <c r="AG144" s="116">
        <f>(幕後結果!$AI$2+幕後結果!$AI$4*幕後結果_最佳化!$U1145)*12/3</f>
        <v>-4.5846144187614409E-2</v>
      </c>
      <c r="AH144" s="116">
        <f>(幕後結果!$AJ$2+幕後結果!$AJ$4*幕後結果_最佳化!$V1145)*12/3</f>
        <v>-0.68588882865964018</v>
      </c>
      <c r="AI144" s="93">
        <f>(幕後結果!$AK$2+幕後結果!$AK$4*幕後結果_最佳化!$W1145)*12/3</f>
        <v>0.10408390035887782</v>
      </c>
      <c r="AJ144" s="53"/>
      <c r="AK144" s="53"/>
      <c r="AL144" s="53"/>
      <c r="AM144" s="101">
        <v>143</v>
      </c>
      <c r="AN144" s="120">
        <f t="shared" si="27"/>
        <v>1.1258751919578027E-2</v>
      </c>
      <c r="AO144" s="120">
        <f t="shared" si="28"/>
        <v>0.1942426542582493</v>
      </c>
      <c r="AP144" s="120">
        <f t="shared" si="29"/>
        <v>0.24192273200184644</v>
      </c>
      <c r="AQ144" s="120">
        <f t="shared" si="30"/>
        <v>0.13967108518847754</v>
      </c>
      <c r="AR144" s="120">
        <f t="shared" si="31"/>
        <v>7.2313842034764431E-2</v>
      </c>
      <c r="AS144" s="120">
        <f t="shared" si="32"/>
        <v>2.9511863072643953E-2</v>
      </c>
      <c r="AT144" s="120">
        <f t="shared" si="33"/>
        <v>1.1987860528166411E-2</v>
      </c>
      <c r="AU144" s="120">
        <f t="shared" si="34"/>
        <v>4.5925157866881533E-2</v>
      </c>
      <c r="AV144" s="120">
        <f t="shared" si="35"/>
        <v>0.19000087938374938</v>
      </c>
      <c r="AW144" s="120">
        <f t="shared" si="36"/>
        <v>6.3165173745642872E-2</v>
      </c>
      <c r="AX144" s="120">
        <f t="shared" si="37"/>
        <v>0.99999999999999978</v>
      </c>
      <c r="AY144" s="120">
        <f>SUMPRODUCT(AN144:AW144,幕後結果_最佳化!$Z$1005:$AI$1005)</f>
        <v>1.7997420972753517E-2</v>
      </c>
      <c r="AZ144" s="120">
        <f>(SUMPRODUCT(AN144:AW144,MMULT(AN144:AW144,幕後結果!$AB$9:$AK$18)))*252</f>
        <v>2.7010145122795256E-2</v>
      </c>
      <c r="BA144" s="120">
        <f t="shared" si="38"/>
        <v>0.16434763497779717</v>
      </c>
      <c r="BB144" s="115">
        <f t="shared" si="39"/>
        <v>-0.15152380519872247</v>
      </c>
      <c r="BC144" s="53"/>
      <c r="BD144" s="53"/>
    </row>
    <row r="145" spans="1:56">
      <c r="A145" s="88">
        <v>144</v>
      </c>
      <c r="B145" s="116">
        <v>0.8952784185362852</v>
      </c>
      <c r="C145" s="116">
        <v>0.19509644117116554</v>
      </c>
      <c r="D145" s="116">
        <v>0.68403674444948548</v>
      </c>
      <c r="E145" s="116">
        <v>0.47146507064094778</v>
      </c>
      <c r="F145" s="116">
        <v>0.91664724326898805</v>
      </c>
      <c r="G145" s="116">
        <v>0.44454270543035701</v>
      </c>
      <c r="H145" s="116">
        <v>9.7953239904950973E-2</v>
      </c>
      <c r="I145" s="116">
        <v>0.14008738367530271</v>
      </c>
      <c r="J145" s="116">
        <v>0.3124470476648622</v>
      </c>
      <c r="K145" s="97">
        <v>0.41936211108409105</v>
      </c>
      <c r="L145" s="98"/>
      <c r="M145" s="99">
        <v>144</v>
      </c>
      <c r="N145" s="119">
        <v>1.2550980647361005</v>
      </c>
      <c r="O145" s="119">
        <v>-0.85926762339883922</v>
      </c>
      <c r="P145" s="119">
        <v>0.47901703331237228</v>
      </c>
      <c r="Q145" s="119">
        <v>-7.1587558836110593E-2</v>
      </c>
      <c r="R145" s="119">
        <v>1.3828674469109965</v>
      </c>
      <c r="S145" s="119">
        <v>-0.13946158386917071</v>
      </c>
      <c r="T145" s="119">
        <v>-1.2933024321404765</v>
      </c>
      <c r="U145" s="116">
        <v>-1.0799268237741408</v>
      </c>
      <c r="V145" s="116">
        <v>-0.48892598918315217</v>
      </c>
      <c r="W145" s="91">
        <v>-0.20352562087110806</v>
      </c>
      <c r="X145" s="53"/>
      <c r="Y145" s="92">
        <v>144</v>
      </c>
      <c r="Z145" s="116">
        <f>(幕後結果!$AB$2+幕後結果!$AB$4*幕後結果_最佳化!$N1146)*12/3</f>
        <v>2.2730182246242832</v>
      </c>
      <c r="AA145" s="116">
        <f>(幕後結果!$AC$2+幕後結果!$AC$4*幕後結果_最佳化!$O1146)*12/3</f>
        <v>-0.39304505087320568</v>
      </c>
      <c r="AB145" s="116">
        <f>(幕後結果!$AD$2+幕後結果!$AD$4*幕後結果_最佳化!$P1146)*12/3</f>
        <v>0.60197200852722377</v>
      </c>
      <c r="AC145" s="116">
        <f>(幕後結果!$AE$2+幕後結果!$AE$4*幕後結果_最佳化!$Q1146)*12/3</f>
        <v>0.21058323778704127</v>
      </c>
      <c r="AD145" s="116">
        <f>(幕後結果!$AF$2+幕後結果!$AF$4*幕後結果_最佳化!$R1146)*12/3</f>
        <v>0.61462358025252628</v>
      </c>
      <c r="AE145" s="116">
        <f>(幕後結果!$AG$2+幕後結果!$AG$4*幕後結果_最佳化!$S1146)*12/3</f>
        <v>0.49320321005463258</v>
      </c>
      <c r="AF145" s="116">
        <f>(幕後結果!$AH$2+幕後結果!$AH$4*幕後結果_最佳化!$T1146)*12/3</f>
        <v>-0.51494637070006377</v>
      </c>
      <c r="AG145" s="116">
        <f>(幕後結果!$AI$2+幕後結果!$AI$4*幕後結果_最佳化!$U1146)*12/3</f>
        <v>-0.31024350437438342</v>
      </c>
      <c r="AH145" s="116">
        <f>(幕後結果!$AJ$2+幕後結果!$AJ$4*幕後結果_最佳化!$V1146)*12/3</f>
        <v>-0.48896813742305612</v>
      </c>
      <c r="AI145" s="93">
        <f>(幕後結果!$AK$2+幕後結果!$AK$4*幕後結果_最佳化!$W1146)*12/3</f>
        <v>0.12878915914624445</v>
      </c>
      <c r="AJ145" s="53"/>
      <c r="AK145" s="53"/>
      <c r="AL145" s="53"/>
      <c r="AM145" s="101">
        <v>144</v>
      </c>
      <c r="AN145" s="120">
        <f t="shared" si="27"/>
        <v>3.8897608848923251E-2</v>
      </c>
      <c r="AO145" s="120">
        <f t="shared" si="28"/>
        <v>4.502121916684447E-2</v>
      </c>
      <c r="AP145" s="120">
        <f t="shared" si="29"/>
        <v>0.14431627165321312</v>
      </c>
      <c r="AQ145" s="120">
        <f t="shared" si="30"/>
        <v>0.10697971991351884</v>
      </c>
      <c r="AR145" s="120">
        <f t="shared" si="31"/>
        <v>0.12039242881013901</v>
      </c>
      <c r="AS145" s="120">
        <f t="shared" si="32"/>
        <v>9.3139692808333466E-2</v>
      </c>
      <c r="AT145" s="120">
        <f t="shared" si="33"/>
        <v>0.15516246895051539</v>
      </c>
      <c r="AU145" s="120">
        <f t="shared" si="34"/>
        <v>5.9288577419040263E-2</v>
      </c>
      <c r="AV145" s="120">
        <f t="shared" si="35"/>
        <v>0.10682723937133298</v>
      </c>
      <c r="AW145" s="120">
        <f t="shared" si="36"/>
        <v>0.12997477305813926</v>
      </c>
      <c r="AX145" s="120">
        <f t="shared" si="37"/>
        <v>1</v>
      </c>
      <c r="AY145" s="120">
        <f>SUMPRODUCT(AN145:AW145,幕後結果_最佳化!$Z$1005:$AI$1005)</f>
        <v>3.1783036312349758E-2</v>
      </c>
      <c r="AZ145" s="120">
        <f>(SUMPRODUCT(AN145:AW145,MMULT(AN145:AW145,幕後結果!$AB$9:$AK$18)))*252</f>
        <v>2.3388275499537502E-2</v>
      </c>
      <c r="BA145" s="120">
        <f t="shared" si="38"/>
        <v>0.15293225787758938</v>
      </c>
      <c r="BB145" s="115">
        <f t="shared" si="39"/>
        <v>-7.2692078453118272E-2</v>
      </c>
      <c r="BC145" s="53"/>
      <c r="BD145" s="53"/>
    </row>
    <row r="146" spans="1:56">
      <c r="A146" s="88">
        <v>145</v>
      </c>
      <c r="B146" s="116">
        <v>0.11334680389026053</v>
      </c>
      <c r="C146" s="116">
        <v>0.57482477248938224</v>
      </c>
      <c r="D146" s="116">
        <v>0.41629239565795118</v>
      </c>
      <c r="E146" s="116">
        <v>0.90682914430654216</v>
      </c>
      <c r="F146" s="116">
        <v>0.38267802865820699</v>
      </c>
      <c r="G146" s="116">
        <v>0.57777725214689246</v>
      </c>
      <c r="H146" s="116">
        <v>0.4441906407861671</v>
      </c>
      <c r="I146" s="116">
        <v>0.19814133896343655</v>
      </c>
      <c r="J146" s="116">
        <v>1.1750974315380969E-2</v>
      </c>
      <c r="K146" s="97">
        <v>0.63053232476458043</v>
      </c>
      <c r="L146" s="98"/>
      <c r="M146" s="99">
        <v>145</v>
      </c>
      <c r="N146" s="119">
        <v>-1.2089199319654615</v>
      </c>
      <c r="O146" s="119">
        <v>0.18867128957245896</v>
      </c>
      <c r="P146" s="119">
        <v>-0.21138765201314225</v>
      </c>
      <c r="Q146" s="119">
        <v>1.3214789661322472</v>
      </c>
      <c r="R146" s="119">
        <v>-0.29845481568411636</v>
      </c>
      <c r="S146" s="119">
        <v>0.19621039047601591</v>
      </c>
      <c r="T146" s="119">
        <v>-0.14035275848080569</v>
      </c>
      <c r="U146" s="116">
        <v>-0.84827887788792533</v>
      </c>
      <c r="V146" s="116">
        <v>-2.2651749023738659</v>
      </c>
      <c r="W146" s="91">
        <v>0.33326355082722736</v>
      </c>
      <c r="X146" s="53"/>
      <c r="Y146" s="92">
        <v>145</v>
      </c>
      <c r="Z146" s="116">
        <f>(幕後結果!$AB$2+幕後結果!$AB$4*幕後結果_最佳化!$N1147)*12/3</f>
        <v>-1.6772883849773834</v>
      </c>
      <c r="AA146" s="116">
        <f>(幕後結果!$AC$2+幕後結果!$AC$4*幕後結果_最佳化!$O1147)*12/3</f>
        <v>0.48575100899029805</v>
      </c>
      <c r="AB146" s="116">
        <f>(幕後結果!$AD$2+幕後結果!$AD$4*幕後結果_最佳化!$P1147)*12/3</f>
        <v>-0.35439690412445318</v>
      </c>
      <c r="AC146" s="116">
        <f>(幕後結果!$AE$2+幕後結果!$AE$4*幕後結果_最佳化!$Q1147)*12/3</f>
        <v>0.83967060026920848</v>
      </c>
      <c r="AD146" s="116">
        <f>(幕後結果!$AF$2+幕後結果!$AF$4*幕後結果_最佳化!$R1147)*12/3</f>
        <v>-0.79620145202561776</v>
      </c>
      <c r="AE146" s="116">
        <f>(幕後結果!$AG$2+幕後結果!$AG$4*幕後結果_最佳化!$S1147)*12/3</f>
        <v>0.87244072395537253</v>
      </c>
      <c r="AF146" s="116">
        <f>(幕後結果!$AH$2+幕後結果!$AH$4*幕後結果_最佳化!$T1147)*12/3</f>
        <v>-0.16621918831923124</v>
      </c>
      <c r="AG146" s="116">
        <f>(幕後結果!$AI$2+幕後結果!$AI$4*幕後結果_最佳化!$U1147)*12/3</f>
        <v>-0.20172674153932613</v>
      </c>
      <c r="AH146" s="116">
        <f>(幕後結果!$AJ$2+幕後結果!$AJ$4*幕後結果_最佳化!$V1147)*12/3</f>
        <v>-1.5061950137118643</v>
      </c>
      <c r="AI146" s="93">
        <f>(幕後結果!$AK$2+幕後結果!$AK$4*幕後結果_最佳化!$W1147)*12/3</f>
        <v>-0.32038612448587522</v>
      </c>
      <c r="AJ146" s="53"/>
      <c r="AK146" s="53"/>
      <c r="AL146" s="53"/>
      <c r="AM146" s="101">
        <v>145</v>
      </c>
      <c r="AN146" s="120">
        <f t="shared" si="27"/>
        <v>0.16092673327133405</v>
      </c>
      <c r="AO146" s="120">
        <f t="shared" si="28"/>
        <v>4.5853534878365174E-2</v>
      </c>
      <c r="AP146" s="120">
        <f t="shared" si="29"/>
        <v>0.14961267087993599</v>
      </c>
      <c r="AQ146" s="120">
        <f t="shared" si="30"/>
        <v>0.23354313373527186</v>
      </c>
      <c r="AR146" s="120">
        <f t="shared" si="31"/>
        <v>0.19287144405419757</v>
      </c>
      <c r="AS146" s="120">
        <f t="shared" si="32"/>
        <v>1.2240411786418838E-2</v>
      </c>
      <c r="AT146" s="120">
        <f t="shared" si="33"/>
        <v>3.7669891133057493E-2</v>
      </c>
      <c r="AU146" s="120">
        <f t="shared" si="34"/>
        <v>3.4119160697581113E-2</v>
      </c>
      <c r="AV146" s="120">
        <f t="shared" si="35"/>
        <v>1.6335847527720087E-2</v>
      </c>
      <c r="AW146" s="120">
        <f t="shared" si="36"/>
        <v>0.11682717203611813</v>
      </c>
      <c r="AX146" s="120">
        <f t="shared" si="37"/>
        <v>1.0000000000000002</v>
      </c>
      <c r="AY146" s="120">
        <f>SUMPRODUCT(AN146:AW146,幕後結果_最佳化!$Z$1005:$AI$1005)</f>
        <v>1.7091204588629842E-2</v>
      </c>
      <c r="AZ146" s="120">
        <f>(SUMPRODUCT(AN146:AW146,MMULT(AN146:AW146,幕後結果!$AB$9:$AK$18)))*252</f>
        <v>4.1306287080214311E-2</v>
      </c>
      <c r="BA146" s="120">
        <f t="shared" si="38"/>
        <v>0.20323948209000708</v>
      </c>
      <c r="BB146" s="115">
        <f t="shared" si="39"/>
        <v>-0.12698711463917439</v>
      </c>
      <c r="BC146" s="53"/>
      <c r="BD146" s="53"/>
    </row>
    <row r="147" spans="1:56">
      <c r="A147" s="88">
        <v>146</v>
      </c>
      <c r="B147" s="116">
        <v>0.52577236141311823</v>
      </c>
      <c r="C147" s="116">
        <v>0.46705232820642251</v>
      </c>
      <c r="D147" s="116">
        <v>0.57967242595268598</v>
      </c>
      <c r="E147" s="116">
        <v>0.39029781242138739</v>
      </c>
      <c r="F147" s="116">
        <v>0.62119863434693867</v>
      </c>
      <c r="G147" s="116">
        <v>0.71890875419777367</v>
      </c>
      <c r="H147" s="116">
        <v>2.2501134540406476E-2</v>
      </c>
      <c r="I147" s="116">
        <v>0.77775347310788479</v>
      </c>
      <c r="J147" s="116">
        <v>0.52133368344281639</v>
      </c>
      <c r="K147" s="97">
        <v>0.10956604273272075</v>
      </c>
      <c r="L147" s="98"/>
      <c r="M147" s="99">
        <v>146</v>
      </c>
      <c r="N147" s="119">
        <v>6.4646730208178016E-2</v>
      </c>
      <c r="O147" s="119">
        <v>-8.2681674739394764E-2</v>
      </c>
      <c r="P147" s="119">
        <v>0.20105553731570908</v>
      </c>
      <c r="Q147" s="119">
        <v>-0.27854291717670443</v>
      </c>
      <c r="R147" s="119">
        <v>0.30863034990332705</v>
      </c>
      <c r="S147" s="119">
        <v>0.57960281896049404</v>
      </c>
      <c r="T147" s="119">
        <v>-2.0046332519368599</v>
      </c>
      <c r="U147" s="116">
        <v>0.76462806260487937</v>
      </c>
      <c r="V147" s="116">
        <v>5.3501126506306881E-2</v>
      </c>
      <c r="W147" s="91">
        <v>-1.228839241336614</v>
      </c>
      <c r="X147" s="53"/>
      <c r="Y147" s="92">
        <v>146</v>
      </c>
      <c r="Z147" s="116">
        <f>(幕後結果!$AB$2+幕後結果!$AB$4*幕後結果_最佳化!$N1148)*12/3</f>
        <v>0.36449004768323046</v>
      </c>
      <c r="AA147" s="116">
        <f>(幕後結果!$AC$2+幕後結果!$AC$4*幕後結果_最佳化!$O1148)*12/3</f>
        <v>0.2254466507935308</v>
      </c>
      <c r="AB147" s="116">
        <f>(幕後結果!$AD$2+幕後結果!$AD$4*幕後結果_最佳化!$P1148)*12/3</f>
        <v>0.20064836197575545</v>
      </c>
      <c r="AC147" s="116">
        <f>(幕後結果!$AE$2+幕後結果!$AE$4*幕後結果_最佳化!$Q1148)*12/3</f>
        <v>-0.10959208812326537</v>
      </c>
      <c r="AD147" s="116">
        <f>(幕後結果!$AF$2+幕後結果!$AF$4*幕後結果_最佳化!$R1148)*12/3</f>
        <v>-0.21410819221451005</v>
      </c>
      <c r="AE147" s="116">
        <f>(幕後結果!$AG$2+幕後結果!$AG$4*幕後結果_最佳化!$S1148)*12/3</f>
        <v>0.82309543567886256</v>
      </c>
      <c r="AF147" s="116">
        <f>(幕後結果!$AH$2+幕後結果!$AH$4*幕後結果_最佳化!$T1148)*12/3</f>
        <v>-0.96052103631555019</v>
      </c>
      <c r="AG147" s="116">
        <f>(幕後結果!$AI$2+幕後結果!$AI$4*幕後結果_最佳化!$U1148)*12/3</f>
        <v>0.40424539523333852</v>
      </c>
      <c r="AH147" s="116">
        <f>(幕後結果!$AJ$2+幕後結果!$AJ$4*幕後結果_最佳化!$V1148)*12/3</f>
        <v>-0.33988965136960103</v>
      </c>
      <c r="AI147" s="93">
        <f>(幕後結果!$AK$2+幕後結果!$AK$4*幕後結果_最佳化!$W1148)*12/3</f>
        <v>-0.32544106491126235</v>
      </c>
      <c r="AJ147" s="53"/>
      <c r="AK147" s="53"/>
      <c r="AL147" s="53"/>
      <c r="AM147" s="101">
        <v>146</v>
      </c>
      <c r="AN147" s="120">
        <f t="shared" si="27"/>
        <v>6.4059030298675504E-2</v>
      </c>
      <c r="AO147" s="120">
        <f t="shared" si="28"/>
        <v>0.16432037498268109</v>
      </c>
      <c r="AP147" s="120">
        <f t="shared" si="29"/>
        <v>5.6575305779432483E-2</v>
      </c>
      <c r="AQ147" s="120">
        <f t="shared" si="30"/>
        <v>0.10218216083184865</v>
      </c>
      <c r="AR147" s="120">
        <f t="shared" si="31"/>
        <v>4.6609670775089609E-2</v>
      </c>
      <c r="AS147" s="120">
        <f t="shared" si="32"/>
        <v>0.14271432513854687</v>
      </c>
      <c r="AT147" s="120">
        <f t="shared" si="33"/>
        <v>0.15220441367894866</v>
      </c>
      <c r="AU147" s="120">
        <f t="shared" si="34"/>
        <v>0.15767793086930504</v>
      </c>
      <c r="AV147" s="120">
        <f t="shared" si="35"/>
        <v>1.4503188024697505E-2</v>
      </c>
      <c r="AW147" s="120">
        <f t="shared" si="36"/>
        <v>9.9153599620774774E-2</v>
      </c>
      <c r="AX147" s="120">
        <f t="shared" si="37"/>
        <v>1.0000000000000002</v>
      </c>
      <c r="AY147" s="120">
        <f>SUMPRODUCT(AN147:AW147,幕後結果_最佳化!$Z$1005:$AI$1005)</f>
        <v>0.15186041436475275</v>
      </c>
      <c r="AZ147" s="120">
        <f>(SUMPRODUCT(AN147:AW147,MMULT(AN147:AW147,幕後結果!$AB$9:$AK$18)))*252</f>
        <v>2.0985861025537639E-2</v>
      </c>
      <c r="BA147" s="120">
        <f t="shared" si="38"/>
        <v>0.14486497515113045</v>
      </c>
      <c r="BB147" s="115">
        <f t="shared" si="39"/>
        <v>0.75215154146873497</v>
      </c>
      <c r="BC147" s="53"/>
      <c r="BD147" s="53"/>
    </row>
    <row r="148" spans="1:56">
      <c r="A148" s="88">
        <v>147</v>
      </c>
      <c r="B148" s="116">
        <v>0.19440643985343065</v>
      </c>
      <c r="C148" s="116">
        <v>0.48082397552800238</v>
      </c>
      <c r="D148" s="116">
        <v>1.8597459791574789E-2</v>
      </c>
      <c r="E148" s="116">
        <v>0.14239580498931614</v>
      </c>
      <c r="F148" s="116">
        <v>0.38691313028678609</v>
      </c>
      <c r="G148" s="116">
        <v>0.69923378077176102</v>
      </c>
      <c r="H148" s="116">
        <v>0.55999619323452121</v>
      </c>
      <c r="I148" s="116">
        <v>0.7459407729977976</v>
      </c>
      <c r="J148" s="116">
        <v>0.26200316384727329</v>
      </c>
      <c r="K148" s="97">
        <v>0.15128678636089954</v>
      </c>
      <c r="L148" s="98"/>
      <c r="M148" s="99">
        <v>147</v>
      </c>
      <c r="N148" s="119">
        <v>-0.86177221100662038</v>
      </c>
      <c r="O148" s="119">
        <v>-4.8085689601883169E-2</v>
      </c>
      <c r="P148" s="119">
        <v>-2.0836180965994608</v>
      </c>
      <c r="Q148" s="119">
        <v>-1.0696172886249973</v>
      </c>
      <c r="R148" s="119">
        <v>-0.2873736165041027</v>
      </c>
      <c r="S148" s="119">
        <v>0.52219805737304548</v>
      </c>
      <c r="T148" s="119">
        <v>0.15095956399498325</v>
      </c>
      <c r="U148" s="116">
        <v>0.66177028278971395</v>
      </c>
      <c r="V148" s="116">
        <v>-0.63718195892399909</v>
      </c>
      <c r="W148" s="91">
        <v>-1.0309301585239736</v>
      </c>
      <c r="X148" s="53"/>
      <c r="Y148" s="92">
        <v>147</v>
      </c>
      <c r="Z148" s="116">
        <f>(幕後結果!$AB$2+幕後結果!$AB$4*幕後結果_最佳化!$N1149)*12/3</f>
        <v>-1.1207421509613988</v>
      </c>
      <c r="AA148" s="116">
        <f>(幕後結果!$AC$2+幕後結果!$AC$4*幕後結果_最佳化!$O1149)*12/3</f>
        <v>0.29800541520296153</v>
      </c>
      <c r="AB148" s="116">
        <f>(幕後結果!$AD$2+幕後結果!$AD$4*幕後結果_最佳化!$P1149)*12/3</f>
        <v>-1.7459400492548951</v>
      </c>
      <c r="AC148" s="116">
        <f>(幕後結果!$AE$2+幕後結果!$AE$4*幕後結果_最佳化!$Q1149)*12/3</f>
        <v>-1.1235468874805503</v>
      </c>
      <c r="AD148" s="116">
        <f>(幕後結果!$AF$2+幕後結果!$AF$4*幕後結果_最佳化!$R1149)*12/3</f>
        <v>-0.97760902751536705</v>
      </c>
      <c r="AE148" s="116">
        <f>(幕後結果!$AG$2+幕後結果!$AG$4*幕後結果_最佳化!$S1149)*12/3</f>
        <v>0.35105816716154276</v>
      </c>
      <c r="AF148" s="116">
        <f>(幕後結果!$AH$2+幕後結果!$AH$4*幕後結果_最佳化!$T1149)*12/3</f>
        <v>-0.17670405154128199</v>
      </c>
      <c r="AG148" s="116">
        <f>(幕後結果!$AI$2+幕後結果!$AI$4*幕後結果_最佳化!$U1149)*12/3</f>
        <v>0.1854688410429918</v>
      </c>
      <c r="AH148" s="116">
        <f>(幕後結果!$AJ$2+幕後結果!$AJ$4*幕後結果_最佳化!$V1149)*12/3</f>
        <v>-0.93720348255976893</v>
      </c>
      <c r="AI148" s="93">
        <f>(幕後結果!$AK$2+幕後結果!$AK$4*幕後結果_最佳化!$W1149)*12/3</f>
        <v>-0.79878269533711554</v>
      </c>
      <c r="AJ148" s="53"/>
      <c r="AK148" s="53"/>
      <c r="AL148" s="53"/>
      <c r="AM148" s="101">
        <v>147</v>
      </c>
      <c r="AN148" s="120">
        <f t="shared" si="27"/>
        <v>8.2965828226273658E-2</v>
      </c>
      <c r="AO148" s="120">
        <f t="shared" si="28"/>
        <v>0.14936015409411424</v>
      </c>
      <c r="AP148" s="120">
        <f t="shared" si="29"/>
        <v>0.13934942940028944</v>
      </c>
      <c r="AQ148" s="120">
        <f t="shared" si="30"/>
        <v>0.10402539265559871</v>
      </c>
      <c r="AR148" s="120">
        <f t="shared" si="31"/>
        <v>0.16724643962254307</v>
      </c>
      <c r="AS148" s="120">
        <f t="shared" si="32"/>
        <v>4.9103534129169318E-2</v>
      </c>
      <c r="AT148" s="120">
        <f t="shared" si="33"/>
        <v>4.0830954164777493E-2</v>
      </c>
      <c r="AU148" s="120">
        <f t="shared" si="34"/>
        <v>5.1091351908921979E-2</v>
      </c>
      <c r="AV148" s="120">
        <f t="shared" si="35"/>
        <v>7.6649120627055256E-2</v>
      </c>
      <c r="AW148" s="120">
        <f t="shared" si="36"/>
        <v>0.13937779517125701</v>
      </c>
      <c r="AX148" s="120">
        <f t="shared" si="37"/>
        <v>1</v>
      </c>
      <c r="AY148" s="120">
        <f>SUMPRODUCT(AN148:AW148,幕後結果_最佳化!$Z$1005:$AI$1005)</f>
        <v>4.0523808661030739E-2</v>
      </c>
      <c r="AZ148" s="120">
        <f>(SUMPRODUCT(AN148:AW148,MMULT(AN148:AW148,幕後結果!$AB$9:$AK$18)))*252</f>
        <v>2.5985556299533016E-2</v>
      </c>
      <c r="BA148" s="120">
        <f t="shared" si="38"/>
        <v>0.16120036073015784</v>
      </c>
      <c r="BB148" s="115">
        <f t="shared" si="39"/>
        <v>-1.4740608074363429E-2</v>
      </c>
      <c r="BC148" s="53"/>
      <c r="BD148" s="53"/>
    </row>
    <row r="149" spans="1:56">
      <c r="A149" s="88">
        <v>148</v>
      </c>
      <c r="B149" s="116">
        <v>0.5020493786974578</v>
      </c>
      <c r="C149" s="116">
        <v>0.40201623045869006</v>
      </c>
      <c r="D149" s="116">
        <v>0.31040223842896641</v>
      </c>
      <c r="E149" s="116">
        <v>0.72693058334085681</v>
      </c>
      <c r="F149" s="116">
        <v>2.5028392020279844E-2</v>
      </c>
      <c r="G149" s="116">
        <v>0.58227082906128236</v>
      </c>
      <c r="H149" s="116">
        <v>0.96129100832630709</v>
      </c>
      <c r="I149" s="116">
        <v>0.6014519998539396</v>
      </c>
      <c r="J149" s="116">
        <v>0.90862986554858671</v>
      </c>
      <c r="K149" s="97">
        <v>0.32054574401261893</v>
      </c>
      <c r="L149" s="98"/>
      <c r="M149" s="99">
        <v>148</v>
      </c>
      <c r="N149" s="119">
        <v>5.1370531822708555E-3</v>
      </c>
      <c r="O149" s="119">
        <v>-0.24813176260122929</v>
      </c>
      <c r="P149" s="119">
        <v>-0.4947105167325595</v>
      </c>
      <c r="Q149" s="119">
        <v>0.60355606044567345</v>
      </c>
      <c r="R149" s="119">
        <v>-1.9594784258161491</v>
      </c>
      <c r="S149" s="119">
        <v>0.20770624415603978</v>
      </c>
      <c r="T149" s="119">
        <v>1.7658680808240532</v>
      </c>
      <c r="U149" s="116">
        <v>0.25710722494287719</v>
      </c>
      <c r="V149" s="116">
        <v>1.3323650258241073</v>
      </c>
      <c r="W149" s="91">
        <v>-0.46617325982150015</v>
      </c>
      <c r="X149" s="53"/>
      <c r="Y149" s="92">
        <v>148</v>
      </c>
      <c r="Z149" s="116">
        <f>(幕後結果!$AB$2+幕後結果!$AB$4*幕後結果_最佳化!$N1150)*12/3</f>
        <v>0.26908430356716012</v>
      </c>
      <c r="AA149" s="116">
        <f>(幕後結果!$AC$2+幕後結果!$AC$4*幕後結果_最佳化!$O1150)*12/3</f>
        <v>0.1098140127594646</v>
      </c>
      <c r="AB149" s="116">
        <f>(幕後結果!$AD$2+幕後結果!$AD$4*幕後結果_最佳化!$P1150)*12/3</f>
        <v>-0.35926390844800205</v>
      </c>
      <c r="AC149" s="116">
        <f>(幕後結果!$AE$2+幕後結果!$AE$4*幕後結果_最佳化!$Q1150)*12/3</f>
        <v>0.43020203008945868</v>
      </c>
      <c r="AD149" s="116">
        <f>(幕後結果!$AF$2+幕後結果!$AF$4*幕後結果_最佳化!$R1150)*12/3</f>
        <v>-1.5596208281449637</v>
      </c>
      <c r="AE149" s="116">
        <f>(幕後結果!$AG$2+幕後結果!$AG$4*幕後結果_最佳化!$S1150)*12/3</f>
        <v>0.84237290446478907</v>
      </c>
      <c r="AF149" s="116">
        <f>(幕後結果!$AH$2+幕後結果!$AH$4*幕後結果_最佳化!$T1150)*12/3</f>
        <v>0.68639236506164936</v>
      </c>
      <c r="AG149" s="116">
        <f>(幕後結果!$AI$2+幕後結果!$AI$4*幕後結果_最佳化!$U1150)*12/3</f>
        <v>-7.9953636815115858E-2</v>
      </c>
      <c r="AH149" s="116">
        <f>(幕後結果!$AJ$2+幕後結果!$AJ$4*幕後結果_最佳化!$V1150)*12/3</f>
        <v>0.28454692784511332</v>
      </c>
      <c r="AI149" s="93">
        <f>(幕後結果!$AK$2+幕後結果!$AK$4*幕後結果_最佳化!$W1150)*12/3</f>
        <v>0.27148076936423077</v>
      </c>
      <c r="AJ149" s="53"/>
      <c r="AK149" s="53"/>
      <c r="AL149" s="53"/>
      <c r="AM149" s="101">
        <v>148</v>
      </c>
      <c r="AN149" s="120">
        <f t="shared" si="27"/>
        <v>3.4903469877842298E-2</v>
      </c>
      <c r="AO149" s="120">
        <f t="shared" si="28"/>
        <v>0.15239428725022505</v>
      </c>
      <c r="AP149" s="120">
        <f t="shared" si="29"/>
        <v>0.15558041591431265</v>
      </c>
      <c r="AQ149" s="120">
        <f t="shared" si="30"/>
        <v>0.20529909417597902</v>
      </c>
      <c r="AR149" s="120">
        <f t="shared" si="31"/>
        <v>0.20043121848521725</v>
      </c>
      <c r="AS149" s="120">
        <f t="shared" si="32"/>
        <v>1.3448619808182721E-2</v>
      </c>
      <c r="AT149" s="120">
        <f t="shared" si="33"/>
        <v>1.8450975611280319E-2</v>
      </c>
      <c r="AU149" s="120">
        <f t="shared" si="34"/>
        <v>0.14139957364195246</v>
      </c>
      <c r="AV149" s="120">
        <f t="shared" si="35"/>
        <v>3.49290908288033E-2</v>
      </c>
      <c r="AW149" s="120">
        <f t="shared" si="36"/>
        <v>4.3163254406204977E-2</v>
      </c>
      <c r="AX149" s="120">
        <f t="shared" si="37"/>
        <v>0.99999999999999989</v>
      </c>
      <c r="AY149" s="120">
        <f>SUMPRODUCT(AN149:AW149,幕後結果_最佳化!$Z$1005:$AI$1005)</f>
        <v>-1.1855236746209086E-2</v>
      </c>
      <c r="AZ149" s="120">
        <f>(SUMPRODUCT(AN149:AW149,MMULT(AN149:AW149,幕後結果!$AB$9:$AK$18)))*252</f>
        <v>2.382372832146426E-2</v>
      </c>
      <c r="BA149" s="120">
        <f t="shared" si="38"/>
        <v>0.15434937097851828</v>
      </c>
      <c r="BB149" s="115">
        <f t="shared" si="39"/>
        <v>-0.35474868733886644</v>
      </c>
      <c r="BC149" s="53"/>
      <c r="BD149" s="53"/>
    </row>
    <row r="150" spans="1:56">
      <c r="A150" s="88">
        <v>149</v>
      </c>
      <c r="B150" s="116">
        <v>0.48672559613589161</v>
      </c>
      <c r="C150" s="116">
        <v>0.16569239509575362</v>
      </c>
      <c r="D150" s="116">
        <v>0.65970579423089393</v>
      </c>
      <c r="E150" s="116">
        <v>0.40645916821841754</v>
      </c>
      <c r="F150" s="116">
        <v>0.9629781965291615</v>
      </c>
      <c r="G150" s="116">
        <v>0.5422165697846788</v>
      </c>
      <c r="H150" s="116">
        <v>0.71441996509819017</v>
      </c>
      <c r="I150" s="116">
        <v>0.9399032421155924</v>
      </c>
      <c r="J150" s="116">
        <v>2.0492497050246694E-2</v>
      </c>
      <c r="K150" s="97">
        <v>0.85658246659565784</v>
      </c>
      <c r="L150" s="98"/>
      <c r="M150" s="99">
        <v>149</v>
      </c>
      <c r="N150" s="119">
        <v>-3.3280138368040335E-2</v>
      </c>
      <c r="O150" s="119">
        <v>-0.97132836087802843</v>
      </c>
      <c r="P150" s="119">
        <v>0.41166032158288723</v>
      </c>
      <c r="Q150" s="119">
        <v>-0.2366628773590588</v>
      </c>
      <c r="R150" s="119">
        <v>1.7863438136955361</v>
      </c>
      <c r="S150" s="119">
        <v>0.10601952544398566</v>
      </c>
      <c r="T150" s="119">
        <v>0.56634383117185849</v>
      </c>
      <c r="U150" s="116">
        <v>1.5539618548115919</v>
      </c>
      <c r="V150" s="116">
        <v>-2.0436817821574684</v>
      </c>
      <c r="W150" s="91">
        <v>1.065090303443881</v>
      </c>
      <c r="X150" s="53"/>
      <c r="Y150" s="92">
        <v>149</v>
      </c>
      <c r="Z150" s="116">
        <f>(幕後結果!$AB$2+幕後結果!$AB$4*幕後結果_最佳化!$N1151)*12/3</f>
        <v>0.20749397187856064</v>
      </c>
      <c r="AA150" s="116">
        <f>(幕後結果!$AC$2+幕後結果!$AC$4*幕後結果_最佳化!$O1151)*12/3</f>
        <v>-0.40705069380968162</v>
      </c>
      <c r="AB150" s="116">
        <f>(幕後結果!$AD$2+幕後結果!$AD$4*幕後結果_最佳化!$P1151)*12/3</f>
        <v>0.28509975085959283</v>
      </c>
      <c r="AC150" s="116">
        <f>(幕後結果!$AE$2+幕後結果!$AE$4*幕後結果_最佳化!$Q1151)*12/3</f>
        <v>-0.11760868413181753</v>
      </c>
      <c r="AD150" s="116">
        <f>(幕後結果!$AF$2+幕後結果!$AF$4*幕後結果_最佳化!$R1151)*12/3</f>
        <v>0.62490960102707815</v>
      </c>
      <c r="AE150" s="116">
        <f>(幕後結果!$AG$2+幕後結果!$AG$4*幕後結果_最佳化!$S1151)*12/3</f>
        <v>0.42604708827915277</v>
      </c>
      <c r="AF150" s="116">
        <f>(幕後結果!$AH$2+幕後結果!$AH$4*幕後結果_最佳化!$T1151)*12/3</f>
        <v>0.26795765665816529</v>
      </c>
      <c r="AG150" s="116">
        <f>(幕後結果!$AI$2+幕後結果!$AI$4*幕後結果_最佳化!$U1151)*12/3</f>
        <v>0.7016224368165821</v>
      </c>
      <c r="AH150" s="116">
        <f>(幕後結果!$AJ$2+幕後結果!$AJ$4*幕後結果_最佳化!$V1151)*12/3</f>
        <v>-0.50062786629904488</v>
      </c>
      <c r="AI150" s="93">
        <f>(幕後結果!$AK$2+幕後結果!$AK$4*幕後結果_最佳化!$W1151)*12/3</f>
        <v>1.0051888717138229</v>
      </c>
      <c r="AJ150" s="53"/>
      <c r="AK150" s="53"/>
      <c r="AL150" s="53"/>
      <c r="AM150" s="101">
        <v>149</v>
      </c>
      <c r="AN150" s="120">
        <f t="shared" si="27"/>
        <v>0.16155175898714344</v>
      </c>
      <c r="AO150" s="120">
        <f t="shared" si="28"/>
        <v>3.2609237233695992E-2</v>
      </c>
      <c r="AP150" s="120">
        <f t="shared" si="29"/>
        <v>0.11470903589740364</v>
      </c>
      <c r="AQ150" s="120">
        <f t="shared" si="30"/>
        <v>7.7011608636714343E-2</v>
      </c>
      <c r="AR150" s="120">
        <f t="shared" si="31"/>
        <v>9.2511933654308362E-2</v>
      </c>
      <c r="AS150" s="120">
        <f t="shared" si="32"/>
        <v>0.13993007946109587</v>
      </c>
      <c r="AT150" s="120">
        <f t="shared" si="33"/>
        <v>9.4520602710143394E-3</v>
      </c>
      <c r="AU150" s="120">
        <f t="shared" si="34"/>
        <v>0.13766049306817121</v>
      </c>
      <c r="AV150" s="120">
        <f t="shared" si="35"/>
        <v>0.1417308615699478</v>
      </c>
      <c r="AW150" s="120">
        <f t="shared" si="36"/>
        <v>9.2832931220505135E-2</v>
      </c>
      <c r="AX150" s="120">
        <f t="shared" si="37"/>
        <v>1</v>
      </c>
      <c r="AY150" s="120">
        <f>SUMPRODUCT(AN150:AW150,幕後結果_最佳化!$Z$1005:$AI$1005)</f>
        <v>8.4288560162120607E-2</v>
      </c>
      <c r="AZ150" s="120">
        <f>(SUMPRODUCT(AN150:AW150,MMULT(AN150:AW150,幕後結果!$AB$9:$AK$18)))*252</f>
        <v>3.6574026357529162E-2</v>
      </c>
      <c r="BA150" s="120">
        <f t="shared" si="38"/>
        <v>0.19124336944722858</v>
      </c>
      <c r="BB150" s="115">
        <f t="shared" si="39"/>
        <v>0.21641827521524246</v>
      </c>
      <c r="BC150" s="53"/>
      <c r="BD150" s="53"/>
    </row>
    <row r="151" spans="1:56">
      <c r="A151" s="88">
        <v>150</v>
      </c>
      <c r="B151" s="116">
        <v>0.94567627191805759</v>
      </c>
      <c r="C151" s="116">
        <v>0.79763211558625091</v>
      </c>
      <c r="D151" s="116">
        <v>0.18538270800561252</v>
      </c>
      <c r="E151" s="116">
        <v>0.84127057498900726</v>
      </c>
      <c r="F151" s="116">
        <v>0.49210677696243454</v>
      </c>
      <c r="G151" s="116">
        <v>8.0589402885809625E-2</v>
      </c>
      <c r="H151" s="116">
        <v>0.27346438441912957</v>
      </c>
      <c r="I151" s="116">
        <v>0.60590892413964337</v>
      </c>
      <c r="J151" s="116">
        <v>0.61220778477646354</v>
      </c>
      <c r="K151" s="97">
        <v>0.45980254092517714</v>
      </c>
      <c r="L151" s="98"/>
      <c r="M151" s="99">
        <v>150</v>
      </c>
      <c r="N151" s="119">
        <v>1.6043022011384278</v>
      </c>
      <c r="O151" s="119">
        <v>0.83319321456785111</v>
      </c>
      <c r="P151" s="119">
        <v>-0.89504054212314588</v>
      </c>
      <c r="Q151" s="119">
        <v>0.99969351781969751</v>
      </c>
      <c r="R151" s="119">
        <v>-1.9786667088352652E-2</v>
      </c>
      <c r="S151" s="119">
        <v>-1.4011179465624994</v>
      </c>
      <c r="T151" s="119">
        <v>-0.60236865665435468</v>
      </c>
      <c r="U151" s="116">
        <v>0.26867193346815932</v>
      </c>
      <c r="V151" s="116">
        <v>0.28507793999393821</v>
      </c>
      <c r="W151" s="91">
        <v>-0.10093119206130166</v>
      </c>
      <c r="X151" s="53"/>
      <c r="Y151" s="92">
        <v>150</v>
      </c>
      <c r="Z151" s="116">
        <f>(幕後結果!$AB$2+幕後結果!$AB$4*幕後結果_最佳化!$N1152)*12/3</f>
        <v>2.832861298001573</v>
      </c>
      <c r="AA151" s="116">
        <f>(幕後結果!$AC$2+幕後結果!$AC$4*幕後結果_最佳化!$O1152)*12/3</f>
        <v>0.80318589955961739</v>
      </c>
      <c r="AB151" s="116">
        <f>(幕後結果!$AD$2+幕後結果!$AD$4*幕後結果_最佳化!$P1152)*12/3</f>
        <v>-0.27745086425321552</v>
      </c>
      <c r="AC151" s="116">
        <f>(幕後結果!$AE$2+幕後結果!$AE$4*幕後結果_最佳化!$Q1152)*12/3</f>
        <v>0.97005034826482772</v>
      </c>
      <c r="AD151" s="116">
        <f>(幕後結果!$AF$2+幕後結果!$AF$4*幕後結果_最佳化!$R1152)*12/3</f>
        <v>-0.28532445201062262</v>
      </c>
      <c r="AE151" s="116">
        <f>(幕後結果!$AG$2+幕後結果!$AG$4*幕後結果_最佳化!$S1152)*12/3</f>
        <v>0.13288967653002487</v>
      </c>
      <c r="AF151" s="116">
        <f>(幕後結果!$AH$2+幕後結果!$AH$4*幕後結果_最佳化!$T1152)*12/3</f>
        <v>-0.12060022580957008</v>
      </c>
      <c r="AG151" s="116">
        <f>(幕後結果!$AI$2+幕後結果!$AI$4*幕後結果_最佳化!$U1152)*12/3</f>
        <v>0.13451285842011632</v>
      </c>
      <c r="AH151" s="116">
        <f>(幕後結果!$AJ$2+幕後結果!$AJ$4*幕後結果_最佳化!$V1152)*12/3</f>
        <v>-0.10289560492285273</v>
      </c>
      <c r="AI151" s="93">
        <f>(幕後結果!$AK$2+幕後結果!$AK$4*幕後結果_最佳化!$W1152)*12/3</f>
        <v>0.17448564892717364</v>
      </c>
      <c r="AJ151" s="53"/>
      <c r="AK151" s="53"/>
      <c r="AL151" s="53"/>
      <c r="AM151" s="101">
        <v>150</v>
      </c>
      <c r="AN151" s="120">
        <f t="shared" si="27"/>
        <v>0.16473489478536646</v>
      </c>
      <c r="AO151" s="120">
        <f t="shared" si="28"/>
        <v>8.1406312172485444E-4</v>
      </c>
      <c r="AP151" s="120">
        <f t="shared" si="29"/>
        <v>2.2284948556416669E-2</v>
      </c>
      <c r="AQ151" s="120">
        <f t="shared" si="30"/>
        <v>6.9693633373756572E-2</v>
      </c>
      <c r="AR151" s="120">
        <f t="shared" si="31"/>
        <v>0.15985871454288347</v>
      </c>
      <c r="AS151" s="120">
        <f t="shared" si="32"/>
        <v>0.18140785052007308</v>
      </c>
      <c r="AT151" s="120">
        <f t="shared" si="33"/>
        <v>3.9791204384121218E-2</v>
      </c>
      <c r="AU151" s="120">
        <f t="shared" si="34"/>
        <v>0.16240587278576887</v>
      </c>
      <c r="AV151" s="120">
        <f t="shared" si="35"/>
        <v>8.8777589887636926E-2</v>
      </c>
      <c r="AW151" s="120">
        <f t="shared" si="36"/>
        <v>0.11023122804225176</v>
      </c>
      <c r="AX151" s="120">
        <f t="shared" si="37"/>
        <v>0.99999999999999989</v>
      </c>
      <c r="AY151" s="120">
        <f>SUMPRODUCT(AN151:AW151,幕後結果_最佳化!$Z$1005:$AI$1005)</f>
        <v>8.6580098489372884E-2</v>
      </c>
      <c r="AZ151" s="120">
        <f>(SUMPRODUCT(AN151:AW151,MMULT(AN151:AW151,幕後結果!$AB$9:$AK$18)))*252</f>
        <v>3.6011937872133706E-2</v>
      </c>
      <c r="BA151" s="120">
        <f t="shared" si="38"/>
        <v>0.1897681160578186</v>
      </c>
      <c r="BB151" s="115">
        <f t="shared" si="39"/>
        <v>0.23017617182890945</v>
      </c>
      <c r="BC151" s="53"/>
      <c r="BD151" s="53"/>
    </row>
    <row r="152" spans="1:56">
      <c r="A152" s="88">
        <v>151</v>
      </c>
      <c r="B152" s="116">
        <v>0.58657893765287583</v>
      </c>
      <c r="C152" s="116">
        <v>0.70515744213617326</v>
      </c>
      <c r="D152" s="116">
        <v>3.6701884965517184E-2</v>
      </c>
      <c r="E152" s="116">
        <v>0.23013222352085982</v>
      </c>
      <c r="F152" s="116">
        <v>6.0137312192165782E-2</v>
      </c>
      <c r="G152" s="116">
        <v>0.49020423097861054</v>
      </c>
      <c r="H152" s="116">
        <v>0.47370818379910462</v>
      </c>
      <c r="I152" s="116">
        <v>0.73615472344506161</v>
      </c>
      <c r="J152" s="116">
        <v>0.39042484036249792</v>
      </c>
      <c r="K152" s="97">
        <v>0.11407833046649585</v>
      </c>
      <c r="L152" s="98"/>
      <c r="M152" s="99">
        <v>151</v>
      </c>
      <c r="N152" s="119">
        <v>0.2187534312595856</v>
      </c>
      <c r="O152" s="119">
        <v>0.53929239469677159</v>
      </c>
      <c r="P152" s="119">
        <v>-1.7903119893102113</v>
      </c>
      <c r="Q152" s="119">
        <v>-0.73841146932818225</v>
      </c>
      <c r="R152" s="119">
        <v>-1.5536219331583316</v>
      </c>
      <c r="S152" s="119">
        <v>-2.4556819490892771E-2</v>
      </c>
      <c r="T152" s="119">
        <v>-6.5951589341957481E-2</v>
      </c>
      <c r="U152" s="116">
        <v>0.63153533462669365</v>
      </c>
      <c r="V152" s="116">
        <v>-0.27821192570731601</v>
      </c>
      <c r="W152" s="91">
        <v>-1.2051208265259721</v>
      </c>
      <c r="X152" s="53"/>
      <c r="Y152" s="92">
        <v>151</v>
      </c>
      <c r="Z152" s="116">
        <f>(幕後結果!$AB$2+幕後結果!$AB$4*幕後結果_最佳化!$N1153)*12/3</f>
        <v>0.61155347033769436</v>
      </c>
      <c r="AA152" s="116">
        <f>(幕後結果!$AC$2+幕後結果!$AC$4*幕後結果_最佳化!$O1153)*12/3</f>
        <v>0.66372958373668711</v>
      </c>
      <c r="AB152" s="116">
        <f>(幕後結果!$AD$2+幕後結果!$AD$4*幕後結果_最佳化!$P1153)*12/3</f>
        <v>-1.2648580881353146</v>
      </c>
      <c r="AC152" s="116">
        <f>(幕後結果!$AE$2+幕後結果!$AE$4*幕後結果_最佳化!$Q1153)*12/3</f>
        <v>-0.6471901661914119</v>
      </c>
      <c r="AD152" s="116">
        <f>(幕後結果!$AF$2+幕後結果!$AF$4*幕後結果_最佳化!$R1153)*12/3</f>
        <v>-1.4756039804383689</v>
      </c>
      <c r="AE152" s="116">
        <f>(幕後結果!$AG$2+幕後結果!$AG$4*幕後結果_最佳化!$S1153)*12/3</f>
        <v>0.33989664447605583</v>
      </c>
      <c r="AF152" s="116">
        <f>(幕後結果!$AH$2+幕後結果!$AH$4*幕後結果_最佳化!$T1153)*12/3</f>
        <v>-0.18016255650336019</v>
      </c>
      <c r="AG152" s="116">
        <f>(幕後結果!$AI$2+幕後結果!$AI$4*幕後結果_最佳化!$U1153)*12/3</f>
        <v>7.4183123570761428E-2</v>
      </c>
      <c r="AH152" s="116">
        <f>(幕後結果!$AJ$2+幕後結果!$AJ$4*幕後結果_最佳化!$V1153)*12/3</f>
        <v>-0.79523669799424346</v>
      </c>
      <c r="AI152" s="93">
        <f>(幕後結果!$AK$2+幕後結果!$AK$4*幕後結果_最佳化!$W1153)*12/3</f>
        <v>-0.86230814150331625</v>
      </c>
      <c r="AJ152" s="53"/>
      <c r="AK152" s="53"/>
      <c r="AL152" s="53"/>
      <c r="AM152" s="101">
        <v>151</v>
      </c>
      <c r="AN152" s="120">
        <f t="shared" si="27"/>
        <v>0.11580441299774571</v>
      </c>
      <c r="AO152" s="120">
        <f t="shared" si="28"/>
        <v>9.6812291783496526E-2</v>
      </c>
      <c r="AP152" s="120">
        <f t="shared" si="29"/>
        <v>6.1209155302759499E-2</v>
      </c>
      <c r="AQ152" s="120">
        <f t="shared" si="30"/>
        <v>8.5816304665781787E-2</v>
      </c>
      <c r="AR152" s="120">
        <f t="shared" si="31"/>
        <v>9.9586371175363536E-2</v>
      </c>
      <c r="AS152" s="120">
        <f t="shared" si="32"/>
        <v>1.5058302158718801E-2</v>
      </c>
      <c r="AT152" s="120">
        <f t="shared" si="33"/>
        <v>0.11999750516258095</v>
      </c>
      <c r="AU152" s="120">
        <f t="shared" si="34"/>
        <v>0.17325163222896647</v>
      </c>
      <c r="AV152" s="120">
        <f t="shared" si="35"/>
        <v>7.2487209732886443E-2</v>
      </c>
      <c r="AW152" s="120">
        <f t="shared" si="36"/>
        <v>0.15997681479170039</v>
      </c>
      <c r="AX152" s="120">
        <f t="shared" si="37"/>
        <v>1</v>
      </c>
      <c r="AY152" s="120">
        <f>SUMPRODUCT(AN152:AW152,幕後結果_最佳化!$Z$1005:$AI$1005)</f>
        <v>5.4112458176128406E-2</v>
      </c>
      <c r="AZ152" s="120">
        <f>(SUMPRODUCT(AN152:AW152,MMULT(AN152:AW152,幕後結果!$AB$9:$AK$18)))*252</f>
        <v>2.5932599055512828E-2</v>
      </c>
      <c r="BA152" s="120">
        <f t="shared" si="38"/>
        <v>0.16103601788268621</v>
      </c>
      <c r="BB152" s="115">
        <f t="shared" si="39"/>
        <v>6.9627020858753566E-2</v>
      </c>
      <c r="BC152" s="53"/>
      <c r="BD152" s="53"/>
    </row>
    <row r="153" spans="1:56">
      <c r="A153" s="88">
        <v>152</v>
      </c>
      <c r="B153" s="116">
        <v>0.65307170372173884</v>
      </c>
      <c r="C153" s="116">
        <v>0.39136372066630631</v>
      </c>
      <c r="D153" s="116">
        <v>0.45905223027243069</v>
      </c>
      <c r="E153" s="116">
        <v>0.94739794432167135</v>
      </c>
      <c r="F153" s="116">
        <v>0.34930141500122858</v>
      </c>
      <c r="G153" s="116">
        <v>0.60833305094218448</v>
      </c>
      <c r="H153" s="116">
        <v>0.27300430153338096</v>
      </c>
      <c r="I153" s="116">
        <v>0.76687219770097736</v>
      </c>
      <c r="J153" s="116">
        <v>0.10051726125731308</v>
      </c>
      <c r="K153" s="97">
        <v>0.76800610804967495</v>
      </c>
      <c r="L153" s="98"/>
      <c r="M153" s="99">
        <v>152</v>
      </c>
      <c r="N153" s="119">
        <v>0.39362679905207482</v>
      </c>
      <c r="O153" s="119">
        <v>-0.27576646632736651</v>
      </c>
      <c r="P153" s="119">
        <v>-0.10282172758075836</v>
      </c>
      <c r="Q153" s="119">
        <v>1.6201311310539939</v>
      </c>
      <c r="R153" s="119">
        <v>-0.38720718685937611</v>
      </c>
      <c r="S153" s="119">
        <v>0.27497701384589912</v>
      </c>
      <c r="T153" s="119">
        <v>-0.603751899753879</v>
      </c>
      <c r="U153" s="116">
        <v>0.72858492180171219</v>
      </c>
      <c r="V153" s="116">
        <v>-1.2786097281939552</v>
      </c>
      <c r="W153" s="91">
        <v>0.73229622343843925</v>
      </c>
      <c r="X153" s="53"/>
      <c r="Y153" s="92">
        <v>152</v>
      </c>
      <c r="Z153" s="116">
        <f>(幕後結果!$AB$2+幕後結果!$AB$4*幕後結果_最佳化!$N1154)*12/3</f>
        <v>0.89190995375571802</v>
      </c>
      <c r="AA153" s="116">
        <f>(幕後結果!$AC$2+幕後結果!$AC$4*幕後結果_最佳化!$O1154)*12/3</f>
        <v>6.9969061641958846E-2</v>
      </c>
      <c r="AB153" s="116">
        <f>(幕後結果!$AD$2+幕後結果!$AD$4*幕後結果_最佳化!$P1154)*12/3</f>
        <v>1.9086516547735476E-2</v>
      </c>
      <c r="AC153" s="116">
        <f>(幕後結果!$AE$2+幕後結果!$AE$4*幕後結果_最佳化!$Q1154)*12/3</f>
        <v>1.2846725504675442</v>
      </c>
      <c r="AD153" s="116">
        <f>(幕後結果!$AF$2+幕後結果!$AF$4*幕後結果_最佳化!$R1154)*12/3</f>
        <v>-0.57023580681854336</v>
      </c>
      <c r="AE153" s="116">
        <f>(幕後結果!$AG$2+幕後結果!$AG$4*幕後結果_最佳化!$S1154)*12/3</f>
        <v>1.1515644390845967</v>
      </c>
      <c r="AF153" s="116">
        <f>(幕後結果!$AH$2+幕後結果!$AH$4*幕後結果_最佳化!$T1154)*12/3</f>
        <v>-0.28241956451883837</v>
      </c>
      <c r="AG153" s="116">
        <f>(幕後結果!$AI$2+幕後結果!$AI$4*幕後結果_最佳化!$U1154)*12/3</f>
        <v>0.36309690551636326</v>
      </c>
      <c r="AH153" s="116">
        <f>(幕後結果!$AJ$2+幕後結果!$AJ$4*幕後結果_最佳化!$V1154)*12/3</f>
        <v>-0.68785972164698894</v>
      </c>
      <c r="AI153" s="93">
        <f>(幕後結果!$AK$2+幕後結果!$AK$4*幕後結果_最佳化!$W1154)*12/3</f>
        <v>0.57416130910750329</v>
      </c>
      <c r="AJ153" s="53"/>
      <c r="AK153" s="53"/>
      <c r="AL153" s="53"/>
      <c r="AM153" s="101">
        <v>152</v>
      </c>
      <c r="AN153" s="120">
        <f t="shared" si="27"/>
        <v>0.10945196816322969</v>
      </c>
      <c r="AO153" s="120">
        <f t="shared" si="28"/>
        <v>9.6455981010580005E-2</v>
      </c>
      <c r="AP153" s="120">
        <f t="shared" si="29"/>
        <v>0.12114507238992114</v>
      </c>
      <c r="AQ153" s="120">
        <f t="shared" si="30"/>
        <v>0.11786568762440922</v>
      </c>
      <c r="AR153" s="120">
        <f t="shared" si="31"/>
        <v>4.0572666628156395E-2</v>
      </c>
      <c r="AS153" s="120">
        <f t="shared" si="32"/>
        <v>0.1003007087530782</v>
      </c>
      <c r="AT153" s="120">
        <f t="shared" si="33"/>
        <v>0.11722757022762258</v>
      </c>
      <c r="AU153" s="120">
        <f t="shared" si="34"/>
        <v>0.13860925854972836</v>
      </c>
      <c r="AV153" s="120">
        <f t="shared" si="35"/>
        <v>6.1149125080247412E-2</v>
      </c>
      <c r="AW153" s="120">
        <f t="shared" si="36"/>
        <v>9.7221961573027066E-2</v>
      </c>
      <c r="AX153" s="120">
        <f t="shared" si="37"/>
        <v>1</v>
      </c>
      <c r="AY153" s="120">
        <f>SUMPRODUCT(AN153:AW153,幕後結果_最佳化!$Z$1005:$AI$1005)</f>
        <v>0.11280577230568242</v>
      </c>
      <c r="AZ153" s="120">
        <f>(SUMPRODUCT(AN153:AW153,MMULT(AN153:AW153,幕後結果!$AB$9:$AK$18)))*252</f>
        <v>2.6645081122361292E-2</v>
      </c>
      <c r="BA153" s="120">
        <f t="shared" si="38"/>
        <v>0.16323321084375353</v>
      </c>
      <c r="BB153" s="115">
        <f t="shared" si="39"/>
        <v>0.42825704367597156</v>
      </c>
      <c r="BC153" s="53"/>
      <c r="BD153" s="53"/>
    </row>
    <row r="154" spans="1:56">
      <c r="A154" s="88">
        <v>153</v>
      </c>
      <c r="B154" s="116">
        <v>7.4776388208369848E-2</v>
      </c>
      <c r="C154" s="116">
        <v>0.61404638229165776</v>
      </c>
      <c r="D154" s="116">
        <v>3.9999472381606394E-2</v>
      </c>
      <c r="E154" s="116">
        <v>0.85245335435944192</v>
      </c>
      <c r="F154" s="116">
        <v>0.30710440812610873</v>
      </c>
      <c r="G154" s="116">
        <v>0.15004410793876621</v>
      </c>
      <c r="H154" s="116">
        <v>0.72660185272426903</v>
      </c>
      <c r="I154" s="116">
        <v>6.1960784084296616E-2</v>
      </c>
      <c r="J154" s="116">
        <v>3.2382077990827707E-2</v>
      </c>
      <c r="K154" s="97">
        <v>0.15305006223879447</v>
      </c>
      <c r="L154" s="98"/>
      <c r="M154" s="99">
        <v>153</v>
      </c>
      <c r="N154" s="119">
        <v>-1.4411129470367934</v>
      </c>
      <c r="O154" s="119">
        <v>0.28988105519083107</v>
      </c>
      <c r="P154" s="119">
        <v>-1.7506921940108322</v>
      </c>
      <c r="Q154" s="119">
        <v>1.0470136313553595</v>
      </c>
      <c r="R154" s="119">
        <v>-0.50407479772603137</v>
      </c>
      <c r="S154" s="119">
        <v>-1.0362442324891998</v>
      </c>
      <c r="T154" s="119">
        <v>0.60256772811914416</v>
      </c>
      <c r="U154" s="116">
        <v>-1.5385198119794259</v>
      </c>
      <c r="V154" s="116">
        <v>-1.8468826074487166</v>
      </c>
      <c r="W154" s="91">
        <v>-1.0234394298554037</v>
      </c>
      <c r="X154" s="53"/>
      <c r="Y154" s="92">
        <v>153</v>
      </c>
      <c r="Z154" s="116">
        <f>(幕後結果!$AB$2+幕後結果!$AB$4*幕後結果_最佳化!$N1155)*12/3</f>
        <v>-2.0495395630805748</v>
      </c>
      <c r="AA154" s="116">
        <f>(幕後結果!$AC$2+幕後結果!$AC$4*幕後結果_最佳化!$O1155)*12/3</f>
        <v>0.5703270680003637</v>
      </c>
      <c r="AB154" s="116">
        <f>(幕後結果!$AD$2+幕後結果!$AD$4*幕後結果_最佳化!$P1155)*12/3</f>
        <v>-1.5824419497726969</v>
      </c>
      <c r="AC154" s="116">
        <f>(幕後結果!$AE$2+幕後結果!$AE$4*幕後結果_最佳化!$Q1155)*12/3</f>
        <v>0.40940246378896666</v>
      </c>
      <c r="AD154" s="116">
        <f>(幕後結果!$AF$2+幕後結果!$AF$4*幕後結果_最佳化!$R1155)*12/3</f>
        <v>-1.1384348226823429</v>
      </c>
      <c r="AE154" s="116">
        <f>(幕後結果!$AG$2+幕後結果!$AG$4*幕後結果_最佳化!$S1155)*12/3</f>
        <v>-5.9013190999109399E-2</v>
      </c>
      <c r="AF154" s="116">
        <f>(幕後結果!$AH$2+幕後結果!$AH$4*幕後結果_最佳化!$T1155)*12/3</f>
        <v>7.4249503211937962E-2</v>
      </c>
      <c r="AG154" s="116">
        <f>(幕後結果!$AI$2+幕後結果!$AI$4*幕後結果_最佳化!$U1155)*12/3</f>
        <v>-0.67555547544613892</v>
      </c>
      <c r="AH154" s="116">
        <f>(幕後結果!$AJ$2+幕後結果!$AJ$4*幕後結果_最佳化!$V1155)*12/3</f>
        <v>-1.7333164403381118</v>
      </c>
      <c r="AI154" s="93">
        <f>(幕後結果!$AK$2+幕後結果!$AK$4*幕後結果_最佳化!$W1155)*12/3</f>
        <v>-1.4484034855940375</v>
      </c>
      <c r="AJ154" s="53"/>
      <c r="AK154" s="53"/>
      <c r="AL154" s="53"/>
      <c r="AM154" s="101">
        <v>153</v>
      </c>
      <c r="AN154" s="120">
        <f t="shared" si="27"/>
        <v>0.10075055087879906</v>
      </c>
      <c r="AO154" s="120">
        <f t="shared" si="28"/>
        <v>0.1249629297269446</v>
      </c>
      <c r="AP154" s="120">
        <f t="shared" si="29"/>
        <v>0.13000869187518543</v>
      </c>
      <c r="AQ154" s="120">
        <f t="shared" si="30"/>
        <v>5.3021284950823623E-2</v>
      </c>
      <c r="AR154" s="120">
        <f t="shared" si="31"/>
        <v>4.4192123693144049E-2</v>
      </c>
      <c r="AS154" s="120">
        <f t="shared" si="32"/>
        <v>8.0491672861506283E-2</v>
      </c>
      <c r="AT154" s="120">
        <f t="shared" si="33"/>
        <v>8.4422480061290966E-2</v>
      </c>
      <c r="AU154" s="120">
        <f t="shared" si="34"/>
        <v>0.17897285355369008</v>
      </c>
      <c r="AV154" s="120">
        <f t="shared" si="35"/>
        <v>3.2957390114408502E-3</v>
      </c>
      <c r="AW154" s="120">
        <f t="shared" si="36"/>
        <v>0.19988167338717491</v>
      </c>
      <c r="AX154" s="120">
        <f t="shared" si="37"/>
        <v>0.99999999999999989</v>
      </c>
      <c r="AY154" s="120">
        <f>SUMPRODUCT(AN154:AW154,幕後結果_最佳化!$Z$1005:$AI$1005)</f>
        <v>0.14603511027095195</v>
      </c>
      <c r="AZ154" s="120">
        <f>(SUMPRODUCT(AN154:AW154,MMULT(AN154:AW154,幕後結果!$AB$9:$AK$18)))*252</f>
        <v>2.546794842553058E-2</v>
      </c>
      <c r="BA154" s="120">
        <f t="shared" si="38"/>
        <v>0.15958680529896757</v>
      </c>
      <c r="BB154" s="115">
        <f t="shared" si="39"/>
        <v>0.64626339300257407</v>
      </c>
      <c r="BC154" s="53"/>
      <c r="BD154" s="53"/>
    </row>
    <row r="155" spans="1:56">
      <c r="A155" s="88">
        <v>154</v>
      </c>
      <c r="B155" s="116">
        <v>0.12961748086331704</v>
      </c>
      <c r="C155" s="116">
        <v>7.2289510595704876E-2</v>
      </c>
      <c r="D155" s="116">
        <v>0.25798948576034553</v>
      </c>
      <c r="E155" s="116">
        <v>0.64004139376571723</v>
      </c>
      <c r="F155" s="116">
        <v>0.99219448097872132</v>
      </c>
      <c r="G155" s="116">
        <v>0.37772637486920924</v>
      </c>
      <c r="H155" s="116">
        <v>0.78368824763366907</v>
      </c>
      <c r="I155" s="116">
        <v>0.70423347147955795</v>
      </c>
      <c r="J155" s="116">
        <v>0.50521250029626841</v>
      </c>
      <c r="K155" s="97">
        <v>0.68156227064272823</v>
      </c>
      <c r="L155" s="98"/>
      <c r="M155" s="99">
        <v>154</v>
      </c>
      <c r="N155" s="119">
        <v>-1.1282011894392441</v>
      </c>
      <c r="O155" s="119">
        <v>-1.458949450419476</v>
      </c>
      <c r="P155" s="119">
        <v>-0.64955614072398826</v>
      </c>
      <c r="Q155" s="119">
        <v>0.3585694391501229</v>
      </c>
      <c r="R155" s="119">
        <v>2.4178843386367932</v>
      </c>
      <c r="S155" s="119">
        <v>-0.31145762832427726</v>
      </c>
      <c r="T155" s="119">
        <v>0.78471019368507555</v>
      </c>
      <c r="U155" s="116">
        <v>0.5366157579138684</v>
      </c>
      <c r="V155" s="116">
        <v>1.3066172401373055E-2</v>
      </c>
      <c r="W155" s="91">
        <v>0.47207191416558142</v>
      </c>
      <c r="X155" s="53"/>
      <c r="Y155" s="92">
        <v>154</v>
      </c>
      <c r="Z155" s="116">
        <f>(幕後結果!$AB$2+幕後結果!$AB$4*幕後結果_最佳化!$N1156)*12/3</f>
        <v>-1.5478803276714317</v>
      </c>
      <c r="AA155" s="116">
        <f>(幕後結果!$AC$2+幕後結果!$AC$4*幕後結果_最佳化!$O1156)*12/3</f>
        <v>-0.70046420904334117</v>
      </c>
      <c r="AB155" s="116">
        <f>(幕後結果!$AD$2+幕後結果!$AD$4*幕後結果_最佳化!$P1156)*12/3</f>
        <v>-0.78509545634043876</v>
      </c>
      <c r="AC155" s="116">
        <f>(幕後結果!$AE$2+幕後結果!$AE$4*幕後結果_最佳化!$Q1156)*12/3</f>
        <v>-8.8323011117779904E-3</v>
      </c>
      <c r="AD155" s="116">
        <f>(幕後結果!$AF$2+幕後結果!$AF$4*幕後結果_最佳化!$R1156)*12/3</f>
        <v>0.67978834134174593</v>
      </c>
      <c r="AE155" s="116">
        <f>(幕後結果!$AG$2+幕後結果!$AG$4*幕後結果_最佳化!$S1156)*12/3</f>
        <v>6.8221730690344429E-2</v>
      </c>
      <c r="AF155" s="116">
        <f>(幕後結果!$AH$2+幕後結果!$AH$4*幕後結果_最佳化!$T1156)*12/3</f>
        <v>0.22626898114637026</v>
      </c>
      <c r="AG155" s="116">
        <f>(幕後結果!$AI$2+幕後結果!$AI$4*幕後結果_最佳化!$U1156)*12/3</f>
        <v>0.28304337008587227</v>
      </c>
      <c r="AH155" s="116">
        <f>(幕後結果!$AJ$2+幕後結果!$AJ$4*幕後結果_最佳化!$V1156)*12/3</f>
        <v>-3.3967032975122435E-2</v>
      </c>
      <c r="AI155" s="93">
        <f>(幕後結果!$AK$2+幕後結果!$AK$4*幕後結果_最佳化!$W1156)*12/3</f>
        <v>0.75057441938789149</v>
      </c>
      <c r="AJ155" s="53"/>
      <c r="AK155" s="53"/>
      <c r="AL155" s="53"/>
      <c r="AM155" s="101">
        <v>154</v>
      </c>
      <c r="AN155" s="120">
        <f t="shared" si="27"/>
        <v>2.5435205620574493E-2</v>
      </c>
      <c r="AO155" s="120">
        <f t="shared" si="28"/>
        <v>0.11387532442109556</v>
      </c>
      <c r="AP155" s="120">
        <f t="shared" si="29"/>
        <v>0.19766152515810928</v>
      </c>
      <c r="AQ155" s="120">
        <f t="shared" si="30"/>
        <v>0.14995948346044086</v>
      </c>
      <c r="AR155" s="120">
        <f t="shared" si="31"/>
        <v>0.12996889359267527</v>
      </c>
      <c r="AS155" s="120">
        <f t="shared" si="32"/>
        <v>3.61615014241407E-2</v>
      </c>
      <c r="AT155" s="120">
        <f t="shared" si="33"/>
        <v>5.914579630234966E-2</v>
      </c>
      <c r="AU155" s="120">
        <f t="shared" si="34"/>
        <v>8.514610973430152E-2</v>
      </c>
      <c r="AV155" s="120">
        <f t="shared" si="35"/>
        <v>0.16115789431933653</v>
      </c>
      <c r="AW155" s="120">
        <f t="shared" si="36"/>
        <v>4.1488265966976065E-2</v>
      </c>
      <c r="AX155" s="120">
        <f t="shared" si="37"/>
        <v>0.99999999999999989</v>
      </c>
      <c r="AY155" s="120">
        <f>SUMPRODUCT(AN155:AW155,幕後結果_最佳化!$Z$1005:$AI$1005)</f>
        <v>-2.0127821592570684E-2</v>
      </c>
      <c r="AZ155" s="120">
        <f>(SUMPRODUCT(AN155:AW155,MMULT(AN155:AW155,幕後結果!$AB$9:$AK$18)))*252</f>
        <v>2.4452750582257335E-2</v>
      </c>
      <c r="BA155" s="120">
        <f t="shared" si="38"/>
        <v>0.15637375285596153</v>
      </c>
      <c r="BB155" s="115">
        <f t="shared" si="39"/>
        <v>-0.40305882823332034</v>
      </c>
      <c r="BC155" s="53"/>
      <c r="BD155" s="53"/>
    </row>
    <row r="156" spans="1:56">
      <c r="A156" s="88">
        <v>155</v>
      </c>
      <c r="B156" s="116">
        <v>0.48866938054867592</v>
      </c>
      <c r="C156" s="116">
        <v>0.28288227326957238</v>
      </c>
      <c r="D156" s="116">
        <v>0.30010842869108845</v>
      </c>
      <c r="E156" s="116">
        <v>0.24002342388694431</v>
      </c>
      <c r="F156" s="116">
        <v>0.25563307980188821</v>
      </c>
      <c r="G156" s="116">
        <v>0.75776333636891624</v>
      </c>
      <c r="H156" s="116">
        <v>0.73457027798313801</v>
      </c>
      <c r="I156" s="116">
        <v>0.2521525592911904</v>
      </c>
      <c r="J156" s="116">
        <v>0.351620045662278</v>
      </c>
      <c r="K156" s="97">
        <v>0.84301623621964117</v>
      </c>
      <c r="L156" s="98"/>
      <c r="M156" s="99">
        <v>155</v>
      </c>
      <c r="N156" s="119">
        <v>-2.8405470547410275E-2</v>
      </c>
      <c r="O156" s="119">
        <v>-0.57430038819480955</v>
      </c>
      <c r="P156" s="119">
        <v>-0.52408868604443737</v>
      </c>
      <c r="Q156" s="119">
        <v>-0.70622721615793138</v>
      </c>
      <c r="R156" s="119">
        <v>-0.65686743408904802</v>
      </c>
      <c r="S156" s="119">
        <v>0.69912594237438153</v>
      </c>
      <c r="T156" s="119">
        <v>0.62669460032664925</v>
      </c>
      <c r="U156" s="116">
        <v>-0.66773131249480389</v>
      </c>
      <c r="V156" s="116">
        <v>-0.38095034881472528</v>
      </c>
      <c r="W156" s="91">
        <v>1.0069318447995774</v>
      </c>
      <c r="X156" s="53"/>
      <c r="Y156" s="92">
        <v>155</v>
      </c>
      <c r="Z156" s="116">
        <f>(幕後結果!$AB$2+幕後結果!$AB$4*幕後結果_最佳化!$N1157)*12/3</f>
        <v>0.21530902539571228</v>
      </c>
      <c r="AA156" s="116">
        <f>(幕後結果!$AC$2+幕後結果!$AC$4*幕後結果_最佳化!$O1157)*12/3</f>
        <v>-0.12246133120685249</v>
      </c>
      <c r="AB156" s="116">
        <f>(幕後結果!$AD$2+幕後結果!$AD$4*幕後結果_最佳化!$P1157)*12/3</f>
        <v>-0.41014059394738744</v>
      </c>
      <c r="AC156" s="116">
        <f>(幕後結果!$AE$2+幕後結果!$AE$4*幕後結果_最佳化!$Q1157)*12/3</f>
        <v>-0.56055359817866535</v>
      </c>
      <c r="AD156" s="116">
        <f>(幕後結果!$AF$2+幕後結果!$AF$4*幕後結果_最佳化!$R1157)*12/3</f>
        <v>-0.85146648447432316</v>
      </c>
      <c r="AE156" s="116">
        <f>(幕後結果!$AG$2+幕後結果!$AG$4*幕後結果_最佳化!$S1157)*12/3</f>
        <v>0.7246812014316607</v>
      </c>
      <c r="AF156" s="116">
        <f>(幕後結果!$AH$2+幕後結果!$AH$4*幕後結果_最佳化!$T1157)*12/3</f>
        <v>0.1444127434917023</v>
      </c>
      <c r="AG156" s="116">
        <f>(幕後結果!$AI$2+幕後結果!$AI$4*幕後結果_最佳化!$U1157)*12/3</f>
        <v>-0.33323218369462521</v>
      </c>
      <c r="AH156" s="116">
        <f>(幕後結果!$AJ$2+幕後結果!$AJ$4*幕後結果_最佳化!$V1157)*12/3</f>
        <v>-0.66906374030818194</v>
      </c>
      <c r="AI156" s="93">
        <f>(幕後結果!$AK$2+幕後結果!$AK$4*幕後結果_最佳化!$W1157)*12/3</f>
        <v>0.51910201034432357</v>
      </c>
      <c r="AJ156" s="53"/>
      <c r="AK156" s="53"/>
      <c r="AL156" s="53"/>
      <c r="AM156" s="101">
        <v>155</v>
      </c>
      <c r="AN156" s="120">
        <f t="shared" si="27"/>
        <v>0.11670861993442315</v>
      </c>
      <c r="AO156" s="120">
        <f t="shared" si="28"/>
        <v>1.2612134373308957E-2</v>
      </c>
      <c r="AP156" s="120">
        <f t="shared" si="29"/>
        <v>0.1066418599320291</v>
      </c>
      <c r="AQ156" s="120">
        <f t="shared" si="30"/>
        <v>4.1334490153643037E-2</v>
      </c>
      <c r="AR156" s="120">
        <f t="shared" si="31"/>
        <v>2.964167161058609E-2</v>
      </c>
      <c r="AS156" s="120">
        <f t="shared" si="32"/>
        <v>0.18995888709261216</v>
      </c>
      <c r="AT156" s="120">
        <f t="shared" si="33"/>
        <v>0.17422108334199432</v>
      </c>
      <c r="AU156" s="120">
        <f t="shared" si="34"/>
        <v>4.5783754277643529E-2</v>
      </c>
      <c r="AV156" s="120">
        <f t="shared" si="35"/>
        <v>0.13575950992393102</v>
      </c>
      <c r="AW156" s="120">
        <f t="shared" si="36"/>
        <v>0.14733798935982875</v>
      </c>
      <c r="AX156" s="120">
        <f t="shared" si="37"/>
        <v>1.0000000000000002</v>
      </c>
      <c r="AY156" s="120">
        <f>SUMPRODUCT(AN156:AW156,幕後結果_最佳化!$Z$1005:$AI$1005)</f>
        <v>0.1302928033722407</v>
      </c>
      <c r="AZ156" s="120">
        <f>(SUMPRODUCT(AN156:AW156,MMULT(AN156:AW156,幕後結果!$AB$9:$AK$18)))*252</f>
        <v>3.1427334277620803E-2</v>
      </c>
      <c r="BA156" s="120">
        <f t="shared" si="38"/>
        <v>0.17727756281498458</v>
      </c>
      <c r="BB156" s="115">
        <f t="shared" si="39"/>
        <v>0.49297159767165827</v>
      </c>
      <c r="BC156" s="53"/>
      <c r="BD156" s="53"/>
    </row>
    <row r="157" spans="1:56">
      <c r="A157" s="88">
        <v>156</v>
      </c>
      <c r="B157" s="116">
        <v>0.28589768280620387</v>
      </c>
      <c r="C157" s="116">
        <v>0.78989033702788691</v>
      </c>
      <c r="D157" s="116">
        <v>0.38146373170468584</v>
      </c>
      <c r="E157" s="116">
        <v>0.65682459814789196</v>
      </c>
      <c r="F157" s="116">
        <v>0.16347199142344904</v>
      </c>
      <c r="G157" s="116">
        <v>0.8851984534525168</v>
      </c>
      <c r="H157" s="116">
        <v>0.48774952224129797</v>
      </c>
      <c r="I157" s="116">
        <v>0.78140992186951608</v>
      </c>
      <c r="J157" s="116">
        <v>0.79476097270962764</v>
      </c>
      <c r="K157" s="97">
        <v>0.61433382527577995</v>
      </c>
      <c r="L157" s="98"/>
      <c r="M157" s="99">
        <v>156</v>
      </c>
      <c r="N157" s="119">
        <v>-0.56540935113282298</v>
      </c>
      <c r="O157" s="119">
        <v>0.8060407971035557</v>
      </c>
      <c r="P157" s="119">
        <v>-0.30163875186483413</v>
      </c>
      <c r="Q157" s="119">
        <v>0.40381222819033052</v>
      </c>
      <c r="R157" s="119">
        <v>-0.98028798703885012</v>
      </c>
      <c r="S157" s="119">
        <v>1.2013819021838528</v>
      </c>
      <c r="T157" s="119">
        <v>-3.071222141339839E-2</v>
      </c>
      <c r="U157" s="116">
        <v>0.77696375233304771</v>
      </c>
      <c r="V157" s="116">
        <v>0.82305264831945968</v>
      </c>
      <c r="W157" s="91">
        <v>0.29063256749922489</v>
      </c>
      <c r="X157" s="53"/>
      <c r="Y157" s="92">
        <v>156</v>
      </c>
      <c r="Z157" s="116">
        <f>(幕後結果!$AB$2+幕後結果!$AB$4*幕後結果_最佳化!$N1158)*12/3</f>
        <v>-0.64561406108255259</v>
      </c>
      <c r="AA157" s="116">
        <f>(幕後結果!$AC$2+幕後結果!$AC$4*幕後結果_最佳化!$O1158)*12/3</f>
        <v>0.89551143090352614</v>
      </c>
      <c r="AB157" s="116">
        <f>(幕後結果!$AD$2+幕後結果!$AD$4*幕後結果_最佳化!$P1158)*12/3</f>
        <v>-0.25477633150607826</v>
      </c>
      <c r="AC157" s="116">
        <f>(幕後結果!$AE$2+幕後結果!$AE$4*幕後結果_最佳化!$Q1158)*12/3</f>
        <v>0.28476272883167469</v>
      </c>
      <c r="AD157" s="116">
        <f>(幕後結果!$AF$2+幕後結果!$AF$4*幕後結果_最佳化!$R1158)*12/3</f>
        <v>-1.0952229590999976</v>
      </c>
      <c r="AE157" s="116">
        <f>(幕後結果!$AG$2+幕後結果!$AG$4*幕後結果_最佳化!$S1158)*12/3</f>
        <v>1.3858026006252322</v>
      </c>
      <c r="AF157" s="116">
        <f>(幕後結果!$AH$2+幕後結果!$AH$4*幕後結果_最佳化!$T1158)*12/3</f>
        <v>-6.1110854191222093E-2</v>
      </c>
      <c r="AG157" s="116">
        <f>(幕後結果!$AI$2+幕後結果!$AI$4*幕後結果_最佳化!$U1158)*12/3</f>
        <v>0.47867209878090206</v>
      </c>
      <c r="AH157" s="116">
        <f>(幕後結果!$AJ$2+幕後結果!$AJ$4*幕後結果_最佳化!$V1158)*12/3</f>
        <v>8.743598709095346E-2</v>
      </c>
      <c r="AI157" s="93">
        <f>(幕後結果!$AK$2+幕後結果!$AK$4*幕後結果_最佳化!$W1158)*12/3</f>
        <v>0.59135166549671392</v>
      </c>
      <c r="AJ157" s="53"/>
      <c r="AK157" s="53"/>
      <c r="AL157" s="53"/>
      <c r="AM157" s="101">
        <v>156</v>
      </c>
      <c r="AN157" s="120">
        <f t="shared" si="27"/>
        <v>0.20455168360352324</v>
      </c>
      <c r="AO157" s="120">
        <f t="shared" si="28"/>
        <v>5.9015441062565031E-2</v>
      </c>
      <c r="AP157" s="120">
        <f t="shared" si="29"/>
        <v>5.4593882019187745E-2</v>
      </c>
      <c r="AQ157" s="120">
        <f t="shared" si="30"/>
        <v>0.11719762832760079</v>
      </c>
      <c r="AR157" s="120">
        <f t="shared" si="31"/>
        <v>0.15015061042678654</v>
      </c>
      <c r="AS157" s="120">
        <f t="shared" si="32"/>
        <v>2.9817080956035375E-2</v>
      </c>
      <c r="AT157" s="120">
        <f t="shared" si="33"/>
        <v>7.3718391835333102E-2</v>
      </c>
      <c r="AU157" s="120">
        <f t="shared" si="34"/>
        <v>0.12225041038877851</v>
      </c>
      <c r="AV157" s="120">
        <f t="shared" si="35"/>
        <v>7.9005413890707754E-2</v>
      </c>
      <c r="AW157" s="120">
        <f t="shared" si="36"/>
        <v>0.10969945748948175</v>
      </c>
      <c r="AX157" s="120">
        <f t="shared" si="37"/>
        <v>0.99999999999999989</v>
      </c>
      <c r="AY157" s="120">
        <f>SUMPRODUCT(AN157:AW157,幕後結果_最佳化!$Z$1005:$AI$1005)</f>
        <v>3.9662429256261719E-2</v>
      </c>
      <c r="AZ157" s="120">
        <f>(SUMPRODUCT(AN157:AW157,MMULT(AN157:AW157,幕後結果!$AB$9:$AK$18)))*252</f>
        <v>4.0821709428808368E-2</v>
      </c>
      <c r="BA157" s="120">
        <f t="shared" si="38"/>
        <v>0.20204383046460084</v>
      </c>
      <c r="BB157" s="115">
        <f t="shared" si="39"/>
        <v>-1.6024100989837059E-2</v>
      </c>
      <c r="BC157" s="53"/>
      <c r="BD157" s="53"/>
    </row>
    <row r="158" spans="1:56">
      <c r="A158" s="88">
        <v>157</v>
      </c>
      <c r="B158" s="116">
        <v>0.20904808538841402</v>
      </c>
      <c r="C158" s="116">
        <v>0.40403674470718354</v>
      </c>
      <c r="D158" s="116">
        <v>0.70817577006501531</v>
      </c>
      <c r="E158" s="116">
        <v>0.99658129215128244</v>
      </c>
      <c r="F158" s="116">
        <v>0.55086618760932038</v>
      </c>
      <c r="G158" s="116">
        <v>0.28942676009323631</v>
      </c>
      <c r="H158" s="116">
        <v>0.43045470042156952</v>
      </c>
      <c r="I158" s="116">
        <v>0.63275530161557314</v>
      </c>
      <c r="J158" s="116">
        <v>4.629665024357088E-2</v>
      </c>
      <c r="K158" s="97">
        <v>2.6230654950831767E-3</v>
      </c>
      <c r="L158" s="98"/>
      <c r="M158" s="99">
        <v>157</v>
      </c>
      <c r="N158" s="119">
        <v>-0.80972861034727983</v>
      </c>
      <c r="O158" s="119">
        <v>-0.24291210311518727</v>
      </c>
      <c r="P158" s="119">
        <v>0.54806326989422283</v>
      </c>
      <c r="Q158" s="119">
        <v>2.7046608547379205</v>
      </c>
      <c r="R158" s="119">
        <v>0.12785007031635529</v>
      </c>
      <c r="S158" s="119">
        <v>-0.55506014797087377</v>
      </c>
      <c r="T158" s="119">
        <v>-0.17521665135139622</v>
      </c>
      <c r="U158" s="116">
        <v>0.33915973961917151</v>
      </c>
      <c r="V158" s="116">
        <v>-1.6818738704146401</v>
      </c>
      <c r="W158" s="91">
        <v>-2.7915188001948814</v>
      </c>
      <c r="X158" s="53"/>
      <c r="Y158" s="92">
        <v>157</v>
      </c>
      <c r="Z158" s="116">
        <f>(幕後結果!$AB$2+幕後結果!$AB$4*幕後結果_最佳化!$N1159)*12/3</f>
        <v>-1.037305999136505</v>
      </c>
      <c r="AA158" s="116">
        <f>(幕後結果!$AC$2+幕後結果!$AC$4*幕後結果_最佳化!$O1159)*12/3</f>
        <v>0.15554890622012135</v>
      </c>
      <c r="AB158" s="116">
        <f>(幕後結果!$AD$2+幕後結果!$AD$4*幕後結果_最佳化!$P1159)*12/3</f>
        <v>0.28322298125531026</v>
      </c>
      <c r="AC158" s="116">
        <f>(幕後結果!$AE$2+幕後結果!$AE$4*幕後結果_最佳化!$Q1159)*12/3</f>
        <v>1.9895443007972826</v>
      </c>
      <c r="AD158" s="116">
        <f>(幕後結果!$AF$2+幕後結果!$AF$4*幕後結果_最佳化!$R1159)*12/3</f>
        <v>-0.38959292447874355</v>
      </c>
      <c r="AE158" s="116">
        <f>(幕後結果!$AG$2+幕後結果!$AG$4*幕後結果_最佳化!$S1159)*12/3</f>
        <v>0.8186969439273496</v>
      </c>
      <c r="AF158" s="116">
        <f>(幕後結果!$AH$2+幕後結果!$AH$4*幕後結果_最佳化!$T1159)*12/3</f>
        <v>-9.3184328335944325E-2</v>
      </c>
      <c r="AG158" s="116">
        <f>(幕後結果!$AI$2+幕後結果!$AI$4*幕後結果_最佳化!$U1159)*12/3</f>
        <v>0.24427634547459129</v>
      </c>
      <c r="AH158" s="116">
        <f>(幕後結果!$AJ$2+幕後結果!$AJ$4*幕後結果_最佳化!$V1159)*12/3</f>
        <v>-0.8044414667421087</v>
      </c>
      <c r="AI158" s="93">
        <f>(幕後結果!$AK$2+幕後結果!$AK$4*幕後結果_最佳化!$W1159)*12/3</f>
        <v>-1.3621605384505058</v>
      </c>
      <c r="AJ158" s="53"/>
      <c r="AK158" s="53"/>
      <c r="AL158" s="53"/>
      <c r="AM158" s="101">
        <v>157</v>
      </c>
      <c r="AN158" s="120">
        <f t="shared" si="27"/>
        <v>7.5776356003957615E-2</v>
      </c>
      <c r="AO158" s="120">
        <f t="shared" si="28"/>
        <v>0.11906932817536053</v>
      </c>
      <c r="AP158" s="120">
        <f t="shared" si="29"/>
        <v>0.10474993233412799</v>
      </c>
      <c r="AQ158" s="120">
        <f t="shared" si="30"/>
        <v>0.10899369924891329</v>
      </c>
      <c r="AR158" s="120">
        <f t="shared" si="31"/>
        <v>0.10742550693614437</v>
      </c>
      <c r="AS158" s="120">
        <f t="shared" si="32"/>
        <v>3.3661247222361995E-2</v>
      </c>
      <c r="AT158" s="120">
        <f t="shared" si="33"/>
        <v>0.11890592780823776</v>
      </c>
      <c r="AU158" s="120">
        <f t="shared" si="34"/>
        <v>0.13863041697387907</v>
      </c>
      <c r="AV158" s="120">
        <f t="shared" si="35"/>
        <v>8.3360364376583368E-2</v>
      </c>
      <c r="AW158" s="120">
        <f t="shared" si="36"/>
        <v>0.109427220920434</v>
      </c>
      <c r="AX158" s="120">
        <f t="shared" si="37"/>
        <v>0.99999999999999978</v>
      </c>
      <c r="AY158" s="120">
        <f>SUMPRODUCT(AN158:AW158,幕後結果_最佳化!$Z$1005:$AI$1005)</f>
        <v>4.051032190403904E-2</v>
      </c>
      <c r="AZ158" s="120">
        <f>(SUMPRODUCT(AN158:AW158,MMULT(AN158:AW158,幕後結果!$AB$9:$AK$18)))*252</f>
        <v>2.2691875399379877E-2</v>
      </c>
      <c r="BA158" s="120">
        <f t="shared" si="38"/>
        <v>0.15063822688607256</v>
      </c>
      <c r="BB158" s="115">
        <f t="shared" si="39"/>
        <v>-1.586368975099707E-2</v>
      </c>
      <c r="BC158" s="53"/>
      <c r="BD158" s="53"/>
    </row>
    <row r="159" spans="1:56">
      <c r="A159" s="88">
        <v>158</v>
      </c>
      <c r="B159" s="116">
        <v>3.6898773256379025E-2</v>
      </c>
      <c r="C159" s="116">
        <v>4.6771280863855846E-2</v>
      </c>
      <c r="D159" s="116">
        <v>0.69996089219051982</v>
      </c>
      <c r="E159" s="116">
        <v>0.63405522643741619</v>
      </c>
      <c r="F159" s="116">
        <v>0.48283268899468301</v>
      </c>
      <c r="G159" s="116">
        <v>0.57366841154039161</v>
      </c>
      <c r="H159" s="116">
        <v>0.25875199573275087</v>
      </c>
      <c r="I159" s="116">
        <v>0.99168887851675769</v>
      </c>
      <c r="J159" s="116">
        <v>0.7632299201663737</v>
      </c>
      <c r="K159" s="97">
        <v>0.80727500931669316</v>
      </c>
      <c r="L159" s="98"/>
      <c r="M159" s="99">
        <v>158</v>
      </c>
      <c r="N159" s="119">
        <v>-1.7878665142622865</v>
      </c>
      <c r="O159" s="119">
        <v>-1.6769995914994191</v>
      </c>
      <c r="P159" s="119">
        <v>0.5242880379109025</v>
      </c>
      <c r="Q159" s="119">
        <v>0.34261309793020711</v>
      </c>
      <c r="R159" s="119">
        <v>-4.3045356614593869E-2</v>
      </c>
      <c r="S159" s="119">
        <v>0.18572148745841488</v>
      </c>
      <c r="T159" s="119">
        <v>-0.64719771272477256</v>
      </c>
      <c r="U159" s="116">
        <v>2.3949585785749075</v>
      </c>
      <c r="V159" s="116">
        <v>0.71673089364583831</v>
      </c>
      <c r="W159" s="91">
        <v>0.86789835174548091</v>
      </c>
      <c r="X159" s="53"/>
      <c r="Y159" s="92">
        <v>158</v>
      </c>
      <c r="Z159" s="116">
        <f>(幕後結果!$AB$2+幕後結果!$AB$4*幕後結果_最佳化!$N1160)*12/3</f>
        <v>-2.6054538909578349</v>
      </c>
      <c r="AA159" s="116">
        <f>(幕後結果!$AC$2+幕後結果!$AC$4*幕後結果_最佳化!$O1160)*12/3</f>
        <v>-0.82290770067510233</v>
      </c>
      <c r="AB159" s="116">
        <f>(幕後結果!$AD$2+幕後結果!$AD$4*幕後結果_最佳化!$P1160)*12/3</f>
        <v>-2.5120343700256079E-2</v>
      </c>
      <c r="AC159" s="116">
        <f>(幕後結果!$AE$2+幕後結果!$AE$4*幕後結果_最佳化!$Q1160)*12/3</f>
        <v>2.1067741603971166E-2</v>
      </c>
      <c r="AD159" s="116">
        <f>(幕後結果!$AF$2+幕後結果!$AF$4*幕後結果_最佳化!$R1160)*12/3</f>
        <v>-0.64521104680071151</v>
      </c>
      <c r="AE159" s="116">
        <f>(幕後結果!$AG$2+幕後結果!$AG$4*幕後結果_最佳化!$S1160)*12/3</f>
        <v>0.44739748349190972</v>
      </c>
      <c r="AF159" s="116">
        <f>(幕後結果!$AH$2+幕後結果!$AH$4*幕後結果_最佳化!$T1160)*12/3</f>
        <v>-0.60866912651785721</v>
      </c>
      <c r="AG159" s="116">
        <f>(幕後結果!$AI$2+幕後結果!$AI$4*幕後結果_最佳化!$U1160)*12/3</f>
        <v>0.72346324568094922</v>
      </c>
      <c r="AH159" s="116">
        <f>(幕後結果!$AJ$2+幕後結果!$AJ$4*幕後結果_最佳化!$V1160)*12/3</f>
        <v>0.10869995538289717</v>
      </c>
      <c r="AI159" s="93">
        <f>(幕後結果!$AK$2+幕後結果!$AK$4*幕後結果_最佳化!$W1160)*12/3</f>
        <v>1.1897486576744647</v>
      </c>
      <c r="AJ159" s="53"/>
      <c r="AK159" s="53"/>
      <c r="AL159" s="53"/>
      <c r="AM159" s="101">
        <v>158</v>
      </c>
      <c r="AN159" s="120">
        <f t="shared" si="27"/>
        <v>8.2948703639325813E-2</v>
      </c>
      <c r="AO159" s="120">
        <f t="shared" si="28"/>
        <v>6.8024388503869201E-2</v>
      </c>
      <c r="AP159" s="120">
        <f t="shared" si="29"/>
        <v>0.16808346373258884</v>
      </c>
      <c r="AQ159" s="120">
        <f t="shared" si="30"/>
        <v>0.14612508810427052</v>
      </c>
      <c r="AR159" s="120">
        <f t="shared" si="31"/>
        <v>7.5980699842260205E-2</v>
      </c>
      <c r="AS159" s="120">
        <f t="shared" si="32"/>
        <v>0.18800171748825764</v>
      </c>
      <c r="AT159" s="120">
        <f t="shared" si="33"/>
        <v>0.10327125581133022</v>
      </c>
      <c r="AU159" s="120">
        <f t="shared" si="34"/>
        <v>8.1521827099198405E-2</v>
      </c>
      <c r="AV159" s="120">
        <f t="shared" si="35"/>
        <v>6.5599183431056723E-2</v>
      </c>
      <c r="AW159" s="120">
        <f t="shared" si="36"/>
        <v>2.0443672347842425E-2</v>
      </c>
      <c r="AX159" s="120">
        <f t="shared" si="37"/>
        <v>1</v>
      </c>
      <c r="AY159" s="120">
        <f>SUMPRODUCT(AN159:AW159,幕後結果_最佳化!$Z$1005:$AI$1005)</f>
        <v>0.1085236119093653</v>
      </c>
      <c r="AZ159" s="120">
        <f>(SUMPRODUCT(AN159:AW159,MMULT(AN159:AW159,幕後結果!$AB$9:$AK$18)))*252</f>
        <v>2.7930068074788976E-2</v>
      </c>
      <c r="BA159" s="120">
        <f t="shared" si="38"/>
        <v>0.16712291307534397</v>
      </c>
      <c r="BB159" s="115">
        <f t="shared" si="39"/>
        <v>0.39266675467642331</v>
      </c>
      <c r="BC159" s="53"/>
      <c r="BD159" s="53"/>
    </row>
    <row r="160" spans="1:56">
      <c r="A160" s="88">
        <v>159</v>
      </c>
      <c r="B160" s="116">
        <v>0.36570425070238333</v>
      </c>
      <c r="C160" s="116">
        <v>0.47164361777852637</v>
      </c>
      <c r="D160" s="116">
        <v>0.55298369566528516</v>
      </c>
      <c r="E160" s="116">
        <v>0.26600135702571404</v>
      </c>
      <c r="F160" s="116">
        <v>0.46681164884571014</v>
      </c>
      <c r="G160" s="116">
        <v>0.53462994912746575</v>
      </c>
      <c r="H160" s="116">
        <v>0.93462695589070499</v>
      </c>
      <c r="I160" s="116">
        <v>0.41131822698021869</v>
      </c>
      <c r="J160" s="116">
        <v>0.10079623882300948</v>
      </c>
      <c r="K160" s="97">
        <v>0.86108140074502026</v>
      </c>
      <c r="L160" s="98"/>
      <c r="M160" s="99">
        <v>159</v>
      </c>
      <c r="N160" s="119">
        <v>-0.3432525138541041</v>
      </c>
      <c r="O160" s="119">
        <v>-7.1138866452703189E-2</v>
      </c>
      <c r="P160" s="119">
        <v>0.13320329040754639</v>
      </c>
      <c r="Q160" s="119">
        <v>-0.62495176836987865</v>
      </c>
      <c r="R160" s="119">
        <v>-8.3287049281726103E-2</v>
      </c>
      <c r="S160" s="119">
        <v>8.6913710014185727E-2</v>
      </c>
      <c r="T160" s="119">
        <v>1.5111662918967106</v>
      </c>
      <c r="U160" s="116">
        <v>-0.22415531275328587</v>
      </c>
      <c r="V160" s="116">
        <v>-1.277027672817511</v>
      </c>
      <c r="W160" s="91">
        <v>1.0851907086705399</v>
      </c>
      <c r="X160" s="53"/>
      <c r="Y160" s="92">
        <v>159</v>
      </c>
      <c r="Z160" s="116">
        <f>(幕後結果!$AB$2+幕後結果!$AB$4*幕後結果_最佳化!$N1161)*12/3</f>
        <v>-0.28945285453085501</v>
      </c>
      <c r="AA160" s="116">
        <f>(幕後結果!$AC$2+幕後結果!$AC$4*幕後結果_最佳化!$O1161)*12/3</f>
        <v>0.2547469360827127</v>
      </c>
      <c r="AB160" s="116">
        <f>(幕後結果!$AD$2+幕後結果!$AD$4*幕後結果_最佳化!$P1161)*12/3</f>
        <v>6.7507536772234839E-2</v>
      </c>
      <c r="AC160" s="116">
        <f>(幕後結果!$AE$2+幕後結果!$AE$4*幕後結果_最佳化!$Q1161)*12/3</f>
        <v>-0.43307883303455724</v>
      </c>
      <c r="AD160" s="116">
        <f>(幕後結果!$AF$2+幕後結果!$AF$4*幕後結果_最佳化!$R1161)*12/3</f>
        <v>-0.50732754838523286</v>
      </c>
      <c r="AE160" s="116">
        <f>(幕後結果!$AG$2+幕後結果!$AG$4*幕後結果_最佳化!$S1161)*12/3</f>
        <v>0.40177312012806143</v>
      </c>
      <c r="AF160" s="116">
        <f>(幕後結果!$AH$2+幕後結果!$AH$4*幕後結果_最佳化!$T1161)*12/3</f>
        <v>0.65015956020862276</v>
      </c>
      <c r="AG160" s="116">
        <f>(幕後結果!$AI$2+幕後結果!$AI$4*幕後結果_最佳化!$U1161)*12/3</f>
        <v>-9.6168307058939695E-2</v>
      </c>
      <c r="AH160" s="116">
        <f>(幕後結果!$AJ$2+幕後結果!$AJ$4*幕後結果_最佳化!$V1161)*12/3</f>
        <v>-0.66600656474469377</v>
      </c>
      <c r="AI160" s="93">
        <f>(幕後結果!$AK$2+幕後結果!$AK$4*幕後結果_最佳化!$W1161)*12/3</f>
        <v>0.59432353639535396</v>
      </c>
      <c r="AJ160" s="53"/>
      <c r="AK160" s="53"/>
      <c r="AL160" s="53"/>
      <c r="AM160" s="101">
        <v>159</v>
      </c>
      <c r="AN160" s="120">
        <f t="shared" si="27"/>
        <v>1.9438164016196057E-3</v>
      </c>
      <c r="AO160" s="120">
        <f t="shared" si="28"/>
        <v>0.14156866794577558</v>
      </c>
      <c r="AP160" s="120">
        <f t="shared" si="29"/>
        <v>4.4675105209846445E-2</v>
      </c>
      <c r="AQ160" s="120">
        <f t="shared" si="30"/>
        <v>0.14976534058568941</v>
      </c>
      <c r="AR160" s="120">
        <f t="shared" si="31"/>
        <v>0.13783527625099534</v>
      </c>
      <c r="AS160" s="120">
        <f t="shared" si="32"/>
        <v>6.7917918625696211E-2</v>
      </c>
      <c r="AT160" s="120">
        <f t="shared" si="33"/>
        <v>0.1422545154508314</v>
      </c>
      <c r="AU160" s="120">
        <f t="shared" si="34"/>
        <v>9.5342487405513099E-2</v>
      </c>
      <c r="AV160" s="120">
        <f t="shared" si="35"/>
        <v>8.3389769004792572E-2</v>
      </c>
      <c r="AW160" s="120">
        <f t="shared" si="36"/>
        <v>0.1353071031192403</v>
      </c>
      <c r="AX160" s="120">
        <f t="shared" si="37"/>
        <v>0.99999999999999989</v>
      </c>
      <c r="AY160" s="120">
        <f>SUMPRODUCT(AN160:AW160,幕後結果_最佳化!$Z$1005:$AI$1005)</f>
        <v>3.785385260938616E-2</v>
      </c>
      <c r="AZ160" s="120">
        <f>(SUMPRODUCT(AN160:AW160,MMULT(AN160:AW160,幕後結果!$AB$9:$AK$18)))*252</f>
        <v>1.9157765265910492E-2</v>
      </c>
      <c r="BA160" s="120">
        <f t="shared" si="38"/>
        <v>0.13841157923349653</v>
      </c>
      <c r="BB160" s="115">
        <f t="shared" si="39"/>
        <v>-3.645755231288221E-2</v>
      </c>
      <c r="BC160" s="53"/>
      <c r="BD160" s="53"/>
    </row>
    <row r="161" spans="1:56">
      <c r="A161" s="88">
        <v>160</v>
      </c>
      <c r="B161" s="116">
        <v>0.99090805934547932</v>
      </c>
      <c r="C161" s="116">
        <v>0.73142098123190347</v>
      </c>
      <c r="D161" s="116">
        <v>0.17147084918600553</v>
      </c>
      <c r="E161" s="116">
        <v>0.32310095676340422</v>
      </c>
      <c r="F161" s="116">
        <v>0.7007988432577934</v>
      </c>
      <c r="G161" s="116">
        <v>0.67907970366070813</v>
      </c>
      <c r="H161" s="116">
        <v>0.57188429100603266</v>
      </c>
      <c r="I161" s="116">
        <v>6.9950887552687968E-2</v>
      </c>
      <c r="J161" s="116">
        <v>0.86303221103020356</v>
      </c>
      <c r="K161" s="97">
        <v>0.45274608473040345</v>
      </c>
      <c r="L161" s="98"/>
      <c r="M161" s="99">
        <v>160</v>
      </c>
      <c r="N161" s="119">
        <v>2.3618523806921941</v>
      </c>
      <c r="O161" s="119">
        <v>0.61711627050142381</v>
      </c>
      <c r="P161" s="119">
        <v>-0.94836887600273811</v>
      </c>
      <c r="Q161" s="119">
        <v>-0.45904491353988014</v>
      </c>
      <c r="R161" s="119">
        <v>0.52669945595653567</v>
      </c>
      <c r="S161" s="119">
        <v>0.46512688692192972</v>
      </c>
      <c r="T161" s="119">
        <v>0.18117346983554536</v>
      </c>
      <c r="U161" s="116">
        <v>-1.4761569064244149</v>
      </c>
      <c r="V161" s="116">
        <v>1.0940442351888278</v>
      </c>
      <c r="W161" s="91">
        <v>-0.11872633795182028</v>
      </c>
      <c r="X161" s="53"/>
      <c r="Y161" s="92">
        <v>160</v>
      </c>
      <c r="Z161" s="116">
        <f>(幕後結果!$AB$2+幕後結果!$AB$4*幕後結果_最佳化!$N1162)*12/3</f>
        <v>4.0473635806156336</v>
      </c>
      <c r="AA161" s="116">
        <f>(幕後結果!$AC$2+幕後結果!$AC$4*幕後結果_最佳化!$O1162)*12/3</f>
        <v>0.60912872704010002</v>
      </c>
      <c r="AB161" s="116">
        <f>(幕後結果!$AD$2+幕後結果!$AD$4*幕後結果_最佳化!$P1162)*12/3</f>
        <v>-0.18145733578775944</v>
      </c>
      <c r="AC161" s="116">
        <f>(幕後結果!$AE$2+幕後結果!$AE$4*幕後結果_最佳化!$Q1162)*12/3</f>
        <v>-9.3138722420118697E-3</v>
      </c>
      <c r="AD161" s="116">
        <f>(幕後結果!$AF$2+幕後結果!$AF$4*幕後結果_最佳化!$R1162)*12/3</f>
        <v>0.12434944486876243</v>
      </c>
      <c r="AE161" s="116">
        <f>(幕後結果!$AG$2+幕後結果!$AG$4*幕後結果_最佳化!$S1162)*12/3</f>
        <v>0.93332486010390048</v>
      </c>
      <c r="AF161" s="116">
        <f>(幕後結果!$AH$2+幕後結果!$AH$4*幕後結果_最佳化!$T1162)*12/3</f>
        <v>0.29848274196917912</v>
      </c>
      <c r="AG161" s="116">
        <f>(幕後結果!$AI$2+幕後結果!$AI$4*幕後結果_最佳化!$U1162)*12/3</f>
        <v>-0.32091318101961558</v>
      </c>
      <c r="AH161" s="116">
        <f>(幕後結果!$AJ$2+幕後結果!$AJ$4*幕後結果_最佳化!$V1162)*12/3</f>
        <v>0.23099846432541871</v>
      </c>
      <c r="AI161" s="93">
        <f>(幕後結果!$AK$2+幕後結果!$AK$4*幕後結果_最佳化!$W1162)*12/3</f>
        <v>0.34477747778990891</v>
      </c>
      <c r="AJ161" s="53"/>
      <c r="AK161" s="53"/>
      <c r="AL161" s="53"/>
      <c r="AM161" s="101">
        <v>160</v>
      </c>
      <c r="AN161" s="120">
        <f t="shared" si="27"/>
        <v>8.4864562587758652E-2</v>
      </c>
      <c r="AO161" s="120">
        <f t="shared" si="28"/>
        <v>0.13404047616150352</v>
      </c>
      <c r="AP161" s="120">
        <f t="shared" si="29"/>
        <v>0.10631468144238108</v>
      </c>
      <c r="AQ161" s="120">
        <f t="shared" si="30"/>
        <v>0.14162831109163185</v>
      </c>
      <c r="AR161" s="120">
        <f t="shared" si="31"/>
        <v>3.1951960887668586E-2</v>
      </c>
      <c r="AS161" s="120">
        <f t="shared" si="32"/>
        <v>0.11381479235708158</v>
      </c>
      <c r="AT161" s="120">
        <f t="shared" si="33"/>
        <v>0.15229568896521994</v>
      </c>
      <c r="AU161" s="120">
        <f t="shared" si="34"/>
        <v>3.3984625978056487E-2</v>
      </c>
      <c r="AV161" s="120">
        <f t="shared" si="35"/>
        <v>3.7074482731832309E-2</v>
      </c>
      <c r="AW161" s="120">
        <f t="shared" si="36"/>
        <v>0.16403041779686597</v>
      </c>
      <c r="AX161" s="120">
        <f t="shared" si="37"/>
        <v>1</v>
      </c>
      <c r="AY161" s="120">
        <f>SUMPRODUCT(AN161:AW161,幕後結果_最佳化!$Z$1005:$AI$1005)</f>
        <v>0.148667834548804</v>
      </c>
      <c r="AZ161" s="120">
        <f>(SUMPRODUCT(AN161:AW161,MMULT(AN161:AW161,幕後結果!$AB$9:$AK$18)))*252</f>
        <v>2.5725795819167317E-2</v>
      </c>
      <c r="BA161" s="120">
        <f t="shared" si="38"/>
        <v>0.16039263018969205</v>
      </c>
      <c r="BB161" s="115">
        <f t="shared" si="39"/>
        <v>0.65943076326957939</v>
      </c>
      <c r="BC161" s="53"/>
      <c r="BD161" s="53"/>
    </row>
    <row r="162" spans="1:56">
      <c r="A162" s="88">
        <v>161</v>
      </c>
      <c r="B162" s="116">
        <v>0.18707230111974904</v>
      </c>
      <c r="C162" s="116">
        <v>0.93715064747364463</v>
      </c>
      <c r="D162" s="116">
        <v>0.46069097751217725</v>
      </c>
      <c r="E162" s="116">
        <v>0.96227143431262085</v>
      </c>
      <c r="F162" s="116">
        <v>0.17405328168983103</v>
      </c>
      <c r="G162" s="116">
        <v>9.5397084763719331E-2</v>
      </c>
      <c r="H162" s="116">
        <v>0.95647191438257484</v>
      </c>
      <c r="I162" s="116">
        <v>0.53752312661071477</v>
      </c>
      <c r="J162" s="116">
        <v>0.84053689879224658</v>
      </c>
      <c r="K162" s="97">
        <v>0.31985623785720341</v>
      </c>
      <c r="L162" s="98"/>
      <c r="M162" s="99">
        <v>161</v>
      </c>
      <c r="N162" s="119">
        <v>-0.88873670025890361</v>
      </c>
      <c r="O162" s="119">
        <v>1.5312860769955168</v>
      </c>
      <c r="P162" s="119">
        <v>-9.8693090550167853E-2</v>
      </c>
      <c r="Q162" s="119">
        <v>1.7776757093610411</v>
      </c>
      <c r="R162" s="119">
        <v>-0.93826826668353469</v>
      </c>
      <c r="S162" s="119">
        <v>-1.3082333621079323</v>
      </c>
      <c r="T162" s="119">
        <v>1.7111351255348686</v>
      </c>
      <c r="U162" s="116">
        <v>9.419564172936036E-2</v>
      </c>
      <c r="V162" s="116">
        <v>0.99666693886986435</v>
      </c>
      <c r="W162" s="91">
        <v>-0.46810084402809443</v>
      </c>
      <c r="X162" s="53"/>
      <c r="Y162" s="92">
        <v>161</v>
      </c>
      <c r="Z162" s="116">
        <f>(幕後結果!$AB$2+幕後結果!$AB$4*幕後結果_最佳化!$N1163)*12/3</f>
        <v>-1.1639715430601649</v>
      </c>
      <c r="AA162" s="116">
        <f>(幕後結果!$AC$2+幕後結果!$AC$4*幕後結果_最佳化!$O1163)*12/3</f>
        <v>1.4324866744993745</v>
      </c>
      <c r="AB162" s="116">
        <f>(幕後結果!$AD$2+幕後結果!$AD$4*幕後結果_最佳化!$P1163)*12/3</f>
        <v>-0.11493367069697785</v>
      </c>
      <c r="AC162" s="116">
        <f>(幕後結果!$AE$2+幕後結果!$AE$4*幕後結果_最佳化!$Q1163)*12/3</f>
        <v>1.3152673374533839</v>
      </c>
      <c r="AD162" s="116">
        <f>(幕後結果!$AF$2+幕後結果!$AF$4*幕後結果_最佳化!$R1163)*12/3</f>
        <v>-1.0963838170876481</v>
      </c>
      <c r="AE162" s="116">
        <f>(幕後結果!$AG$2+幕後結果!$AG$4*幕後結果_最佳化!$S1163)*12/3</f>
        <v>0.25060126735979438</v>
      </c>
      <c r="AF162" s="116">
        <f>(幕後結果!$AH$2+幕後結果!$AH$4*幕後結果_最佳化!$T1163)*12/3</f>
        <v>0.84685600166724395</v>
      </c>
      <c r="AG162" s="116">
        <f>(幕後結果!$AI$2+幕後結果!$AI$4*幕後結果_最佳化!$U1163)*12/3</f>
        <v>9.7134127674086634E-2</v>
      </c>
      <c r="AH162" s="116">
        <f>(幕後結果!$AJ$2+幕後結果!$AJ$4*幕後結果_最佳化!$V1163)*12/3</f>
        <v>0.31012418674863768</v>
      </c>
      <c r="AI162" s="93">
        <f>(幕後結果!$AK$2+幕後結果!$AK$4*幕後結果_最佳化!$W1163)*12/3</f>
        <v>9.107904517282045E-2</v>
      </c>
      <c r="AJ162" s="53"/>
      <c r="AK162" s="53"/>
      <c r="AL162" s="53"/>
      <c r="AM162" s="101">
        <v>161</v>
      </c>
      <c r="AN162" s="120">
        <f t="shared" si="27"/>
        <v>6.2796210764692939E-2</v>
      </c>
      <c r="AO162" s="120">
        <f t="shared" si="28"/>
        <v>2.8235771931871607E-2</v>
      </c>
      <c r="AP162" s="120">
        <f t="shared" si="29"/>
        <v>0.14863400326913589</v>
      </c>
      <c r="AQ162" s="120">
        <f t="shared" si="30"/>
        <v>7.8939479469962825E-2</v>
      </c>
      <c r="AR162" s="120">
        <f t="shared" si="31"/>
        <v>0.1654931923902592</v>
      </c>
      <c r="AS162" s="120">
        <f t="shared" si="32"/>
        <v>0.15738949400450428</v>
      </c>
      <c r="AT162" s="120">
        <f t="shared" si="33"/>
        <v>3.2785571449522911E-2</v>
      </c>
      <c r="AU162" s="120">
        <f t="shared" si="34"/>
        <v>4.2971033250060846E-2</v>
      </c>
      <c r="AV162" s="120">
        <f t="shared" si="35"/>
        <v>0.1579684246818002</v>
      </c>
      <c r="AW162" s="120">
        <f t="shared" si="36"/>
        <v>0.12478681878818927</v>
      </c>
      <c r="AX162" s="120">
        <f t="shared" si="37"/>
        <v>0.99999999999999989</v>
      </c>
      <c r="AY162" s="120">
        <f>SUMPRODUCT(AN162:AW162,幕後結果_最佳化!$Z$1005:$AI$1005)</f>
        <v>3.3234278234711326E-2</v>
      </c>
      <c r="AZ162" s="120">
        <f>(SUMPRODUCT(AN162:AW162,MMULT(AN162:AW162,幕後結果!$AB$9:$AK$18)))*252</f>
        <v>2.8018507194554825E-2</v>
      </c>
      <c r="BA162" s="120">
        <f t="shared" si="38"/>
        <v>0.167387296992797</v>
      </c>
      <c r="BB162" s="115">
        <f t="shared" si="39"/>
        <v>-5.774465529307525E-2</v>
      </c>
      <c r="BC162" s="53"/>
      <c r="BD162" s="53"/>
    </row>
    <row r="163" spans="1:56">
      <c r="A163" s="88">
        <v>162</v>
      </c>
      <c r="B163" s="116">
        <v>0.11934409945877533</v>
      </c>
      <c r="C163" s="116">
        <v>0.41362220580102105</v>
      </c>
      <c r="D163" s="116">
        <v>0.66876262820564425</v>
      </c>
      <c r="E163" s="116">
        <v>0.79768027456319079</v>
      </c>
      <c r="F163" s="116">
        <v>0.52865775074246835</v>
      </c>
      <c r="G163" s="116">
        <v>0.29520840276013605</v>
      </c>
      <c r="H163" s="116">
        <v>0.28591501184305157</v>
      </c>
      <c r="I163" s="116">
        <v>0.56872154613587411</v>
      </c>
      <c r="J163" s="116">
        <v>0.96593445192960337</v>
      </c>
      <c r="K163" s="97">
        <v>3.2113140748284419E-2</v>
      </c>
      <c r="L163" s="98"/>
      <c r="M163" s="99">
        <v>162</v>
      </c>
      <c r="N163" s="119">
        <v>-1.1782719692722849</v>
      </c>
      <c r="O163" s="119">
        <v>-0.21823705949277047</v>
      </c>
      <c r="P163" s="119">
        <v>0.43649897383306641</v>
      </c>
      <c r="Q163" s="119">
        <v>0.83336403667831926</v>
      </c>
      <c r="R163" s="119">
        <v>7.1896219691601773E-2</v>
      </c>
      <c r="S163" s="119">
        <v>-0.53823212306013968</v>
      </c>
      <c r="T163" s="119">
        <v>-0.56535838550111039</v>
      </c>
      <c r="U163" s="116">
        <v>0.17312025044277016</v>
      </c>
      <c r="V163" s="116">
        <v>1.824138766063411</v>
      </c>
      <c r="W163" s="91">
        <v>-1.8506058222797297</v>
      </c>
      <c r="X163" s="53"/>
      <c r="Y163" s="92">
        <v>162</v>
      </c>
      <c r="Z163" s="116">
        <f>(幕後結果!$AB$2+幕後結果!$AB$4*幕後結果_最佳化!$N1164)*12/3</f>
        <v>-1.6281536587863619</v>
      </c>
      <c r="AA163" s="116">
        <f>(幕後結果!$AC$2+幕後結果!$AC$4*幕後結果_最佳化!$O1164)*12/3</f>
        <v>0.19224266245935961</v>
      </c>
      <c r="AB163" s="116">
        <f>(幕後結果!$AD$2+幕後結果!$AD$4*幕後結果_最佳化!$P1164)*12/3</f>
        <v>0.12506829413529202</v>
      </c>
      <c r="AC163" s="116">
        <f>(幕後結果!$AE$2+幕後結果!$AE$4*幕後結果_最佳化!$Q1164)*12/3</f>
        <v>0.54582126932132335</v>
      </c>
      <c r="AD163" s="116">
        <f>(幕後結果!$AF$2+幕後結果!$AF$4*幕後結果_最佳化!$R1164)*12/3</f>
        <v>-0.50590707913446642</v>
      </c>
      <c r="AE163" s="116">
        <f>(幕後結果!$AG$2+幕後結果!$AG$4*幕後結果_最佳化!$S1164)*12/3</f>
        <v>0.3057408953965749</v>
      </c>
      <c r="AF163" s="116">
        <f>(幕後結果!$AH$2+幕後結果!$AH$4*幕後結果_最佳化!$T1164)*12/3</f>
        <v>-0.36974663942347336</v>
      </c>
      <c r="AG163" s="116">
        <f>(幕後結果!$AI$2+幕後結果!$AI$4*幕後結果_最佳化!$U1164)*12/3</f>
        <v>5.5381047183933295E-2</v>
      </c>
      <c r="AH163" s="116">
        <f>(幕後結果!$AJ$2+幕後結果!$AJ$4*幕後結果_最佳化!$V1164)*12/3</f>
        <v>0.36475199531272423</v>
      </c>
      <c r="AI163" s="93">
        <f>(幕後結果!$AK$2+幕後結果!$AK$4*幕後結果_最佳化!$W1164)*12/3</f>
        <v>-0.40983896152213362</v>
      </c>
      <c r="AJ163" s="53"/>
      <c r="AK163" s="53"/>
      <c r="AL163" s="53"/>
      <c r="AM163" s="101">
        <v>162</v>
      </c>
      <c r="AN163" s="120">
        <f t="shared" si="27"/>
        <v>0.2492289598237046</v>
      </c>
      <c r="AO163" s="120">
        <f t="shared" si="28"/>
        <v>2.0892621894941864E-2</v>
      </c>
      <c r="AP163" s="120">
        <f t="shared" si="29"/>
        <v>3.4213044670023882E-2</v>
      </c>
      <c r="AQ163" s="120">
        <f t="shared" si="30"/>
        <v>6.5533041316047612E-3</v>
      </c>
      <c r="AR163" s="120">
        <f t="shared" si="31"/>
        <v>0.23200484530389409</v>
      </c>
      <c r="AS163" s="120">
        <f t="shared" si="32"/>
        <v>4.6078883306920407E-2</v>
      </c>
      <c r="AT163" s="120">
        <f t="shared" si="33"/>
        <v>0.24983653754093885</v>
      </c>
      <c r="AU163" s="120">
        <f t="shared" si="34"/>
        <v>0.13915608817648428</v>
      </c>
      <c r="AV163" s="120">
        <f t="shared" si="35"/>
        <v>1.9173337955735278E-2</v>
      </c>
      <c r="AW163" s="120">
        <f t="shared" si="36"/>
        <v>2.8623771957519981E-3</v>
      </c>
      <c r="AX163" s="120">
        <f t="shared" si="37"/>
        <v>1.0000000000000002</v>
      </c>
      <c r="AY163" s="120">
        <f>SUMPRODUCT(AN163:AW163,幕後結果_最佳化!$Z$1005:$AI$1005)</f>
        <v>-4.167245875644386E-3</v>
      </c>
      <c r="AZ163" s="120">
        <f>(SUMPRODUCT(AN163:AW163,MMULT(AN163:AW163,幕後結果!$AB$9:$AK$18)))*252</f>
        <v>4.8755018490518019E-2</v>
      </c>
      <c r="BA163" s="120">
        <f t="shared" si="38"/>
        <v>0.22080538600885175</v>
      </c>
      <c r="BB163" s="115">
        <f t="shared" si="39"/>
        <v>-0.21316167475080308</v>
      </c>
      <c r="BC163" s="53"/>
      <c r="BD163" s="53"/>
    </row>
    <row r="164" spans="1:56">
      <c r="A164" s="88">
        <v>163</v>
      </c>
      <c r="B164" s="116">
        <v>0.80903414883085634</v>
      </c>
      <c r="C164" s="116">
        <v>0.29450045318786811</v>
      </c>
      <c r="D164" s="116">
        <v>0.34450213470987801</v>
      </c>
      <c r="E164" s="116">
        <v>0.9373274224819077</v>
      </c>
      <c r="F164" s="116">
        <v>0.75517568362781007</v>
      </c>
      <c r="G164" s="116">
        <v>0.71477972867437045</v>
      </c>
      <c r="H164" s="116">
        <v>0.31154494650728237</v>
      </c>
      <c r="I164" s="116">
        <v>0.29798542116919102</v>
      </c>
      <c r="J164" s="116">
        <v>0.58252209461346283</v>
      </c>
      <c r="K164" s="97">
        <v>0.93197789859811908</v>
      </c>
      <c r="L164" s="98"/>
      <c r="M164" s="99">
        <v>163</v>
      </c>
      <c r="N164" s="119">
        <v>0.87434260762448801</v>
      </c>
      <c r="O164" s="119">
        <v>-0.54028441252872805</v>
      </c>
      <c r="P164" s="119">
        <v>-0.40020671463479612</v>
      </c>
      <c r="Q164" s="119">
        <v>1.5327187997511562</v>
      </c>
      <c r="R164" s="119">
        <v>0.69086778479217981</v>
      </c>
      <c r="S164" s="119">
        <v>0.56740280785545205</v>
      </c>
      <c r="T164" s="119">
        <v>-0.49147590056177359</v>
      </c>
      <c r="U164" s="116">
        <v>-0.53020350331523403</v>
      </c>
      <c r="V164" s="116">
        <v>0.20834985015794955</v>
      </c>
      <c r="W164" s="91">
        <v>1.4906850505545999</v>
      </c>
      <c r="X164" s="53"/>
      <c r="Y164" s="92">
        <v>163</v>
      </c>
      <c r="Z164" s="116">
        <f>(幕後結果!$AB$2+幕後結果!$AB$4*幕後結果_最佳化!$N1165)*12/3</f>
        <v>1.6625921640665442</v>
      </c>
      <c r="AA164" s="116">
        <f>(幕後結果!$AC$2+幕後結果!$AC$4*幕後結果_最佳化!$O1165)*12/3</f>
        <v>-0.14457591946775111</v>
      </c>
      <c r="AB164" s="116">
        <f>(幕後結果!$AD$2+幕後結果!$AD$4*幕後結果_最佳化!$P1165)*12/3</f>
        <v>-0.1318454391344514</v>
      </c>
      <c r="AC164" s="116">
        <f>(幕後結果!$AE$2+幕後結果!$AE$4*幕後結果_最佳化!$Q1165)*12/3</f>
        <v>1.2379219468372373</v>
      </c>
      <c r="AD164" s="116">
        <f>(幕後結果!$AF$2+幕後結果!$AF$4*幕後結果_最佳化!$R1165)*12/3</f>
        <v>7.0163553480257046E-2</v>
      </c>
      <c r="AE164" s="116">
        <f>(幕後結果!$AG$2+幕後結果!$AG$4*幕後結果_最佳化!$S1165)*12/3</f>
        <v>1.2785745521429457</v>
      </c>
      <c r="AF164" s="116">
        <f>(幕後結果!$AH$2+幕後結果!$AH$4*幕後結果_最佳化!$T1165)*12/3</f>
        <v>-0.1684381927187292</v>
      </c>
      <c r="AG164" s="116">
        <f>(幕後結果!$AI$2+幕後結果!$AI$4*幕後結果_最佳化!$U1165)*12/3</f>
        <v>2.2525746327288727E-2</v>
      </c>
      <c r="AH164" s="116">
        <f>(幕後結果!$AJ$2+幕後結果!$AJ$4*幕後結果_最佳化!$V1165)*12/3</f>
        <v>-0.10365666178035866</v>
      </c>
      <c r="AI164" s="93">
        <f>(幕後結果!$AK$2+幕後結果!$AK$4*幕後結果_最佳化!$W1165)*12/3</f>
        <v>1.2349546056814118</v>
      </c>
      <c r="AJ164" s="53"/>
      <c r="AK164" s="53"/>
      <c r="AL164" s="53"/>
      <c r="AM164" s="101">
        <v>163</v>
      </c>
      <c r="AN164" s="120">
        <f t="shared" si="27"/>
        <v>0.16855767876962802</v>
      </c>
      <c r="AO164" s="120">
        <f t="shared" si="28"/>
        <v>1.4842804473882412E-2</v>
      </c>
      <c r="AP164" s="120">
        <f t="shared" si="29"/>
        <v>0.22089842945341226</v>
      </c>
      <c r="AQ164" s="120">
        <f t="shared" si="30"/>
        <v>0.13393603762314635</v>
      </c>
      <c r="AR164" s="120">
        <f t="shared" si="31"/>
        <v>2.323547420868662E-3</v>
      </c>
      <c r="AS164" s="120">
        <f t="shared" si="32"/>
        <v>0.17349531056696538</v>
      </c>
      <c r="AT164" s="120">
        <f t="shared" si="33"/>
        <v>3.2018844726863872E-2</v>
      </c>
      <c r="AU164" s="120">
        <f t="shared" si="34"/>
        <v>9.7060376695024209E-2</v>
      </c>
      <c r="AV164" s="120">
        <f t="shared" si="35"/>
        <v>9.3062442863220088E-2</v>
      </c>
      <c r="AW164" s="120">
        <f t="shared" si="36"/>
        <v>6.3804527406988942E-2</v>
      </c>
      <c r="AX164" s="120">
        <f t="shared" si="37"/>
        <v>1.0000000000000002</v>
      </c>
      <c r="AY164" s="120">
        <f>SUMPRODUCT(AN164:AW164,幕後結果_最佳化!$Z$1005:$AI$1005)</f>
        <v>0.14688570419637675</v>
      </c>
      <c r="AZ164" s="120">
        <f>(SUMPRODUCT(AN164:AW164,MMULT(AN164:AW164,幕後結果!$AB$9:$AK$18)))*252</f>
        <v>4.3420645751523282E-2</v>
      </c>
      <c r="BA164" s="120">
        <f t="shared" si="38"/>
        <v>0.20837621205771853</v>
      </c>
      <c r="BB164" s="115">
        <f t="shared" si="39"/>
        <v>0.4990286711209318</v>
      </c>
      <c r="BC164" s="53"/>
      <c r="BD164" s="53"/>
    </row>
    <row r="165" spans="1:56">
      <c r="A165" s="88">
        <v>164</v>
      </c>
      <c r="B165" s="116">
        <v>0.34403187129013379</v>
      </c>
      <c r="C165" s="116">
        <v>0.34202663975194958</v>
      </c>
      <c r="D165" s="116">
        <v>0.24091339653792199</v>
      </c>
      <c r="E165" s="116">
        <v>3.7927669321932367E-2</v>
      </c>
      <c r="F165" s="116">
        <v>7.6664624545295101E-2</v>
      </c>
      <c r="G165" s="116">
        <v>0.17357869276570148</v>
      </c>
      <c r="H165" s="116">
        <v>0.20537618853775874</v>
      </c>
      <c r="I165" s="116">
        <v>0.33491575255052553</v>
      </c>
      <c r="J165" s="116">
        <v>4.2422093016615703E-2</v>
      </c>
      <c r="K165" s="97">
        <v>0.86812087904206137</v>
      </c>
      <c r="L165" s="98"/>
      <c r="M165" s="99">
        <v>164</v>
      </c>
      <c r="N165" s="119">
        <v>-0.40148409940131269</v>
      </c>
      <c r="O165" s="119">
        <v>-0.4069383348790292</v>
      </c>
      <c r="P165" s="119">
        <v>-0.70336743874224095</v>
      </c>
      <c r="Q165" s="119">
        <v>-1.7752577469345803</v>
      </c>
      <c r="R165" s="119">
        <v>-1.4278701072479048</v>
      </c>
      <c r="S165" s="119">
        <v>-0.9401173200772116</v>
      </c>
      <c r="T165" s="119">
        <v>-0.82257032960374155</v>
      </c>
      <c r="U165" s="116">
        <v>-0.42637926889501659</v>
      </c>
      <c r="V165" s="116">
        <v>-1.7232452386614181</v>
      </c>
      <c r="W165" s="91">
        <v>1.1175523207520857</v>
      </c>
      <c r="X165" s="53"/>
      <c r="Y165" s="92">
        <v>164</v>
      </c>
      <c r="Z165" s="116">
        <f>(幕後結果!$AB$2+幕後結果!$AB$4*幕後結果_最佳化!$N1166)*12/3</f>
        <v>-0.38280956604134503</v>
      </c>
      <c r="AA165" s="116">
        <f>(幕後結果!$AC$2+幕後結果!$AC$4*幕後結果_最佳化!$O1166)*12/3</f>
        <v>1.6834348556503009E-2</v>
      </c>
      <c r="AB165" s="116">
        <f>(幕後結果!$AD$2+幕後結果!$AD$4*幕後結果_最佳化!$P1166)*12/3</f>
        <v>-0.61207303396517354</v>
      </c>
      <c r="AC165" s="116">
        <f>(幕後結果!$AE$2+幕後結果!$AE$4*幕後結果_最佳化!$Q1166)*12/3</f>
        <v>-1.4155903680219739</v>
      </c>
      <c r="AD165" s="116">
        <f>(幕後結果!$AF$2+幕後結果!$AF$4*幕後結果_最佳化!$R1166)*12/3</f>
        <v>-1.3695078195260955</v>
      </c>
      <c r="AE165" s="116">
        <f>(幕後結果!$AG$2+幕後結果!$AG$4*幕後結果_最佳化!$S1166)*12/3</f>
        <v>-0.5521392700890756</v>
      </c>
      <c r="AF165" s="116">
        <f>(幕後結果!$AH$2+幕後結果!$AH$4*幕後結果_最佳化!$T1166)*12/3</f>
        <v>-0.65652170589064107</v>
      </c>
      <c r="AG165" s="116">
        <f>(幕後結果!$AI$2+幕後結果!$AI$4*幕後結果_最佳化!$U1166)*12/3</f>
        <v>-0.59912361381478729</v>
      </c>
      <c r="AH165" s="116">
        <f>(幕後結果!$AJ$2+幕後結果!$AJ$4*幕後結果_最佳化!$V1166)*12/3</f>
        <v>-1.7698078459505322</v>
      </c>
      <c r="AI165" s="93">
        <f>(幕後結果!$AK$2+幕後結果!$AK$4*幕後結果_最佳化!$W1166)*12/3</f>
        <v>-0.2143738572809156</v>
      </c>
      <c r="AJ165" s="53"/>
      <c r="AK165" s="53"/>
      <c r="AL165" s="53"/>
      <c r="AM165" s="101">
        <v>164</v>
      </c>
      <c r="AN165" s="120">
        <f t="shared" si="27"/>
        <v>3.2881867735247552E-2</v>
      </c>
      <c r="AO165" s="120">
        <f t="shared" si="28"/>
        <v>9.889787563569355E-2</v>
      </c>
      <c r="AP165" s="120">
        <f t="shared" si="29"/>
        <v>0.11035092065479818</v>
      </c>
      <c r="AQ165" s="120">
        <f t="shared" si="30"/>
        <v>0.21220335735745058</v>
      </c>
      <c r="AR165" s="120">
        <f t="shared" si="31"/>
        <v>5.2552553436089722E-2</v>
      </c>
      <c r="AS165" s="120">
        <f t="shared" si="32"/>
        <v>2.4882062169206551E-2</v>
      </c>
      <c r="AT165" s="120">
        <f t="shared" si="33"/>
        <v>7.0366803377267556E-2</v>
      </c>
      <c r="AU165" s="120">
        <f t="shared" si="34"/>
        <v>0.1783904603148484</v>
      </c>
      <c r="AV165" s="120">
        <f t="shared" si="35"/>
        <v>0.15996307116643682</v>
      </c>
      <c r="AW165" s="120">
        <f t="shared" si="36"/>
        <v>5.951102815296111E-2</v>
      </c>
      <c r="AX165" s="120">
        <f t="shared" si="37"/>
        <v>1</v>
      </c>
      <c r="AY165" s="120">
        <f>SUMPRODUCT(AN165:AW165,幕後結果_最佳化!$Z$1005:$AI$1005)</f>
        <v>1.5955549732041083E-2</v>
      </c>
      <c r="AZ165" s="120">
        <f>(SUMPRODUCT(AN165:AW165,MMULT(AN165:AW165,幕後結果!$AB$9:$AK$18)))*252</f>
        <v>2.3239269714453944E-2</v>
      </c>
      <c r="BA165" s="120">
        <f t="shared" si="38"/>
        <v>0.15244431676666056</v>
      </c>
      <c r="BB165" s="115">
        <f t="shared" si="39"/>
        <v>-0.17674945737204187</v>
      </c>
      <c r="BC165" s="53"/>
      <c r="BD165" s="53"/>
    </row>
    <row r="166" spans="1:56">
      <c r="A166" s="88">
        <v>165</v>
      </c>
      <c r="B166" s="116">
        <v>0.14485432429612111</v>
      </c>
      <c r="C166" s="116">
        <v>0.33498784588315744</v>
      </c>
      <c r="D166" s="116">
        <v>0.98852347129072871</v>
      </c>
      <c r="E166" s="116">
        <v>0.80488736272835437</v>
      </c>
      <c r="F166" s="116">
        <v>0.66154864784230827</v>
      </c>
      <c r="G166" s="116">
        <v>0.69114315389840475</v>
      </c>
      <c r="H166" s="116">
        <v>0.86413567124736668</v>
      </c>
      <c r="I166" s="116">
        <v>0.48553978426040323</v>
      </c>
      <c r="J166" s="116">
        <v>0.82806141708971381</v>
      </c>
      <c r="K166" s="97">
        <v>0.48650045336219039</v>
      </c>
      <c r="L166" s="98"/>
      <c r="M166" s="99">
        <v>165</v>
      </c>
      <c r="N166" s="119">
        <v>-1.058760979469402</v>
      </c>
      <c r="O166" s="119">
        <v>-0.42618136974531839</v>
      </c>
      <c r="P166" s="119">
        <v>2.2742150896454771</v>
      </c>
      <c r="Q166" s="119">
        <v>0.85920889906244957</v>
      </c>
      <c r="R166" s="119">
        <v>0.41669337018020158</v>
      </c>
      <c r="S166" s="119">
        <v>0.49909325054865433</v>
      </c>
      <c r="T166" s="119">
        <v>1.0990903526499149</v>
      </c>
      <c r="U166" s="116">
        <v>-3.6254326034855483E-2</v>
      </c>
      <c r="V166" s="116">
        <v>0.94653228022658675</v>
      </c>
      <c r="W166" s="91">
        <v>-3.3844805560095378E-2</v>
      </c>
      <c r="X166" s="53"/>
      <c r="Y166" s="92">
        <v>165</v>
      </c>
      <c r="Z166" s="116">
        <f>(幕後結果!$AB$2+幕後結果!$AB$4*幕後結果_最佳化!$N1167)*12/3</f>
        <v>-1.4365539815233117</v>
      </c>
      <c r="AA166" s="116">
        <f>(幕後結果!$AC$2+幕後結果!$AC$4*幕後結果_最佳化!$O1167)*12/3</f>
        <v>3.6898351054317102E-2</v>
      </c>
      <c r="AB166" s="116">
        <f>(幕後結果!$AD$2+幕後結果!$AD$4*幕後結果_最佳化!$P1167)*12/3</f>
        <v>1.553926842951304</v>
      </c>
      <c r="AC166" s="116">
        <f>(幕後結果!$AE$2+幕後結果!$AE$4*幕後結果_最佳化!$Q1167)*12/3</f>
        <v>0.80907671777569623</v>
      </c>
      <c r="AD166" s="116">
        <f>(幕後結果!$AF$2+幕後結果!$AF$4*幕後結果_最佳化!$R1167)*12/3</f>
        <v>-6.8544607027947291E-2</v>
      </c>
      <c r="AE166" s="116">
        <f>(幕後結果!$AG$2+幕後結果!$AG$4*幕後結果_最佳化!$S1167)*12/3</f>
        <v>1.049852403100509</v>
      </c>
      <c r="AF166" s="116">
        <f>(幕後結果!$AH$2+幕後結果!$AH$4*幕後結果_最佳化!$T1167)*12/3</f>
        <v>0.5367162783295395</v>
      </c>
      <c r="AG166" s="116">
        <f>(幕後結果!$AI$2+幕後結果!$AI$4*幕後結果_最佳化!$U1167)*12/3</f>
        <v>0.16394440265536547</v>
      </c>
      <c r="AH166" s="116">
        <f>(幕後結果!$AJ$2+幕後結果!$AJ$4*幕後結果_最佳化!$V1167)*12/3</f>
        <v>0.65713517175124259</v>
      </c>
      <c r="AI166" s="93">
        <f>(幕後結果!$AK$2+幕後結果!$AK$4*幕後結果_最佳化!$W1167)*12/3</f>
        <v>0.95850612345499808</v>
      </c>
      <c r="AJ166" s="53"/>
      <c r="AK166" s="53"/>
      <c r="AL166" s="53"/>
      <c r="AM166" s="101">
        <v>165</v>
      </c>
      <c r="AN166" s="120">
        <f t="shared" si="27"/>
        <v>6.3614815485263376E-2</v>
      </c>
      <c r="AO166" s="120">
        <f t="shared" si="28"/>
        <v>6.8038558348648082E-2</v>
      </c>
      <c r="AP166" s="120">
        <f t="shared" si="29"/>
        <v>0.1387619880315564</v>
      </c>
      <c r="AQ166" s="120">
        <f t="shared" si="30"/>
        <v>6.3280482656695572E-2</v>
      </c>
      <c r="AR166" s="120">
        <f t="shared" si="31"/>
        <v>7.9142986472513735E-2</v>
      </c>
      <c r="AS166" s="120">
        <f t="shared" si="32"/>
        <v>0.13364113333771155</v>
      </c>
      <c r="AT166" s="120">
        <f t="shared" si="33"/>
        <v>7.9042412058322742E-2</v>
      </c>
      <c r="AU166" s="120">
        <f t="shared" si="34"/>
        <v>0.15184097258808166</v>
      </c>
      <c r="AV166" s="120">
        <f t="shared" si="35"/>
        <v>7.4724408274221707E-2</v>
      </c>
      <c r="AW166" s="120">
        <f t="shared" si="36"/>
        <v>0.14791224274698531</v>
      </c>
      <c r="AX166" s="120">
        <f t="shared" si="37"/>
        <v>1.0000000000000002</v>
      </c>
      <c r="AY166" s="120">
        <f>SUMPRODUCT(AN166:AW166,幕後結果_最佳化!$Z$1005:$AI$1005)</f>
        <v>0.10029811122233508</v>
      </c>
      <c r="AZ166" s="120">
        <f>(SUMPRODUCT(AN166:AW166,MMULT(AN166:AW166,幕後結果!$AB$9:$AK$18)))*252</f>
        <v>2.3821826896121116E-2</v>
      </c>
      <c r="BA166" s="120">
        <f t="shared" si="38"/>
        <v>0.15434321137037779</v>
      </c>
      <c r="BB166" s="115">
        <f t="shared" si="39"/>
        <v>0.37188620550726187</v>
      </c>
      <c r="BC166" s="53"/>
      <c r="BD166" s="53"/>
    </row>
    <row r="167" spans="1:56">
      <c r="A167" s="88">
        <v>166</v>
      </c>
      <c r="B167" s="116">
        <v>0.27678187570219492</v>
      </c>
      <c r="C167" s="116">
        <v>0.29716695685907224</v>
      </c>
      <c r="D167" s="116">
        <v>0.64814052203038797</v>
      </c>
      <c r="E167" s="116">
        <v>0.14144519892353724</v>
      </c>
      <c r="F167" s="116">
        <v>6.6541472713577354E-2</v>
      </c>
      <c r="G167" s="116">
        <v>0.40527120878064227</v>
      </c>
      <c r="H167" s="116">
        <v>1.5429466075096432E-2</v>
      </c>
      <c r="I167" s="116">
        <v>0.7037283237441696</v>
      </c>
      <c r="J167" s="116">
        <v>0.48652950621802482</v>
      </c>
      <c r="K167" s="97">
        <v>0.93585852233005351</v>
      </c>
      <c r="L167" s="98"/>
      <c r="M167" s="99">
        <v>166</v>
      </c>
      <c r="N167" s="119">
        <v>-0.5924284029661594</v>
      </c>
      <c r="O167" s="119">
        <v>-0.53256618702906489</v>
      </c>
      <c r="P167" s="119">
        <v>0.38030509224891945</v>
      </c>
      <c r="Q167" s="119">
        <v>-1.0738489251971632</v>
      </c>
      <c r="R167" s="119">
        <v>-1.5020548441662542</v>
      </c>
      <c r="S167" s="119">
        <v>-0.23972633527046341</v>
      </c>
      <c r="T167" s="119">
        <v>-2.1588870323993716</v>
      </c>
      <c r="U167" s="116">
        <v>0.53515402807024715</v>
      </c>
      <c r="V167" s="116">
        <v>-3.3771939218749027E-2</v>
      </c>
      <c r="W167" s="91">
        <v>1.5209078834880931</v>
      </c>
      <c r="X167" s="53"/>
      <c r="Y167" s="92">
        <v>166</v>
      </c>
      <c r="Z167" s="116">
        <f>(幕後結果!$AB$2+幕後結果!$AB$4*幕後結果_最佳化!$N1168)*12/3</f>
        <v>-0.68893092775531117</v>
      </c>
      <c r="AA167" s="116">
        <f>(幕後結果!$AC$2+幕後結果!$AC$4*幕後結果_最佳化!$O1168)*12/3</f>
        <v>-6.3455700125035042E-2</v>
      </c>
      <c r="AB167" s="116">
        <f>(幕後結果!$AD$2+幕後結果!$AD$4*幕後結果_最佳化!$P1168)*12/3</f>
        <v>0.1780585458579648</v>
      </c>
      <c r="AC167" s="116">
        <f>(幕後結果!$AE$2+幕後結果!$AE$4*幕後結果_最佳化!$Q1168)*12/3</f>
        <v>-0.79489150603819303</v>
      </c>
      <c r="AD167" s="116">
        <f>(幕後結果!$AF$2+幕後結果!$AF$4*幕後結果_最佳化!$R1168)*12/3</f>
        <v>-1.3025745391416608</v>
      </c>
      <c r="AE167" s="116">
        <f>(幕後結果!$AG$2+幕後結果!$AG$4*幕後結果_最佳化!$S1168)*12/3</f>
        <v>9.6485567952127427E-2</v>
      </c>
      <c r="AF167" s="116">
        <f>(幕後結果!$AH$2+幕後結果!$AH$4*幕後結果_最佳化!$T1168)*12/3</f>
        <v>-1.2498686689757266</v>
      </c>
      <c r="AG167" s="116">
        <f>(幕後結果!$AI$2+幕後結果!$AI$4*幕後結果_最佳化!$U1168)*12/3</f>
        <v>-0.11747421637633686</v>
      </c>
      <c r="AH167" s="116">
        <f>(幕後結果!$AJ$2+幕後結果!$AJ$4*幕後結果_最佳化!$V1168)*12/3</f>
        <v>-0.89480663532360472</v>
      </c>
      <c r="AI167" s="93">
        <f>(幕後結果!$AK$2+幕後結果!$AK$4*幕後結果_最佳化!$W1168)*12/3</f>
        <v>0.66357157748997975</v>
      </c>
      <c r="AJ167" s="53"/>
      <c r="AK167" s="53"/>
      <c r="AL167" s="53"/>
      <c r="AM167" s="101">
        <v>166</v>
      </c>
      <c r="AN167" s="120">
        <f t="shared" si="27"/>
        <v>0.13845060451845212</v>
      </c>
      <c r="AO167" s="120">
        <f t="shared" si="28"/>
        <v>0.12113959912516462</v>
      </c>
      <c r="AP167" s="120">
        <f t="shared" si="29"/>
        <v>9.2787928554188118E-2</v>
      </c>
      <c r="AQ167" s="120">
        <f t="shared" si="30"/>
        <v>0.14383898069960305</v>
      </c>
      <c r="AR167" s="120">
        <f t="shared" si="31"/>
        <v>5.4592954009005878E-2</v>
      </c>
      <c r="AS167" s="120">
        <f t="shared" si="32"/>
        <v>0.18111435995085443</v>
      </c>
      <c r="AT167" s="120">
        <f t="shared" si="33"/>
        <v>7.0233031273510563E-2</v>
      </c>
      <c r="AU167" s="120">
        <f t="shared" si="34"/>
        <v>7.0854477368656271E-2</v>
      </c>
      <c r="AV167" s="120">
        <f t="shared" si="35"/>
        <v>6.6749803028668522E-2</v>
      </c>
      <c r="AW167" s="120">
        <f t="shared" si="36"/>
        <v>6.0238261471896495E-2</v>
      </c>
      <c r="AX167" s="120">
        <f t="shared" si="37"/>
        <v>1</v>
      </c>
      <c r="AY167" s="120">
        <f>SUMPRODUCT(AN167:AW167,幕後結果_最佳化!$Z$1005:$AI$1005)</f>
        <v>0.15444885178856754</v>
      </c>
      <c r="AZ167" s="120">
        <f>(SUMPRODUCT(AN167:AW167,MMULT(AN167:AW167,幕後結果!$AB$9:$AK$18)))*252</f>
        <v>3.1974912381141959E-2</v>
      </c>
      <c r="BA167" s="120">
        <f t="shared" si="38"/>
        <v>0.17881530242443447</v>
      </c>
      <c r="BB167" s="115">
        <f t="shared" si="39"/>
        <v>0.62382162083531389</v>
      </c>
      <c r="BC167" s="53"/>
      <c r="BD167" s="53"/>
    </row>
    <row r="168" spans="1:56">
      <c r="A168" s="88">
        <v>167</v>
      </c>
      <c r="B168" s="116">
        <v>0.50638340296631168</v>
      </c>
      <c r="C168" s="116">
        <v>0.62751684021005949</v>
      </c>
      <c r="D168" s="116">
        <v>0.72988040920260211</v>
      </c>
      <c r="E168" s="116">
        <v>0.85705357183668807</v>
      </c>
      <c r="F168" s="116">
        <v>0.1334591574960875</v>
      </c>
      <c r="G168" s="116">
        <v>0.76874014712105954</v>
      </c>
      <c r="H168" s="116">
        <v>0.98710681176459358</v>
      </c>
      <c r="I168" s="116">
        <v>2.5124647075416728E-2</v>
      </c>
      <c r="J168" s="116">
        <v>0.32638592727483995</v>
      </c>
      <c r="K168" s="97">
        <v>0.69899518497047519</v>
      </c>
      <c r="L168" s="98"/>
      <c r="M168" s="99">
        <v>167</v>
      </c>
      <c r="N168" s="119">
        <v>1.6001501196332184E-2</v>
      </c>
      <c r="O168" s="119">
        <v>0.32528376158032951</v>
      </c>
      <c r="P168" s="119">
        <v>0.61245134223797881</v>
      </c>
      <c r="Q168" s="119">
        <v>1.0671749182901855</v>
      </c>
      <c r="R168" s="119">
        <v>-1.1101873214838143</v>
      </c>
      <c r="S168" s="119">
        <v>0.7347041279636759</v>
      </c>
      <c r="T168" s="119">
        <v>2.229413926426604</v>
      </c>
      <c r="U168" s="116">
        <v>-1.9578357061865332</v>
      </c>
      <c r="V168" s="116">
        <v>-0.44991482912040925</v>
      </c>
      <c r="W168" s="91">
        <v>0.52151274415298665</v>
      </c>
      <c r="X168" s="53"/>
      <c r="Y168" s="92">
        <v>167</v>
      </c>
      <c r="Z168" s="116">
        <f>(幕後結果!$AB$2+幕後結果!$AB$4*幕後結果_最佳化!$N1169)*12/3</f>
        <v>0.28650215557029968</v>
      </c>
      <c r="AA168" s="116">
        <f>(幕後結果!$AC$2+幕後結果!$AC$4*幕後結果_最佳化!$O1169)*12/3</f>
        <v>0.52064078718090978</v>
      </c>
      <c r="AB168" s="116">
        <f>(幕後結果!$AD$2+幕後結果!$AD$4*幕後結果_最佳化!$P1169)*12/3</f>
        <v>0.53539881177194715</v>
      </c>
      <c r="AC168" s="116">
        <f>(幕後結果!$AE$2+幕後結果!$AE$4*幕後結果_最佳化!$Q1169)*12/3</f>
        <v>0.94970193396412272</v>
      </c>
      <c r="AD168" s="116">
        <f>(幕後結果!$AF$2+幕後結果!$AF$4*幕後結果_最佳化!$R1169)*12/3</f>
        <v>-0.95366145191720986</v>
      </c>
      <c r="AE168" s="116">
        <f>(幕後結果!$AG$2+幕後結果!$AG$4*幕後結果_最佳化!$S1169)*12/3</f>
        <v>1.3686723504711342</v>
      </c>
      <c r="AF168" s="116">
        <f>(幕後結果!$AH$2+幕後結果!$AH$4*幕後結果_最佳化!$T1169)*12/3</f>
        <v>1.0808901979419621</v>
      </c>
      <c r="AG168" s="116">
        <f>(幕後結果!$AI$2+幕後結果!$AI$4*幕後結果_最佳化!$U1169)*12/3</f>
        <v>-0.60373015931382135</v>
      </c>
      <c r="AH168" s="116">
        <f>(幕後結果!$AJ$2+幕後結果!$AJ$4*幕後結果_最佳化!$V1169)*12/3</f>
        <v>-0.3545593811950945</v>
      </c>
      <c r="AI168" s="93">
        <f>(幕後結果!$AK$2+幕後結果!$AK$4*幕後結果_最佳化!$W1169)*12/3</f>
        <v>0.41773886612322086</v>
      </c>
      <c r="AJ168" s="53"/>
      <c r="AK168" s="53"/>
      <c r="AL168" s="53"/>
      <c r="AM168" s="101">
        <v>167</v>
      </c>
      <c r="AN168" s="120">
        <f t="shared" si="27"/>
        <v>9.9342069487830323E-3</v>
      </c>
      <c r="AO168" s="120">
        <f t="shared" si="28"/>
        <v>0.14286297984941565</v>
      </c>
      <c r="AP168" s="120">
        <f t="shared" si="29"/>
        <v>0.18621284906850064</v>
      </c>
      <c r="AQ168" s="120">
        <f t="shared" si="30"/>
        <v>2.6096217987694393E-2</v>
      </c>
      <c r="AR168" s="120">
        <f t="shared" si="31"/>
        <v>0.14775549613358652</v>
      </c>
      <c r="AS168" s="120">
        <f t="shared" si="32"/>
        <v>0.21267976465276317</v>
      </c>
      <c r="AT168" s="120">
        <f t="shared" si="33"/>
        <v>0.10444759966150075</v>
      </c>
      <c r="AU168" s="120">
        <f t="shared" si="34"/>
        <v>8.9534188083738073E-2</v>
      </c>
      <c r="AV168" s="120">
        <f t="shared" si="35"/>
        <v>6.7147926906027278E-2</v>
      </c>
      <c r="AW168" s="120">
        <f t="shared" si="36"/>
        <v>1.332877070799046E-2</v>
      </c>
      <c r="AX168" s="120">
        <f t="shared" si="37"/>
        <v>0.99999999999999989</v>
      </c>
      <c r="AY168" s="120">
        <f>SUMPRODUCT(AN168:AW168,幕後結果_最佳化!$Z$1005:$AI$1005)</f>
        <v>8.3497120092711902E-2</v>
      </c>
      <c r="AZ168" s="120">
        <f>(SUMPRODUCT(AN168:AW168,MMULT(AN168:AW168,幕後結果!$AB$9:$AK$18)))*252</f>
        <v>2.1553887736898984E-2</v>
      </c>
      <c r="BA168" s="120">
        <f t="shared" si="38"/>
        <v>0.14681242364629427</v>
      </c>
      <c r="BB168" s="115">
        <f t="shared" si="39"/>
        <v>0.27652373746325404</v>
      </c>
      <c r="BC168" s="53"/>
      <c r="BD168" s="53"/>
    </row>
    <row r="169" spans="1:56">
      <c r="A169" s="88">
        <v>168</v>
      </c>
      <c r="B169" s="116">
        <v>0.73362640510784272</v>
      </c>
      <c r="C169" s="116">
        <v>0.6240593781657533</v>
      </c>
      <c r="D169" s="116">
        <v>0.39489315848262141</v>
      </c>
      <c r="E169" s="116">
        <v>0.54451227168347582</v>
      </c>
      <c r="F169" s="116">
        <v>0.13592867962437682</v>
      </c>
      <c r="G169" s="116">
        <v>0.18374166134383874</v>
      </c>
      <c r="H169" s="116">
        <v>9.050889210462354E-2</v>
      </c>
      <c r="I169" s="116">
        <v>2.1306036734071387E-2</v>
      </c>
      <c r="J169" s="116">
        <v>1.0122539276065989E-2</v>
      </c>
      <c r="K169" s="97">
        <v>0.72017818780467824</v>
      </c>
      <c r="L169" s="98"/>
      <c r="M169" s="99">
        <v>168</v>
      </c>
      <c r="N169" s="119">
        <v>0.62381788928787452</v>
      </c>
      <c r="O169" s="119">
        <v>0.31615976730630069</v>
      </c>
      <c r="P169" s="119">
        <v>-0.26658810261036003</v>
      </c>
      <c r="Q169" s="119">
        <v>0.11180823657724601</v>
      </c>
      <c r="R169" s="119">
        <v>-1.098795308004443</v>
      </c>
      <c r="S169" s="119">
        <v>-0.90119749486886225</v>
      </c>
      <c r="T169" s="119">
        <v>-1.3376278406731978</v>
      </c>
      <c r="U169" s="116">
        <v>-2.0274924727912049</v>
      </c>
      <c r="V169" s="116">
        <v>-2.3217745455642831</v>
      </c>
      <c r="W169" s="91">
        <v>0.58337092779016608</v>
      </c>
      <c r="X169" s="53"/>
      <c r="Y169" s="92">
        <v>168</v>
      </c>
      <c r="Z169" s="116">
        <f>(幕後結果!$AB$2+幕後結果!$AB$4*幕後結果_最佳化!$N1170)*12/3</f>
        <v>1.2609516516845296</v>
      </c>
      <c r="AA169" s="116">
        <f>(幕後結果!$AC$2+幕後結果!$AC$4*幕後結果_最佳化!$O1170)*12/3</f>
        <v>0.48277407763877833</v>
      </c>
      <c r="AB169" s="116">
        <f>(幕後結果!$AD$2+幕後結果!$AD$4*幕後結果_最佳化!$P1170)*12/3</f>
        <v>-2.2326029830282854E-2</v>
      </c>
      <c r="AC169" s="116">
        <f>(幕後結果!$AE$2+幕後結果!$AE$4*幕後結果_最佳化!$Q1170)*12/3</f>
        <v>0.22300658585799038</v>
      </c>
      <c r="AD169" s="116">
        <f>(幕後結果!$AF$2+幕後結果!$AF$4*幕後結果_最佳化!$R1170)*12/3</f>
        <v>-0.96437334648667628</v>
      </c>
      <c r="AE169" s="116">
        <f>(幕後結果!$AG$2+幕後結果!$AG$4*幕後結果_最佳化!$S1170)*12/3</f>
        <v>0.14210757255846262</v>
      </c>
      <c r="AF169" s="116">
        <f>(幕後結果!$AH$2+幕後結果!$AH$4*幕後結果_最佳化!$T1170)*12/3</f>
        <v>-0.65423169336397768</v>
      </c>
      <c r="AG169" s="116">
        <f>(幕後結果!$AI$2+幕後結果!$AI$4*幕後結果_最佳化!$U1170)*12/3</f>
        <v>-0.90918701871824847</v>
      </c>
      <c r="AH169" s="116">
        <f>(幕後結果!$AJ$2+幕後結果!$AJ$4*幕後結果_最佳化!$V1170)*12/3</f>
        <v>-1.9501690162848997</v>
      </c>
      <c r="AI169" s="93">
        <f>(幕後結果!$AK$2+幕後結果!$AK$4*幕後結果_最佳化!$W1170)*12/3</f>
        <v>-0.60717251549380757</v>
      </c>
      <c r="AJ169" s="53"/>
      <c r="AK169" s="53"/>
      <c r="AL169" s="53"/>
      <c r="AM169" s="101">
        <v>168</v>
      </c>
      <c r="AN169" s="120">
        <f t="shared" si="27"/>
        <v>7.6740675837909153E-2</v>
      </c>
      <c r="AO169" s="120">
        <f t="shared" si="28"/>
        <v>0.16372306701019376</v>
      </c>
      <c r="AP169" s="120">
        <f t="shared" si="29"/>
        <v>0.16308586698085278</v>
      </c>
      <c r="AQ169" s="120">
        <f t="shared" si="30"/>
        <v>0.18062443748721124</v>
      </c>
      <c r="AR169" s="120">
        <f t="shared" si="31"/>
        <v>8.2531013878327675E-2</v>
      </c>
      <c r="AS169" s="120">
        <f t="shared" si="32"/>
        <v>2.0654601246087787E-2</v>
      </c>
      <c r="AT169" s="120">
        <f t="shared" si="33"/>
        <v>0.18725339509460429</v>
      </c>
      <c r="AU169" s="120">
        <f t="shared" si="34"/>
        <v>0.10784958657677723</v>
      </c>
      <c r="AV169" s="120">
        <f t="shared" si="35"/>
        <v>1.4901055743656633E-2</v>
      </c>
      <c r="AW169" s="120">
        <f t="shared" si="36"/>
        <v>2.6363001443794891E-3</v>
      </c>
      <c r="AX169" s="120">
        <f t="shared" si="37"/>
        <v>1</v>
      </c>
      <c r="AY169" s="120">
        <f>SUMPRODUCT(AN169:AW169,幕後結果_最佳化!$Z$1005:$AI$1005)</f>
        <v>5.0729009877160863E-2</v>
      </c>
      <c r="AZ169" s="120">
        <f>(SUMPRODUCT(AN169:AW169,MMULT(AN169:AW169,幕後結果!$AB$9:$AK$18)))*252</f>
        <v>2.4730710935905256E-2</v>
      </c>
      <c r="BA169" s="120">
        <f t="shared" si="38"/>
        <v>0.1572600106063371</v>
      </c>
      <c r="BB169" s="115">
        <f t="shared" si="39"/>
        <v>4.9783856982935859E-2</v>
      </c>
      <c r="BC169" s="53"/>
      <c r="BD169" s="53"/>
    </row>
    <row r="170" spans="1:56">
      <c r="A170" s="88">
        <v>169</v>
      </c>
      <c r="B170" s="116">
        <v>0.30437767136783811</v>
      </c>
      <c r="C170" s="116">
        <v>0.53315653803174823</v>
      </c>
      <c r="D170" s="116">
        <v>0.86881888948471109</v>
      </c>
      <c r="E170" s="116">
        <v>0.42716362026941002</v>
      </c>
      <c r="F170" s="116">
        <v>0.5028268226157564</v>
      </c>
      <c r="G170" s="116">
        <v>0.11595586881414821</v>
      </c>
      <c r="H170" s="116">
        <v>9.5349505317831262E-2</v>
      </c>
      <c r="I170" s="116">
        <v>4.9546890993344084E-2</v>
      </c>
      <c r="J170" s="116">
        <v>0.67141914919270729</v>
      </c>
      <c r="K170" s="97">
        <v>0.83662440813725536</v>
      </c>
      <c r="L170" s="98"/>
      <c r="M170" s="99">
        <v>169</v>
      </c>
      <c r="N170" s="119">
        <v>-0.51185093021952066</v>
      </c>
      <c r="O170" s="119">
        <v>8.3207028815367901E-2</v>
      </c>
      <c r="P170" s="119">
        <v>1.1208253273680633</v>
      </c>
      <c r="Q170" s="119">
        <v>-0.18360002878374582</v>
      </c>
      <c r="R170" s="119">
        <v>7.0858527915377521E-3</v>
      </c>
      <c r="S170" s="119">
        <v>-1.1954487778306673</v>
      </c>
      <c r="T170" s="119">
        <v>-1.3085140547500007</v>
      </c>
      <c r="U170" s="116">
        <v>-1.6492629231155067</v>
      </c>
      <c r="V170" s="116">
        <v>0.4438352490588936</v>
      </c>
      <c r="W170" s="91">
        <v>0.98067875502516577</v>
      </c>
      <c r="X170" s="53"/>
      <c r="Y170" s="92">
        <v>169</v>
      </c>
      <c r="Z170" s="116">
        <f>(幕後結果!$AB$2+幕後結果!$AB$4*幕後結果_最佳化!$N1171)*12/3</f>
        <v>-0.5597493537561995</v>
      </c>
      <c r="AA170" s="116">
        <f>(幕後結果!$AC$2+幕後結果!$AC$4*幕後結果_最佳化!$O1171)*12/3</f>
        <v>0.37416751383767161</v>
      </c>
      <c r="AB170" s="116">
        <f>(幕後結果!$AD$2+幕後結果!$AD$4*幕後結果_最佳化!$P1171)*12/3</f>
        <v>0.80640577796970303</v>
      </c>
      <c r="AC170" s="116">
        <f>(幕後結果!$AE$2+幕後結果!$AE$4*幕後結果_最佳化!$Q1171)*12/3</f>
        <v>3.5196862571734919E-3</v>
      </c>
      <c r="AD170" s="116">
        <f>(幕後結果!$AF$2+幕後結果!$AF$4*幕後結果_最佳化!$R1171)*12/3</f>
        <v>-0.36175843046745038</v>
      </c>
      <c r="AE170" s="116">
        <f>(幕後結果!$AG$2+幕後結果!$AG$4*幕後結果_最佳化!$S1171)*12/3</f>
        <v>-0.20412858511446985</v>
      </c>
      <c r="AF170" s="116">
        <f>(幕後結果!$AH$2+幕後結果!$AH$4*幕後結果_最佳化!$T1171)*12/3</f>
        <v>-0.64019554153754343</v>
      </c>
      <c r="AG170" s="116">
        <f>(幕後結果!$AI$2+幕後結果!$AI$4*幕後結果_最佳化!$U1171)*12/3</f>
        <v>-0.71261091382296227</v>
      </c>
      <c r="AH170" s="116">
        <f>(幕後結果!$AJ$2+幕後結果!$AJ$4*幕後結果_最佳化!$V1171)*12/3</f>
        <v>-0.53926865465949914</v>
      </c>
      <c r="AI170" s="93">
        <f>(幕後結果!$AK$2+幕後結果!$AK$4*幕後結果_最佳化!$W1171)*12/3</f>
        <v>0.42397874912532263</v>
      </c>
      <c r="AJ170" s="53"/>
      <c r="AK170" s="53"/>
      <c r="AL170" s="53"/>
      <c r="AM170" s="101">
        <v>169</v>
      </c>
      <c r="AN170" s="120">
        <f t="shared" si="27"/>
        <v>0.106174716674517</v>
      </c>
      <c r="AO170" s="120">
        <f t="shared" si="28"/>
        <v>4.5237778422378763E-2</v>
      </c>
      <c r="AP170" s="120">
        <f t="shared" si="29"/>
        <v>1.3177865582798881E-3</v>
      </c>
      <c r="AQ170" s="120">
        <f t="shared" si="30"/>
        <v>2.9897283550300604E-2</v>
      </c>
      <c r="AR170" s="120">
        <f t="shared" si="31"/>
        <v>0.15289768544256047</v>
      </c>
      <c r="AS170" s="120">
        <f t="shared" si="32"/>
        <v>0.21939682020604689</v>
      </c>
      <c r="AT170" s="120">
        <f t="shared" si="33"/>
        <v>0.22658693886365508</v>
      </c>
      <c r="AU170" s="120">
        <f t="shared" si="34"/>
        <v>7.548630209050422E-2</v>
      </c>
      <c r="AV170" s="120">
        <f t="shared" si="35"/>
        <v>0.10048946641553398</v>
      </c>
      <c r="AW170" s="120">
        <f t="shared" si="36"/>
        <v>4.2515221776223203E-2</v>
      </c>
      <c r="AX170" s="120">
        <f t="shared" si="37"/>
        <v>1.0000000000000002</v>
      </c>
      <c r="AY170" s="120">
        <f>SUMPRODUCT(AN170:AW170,幕後結果_最佳化!$Z$1005:$AI$1005)</f>
        <v>7.9850464376560598E-2</v>
      </c>
      <c r="AZ170" s="120">
        <f>(SUMPRODUCT(AN170:AW170,MMULT(AN170:AW170,幕後結果!$AB$9:$AK$18)))*252</f>
        <v>2.5997676028193684E-2</v>
      </c>
      <c r="BA170" s="120">
        <f t="shared" si="38"/>
        <v>0.16123794847427725</v>
      </c>
      <c r="BB170" s="115">
        <f t="shared" si="39"/>
        <v>0.22916729421458379</v>
      </c>
      <c r="BC170" s="53"/>
      <c r="BD170" s="53"/>
    </row>
    <row r="171" spans="1:56">
      <c r="A171" s="88">
        <v>170</v>
      </c>
      <c r="B171" s="116">
        <v>0.61994857376453028</v>
      </c>
      <c r="C171" s="116">
        <v>0.59448474952509356</v>
      </c>
      <c r="D171" s="116">
        <v>0.23386239307785939</v>
      </c>
      <c r="E171" s="116">
        <v>0.98025991552029468</v>
      </c>
      <c r="F171" s="116">
        <v>0.65936655941564881</v>
      </c>
      <c r="G171" s="116">
        <v>0.52122812265481344</v>
      </c>
      <c r="H171" s="116">
        <v>0.97708046617046151</v>
      </c>
      <c r="I171" s="116">
        <v>0.43235118468400757</v>
      </c>
      <c r="J171" s="116">
        <v>0.70111328759986469</v>
      </c>
      <c r="K171" s="97">
        <v>1.1670651889871708E-2</v>
      </c>
      <c r="L171" s="98"/>
      <c r="M171" s="99">
        <v>170</v>
      </c>
      <c r="N171" s="119">
        <v>0.30534572722168474</v>
      </c>
      <c r="O171" s="119">
        <v>0.23909682851155845</v>
      </c>
      <c r="P171" s="119">
        <v>-0.7261859463941408</v>
      </c>
      <c r="Q171" s="119">
        <v>2.0591468915259639</v>
      </c>
      <c r="R171" s="119">
        <v>0.41073497083466293</v>
      </c>
      <c r="S171" s="119">
        <v>5.3236147760459381E-2</v>
      </c>
      <c r="T171" s="119">
        <v>1.9968722016746221</v>
      </c>
      <c r="U171" s="116">
        <v>-0.17039135636425842</v>
      </c>
      <c r="V171" s="116">
        <v>0.52760513991930935</v>
      </c>
      <c r="W171" s="91">
        <v>-2.2678015684203991</v>
      </c>
      <c r="X171" s="53"/>
      <c r="Y171" s="92">
        <v>170</v>
      </c>
      <c r="Z171" s="116">
        <f>(幕後結果!$AB$2+幕後結果!$AB$4*幕後結果_最佳化!$N1172)*12/3</f>
        <v>0.75037799172413211</v>
      </c>
      <c r="AA171" s="116">
        <f>(幕後結果!$AC$2+幕後結果!$AC$4*幕後結果_最佳化!$O1172)*12/3</f>
        <v>0.44389757832014531</v>
      </c>
      <c r="AB171" s="116">
        <f>(幕後結果!$AD$2+幕後結果!$AD$4*幕後結果_最佳化!$P1172)*12/3</f>
        <v>-0.44585226296819602</v>
      </c>
      <c r="AC171" s="116">
        <f>(幕後結果!$AE$2+幕後結果!$AE$4*幕後結果_最佳化!$Q1172)*12/3</f>
        <v>1.5433021978168047</v>
      </c>
      <c r="AD171" s="116">
        <f>(幕後結果!$AF$2+幕後結果!$AF$4*幕後結果_最佳化!$R1172)*12/3</f>
        <v>-0.21985516113498346</v>
      </c>
      <c r="AE171" s="116">
        <f>(幕後結果!$AG$2+幕後結果!$AG$4*幕後結果_最佳化!$S1172)*12/3</f>
        <v>1.0865573703364801</v>
      </c>
      <c r="AF171" s="116">
        <f>(幕後結果!$AH$2+幕後結果!$AH$4*幕後結果_最佳化!$T1172)*12/3</f>
        <v>1.02495376725085</v>
      </c>
      <c r="AG171" s="116">
        <f>(幕後結果!$AI$2+幕後結果!$AI$4*幕後結果_最佳化!$U1172)*12/3</f>
        <v>0.18233152444058043</v>
      </c>
      <c r="AH171" s="116">
        <f>(幕後結果!$AJ$2+幕後結果!$AJ$4*幕後結果_最佳化!$V1172)*12/3</f>
        <v>0.38128706271765062</v>
      </c>
      <c r="AI171" s="93">
        <f>(幕後結果!$AK$2+幕後結果!$AK$4*幕後結果_最佳化!$W1172)*12/3</f>
        <v>-0.558806915009188</v>
      </c>
      <c r="AJ171" s="53"/>
      <c r="AK171" s="53"/>
      <c r="AL171" s="53"/>
      <c r="AM171" s="101">
        <v>170</v>
      </c>
      <c r="AN171" s="120">
        <f t="shared" si="27"/>
        <v>4.8624997840919809E-2</v>
      </c>
      <c r="AO171" s="120">
        <f t="shared" si="28"/>
        <v>1.2970796163029829E-3</v>
      </c>
      <c r="AP171" s="120">
        <f t="shared" si="29"/>
        <v>0.22526845894341591</v>
      </c>
      <c r="AQ171" s="120">
        <f t="shared" si="30"/>
        <v>4.0250016240897551E-2</v>
      </c>
      <c r="AR171" s="120">
        <f t="shared" si="31"/>
        <v>0.16504935943279522</v>
      </c>
      <c r="AS171" s="120">
        <f t="shared" si="32"/>
        <v>0.22655348806262726</v>
      </c>
      <c r="AT171" s="120">
        <f t="shared" si="33"/>
        <v>3.0432974467833024E-2</v>
      </c>
      <c r="AU171" s="120">
        <f t="shared" si="34"/>
        <v>1.6122728819592029E-2</v>
      </c>
      <c r="AV171" s="120">
        <f t="shared" si="35"/>
        <v>0.13791774605340501</v>
      </c>
      <c r="AW171" s="120">
        <f t="shared" si="36"/>
        <v>0.10848315052221122</v>
      </c>
      <c r="AX171" s="120">
        <f t="shared" si="37"/>
        <v>1</v>
      </c>
      <c r="AY171" s="120">
        <f>SUMPRODUCT(AN171:AW171,幕後結果_最佳化!$Z$1005:$AI$1005)</f>
        <v>5.8349608971131506E-2</v>
      </c>
      <c r="AZ171" s="120">
        <f>(SUMPRODUCT(AN171:AW171,MMULT(AN171:AW171,幕後結果!$AB$9:$AK$18)))*252</f>
        <v>3.0913470453430694E-2</v>
      </c>
      <c r="BA171" s="120">
        <f t="shared" si="38"/>
        <v>0.17582226950369709</v>
      </c>
      <c r="BB171" s="115">
        <f t="shared" si="39"/>
        <v>8.7870603733770133E-2</v>
      </c>
      <c r="BC171" s="53"/>
      <c r="BD171" s="53"/>
    </row>
    <row r="172" spans="1:56">
      <c r="A172" s="88">
        <v>171</v>
      </c>
      <c r="B172" s="116">
        <v>0.77004789935298112</v>
      </c>
      <c r="C172" s="116">
        <v>0.13278693595688873</v>
      </c>
      <c r="D172" s="116">
        <v>0.25710339871743848</v>
      </c>
      <c r="E172" s="116">
        <v>0.39513111039720838</v>
      </c>
      <c r="F172" s="116">
        <v>0.4178993778146598</v>
      </c>
      <c r="G172" s="116">
        <v>0.48763659813861593</v>
      </c>
      <c r="H172" s="116">
        <v>0.10508303876099512</v>
      </c>
      <c r="I172" s="116">
        <v>0.38572684534895774</v>
      </c>
      <c r="J172" s="116">
        <v>1.6440048347103442E-2</v>
      </c>
      <c r="K172" s="97">
        <v>1.47933687835613E-2</v>
      </c>
      <c r="L172" s="98"/>
      <c r="M172" s="99">
        <v>171</v>
      </c>
      <c r="N172" s="119">
        <v>0.73900460465037221</v>
      </c>
      <c r="O172" s="119">
        <v>-1.1133133567829232</v>
      </c>
      <c r="P172" s="119">
        <v>-0.6523013374383908</v>
      </c>
      <c r="Q172" s="119">
        <v>-0.26597012054021418</v>
      </c>
      <c r="R172" s="119">
        <v>-0.20727031539041038</v>
      </c>
      <c r="S172" s="119">
        <v>-3.0995414925117044E-2</v>
      </c>
      <c r="T172" s="119">
        <v>-1.2531088999599436</v>
      </c>
      <c r="U172" s="116">
        <v>-0.29047393205456412</v>
      </c>
      <c r="V172" s="116">
        <v>-2.1335443604474973</v>
      </c>
      <c r="W172" s="91">
        <v>-2.175579233117892</v>
      </c>
      <c r="X172" s="53"/>
      <c r="Y172" s="92">
        <v>171</v>
      </c>
      <c r="Z172" s="116">
        <f>(幕後結果!$AB$2+幕後結果!$AB$4*幕後結果_最佳化!$N1173)*12/3</f>
        <v>1.4456186645244899</v>
      </c>
      <c r="AA172" s="116">
        <f>(幕後結果!$AC$2+幕後結果!$AC$4*幕後結果_最佳化!$O1173)*12/3</f>
        <v>-0.54871120919543437</v>
      </c>
      <c r="AB172" s="116">
        <f>(幕後結果!$AD$2+幕後結果!$AD$4*幕後結果_最佳化!$P1173)*12/3</f>
        <v>-0.39126625655021147</v>
      </c>
      <c r="AC172" s="116">
        <f>(幕後結果!$AE$2+幕後結果!$AE$4*幕後結果_最佳化!$Q1173)*12/3</f>
        <v>-0.17067974211374484</v>
      </c>
      <c r="AD172" s="116">
        <f>(幕後結果!$AF$2+幕後結果!$AF$4*幕後結果_最佳化!$R1173)*12/3</f>
        <v>-0.48716458101296056</v>
      </c>
      <c r="AE172" s="116">
        <f>(幕後結果!$AG$2+幕後結果!$AG$4*幕後結果_最佳化!$S1173)*12/3</f>
        <v>0.41436210717819016</v>
      </c>
      <c r="AF172" s="116">
        <f>(幕後結果!$AH$2+幕後結果!$AH$4*幕後結果_最佳化!$T1173)*12/3</f>
        <v>-0.71290263392494735</v>
      </c>
      <c r="AG172" s="116">
        <f>(幕後結果!$AI$2+幕後結果!$AI$4*幕後結果_最佳化!$U1173)*12/3</f>
        <v>-0.26994983948830281</v>
      </c>
      <c r="AH172" s="116">
        <f>(幕後結果!$AJ$2+幕後結果!$AJ$4*幕後結果_最佳化!$V1173)*12/3</f>
        <v>-1.5421467368354442</v>
      </c>
      <c r="AI172" s="93">
        <f>(幕後結果!$AK$2+幕後結果!$AK$4*幕後結果_最佳化!$W1173)*12/3</f>
        <v>-1.5226198129945201</v>
      </c>
      <c r="AJ172" s="53"/>
      <c r="AK172" s="53"/>
      <c r="AL172" s="53"/>
      <c r="AM172" s="101">
        <v>171</v>
      </c>
      <c r="AN172" s="120">
        <f t="shared" si="27"/>
        <v>9.9645704164408183E-2</v>
      </c>
      <c r="AO172" s="120">
        <f t="shared" si="28"/>
        <v>0.11235257850771811</v>
      </c>
      <c r="AP172" s="120">
        <f t="shared" si="29"/>
        <v>4.5829598551186478E-2</v>
      </c>
      <c r="AQ172" s="120">
        <f t="shared" si="30"/>
        <v>6.9262723060781142E-2</v>
      </c>
      <c r="AR172" s="120">
        <f t="shared" si="31"/>
        <v>1.6072752145298609E-2</v>
      </c>
      <c r="AS172" s="120">
        <f t="shared" si="32"/>
        <v>6.3910380071989001E-2</v>
      </c>
      <c r="AT172" s="120">
        <f t="shared" si="33"/>
        <v>0.19365643106646638</v>
      </c>
      <c r="AU172" s="120">
        <f t="shared" si="34"/>
        <v>0.17756959608717185</v>
      </c>
      <c r="AV172" s="120">
        <f t="shared" si="35"/>
        <v>9.209724452639971E-2</v>
      </c>
      <c r="AW172" s="120">
        <f t="shared" si="36"/>
        <v>0.12960299181858045</v>
      </c>
      <c r="AX172" s="120">
        <f t="shared" si="37"/>
        <v>0.99999999999999989</v>
      </c>
      <c r="AY172" s="120">
        <f>SUMPRODUCT(AN172:AW172,幕後結果_最佳化!$Z$1005:$AI$1005)</f>
        <v>0.10341251650782218</v>
      </c>
      <c r="AZ172" s="120">
        <f>(SUMPRODUCT(AN172:AW172,MMULT(AN172:AW172,幕後結果!$AB$9:$AK$18)))*252</f>
        <v>2.349122759659775E-2</v>
      </c>
      <c r="BA172" s="120">
        <f t="shared" si="38"/>
        <v>0.15326848207181329</v>
      </c>
      <c r="BB172" s="115">
        <f t="shared" si="39"/>
        <v>0.39481383053998864</v>
      </c>
      <c r="BC172" s="53"/>
      <c r="BD172" s="53"/>
    </row>
    <row r="173" spans="1:56">
      <c r="A173" s="88">
        <v>172</v>
      </c>
      <c r="B173" s="116">
        <v>0.34060963611518003</v>
      </c>
      <c r="C173" s="116">
        <v>0.31729038201005877</v>
      </c>
      <c r="D173" s="116">
        <v>0.31172335134306928</v>
      </c>
      <c r="E173" s="116">
        <v>0.24240393027291574</v>
      </c>
      <c r="F173" s="116">
        <v>0.35549688814198932</v>
      </c>
      <c r="G173" s="116">
        <v>0.14821418894466354</v>
      </c>
      <c r="H173" s="116">
        <v>0.13826930205605925</v>
      </c>
      <c r="I173" s="116">
        <v>0.36286704223767852</v>
      </c>
      <c r="J173" s="116">
        <v>0.36734982193725529</v>
      </c>
      <c r="K173" s="97">
        <v>0.53837613521606031</v>
      </c>
      <c r="L173" s="98"/>
      <c r="M173" s="99">
        <v>172</v>
      </c>
      <c r="N173" s="119">
        <v>-0.41079989220289559</v>
      </c>
      <c r="O173" s="119">
        <v>-0.47528932889079906</v>
      </c>
      <c r="P173" s="119">
        <v>-0.49097136203888264</v>
      </c>
      <c r="Q173" s="119">
        <v>-0.69859069489893799</v>
      </c>
      <c r="R173" s="119">
        <v>-0.37052174662115422</v>
      </c>
      <c r="S173" s="119">
        <v>-1.0441232335011819</v>
      </c>
      <c r="T173" s="119">
        <v>-1.0881280005023086</v>
      </c>
      <c r="U173" s="116">
        <v>-0.35080574823823846</v>
      </c>
      <c r="V173" s="116">
        <v>-0.33888064740781154</v>
      </c>
      <c r="W173" s="91">
        <v>9.634354303413524E-2</v>
      </c>
      <c r="X173" s="53"/>
      <c r="Y173" s="92">
        <v>172</v>
      </c>
      <c r="Z173" s="116">
        <f>(幕後結果!$AB$2+幕後結果!$AB$4*幕後結果_最佳化!$N1174)*12/3</f>
        <v>-0.39774461843423942</v>
      </c>
      <c r="AA173" s="116">
        <f>(幕後結果!$AC$2+幕後結果!$AC$4*幕後結果_最佳化!$O1174)*12/3</f>
        <v>-3.1722794632824347E-2</v>
      </c>
      <c r="AB173" s="116">
        <f>(幕後結果!$AD$2+幕後結果!$AD$4*幕後結果_最佳化!$P1174)*12/3</f>
        <v>-0.45447389099962376</v>
      </c>
      <c r="AC173" s="116">
        <f>(幕後結果!$AE$2+幕後結果!$AE$4*幕後結果_最佳化!$Q1174)*12/3</f>
        <v>-0.60175110649043839</v>
      </c>
      <c r="AD173" s="116">
        <f>(幕後結果!$AF$2+幕後結果!$AF$4*幕後結果_最佳化!$R1174)*12/3</f>
        <v>-0.75038551331852898</v>
      </c>
      <c r="AE173" s="116">
        <f>(幕後結果!$AG$2+幕後結果!$AG$4*幕後結果_最佳化!$S1174)*12/3</f>
        <v>-0.37186211793811297</v>
      </c>
      <c r="AF173" s="116">
        <f>(幕後結果!$AH$2+幕後結果!$AH$4*幕後結果_最佳化!$T1174)*12/3</f>
        <v>-0.69341057139929008</v>
      </c>
      <c r="AG173" s="116">
        <f>(幕後結果!$AI$2+幕後結果!$AI$4*幕後結果_最佳化!$U1174)*12/3</f>
        <v>-0.39517993941484769</v>
      </c>
      <c r="AH173" s="116">
        <f>(幕後結果!$AJ$2+幕後結果!$AJ$4*幕後結果_最佳化!$V1174)*12/3</f>
        <v>-0.97550741417474729</v>
      </c>
      <c r="AI173" s="93">
        <f>(幕後結果!$AK$2+幕後結果!$AK$4*幕後結果_最佳化!$W1174)*12/3</f>
        <v>-0.24932879796453977</v>
      </c>
      <c r="AJ173" s="53"/>
      <c r="AK173" s="53"/>
      <c r="AL173" s="53"/>
      <c r="AM173" s="101">
        <v>172</v>
      </c>
      <c r="AN173" s="120">
        <f t="shared" si="27"/>
        <v>8.2833263135923152E-2</v>
      </c>
      <c r="AO173" s="120">
        <f t="shared" si="28"/>
        <v>0.14808862358733707</v>
      </c>
      <c r="AP173" s="120">
        <f t="shared" si="29"/>
        <v>2.7953335763483418E-2</v>
      </c>
      <c r="AQ173" s="120">
        <f t="shared" si="30"/>
        <v>7.7527741377270393E-2</v>
      </c>
      <c r="AR173" s="120">
        <f t="shared" si="31"/>
        <v>7.7753513785664197E-2</v>
      </c>
      <c r="AS173" s="120">
        <f t="shared" si="32"/>
        <v>9.289628857269476E-2</v>
      </c>
      <c r="AT173" s="120">
        <f t="shared" si="33"/>
        <v>0.14458583107337483</v>
      </c>
      <c r="AU173" s="120">
        <f t="shared" si="34"/>
        <v>0.15213666665253595</v>
      </c>
      <c r="AV173" s="120">
        <f t="shared" si="35"/>
        <v>0.14895867140316052</v>
      </c>
      <c r="AW173" s="120">
        <f t="shared" si="36"/>
        <v>4.7266064648555664E-2</v>
      </c>
      <c r="AX173" s="120">
        <f t="shared" si="37"/>
        <v>1</v>
      </c>
      <c r="AY173" s="120">
        <f>SUMPRODUCT(AN173:AW173,幕後結果_最佳化!$Z$1005:$AI$1005)</f>
        <v>6.1427057238859176E-2</v>
      </c>
      <c r="AZ173" s="120">
        <f>(SUMPRODUCT(AN173:AW173,MMULT(AN173:AW173,幕後結果!$AB$9:$AK$18)))*252</f>
        <v>2.2056062239126189E-2</v>
      </c>
      <c r="BA173" s="120">
        <f t="shared" si="38"/>
        <v>0.14851283526727982</v>
      </c>
      <c r="BB173" s="115">
        <f t="shared" si="39"/>
        <v>0.12475054567179915</v>
      </c>
      <c r="BC173" s="53"/>
      <c r="BD173" s="53"/>
    </row>
    <row r="174" spans="1:56">
      <c r="A174" s="88">
        <v>173</v>
      </c>
      <c r="B174" s="116">
        <v>0.91677410337495058</v>
      </c>
      <c r="C174" s="116">
        <v>0.2901463170037466</v>
      </c>
      <c r="D174" s="116">
        <v>0.66049745320672737</v>
      </c>
      <c r="E174" s="116">
        <v>0.96984277888956227</v>
      </c>
      <c r="F174" s="116">
        <v>0.53525008473492708</v>
      </c>
      <c r="G174" s="116">
        <v>0.57041598604939714</v>
      </c>
      <c r="H174" s="116">
        <v>0.78253360597169652</v>
      </c>
      <c r="I174" s="116">
        <v>0.9786425959738867</v>
      </c>
      <c r="J174" s="116">
        <v>0.51975976175360983</v>
      </c>
      <c r="K174" s="97">
        <v>0.624609893732333</v>
      </c>
      <c r="L174" s="98"/>
      <c r="M174" s="99">
        <v>173</v>
      </c>
      <c r="N174" s="119">
        <v>1.3836952349190339</v>
      </c>
      <c r="O174" s="119">
        <v>-0.55295732262808617</v>
      </c>
      <c r="P174" s="119">
        <v>0.41382114980873991</v>
      </c>
      <c r="Q174" s="119">
        <v>1.8784879628470559</v>
      </c>
      <c r="R174" s="119">
        <v>8.8474148158135341E-2</v>
      </c>
      <c r="S174" s="119">
        <v>0.17743333150762416</v>
      </c>
      <c r="T174" s="119">
        <v>0.78077848865789767</v>
      </c>
      <c r="U174" s="116">
        <v>2.0264879331247276</v>
      </c>
      <c r="V174" s="116">
        <v>4.9550646720627881E-2</v>
      </c>
      <c r="W174" s="91">
        <v>0.3176107582042641</v>
      </c>
      <c r="X174" s="53"/>
      <c r="Y174" s="92">
        <v>173</v>
      </c>
      <c r="Z174" s="116">
        <f>(幕後結果!$AB$2+幕後結果!$AB$4*幕後結果_最佳化!$N1175)*12/3</f>
        <v>2.47918484030231</v>
      </c>
      <c r="AA174" s="116">
        <f>(幕後結果!$AC$2+幕後結果!$AC$4*幕後結果_最佳化!$O1175)*12/3</f>
        <v>-0.17991488310445558</v>
      </c>
      <c r="AB174" s="116">
        <f>(幕後結果!$AD$2+幕後結果!$AD$4*幕後結果_最佳化!$P1175)*12/3</f>
        <v>0.59752820055019973</v>
      </c>
      <c r="AC174" s="116">
        <f>(幕後結果!$AE$2+幕後結果!$AE$4*幕後結果_最佳化!$Q1175)*12/3</f>
        <v>1.6728191288920169</v>
      </c>
      <c r="AD174" s="116">
        <f>(幕後結果!$AF$2+幕後結果!$AF$4*幕後結果_最佳化!$R1175)*12/3</f>
        <v>-8.0871036645748295E-2</v>
      </c>
      <c r="AE174" s="116">
        <f>(幕後結果!$AG$2+幕後結果!$AG$4*幕後結果_最佳化!$S1175)*12/3</f>
        <v>1.2658272374440918</v>
      </c>
      <c r="AF174" s="116">
        <f>(幕後結果!$AH$2+幕後結果!$AH$4*幕後結果_最佳化!$T1175)*12/3</f>
        <v>0.49906141259672637</v>
      </c>
      <c r="AG174" s="116">
        <f>(幕後結果!$AI$2+幕後結果!$AI$4*幕後結果_最佳化!$U1175)*12/3</f>
        <v>0.89306630060735837</v>
      </c>
      <c r="AH174" s="116">
        <f>(幕後結果!$AJ$2+幕後結果!$AJ$4*幕後結果_最佳化!$V1175)*12/3</f>
        <v>0.59414398248407863</v>
      </c>
      <c r="AI174" s="93">
        <f>(幕後結果!$AK$2+幕後結果!$AK$4*幕後結果_最佳化!$W1175)*12/3</f>
        <v>1.2750159321979637</v>
      </c>
      <c r="AJ174" s="53"/>
      <c r="AK174" s="53"/>
      <c r="AL174" s="53"/>
      <c r="AM174" s="101">
        <v>173</v>
      </c>
      <c r="AN174" s="120">
        <f t="shared" si="27"/>
        <v>8.279452542955322E-2</v>
      </c>
      <c r="AO174" s="120">
        <f t="shared" si="28"/>
        <v>8.8293000781463835E-2</v>
      </c>
      <c r="AP174" s="120">
        <f t="shared" si="29"/>
        <v>7.4682216249856354E-2</v>
      </c>
      <c r="AQ174" s="120">
        <f t="shared" si="30"/>
        <v>3.4581589940075236E-2</v>
      </c>
      <c r="AR174" s="120">
        <f t="shared" si="31"/>
        <v>0.11250714828675405</v>
      </c>
      <c r="AS174" s="120">
        <f t="shared" si="32"/>
        <v>0.1462064784468059</v>
      </c>
      <c r="AT174" s="120">
        <f t="shared" si="33"/>
        <v>4.616543723773972E-2</v>
      </c>
      <c r="AU174" s="120">
        <f t="shared" si="34"/>
        <v>4.9272577884799114E-2</v>
      </c>
      <c r="AV174" s="120">
        <f t="shared" si="35"/>
        <v>0.16706190426231465</v>
      </c>
      <c r="AW174" s="120">
        <f t="shared" si="36"/>
        <v>0.19843512148063791</v>
      </c>
      <c r="AX174" s="120">
        <f t="shared" si="37"/>
        <v>1</v>
      </c>
      <c r="AY174" s="120">
        <f>SUMPRODUCT(AN174:AW174,幕後結果_最佳化!$Z$1005:$AI$1005)</f>
        <v>8.7433051566765951E-2</v>
      </c>
      <c r="AZ174" s="120">
        <f>(SUMPRODUCT(AN174:AW174,MMULT(AN174:AW174,幕後結果!$AB$9:$AK$18)))*252</f>
        <v>2.7047330891234372E-2</v>
      </c>
      <c r="BA174" s="120">
        <f t="shared" si="38"/>
        <v>0.1644607275042719</v>
      </c>
      <c r="BB174" s="115">
        <f t="shared" si="39"/>
        <v>0.27078228488080353</v>
      </c>
      <c r="BC174" s="53"/>
      <c r="BD174" s="53"/>
    </row>
    <row r="175" spans="1:56">
      <c r="A175" s="88">
        <v>174</v>
      </c>
      <c r="B175" s="116">
        <v>0.29109990410996045</v>
      </c>
      <c r="C175" s="116">
        <v>0.53198205602578175</v>
      </c>
      <c r="D175" s="116">
        <v>0.33578745292187007</v>
      </c>
      <c r="E175" s="116">
        <v>0.46945646788965911</v>
      </c>
      <c r="F175" s="116">
        <v>0.80693352707023358</v>
      </c>
      <c r="G175" s="116">
        <v>0.63185894846087609</v>
      </c>
      <c r="H175" s="116">
        <v>0.6938409414902813</v>
      </c>
      <c r="I175" s="116">
        <v>0.4321451462658068</v>
      </c>
      <c r="J175" s="116">
        <v>0.17432097389668688</v>
      </c>
      <c r="K175" s="97">
        <v>0.15357411952009414</v>
      </c>
      <c r="L175" s="98"/>
      <c r="M175" s="99">
        <v>174</v>
      </c>
      <c r="N175" s="119">
        <v>-0.55017433041558483</v>
      </c>
      <c r="O175" s="119">
        <v>8.0253188858840849E-2</v>
      </c>
      <c r="P175" s="119">
        <v>-0.42398753240831788</v>
      </c>
      <c r="Q175" s="119">
        <v>-7.6636230680669951E-2</v>
      </c>
      <c r="R175" s="119">
        <v>0.86665157465774034</v>
      </c>
      <c r="S175" s="119">
        <v>0.33678085934024926</v>
      </c>
      <c r="T175" s="119">
        <v>0.50676727991741832</v>
      </c>
      <c r="U175" s="116">
        <v>-0.1709153934619938</v>
      </c>
      <c r="V175" s="116">
        <v>-0.93722672054670175</v>
      </c>
      <c r="W175" s="91">
        <v>-1.0212241795578847</v>
      </c>
      <c r="X175" s="53"/>
      <c r="Y175" s="92">
        <v>174</v>
      </c>
      <c r="Z175" s="116">
        <f>(幕後結果!$AB$2+幕後結果!$AB$4*幕後結果_最佳化!$N1176)*12/3</f>
        <v>-0.62118931941374667</v>
      </c>
      <c r="AA175" s="116">
        <f>(幕後結果!$AC$2+幕後結果!$AC$4*幕後結果_最佳化!$O1176)*12/3</f>
        <v>0.37402314489568306</v>
      </c>
      <c r="AB175" s="116">
        <f>(幕後結果!$AD$2+幕後結果!$AD$4*幕後結果_最佳化!$P1176)*12/3</f>
        <v>-0.39400973351595847</v>
      </c>
      <c r="AC175" s="116">
        <f>(幕後結果!$AE$2+幕後結果!$AE$4*幕後結果_最佳化!$Q1176)*12/3</f>
        <v>-0.1242370841135723</v>
      </c>
      <c r="AD175" s="116">
        <f>(幕後結果!$AF$2+幕後結果!$AF$4*幕後結果_最佳化!$R1176)*12/3</f>
        <v>-7.9145606417901859E-2</v>
      </c>
      <c r="AE175" s="116">
        <f>(幕後結果!$AG$2+幕後結果!$AG$4*幕後結果_最佳化!$S1176)*12/3</f>
        <v>0.60731942343089707</v>
      </c>
      <c r="AF175" s="116">
        <f>(幕後結果!$AH$2+幕後結果!$AH$4*幕後結果_最佳化!$T1176)*12/3</f>
        <v>0.20576367565892198</v>
      </c>
      <c r="AG175" s="116">
        <f>(幕後結果!$AI$2+幕後結果!$AI$4*幕後結果_最佳化!$U1176)*12/3</f>
        <v>0.10890922937323018</v>
      </c>
      <c r="AH175" s="116">
        <f>(幕後結果!$AJ$2+幕後結果!$AJ$4*幕後結果_最佳化!$V1176)*12/3</f>
        <v>-0.59885183108142148</v>
      </c>
      <c r="AI175" s="93">
        <f>(幕後結果!$AK$2+幕後結果!$AK$4*幕後結果_最佳化!$W1176)*12/3</f>
        <v>-0.47613368428005853</v>
      </c>
      <c r="AJ175" s="53"/>
      <c r="AK175" s="53"/>
      <c r="AL175" s="53"/>
      <c r="AM175" s="101">
        <v>174</v>
      </c>
      <c r="AN175" s="120">
        <f t="shared" si="27"/>
        <v>1.4292476966453313E-2</v>
      </c>
      <c r="AO175" s="120">
        <f t="shared" si="28"/>
        <v>7.496054416683097E-2</v>
      </c>
      <c r="AP175" s="120">
        <f t="shared" si="29"/>
        <v>0.11708655640942331</v>
      </c>
      <c r="AQ175" s="120">
        <f t="shared" si="30"/>
        <v>0.13903482811244536</v>
      </c>
      <c r="AR175" s="120">
        <f t="shared" si="31"/>
        <v>8.222958372082434E-2</v>
      </c>
      <c r="AS175" s="120">
        <f t="shared" si="32"/>
        <v>7.1584791094702643E-2</v>
      </c>
      <c r="AT175" s="120">
        <f t="shared" si="33"/>
        <v>0.10529991696798621</v>
      </c>
      <c r="AU175" s="120">
        <f t="shared" si="34"/>
        <v>0.1278887256991392</v>
      </c>
      <c r="AV175" s="120">
        <f t="shared" si="35"/>
        <v>0.15328149748962247</v>
      </c>
      <c r="AW175" s="120">
        <f t="shared" si="36"/>
        <v>0.11434107937257239</v>
      </c>
      <c r="AX175" s="120">
        <f t="shared" si="37"/>
        <v>1.0000000000000002</v>
      </c>
      <c r="AY175" s="120">
        <f>SUMPRODUCT(AN175:AW175,幕後結果_最佳化!$Z$1005:$AI$1005)</f>
        <v>2.642062647624142E-2</v>
      </c>
      <c r="AZ175" s="120">
        <f>(SUMPRODUCT(AN175:AW175,MMULT(AN175:AW175,幕後結果!$AB$9:$AK$18)))*252</f>
        <v>2.1609848457362399E-2</v>
      </c>
      <c r="BA175" s="120">
        <f t="shared" si="38"/>
        <v>0.14700288588106833</v>
      </c>
      <c r="BB175" s="115">
        <f t="shared" si="39"/>
        <v>-0.11210238101781964</v>
      </c>
      <c r="BC175" s="53"/>
      <c r="BD175" s="53"/>
    </row>
    <row r="176" spans="1:56">
      <c r="A176" s="88">
        <v>175</v>
      </c>
      <c r="B176" s="116">
        <v>0.71839198703720708</v>
      </c>
      <c r="C176" s="116">
        <v>0.92204638479601853</v>
      </c>
      <c r="D176" s="116">
        <v>0.24522340357858496</v>
      </c>
      <c r="E176" s="116">
        <v>0.77554546853031314</v>
      </c>
      <c r="F176" s="116">
        <v>0.72721414653444971</v>
      </c>
      <c r="G176" s="116">
        <v>0.41511377937807525</v>
      </c>
      <c r="H176" s="116">
        <v>0.24845704356420195</v>
      </c>
      <c r="I176" s="116">
        <v>0.61928948426600194</v>
      </c>
      <c r="J176" s="116">
        <v>0.76239113166971917</v>
      </c>
      <c r="K176" s="97">
        <v>0.3873135427611949</v>
      </c>
      <c r="L176" s="98"/>
      <c r="M176" s="99">
        <v>175</v>
      </c>
      <c r="N176" s="119">
        <v>0.57807123590386245</v>
      </c>
      <c r="O176" s="119">
        <v>1.4189718250352332</v>
      </c>
      <c r="P176" s="119">
        <v>-0.68959834704025613</v>
      </c>
      <c r="Q176" s="119">
        <v>0.75723503673971704</v>
      </c>
      <c r="R176" s="119">
        <v>0.60440907023646939</v>
      </c>
      <c r="S176" s="119">
        <v>-0.21440972473729811</v>
      </c>
      <c r="T176" s="119">
        <v>-0.67935321328024678</v>
      </c>
      <c r="U176" s="116">
        <v>0.30361525057933264</v>
      </c>
      <c r="V176" s="116">
        <v>0.71401527086432293</v>
      </c>
      <c r="W176" s="91">
        <v>-0.28632777674603127</v>
      </c>
      <c r="X176" s="53"/>
      <c r="Y176" s="92">
        <v>175</v>
      </c>
      <c r="Z176" s="116">
        <f>(幕後結果!$AB$2+幕後結果!$AB$4*幕後結果_最佳化!$N1177)*12/3</f>
        <v>1.1876107477333693</v>
      </c>
      <c r="AA176" s="116">
        <f>(幕後結果!$AC$2+幕後結果!$AC$4*幕後結果_最佳化!$O1177)*12/3</f>
        <v>1.2763240205504807</v>
      </c>
      <c r="AB176" s="116">
        <f>(幕後結果!$AD$2+幕後結果!$AD$4*幕後結果_最佳化!$P1177)*12/3</f>
        <v>-0.28535079236820005</v>
      </c>
      <c r="AC176" s="116">
        <f>(幕後結果!$AE$2+幕後結果!$AE$4*幕後結果_最佳化!$Q1177)*12/3</f>
        <v>0.69986364800841816</v>
      </c>
      <c r="AD176" s="116">
        <f>(幕後結果!$AF$2+幕後結果!$AF$4*幕後結果_最佳化!$R1177)*12/3</f>
        <v>-8.4736865528541594E-2</v>
      </c>
      <c r="AE176" s="116">
        <f>(幕後結果!$AG$2+幕後結果!$AG$4*幕後結果_最佳化!$S1177)*12/3</f>
        <v>0.70903222479404826</v>
      </c>
      <c r="AF176" s="116">
        <f>(幕後結果!$AH$2+幕後結果!$AH$4*幕後結果_最佳化!$T1177)*12/3</f>
        <v>-0.1471873172944787</v>
      </c>
      <c r="AG176" s="116">
        <f>(幕後結果!$AI$2+幕後結果!$AI$4*幕後結果_最佳化!$U1177)*12/3</f>
        <v>0.42527693539161743</v>
      </c>
      <c r="AH176" s="116">
        <f>(幕後結果!$AJ$2+幕後結果!$AJ$4*幕後結果_最佳化!$V1177)*12/3</f>
        <v>0.15299086317371741</v>
      </c>
      <c r="AI176" s="93">
        <f>(幕後結果!$AK$2+幕後結果!$AK$4*幕後結果_最佳化!$W1177)*12/3</f>
        <v>0.22533164094941183</v>
      </c>
      <c r="AJ176" s="53"/>
      <c r="AK176" s="53"/>
      <c r="AL176" s="53"/>
      <c r="AM176" s="101">
        <v>175</v>
      </c>
      <c r="AN176" s="120">
        <f t="shared" si="27"/>
        <v>0.14183647770598065</v>
      </c>
      <c r="AO176" s="120">
        <f t="shared" si="28"/>
        <v>3.4168359533564445E-2</v>
      </c>
      <c r="AP176" s="120">
        <f t="shared" si="29"/>
        <v>0.22666353799558903</v>
      </c>
      <c r="AQ176" s="120">
        <f t="shared" si="30"/>
        <v>0.15581932112174449</v>
      </c>
      <c r="AR176" s="120">
        <f t="shared" si="31"/>
        <v>0.110999174053585</v>
      </c>
      <c r="AS176" s="120">
        <f t="shared" si="32"/>
        <v>0.11778657918196338</v>
      </c>
      <c r="AT176" s="120">
        <f t="shared" si="33"/>
        <v>3.4562034541179128E-2</v>
      </c>
      <c r="AU176" s="120">
        <f t="shared" si="34"/>
        <v>7.2785338708899069E-2</v>
      </c>
      <c r="AV176" s="120">
        <f t="shared" si="35"/>
        <v>4.9659641720271021E-2</v>
      </c>
      <c r="AW176" s="120">
        <f t="shared" si="36"/>
        <v>5.5719535437223723E-2</v>
      </c>
      <c r="AX176" s="120">
        <f t="shared" si="37"/>
        <v>0.99999999999999978</v>
      </c>
      <c r="AY176" s="120">
        <f>SUMPRODUCT(AN176:AW176,幕後結果_最佳化!$Z$1005:$AI$1005)</f>
        <v>7.5961486985910126E-2</v>
      </c>
      <c r="AZ176" s="120">
        <f>(SUMPRODUCT(AN176:AW176,MMULT(AN176:AW176,幕後結果!$AB$9:$AK$18)))*252</f>
        <v>3.8406334086770452E-2</v>
      </c>
      <c r="BA176" s="120">
        <f t="shared" si="38"/>
        <v>0.19597534050683635</v>
      </c>
      <c r="BB176" s="115">
        <f t="shared" si="39"/>
        <v>0.16870228111560198</v>
      </c>
      <c r="BC176" s="53"/>
      <c r="BD176" s="53"/>
    </row>
    <row r="177" spans="1:56">
      <c r="A177" s="88">
        <v>176</v>
      </c>
      <c r="B177" s="116">
        <v>0.60224055918018005</v>
      </c>
      <c r="C177" s="116">
        <v>0.54300432813113564</v>
      </c>
      <c r="D177" s="116">
        <v>0.56716692463547314</v>
      </c>
      <c r="E177" s="116">
        <v>0.22536426736132387</v>
      </c>
      <c r="F177" s="116">
        <v>0.61898645927030937</v>
      </c>
      <c r="G177" s="116">
        <v>0.20819073320458026</v>
      </c>
      <c r="H177" s="116">
        <v>0.77727163013032152</v>
      </c>
      <c r="I177" s="116">
        <v>0.34788789826224731</v>
      </c>
      <c r="J177" s="116">
        <v>0.5513731137791329</v>
      </c>
      <c r="K177" s="97">
        <v>0.70829271025162432</v>
      </c>
      <c r="L177" s="98"/>
      <c r="M177" s="99">
        <v>176</v>
      </c>
      <c r="N177" s="119">
        <v>0.25915081144723312</v>
      </c>
      <c r="O177" s="119">
        <v>0.10800548188138469</v>
      </c>
      <c r="P177" s="119">
        <v>0.16916590039965543</v>
      </c>
      <c r="Q177" s="119">
        <v>-0.75420100418641478</v>
      </c>
      <c r="R177" s="119">
        <v>0.30281994667648876</v>
      </c>
      <c r="S177" s="119">
        <v>-0.81271502209590252</v>
      </c>
      <c r="T177" s="119">
        <v>0.76301116090426657</v>
      </c>
      <c r="U177" s="116">
        <v>-0.39102900489984332</v>
      </c>
      <c r="V177" s="116">
        <v>0.1291312786195376</v>
      </c>
      <c r="W177" s="91">
        <v>0.54840392861414178</v>
      </c>
      <c r="X177" s="53"/>
      <c r="Y177" s="92">
        <v>176</v>
      </c>
      <c r="Z177" s="116">
        <f>(幕後結果!$AB$2+幕後結果!$AB$4*幕後結果_最佳化!$N1178)*12/3</f>
        <v>0.67631843478985276</v>
      </c>
      <c r="AA177" s="116">
        <f>(幕後結果!$AC$2+幕後結果!$AC$4*幕後結果_最佳化!$O1178)*12/3</f>
        <v>0.35222888767329535</v>
      </c>
      <c r="AB177" s="116">
        <f>(幕後結果!$AD$2+幕後結果!$AD$4*幕後結果_最佳化!$P1178)*12/3</f>
        <v>0.22746884139125034</v>
      </c>
      <c r="AC177" s="116">
        <f>(幕後結果!$AE$2+幕後結果!$AE$4*幕後結果_最佳化!$Q1178)*12/3</f>
        <v>-0.42346933349376642</v>
      </c>
      <c r="AD177" s="116">
        <f>(幕後結果!$AF$2+幕後結果!$AF$4*幕後結果_最佳化!$R1178)*12/3</f>
        <v>-0.19530649032666114</v>
      </c>
      <c r="AE177" s="116">
        <f>(幕後結果!$AG$2+幕後結果!$AG$4*幕後結果_最佳化!$S1178)*12/3</f>
        <v>-0.10602828300873834</v>
      </c>
      <c r="AF177" s="116">
        <f>(幕後結果!$AH$2+幕後結果!$AH$4*幕後結果_最佳化!$T1178)*12/3</f>
        <v>0.37503544950118223</v>
      </c>
      <c r="AG177" s="116">
        <f>(幕後結果!$AI$2+幕後結果!$AI$4*幕後結果_最佳化!$U1178)*12/3</f>
        <v>-0.20160572138090016</v>
      </c>
      <c r="AH177" s="116">
        <f>(幕後結果!$AJ$2+幕後結果!$AJ$4*幕後結果_最佳化!$V1178)*12/3</f>
        <v>-0.14044479631146886</v>
      </c>
      <c r="AI177" s="93">
        <f>(幕後結果!$AK$2+幕後結果!$AK$4*幕後結果_最佳化!$W1178)*12/3</f>
        <v>0.51772718298189102</v>
      </c>
      <c r="AJ177" s="53"/>
      <c r="AK177" s="53"/>
      <c r="AL177" s="53"/>
      <c r="AM177" s="101">
        <v>176</v>
      </c>
      <c r="AN177" s="120">
        <f t="shared" si="27"/>
        <v>6.8268979058656462E-2</v>
      </c>
      <c r="AO177" s="120">
        <f t="shared" si="28"/>
        <v>1.6752690900175164E-2</v>
      </c>
      <c r="AP177" s="120">
        <f t="shared" si="29"/>
        <v>0.23526801648665846</v>
      </c>
      <c r="AQ177" s="120">
        <f t="shared" si="30"/>
        <v>0.16881214479238596</v>
      </c>
      <c r="AR177" s="120">
        <f t="shared" si="31"/>
        <v>9.8369205078595395E-2</v>
      </c>
      <c r="AS177" s="120">
        <f t="shared" si="32"/>
        <v>6.0838315697200685E-3</v>
      </c>
      <c r="AT177" s="120">
        <f t="shared" si="33"/>
        <v>4.249075924505881E-2</v>
      </c>
      <c r="AU177" s="120">
        <f t="shared" si="34"/>
        <v>6.6447199977499732E-2</v>
      </c>
      <c r="AV177" s="120">
        <f t="shared" si="35"/>
        <v>0.15097691942999042</v>
      </c>
      <c r="AW177" s="120">
        <f t="shared" si="36"/>
        <v>0.14653025346125964</v>
      </c>
      <c r="AX177" s="120">
        <f t="shared" si="37"/>
        <v>1</v>
      </c>
      <c r="AY177" s="120">
        <f>SUMPRODUCT(AN177:AW177,幕後結果_最佳化!$Z$1005:$AI$1005)</f>
        <v>-8.3129109938398088E-3</v>
      </c>
      <c r="AZ177" s="120">
        <f>(SUMPRODUCT(AN177:AW177,MMULT(AN177:AW177,幕後結果!$AB$9:$AK$18)))*252</f>
        <v>3.2971732074956607E-2</v>
      </c>
      <c r="BA177" s="120">
        <f t="shared" si="38"/>
        <v>0.18158119967374542</v>
      </c>
      <c r="BB177" s="115">
        <f t="shared" si="39"/>
        <v>-0.28203862010966002</v>
      </c>
      <c r="BC177" s="53"/>
      <c r="BD177" s="53"/>
    </row>
    <row r="178" spans="1:56">
      <c r="A178" s="88">
        <v>177</v>
      </c>
      <c r="B178" s="116">
        <v>0.83040148377840417</v>
      </c>
      <c r="C178" s="116">
        <v>0.50635160116791589</v>
      </c>
      <c r="D178" s="116">
        <v>0.60501072513338316</v>
      </c>
      <c r="E178" s="116">
        <v>0.15872610808197263</v>
      </c>
      <c r="F178" s="116">
        <v>8.521981152392466E-2</v>
      </c>
      <c r="G178" s="116">
        <v>0.69723746201929115</v>
      </c>
      <c r="H178" s="116">
        <v>0.86142750567227622</v>
      </c>
      <c r="I178" s="116">
        <v>0.17272587225037594</v>
      </c>
      <c r="J178" s="116">
        <v>0.90129269694589009</v>
      </c>
      <c r="K178" s="97">
        <v>0.35963561463456672</v>
      </c>
      <c r="L178" s="98"/>
      <c r="M178" s="99">
        <v>177</v>
      </c>
      <c r="N178" s="119">
        <v>0.95575301258791012</v>
      </c>
      <c r="O178" s="119">
        <v>1.5921775753933855E-2</v>
      </c>
      <c r="P178" s="119">
        <v>0.26633846765623642</v>
      </c>
      <c r="Q178" s="119">
        <v>-0.99970722169016124</v>
      </c>
      <c r="R178" s="119">
        <v>-1.3707925851536613</v>
      </c>
      <c r="S178" s="119">
        <v>0.51647159060010039</v>
      </c>
      <c r="T178" s="119">
        <v>1.0867552518447325</v>
      </c>
      <c r="U178" s="116">
        <v>-0.94344811089169811</v>
      </c>
      <c r="V178" s="116">
        <v>1.2889524840944204</v>
      </c>
      <c r="W178" s="91">
        <v>-0.35943294943209197</v>
      </c>
      <c r="X178" s="53"/>
      <c r="Y178" s="92">
        <v>177</v>
      </c>
      <c r="Z178" s="116">
        <f>(幕後結果!$AB$2+幕後結果!$AB$4*幕後結果_最佳化!$N1179)*12/3</f>
        <v>1.7931090926148976</v>
      </c>
      <c r="AA178" s="116">
        <f>(幕後結果!$AC$2+幕後結果!$AC$4*幕後結果_最佳化!$O1179)*12/3</f>
        <v>0.25026908429873357</v>
      </c>
      <c r="AB178" s="116">
        <f>(幕後結果!$AD$2+幕後結果!$AD$4*幕後結果_最佳化!$P1179)*12/3</f>
        <v>0.43563581653559974</v>
      </c>
      <c r="AC178" s="116">
        <f>(幕後結果!$AE$2+幕後結果!$AE$4*幕後結果_最佳化!$Q1179)*12/3</f>
        <v>-0.49313070312790658</v>
      </c>
      <c r="AD178" s="116">
        <f>(幕後結果!$AF$2+幕後結果!$AF$4*幕後結果_最佳化!$R1179)*12/3</f>
        <v>-1.001793452618764</v>
      </c>
      <c r="AE178" s="116">
        <f>(幕後結果!$AG$2+幕後結果!$AG$4*幕後結果_最佳化!$S1179)*12/3</f>
        <v>0.77662944025428848</v>
      </c>
      <c r="AF178" s="116">
        <f>(幕後結果!$AH$2+幕後結果!$AH$4*幕後結果_最佳化!$T1179)*12/3</f>
        <v>0.49709825005587066</v>
      </c>
      <c r="AG178" s="116">
        <f>(幕後結果!$AI$2+幕後結果!$AI$4*幕後結果_最佳化!$U1179)*12/3</f>
        <v>-0.45338373638737095</v>
      </c>
      <c r="AH178" s="116">
        <f>(幕後結果!$AJ$2+幕後結果!$AJ$4*幕後結果_最佳化!$V1179)*12/3</f>
        <v>0.21752003914631934</v>
      </c>
      <c r="AI178" s="93">
        <f>(幕後結果!$AK$2+幕後結果!$AK$4*幕後結果_最佳化!$W1179)*12/3</f>
        <v>0.2554527171058068</v>
      </c>
      <c r="AJ178" s="53"/>
      <c r="AK178" s="53"/>
      <c r="AL178" s="53"/>
      <c r="AM178" s="101">
        <v>177</v>
      </c>
      <c r="AN178" s="120">
        <f t="shared" si="27"/>
        <v>0.17370732992882251</v>
      </c>
      <c r="AO178" s="120">
        <f t="shared" si="28"/>
        <v>3.2031592038042379E-2</v>
      </c>
      <c r="AP178" s="120">
        <f t="shared" si="29"/>
        <v>0.10354209298028626</v>
      </c>
      <c r="AQ178" s="120">
        <f t="shared" si="30"/>
        <v>1.1376454692926911E-2</v>
      </c>
      <c r="AR178" s="120">
        <f t="shared" si="31"/>
        <v>0.2200193036297198</v>
      </c>
      <c r="AS178" s="120">
        <f t="shared" si="32"/>
        <v>9.2387181576953414E-2</v>
      </c>
      <c r="AT178" s="120">
        <f t="shared" si="33"/>
        <v>7.6174525864072555E-3</v>
      </c>
      <c r="AU178" s="120">
        <f t="shared" si="34"/>
        <v>2.1424514229745756E-2</v>
      </c>
      <c r="AV178" s="120">
        <f t="shared" si="35"/>
        <v>0.1698774029417722</v>
      </c>
      <c r="AW178" s="120">
        <f t="shared" si="36"/>
        <v>0.16801667539532364</v>
      </c>
      <c r="AX178" s="120">
        <f t="shared" si="37"/>
        <v>1.0000000000000002</v>
      </c>
      <c r="AY178" s="120">
        <f>SUMPRODUCT(AN178:AW178,幕後結果_最佳化!$Z$1005:$AI$1005)</f>
        <v>9.9013660283605517E-3</v>
      </c>
      <c r="AZ178" s="120">
        <f>(SUMPRODUCT(AN178:AW178,MMULT(AN178:AW178,幕後結果!$AB$9:$AK$18)))*252</f>
        <v>4.232347854130971E-2</v>
      </c>
      <c r="BA178" s="120">
        <f t="shared" si="38"/>
        <v>0.20572670838106974</v>
      </c>
      <c r="BB178" s="115">
        <f t="shared" si="39"/>
        <v>-0.16040034000114237</v>
      </c>
      <c r="BC178" s="53"/>
      <c r="BD178" s="53"/>
    </row>
    <row r="179" spans="1:56">
      <c r="A179" s="88">
        <v>178</v>
      </c>
      <c r="B179" s="116">
        <v>0.79165834084451747</v>
      </c>
      <c r="C179" s="116">
        <v>0.7457370451185279</v>
      </c>
      <c r="D179" s="116">
        <v>0.16290844537643467</v>
      </c>
      <c r="E179" s="116">
        <v>0.57743156464671985</v>
      </c>
      <c r="F179" s="116">
        <v>0.89857658983127786</v>
      </c>
      <c r="G179" s="116">
        <v>0.3490065214480349</v>
      </c>
      <c r="H179" s="116">
        <v>0.20995806528598915</v>
      </c>
      <c r="I179" s="116">
        <v>0.23356477787575303</v>
      </c>
      <c r="J179" s="116">
        <v>0.71414340493764872</v>
      </c>
      <c r="K179" s="97">
        <v>0.91447774297024997</v>
      </c>
      <c r="L179" s="98"/>
      <c r="M179" s="99">
        <v>178</v>
      </c>
      <c r="N179" s="119">
        <v>0.81218877708374915</v>
      </c>
      <c r="O179" s="119">
        <v>0.66113473745035756</v>
      </c>
      <c r="P179" s="119">
        <v>-0.98257451835550513</v>
      </c>
      <c r="Q179" s="119">
        <v>0.19532711559556082</v>
      </c>
      <c r="R179" s="119">
        <v>1.2734826642361976</v>
      </c>
      <c r="S179" s="119">
        <v>-0.38800404133052302</v>
      </c>
      <c r="T179" s="119">
        <v>-0.80656676050912302</v>
      </c>
      <c r="U179" s="116">
        <v>-0.72715737306563211</v>
      </c>
      <c r="V179" s="116">
        <v>0.5655301982727543</v>
      </c>
      <c r="W179" s="91">
        <v>1.368855289433424</v>
      </c>
      <c r="X179" s="53"/>
      <c r="Y179" s="92">
        <v>178</v>
      </c>
      <c r="Z179" s="116">
        <f>(幕後結果!$AB$2+幕後結果!$AB$4*幕後結果_最佳化!$N1180)*12/3</f>
        <v>1.5629473205930731</v>
      </c>
      <c r="AA179" s="116">
        <f>(幕後結果!$AC$2+幕後結果!$AC$4*幕後結果_最佳化!$O1180)*12/3</f>
        <v>0.72056336664730658</v>
      </c>
      <c r="AB179" s="116">
        <f>(幕後結果!$AD$2+幕後結果!$AD$4*幕後結果_最佳化!$P1180)*12/3</f>
        <v>-0.51467185150196382</v>
      </c>
      <c r="AC179" s="116">
        <f>(幕後結果!$AE$2+幕後結果!$AE$4*幕後結果_最佳化!$Q1180)*12/3</f>
        <v>0.23950702201770238</v>
      </c>
      <c r="AD179" s="116">
        <f>(幕後結果!$AF$2+幕後結果!$AF$4*幕後結果_最佳化!$R1180)*12/3</f>
        <v>0.29155777298765206</v>
      </c>
      <c r="AE179" s="116">
        <f>(幕後結果!$AG$2+幕後結果!$AG$4*幕後結果_最佳化!$S1180)*12/3</f>
        <v>0.38286082152979684</v>
      </c>
      <c r="AF179" s="116">
        <f>(幕後結果!$AH$2+幕後結果!$AH$4*幕後結果_最佳化!$T1180)*12/3</f>
        <v>-0.25316802740080507</v>
      </c>
      <c r="AG179" s="116">
        <f>(幕後結果!$AI$2+幕後結果!$AI$4*幕後結果_最佳化!$U1180)*12/3</f>
        <v>-3.8485514361811086E-2</v>
      </c>
      <c r="AH179" s="116">
        <f>(幕後結果!$AJ$2+幕後結果!$AJ$4*幕後結果_最佳化!$V1180)*12/3</f>
        <v>-0.12513910392452701</v>
      </c>
      <c r="AI179" s="93">
        <f>(幕後結果!$AK$2+幕後結果!$AK$4*幕後結果_最佳化!$W1180)*12/3</f>
        <v>0.89519796430405363</v>
      </c>
      <c r="AJ179" s="53"/>
      <c r="AK179" s="53"/>
      <c r="AL179" s="53"/>
      <c r="AM179" s="101">
        <v>178</v>
      </c>
      <c r="AN179" s="120">
        <f t="shared" si="27"/>
        <v>7.155112129284448E-2</v>
      </c>
      <c r="AO179" s="120">
        <f t="shared" si="28"/>
        <v>0.16866690226134051</v>
      </c>
      <c r="AP179" s="120">
        <f t="shared" si="29"/>
        <v>0.15972694485465538</v>
      </c>
      <c r="AQ179" s="120">
        <f t="shared" si="30"/>
        <v>0.1080867208736935</v>
      </c>
      <c r="AR179" s="120">
        <f t="shared" si="31"/>
        <v>0.13544994231746257</v>
      </c>
      <c r="AS179" s="120">
        <f t="shared" si="32"/>
        <v>0.11000161795981565</v>
      </c>
      <c r="AT179" s="120">
        <f t="shared" si="33"/>
        <v>4.1980077635040039E-2</v>
      </c>
      <c r="AU179" s="120">
        <f t="shared" si="34"/>
        <v>3.5231585862790624E-3</v>
      </c>
      <c r="AV179" s="120">
        <f t="shared" si="35"/>
        <v>8.4185212147823957E-2</v>
      </c>
      <c r="AW179" s="120">
        <f t="shared" si="36"/>
        <v>0.116828302071045</v>
      </c>
      <c r="AX179" s="120">
        <f t="shared" si="37"/>
        <v>1</v>
      </c>
      <c r="AY179" s="120">
        <f>SUMPRODUCT(AN179:AW179,幕後結果_最佳化!$Z$1005:$AI$1005)</f>
        <v>8.1311890376206508E-2</v>
      </c>
      <c r="AZ179" s="120">
        <f>(SUMPRODUCT(AN179:AW179,MMULT(AN179:AW179,幕後結果!$AB$9:$AK$18)))*252</f>
        <v>2.6030257756248586E-2</v>
      </c>
      <c r="BA179" s="120">
        <f t="shared" si="38"/>
        <v>0.16133895300344733</v>
      </c>
      <c r="BB179" s="115">
        <f t="shared" si="39"/>
        <v>0.2380819365760094</v>
      </c>
      <c r="BC179" s="53"/>
      <c r="BD179" s="53"/>
    </row>
    <row r="180" spans="1:56">
      <c r="A180" s="88">
        <v>179</v>
      </c>
      <c r="B180" s="116">
        <v>0.94523315140601882</v>
      </c>
      <c r="C180" s="116">
        <v>0.92121137438446588</v>
      </c>
      <c r="D180" s="116">
        <v>0.90334985108014698</v>
      </c>
      <c r="E180" s="116">
        <v>0.43627787332357126</v>
      </c>
      <c r="F180" s="116">
        <v>0.5792189931849514</v>
      </c>
      <c r="G180" s="116">
        <v>0.97349122514152819</v>
      </c>
      <c r="H180" s="116">
        <v>0.68599781940994076</v>
      </c>
      <c r="I180" s="116">
        <v>0.99072017798226852</v>
      </c>
      <c r="J180" s="116">
        <v>0.20104125350776569</v>
      </c>
      <c r="K180" s="97">
        <v>0.26592945920593736</v>
      </c>
      <c r="L180" s="98"/>
      <c r="M180" s="99">
        <v>179</v>
      </c>
      <c r="N180" s="119">
        <v>1.6002925572990834</v>
      </c>
      <c r="O180" s="119">
        <v>1.4132669382625904</v>
      </c>
      <c r="P180" s="119">
        <v>1.3008777657168895</v>
      </c>
      <c r="Q180" s="119">
        <v>-0.16041300388661256</v>
      </c>
      <c r="R180" s="119">
        <v>0.19989587881090365</v>
      </c>
      <c r="S180" s="119">
        <v>1.9347779526672164</v>
      </c>
      <c r="T180" s="119">
        <v>0.48453763568858788</v>
      </c>
      <c r="U180" s="116">
        <v>2.3542596063478443</v>
      </c>
      <c r="V180" s="116">
        <v>-0.83790776563827263</v>
      </c>
      <c r="W180" s="91">
        <v>-0.62517086991573034</v>
      </c>
      <c r="X180" s="53"/>
      <c r="Y180" s="92">
        <v>179</v>
      </c>
      <c r="Z180" s="116">
        <f>(幕後結果!$AB$2+幕後結果!$AB$4*幕後結果_最佳化!$N1181)*12/3</f>
        <v>2.8264330484587883</v>
      </c>
      <c r="AA180" s="116">
        <f>(幕後結果!$AC$2+幕後結果!$AC$4*幕後結果_最佳化!$O1181)*12/3</f>
        <v>1.2195559431374361</v>
      </c>
      <c r="AB180" s="116">
        <f>(幕後結果!$AD$2+幕後結果!$AD$4*幕後結果_最佳化!$P1181)*12/3</f>
        <v>1.4551740847866526</v>
      </c>
      <c r="AC180" s="116">
        <f>(幕後結果!$AE$2+幕後結果!$AE$4*幕後結果_最佳化!$Q1181)*12/3</f>
        <v>0.43521001269903464</v>
      </c>
      <c r="AD180" s="116">
        <f>(幕後結果!$AF$2+幕後結果!$AF$4*幕後結果_最佳化!$R1181)*12/3</f>
        <v>9.1064197414373993E-2</v>
      </c>
      <c r="AE180" s="116">
        <f>(幕後結果!$AG$2+幕後結果!$AG$4*幕後結果_最佳化!$S1181)*12/3</f>
        <v>2.04071182901713</v>
      </c>
      <c r="AF180" s="116">
        <f>(幕後結果!$AH$2+幕後結果!$AH$4*幕後結果_最佳化!$T1181)*12/3</f>
        <v>0.5648566858152495</v>
      </c>
      <c r="AG180" s="116">
        <f>(幕後結果!$AI$2+幕後結果!$AI$4*幕後結果_最佳化!$U1181)*12/3</f>
        <v>1.4057021807683563</v>
      </c>
      <c r="AH180" s="116">
        <f>(幕後結果!$AJ$2+幕後結果!$AJ$4*幕後結果_最佳化!$V1181)*12/3</f>
        <v>0.52855429687390121</v>
      </c>
      <c r="AI180" s="93">
        <f>(幕後結果!$AK$2+幕後結果!$AK$4*幕後結果_最佳化!$W1181)*12/3</f>
        <v>0.76162781479626018</v>
      </c>
      <c r="AJ180" s="53"/>
      <c r="AK180" s="53"/>
      <c r="AL180" s="53"/>
      <c r="AM180" s="101">
        <v>179</v>
      </c>
      <c r="AN180" s="120">
        <f t="shared" si="27"/>
        <v>1.0682199572186583E-2</v>
      </c>
      <c r="AO180" s="120">
        <f t="shared" si="28"/>
        <v>0.17537736434923504</v>
      </c>
      <c r="AP180" s="120">
        <f t="shared" si="29"/>
        <v>0.15701603857226645</v>
      </c>
      <c r="AQ180" s="120">
        <f t="shared" si="30"/>
        <v>8.0079533406652963E-3</v>
      </c>
      <c r="AR180" s="120">
        <f t="shared" si="31"/>
        <v>0.13875852599434552</v>
      </c>
      <c r="AS180" s="120">
        <f t="shared" si="32"/>
        <v>1.4830031764284136E-2</v>
      </c>
      <c r="AT180" s="120">
        <f t="shared" si="33"/>
        <v>0.11962744462569798</v>
      </c>
      <c r="AU180" s="120">
        <f t="shared" si="34"/>
        <v>9.5458776754019106E-2</v>
      </c>
      <c r="AV180" s="120">
        <f t="shared" si="35"/>
        <v>9.7878956887697391E-2</v>
      </c>
      <c r="AW180" s="120">
        <f t="shared" si="36"/>
        <v>0.18236270813960254</v>
      </c>
      <c r="AX180" s="120">
        <f t="shared" si="37"/>
        <v>1</v>
      </c>
      <c r="AY180" s="120">
        <f>SUMPRODUCT(AN180:AW180,幕後結果_最佳化!$Z$1005:$AI$1005)</f>
        <v>2.3100646728994687E-2</v>
      </c>
      <c r="AZ180" s="120">
        <f>(SUMPRODUCT(AN180:AW180,MMULT(AN180:AW180,幕後結果!$AB$9:$AK$18)))*252</f>
        <v>2.1797660505819251E-2</v>
      </c>
      <c r="BA180" s="120">
        <f t="shared" si="38"/>
        <v>0.14764030786278945</v>
      </c>
      <c r="BB180" s="115">
        <f t="shared" si="39"/>
        <v>-0.13410533720510784</v>
      </c>
      <c r="BC180" s="53"/>
      <c r="BD180" s="53"/>
    </row>
    <row r="181" spans="1:56">
      <c r="A181" s="88">
        <v>180</v>
      </c>
      <c r="B181" s="116">
        <v>0.4281083505862926</v>
      </c>
      <c r="C181" s="116">
        <v>2.2174734888713798E-2</v>
      </c>
      <c r="D181" s="116">
        <v>0.86524999305466377</v>
      </c>
      <c r="E181" s="116">
        <v>0.76663539529986102</v>
      </c>
      <c r="F181" s="116">
        <v>0.42440143479019965</v>
      </c>
      <c r="G181" s="116">
        <v>0.62749603938115572</v>
      </c>
      <c r="H181" s="116">
        <v>0.77636319912753904</v>
      </c>
      <c r="I181" s="116">
        <v>0.53274903942517615</v>
      </c>
      <c r="J181" s="116">
        <v>0.48168841057792222</v>
      </c>
      <c r="K181" s="97">
        <v>0.27800085961874266</v>
      </c>
      <c r="L181" s="98"/>
      <c r="M181" s="99">
        <v>180</v>
      </c>
      <c r="N181" s="119">
        <v>-0.18119221987216846</v>
      </c>
      <c r="O181" s="119">
        <v>-2.0107727112668119</v>
      </c>
      <c r="P181" s="119">
        <v>1.1042147012771468</v>
      </c>
      <c r="Q181" s="119">
        <v>0.72781113160684641</v>
      </c>
      <c r="R181" s="119">
        <v>-0.19064610049000716</v>
      </c>
      <c r="S181" s="119">
        <v>0.32522878940287664</v>
      </c>
      <c r="T181" s="119">
        <v>0.75996818602276617</v>
      </c>
      <c r="U181" s="116">
        <v>8.2182082736020248E-2</v>
      </c>
      <c r="V181" s="116">
        <v>-4.5916477157448544E-2</v>
      </c>
      <c r="W181" s="91">
        <v>-0.58879064934212333</v>
      </c>
      <c r="X181" s="53"/>
      <c r="Y181" s="92">
        <v>180</v>
      </c>
      <c r="Z181" s="116">
        <f>(幕後結果!$AB$2+幕後結果!$AB$4*幕後結果_最佳化!$N1182)*12/3</f>
        <v>-2.9638254423302313E-2</v>
      </c>
      <c r="AA181" s="116">
        <f>(幕後結果!$AC$2+幕後結果!$AC$4*幕後結果_最佳化!$O1182)*12/3</f>
        <v>-1.1451593565016123</v>
      </c>
      <c r="AB181" s="116">
        <f>(幕後結果!$AD$2+幕後結果!$AD$4*幕後結果_最佳化!$P1182)*12/3</f>
        <v>0.72167864555585293</v>
      </c>
      <c r="AC181" s="116">
        <f>(幕後結果!$AE$2+幕後結果!$AE$4*幕後結果_最佳化!$Q1182)*12/3</f>
        <v>0.5990889564842119</v>
      </c>
      <c r="AD181" s="116">
        <f>(幕後結果!$AF$2+幕後結果!$AF$4*幕後結果_最佳化!$R1182)*12/3</f>
        <v>-0.39426712393155544</v>
      </c>
      <c r="AE181" s="116">
        <f>(幕後結果!$AG$2+幕後結果!$AG$4*幕後結果_最佳化!$S1182)*12/3</f>
        <v>0.83040251590054093</v>
      </c>
      <c r="AF181" s="116">
        <f>(幕後結果!$AH$2+幕後結果!$AH$4*幕後結果_最佳化!$T1182)*12/3</f>
        <v>0.206210017616689</v>
      </c>
      <c r="AG181" s="116">
        <f>(幕後結果!$AI$2+幕後結果!$AI$4*幕後結果_最佳化!$U1182)*12/3</f>
        <v>-0.11849103963330687</v>
      </c>
      <c r="AH181" s="116">
        <f>(幕後結果!$AJ$2+幕後結果!$AJ$4*幕後結果_最佳化!$V1182)*12/3</f>
        <v>-8.2045425499562313E-2</v>
      </c>
      <c r="AI181" s="93">
        <f>(幕後結果!$AK$2+幕後結果!$AK$4*幕後結果_最佳化!$W1182)*12/3</f>
        <v>0.33340109013009639</v>
      </c>
      <c r="AJ181" s="53"/>
      <c r="AK181" s="53"/>
      <c r="AL181" s="53"/>
      <c r="AM181" s="101">
        <v>180</v>
      </c>
      <c r="AN181" s="120">
        <f t="shared" si="27"/>
        <v>0.135767299890137</v>
      </c>
      <c r="AO181" s="120">
        <f t="shared" si="28"/>
        <v>2.8859403426260286E-2</v>
      </c>
      <c r="AP181" s="120">
        <f t="shared" si="29"/>
        <v>0.10291103066370151</v>
      </c>
      <c r="AQ181" s="120">
        <f t="shared" si="30"/>
        <v>0.1817569643107719</v>
      </c>
      <c r="AR181" s="120">
        <f t="shared" si="31"/>
        <v>0.1179577542893309</v>
      </c>
      <c r="AS181" s="120">
        <f t="shared" si="32"/>
        <v>9.4581332668380331E-3</v>
      </c>
      <c r="AT181" s="120">
        <f t="shared" si="33"/>
        <v>0.12951887123257635</v>
      </c>
      <c r="AU181" s="120">
        <f t="shared" si="34"/>
        <v>0.12072385022937838</v>
      </c>
      <c r="AV181" s="120">
        <f t="shared" si="35"/>
        <v>0.1324581603092285</v>
      </c>
      <c r="AW181" s="120">
        <f t="shared" si="36"/>
        <v>4.0588532381777211E-2</v>
      </c>
      <c r="AX181" s="120">
        <f t="shared" si="37"/>
        <v>1</v>
      </c>
      <c r="AY181" s="120">
        <f>SUMPRODUCT(AN181:AW181,幕後結果_最佳化!$Z$1005:$AI$1005)</f>
        <v>-1.4080350328025392E-2</v>
      </c>
      <c r="AZ181" s="120">
        <f>(SUMPRODUCT(AN181:AW181,MMULT(AN181:AW181,幕後結果!$AB$9:$AK$18)))*252</f>
        <v>3.236417091638584E-2</v>
      </c>
      <c r="BA181" s="120">
        <f t="shared" si="38"/>
        <v>0.17990044723787055</v>
      </c>
      <c r="BB181" s="115">
        <f t="shared" si="39"/>
        <v>-0.31673267744956751</v>
      </c>
      <c r="BC181" s="53"/>
      <c r="BD181" s="53"/>
    </row>
    <row r="182" spans="1:56">
      <c r="A182" s="88">
        <v>181</v>
      </c>
      <c r="B182" s="116">
        <v>0.14660885604753671</v>
      </c>
      <c r="C182" s="116">
        <v>0.61161621065576033</v>
      </c>
      <c r="D182" s="116">
        <v>0.49542291704915731</v>
      </c>
      <c r="E182" s="116">
        <v>0.53731656563846286</v>
      </c>
      <c r="F182" s="116">
        <v>0.63662411265526653</v>
      </c>
      <c r="G182" s="116">
        <v>0.46030600826123824</v>
      </c>
      <c r="H182" s="116">
        <v>0.65188604420846286</v>
      </c>
      <c r="I182" s="116">
        <v>0.7696219480732609</v>
      </c>
      <c r="J182" s="116">
        <v>0.17992254445639655</v>
      </c>
      <c r="K182" s="97">
        <v>0.77261045645805559</v>
      </c>
      <c r="L182" s="98"/>
      <c r="M182" s="99">
        <v>181</v>
      </c>
      <c r="N182" s="119">
        <v>-1.051089007833119</v>
      </c>
      <c r="O182" s="119">
        <v>0.28353392638962993</v>
      </c>
      <c r="P182" s="119">
        <v>-1.1473297252487856E-2</v>
      </c>
      <c r="Q182" s="119">
        <v>9.3675580721311755E-2</v>
      </c>
      <c r="R182" s="119">
        <v>0.3494496363713589</v>
      </c>
      <c r="S182" s="119">
        <v>-9.966282296162457E-2</v>
      </c>
      <c r="T182" s="119">
        <v>0.3904174159653</v>
      </c>
      <c r="U182" s="116">
        <v>0.73760238802168698</v>
      </c>
      <c r="V182" s="116">
        <v>-0.91566030890087546</v>
      </c>
      <c r="W182" s="91">
        <v>0.7474713556579714</v>
      </c>
      <c r="X182" s="53"/>
      <c r="Y182" s="92">
        <v>181</v>
      </c>
      <c r="Z182" s="116">
        <f>(幕後結果!$AB$2+幕後結果!$AB$4*幕後結果_最佳化!$N1183)*12/3</f>
        <v>-1.4242542985242206</v>
      </c>
      <c r="AA182" s="116">
        <f>(幕後結果!$AC$2+幕後結果!$AC$4*幕後結果_最佳化!$O1183)*12/3</f>
        <v>0.54567544619461894</v>
      </c>
      <c r="AB182" s="116">
        <f>(幕後結果!$AD$2+幕後結果!$AD$4*幕後結果_最佳化!$P1183)*12/3</f>
        <v>-0.16227276164981116</v>
      </c>
      <c r="AC182" s="116">
        <f>(幕後結果!$AE$2+幕後結果!$AE$4*幕後結果_最佳化!$Q1183)*12/3</f>
        <v>-8.1478508416789608E-3</v>
      </c>
      <c r="AD182" s="116">
        <f>(幕後結果!$AF$2+幕後結果!$AF$4*幕後結果_最佳化!$R1183)*12/3</f>
        <v>-0.39631654866811772</v>
      </c>
      <c r="AE182" s="116">
        <f>(幕後結果!$AG$2+幕後結果!$AG$4*幕後結果_最佳化!$S1183)*12/3</f>
        <v>0.39398374405138165</v>
      </c>
      <c r="AF182" s="116">
        <f>(幕後結果!$AH$2+幕後結果!$AH$4*幕後結果_最佳化!$T1183)*12/3</f>
        <v>0.12016577565718384</v>
      </c>
      <c r="AG182" s="116">
        <f>(幕後結果!$AI$2+幕後結果!$AI$4*幕後結果_最佳化!$U1183)*12/3</f>
        <v>0.36744366855331273</v>
      </c>
      <c r="AH182" s="116">
        <f>(幕後結果!$AJ$2+幕後結果!$AJ$4*幕後結果_最佳化!$V1183)*12/3</f>
        <v>-0.52601281379442399</v>
      </c>
      <c r="AI182" s="93">
        <f>(幕後結果!$AK$2+幕後結果!$AK$4*幕後結果_最佳化!$W1183)*12/3</f>
        <v>0.50835486736924151</v>
      </c>
      <c r="AJ182" s="53"/>
      <c r="AK182" s="53"/>
      <c r="AL182" s="53"/>
      <c r="AM182" s="101">
        <v>181</v>
      </c>
      <c r="AN182" s="120">
        <f t="shared" si="27"/>
        <v>0.20158972665045588</v>
      </c>
      <c r="AO182" s="120">
        <f t="shared" si="28"/>
        <v>0.15441678520072252</v>
      </c>
      <c r="AP182" s="120">
        <f t="shared" si="29"/>
        <v>4.5536736899652867E-2</v>
      </c>
      <c r="AQ182" s="120">
        <f t="shared" si="30"/>
        <v>0.12984100233055268</v>
      </c>
      <c r="AR182" s="120">
        <f t="shared" si="31"/>
        <v>0.20249886723641602</v>
      </c>
      <c r="AS182" s="120">
        <f t="shared" si="32"/>
        <v>4.9155670821555376E-3</v>
      </c>
      <c r="AT182" s="120">
        <f t="shared" si="33"/>
        <v>2.168420726498296E-2</v>
      </c>
      <c r="AU182" s="120">
        <f t="shared" si="34"/>
        <v>6.8465536968994739E-2</v>
      </c>
      <c r="AV182" s="120">
        <f t="shared" si="35"/>
        <v>3.5388687701088543E-2</v>
      </c>
      <c r="AW182" s="120">
        <f t="shared" si="36"/>
        <v>0.13566288266497831</v>
      </c>
      <c r="AX182" s="120">
        <f t="shared" si="37"/>
        <v>1.0000000000000002</v>
      </c>
      <c r="AY182" s="120">
        <f>SUMPRODUCT(AN182:AW182,幕後結果_最佳化!$Z$1005:$AI$1005)</f>
        <v>4.6983965873205219E-2</v>
      </c>
      <c r="AZ182" s="120">
        <f>(SUMPRODUCT(AN182:AW182,MMULT(AN182:AW182,幕後結果!$AB$9:$AK$18)))*252</f>
        <v>4.0128543120636448E-2</v>
      </c>
      <c r="BA182" s="120">
        <f t="shared" si="38"/>
        <v>0.20032110003850431</v>
      </c>
      <c r="BB182" s="115">
        <f t="shared" si="39"/>
        <v>2.0387097876460477E-2</v>
      </c>
      <c r="BC182" s="53"/>
      <c r="BD182" s="53"/>
    </row>
    <row r="183" spans="1:56">
      <c r="A183" s="88">
        <v>182</v>
      </c>
      <c r="B183" s="116">
        <v>0.35495459254174455</v>
      </c>
      <c r="C183" s="116">
        <v>0.88260868461092246</v>
      </c>
      <c r="D183" s="116">
        <v>0.80635760901685827</v>
      </c>
      <c r="E183" s="116">
        <v>0.15839769684220872</v>
      </c>
      <c r="F183" s="116">
        <v>0.91137190325891648</v>
      </c>
      <c r="G183" s="116">
        <v>0.72836922545456195</v>
      </c>
      <c r="H183" s="116">
        <v>0.92245624875273369</v>
      </c>
      <c r="I183" s="116">
        <v>0.59281416876838811</v>
      </c>
      <c r="J183" s="116">
        <v>0.14201454550734538</v>
      </c>
      <c r="K183" s="97">
        <v>0.11986870386597404</v>
      </c>
      <c r="L183" s="98"/>
      <c r="M183" s="99">
        <v>182</v>
      </c>
      <c r="N183" s="119">
        <v>-0.37197805950049795</v>
      </c>
      <c r="O183" s="119">
        <v>1.1881288979751445</v>
      </c>
      <c r="P183" s="119">
        <v>0.86455190113614877</v>
      </c>
      <c r="Q183" s="119">
        <v>-1.0010649813507444</v>
      </c>
      <c r="R183" s="119">
        <v>1.3492515141907273</v>
      </c>
      <c r="S183" s="119">
        <v>0.60788831637063512</v>
      </c>
      <c r="T183" s="119">
        <v>1.4217890391537857</v>
      </c>
      <c r="U183" s="116">
        <v>0.23479008657024425</v>
      </c>
      <c r="V183" s="116">
        <v>-1.0713121666925478</v>
      </c>
      <c r="W183" s="91">
        <v>-1.1756433931440908</v>
      </c>
      <c r="X183" s="53"/>
      <c r="Y183" s="92">
        <v>182</v>
      </c>
      <c r="Z183" s="116">
        <f>(幕後結果!$AB$2+幕後結果!$AB$4*幕後結果_最佳化!$N1184)*12/3</f>
        <v>-0.33550556720716901</v>
      </c>
      <c r="AA183" s="116">
        <f>(幕後結果!$AC$2+幕後結果!$AC$4*幕後結果_最佳化!$O1184)*12/3</f>
        <v>1.1596661025477704</v>
      </c>
      <c r="AB183" s="116">
        <f>(幕後結果!$AD$2+幕後結果!$AD$4*幕後結果_最佳化!$P1184)*12/3</f>
        <v>0.70933435375083054</v>
      </c>
      <c r="AC183" s="116">
        <f>(幕後結果!$AE$2+幕後結果!$AE$4*幕後結果_最佳化!$Q1184)*12/3</f>
        <v>-0.5458500090291285</v>
      </c>
      <c r="AD183" s="116">
        <f>(幕後結果!$AF$2+幕後結果!$AF$4*幕後結果_最佳化!$R1184)*12/3</f>
        <v>0.35762183289434607</v>
      </c>
      <c r="AE183" s="116">
        <f>(幕後結果!$AG$2+幕後結果!$AG$4*幕後結果_最佳化!$S1184)*12/3</f>
        <v>0.71062108922638456</v>
      </c>
      <c r="AF183" s="116">
        <f>(幕後結果!$AH$2+幕後結果!$AH$4*幕後結果_最佳化!$T1184)*12/3</f>
        <v>0.83007379016634653</v>
      </c>
      <c r="AG183" s="116">
        <f>(幕後結果!$AI$2+幕後結果!$AI$4*幕後結果_最佳化!$U1184)*12/3</f>
        <v>0.47008318375422253</v>
      </c>
      <c r="AH183" s="116">
        <f>(幕後結果!$AJ$2+幕後結果!$AJ$4*幕後結果_最佳化!$V1184)*12/3</f>
        <v>-9.692463277691328E-2</v>
      </c>
      <c r="AI183" s="93">
        <f>(幕後結果!$AK$2+幕後結果!$AK$4*幕後結果_最佳化!$W1184)*12/3</f>
        <v>-0.2204707028492302</v>
      </c>
      <c r="AJ183" s="53"/>
      <c r="AK183" s="53"/>
      <c r="AL183" s="53"/>
      <c r="AM183" s="101">
        <v>182</v>
      </c>
      <c r="AN183" s="120">
        <f t="shared" si="27"/>
        <v>0.18328972662022658</v>
      </c>
      <c r="AO183" s="120">
        <f t="shared" si="28"/>
        <v>3.5289661907292366E-2</v>
      </c>
      <c r="AP183" s="120">
        <f t="shared" si="29"/>
        <v>0.21637404877821201</v>
      </c>
      <c r="AQ183" s="120">
        <f t="shared" si="30"/>
        <v>6.996925893882476E-2</v>
      </c>
      <c r="AR183" s="120">
        <f t="shared" si="31"/>
        <v>4.6184692497003542E-2</v>
      </c>
      <c r="AS183" s="120">
        <f t="shared" si="32"/>
        <v>8.0913434810768819E-2</v>
      </c>
      <c r="AT183" s="120">
        <f t="shared" si="33"/>
        <v>0.2012863820545783</v>
      </c>
      <c r="AU183" s="120">
        <f t="shared" si="34"/>
        <v>5.2507689041294443E-2</v>
      </c>
      <c r="AV183" s="120">
        <f t="shared" si="35"/>
        <v>4.4860397556505519E-2</v>
      </c>
      <c r="AW183" s="120">
        <f t="shared" si="36"/>
        <v>6.9324707795293788E-2</v>
      </c>
      <c r="AX183" s="120">
        <f t="shared" si="37"/>
        <v>1.0000000000000002</v>
      </c>
      <c r="AY183" s="120">
        <f>SUMPRODUCT(AN183:AW183,幕後結果_最佳化!$Z$1005:$AI$1005)</f>
        <v>9.5031624036335235E-2</v>
      </c>
      <c r="AZ183" s="120">
        <f>(SUMPRODUCT(AN183:AW183,MMULT(AN183:AW183,幕後結果!$AB$9:$AK$18)))*252</f>
        <v>4.1360056692472467E-2</v>
      </c>
      <c r="BA183" s="120">
        <f t="shared" si="38"/>
        <v>0.20337172048363181</v>
      </c>
      <c r="BB183" s="115">
        <f t="shared" si="39"/>
        <v>0.25633664263823253</v>
      </c>
      <c r="BC183" s="53"/>
      <c r="BD183" s="53"/>
    </row>
    <row r="184" spans="1:56">
      <c r="A184" s="88">
        <v>183</v>
      </c>
      <c r="B184" s="116">
        <v>0.8969591889897135</v>
      </c>
      <c r="C184" s="116">
        <v>9.056032964163041E-2</v>
      </c>
      <c r="D184" s="116">
        <v>0.18181249297751623</v>
      </c>
      <c r="E184" s="116">
        <v>0.8835915749262806</v>
      </c>
      <c r="F184" s="116">
        <v>0.75174738208860692</v>
      </c>
      <c r="G184" s="116">
        <v>0.46369492789138134</v>
      </c>
      <c r="H184" s="116">
        <v>0.27689003520371447</v>
      </c>
      <c r="I184" s="116">
        <v>0.44727090100508282</v>
      </c>
      <c r="J184" s="116">
        <v>0.56345587767062844</v>
      </c>
      <c r="K184" s="97">
        <v>0.83355159239891163</v>
      </c>
      <c r="L184" s="98"/>
      <c r="M184" s="99">
        <v>183</v>
      </c>
      <c r="N184" s="119">
        <v>1.264413577660215</v>
      </c>
      <c r="O184" s="119">
        <v>-1.3373124790652708</v>
      </c>
      <c r="P184" s="119">
        <v>-0.90847941265137688</v>
      </c>
      <c r="Q184" s="119">
        <v>1.1931341213725568</v>
      </c>
      <c r="R184" s="119">
        <v>0.67999877616443116</v>
      </c>
      <c r="S184" s="119">
        <v>-9.1129294567514341E-2</v>
      </c>
      <c r="T184" s="119">
        <v>-0.59210531146944834</v>
      </c>
      <c r="U184" s="116">
        <v>-0.13255945192720975</v>
      </c>
      <c r="V184" s="116">
        <v>0.15973701100982218</v>
      </c>
      <c r="W184" s="91">
        <v>0.96829549265159776</v>
      </c>
      <c r="X184" s="53"/>
      <c r="Y184" s="92">
        <v>183</v>
      </c>
      <c r="Z184" s="116">
        <f>(幕後結果!$AB$2+幕後結果!$AB$4*幕後結果_最佳化!$N1185)*12/3</f>
        <v>2.2879528283184203</v>
      </c>
      <c r="AA184" s="116">
        <f>(幕後結果!$AC$2+幕後結果!$AC$4*幕後結果_最佳化!$O1185)*12/3</f>
        <v>-0.73648973630432224</v>
      </c>
      <c r="AB184" s="116">
        <f>(幕後結果!$AD$2+幕後結果!$AD$4*幕後結果_最佳化!$P1185)*12/3</f>
        <v>-0.49878510004454024</v>
      </c>
      <c r="AC184" s="116">
        <f>(幕後結果!$AE$2+幕後結果!$AE$4*幕後結果_最佳化!$Q1185)*12/3</f>
        <v>0.93399510506977934</v>
      </c>
      <c r="AD184" s="116">
        <f>(幕後結果!$AF$2+幕後結果!$AF$4*幕後結果_最佳化!$R1185)*12/3</f>
        <v>6.9584256993378946E-2</v>
      </c>
      <c r="AE184" s="116">
        <f>(幕後結果!$AG$2+幕後結果!$AG$4*幕後結果_最佳化!$S1185)*12/3</f>
        <v>0.74140671117352175</v>
      </c>
      <c r="AF184" s="116">
        <f>(幕後結果!$AH$2+幕後結果!$AH$4*幕後結果_最佳化!$T1185)*12/3</f>
        <v>-0.29657675948901185</v>
      </c>
      <c r="AG184" s="116">
        <f>(幕後結果!$AI$2+幕後結果!$AI$4*幕後結果_最佳化!$U1185)*12/3</f>
        <v>-4.7916632160753876E-2</v>
      </c>
      <c r="AH184" s="116">
        <f>(幕後結果!$AJ$2+幕後結果!$AJ$4*幕後結果_最佳化!$V1185)*12/3</f>
        <v>-0.22020412552648197</v>
      </c>
      <c r="AI184" s="93">
        <f>(幕後結果!$AK$2+幕後結果!$AK$4*幕後結果_最佳化!$W1185)*12/3</f>
        <v>0.91555451203139604</v>
      </c>
      <c r="AJ184" s="53"/>
      <c r="AK184" s="53"/>
      <c r="AL184" s="53"/>
      <c r="AM184" s="101">
        <v>183</v>
      </c>
      <c r="AN184" s="120">
        <f t="shared" si="27"/>
        <v>0.14475422094394882</v>
      </c>
      <c r="AO184" s="120">
        <f t="shared" si="28"/>
        <v>0.14489834463901355</v>
      </c>
      <c r="AP184" s="120">
        <f t="shared" si="29"/>
        <v>6.6752419343560687E-2</v>
      </c>
      <c r="AQ184" s="120">
        <f t="shared" si="30"/>
        <v>0.13276036530577062</v>
      </c>
      <c r="AR184" s="120">
        <f t="shared" si="31"/>
        <v>7.5644301338420442E-2</v>
      </c>
      <c r="AS184" s="120">
        <f t="shared" si="32"/>
        <v>0.13615153115100537</v>
      </c>
      <c r="AT184" s="120">
        <f t="shared" si="33"/>
        <v>0.14130201172554543</v>
      </c>
      <c r="AU184" s="120">
        <f t="shared" si="34"/>
        <v>0.1139770461287294</v>
      </c>
      <c r="AV184" s="120">
        <f t="shared" si="35"/>
        <v>1.4732509731185618E-3</v>
      </c>
      <c r="AW184" s="120">
        <f t="shared" si="36"/>
        <v>4.2286508450887147E-2</v>
      </c>
      <c r="AX184" s="120">
        <f t="shared" si="37"/>
        <v>1</v>
      </c>
      <c r="AY184" s="120">
        <f>SUMPRODUCT(AN184:AW184,幕後結果_最佳化!$Z$1005:$AI$1005)</f>
        <v>0.14182121393845079</v>
      </c>
      <c r="AZ184" s="120">
        <f>(SUMPRODUCT(AN184:AW184,MMULT(AN184:AW184,幕後結果!$AB$9:$AK$18)))*252</f>
        <v>2.9435046795005797E-2</v>
      </c>
      <c r="BA184" s="120">
        <f t="shared" si="38"/>
        <v>0.17156645008569069</v>
      </c>
      <c r="BB184" s="115">
        <f t="shared" si="39"/>
        <v>0.57657667853501393</v>
      </c>
      <c r="BC184" s="53"/>
      <c r="BD184" s="53"/>
    </row>
    <row r="185" spans="1:56">
      <c r="A185" s="88">
        <v>184</v>
      </c>
      <c r="B185" s="116">
        <v>0.56213915966678196</v>
      </c>
      <c r="C185" s="116">
        <v>0.86306989987248461</v>
      </c>
      <c r="D185" s="116">
        <v>0.28570186364935379</v>
      </c>
      <c r="E185" s="116">
        <v>1.5526339225577779E-3</v>
      </c>
      <c r="F185" s="116">
        <v>0.5224675412636246</v>
      </c>
      <c r="G185" s="116">
        <v>0.66148596106173918</v>
      </c>
      <c r="H185" s="116">
        <v>0.49814223071768571</v>
      </c>
      <c r="I185" s="116">
        <v>0.33638783023411434</v>
      </c>
      <c r="J185" s="116">
        <v>0.79239739085265781</v>
      </c>
      <c r="K185" s="97">
        <v>8.9139787281757643E-2</v>
      </c>
      <c r="L185" s="98"/>
      <c r="M185" s="99">
        <v>184</v>
      </c>
      <c r="N185" s="119">
        <v>0.15639499674840635</v>
      </c>
      <c r="O185" s="119">
        <v>1.0942161266175727</v>
      </c>
      <c r="P185" s="119">
        <v>-0.56598536795076093</v>
      </c>
      <c r="Q185" s="119">
        <v>-2.9571204537355396</v>
      </c>
      <c r="R185" s="119">
        <v>5.6347577722181096E-2</v>
      </c>
      <c r="S185" s="119">
        <v>0.41652199244407689</v>
      </c>
      <c r="T185" s="119">
        <v>-4.6567538412962718E-3</v>
      </c>
      <c r="U185" s="116">
        <v>-0.42234165142320634</v>
      </c>
      <c r="V185" s="116">
        <v>0.81476783043113166</v>
      </c>
      <c r="W185" s="91">
        <v>-1.3460711412498556</v>
      </c>
      <c r="X185" s="53"/>
      <c r="Y185" s="92">
        <v>184</v>
      </c>
      <c r="Z185" s="116">
        <f>(幕後結果!$AB$2+幕後結果!$AB$4*幕後結果_最佳化!$N1186)*12/3</f>
        <v>0.51158060636361691</v>
      </c>
      <c r="AA185" s="116">
        <f>(幕後結果!$AC$2+幕後結果!$AC$4*幕後結果_最佳化!$O1186)*12/3</f>
        <v>1.0650629409691228</v>
      </c>
      <c r="AB185" s="116">
        <f>(幕後結果!$AD$2+幕後結果!$AD$4*幕後結果_最佳化!$P1186)*12/3</f>
        <v>-0.29559931610003198</v>
      </c>
      <c r="AC185" s="116">
        <f>(幕後結果!$AE$2+幕後結果!$AE$4*幕後結果_最佳化!$Q1186)*12/3</f>
        <v>-2.0966279346535228</v>
      </c>
      <c r="AD185" s="116">
        <f>(幕後結果!$AF$2+幕後結果!$AF$4*幕後結果_最佳化!$R1186)*12/3</f>
        <v>-0.46285689099286448</v>
      </c>
      <c r="AE185" s="116">
        <f>(幕後結果!$AG$2+幕後結果!$AG$4*幕後結果_最佳化!$S1186)*12/3</f>
        <v>9.8466014483030107E-2</v>
      </c>
      <c r="AF185" s="116">
        <f>(幕後結果!$AH$2+幕後結果!$AH$4*幕後結果_最佳化!$T1186)*12/3</f>
        <v>-1.3214500087910414E-2</v>
      </c>
      <c r="AG185" s="116">
        <f>(幕後結果!$AI$2+幕後結果!$AI$4*幕後結果_最佳化!$U1186)*12/3</f>
        <v>-0.11059036043961257</v>
      </c>
      <c r="AH185" s="116">
        <f>(幕後結果!$AJ$2+幕後結果!$AJ$4*幕後結果_最佳化!$V1186)*12/3</f>
        <v>-0.1636630300569018</v>
      </c>
      <c r="AI185" s="93">
        <f>(幕後結果!$AK$2+幕後結果!$AK$4*幕後結果_最佳化!$W1186)*12/3</f>
        <v>-0.64607225709297611</v>
      </c>
      <c r="AJ185" s="53"/>
      <c r="AK185" s="53"/>
      <c r="AL185" s="53"/>
      <c r="AM185" s="101">
        <v>184</v>
      </c>
      <c r="AN185" s="120">
        <f t="shared" si="27"/>
        <v>8.4070476325840277E-2</v>
      </c>
      <c r="AO185" s="120">
        <f t="shared" si="28"/>
        <v>0.11264031751985282</v>
      </c>
      <c r="AP185" s="120">
        <f t="shared" si="29"/>
        <v>0.13165358845324251</v>
      </c>
      <c r="AQ185" s="120">
        <f t="shared" si="30"/>
        <v>4.1791870264302797E-2</v>
      </c>
      <c r="AR185" s="120">
        <f t="shared" si="31"/>
        <v>5.498463357517485E-2</v>
      </c>
      <c r="AS185" s="120">
        <f t="shared" si="32"/>
        <v>6.2749672411774579E-2</v>
      </c>
      <c r="AT185" s="120">
        <f t="shared" si="33"/>
        <v>0.13461946250710979</v>
      </c>
      <c r="AU185" s="120">
        <f t="shared" si="34"/>
        <v>0.12492806571809935</v>
      </c>
      <c r="AV185" s="120">
        <f t="shared" si="35"/>
        <v>0.13573159014069675</v>
      </c>
      <c r="AW185" s="120">
        <f t="shared" si="36"/>
        <v>0.11683032308390631</v>
      </c>
      <c r="AX185" s="120">
        <f t="shared" si="37"/>
        <v>1</v>
      </c>
      <c r="AY185" s="120">
        <f>SUMPRODUCT(AN185:AW185,幕後結果_最佳化!$Z$1005:$AI$1005)</f>
        <v>6.4637251525170442E-2</v>
      </c>
      <c r="AZ185" s="120">
        <f>(SUMPRODUCT(AN185:AW185,MMULT(AN185:AW185,幕後結果!$AB$9:$AK$18)))*252</f>
        <v>2.4345495803423853E-2</v>
      </c>
      <c r="BA185" s="120">
        <f t="shared" si="38"/>
        <v>0.15603043229903535</v>
      </c>
      <c r="BB185" s="115">
        <f t="shared" si="39"/>
        <v>0.13931417868221102</v>
      </c>
      <c r="BC185" s="53"/>
      <c r="BD185" s="53"/>
    </row>
    <row r="186" spans="1:56">
      <c r="A186" s="88">
        <v>185</v>
      </c>
      <c r="B186" s="116">
        <v>1.2968033150933644E-2</v>
      </c>
      <c r="C186" s="116">
        <v>0.30749067388635565</v>
      </c>
      <c r="D186" s="116">
        <v>0.73943521492184416</v>
      </c>
      <c r="E186" s="116">
        <v>0.43334791430984176</v>
      </c>
      <c r="F186" s="116">
        <v>0.922841520585167</v>
      </c>
      <c r="G186" s="116">
        <v>0.31458536369914514</v>
      </c>
      <c r="H186" s="116">
        <v>0.29469955343055698</v>
      </c>
      <c r="I186" s="116">
        <v>0.52900455257752732</v>
      </c>
      <c r="J186" s="116">
        <v>0.33061793455736654</v>
      </c>
      <c r="K186" s="97">
        <v>0.34826232191264062</v>
      </c>
      <c r="L186" s="98"/>
      <c r="M186" s="99">
        <v>185</v>
      </c>
      <c r="N186" s="119">
        <v>-2.2271677248483956</v>
      </c>
      <c r="O186" s="119">
        <v>-0.50297571300264132</v>
      </c>
      <c r="P186" s="119">
        <v>0.64160517790538019</v>
      </c>
      <c r="Q186" s="119">
        <v>-0.16785693703806798</v>
      </c>
      <c r="R186" s="119">
        <v>1.4244475468093667</v>
      </c>
      <c r="S186" s="119">
        <v>-0.48289438706911297</v>
      </c>
      <c r="T186" s="119">
        <v>-0.53970700710742092</v>
      </c>
      <c r="U186" s="116">
        <v>7.2767800043992137E-2</v>
      </c>
      <c r="V186" s="116">
        <v>-0.4382075043667269</v>
      </c>
      <c r="W186" s="91">
        <v>-0.39001609717182317</v>
      </c>
      <c r="X186" s="53"/>
      <c r="Y186" s="92">
        <v>185</v>
      </c>
      <c r="Z186" s="116">
        <f>(幕後結果!$AB$2+幕後結果!$AB$4*幕後結果_最佳化!$N1187)*12/3</f>
        <v>-3.30974033614913</v>
      </c>
      <c r="AA186" s="116">
        <f>(幕後結果!$AC$2+幕後結果!$AC$4*幕後結果_最佳化!$O1187)*12/3</f>
        <v>4.2011800103463753E-2</v>
      </c>
      <c r="AB186" s="116">
        <f>(幕後結果!$AD$2+幕後結果!$AD$4*幕後結果_最佳化!$P1187)*12/3</f>
        <v>5.5014339865873979E-2</v>
      </c>
      <c r="AC186" s="116">
        <f>(幕後結果!$AE$2+幕後結果!$AE$4*幕後結果_最佳化!$Q1187)*12/3</f>
        <v>-0.33619464949745043</v>
      </c>
      <c r="AD186" s="116">
        <f>(幕後結果!$AF$2+幕後結果!$AF$4*幕後結果_最佳化!$R1187)*12/3</f>
        <v>9.8510405671897172E-2</v>
      </c>
      <c r="AE186" s="116">
        <f>(幕後結果!$AG$2+幕後結果!$AG$4*幕後結果_最佳化!$S1187)*12/3</f>
        <v>-9.3788438369640792E-2</v>
      </c>
      <c r="AF186" s="116">
        <f>(幕後結果!$AH$2+幕後結果!$AH$4*幕後結果_最佳化!$T1187)*12/3</f>
        <v>-0.41837684956367621</v>
      </c>
      <c r="AG186" s="116">
        <f>(幕後結果!$AI$2+幕後結果!$AI$4*幕後結果_最佳化!$U1187)*12/3</f>
        <v>7.4573858950714861E-2</v>
      </c>
      <c r="AH186" s="116">
        <f>(幕後結果!$AJ$2+幕後結果!$AJ$4*幕後結果_最佳化!$V1187)*12/3</f>
        <v>-0.57499603310794956</v>
      </c>
      <c r="AI186" s="93">
        <f>(幕後結果!$AK$2+幕後結果!$AK$4*幕後結果_最佳化!$W1187)*12/3</f>
        <v>-0.12741471361525664</v>
      </c>
      <c r="AJ186" s="53"/>
      <c r="AK186" s="53"/>
      <c r="AL186" s="53"/>
      <c r="AM186" s="101">
        <v>185</v>
      </c>
      <c r="AN186" s="120">
        <f t="shared" si="27"/>
        <v>0.17501292981558456</v>
      </c>
      <c r="AO186" s="120">
        <f t="shared" si="28"/>
        <v>4.9905702719854901E-2</v>
      </c>
      <c r="AP186" s="120">
        <f t="shared" si="29"/>
        <v>0.20313436553065262</v>
      </c>
      <c r="AQ186" s="120">
        <f t="shared" si="30"/>
        <v>2.6018272824661057E-2</v>
      </c>
      <c r="AR186" s="120">
        <f t="shared" si="31"/>
        <v>0.12602375634499324</v>
      </c>
      <c r="AS186" s="120">
        <f t="shared" si="32"/>
        <v>1.7861664657682547E-3</v>
      </c>
      <c r="AT186" s="120">
        <f t="shared" si="33"/>
        <v>0.10114364842912803</v>
      </c>
      <c r="AU186" s="120">
        <f t="shared" si="34"/>
        <v>0.10761542191572952</v>
      </c>
      <c r="AV186" s="120">
        <f t="shared" si="35"/>
        <v>0.13029420886149384</v>
      </c>
      <c r="AW186" s="120">
        <f t="shared" si="36"/>
        <v>7.9065527092133797E-2</v>
      </c>
      <c r="AX186" s="120">
        <f t="shared" si="37"/>
        <v>0.99999999999999967</v>
      </c>
      <c r="AY186" s="120">
        <f>SUMPRODUCT(AN186:AW186,幕後結果_最佳化!$Z$1005:$AI$1005)</f>
        <v>-1.2197441461241181E-3</v>
      </c>
      <c r="AZ186" s="120">
        <f>(SUMPRODUCT(AN186:AW186,MMULT(AN186:AW186,幕後結果!$AB$9:$AK$18)))*252</f>
        <v>4.0091523815023365E-2</v>
      </c>
      <c r="BA186" s="120">
        <f t="shared" si="38"/>
        <v>0.20022867880257156</v>
      </c>
      <c r="BB186" s="115">
        <f t="shared" si="39"/>
        <v>-0.22034677754442378</v>
      </c>
      <c r="BC186" s="53"/>
      <c r="BD186" s="53"/>
    </row>
    <row r="187" spans="1:56">
      <c r="A187" s="88">
        <v>186</v>
      </c>
      <c r="B187" s="116">
        <v>4.5862799406343413E-2</v>
      </c>
      <c r="C187" s="116">
        <v>8.2619043572972783E-2</v>
      </c>
      <c r="D187" s="116">
        <v>0.78520485941315465</v>
      </c>
      <c r="E187" s="116">
        <v>0.57030855874172315</v>
      </c>
      <c r="F187" s="116">
        <v>0.86851496922423932</v>
      </c>
      <c r="G187" s="116">
        <v>0.95473520118251476</v>
      </c>
      <c r="H187" s="116">
        <v>0.16053355213935538</v>
      </c>
      <c r="I187" s="116">
        <v>0.62443483253227994</v>
      </c>
      <c r="J187" s="116">
        <v>0.98368236543932097</v>
      </c>
      <c r="K187" s="97">
        <v>0.91939156285264745</v>
      </c>
      <c r="L187" s="98"/>
      <c r="M187" s="99">
        <v>186</v>
      </c>
      <c r="N187" s="119">
        <v>-1.6863645824771578</v>
      </c>
      <c r="O187" s="119">
        <v>-1.3876682539639857</v>
      </c>
      <c r="P187" s="119">
        <v>0.78989296336563897</v>
      </c>
      <c r="Q187" s="119">
        <v>0.17715978545719485</v>
      </c>
      <c r="R187" s="119">
        <v>1.1193987557563889</v>
      </c>
      <c r="S187" s="119">
        <v>1.6926106758190163</v>
      </c>
      <c r="T187" s="119">
        <v>-0.9922673944001148</v>
      </c>
      <c r="U187" s="116">
        <v>0.31714927797793419</v>
      </c>
      <c r="V187" s="116">
        <v>2.1365419051148486</v>
      </c>
      <c r="W187" s="91">
        <v>1.400990632662795</v>
      </c>
      <c r="X187" s="53"/>
      <c r="Y187" s="92">
        <v>186</v>
      </c>
      <c r="Z187" s="116">
        <f>(幕後結果!$AB$2+幕後結果!$AB$4*幕後結果_最佳化!$N1188)*12/3</f>
        <v>-2.4427262840349639</v>
      </c>
      <c r="AA187" s="116">
        <f>(幕後結果!$AC$2+幕後結果!$AC$4*幕後結果_最佳化!$O1188)*12/3</f>
        <v>-0.62056256223801076</v>
      </c>
      <c r="AB187" s="116">
        <f>(幕後結果!$AD$2+幕後結果!$AD$4*幕後結果_最佳化!$P1188)*12/3</f>
        <v>0.21927281877999424</v>
      </c>
      <c r="AC187" s="116">
        <f>(幕後結果!$AE$2+幕後結果!$AE$4*幕後結果_最佳化!$Q1188)*12/3</f>
        <v>-3.4215458067439655E-2</v>
      </c>
      <c r="AD187" s="116">
        <f>(幕後結果!$AF$2+幕後結果!$AF$4*幕後結果_最佳化!$R1188)*12/3</f>
        <v>4.4518380858966866E-2</v>
      </c>
      <c r="AE187" s="116">
        <f>(幕後結果!$AG$2+幕後結果!$AG$4*幕後結果_最佳化!$S1188)*12/3</f>
        <v>1.3245717646168575</v>
      </c>
      <c r="AF187" s="116">
        <f>(幕後結果!$AH$2+幕後結果!$AH$4*幕後結果_最佳化!$T1188)*12/3</f>
        <v>-0.65657566162748382</v>
      </c>
      <c r="AG187" s="116">
        <f>(幕後結果!$AI$2+幕後結果!$AI$4*幕後結果_最佳化!$U1188)*12/3</f>
        <v>0.31831426275340574</v>
      </c>
      <c r="AH187" s="116">
        <f>(幕後結果!$AJ$2+幕後結果!$AJ$4*幕後結果_最佳化!$V1188)*12/3</f>
        <v>0.60846414893650147</v>
      </c>
      <c r="AI187" s="93">
        <f>(幕後結果!$AK$2+幕後結果!$AK$4*幕後結果_最佳化!$W1188)*12/3</f>
        <v>1.6841303989415455</v>
      </c>
      <c r="AJ187" s="53"/>
      <c r="AK187" s="53"/>
      <c r="AL187" s="53"/>
      <c r="AM187" s="101">
        <v>186</v>
      </c>
      <c r="AN187" s="120">
        <f t="shared" si="27"/>
        <v>3.9031226681979269E-3</v>
      </c>
      <c r="AO187" s="120">
        <f t="shared" si="28"/>
        <v>7.275489985420934E-2</v>
      </c>
      <c r="AP187" s="120">
        <f t="shared" si="29"/>
        <v>5.2925154233884698E-2</v>
      </c>
      <c r="AQ187" s="120">
        <f t="shared" si="30"/>
        <v>0.18965932589212817</v>
      </c>
      <c r="AR187" s="120">
        <f t="shared" si="31"/>
        <v>6.6253849481411817E-2</v>
      </c>
      <c r="AS187" s="120">
        <f t="shared" si="32"/>
        <v>0.13402929620716172</v>
      </c>
      <c r="AT187" s="120">
        <f t="shared" si="33"/>
        <v>0.10582416792241557</v>
      </c>
      <c r="AU187" s="120">
        <f t="shared" si="34"/>
        <v>0.17405738489429909</v>
      </c>
      <c r="AV187" s="120">
        <f t="shared" si="35"/>
        <v>6.3159854420979142E-2</v>
      </c>
      <c r="AW187" s="120">
        <f t="shared" si="36"/>
        <v>0.13743294442531251</v>
      </c>
      <c r="AX187" s="120">
        <f t="shared" si="37"/>
        <v>1</v>
      </c>
      <c r="AY187" s="120">
        <f>SUMPRODUCT(AN187:AW187,幕後結果_最佳化!$Z$1005:$AI$1005)</f>
        <v>9.6992829525758772E-2</v>
      </c>
      <c r="AZ187" s="120">
        <f>(SUMPRODUCT(AN187:AW187,MMULT(AN187:AW187,幕後結果!$AB$9:$AK$18)))*252</f>
        <v>2.1355110963389125E-2</v>
      </c>
      <c r="BA187" s="120">
        <f t="shared" si="38"/>
        <v>0.14613388027212965</v>
      </c>
      <c r="BB187" s="115">
        <f t="shared" si="39"/>
        <v>0.37015940057861618</v>
      </c>
      <c r="BC187" s="53"/>
      <c r="BD187" s="53"/>
    </row>
    <row r="188" spans="1:56">
      <c r="A188" s="88">
        <v>187</v>
      </c>
      <c r="B188" s="116">
        <v>0.72615353984040265</v>
      </c>
      <c r="C188" s="116">
        <v>0.35873704902418568</v>
      </c>
      <c r="D188" s="116">
        <v>0.69656260769028222</v>
      </c>
      <c r="E188" s="116">
        <v>0.82251983618544244</v>
      </c>
      <c r="F188" s="116">
        <v>0.27020771079157258</v>
      </c>
      <c r="G188" s="116">
        <v>0.34556904260484389</v>
      </c>
      <c r="H188" s="116">
        <v>0.32172544581057494</v>
      </c>
      <c r="I188" s="116">
        <v>0.60456145748173795</v>
      </c>
      <c r="J188" s="116">
        <v>0.61094976822077762</v>
      </c>
      <c r="K188" s="97">
        <v>0.67288427483504409</v>
      </c>
      <c r="L188" s="98"/>
      <c r="M188" s="99">
        <v>187</v>
      </c>
      <c r="N188" s="119">
        <v>0.60122081815883843</v>
      </c>
      <c r="O188" s="119">
        <v>-0.3618366559291058</v>
      </c>
      <c r="P188" s="119">
        <v>0.5145395954309655</v>
      </c>
      <c r="Q188" s="119">
        <v>0.92501072700996534</v>
      </c>
      <c r="R188" s="119">
        <v>-0.61218491405210262</v>
      </c>
      <c r="S188" s="119">
        <v>-0.39731106987497028</v>
      </c>
      <c r="T188" s="119">
        <v>-0.46287929184100229</v>
      </c>
      <c r="U188" s="116">
        <v>0.26517184258680471</v>
      </c>
      <c r="V188" s="116">
        <v>0.2817953149337783</v>
      </c>
      <c r="W188" s="91">
        <v>0.44789157318018258</v>
      </c>
      <c r="X188" s="53"/>
      <c r="Y188" s="92">
        <v>187</v>
      </c>
      <c r="Z188" s="116">
        <f>(幕後結果!$AB$2+幕後結果!$AB$4*幕後結果_最佳化!$N1189)*12/3</f>
        <v>1.2247240918379032</v>
      </c>
      <c r="AA188" s="116">
        <f>(幕後結果!$AC$2+幕後結果!$AC$4*幕後結果_最佳化!$O1189)*12/3</f>
        <v>-2.4777919945511151E-3</v>
      </c>
      <c r="AB188" s="116">
        <f>(幕後結果!$AD$2+幕後結果!$AD$4*幕後結果_最佳化!$P1189)*12/3</f>
        <v>0.53149299049734244</v>
      </c>
      <c r="AC188" s="116">
        <f>(幕後結果!$AE$2+幕後結果!$AE$4*幕後結果_最佳化!$Q1189)*12/3</f>
        <v>0.87959496763468581</v>
      </c>
      <c r="AD188" s="116">
        <f>(幕後結果!$AF$2+幕後結果!$AF$4*幕後結果_最佳化!$R1189)*12/3</f>
        <v>-0.59032413513610005</v>
      </c>
      <c r="AE188" s="116">
        <f>(幕後結果!$AG$2+幕後結果!$AG$4*幕後結果_最佳化!$S1189)*12/3</f>
        <v>0.63474185499396252</v>
      </c>
      <c r="AF188" s="116">
        <f>(幕後結果!$AH$2+幕後結果!$AH$4*幕後結果_最佳化!$T1189)*12/3</f>
        <v>-0.20918589680520852</v>
      </c>
      <c r="AG188" s="116">
        <f>(幕後結果!$AI$2+幕後結果!$AI$4*幕後結果_最佳化!$U1189)*12/3</f>
        <v>3.8991175782857393E-2</v>
      </c>
      <c r="AH188" s="116">
        <f>(幕後結果!$AJ$2+幕後結果!$AJ$4*幕後結果_最佳化!$V1189)*12/3</f>
        <v>-9.1062518207559132E-2</v>
      </c>
      <c r="AI188" s="93">
        <f>(幕後結果!$AK$2+幕後結果!$AK$4*幕後結果_最佳化!$W1189)*12/3</f>
        <v>0.67189686726819831</v>
      </c>
      <c r="AJ188" s="53"/>
      <c r="AK188" s="53"/>
      <c r="AL188" s="53"/>
      <c r="AM188" s="101">
        <v>187</v>
      </c>
      <c r="AN188" s="120">
        <f t="shared" si="27"/>
        <v>5.1549686448413692E-2</v>
      </c>
      <c r="AO188" s="120">
        <f t="shared" si="28"/>
        <v>0.18220341901983503</v>
      </c>
      <c r="AP188" s="120">
        <f t="shared" si="29"/>
        <v>0.10310350409734211</v>
      </c>
      <c r="AQ188" s="120">
        <f t="shared" si="30"/>
        <v>0.19285352584512644</v>
      </c>
      <c r="AR188" s="120">
        <f t="shared" si="31"/>
        <v>2.1962660693103042E-2</v>
      </c>
      <c r="AS188" s="120">
        <f t="shared" si="32"/>
        <v>0.11654360739744812</v>
      </c>
      <c r="AT188" s="120">
        <f t="shared" si="33"/>
        <v>0.18991548764081495</v>
      </c>
      <c r="AU188" s="120">
        <f t="shared" si="34"/>
        <v>8.6847661584449377E-3</v>
      </c>
      <c r="AV188" s="120">
        <f t="shared" si="35"/>
        <v>2.4158673798033426E-2</v>
      </c>
      <c r="AW188" s="120">
        <f t="shared" si="36"/>
        <v>0.10902466890143836</v>
      </c>
      <c r="AX188" s="120">
        <f t="shared" si="37"/>
        <v>0.99999999999999989</v>
      </c>
      <c r="AY188" s="120">
        <f>SUMPRODUCT(AN188:AW188,幕後結果_最佳化!$Z$1005:$AI$1005)</f>
        <v>0.14978080080895878</v>
      </c>
      <c r="AZ188" s="120">
        <f>(SUMPRODUCT(AN188:AW188,MMULT(AN188:AW188,幕後結果!$AB$9:$AK$18)))*252</f>
        <v>2.4253600879640489E-2</v>
      </c>
      <c r="BA188" s="120">
        <f t="shared" si="38"/>
        <v>0.15573567632254495</v>
      </c>
      <c r="BB188" s="115">
        <f t="shared" si="39"/>
        <v>0.68629618680049531</v>
      </c>
      <c r="BC188" s="53"/>
      <c r="BD188" s="53"/>
    </row>
    <row r="189" spans="1:56">
      <c r="A189" s="88">
        <v>188</v>
      </c>
      <c r="B189" s="116">
        <v>0.40848853251381945</v>
      </c>
      <c r="C189" s="116">
        <v>0.45904825699472407</v>
      </c>
      <c r="D189" s="116">
        <v>0.72670397983334301</v>
      </c>
      <c r="E189" s="116">
        <v>0.63687777643963384</v>
      </c>
      <c r="F189" s="116">
        <v>0.55692370002887159</v>
      </c>
      <c r="G189" s="116">
        <v>0.40430138598018872</v>
      </c>
      <c r="H189" s="116">
        <v>0.27744766235661666</v>
      </c>
      <c r="I189" s="116">
        <v>0.46124131974460547</v>
      </c>
      <c r="J189" s="116">
        <v>0.55853488734159984</v>
      </c>
      <c r="K189" s="97">
        <v>0.98752405961061074</v>
      </c>
      <c r="L189" s="98"/>
      <c r="M189" s="99">
        <v>188</v>
      </c>
      <c r="N189" s="119">
        <v>-0.23143475801549257</v>
      </c>
      <c r="O189" s="119">
        <v>-0.10283173990316083</v>
      </c>
      <c r="P189" s="119">
        <v>0.60287471136579329</v>
      </c>
      <c r="Q189" s="119">
        <v>0.3501255896394439</v>
      </c>
      <c r="R189" s="119">
        <v>0.14317420677762205</v>
      </c>
      <c r="S189" s="119">
        <v>-0.24222893976097079</v>
      </c>
      <c r="T189" s="119">
        <v>-0.59044056019770164</v>
      </c>
      <c r="U189" s="116">
        <v>-9.7306946731257338E-2</v>
      </c>
      <c r="V189" s="116">
        <v>0.1472556647468202</v>
      </c>
      <c r="W189" s="91">
        <v>2.2421468831699154</v>
      </c>
      <c r="X189" s="53"/>
      <c r="Y189" s="92">
        <v>188</v>
      </c>
      <c r="Z189" s="116">
        <f>(幕後結果!$AB$2+幕後結果!$AB$4*幕後結果_最佳化!$N1190)*12/3</f>
        <v>-0.11018694797035511</v>
      </c>
      <c r="AA189" s="116">
        <f>(幕後結果!$AC$2+幕後結果!$AC$4*幕後結果_最佳化!$O1190)*12/3</f>
        <v>0.22624747111927956</v>
      </c>
      <c r="AB189" s="116">
        <f>(幕後結果!$AD$2+幕後結果!$AD$4*幕後結果_最佳化!$P1190)*12/3</f>
        <v>0.45034253265446145</v>
      </c>
      <c r="AC189" s="116">
        <f>(幕後結果!$AE$2+幕後結果!$AE$4*幕後結果_最佳化!$Q1190)*12/3</f>
        <v>0.35960296664972086</v>
      </c>
      <c r="AD189" s="116">
        <f>(幕後結果!$AF$2+幕後結果!$AF$4*幕後結果_最佳化!$R1190)*12/3</f>
        <v>-0.29950079014034053</v>
      </c>
      <c r="AE189" s="116">
        <f>(幕後結果!$AG$2+幕後結果!$AG$4*幕後結果_最佳化!$S1190)*12/3</f>
        <v>0.485446374695921</v>
      </c>
      <c r="AF189" s="116">
        <f>(幕後結果!$AH$2+幕後結果!$AH$4*幕後結果_最佳化!$T1190)*12/3</f>
        <v>-0.28780144296494642</v>
      </c>
      <c r="AG189" s="116">
        <f>(幕後結果!$AI$2+幕後結果!$AI$4*幕後結果_最佳化!$U1190)*12/3</f>
        <v>2.7958287840909313E-3</v>
      </c>
      <c r="AH189" s="116">
        <f>(幕後結果!$AJ$2+幕後結果!$AJ$4*幕後結果_最佳化!$V1190)*12/3</f>
        <v>-0.22604564616792319</v>
      </c>
      <c r="AI189" s="93">
        <f>(幕後結果!$AK$2+幕後結果!$AK$4*幕後結果_最佳化!$W1190)*12/3</f>
        <v>1.4675430194834787</v>
      </c>
      <c r="AJ189" s="53"/>
      <c r="AK189" s="53"/>
      <c r="AL189" s="53"/>
      <c r="AM189" s="101">
        <v>188</v>
      </c>
      <c r="AN189" s="120">
        <f t="shared" si="27"/>
        <v>5.9097160612979309E-2</v>
      </c>
      <c r="AO189" s="120">
        <f t="shared" si="28"/>
        <v>0.10241048297081058</v>
      </c>
      <c r="AP189" s="120">
        <f t="shared" si="29"/>
        <v>0.10156430823617439</v>
      </c>
      <c r="AQ189" s="120">
        <f t="shared" si="30"/>
        <v>0.10997815824430704</v>
      </c>
      <c r="AR189" s="120">
        <f t="shared" si="31"/>
        <v>2.6562049133876556E-2</v>
      </c>
      <c r="AS189" s="120">
        <f t="shared" si="32"/>
        <v>0.1827569576406278</v>
      </c>
      <c r="AT189" s="120">
        <f t="shared" si="33"/>
        <v>0.11258533729292218</v>
      </c>
      <c r="AU189" s="120">
        <f t="shared" si="34"/>
        <v>5.5432892125167679E-3</v>
      </c>
      <c r="AV189" s="120">
        <f t="shared" si="35"/>
        <v>0.15480936311762081</v>
      </c>
      <c r="AW189" s="120">
        <f t="shared" si="36"/>
        <v>0.14469289353816467</v>
      </c>
      <c r="AX189" s="120">
        <f t="shared" si="37"/>
        <v>1.0000000000000002</v>
      </c>
      <c r="AY189" s="120">
        <f>SUMPRODUCT(AN189:AW189,幕後結果_最佳化!$Z$1005:$AI$1005)</f>
        <v>0.13426238578941538</v>
      </c>
      <c r="AZ189" s="120">
        <f>(SUMPRODUCT(AN189:AW189,MMULT(AN189:AW189,幕後結果!$AB$9:$AK$18)))*252</f>
        <v>2.5891852625678873E-2</v>
      </c>
      <c r="BA189" s="120">
        <f t="shared" si="38"/>
        <v>0.16090945474296678</v>
      </c>
      <c r="BB189" s="115">
        <f t="shared" si="39"/>
        <v>0.56778755440664219</v>
      </c>
      <c r="BC189" s="53"/>
      <c r="BD189" s="53"/>
    </row>
    <row r="190" spans="1:56">
      <c r="A190" s="88">
        <v>189</v>
      </c>
      <c r="B190" s="116">
        <v>0.11038353555061597</v>
      </c>
      <c r="C190" s="116">
        <v>0.17779497082247886</v>
      </c>
      <c r="D190" s="116">
        <v>0.78536235983304814</v>
      </c>
      <c r="E190" s="116">
        <v>3.1056537884838642E-2</v>
      </c>
      <c r="F190" s="116">
        <v>2.6104497516606928E-2</v>
      </c>
      <c r="G190" s="116">
        <v>0.36475479777049546</v>
      </c>
      <c r="H190" s="116">
        <v>0.81152371561468373</v>
      </c>
      <c r="I190" s="116">
        <v>0.8732035556423754</v>
      </c>
      <c r="J190" s="116">
        <v>0.66943267207974988</v>
      </c>
      <c r="K190" s="97">
        <v>0.98848521422240365</v>
      </c>
      <c r="L190" s="98"/>
      <c r="M190" s="99">
        <v>189</v>
      </c>
      <c r="N190" s="119">
        <v>-1.2244909689488344</v>
      </c>
      <c r="O190" s="119">
        <v>-0.92380098619427875</v>
      </c>
      <c r="P190" s="119">
        <v>0.79043241072018966</v>
      </c>
      <c r="Q190" s="119">
        <v>-1.8654876923099506</v>
      </c>
      <c r="R190" s="119">
        <v>-1.9414064626701526</v>
      </c>
      <c r="S190" s="119">
        <v>-0.34577795262667022</v>
      </c>
      <c r="T190" s="119">
        <v>0.88352520820903113</v>
      </c>
      <c r="U190" s="116">
        <v>1.1416659756416097</v>
      </c>
      <c r="V190" s="116">
        <v>0.43834714396094249</v>
      </c>
      <c r="W190" s="91">
        <v>2.2729437223053353</v>
      </c>
      <c r="X190" s="53"/>
      <c r="Y190" s="92">
        <v>189</v>
      </c>
      <c r="Z190" s="116">
        <f>(幕後結果!$AB$2+幕後結果!$AB$4*幕後結果_最佳化!$N1191)*12/3</f>
        <v>-1.7022518269636473</v>
      </c>
      <c r="AA190" s="116">
        <f>(幕後結果!$AC$2+幕後結果!$AC$4*幕後結果_最佳化!$O1191)*12/3</f>
        <v>-0.31156977377989248</v>
      </c>
      <c r="AB190" s="116">
        <f>(幕後結果!$AD$2+幕後結果!$AD$4*幕後結果_最佳化!$P1191)*12/3</f>
        <v>0.34256508734566182</v>
      </c>
      <c r="AC190" s="116">
        <f>(幕後結果!$AE$2+幕後結果!$AE$4*幕後結果_最佳化!$Q1191)*12/3</f>
        <v>-1.4404005009510981</v>
      </c>
      <c r="AD190" s="116">
        <f>(幕後結果!$AF$2+幕後結果!$AF$4*幕後結果_最佳化!$R1191)*12/3</f>
        <v>-1.5984559744381608</v>
      </c>
      <c r="AE190" s="116">
        <f>(幕後結果!$AG$2+幕後結果!$AG$4*幕後結果_最佳化!$S1191)*12/3</f>
        <v>-0.22653870918677532</v>
      </c>
      <c r="AF190" s="116">
        <f>(幕後結果!$AH$2+幕後結果!$AH$4*幕後結果_最佳化!$T1191)*12/3</f>
        <v>8.9011587027758951E-2</v>
      </c>
      <c r="AG190" s="116">
        <f>(幕後結果!$AI$2+幕後結果!$AI$4*幕後結果_最佳化!$U1191)*12/3</f>
        <v>-5.9498247713822928E-2</v>
      </c>
      <c r="AH190" s="116">
        <f>(幕後結果!$AJ$2+幕後結果!$AJ$4*幕後結果_最佳化!$V1191)*12/3</f>
        <v>-0.2617693136457076</v>
      </c>
      <c r="AI190" s="93">
        <f>(幕後結果!$AK$2+幕後結果!$AK$4*幕後結果_最佳化!$W1191)*12/3</f>
        <v>1.4493284925941972</v>
      </c>
      <c r="AJ190" s="53"/>
      <c r="AK190" s="53"/>
      <c r="AL190" s="53"/>
      <c r="AM190" s="101">
        <v>189</v>
      </c>
      <c r="AN190" s="120">
        <f t="shared" si="27"/>
        <v>4.8208451501170708E-2</v>
      </c>
      <c r="AO190" s="120">
        <f t="shared" si="28"/>
        <v>0.1652479258332363</v>
      </c>
      <c r="AP190" s="120">
        <f t="shared" si="29"/>
        <v>3.2071124641798197E-2</v>
      </c>
      <c r="AQ190" s="120">
        <f t="shared" si="30"/>
        <v>1.4768725731116922E-2</v>
      </c>
      <c r="AR190" s="120">
        <f t="shared" si="31"/>
        <v>9.3047498232913819E-2</v>
      </c>
      <c r="AS190" s="120">
        <f t="shared" si="32"/>
        <v>3.1327674942439078E-2</v>
      </c>
      <c r="AT190" s="120">
        <f t="shared" si="33"/>
        <v>7.6024036920140842E-2</v>
      </c>
      <c r="AU190" s="120">
        <f t="shared" si="34"/>
        <v>0.18260420232327479</v>
      </c>
      <c r="AV190" s="120">
        <f t="shared" si="35"/>
        <v>0.17575990307966616</v>
      </c>
      <c r="AW190" s="120">
        <f t="shared" si="36"/>
        <v>0.18094045679424323</v>
      </c>
      <c r="AX190" s="120">
        <f t="shared" si="37"/>
        <v>1</v>
      </c>
      <c r="AY190" s="120">
        <f>SUMPRODUCT(AN190:AW190,幕後結果_最佳化!$Z$1005:$AI$1005)</f>
        <v>4.1800684997334012E-2</v>
      </c>
      <c r="AZ190" s="120">
        <f>(SUMPRODUCT(AN190:AW190,MMULT(AN190:AW190,幕後結果!$AB$9:$AK$18)))*252</f>
        <v>2.192430860105038E-2</v>
      </c>
      <c r="BA190" s="120">
        <f t="shared" si="38"/>
        <v>0.14806859424283861</v>
      </c>
      <c r="BB190" s="115">
        <f t="shared" si="39"/>
        <v>-7.4243630682619098E-3</v>
      </c>
      <c r="BC190" s="53"/>
      <c r="BD190" s="53"/>
    </row>
    <row r="191" spans="1:56">
      <c r="A191" s="88">
        <v>190</v>
      </c>
      <c r="B191" s="116">
        <v>3.8438848642226464E-2</v>
      </c>
      <c r="C191" s="116">
        <v>0.55945072907147786</v>
      </c>
      <c r="D191" s="116">
        <v>0.15377497355527892</v>
      </c>
      <c r="E191" s="116">
        <v>8.0046898525459653E-2</v>
      </c>
      <c r="F191" s="116">
        <v>0.5997914730823255</v>
      </c>
      <c r="G191" s="116">
        <v>0.37611399970207482</v>
      </c>
      <c r="H191" s="116">
        <v>9.943298707101933E-2</v>
      </c>
      <c r="I191" s="116">
        <v>0.87977829489165216</v>
      </c>
      <c r="J191" s="116">
        <v>0.97050396349001922</v>
      </c>
      <c r="K191" s="97">
        <v>0.77913000564104862</v>
      </c>
      <c r="L191" s="98"/>
      <c r="M191" s="99">
        <v>190</v>
      </c>
      <c r="N191" s="119">
        <v>-1.7690969472217071</v>
      </c>
      <c r="O191" s="119">
        <v>0.14957676362016128</v>
      </c>
      <c r="P191" s="119">
        <v>-1.0203764737622019</v>
      </c>
      <c r="Q191" s="119">
        <v>-1.4047561683293377</v>
      </c>
      <c r="R191" s="119">
        <v>0.25280739380093403</v>
      </c>
      <c r="S191" s="119">
        <v>-0.31570293413613626</v>
      </c>
      <c r="T191" s="119">
        <v>-1.2847891521023016</v>
      </c>
      <c r="U191" s="116">
        <v>1.1738792116499268</v>
      </c>
      <c r="V191" s="116">
        <v>1.8882524089446786</v>
      </c>
      <c r="W191" s="91">
        <v>0.7692582970440307</v>
      </c>
      <c r="X191" s="53"/>
      <c r="Y191" s="92">
        <v>190</v>
      </c>
      <c r="Z191" s="116">
        <f>(幕後結果!$AB$2+幕後結果!$AB$4*幕後結果_最佳化!$N1192)*12/3</f>
        <v>-2.5753625747259661</v>
      </c>
      <c r="AA191" s="116">
        <f>(幕後結果!$AC$2+幕後結果!$AC$4*幕後結果_最佳化!$O1192)*12/3</f>
        <v>0.48656934764029397</v>
      </c>
      <c r="AB191" s="116">
        <f>(幕後結果!$AD$2+幕後結果!$AD$4*幕後結果_最佳化!$P1192)*12/3</f>
        <v>-1.0934494079925527</v>
      </c>
      <c r="AC191" s="116">
        <f>(幕後結果!$AE$2+幕後結果!$AE$4*幕後結果_最佳化!$Q1192)*12/3</f>
        <v>-1.3553760929962515</v>
      </c>
      <c r="AD191" s="116">
        <f>(幕後結果!$AF$2+幕後結果!$AF$4*幕後結果_最佳化!$R1192)*12/3</f>
        <v>-0.69660488987479996</v>
      </c>
      <c r="AE191" s="116">
        <f>(幕後結果!$AG$2+幕後結果!$AG$4*幕後結果_最佳化!$S1192)*12/3</f>
        <v>-0.27597812225587504</v>
      </c>
      <c r="AF191" s="116">
        <f>(幕後結果!$AH$2+幕後結果!$AH$4*幕後結果_最佳化!$T1192)*12/3</f>
        <v>-0.8553543680015615</v>
      </c>
      <c r="AG191" s="116">
        <f>(幕後結果!$AI$2+幕後結果!$AI$4*幕後結果_最佳化!$U1192)*12/3</f>
        <v>0.34587373287412743</v>
      </c>
      <c r="AH191" s="116">
        <f>(幕後結果!$AJ$2+幕後結果!$AJ$4*幕後結果_最佳化!$V1192)*12/3</f>
        <v>4.5169203009498615E-2</v>
      </c>
      <c r="AI191" s="93">
        <f>(幕後結果!$AK$2+幕後結果!$AK$4*幕後結果_最佳化!$W1192)*12/3</f>
        <v>0.62793556633245295</v>
      </c>
      <c r="AJ191" s="53"/>
      <c r="AK191" s="53"/>
      <c r="AL191" s="53"/>
      <c r="AM191" s="101">
        <v>190</v>
      </c>
      <c r="AN191" s="120">
        <f t="shared" si="27"/>
        <v>0.1017571022128962</v>
      </c>
      <c r="AO191" s="120">
        <f t="shared" si="28"/>
        <v>6.8665678328247826E-2</v>
      </c>
      <c r="AP191" s="120">
        <f t="shared" si="29"/>
        <v>0.11661245799069572</v>
      </c>
      <c r="AQ191" s="120">
        <f t="shared" si="30"/>
        <v>9.9114721914210177E-4</v>
      </c>
      <c r="AR191" s="120">
        <f t="shared" si="31"/>
        <v>0.1062566989673572</v>
      </c>
      <c r="AS191" s="120">
        <f t="shared" si="32"/>
        <v>0.12735315989127971</v>
      </c>
      <c r="AT191" s="120">
        <f t="shared" si="33"/>
        <v>9.251717930437646E-2</v>
      </c>
      <c r="AU191" s="120">
        <f t="shared" si="34"/>
        <v>7.2654049558166761E-2</v>
      </c>
      <c r="AV191" s="120">
        <f t="shared" si="35"/>
        <v>0.16647824908837064</v>
      </c>
      <c r="AW191" s="120">
        <f t="shared" si="36"/>
        <v>0.14671427743946733</v>
      </c>
      <c r="AX191" s="120">
        <f t="shared" si="37"/>
        <v>0.99999999999999989</v>
      </c>
      <c r="AY191" s="120">
        <f>SUMPRODUCT(AN191:AW191,幕後結果_最佳化!$Z$1005:$AI$1005)</f>
        <v>6.5603593430828472E-2</v>
      </c>
      <c r="AZ191" s="120">
        <f>(SUMPRODUCT(AN191:AW191,MMULT(AN191:AW191,幕後結果!$AB$9:$AK$18)))*252</f>
        <v>2.8246977542652544E-2</v>
      </c>
      <c r="BA191" s="120">
        <f t="shared" si="38"/>
        <v>0.16806837163087093</v>
      </c>
      <c r="BB191" s="115">
        <f t="shared" si="39"/>
        <v>0.13508546081884129</v>
      </c>
      <c r="BC191" s="53"/>
      <c r="BD191" s="53"/>
    </row>
    <row r="192" spans="1:56">
      <c r="A192" s="88">
        <v>191</v>
      </c>
      <c r="B192" s="116">
        <v>8.0384294445419835E-2</v>
      </c>
      <c r="C192" s="116">
        <v>0.96554558087925013</v>
      </c>
      <c r="D192" s="116">
        <v>0.51397429748698542</v>
      </c>
      <c r="E192" s="116">
        <v>0.43730395986637749</v>
      </c>
      <c r="F192" s="116">
        <v>0.77233818924376441</v>
      </c>
      <c r="G192" s="116">
        <v>0.76893445948220762</v>
      </c>
      <c r="H192" s="116">
        <v>0.95268582134391644</v>
      </c>
      <c r="I192" s="116">
        <v>0.29262311623865145</v>
      </c>
      <c r="J192" s="116">
        <v>0.56706114187791434</v>
      </c>
      <c r="K192" s="97">
        <v>0.75065906252583892</v>
      </c>
      <c r="L192" s="98"/>
      <c r="M192" s="99">
        <v>191</v>
      </c>
      <c r="N192" s="119">
        <v>-1.402491292552785</v>
      </c>
      <c r="O192" s="119">
        <v>1.8190169887989758</v>
      </c>
      <c r="P192" s="119">
        <v>3.5035535500382617E-2</v>
      </c>
      <c r="Q192" s="119">
        <v>-0.15780822186385102</v>
      </c>
      <c r="R192" s="119">
        <v>0.74656924048278372</v>
      </c>
      <c r="S192" s="119">
        <v>0.73534225351934746</v>
      </c>
      <c r="T192" s="119">
        <v>1.6714726459327984</v>
      </c>
      <c r="U192" s="116">
        <v>-0.54573773022477345</v>
      </c>
      <c r="V192" s="116">
        <v>0.16889692716380711</v>
      </c>
      <c r="W192" s="91">
        <v>0.67656518451323266</v>
      </c>
      <c r="X192" s="53"/>
      <c r="Y192" s="92">
        <v>191</v>
      </c>
      <c r="Z192" s="116">
        <f>(幕後結果!$AB$2+幕後結果!$AB$4*幕後結果_最佳化!$N1193)*12/3</f>
        <v>-1.9876214370010725</v>
      </c>
      <c r="AA192" s="116">
        <f>(幕後結果!$AC$2+幕後結果!$AC$4*幕後結果_最佳化!$O1193)*12/3</f>
        <v>1.6653878721197521</v>
      </c>
      <c r="AB192" s="116">
        <f>(幕後結果!$AD$2+幕後結果!$AD$4*幕後結果_最佳化!$P1193)*12/3</f>
        <v>-9.5414156852298482E-2</v>
      </c>
      <c r="AC192" s="116">
        <f>(幕後結果!$AE$2+幕後結果!$AE$4*幕後結果_最佳化!$Q1193)*12/3</f>
        <v>-0.15012899542992711</v>
      </c>
      <c r="AD192" s="116">
        <f>(幕後結果!$AF$2+幕後結果!$AF$4*幕後結果_最佳化!$R1193)*12/3</f>
        <v>-0.24292733080206841</v>
      </c>
      <c r="AE192" s="116">
        <f>(幕後結果!$AG$2+幕後結果!$AG$4*幕後結果_最佳化!$S1193)*12/3</f>
        <v>0.90207947437759939</v>
      </c>
      <c r="AF192" s="116">
        <f>(幕後結果!$AH$2+幕後結果!$AH$4*幕後結果_最佳化!$T1193)*12/3</f>
        <v>0.86776751500194704</v>
      </c>
      <c r="AG192" s="116">
        <f>(幕後結果!$AI$2+幕後結果!$AI$4*幕後結果_最佳化!$U1193)*12/3</f>
        <v>0.23205228699735292</v>
      </c>
      <c r="AH192" s="116">
        <f>(幕後結果!$AJ$2+幕後結果!$AJ$4*幕後結果_最佳化!$V1193)*12/3</f>
        <v>6.5127603757559771E-2</v>
      </c>
      <c r="AI192" s="93">
        <f>(幕後結果!$AK$2+幕後結果!$AK$4*幕後結果_最佳化!$W1193)*12/3</f>
        <v>0.60823125988982385</v>
      </c>
      <c r="AJ192" s="53"/>
      <c r="AK192" s="53"/>
      <c r="AL192" s="53"/>
      <c r="AM192" s="101">
        <v>191</v>
      </c>
      <c r="AN192" s="120">
        <f t="shared" si="27"/>
        <v>0.14603174055682924</v>
      </c>
      <c r="AO192" s="120">
        <f t="shared" si="28"/>
        <v>6.1763657485069713E-2</v>
      </c>
      <c r="AP192" s="120">
        <f t="shared" si="29"/>
        <v>2.7971771224216544E-2</v>
      </c>
      <c r="AQ192" s="120">
        <f t="shared" si="30"/>
        <v>8.9737579894029501E-2</v>
      </c>
      <c r="AR192" s="120">
        <f t="shared" si="31"/>
        <v>4.1120397870261199E-2</v>
      </c>
      <c r="AS192" s="120">
        <f t="shared" si="32"/>
        <v>8.7440267696502927E-2</v>
      </c>
      <c r="AT192" s="120">
        <f t="shared" si="33"/>
        <v>0.1456708878489647</v>
      </c>
      <c r="AU192" s="120">
        <f t="shared" si="34"/>
        <v>0.17522584187057519</v>
      </c>
      <c r="AV192" s="120">
        <f t="shared" si="35"/>
        <v>1.4826721099235945E-3</v>
      </c>
      <c r="AW192" s="120">
        <f t="shared" si="36"/>
        <v>0.22355518344362743</v>
      </c>
      <c r="AX192" s="120">
        <f t="shared" si="37"/>
        <v>1</v>
      </c>
      <c r="AY192" s="120">
        <f>SUMPRODUCT(AN192:AW192,幕後結果_最佳化!$Z$1005:$AI$1005)</f>
        <v>0.15259087822991352</v>
      </c>
      <c r="AZ192" s="120">
        <f>(SUMPRODUCT(AN192:AW192,MMULT(AN192:AW192,幕後結果!$AB$9:$AK$18)))*252</f>
        <v>3.0250830870387421E-2</v>
      </c>
      <c r="BA192" s="120">
        <f t="shared" si="38"/>
        <v>0.17392765987728179</v>
      </c>
      <c r="BB192" s="115">
        <f t="shared" si="39"/>
        <v>0.63066954564505817</v>
      </c>
      <c r="BC192" s="53"/>
      <c r="BD192" s="53"/>
    </row>
    <row r="193" spans="1:56">
      <c r="A193" s="88">
        <v>192</v>
      </c>
      <c r="B193" s="116">
        <v>0.11439333876421931</v>
      </c>
      <c r="C193" s="116">
        <v>0.60994115123062231</v>
      </c>
      <c r="D193" s="116">
        <v>0.5353074779153939</v>
      </c>
      <c r="E193" s="116">
        <v>0.22623229015405966</v>
      </c>
      <c r="F193" s="116">
        <v>2.3472376528095307E-2</v>
      </c>
      <c r="G193" s="116">
        <v>0.91814131472592075</v>
      </c>
      <c r="H193" s="116">
        <v>2.378906905153011E-2</v>
      </c>
      <c r="I193" s="116">
        <v>0.13951277176756949</v>
      </c>
      <c r="J193" s="116">
        <v>0.42049729393295054</v>
      </c>
      <c r="K193" s="97">
        <v>0.87620084219377548</v>
      </c>
      <c r="L193" s="98"/>
      <c r="M193" s="99">
        <v>192</v>
      </c>
      <c r="N193" s="119">
        <v>-1.2034902101704792</v>
      </c>
      <c r="O193" s="119">
        <v>0.27916565765336887</v>
      </c>
      <c r="P193" s="119">
        <v>8.8618576611467145E-2</v>
      </c>
      <c r="Q193" s="119">
        <v>-0.75131254629121158</v>
      </c>
      <c r="R193" s="119">
        <v>-1.9867983003693412</v>
      </c>
      <c r="S193" s="119">
        <v>1.3926773841313893</v>
      </c>
      <c r="T193" s="119">
        <v>-1.9811171441421944</v>
      </c>
      <c r="U193" s="116">
        <v>-1.0825109701429922</v>
      </c>
      <c r="V193" s="116">
        <v>-0.20062144555712666</v>
      </c>
      <c r="W193" s="91">
        <v>1.1562025535015055</v>
      </c>
      <c r="X193" s="53"/>
      <c r="Y193" s="92">
        <v>192</v>
      </c>
      <c r="Z193" s="116">
        <f>(幕後結果!$AB$2+幕後結果!$AB$4*幕後結果_最佳化!$N1194)*12/3</f>
        <v>-1.6685834705150178</v>
      </c>
      <c r="AA193" s="116">
        <f>(幕後結果!$AC$2+幕後結果!$AC$4*幕後結果_最佳化!$O1194)*12/3</f>
        <v>0.55039476613357885</v>
      </c>
      <c r="AB193" s="116">
        <f>(幕後結果!$AD$2+幕後結果!$AD$4*幕後結果_最佳化!$P1194)*12/3</f>
        <v>-0.11575014468182787</v>
      </c>
      <c r="AC193" s="116">
        <f>(幕後結果!$AE$2+幕後結果!$AE$4*幕後結果_最佳化!$Q1194)*12/3</f>
        <v>-0.63934814617880886</v>
      </c>
      <c r="AD193" s="116">
        <f>(幕後結果!$AF$2+幕後結果!$AF$4*幕後結果_最佳化!$R1194)*12/3</f>
        <v>-1.7103257475526086</v>
      </c>
      <c r="AE193" s="116">
        <f>(幕後結果!$AG$2+幕後結果!$AG$4*幕後結果_最佳化!$S1194)*12/3</f>
        <v>1.1587680205759301</v>
      </c>
      <c r="AF193" s="116">
        <f>(幕後結果!$AH$2+幕後結果!$AH$4*幕後結果_最佳化!$T1194)*12/3</f>
        <v>-1.1647145266128212</v>
      </c>
      <c r="AG193" s="116">
        <f>(幕後結果!$AI$2+幕後結果!$AI$4*幕後結果_最佳化!$U1194)*12/3</f>
        <v>-0.45280761382240869</v>
      </c>
      <c r="AH193" s="116">
        <f>(幕後結果!$AJ$2+幕後結果!$AJ$4*幕後結果_最佳化!$V1194)*12/3</f>
        <v>-1.2443963171410353</v>
      </c>
      <c r="AI193" s="93">
        <f>(幕後結果!$AK$2+幕後結果!$AK$4*幕後結果_最佳化!$W1194)*12/3</f>
        <v>0.15138785171779817</v>
      </c>
      <c r="AJ193" s="53"/>
      <c r="AK193" s="53"/>
      <c r="AL193" s="53"/>
      <c r="AM193" s="101">
        <v>192</v>
      </c>
      <c r="AN193" s="120">
        <f t="shared" si="27"/>
        <v>0.13392468295838081</v>
      </c>
      <c r="AO193" s="120">
        <f t="shared" si="28"/>
        <v>0.15745107439255626</v>
      </c>
      <c r="AP193" s="120">
        <f t="shared" si="29"/>
        <v>8.7326873680619602E-2</v>
      </c>
      <c r="AQ193" s="120">
        <f t="shared" si="30"/>
        <v>4.6810246562187505E-2</v>
      </c>
      <c r="AR193" s="120">
        <f t="shared" si="31"/>
        <v>0.15785553933002194</v>
      </c>
      <c r="AS193" s="120">
        <f t="shared" si="32"/>
        <v>5.6124380840318809E-2</v>
      </c>
      <c r="AT193" s="120">
        <f t="shared" si="33"/>
        <v>4.8362893919293569E-2</v>
      </c>
      <c r="AU193" s="120">
        <f t="shared" si="34"/>
        <v>0.13632349302778793</v>
      </c>
      <c r="AV193" s="120">
        <f t="shared" si="35"/>
        <v>0.12158567278405119</v>
      </c>
      <c r="AW193" s="120">
        <f t="shared" si="36"/>
        <v>5.4235142504782285E-2</v>
      </c>
      <c r="AX193" s="120">
        <f t="shared" si="37"/>
        <v>0.99999999999999978</v>
      </c>
      <c r="AY193" s="120">
        <f>SUMPRODUCT(AN193:AW193,幕後結果_最佳化!$Z$1005:$AI$1005)</f>
        <v>3.1277283563369916E-2</v>
      </c>
      <c r="AZ193" s="120">
        <f>(SUMPRODUCT(AN193:AW193,MMULT(AN193:AW193,幕後結果!$AB$9:$AK$18)))*252</f>
        <v>2.8334085112451574E-2</v>
      </c>
      <c r="BA193" s="120">
        <f t="shared" si="38"/>
        <v>0.16832731540796217</v>
      </c>
      <c r="BB193" s="115">
        <f t="shared" si="39"/>
        <v>-6.9048308698210908E-2</v>
      </c>
      <c r="BC193" s="53"/>
      <c r="BD193" s="53"/>
    </row>
    <row r="194" spans="1:56">
      <c r="A194" s="88">
        <v>193</v>
      </c>
      <c r="B194" s="116">
        <v>0.62192424132747148</v>
      </c>
      <c r="C194" s="116">
        <v>0.31860712043237105</v>
      </c>
      <c r="D194" s="116">
        <v>0.5241691338103438</v>
      </c>
      <c r="E194" s="116">
        <v>0.69898324661781897</v>
      </c>
      <c r="F194" s="116">
        <v>0.62619750838633759</v>
      </c>
      <c r="G194" s="116">
        <v>0.26871182368939817</v>
      </c>
      <c r="H194" s="116">
        <v>0.84472374438226949</v>
      </c>
      <c r="I194" s="116">
        <v>0.1223508508505855</v>
      </c>
      <c r="J194" s="116">
        <v>0.92034408684942837</v>
      </c>
      <c r="K194" s="97">
        <v>0.45845596297173974</v>
      </c>
      <c r="L194" s="98"/>
      <c r="M194" s="99">
        <v>193</v>
      </c>
      <c r="N194" s="119">
        <v>0.31053845978694417</v>
      </c>
      <c r="O194" s="119">
        <v>-0.47159731879546257</v>
      </c>
      <c r="P194" s="119">
        <v>6.062014155750433E-2</v>
      </c>
      <c r="Q194" s="119">
        <v>0.52147846033394629</v>
      </c>
      <c r="R194" s="119">
        <v>0.32179898507865828</v>
      </c>
      <c r="S194" s="119">
        <v>-0.61671360272282383</v>
      </c>
      <c r="T194" s="119">
        <v>1.0140633783312454</v>
      </c>
      <c r="U194" s="116">
        <v>-1.1633150499666707</v>
      </c>
      <c r="V194" s="116">
        <v>1.4073898263539408</v>
      </c>
      <c r="W194" s="91">
        <v>-0.10432438641324747</v>
      </c>
      <c r="X194" s="53"/>
      <c r="Y194" s="92">
        <v>193</v>
      </c>
      <c r="Z194" s="116">
        <f>(幕後結果!$AB$2+幕後結果!$AB$4*幕後結果_最佳化!$N1195)*12/3</f>
        <v>0.75870296573077411</v>
      </c>
      <c r="AA194" s="116">
        <f>(幕後結果!$AC$2+幕後結果!$AC$4*幕後結果_最佳化!$O1195)*12/3</f>
        <v>-6.6244695958809163E-2</v>
      </c>
      <c r="AB194" s="116">
        <f>(幕後結果!$AD$2+幕後結果!$AD$4*幕後結果_最佳化!$P1195)*12/3</f>
        <v>0.11574960269671168</v>
      </c>
      <c r="AC194" s="116">
        <f>(幕後結果!$AE$2+幕後結果!$AE$4*幕後結果_最佳化!$Q1195)*12/3</f>
        <v>0.4743801644703986</v>
      </c>
      <c r="AD194" s="116">
        <f>(幕後結果!$AF$2+幕後結果!$AF$4*幕後結果_最佳化!$R1195)*12/3</f>
        <v>-0.17560139051368115</v>
      </c>
      <c r="AE194" s="116">
        <f>(幕後結果!$AG$2+幕後結果!$AG$4*幕後結果_最佳化!$S1195)*12/3</f>
        <v>0.2913074914261693</v>
      </c>
      <c r="AF194" s="116">
        <f>(幕後結果!$AH$2+幕後結果!$AH$4*幕後結果_最佳化!$T1195)*12/3</f>
        <v>0.47751943143040992</v>
      </c>
      <c r="AG194" s="116">
        <f>(幕後結果!$AI$2+幕後結果!$AI$4*幕後結果_最佳化!$U1195)*12/3</f>
        <v>-0.45881269080997528</v>
      </c>
      <c r="AH194" s="116">
        <f>(幕後結果!$AJ$2+幕後結果!$AJ$4*幕後結果_最佳化!$V1195)*12/3</f>
        <v>0.34564393694557377</v>
      </c>
      <c r="AI194" s="93">
        <f>(幕後結果!$AK$2+幕後結果!$AK$4*幕後結果_最佳化!$W1195)*12/3</f>
        <v>0.45964658547391402</v>
      </c>
      <c r="AJ194" s="53"/>
      <c r="AK194" s="53"/>
      <c r="AL194" s="53"/>
      <c r="AM194" s="101">
        <v>193</v>
      </c>
      <c r="AN194" s="120">
        <f t="shared" si="27"/>
        <v>1.3527525113084608E-2</v>
      </c>
      <c r="AO194" s="120">
        <f t="shared" si="28"/>
        <v>0.13308664076950433</v>
      </c>
      <c r="AP194" s="120">
        <f t="shared" si="29"/>
        <v>0.14570415637931469</v>
      </c>
      <c r="AQ194" s="120">
        <f t="shared" si="30"/>
        <v>0.10194477035728831</v>
      </c>
      <c r="AR194" s="120">
        <f t="shared" si="31"/>
        <v>6.5722103307068513E-2</v>
      </c>
      <c r="AS194" s="120">
        <f t="shared" si="32"/>
        <v>8.5929149786780429E-2</v>
      </c>
      <c r="AT194" s="120">
        <f t="shared" si="33"/>
        <v>0.13018932306319034</v>
      </c>
      <c r="AU194" s="120">
        <f t="shared" si="34"/>
        <v>0.10681921975334381</v>
      </c>
      <c r="AV194" s="120">
        <f t="shared" si="35"/>
        <v>0.1362841663842656</v>
      </c>
      <c r="AW194" s="120">
        <f t="shared" si="36"/>
        <v>8.0792945086159376E-2</v>
      </c>
      <c r="AX194" s="120">
        <f t="shared" si="37"/>
        <v>1</v>
      </c>
      <c r="AY194" s="120">
        <f>SUMPRODUCT(AN194:AW194,幕後結果_最佳化!$Z$1005:$AI$1005)</f>
        <v>5.1615502244881609E-2</v>
      </c>
      <c r="AZ194" s="120">
        <f>(SUMPRODUCT(AN194:AW194,MMULT(AN194:AW194,幕後結果!$AB$9:$AK$18)))*252</f>
        <v>2.0809974325749117E-2</v>
      </c>
      <c r="BA194" s="120">
        <f t="shared" si="38"/>
        <v>0.14425662662681779</v>
      </c>
      <c r="BB194" s="115">
        <f t="shared" si="39"/>
        <v>6.041665085811293E-2</v>
      </c>
      <c r="BC194" s="53"/>
      <c r="BD194" s="53"/>
    </row>
    <row r="195" spans="1:56">
      <c r="A195" s="88">
        <v>194</v>
      </c>
      <c r="B195" s="116">
        <v>0.4249489025821489</v>
      </c>
      <c r="C195" s="116">
        <v>0.79436691867058373</v>
      </c>
      <c r="D195" s="116">
        <v>0.13759050023554908</v>
      </c>
      <c r="E195" s="116">
        <v>0.74465935810791173</v>
      </c>
      <c r="F195" s="116">
        <v>0.82933929823463415</v>
      </c>
      <c r="G195" s="116">
        <v>0.78482388270266235</v>
      </c>
      <c r="H195" s="116">
        <v>0.50084588606339797</v>
      </c>
      <c r="I195" s="116">
        <v>0.3807619925038972</v>
      </c>
      <c r="J195" s="116">
        <v>0.83597828225407356</v>
      </c>
      <c r="K195" s="97">
        <v>0.62662045050476767</v>
      </c>
      <c r="L195" s="98"/>
      <c r="M195" s="99">
        <v>194</v>
      </c>
      <c r="N195" s="119">
        <v>-0.18924882119652142</v>
      </c>
      <c r="O195" s="119">
        <v>0.82166749701400699</v>
      </c>
      <c r="P195" s="119">
        <v>-1.0912088366190913</v>
      </c>
      <c r="Q195" s="119">
        <v>0.65777723632150542</v>
      </c>
      <c r="R195" s="119">
        <v>0.95155758009879721</v>
      </c>
      <c r="S195" s="119">
        <v>0.7885890471507313</v>
      </c>
      <c r="T195" s="119">
        <v>2.1203235123770365E-3</v>
      </c>
      <c r="U195" s="116">
        <v>-0.30348013375487293</v>
      </c>
      <c r="V195" s="116">
        <v>0.978062455282939</v>
      </c>
      <c r="W195" s="91">
        <v>0.32291568268053217</v>
      </c>
      <c r="X195" s="53"/>
      <c r="Y195" s="92">
        <v>194</v>
      </c>
      <c r="Z195" s="116">
        <f>(幕後結果!$AB$2+幕後結果!$AB$4*幕後結果_最佳化!$N1196)*12/3</f>
        <v>-4.2554574638950349E-2</v>
      </c>
      <c r="AA195" s="116">
        <f>(幕後結果!$AC$2+幕後結果!$AC$4*幕後結果_最佳化!$O1196)*12/3</f>
        <v>0.88733891944672294</v>
      </c>
      <c r="AB195" s="116">
        <f>(幕後結果!$AD$2+幕後結果!$AD$4*幕後結果_最佳化!$P1196)*12/3</f>
        <v>-0.78809953629153584</v>
      </c>
      <c r="AC195" s="116">
        <f>(幕後結果!$AE$2+幕後結果!$AE$4*幕後結果_最佳化!$Q1196)*12/3</f>
        <v>0.4258358908846554</v>
      </c>
      <c r="AD195" s="116">
        <f>(幕後結果!$AF$2+幕後結果!$AF$4*幕後結果_最佳化!$R1196)*12/3</f>
        <v>-5.8387794303936702E-2</v>
      </c>
      <c r="AE195" s="116">
        <f>(幕後結果!$AG$2+幕後結果!$AG$4*幕後結果_最佳化!$S1196)*12/3</f>
        <v>1.1172838643990139</v>
      </c>
      <c r="AF195" s="116">
        <f>(幕後結果!$AH$2+幕後結果!$AH$4*幕後結果_最佳化!$T1196)*12/3</f>
        <v>5.8511042296737599E-2</v>
      </c>
      <c r="AG195" s="116">
        <f>(幕後結果!$AI$2+幕後結果!$AI$4*幕後結果_最佳化!$U1196)*12/3</f>
        <v>0.26447920460081908</v>
      </c>
      <c r="AH195" s="116">
        <f>(幕後結果!$AJ$2+幕後結果!$AJ$4*幕後結果_最佳化!$V1196)*12/3</f>
        <v>0.16478150329756158</v>
      </c>
      <c r="AI195" s="93">
        <f>(幕後結果!$AK$2+幕後結果!$AK$4*幕後結果_最佳化!$W1196)*12/3</f>
        <v>0.55979417253552233</v>
      </c>
      <c r="AJ195" s="53"/>
      <c r="AK195" s="53"/>
      <c r="AL195" s="53"/>
      <c r="AM195" s="101">
        <v>194</v>
      </c>
      <c r="AN195" s="120">
        <f t="shared" si="27"/>
        <v>0.21455576977850815</v>
      </c>
      <c r="AO195" s="120">
        <f t="shared" si="28"/>
        <v>1.8449484807765235E-2</v>
      </c>
      <c r="AP195" s="120">
        <f t="shared" si="29"/>
        <v>0.21884893817791667</v>
      </c>
      <c r="AQ195" s="120">
        <f t="shared" si="30"/>
        <v>0.18197491147575456</v>
      </c>
      <c r="AR195" s="120">
        <f t="shared" si="31"/>
        <v>0.11115818832802109</v>
      </c>
      <c r="AS195" s="120">
        <f t="shared" si="32"/>
        <v>7.9950533428819054E-2</v>
      </c>
      <c r="AT195" s="120">
        <f t="shared" si="33"/>
        <v>6.0838648504436411E-2</v>
      </c>
      <c r="AU195" s="120">
        <f t="shared" si="34"/>
        <v>6.2135220689806529E-2</v>
      </c>
      <c r="AV195" s="120">
        <f t="shared" si="35"/>
        <v>4.4929562353835037E-2</v>
      </c>
      <c r="AW195" s="120">
        <f t="shared" si="36"/>
        <v>7.158742455137145E-3</v>
      </c>
      <c r="AX195" s="120">
        <f t="shared" si="37"/>
        <v>0.99999999999999989</v>
      </c>
      <c r="AY195" s="120">
        <f>SUMPRODUCT(AN195:AW195,幕後結果_最佳化!$Z$1005:$AI$1005)</f>
        <v>6.0787036744305731E-2</v>
      </c>
      <c r="AZ195" s="120">
        <f>(SUMPRODUCT(AN195:AW195,MMULT(AN195:AW195,幕後結果!$AB$9:$AK$18)))*252</f>
        <v>5.1472523304886476E-2</v>
      </c>
      <c r="BA195" s="120">
        <f t="shared" si="38"/>
        <v>0.22687556788884625</v>
      </c>
      <c r="BB195" s="115">
        <f t="shared" si="39"/>
        <v>7.8840735962671729E-2</v>
      </c>
      <c r="BC195" s="53"/>
      <c r="BD195" s="53"/>
    </row>
    <row r="196" spans="1:56">
      <c r="A196" s="88">
        <v>195</v>
      </c>
      <c r="B196" s="116">
        <v>0.59639893673194688</v>
      </c>
      <c r="C196" s="116">
        <v>0.584154074999363</v>
      </c>
      <c r="D196" s="116">
        <v>0.9033779491423628</v>
      </c>
      <c r="E196" s="116">
        <v>0.87940720487250967</v>
      </c>
      <c r="F196" s="116">
        <v>0.57650948214838849</v>
      </c>
      <c r="G196" s="116">
        <v>1.8599307542307653E-2</v>
      </c>
      <c r="H196" s="116">
        <v>0.76372972641179993</v>
      </c>
      <c r="I196" s="116">
        <v>0.52041546592097987</v>
      </c>
      <c r="J196" s="116">
        <v>0.82787611717425946</v>
      </c>
      <c r="K196" s="97">
        <v>0.35872122630560188</v>
      </c>
      <c r="L196" s="98"/>
      <c r="M196" s="99">
        <v>195</v>
      </c>
      <c r="N196" s="119">
        <v>0.24403704859317588</v>
      </c>
      <c r="O196" s="119">
        <v>0.21253221225367033</v>
      </c>
      <c r="P196" s="119">
        <v>1.3010419332436489</v>
      </c>
      <c r="Q196" s="119">
        <v>1.1720285591462405</v>
      </c>
      <c r="R196" s="119">
        <v>0.19297182248701106</v>
      </c>
      <c r="S196" s="119">
        <v>-2.0835775035235304</v>
      </c>
      <c r="T196" s="119">
        <v>0.71835155859436306</v>
      </c>
      <c r="U196" s="116">
        <v>5.119634015172695E-2</v>
      </c>
      <c r="V196" s="116">
        <v>0.94580556693447781</v>
      </c>
      <c r="W196" s="91">
        <v>-0.36187900116281912</v>
      </c>
      <c r="X196" s="53"/>
      <c r="Y196" s="92">
        <v>195</v>
      </c>
      <c r="Z196" s="116">
        <f>(幕後結果!$AB$2+幕後結果!$AB$4*幕後結果_最佳化!$N1197)*12/3</f>
        <v>0.65208809338071672</v>
      </c>
      <c r="AA196" s="116">
        <f>(幕後結果!$AC$2+幕後結果!$AC$4*幕後結果_最佳化!$O1197)*12/3</f>
        <v>0.4279985186098445</v>
      </c>
      <c r="AB196" s="116">
        <f>(幕後結果!$AD$2+幕後結果!$AD$4*幕後結果_最佳化!$P1197)*12/3</f>
        <v>1.1051198423002651</v>
      </c>
      <c r="AC196" s="116">
        <f>(幕後結果!$AE$2+幕後結果!$AE$4*幕後結果_最佳化!$Q1197)*12/3</f>
        <v>1.1435434028176439</v>
      </c>
      <c r="AD196" s="116">
        <f>(幕後結果!$AF$2+幕後結果!$AF$4*幕後結果_最佳化!$R1197)*12/3</f>
        <v>-0.10820613862721484</v>
      </c>
      <c r="AE196" s="116">
        <f>(幕後結果!$AG$2+幕後結果!$AG$4*幕後結果_最佳化!$S1197)*12/3</f>
        <v>-0.29474926642960175</v>
      </c>
      <c r="AF196" s="116">
        <f>(幕後結果!$AH$2+幕後結果!$AH$4*幕後結果_最佳化!$T1197)*12/3</f>
        <v>0.45867421424606186</v>
      </c>
      <c r="AG196" s="116">
        <f>(幕後結果!$AI$2+幕後結果!$AI$4*幕後結果_最佳化!$U1197)*12/3</f>
        <v>-5.4017282110872096E-2</v>
      </c>
      <c r="AH196" s="116">
        <f>(幕後結果!$AJ$2+幕後結果!$AJ$4*幕後結果_最佳化!$V1197)*12/3</f>
        <v>0.49585183852924014</v>
      </c>
      <c r="AI196" s="93">
        <f>(幕後結果!$AK$2+幕後結果!$AK$4*幕後結果_最佳化!$W1197)*12/3</f>
        <v>0.4639775684428098</v>
      </c>
      <c r="AJ196" s="53"/>
      <c r="AK196" s="53"/>
      <c r="AL196" s="53"/>
      <c r="AM196" s="101">
        <v>195</v>
      </c>
      <c r="AN196" s="120">
        <f t="shared" ref="AN196:AN259" si="40">B1197/SUM($B1197:$K1197)</f>
        <v>6.3057102910412333E-2</v>
      </c>
      <c r="AO196" s="120">
        <f t="shared" ref="AO196:AO259" si="41">C1197/SUM($B1197:$K1197)</f>
        <v>0.18389708583964096</v>
      </c>
      <c r="AP196" s="120">
        <f t="shared" ref="AP196:AP259" si="42">D1197/SUM($B1197:$K1197)</f>
        <v>7.3870783034011095E-2</v>
      </c>
      <c r="AQ196" s="120">
        <f t="shared" ref="AQ196:AQ259" si="43">E1197/SUM($B1197:$K1197)</f>
        <v>0.12792546313804748</v>
      </c>
      <c r="AR196" s="120">
        <f t="shared" ref="AR196:AR259" si="44">F1197/SUM($B1197:$K1197)</f>
        <v>6.9882037144865475E-2</v>
      </c>
      <c r="AS196" s="120">
        <f t="shared" ref="AS196:AS259" si="45">G1197/SUM($B1197:$K1197)</f>
        <v>5.8893269220979476E-2</v>
      </c>
      <c r="AT196" s="120">
        <f t="shared" ref="AT196:AT259" si="46">H1197/SUM($B1197:$K1197)</f>
        <v>0.17451144107177183</v>
      </c>
      <c r="AU196" s="120">
        <f t="shared" ref="AU196:AU259" si="47">I1197/SUM($B1197:$K1197)</f>
        <v>0.11215624280356858</v>
      </c>
      <c r="AV196" s="120">
        <f t="shared" ref="AV196:AV259" si="48">J1197/SUM($B1197:$K1197)</f>
        <v>8.2954062633895487E-2</v>
      </c>
      <c r="AW196" s="120">
        <f t="shared" ref="AW196:AW259" si="49">K1197/SUM($B1197:$K1197)</f>
        <v>5.2852512202807365E-2</v>
      </c>
      <c r="AX196" s="120">
        <f t="shared" ref="AX196:AX259" si="50">SUM(AN196:AW196)</f>
        <v>1.0000000000000002</v>
      </c>
      <c r="AY196" s="120">
        <f>SUMPRODUCT(AN196:AW196,幕後結果_最佳化!$Z$1005:$AI$1005)</f>
        <v>7.1126988723063778E-2</v>
      </c>
      <c r="AZ196" s="120">
        <f>(SUMPRODUCT(AN196:AW196,MMULT(AN196:AW196,幕後結果!$AB$9:$AK$18)))*252</f>
        <v>2.1264734175615328E-2</v>
      </c>
      <c r="BA196" s="120">
        <f t="shared" ref="BA196:BA259" si="51">AZ196^0.5</f>
        <v>0.14582432641920665</v>
      </c>
      <c r="BB196" s="115">
        <f t="shared" ref="BB196:BB259" si="52">(AY196-$BC$2)/$BA196</f>
        <v>0.19356844921689265</v>
      </c>
      <c r="BC196" s="53"/>
      <c r="BD196" s="53"/>
    </row>
    <row r="197" spans="1:56">
      <c r="A197" s="88">
        <v>196</v>
      </c>
      <c r="B197" s="116">
        <v>0.95265250135326807</v>
      </c>
      <c r="C197" s="116">
        <v>0.55498860993599552</v>
      </c>
      <c r="D197" s="116">
        <v>0.81634118172921877</v>
      </c>
      <c r="E197" s="116">
        <v>0.75691935398970789</v>
      </c>
      <c r="F197" s="116">
        <v>0.47454808421097705</v>
      </c>
      <c r="G197" s="116">
        <v>0.4162838352065239</v>
      </c>
      <c r="H197" s="116">
        <v>0.26337960099568969</v>
      </c>
      <c r="I197" s="116">
        <v>0.335116475719059</v>
      </c>
      <c r="J197" s="116">
        <v>0.82244609356388532</v>
      </c>
      <c r="K197" s="97">
        <v>0.18011684804992911</v>
      </c>
      <c r="L197" s="98"/>
      <c r="M197" s="99">
        <v>196</v>
      </c>
      <c r="N197" s="119">
        <v>1.6711350923124497</v>
      </c>
      <c r="O197" s="119">
        <v>0.13827538299317976</v>
      </c>
      <c r="P197" s="119">
        <v>0.90150921494751923</v>
      </c>
      <c r="Q197" s="119">
        <v>0.69642726680838951</v>
      </c>
      <c r="R197" s="119">
        <v>-6.3841832799792081E-2</v>
      </c>
      <c r="S197" s="119">
        <v>-0.2114095947490762</v>
      </c>
      <c r="T197" s="119">
        <v>-0.63296086124274975</v>
      </c>
      <c r="U197" s="116">
        <v>-0.42582831702642127</v>
      </c>
      <c r="V197" s="116">
        <v>0.92472722738799884</v>
      </c>
      <c r="W197" s="91">
        <v>-0.91491987352170456</v>
      </c>
      <c r="X197" s="53"/>
      <c r="Y197" s="92">
        <v>196</v>
      </c>
      <c r="Z197" s="116">
        <f>(幕後結果!$AB$2+幕後結果!$AB$4*幕後結果_最佳化!$N1198)*12/3</f>
        <v>2.9400075981085299</v>
      </c>
      <c r="AA197" s="116">
        <f>(幕後結果!$AC$2+幕後結果!$AC$4*幕後結果_最佳化!$O1198)*12/3</f>
        <v>0.30118573223553352</v>
      </c>
      <c r="AB197" s="116">
        <f>(幕後結果!$AD$2+幕後結果!$AD$4*幕後結果_最佳化!$P1198)*12/3</f>
        <v>1.0770097703217711</v>
      </c>
      <c r="AC197" s="116">
        <f>(幕後結果!$AE$2+幕後結果!$AE$4*幕後結果_最佳化!$Q1198)*12/3</f>
        <v>0.94988052475970797</v>
      </c>
      <c r="AD197" s="116">
        <f>(幕後結果!$AF$2+幕後結果!$AF$4*幕後結果_最佳化!$R1198)*12/3</f>
        <v>-7.4636760845820882E-2</v>
      </c>
      <c r="AE197" s="116">
        <f>(幕後結果!$AG$2+幕後結果!$AG$4*幕後結果_最佳化!$S1198)*12/3</f>
        <v>0.85347551167072544</v>
      </c>
      <c r="AF197" s="116">
        <f>(幕後結果!$AH$2+幕後結果!$AH$4*幕後結果_最佳化!$T1198)*12/3</f>
        <v>-0.10659685616005798</v>
      </c>
      <c r="AG197" s="116">
        <f>(幕後結果!$AI$2+幕後結果!$AI$4*幕後結果_最佳化!$U1198)*12/3</f>
        <v>-5.2777435437291319E-2</v>
      </c>
      <c r="AH197" s="116">
        <f>(幕後結果!$AJ$2+幕後結果!$AJ$4*幕後結果_最佳化!$V1198)*12/3</f>
        <v>0.34406606690491864</v>
      </c>
      <c r="AI197" s="93">
        <f>(幕後結果!$AK$2+幕後結果!$AK$4*幕後結果_最佳化!$W1198)*12/3</f>
        <v>0.19290411454906117</v>
      </c>
      <c r="AJ197" s="53"/>
      <c r="AK197" s="53"/>
      <c r="AL197" s="53"/>
      <c r="AM197" s="101">
        <v>196</v>
      </c>
      <c r="AN197" s="120">
        <f t="shared" si="40"/>
        <v>8.1870925041442652E-2</v>
      </c>
      <c r="AO197" s="120">
        <f t="shared" si="41"/>
        <v>0.13814575457651077</v>
      </c>
      <c r="AP197" s="120">
        <f t="shared" si="42"/>
        <v>6.4447393230339101E-2</v>
      </c>
      <c r="AQ197" s="120">
        <f t="shared" si="43"/>
        <v>6.193082887957755E-2</v>
      </c>
      <c r="AR197" s="120">
        <f t="shared" si="44"/>
        <v>0.10808505175661798</v>
      </c>
      <c r="AS197" s="120">
        <f t="shared" si="45"/>
        <v>0.11698134437809811</v>
      </c>
      <c r="AT197" s="120">
        <f t="shared" si="46"/>
        <v>0.17911578297077094</v>
      </c>
      <c r="AU197" s="120">
        <f t="shared" si="47"/>
        <v>0.12092713002226121</v>
      </c>
      <c r="AV197" s="120">
        <f t="shared" si="48"/>
        <v>3.3028165203492714E-2</v>
      </c>
      <c r="AW197" s="120">
        <f t="shared" si="49"/>
        <v>9.5467623940889118E-2</v>
      </c>
      <c r="AX197" s="120">
        <f t="shared" si="50"/>
        <v>1</v>
      </c>
      <c r="AY197" s="120">
        <f>SUMPRODUCT(AN197:AW197,幕後結果_最佳化!$Z$1005:$AI$1005)</f>
        <v>9.8926904988232089E-2</v>
      </c>
      <c r="AZ197" s="120">
        <f>(SUMPRODUCT(AN197:AW197,MMULT(AN197:AW197,幕後結果!$AB$9:$AK$18)))*252</f>
        <v>2.1424953120868728E-2</v>
      </c>
      <c r="BA197" s="120">
        <f t="shared" si="51"/>
        <v>0.14637265154689494</v>
      </c>
      <c r="BB197" s="115">
        <f t="shared" si="52"/>
        <v>0.382768942122239</v>
      </c>
      <c r="BC197" s="53"/>
      <c r="BD197" s="53"/>
    </row>
    <row r="198" spans="1:56">
      <c r="A198" s="88">
        <v>197</v>
      </c>
      <c r="B198" s="116">
        <v>0.71477689510108777</v>
      </c>
      <c r="C198" s="116">
        <v>0.46885122271054036</v>
      </c>
      <c r="D198" s="116">
        <v>3.0503119569111004E-2</v>
      </c>
      <c r="E198" s="116">
        <v>0.60977231721081004</v>
      </c>
      <c r="F198" s="116">
        <v>0.95505571499486508</v>
      </c>
      <c r="G198" s="116">
        <v>0.39919430114986953</v>
      </c>
      <c r="H198" s="116">
        <v>1.2022851471567453E-2</v>
      </c>
      <c r="I198" s="116">
        <v>0.94774244789654771</v>
      </c>
      <c r="J198" s="116">
        <v>0.76719362455652163</v>
      </c>
      <c r="K198" s="97">
        <v>0.93597726874013576</v>
      </c>
      <c r="L198" s="98"/>
      <c r="M198" s="99">
        <v>197</v>
      </c>
      <c r="N198" s="119">
        <v>0.56739446464825305</v>
      </c>
      <c r="O198" s="119">
        <v>-7.8157906338177527E-2</v>
      </c>
      <c r="P198" s="119">
        <v>-1.8734502313707904</v>
      </c>
      <c r="Q198" s="119">
        <v>0.27872566414084576</v>
      </c>
      <c r="R198" s="119">
        <v>1.6959857962073352</v>
      </c>
      <c r="S198" s="119">
        <v>-0.25543310786627293</v>
      </c>
      <c r="T198" s="119">
        <v>-2.2563982212606755</v>
      </c>
      <c r="U198" s="116">
        <v>1.62334767142076</v>
      </c>
      <c r="V198" s="116">
        <v>0.72963593462396137</v>
      </c>
      <c r="W198" s="91">
        <v>1.5218548173985236</v>
      </c>
      <c r="X198" s="53"/>
      <c r="Y198" s="92">
        <v>197</v>
      </c>
      <c r="Z198" s="116">
        <f>(幕後結果!$AB$2+幕後結果!$AB$4*幕後結果_最佳化!$N1199)*12/3</f>
        <v>1.1704937785729581</v>
      </c>
      <c r="AA198" s="116">
        <f>(幕後結果!$AC$2+幕後結果!$AC$4*幕後結果_最佳化!$O1199)*12/3</f>
        <v>0.20278548490911766</v>
      </c>
      <c r="AB198" s="116">
        <f>(幕後結果!$AD$2+幕後結果!$AD$4*幕後結果_最佳化!$P1199)*12/3</f>
        <v>-1.3000495326793717</v>
      </c>
      <c r="AC198" s="116">
        <f>(幕後結果!$AE$2+幕後結果!$AE$4*幕後結果_最佳化!$Q1199)*12/3</f>
        <v>0.10586588600603203</v>
      </c>
      <c r="AD198" s="116">
        <f>(幕後結果!$AF$2+幕後結果!$AF$4*幕後結果_最佳化!$R1199)*12/3</f>
        <v>0.38575859556457481</v>
      </c>
      <c r="AE198" s="116">
        <f>(幕後結果!$AG$2+幕後結果!$AG$4*幕後結果_最佳化!$S1199)*12/3</f>
        <v>0.32277167914114402</v>
      </c>
      <c r="AF198" s="116">
        <f>(幕後結果!$AH$2+幕後結果!$AH$4*幕後結果_最佳化!$T1199)*12/3</f>
        <v>-1.0560984712990802</v>
      </c>
      <c r="AG198" s="116">
        <f>(幕後結果!$AI$2+幕後結果!$AI$4*幕後結果_最佳化!$U1199)*12/3</f>
        <v>0.78373544741242096</v>
      </c>
      <c r="AH198" s="116">
        <f>(幕後結果!$AJ$2+幕後結果!$AJ$4*幕後結果_最佳化!$V1199)*12/3</f>
        <v>-3.9213422803364983E-2</v>
      </c>
      <c r="AI198" s="93">
        <f>(幕後結果!$AK$2+幕後結果!$AK$4*幕後結果_最佳化!$W1199)*12/3</f>
        <v>1.1994465847514801</v>
      </c>
      <c r="AJ198" s="53"/>
      <c r="AK198" s="53"/>
      <c r="AL198" s="53"/>
      <c r="AM198" s="101">
        <v>197</v>
      </c>
      <c r="AN198" s="120">
        <f t="shared" si="40"/>
        <v>0.10749109211485547</v>
      </c>
      <c r="AO198" s="120">
        <f t="shared" si="41"/>
        <v>4.5723089953631425E-2</v>
      </c>
      <c r="AP198" s="120">
        <f t="shared" si="42"/>
        <v>9.5077637609526616E-2</v>
      </c>
      <c r="AQ198" s="120">
        <f t="shared" si="43"/>
        <v>0.13295866755345429</v>
      </c>
      <c r="AR198" s="120">
        <f t="shared" si="44"/>
        <v>0.1421082064146672</v>
      </c>
      <c r="AS198" s="120">
        <f t="shared" si="45"/>
        <v>9.9780295825177626E-2</v>
      </c>
      <c r="AT198" s="120">
        <f t="shared" si="46"/>
        <v>6.1408799036941415E-2</v>
      </c>
      <c r="AU198" s="120">
        <f t="shared" si="47"/>
        <v>0.1279490690284846</v>
      </c>
      <c r="AV198" s="120">
        <f t="shared" si="48"/>
        <v>0.12730960072808642</v>
      </c>
      <c r="AW198" s="120">
        <f t="shared" si="49"/>
        <v>6.0193541735174751E-2</v>
      </c>
      <c r="AX198" s="120">
        <f t="shared" si="50"/>
        <v>0.99999999999999978</v>
      </c>
      <c r="AY198" s="120">
        <f>SUMPRODUCT(AN198:AW198,幕後結果_最佳化!$Z$1005:$AI$1005)</f>
        <v>2.6134037221388712E-2</v>
      </c>
      <c r="AZ198" s="120">
        <f>(SUMPRODUCT(AN198:AW198,MMULT(AN198:AW198,幕後結果!$AB$9:$AK$18)))*252</f>
        <v>2.8141641647928071E-2</v>
      </c>
      <c r="BA198" s="120">
        <f t="shared" si="51"/>
        <v>0.16775470678323179</v>
      </c>
      <c r="BB198" s="115">
        <f t="shared" si="52"/>
        <v>-9.9943322605402798E-2</v>
      </c>
      <c r="BC198" s="53"/>
      <c r="BD198" s="53"/>
    </row>
    <row r="199" spans="1:56">
      <c r="A199" s="88">
        <v>198</v>
      </c>
      <c r="B199" s="116">
        <v>0.75982355039427252</v>
      </c>
      <c r="C199" s="116">
        <v>0.25567807621658378</v>
      </c>
      <c r="D199" s="116">
        <v>6.223337284856334E-2</v>
      </c>
      <c r="E199" s="116">
        <v>0.40718387756288288</v>
      </c>
      <c r="F199" s="116">
        <v>0.82436505561206097</v>
      </c>
      <c r="G199" s="116">
        <v>0.26294152979136487</v>
      </c>
      <c r="H199" s="116">
        <v>0.91378385713691679</v>
      </c>
      <c r="I199" s="116">
        <v>0.53706176218669044</v>
      </c>
      <c r="J199" s="116">
        <v>0.27594298398213524</v>
      </c>
      <c r="K199" s="97">
        <v>0.81992548477200922</v>
      </c>
      <c r="L199" s="98"/>
      <c r="M199" s="99">
        <v>198</v>
      </c>
      <c r="N199" s="119">
        <v>0.70573508304533794</v>
      </c>
      <c r="O199" s="119">
        <v>-0.65672749422311349</v>
      </c>
      <c r="P199" s="119">
        <v>-1.5362921427653655</v>
      </c>
      <c r="Q199" s="119">
        <v>-0.23479512055224422</v>
      </c>
      <c r="R199" s="119">
        <v>0.93212894916546951</v>
      </c>
      <c r="S199" s="119">
        <v>-0.63430306048499208</v>
      </c>
      <c r="T199" s="119">
        <v>1.3644299542829312</v>
      </c>
      <c r="U199" s="116">
        <v>9.3034093936354215E-2</v>
      </c>
      <c r="V199" s="116">
        <v>-0.59493642515040557</v>
      </c>
      <c r="W199" s="91">
        <v>0.91508114904363846</v>
      </c>
      <c r="X199" s="53"/>
      <c r="Y199" s="92">
        <v>198</v>
      </c>
      <c r="Z199" s="116">
        <f>(幕後結果!$AB$2+幕後結果!$AB$4*幕後結果_最佳化!$N1200)*12/3</f>
        <v>1.3922810625789752</v>
      </c>
      <c r="AA199" s="116">
        <f>(幕後結果!$AC$2+幕後結果!$AC$4*幕後結果_最佳化!$O1200)*12/3</f>
        <v>-0.21942753770011914</v>
      </c>
      <c r="AB199" s="116">
        <f>(幕後結果!$AD$2+幕後結果!$AD$4*幕後結果_最佳化!$P1200)*12/3</f>
        <v>-1.0502490194568108</v>
      </c>
      <c r="AC199" s="116">
        <f>(幕後結果!$AE$2+幕後結果!$AE$4*幕後結果_最佳化!$Q1200)*12/3</f>
        <v>-0.24095088531868444</v>
      </c>
      <c r="AD199" s="116">
        <f>(幕後結果!$AF$2+幕後結果!$AF$4*幕後結果_最佳化!$R1200)*12/3</f>
        <v>2.7374209166364072E-2</v>
      </c>
      <c r="AE199" s="116">
        <f>(幕後結果!$AG$2+幕後結果!$AG$4*幕後結果_最佳化!$S1200)*12/3</f>
        <v>-1.4739434069926838E-2</v>
      </c>
      <c r="AF199" s="116">
        <f>(幕後結果!$AH$2+幕後結果!$AH$4*幕後結果_最佳化!$T1200)*12/3</f>
        <v>0.59377011283250558</v>
      </c>
      <c r="AG199" s="116">
        <f>(幕後結果!$AI$2+幕後結果!$AI$4*幕後結果_最佳化!$U1200)*12/3</f>
        <v>-2.1107657507786218E-2</v>
      </c>
      <c r="AH199" s="116">
        <f>(幕後結果!$AJ$2+幕後結果!$AJ$4*幕後結果_最佳化!$V1200)*12/3</f>
        <v>-0.39803449745205172</v>
      </c>
      <c r="AI199" s="93">
        <f>(幕後結果!$AK$2+幕後結果!$AK$4*幕後結果_最佳化!$W1200)*12/3</f>
        <v>0.62883540040981267</v>
      </c>
      <c r="AJ199" s="53"/>
      <c r="AK199" s="53"/>
      <c r="AL199" s="53"/>
      <c r="AM199" s="101">
        <v>198</v>
      </c>
      <c r="AN199" s="120">
        <f t="shared" si="40"/>
        <v>7.0575492911426035E-2</v>
      </c>
      <c r="AO199" s="120">
        <f t="shared" si="41"/>
        <v>0.15476013302083019</v>
      </c>
      <c r="AP199" s="120">
        <f t="shared" si="42"/>
        <v>6.1529339618601256E-2</v>
      </c>
      <c r="AQ199" s="120">
        <f t="shared" si="43"/>
        <v>0.19054318926953587</v>
      </c>
      <c r="AR199" s="120">
        <f t="shared" si="44"/>
        <v>9.8068295403639358E-2</v>
      </c>
      <c r="AS199" s="120">
        <f t="shared" si="45"/>
        <v>0.20575911852923465</v>
      </c>
      <c r="AT199" s="120">
        <f t="shared" si="46"/>
        <v>2.2952370563449464E-2</v>
      </c>
      <c r="AU199" s="120">
        <f t="shared" si="47"/>
        <v>0.10975295991656876</v>
      </c>
      <c r="AV199" s="120">
        <f t="shared" si="48"/>
        <v>4.1179248157026969E-2</v>
      </c>
      <c r="AW199" s="120">
        <f t="shared" si="49"/>
        <v>4.4879852609687652E-2</v>
      </c>
      <c r="AX199" s="120">
        <f t="shared" si="50"/>
        <v>1.0000000000000002</v>
      </c>
      <c r="AY199" s="120">
        <f>SUMPRODUCT(AN199:AW199,幕後結果_最佳化!$Z$1005:$AI$1005)</f>
        <v>0.14560840691580465</v>
      </c>
      <c r="AZ199" s="120">
        <f>(SUMPRODUCT(AN199:AW199,MMULT(AN199:AW199,幕後結果!$AB$9:$AK$18)))*252</f>
        <v>2.6208296293101223E-2</v>
      </c>
      <c r="BA199" s="120">
        <f t="shared" si="51"/>
        <v>0.16188976586894313</v>
      </c>
      <c r="BB199" s="115">
        <f t="shared" si="52"/>
        <v>0.63443421741033101</v>
      </c>
      <c r="BC199" s="53"/>
      <c r="BD199" s="53"/>
    </row>
    <row r="200" spans="1:56">
      <c r="A200" s="88">
        <v>199</v>
      </c>
      <c r="B200" s="116">
        <v>0.65238125888005238</v>
      </c>
      <c r="C200" s="116">
        <v>7.5505666823621365E-2</v>
      </c>
      <c r="D200" s="116">
        <v>0.82704730390616521</v>
      </c>
      <c r="E200" s="116">
        <v>0.73882223460309371</v>
      </c>
      <c r="F200" s="116">
        <v>0.77712725773684665</v>
      </c>
      <c r="G200" s="116">
        <v>0.35664624173690451</v>
      </c>
      <c r="H200" s="116">
        <v>0.98391479617883304</v>
      </c>
      <c r="I200" s="116">
        <v>2.7573988570655628E-2</v>
      </c>
      <c r="J200" s="116">
        <v>0.27801877682432385</v>
      </c>
      <c r="K200" s="97">
        <v>0.61606385005440512</v>
      </c>
      <c r="L200" s="98"/>
      <c r="M200" s="99">
        <v>199</v>
      </c>
      <c r="N200" s="119">
        <v>0.39175738880420163</v>
      </c>
      <c r="O200" s="119">
        <v>-1.4359683988161733</v>
      </c>
      <c r="P200" s="119">
        <v>0.94256120300873336</v>
      </c>
      <c r="Q200" s="119">
        <v>0.63971864630055508</v>
      </c>
      <c r="R200" s="119">
        <v>0.76252708441408845</v>
      </c>
      <c r="S200" s="119">
        <v>-0.36743779550671712</v>
      </c>
      <c r="T200" s="119">
        <v>2.1422868340627499</v>
      </c>
      <c r="U200" s="116">
        <v>-1.9177085489016867</v>
      </c>
      <c r="V200" s="116">
        <v>-0.58873723808769585</v>
      </c>
      <c r="W200" s="91">
        <v>0.29515915814022026</v>
      </c>
      <c r="X200" s="53"/>
      <c r="Y200" s="92">
        <v>199</v>
      </c>
      <c r="Z200" s="116">
        <f>(幕後結果!$AB$2+幕後結果!$AB$4*幕後結果_最佳化!$N1201)*12/3</f>
        <v>0.8889129205895171</v>
      </c>
      <c r="AA200" s="116">
        <f>(幕後結果!$AC$2+幕後結果!$AC$4*幕後結果_最佳化!$O1201)*12/3</f>
        <v>-0.76230054886161602</v>
      </c>
      <c r="AB200" s="116">
        <f>(幕後結果!$AD$2+幕後結果!$AD$4*幕後結果_最佳化!$P1201)*12/3</f>
        <v>0.74927116983193465</v>
      </c>
      <c r="AC200" s="116">
        <f>(幕後結果!$AE$2+幕後結果!$AE$4*幕後結果_最佳化!$Q1201)*12/3</f>
        <v>0.63189532018801242</v>
      </c>
      <c r="AD200" s="116">
        <f>(幕後結果!$AF$2+幕後結果!$AF$4*幕後結果_最佳化!$R1201)*12/3</f>
        <v>0.19995715441129136</v>
      </c>
      <c r="AE200" s="116">
        <f>(幕後結果!$AG$2+幕後結果!$AG$4*幕後結果_最佳化!$S1201)*12/3</f>
        <v>0.45056091311922436</v>
      </c>
      <c r="AF200" s="116">
        <f>(幕後結果!$AH$2+幕後結果!$AH$4*幕後結果_最佳化!$T1201)*12/3</f>
        <v>1.0081537287810107</v>
      </c>
      <c r="AG200" s="116">
        <f>(幕後結果!$AI$2+幕後結果!$AI$4*幕後結果_最佳化!$U1201)*12/3</f>
        <v>-0.75621154199326535</v>
      </c>
      <c r="AH200" s="116">
        <f>(幕後結果!$AJ$2+幕後結果!$AJ$4*幕後結果_最佳化!$V1201)*12/3</f>
        <v>-0.2498239923476463</v>
      </c>
      <c r="AI200" s="93">
        <f>(幕後結果!$AK$2+幕後結果!$AK$4*幕後結果_最佳化!$W1201)*12/3</f>
        <v>0.51310319646956826</v>
      </c>
      <c r="AJ200" s="53"/>
      <c r="AK200" s="53"/>
      <c r="AL200" s="53"/>
      <c r="AM200" s="101">
        <v>199</v>
      </c>
      <c r="AN200" s="120">
        <f t="shared" si="40"/>
        <v>2.1315526079449944E-2</v>
      </c>
      <c r="AO200" s="120">
        <f t="shared" si="41"/>
        <v>7.539192683144208E-2</v>
      </c>
      <c r="AP200" s="120">
        <f t="shared" si="42"/>
        <v>0.23737606155818919</v>
      </c>
      <c r="AQ200" s="120">
        <f t="shared" si="43"/>
        <v>0.1457923969917532</v>
      </c>
      <c r="AR200" s="120">
        <f t="shared" si="44"/>
        <v>9.0177833573194741E-2</v>
      </c>
      <c r="AS200" s="120">
        <f t="shared" si="45"/>
        <v>0.15441703236069071</v>
      </c>
      <c r="AT200" s="120">
        <f t="shared" si="46"/>
        <v>1.6518350407089944E-5</v>
      </c>
      <c r="AU200" s="120">
        <f t="shared" si="47"/>
        <v>0.19219178478233068</v>
      </c>
      <c r="AV200" s="120">
        <f t="shared" si="48"/>
        <v>2.1353582569285011E-2</v>
      </c>
      <c r="AW200" s="120">
        <f t="shared" si="49"/>
        <v>6.1967336903257488E-2</v>
      </c>
      <c r="AX200" s="120">
        <f t="shared" si="50"/>
        <v>1</v>
      </c>
      <c r="AY200" s="120">
        <f>SUMPRODUCT(AN200:AW200,幕後結果_最佳化!$Z$1005:$AI$1005)</f>
        <v>9.5713283681341604E-2</v>
      </c>
      <c r="AZ200" s="120">
        <f>(SUMPRODUCT(AN200:AW200,MMULT(AN200:AW200,幕後結果!$AB$9:$AK$18)))*252</f>
        <v>2.5825559269769316E-2</v>
      </c>
      <c r="BA200" s="120">
        <f t="shared" si="51"/>
        <v>0.16070332687834846</v>
      </c>
      <c r="BB200" s="115">
        <f t="shared" si="52"/>
        <v>0.32863839664825961</v>
      </c>
      <c r="BC200" s="53"/>
      <c r="BD200" s="53"/>
    </row>
    <row r="201" spans="1:56">
      <c r="A201" s="88">
        <v>200</v>
      </c>
      <c r="B201" s="116">
        <v>0.531384992205852</v>
      </c>
      <c r="C201" s="116">
        <v>0.53806060736162964</v>
      </c>
      <c r="D201" s="116">
        <v>0.39155674594792655</v>
      </c>
      <c r="E201" s="116">
        <v>0.44241753241299953</v>
      </c>
      <c r="F201" s="116">
        <v>0.29836914857528951</v>
      </c>
      <c r="G201" s="116">
        <v>0.66973912967296423</v>
      </c>
      <c r="H201" s="116">
        <v>0.69109335961624963</v>
      </c>
      <c r="I201" s="116">
        <v>5.8553945963634169E-2</v>
      </c>
      <c r="J201" s="116">
        <v>0.75619141307478221</v>
      </c>
      <c r="K201" s="97">
        <v>0.49270448811970424</v>
      </c>
      <c r="L201" s="98"/>
      <c r="M201" s="99">
        <v>200</v>
      </c>
      <c r="N201" s="119">
        <v>7.875183438840172E-2</v>
      </c>
      <c r="O201" s="119">
        <v>9.5548983141910168E-2</v>
      </c>
      <c r="P201" s="119">
        <v>-0.27526390683528629</v>
      </c>
      <c r="Q201" s="119">
        <v>-0.14484270397357513</v>
      </c>
      <c r="R201" s="119">
        <v>-0.52909680581602148</v>
      </c>
      <c r="S201" s="119">
        <v>0.43919293938905324</v>
      </c>
      <c r="T201" s="119">
        <v>0.49895188480527591</v>
      </c>
      <c r="U201" s="116">
        <v>-1.5670290911875471</v>
      </c>
      <c r="V201" s="116">
        <v>0.69410370724771131</v>
      </c>
      <c r="W201" s="91">
        <v>-1.8288155738435331E-2</v>
      </c>
      <c r="X201" s="53"/>
      <c r="Y201" s="92">
        <v>200</v>
      </c>
      <c r="Z201" s="116">
        <f>(幕後結果!$AB$2+幕後結果!$AB$4*幕後結果_最佳化!$N1202)*12/3</f>
        <v>0.38710331038944701</v>
      </c>
      <c r="AA201" s="116">
        <f>(幕後結果!$AC$2+幕後結果!$AC$4*幕後結果_最佳化!$O1202)*12/3</f>
        <v>0.35258818223573457</v>
      </c>
      <c r="AB201" s="116">
        <f>(幕後結果!$AD$2+幕後結果!$AD$4*幕後結果_最佳化!$P1202)*12/3</f>
        <v>-0.15249586998779444</v>
      </c>
      <c r="AC201" s="116">
        <f>(幕後結果!$AE$2+幕後結果!$AE$4*幕後結果_最佳化!$Q1202)*12/3</f>
        <v>-6.0676098552614154E-2</v>
      </c>
      <c r="AD201" s="116">
        <f>(幕後結果!$AF$2+幕後結果!$AF$4*幕後結果_最佳化!$R1202)*12/3</f>
        <v>-0.73578216844631328</v>
      </c>
      <c r="AE201" s="116">
        <f>(幕後結果!$AG$2+幕後結果!$AG$4*幕後結果_最佳化!$S1202)*12/3</f>
        <v>0.78684033574637768</v>
      </c>
      <c r="AF201" s="116">
        <f>(幕後結果!$AH$2+幕後結果!$AH$4*幕後結果_最佳化!$T1202)*12/3</f>
        <v>0.18840321703141452</v>
      </c>
      <c r="AG201" s="116">
        <f>(幕後結果!$AI$2+幕後結果!$AI$4*幕後結果_最佳化!$U1202)*12/3</f>
        <v>-0.55259775247977316</v>
      </c>
      <c r="AH201" s="116">
        <f>(幕後結果!$AJ$2+幕後結果!$AJ$4*幕後結果_最佳化!$V1202)*12/3</f>
        <v>-0.25935406838898822</v>
      </c>
      <c r="AI201" s="93">
        <f>(幕後結果!$AK$2+幕後結果!$AK$4*幕後結果_最佳化!$W1202)*12/3</f>
        <v>9.159794133208965E-2</v>
      </c>
      <c r="AJ201" s="53"/>
      <c r="AK201" s="53"/>
      <c r="AL201" s="53"/>
      <c r="AM201" s="101">
        <v>200</v>
      </c>
      <c r="AN201" s="120">
        <f t="shared" si="40"/>
        <v>0.1629879937109821</v>
      </c>
      <c r="AO201" s="120">
        <f t="shared" si="41"/>
        <v>6.1677312496166758E-2</v>
      </c>
      <c r="AP201" s="120">
        <f t="shared" si="42"/>
        <v>9.7674640629674583E-2</v>
      </c>
      <c r="AQ201" s="120">
        <f t="shared" si="43"/>
        <v>0.1269094388398336</v>
      </c>
      <c r="AR201" s="120">
        <f t="shared" si="44"/>
        <v>3.2415918285530032E-2</v>
      </c>
      <c r="AS201" s="120">
        <f t="shared" si="45"/>
        <v>0.13150582572501252</v>
      </c>
      <c r="AT201" s="120">
        <f t="shared" si="46"/>
        <v>1.7171427014089708E-2</v>
      </c>
      <c r="AU201" s="120">
        <f t="shared" si="47"/>
        <v>0.1386181348943461</v>
      </c>
      <c r="AV201" s="120">
        <f t="shared" si="48"/>
        <v>0.11173726074774039</v>
      </c>
      <c r="AW201" s="120">
        <f t="shared" si="49"/>
        <v>0.11930204765662419</v>
      </c>
      <c r="AX201" s="120">
        <f t="shared" si="50"/>
        <v>0.99999999999999989</v>
      </c>
      <c r="AY201" s="120">
        <f>SUMPRODUCT(AN201:AW201,幕後結果_最佳化!$Z$1005:$AI$1005)</f>
        <v>0.13203001493195757</v>
      </c>
      <c r="AZ201" s="120">
        <f>(SUMPRODUCT(AN201:AW201,MMULT(AN201:AW201,幕後結果!$AB$9:$AK$18)))*252</f>
        <v>3.6271187881416672E-2</v>
      </c>
      <c r="BA201" s="120">
        <f t="shared" si="51"/>
        <v>0.19044996162093777</v>
      </c>
      <c r="BB201" s="115">
        <f t="shared" si="52"/>
        <v>0.46799702228009671</v>
      </c>
      <c r="BC201" s="53"/>
      <c r="BD201" s="53"/>
    </row>
    <row r="202" spans="1:56">
      <c r="A202" s="88">
        <v>201</v>
      </c>
      <c r="B202" s="116">
        <v>2.1983743979602011E-2</v>
      </c>
      <c r="C202" s="116">
        <v>0.25960003120761543</v>
      </c>
      <c r="D202" s="116">
        <v>0.10386464774223114</v>
      </c>
      <c r="E202" s="116">
        <v>0.74740247202676313</v>
      </c>
      <c r="F202" s="116">
        <v>0.43927179296070751</v>
      </c>
      <c r="G202" s="116">
        <v>0.36305878591093221</v>
      </c>
      <c r="H202" s="116">
        <v>0.53326734050914748</v>
      </c>
      <c r="I202" s="116">
        <v>9.4532674468823963E-2</v>
      </c>
      <c r="J202" s="116">
        <v>0.85485582221587331</v>
      </c>
      <c r="K202" s="97">
        <v>0.14535578005166716</v>
      </c>
      <c r="L202" s="98"/>
      <c r="M202" s="99">
        <v>201</v>
      </c>
      <c r="N202" s="119">
        <v>-2.0144006330339939</v>
      </c>
      <c r="O202" s="119">
        <v>-0.64457897670499809</v>
      </c>
      <c r="P202" s="119">
        <v>-1.2598338787395762</v>
      </c>
      <c r="Q202" s="119">
        <v>0.66633804064319291</v>
      </c>
      <c r="R202" s="119">
        <v>-0.15281573858258538</v>
      </c>
      <c r="S202" s="119">
        <v>-0.35029466078821836</v>
      </c>
      <c r="T202" s="119">
        <v>8.3485735795473054E-2</v>
      </c>
      <c r="U202" s="116">
        <v>-1.3133490752685808</v>
      </c>
      <c r="V202" s="116">
        <v>1.0574892557876627</v>
      </c>
      <c r="W202" s="91">
        <v>-1.0565619359780394</v>
      </c>
      <c r="X202" s="53"/>
      <c r="Y202" s="92">
        <v>201</v>
      </c>
      <c r="Z202" s="116">
        <f>(幕後結果!$AB$2+幕後結果!$AB$4*幕後結果_最佳化!$N1203)*12/3</f>
        <v>-2.9686327426878498</v>
      </c>
      <c r="AA202" s="116">
        <f>(幕後結果!$AC$2+幕後結果!$AC$4*幕後結果_最佳化!$O1203)*12/3</f>
        <v>-7.0542824661905812E-2</v>
      </c>
      <c r="AB202" s="116">
        <f>(幕後結果!$AD$2+幕後結果!$AD$4*幕後結果_最佳化!$P1203)*12/3</f>
        <v>-1.3796635616959161</v>
      </c>
      <c r="AC202" s="116">
        <f>(幕後結果!$AE$2+幕後結果!$AE$4*幕後結果_最佳化!$Q1203)*12/3</f>
        <v>5.3739158178704165E-2</v>
      </c>
      <c r="AD202" s="116">
        <f>(幕後結果!$AF$2+幕後結果!$AF$4*幕後結果_最佳化!$R1203)*12/3</f>
        <v>-0.96832839797249015</v>
      </c>
      <c r="AE202" s="116">
        <f>(幕後結果!$AG$2+幕後結果!$AG$4*幕後結果_最佳化!$S1203)*12/3</f>
        <v>0.14226424258208442</v>
      </c>
      <c r="AF202" s="116">
        <f>(幕後結果!$AH$2+幕後結果!$AH$4*幕後結果_最佳化!$T1203)*12/3</f>
        <v>-0.27331634659748144</v>
      </c>
      <c r="AG202" s="116">
        <f>(幕後結果!$AI$2+幕後結果!$AI$4*幕後結果_最佳化!$U1203)*12/3</f>
        <v>-0.61112736278438295</v>
      </c>
      <c r="AH202" s="116">
        <f>(幕後結果!$AJ$2+幕後結果!$AJ$4*幕後結果_最佳化!$V1203)*12/3</f>
        <v>-0.56018921425922796</v>
      </c>
      <c r="AI202" s="93">
        <f>(幕後結果!$AK$2+幕後結果!$AK$4*幕後結果_最佳化!$W1203)*12/3</f>
        <v>-0.7351882177872705</v>
      </c>
      <c r="AJ202" s="53"/>
      <c r="AK202" s="53"/>
      <c r="AL202" s="53"/>
      <c r="AM202" s="101">
        <v>201</v>
      </c>
      <c r="AN202" s="120">
        <f t="shared" si="40"/>
        <v>7.0284860618504974E-2</v>
      </c>
      <c r="AO202" s="120">
        <f t="shared" si="41"/>
        <v>0.16333550600643937</v>
      </c>
      <c r="AP202" s="120">
        <f t="shared" si="42"/>
        <v>1.3085328217432659E-2</v>
      </c>
      <c r="AQ202" s="120">
        <f t="shared" si="43"/>
        <v>0.14759142319151447</v>
      </c>
      <c r="AR202" s="120">
        <f t="shared" si="44"/>
        <v>0.11536369562235141</v>
      </c>
      <c r="AS202" s="120">
        <f t="shared" si="45"/>
        <v>0.20981333751647718</v>
      </c>
      <c r="AT202" s="120">
        <f t="shared" si="46"/>
        <v>0.11274028483829883</v>
      </c>
      <c r="AU202" s="120">
        <f t="shared" si="47"/>
        <v>7.3947033828504649E-2</v>
      </c>
      <c r="AV202" s="120">
        <f t="shared" si="48"/>
        <v>6.4035881422469021E-2</v>
      </c>
      <c r="AW202" s="120">
        <f t="shared" si="49"/>
        <v>2.9802648738007601E-2</v>
      </c>
      <c r="AX202" s="120">
        <f t="shared" si="50"/>
        <v>1.0000000000000002</v>
      </c>
      <c r="AY202" s="120">
        <f>SUMPRODUCT(AN202:AW202,幕後結果_最佳化!$Z$1005:$AI$1005)</f>
        <v>0.12833726057001218</v>
      </c>
      <c r="AZ202" s="120">
        <f>(SUMPRODUCT(AN202:AW202,MMULT(AN202:AW202,幕後結果!$AB$9:$AK$18)))*252</f>
        <v>2.3770326585779676E-2</v>
      </c>
      <c r="BA202" s="120">
        <f t="shared" si="51"/>
        <v>0.15417628412236326</v>
      </c>
      <c r="BB202" s="115">
        <f t="shared" si="52"/>
        <v>0.55415306612399751</v>
      </c>
      <c r="BC202" s="53"/>
      <c r="BD202" s="53"/>
    </row>
    <row r="203" spans="1:56">
      <c r="A203" s="88">
        <v>202</v>
      </c>
      <c r="B203" s="116">
        <v>0.61659546875548532</v>
      </c>
      <c r="C203" s="116">
        <v>0.84279155470422418</v>
      </c>
      <c r="D203" s="116">
        <v>0.89740006714268095</v>
      </c>
      <c r="E203" s="116">
        <v>0.9900079437590199</v>
      </c>
      <c r="F203" s="116">
        <v>0.13720438170636329</v>
      </c>
      <c r="G203" s="116">
        <v>3.9306335332314424E-2</v>
      </c>
      <c r="H203" s="116">
        <v>7.7949023333443446E-3</v>
      </c>
      <c r="I203" s="116">
        <v>0.30077435827265919</v>
      </c>
      <c r="J203" s="116">
        <v>0.65660583953651597</v>
      </c>
      <c r="K203" s="97">
        <v>0.61281008844496121</v>
      </c>
      <c r="L203" s="98"/>
      <c r="M203" s="99">
        <v>202</v>
      </c>
      <c r="N203" s="119">
        <v>0.29655134389532123</v>
      </c>
      <c r="O203" s="119">
        <v>1.0059972548372114</v>
      </c>
      <c r="P203" s="119">
        <v>1.2668753451746515</v>
      </c>
      <c r="Q203" s="119">
        <v>2.3266460307276589</v>
      </c>
      <c r="R203" s="119">
        <v>-1.0929659196106822</v>
      </c>
      <c r="S203" s="119">
        <v>-1.7587930207279787</v>
      </c>
      <c r="T203" s="119">
        <v>-2.4183795807038728</v>
      </c>
      <c r="U203" s="116">
        <v>-0.5221746757443867</v>
      </c>
      <c r="V203" s="116">
        <v>0.40321737208693359</v>
      </c>
      <c r="W203" s="91">
        <v>0.28665065636689802</v>
      </c>
      <c r="X203" s="53"/>
      <c r="Y203" s="92">
        <v>202</v>
      </c>
      <c r="Z203" s="116">
        <f>(幕後結果!$AB$2+幕後結果!$AB$4*幕後結果_最佳化!$N1204)*12/3</f>
        <v>0.7362788615116056</v>
      </c>
      <c r="AA203" s="116">
        <f>(幕後結果!$AC$2+幕後結果!$AC$4*幕後結果_最佳化!$O1204)*12/3</f>
        <v>0.99454962685363879</v>
      </c>
      <c r="AB203" s="116">
        <f>(幕後結果!$AD$2+幕後結果!$AD$4*幕後結果_最佳化!$P1204)*12/3</f>
        <v>1.141526675659787</v>
      </c>
      <c r="AC203" s="116">
        <f>(幕後結果!$AE$2+幕後結果!$AE$4*幕後結果_最佳化!$Q1204)*12/3</f>
        <v>2.0419122633671876</v>
      </c>
      <c r="AD203" s="116">
        <f>(幕後結果!$AF$2+幕後結果!$AF$4*幕後結果_最佳化!$R1204)*12/3</f>
        <v>-0.81745606122817582</v>
      </c>
      <c r="AE203" s="116">
        <f>(幕後結果!$AG$2+幕後結果!$AG$4*幕後結果_最佳化!$S1204)*12/3</f>
        <v>0.31030339233690629</v>
      </c>
      <c r="AF203" s="116">
        <f>(幕後結果!$AH$2+幕後結果!$AH$4*幕後結果_最佳化!$T1204)*12/3</f>
        <v>-1.0019450452201708</v>
      </c>
      <c r="AG203" s="116">
        <f>(幕後結果!$AI$2+幕後結果!$AI$4*幕後結果_最佳化!$U1204)*12/3</f>
        <v>-0.20198175489200201</v>
      </c>
      <c r="AH203" s="116">
        <f>(幕後結果!$AJ$2+幕後結果!$AJ$4*幕後結果_最佳化!$V1204)*12/3</f>
        <v>-0.38018999657670954</v>
      </c>
      <c r="AI203" s="93">
        <f>(幕後結果!$AK$2+幕後結果!$AK$4*幕後結果_最佳化!$W1204)*12/3</f>
        <v>0.2218488725803881</v>
      </c>
      <c r="AJ203" s="53"/>
      <c r="AK203" s="53"/>
      <c r="AL203" s="53"/>
      <c r="AM203" s="101">
        <v>202</v>
      </c>
      <c r="AN203" s="120">
        <f t="shared" si="40"/>
        <v>9.5874118264942798E-2</v>
      </c>
      <c r="AO203" s="120">
        <f t="shared" si="41"/>
        <v>3.4195495023039764E-2</v>
      </c>
      <c r="AP203" s="120">
        <f t="shared" si="42"/>
        <v>1.1011369957487918E-3</v>
      </c>
      <c r="AQ203" s="120">
        <f t="shared" si="43"/>
        <v>0.2007773623946566</v>
      </c>
      <c r="AR203" s="120">
        <f t="shared" si="44"/>
        <v>0.1019268077477021</v>
      </c>
      <c r="AS203" s="120">
        <f t="shared" si="45"/>
        <v>0.14426988375292274</v>
      </c>
      <c r="AT203" s="120">
        <f t="shared" si="46"/>
        <v>8.8806592995801223E-2</v>
      </c>
      <c r="AU203" s="120">
        <f t="shared" si="47"/>
        <v>1.6823357909730788E-2</v>
      </c>
      <c r="AV203" s="120">
        <f t="shared" si="48"/>
        <v>0.21678315283251737</v>
      </c>
      <c r="AW203" s="120">
        <f t="shared" si="49"/>
        <v>9.9442092082937708E-2</v>
      </c>
      <c r="AX203" s="120">
        <f t="shared" si="50"/>
        <v>0.99999999999999989</v>
      </c>
      <c r="AY203" s="120">
        <f>SUMPRODUCT(AN203:AW203,幕後結果_最佳化!$Z$1005:$AI$1005)</f>
        <v>4.6912572167174448E-2</v>
      </c>
      <c r="AZ203" s="120">
        <f>(SUMPRODUCT(AN203:AW203,MMULT(AN203:AW203,幕後結果!$AB$9:$AK$18)))*252</f>
        <v>3.0733994775575219E-2</v>
      </c>
      <c r="BA203" s="120">
        <f t="shared" si="51"/>
        <v>0.17531113705516607</v>
      </c>
      <c r="BB203" s="115">
        <f t="shared" si="52"/>
        <v>2.288829012563982E-2</v>
      </c>
      <c r="BC203" s="53"/>
      <c r="BD203" s="53"/>
    </row>
    <row r="204" spans="1:56">
      <c r="A204" s="88">
        <v>203</v>
      </c>
      <c r="B204" s="116">
        <v>0.93598671425556579</v>
      </c>
      <c r="C204" s="116">
        <v>0.34635523554185821</v>
      </c>
      <c r="D204" s="116">
        <v>1.4601353361167524E-2</v>
      </c>
      <c r="E204" s="116">
        <v>0.73443094250505303</v>
      </c>
      <c r="F204" s="116">
        <v>0.57702941825605469</v>
      </c>
      <c r="G204" s="116">
        <v>0.2489045186406782</v>
      </c>
      <c r="H204" s="116">
        <v>0.75803188454089687</v>
      </c>
      <c r="I204" s="116">
        <v>0.94160852715880905</v>
      </c>
      <c r="J204" s="116">
        <v>0.9508037161562588</v>
      </c>
      <c r="K204" s="97">
        <v>0.81688420573578169</v>
      </c>
      <c r="L204" s="98"/>
      <c r="M204" s="99">
        <v>203</v>
      </c>
      <c r="N204" s="119">
        <v>1.5219301985306759</v>
      </c>
      <c r="O204" s="119">
        <v>-0.39517943167420067</v>
      </c>
      <c r="P204" s="119">
        <v>-2.1807392696333467</v>
      </c>
      <c r="Q204" s="119">
        <v>0.62626961145298454</v>
      </c>
      <c r="R204" s="119">
        <v>0.19429977284612107</v>
      </c>
      <c r="S204" s="119">
        <v>-0.67794110316284029</v>
      </c>
      <c r="T204" s="119">
        <v>0.69998570646123259</v>
      </c>
      <c r="U204" s="116">
        <v>1.5684208614751414</v>
      </c>
      <c r="V204" s="116">
        <v>1.6526968899241736</v>
      </c>
      <c r="W204" s="91">
        <v>0.9035546668998895</v>
      </c>
      <c r="X204" s="53"/>
      <c r="Y204" s="92">
        <v>203</v>
      </c>
      <c r="Z204" s="116">
        <f>(幕後結果!$AB$2+幕後結果!$AB$4*幕後結果_最佳化!$N1205)*12/3</f>
        <v>2.7008027388582896</v>
      </c>
      <c r="AA204" s="116">
        <f>(幕後結果!$AC$2+幕後結果!$AC$4*幕後結果_最佳化!$O1205)*12/3</f>
        <v>-7.3843249460473659E-2</v>
      </c>
      <c r="AB204" s="116">
        <f>(幕後結果!$AD$2+幕後結果!$AD$4*幕後結果_最佳化!$P1205)*12/3</f>
        <v>-1.3673914089354797</v>
      </c>
      <c r="AC204" s="116">
        <f>(幕後結果!$AE$2+幕後結果!$AE$4*幕後結果_最佳化!$Q1205)*12/3</f>
        <v>0.44503717048458907</v>
      </c>
      <c r="AD204" s="116">
        <f>(幕後結果!$AF$2+幕後結果!$AF$4*幕後結果_最佳化!$R1205)*12/3</f>
        <v>-0.32750608277499998</v>
      </c>
      <c r="AE204" s="116">
        <f>(幕後結果!$AG$2+幕後結果!$AG$4*幕後結果_最佳化!$S1205)*12/3</f>
        <v>0.27474893939212369</v>
      </c>
      <c r="AF204" s="116">
        <f>(幕後結果!$AH$2+幕後結果!$AH$4*幕後結果_最佳化!$T1205)*12/3</f>
        <v>0.32176274420019363</v>
      </c>
      <c r="AG204" s="116">
        <f>(幕後結果!$AI$2+幕後結果!$AI$4*幕後結果_最佳化!$U1205)*12/3</f>
        <v>0.51964662815436391</v>
      </c>
      <c r="AH204" s="116">
        <f>(幕後結果!$AJ$2+幕後結果!$AJ$4*幕後結果_最佳化!$V1205)*12/3</f>
        <v>0.64673190148902115</v>
      </c>
      <c r="AI204" s="93">
        <f>(幕後結果!$AK$2+幕後結果!$AK$4*幕後結果_最佳化!$W1205)*12/3</f>
        <v>1.2372848718867617</v>
      </c>
      <c r="AJ204" s="53"/>
      <c r="AK204" s="53"/>
      <c r="AL204" s="53"/>
      <c r="AM204" s="101">
        <v>203</v>
      </c>
      <c r="AN204" s="120">
        <f t="shared" si="40"/>
        <v>0.1967341138091693</v>
      </c>
      <c r="AO204" s="120">
        <f t="shared" si="41"/>
        <v>4.5240855588081802E-2</v>
      </c>
      <c r="AP204" s="120">
        <f t="shared" si="42"/>
        <v>6.3330092417724887E-2</v>
      </c>
      <c r="AQ204" s="120">
        <f t="shared" si="43"/>
        <v>0.12608213904383253</v>
      </c>
      <c r="AR204" s="120">
        <f t="shared" si="44"/>
        <v>0.18989827120616437</v>
      </c>
      <c r="AS204" s="120">
        <f t="shared" si="45"/>
        <v>0.16343949408385944</v>
      </c>
      <c r="AT204" s="120">
        <f t="shared" si="46"/>
        <v>9.108671049917659E-3</v>
      </c>
      <c r="AU204" s="120">
        <f t="shared" si="47"/>
        <v>3.0197237899324492E-2</v>
      </c>
      <c r="AV204" s="120">
        <f t="shared" si="48"/>
        <v>0.14959290306646641</v>
      </c>
      <c r="AW204" s="120">
        <f t="shared" si="49"/>
        <v>2.63762218354592E-2</v>
      </c>
      <c r="AX204" s="120">
        <f t="shared" si="50"/>
        <v>1</v>
      </c>
      <c r="AY204" s="120">
        <f>SUMPRODUCT(AN204:AW204,幕後結果_最佳化!$Z$1005:$AI$1005)</f>
        <v>4.7119444494926589E-2</v>
      </c>
      <c r="AZ204" s="120">
        <f>(SUMPRODUCT(AN204:AW204,MMULT(AN204:AW204,幕後結果!$AB$9:$AK$18)))*252</f>
        <v>4.3920217685355839E-2</v>
      </c>
      <c r="BA204" s="120">
        <f t="shared" si="51"/>
        <v>0.20957150971769956</v>
      </c>
      <c r="BB204" s="115">
        <f t="shared" si="52"/>
        <v>2.0133674184102283E-2</v>
      </c>
      <c r="BC204" s="53"/>
      <c r="BD204" s="53"/>
    </row>
    <row r="205" spans="1:56">
      <c r="A205" s="88">
        <v>204</v>
      </c>
      <c r="B205" s="116">
        <v>0.83356008830956774</v>
      </c>
      <c r="C205" s="116">
        <v>4.032865745593428E-2</v>
      </c>
      <c r="D205" s="116">
        <v>0.35978370444158903</v>
      </c>
      <c r="E205" s="116">
        <v>0.40597118556950473</v>
      </c>
      <c r="F205" s="116">
        <v>0.83466118264283429</v>
      </c>
      <c r="G205" s="116">
        <v>0.61437058944047807</v>
      </c>
      <c r="H205" s="116">
        <v>0.42723330488505784</v>
      </c>
      <c r="I205" s="116">
        <v>0.42912997123653462</v>
      </c>
      <c r="J205" s="116">
        <v>0.24917816938478077</v>
      </c>
      <c r="K205" s="97">
        <v>0.3279924526642588</v>
      </c>
      <c r="L205" s="98"/>
      <c r="M205" s="99">
        <v>204</v>
      </c>
      <c r="N205" s="119">
        <v>0.96832952590335319</v>
      </c>
      <c r="O205" s="119">
        <v>-1.7468848463915405</v>
      </c>
      <c r="P205" s="119">
        <v>-0.3590370016589074</v>
      </c>
      <c r="Q205" s="119">
        <v>-0.2379209952887763</v>
      </c>
      <c r="R205" s="119">
        <v>0.97274986656170048</v>
      </c>
      <c r="S205" s="119">
        <v>0.29072869829633924</v>
      </c>
      <c r="T205" s="119">
        <v>-0.18342238927101853</v>
      </c>
      <c r="U205" s="116">
        <v>-0.17858962384898019</v>
      </c>
      <c r="V205" s="116">
        <v>-0.67707820140105213</v>
      </c>
      <c r="W205" s="91">
        <v>-0.44546339789494133</v>
      </c>
      <c r="X205" s="53"/>
      <c r="Y205" s="92">
        <v>204</v>
      </c>
      <c r="Z205" s="116">
        <f>(幕後結果!$AB$2+幕後結果!$AB$4*幕後結果_最佳化!$N1206)*12/3</f>
        <v>1.8132717228157498</v>
      </c>
      <c r="AA205" s="116">
        <f>(幕後結果!$AC$2+幕後結果!$AC$4*幕後結果_最佳化!$O1206)*12/3</f>
        <v>-1.015072787728363</v>
      </c>
      <c r="AB205" s="116">
        <f>(幕後結果!$AD$2+幕後結果!$AD$4*幕後結果_最佳化!$P1206)*12/3</f>
        <v>-0.16079151219063745</v>
      </c>
      <c r="AC205" s="116">
        <f>(幕後結果!$AE$2+幕後結果!$AE$4*幕後結果_最佳化!$Q1206)*12/3</f>
        <v>-0.11466852925253261</v>
      </c>
      <c r="AD205" s="116">
        <f>(幕後結果!$AF$2+幕後結果!$AF$4*幕後結果_最佳化!$R1206)*12/3</f>
        <v>0.24636225486619978</v>
      </c>
      <c r="AE205" s="116">
        <f>(幕後結果!$AG$2+幕後結果!$AG$4*幕後結果_最佳化!$S1206)*12/3</f>
        <v>0.56833731743406146</v>
      </c>
      <c r="AF205" s="116">
        <f>(幕後結果!$AH$2+幕後結果!$AH$4*幕後結果_最佳化!$T1206)*12/3</f>
        <v>-0.15817148045357521</v>
      </c>
      <c r="AG205" s="116">
        <f>(幕後結果!$AI$2+幕後結果!$AI$4*幕後結果_最佳化!$U1206)*12/3</f>
        <v>-0.11988337442391446</v>
      </c>
      <c r="AH205" s="116">
        <f>(幕後結果!$AJ$2+幕後結果!$AJ$4*幕後結果_最佳化!$V1206)*12/3</f>
        <v>-0.51177567103655031</v>
      </c>
      <c r="AI205" s="93">
        <f>(幕後結果!$AK$2+幕後結果!$AK$4*幕後結果_最佳化!$W1206)*12/3</f>
        <v>7.8916526089034322E-2</v>
      </c>
      <c r="AJ205" s="53"/>
      <c r="AK205" s="53"/>
      <c r="AL205" s="53"/>
      <c r="AM205" s="101">
        <v>204</v>
      </c>
      <c r="AN205" s="120">
        <f t="shared" si="40"/>
        <v>0.10280210313496689</v>
      </c>
      <c r="AO205" s="120">
        <f t="shared" si="41"/>
        <v>3.8160219087754889E-2</v>
      </c>
      <c r="AP205" s="120">
        <f t="shared" si="42"/>
        <v>4.146201678962249E-2</v>
      </c>
      <c r="AQ205" s="120">
        <f t="shared" si="43"/>
        <v>0.31742603183740392</v>
      </c>
      <c r="AR205" s="120">
        <f t="shared" si="44"/>
        <v>0.20483242007791763</v>
      </c>
      <c r="AS205" s="120">
        <f t="shared" si="45"/>
        <v>4.4586003652063631E-2</v>
      </c>
      <c r="AT205" s="120">
        <f t="shared" si="46"/>
        <v>5.1977546906474652E-3</v>
      </c>
      <c r="AU205" s="120">
        <f t="shared" si="47"/>
        <v>7.5554289100308286E-2</v>
      </c>
      <c r="AV205" s="120">
        <f t="shared" si="48"/>
        <v>0.16567445450915924</v>
      </c>
      <c r="AW205" s="120">
        <f t="shared" si="49"/>
        <v>4.3047071201555466E-3</v>
      </c>
      <c r="AX205" s="120">
        <f t="shared" si="50"/>
        <v>0.99999999999999989</v>
      </c>
      <c r="AY205" s="120">
        <f>SUMPRODUCT(AN205:AW205,幕後結果_最佳化!$Z$1005:$AI$1005)</f>
        <v>-5.2291805791659991E-2</v>
      </c>
      <c r="AZ205" s="120">
        <f>(SUMPRODUCT(AN205:AW205,MMULT(AN205:AW205,幕後結果!$AB$9:$AK$18)))*252</f>
        <v>3.4795280748502702E-2</v>
      </c>
      <c r="BA205" s="120">
        <f t="shared" si="51"/>
        <v>0.18653493171120175</v>
      </c>
      <c r="BB205" s="115">
        <f t="shared" si="52"/>
        <v>-0.51031624435383738</v>
      </c>
      <c r="BC205" s="53"/>
      <c r="BD205" s="53"/>
    </row>
    <row r="206" spans="1:56">
      <c r="A206" s="88">
        <v>205</v>
      </c>
      <c r="B206" s="116">
        <v>0.54992011778963423</v>
      </c>
      <c r="C206" s="116">
        <v>0.76197061724451931</v>
      </c>
      <c r="D206" s="116">
        <v>0.55324882656712582</v>
      </c>
      <c r="E206" s="116">
        <v>0.46877402798215928</v>
      </c>
      <c r="F206" s="116">
        <v>0.9469830588876309</v>
      </c>
      <c r="G206" s="116">
        <v>0.45504491937518554</v>
      </c>
      <c r="H206" s="116">
        <v>0.61019722858187642</v>
      </c>
      <c r="I206" s="116">
        <v>0.88759037023731513</v>
      </c>
      <c r="J206" s="116">
        <v>0.51823639623375906</v>
      </c>
      <c r="K206" s="97">
        <v>0.16881139505407283</v>
      </c>
      <c r="L206" s="98"/>
      <c r="M206" s="99">
        <v>205</v>
      </c>
      <c r="N206" s="119">
        <v>0.1254595272153716</v>
      </c>
      <c r="O206" s="119">
        <v>0.71265581315988336</v>
      </c>
      <c r="P206" s="119">
        <v>0.13387382714890686</v>
      </c>
      <c r="Q206" s="119">
        <v>-7.8351998211933338E-2</v>
      </c>
      <c r="R206" s="119">
        <v>1.6162795683993565</v>
      </c>
      <c r="S206" s="119">
        <v>-0.11292522353057459</v>
      </c>
      <c r="T206" s="119">
        <v>0.27983311671413769</v>
      </c>
      <c r="U206" s="116">
        <v>1.2138126895000776</v>
      </c>
      <c r="V206" s="116">
        <v>4.5727797807186707E-2</v>
      </c>
      <c r="W206" s="91">
        <v>-0.95887287693710599</v>
      </c>
      <c r="X206" s="53"/>
      <c r="Y206" s="92">
        <v>205</v>
      </c>
      <c r="Z206" s="116">
        <f>(幕後結果!$AB$2+幕後結果!$AB$4*幕後結果_最佳化!$N1207)*12/3</f>
        <v>0.46198495002869305</v>
      </c>
      <c r="AA206" s="116">
        <f>(幕後結果!$AC$2+幕後結果!$AC$4*幕後結果_最佳化!$O1207)*12/3</f>
        <v>0.79291348817508878</v>
      </c>
      <c r="AB206" s="116">
        <f>(幕後結果!$AD$2+幕後結果!$AD$4*幕後結果_最佳化!$P1207)*12/3</f>
        <v>0.2133501369051122</v>
      </c>
      <c r="AC206" s="116">
        <f>(幕後結果!$AE$2+幕後結果!$AE$4*幕後結果_最佳化!$Q1207)*12/3</f>
        <v>8.4090081950798271E-2</v>
      </c>
      <c r="AD206" s="116">
        <f>(幕後結果!$AF$2+幕後結果!$AF$4*幕後結果_最佳化!$R1207)*12/3</f>
        <v>0.5065426735803561</v>
      </c>
      <c r="AE206" s="116">
        <f>(幕後結果!$AG$2+幕後結果!$AG$4*幕後結果_最佳化!$S1207)*12/3</f>
        <v>0.46944342170775838</v>
      </c>
      <c r="AF206" s="116">
        <f>(幕後結果!$AH$2+幕後結果!$AH$4*幕後結果_最佳化!$T1207)*12/3</f>
        <v>0.28114062161128855</v>
      </c>
      <c r="AG206" s="116">
        <f>(幕後結果!$AI$2+幕後結果!$AI$4*幕後結果_最佳化!$U1207)*12/3</f>
        <v>0.75956851604982323</v>
      </c>
      <c r="AH206" s="116">
        <f>(幕後結果!$AJ$2+幕後結果!$AJ$4*幕後結果_最佳化!$V1207)*12/3</f>
        <v>0.32029807292302631</v>
      </c>
      <c r="AI206" s="93">
        <f>(幕後結果!$AK$2+幕後結果!$AK$4*幕後結果_最佳化!$W1207)*12/3</f>
        <v>0.16568031278654449</v>
      </c>
      <c r="AJ206" s="53"/>
      <c r="AK206" s="53"/>
      <c r="AL206" s="53"/>
      <c r="AM206" s="101">
        <v>205</v>
      </c>
      <c r="AN206" s="120">
        <f t="shared" si="40"/>
        <v>0.16110278137106154</v>
      </c>
      <c r="AO206" s="120">
        <f t="shared" si="41"/>
        <v>6.8407910995580454E-2</v>
      </c>
      <c r="AP206" s="120">
        <f t="shared" si="42"/>
        <v>0.14197542026620677</v>
      </c>
      <c r="AQ206" s="120">
        <f t="shared" si="43"/>
        <v>8.79573465138902E-2</v>
      </c>
      <c r="AR206" s="120">
        <f t="shared" si="44"/>
        <v>0.12486218443411692</v>
      </c>
      <c r="AS206" s="120">
        <f t="shared" si="45"/>
        <v>0.11406673446011448</v>
      </c>
      <c r="AT206" s="120">
        <f t="shared" si="46"/>
        <v>0.12486384214127989</v>
      </c>
      <c r="AU206" s="120">
        <f t="shared" si="47"/>
        <v>2.6534130745482873E-2</v>
      </c>
      <c r="AV206" s="120">
        <f t="shared" si="48"/>
        <v>5.0934558576999134E-2</v>
      </c>
      <c r="AW206" s="120">
        <f t="shared" si="49"/>
        <v>9.9295090495267732E-2</v>
      </c>
      <c r="AX206" s="120">
        <f t="shared" si="50"/>
        <v>1</v>
      </c>
      <c r="AY206" s="120">
        <f>SUMPRODUCT(AN206:AW206,幕後結果_最佳化!$Z$1005:$AI$1005)</f>
        <v>8.7736395555781194E-2</v>
      </c>
      <c r="AZ206" s="120">
        <f>(SUMPRODUCT(AN206:AW206,MMULT(AN206:AW206,幕後結果!$AB$9:$AK$18)))*252</f>
        <v>3.5668329419125192E-2</v>
      </c>
      <c r="BA206" s="120">
        <f t="shared" si="51"/>
        <v>0.18886060843681826</v>
      </c>
      <c r="BB206" s="115">
        <f t="shared" si="52"/>
        <v>0.23740469718321824</v>
      </c>
      <c r="BC206" s="53"/>
      <c r="BD206" s="53"/>
    </row>
    <row r="207" spans="1:56">
      <c r="A207" s="88">
        <v>206</v>
      </c>
      <c r="B207" s="116">
        <v>0.44909126111948972</v>
      </c>
      <c r="C207" s="116">
        <v>0.47284171047628965</v>
      </c>
      <c r="D207" s="116">
        <v>0.16027977420917061</v>
      </c>
      <c r="E207" s="116">
        <v>0.19324390705236771</v>
      </c>
      <c r="F207" s="116">
        <v>0.17725058058633691</v>
      </c>
      <c r="G207" s="116">
        <v>0.79361866782908663</v>
      </c>
      <c r="H207" s="116">
        <v>0.46796011556973305</v>
      </c>
      <c r="I207" s="116">
        <v>0.50168629373746887</v>
      </c>
      <c r="J207" s="116">
        <v>0.2196881137432749</v>
      </c>
      <c r="K207" s="97">
        <v>0.68924353949122907</v>
      </c>
      <c r="L207" s="98"/>
      <c r="M207" s="99">
        <v>206</v>
      </c>
      <c r="N207" s="119">
        <v>-0.12795760656198624</v>
      </c>
      <c r="O207" s="119">
        <v>-6.8128402499026353E-2</v>
      </c>
      <c r="P207" s="119">
        <v>-0.99330868082177681</v>
      </c>
      <c r="Q207" s="119">
        <v>-0.86600428105882288</v>
      </c>
      <c r="R207" s="119">
        <v>-0.92589382406439058</v>
      </c>
      <c r="S207" s="119">
        <v>0.81904162661128777</v>
      </c>
      <c r="T207" s="119">
        <v>-8.0398611568626446E-2</v>
      </c>
      <c r="U207" s="116">
        <v>4.2269241486354737E-3</v>
      </c>
      <c r="V207" s="116">
        <v>-0.77324697975924805</v>
      </c>
      <c r="W207" s="91">
        <v>0.49370728295035676</v>
      </c>
      <c r="X207" s="53"/>
      <c r="Y207" s="92">
        <v>206</v>
      </c>
      <c r="Z207" s="116">
        <f>(幕後結果!$AB$2+幕後結果!$AB$4*幕後結果_最佳化!$N1208)*12/3</f>
        <v>5.5707325479242592E-2</v>
      </c>
      <c r="AA207" s="116">
        <f>(幕後結果!$AC$2+幕後結果!$AC$4*幕後結果_最佳化!$O1208)*12/3</f>
        <v>0.24581256208712934</v>
      </c>
      <c r="AB207" s="116">
        <f>(幕後結果!$AD$2+幕後結果!$AD$4*幕後結果_最佳化!$P1208)*12/3</f>
        <v>-0.75890873038769613</v>
      </c>
      <c r="AC207" s="116">
        <f>(幕後結果!$AE$2+幕後結果!$AE$4*幕後結果_最佳化!$Q1208)*12/3</f>
        <v>-0.72435829378937688</v>
      </c>
      <c r="AD207" s="116">
        <f>(幕後結果!$AF$2+幕後結果!$AF$4*幕後結果_最佳化!$R1208)*12/3</f>
        <v>-1.0800095599427304</v>
      </c>
      <c r="AE207" s="116">
        <f>(幕後結果!$AG$2+幕後結果!$AG$4*幕後結果_最佳化!$S1208)*12/3</f>
        <v>0.76241113917972136</v>
      </c>
      <c r="AF207" s="116">
        <f>(幕後結果!$AH$2+幕後結果!$AH$4*幕後結果_最佳化!$T1208)*12/3</f>
        <v>-0.19757835008866279</v>
      </c>
      <c r="AG207" s="116">
        <f>(幕後結果!$AI$2+幕後結果!$AI$4*幕後結果_最佳化!$U1208)*12/3</f>
        <v>-5.4746142334990956E-2</v>
      </c>
      <c r="AH207" s="116">
        <f>(幕後結果!$AJ$2+幕後結果!$AJ$4*幕後結果_最佳化!$V1208)*12/3</f>
        <v>-0.93116963756758209</v>
      </c>
      <c r="AI207" s="93">
        <f>(幕後結果!$AK$2+幕後結果!$AK$4*幕後結果_最佳化!$W1208)*12/3</f>
        <v>7.6172424593064336E-2</v>
      </c>
      <c r="AJ207" s="53"/>
      <c r="AK207" s="53"/>
      <c r="AL207" s="53"/>
      <c r="AM207" s="101">
        <v>206</v>
      </c>
      <c r="AN207" s="120">
        <f t="shared" si="40"/>
        <v>0.14054600241224355</v>
      </c>
      <c r="AO207" s="120">
        <f t="shared" si="41"/>
        <v>2.5324045432550124E-2</v>
      </c>
      <c r="AP207" s="120">
        <f t="shared" si="42"/>
        <v>0.16749700691112612</v>
      </c>
      <c r="AQ207" s="120">
        <f t="shared" si="43"/>
        <v>8.6157847387275888E-2</v>
      </c>
      <c r="AR207" s="120">
        <f t="shared" si="44"/>
        <v>4.8015069807014914E-2</v>
      </c>
      <c r="AS207" s="120">
        <f t="shared" si="45"/>
        <v>7.5132261360372668E-2</v>
      </c>
      <c r="AT207" s="120">
        <f t="shared" si="46"/>
        <v>0.125953263293198</v>
      </c>
      <c r="AU207" s="120">
        <f t="shared" si="47"/>
        <v>2.3927634140201107E-2</v>
      </c>
      <c r="AV207" s="120">
        <f t="shared" si="48"/>
        <v>0.1085507329474195</v>
      </c>
      <c r="AW207" s="120">
        <f t="shared" si="49"/>
        <v>0.19889613630859804</v>
      </c>
      <c r="AX207" s="120">
        <f t="shared" si="50"/>
        <v>0.99999999999999989</v>
      </c>
      <c r="AY207" s="120">
        <f>SUMPRODUCT(AN207:AW207,幕後結果_最佳化!$Z$1005:$AI$1005)</f>
        <v>9.2543288004593605E-2</v>
      </c>
      <c r="AZ207" s="120">
        <f>(SUMPRODUCT(AN207:AW207,MMULT(AN207:AW207,幕後結果!$AB$9:$AK$18)))*252</f>
        <v>3.6868196828447407E-2</v>
      </c>
      <c r="BA207" s="120">
        <f t="shared" si="51"/>
        <v>0.19201092892970287</v>
      </c>
      <c r="BB207" s="115">
        <f t="shared" si="52"/>
        <v>0.25854407497173515</v>
      </c>
      <c r="BC207" s="53"/>
      <c r="BD207" s="53"/>
    </row>
    <row r="208" spans="1:56">
      <c r="A208" s="88">
        <v>207</v>
      </c>
      <c r="B208" s="116">
        <v>0.5276993925982254</v>
      </c>
      <c r="C208" s="116">
        <v>0.62785181143810398</v>
      </c>
      <c r="D208" s="116">
        <v>0.12937477019272281</v>
      </c>
      <c r="E208" s="116">
        <v>9.1875399825799509E-2</v>
      </c>
      <c r="F208" s="116">
        <v>0.30953206602401395</v>
      </c>
      <c r="G208" s="116">
        <v>0.63441469624508384</v>
      </c>
      <c r="H208" s="116">
        <v>0.51655028449526585</v>
      </c>
      <c r="I208" s="116">
        <v>0.1588957382692715</v>
      </c>
      <c r="J208" s="116">
        <v>0.38604751349656241</v>
      </c>
      <c r="K208" s="97">
        <v>0.75878478308041908</v>
      </c>
      <c r="L208" s="98"/>
      <c r="M208" s="99">
        <v>207</v>
      </c>
      <c r="N208" s="119">
        <v>6.9487961523468589E-2</v>
      </c>
      <c r="O208" s="119">
        <v>0.32616915498113036</v>
      </c>
      <c r="P208" s="119">
        <v>-1.1293516028821395</v>
      </c>
      <c r="Q208" s="119">
        <v>-1.3292945862879189</v>
      </c>
      <c r="R208" s="119">
        <v>-0.49717715191456979</v>
      </c>
      <c r="S208" s="119">
        <v>0.34356877919481904</v>
      </c>
      <c r="T208" s="119">
        <v>4.1497317912973557E-2</v>
      </c>
      <c r="U208" s="116">
        <v>-0.99900663622265462</v>
      </c>
      <c r="V208" s="116">
        <v>-0.28963560255200893</v>
      </c>
      <c r="W208" s="91">
        <v>0.70239889562249658</v>
      </c>
      <c r="X208" s="53"/>
      <c r="Y208" s="92">
        <v>207</v>
      </c>
      <c r="Z208" s="116">
        <f>(幕後結果!$AB$2+幕後結果!$AB$4*幕後結果_最佳化!$N1209)*12/3</f>
        <v>0.37225149589059087</v>
      </c>
      <c r="AA208" s="116">
        <f>(幕後結果!$AC$2+幕後結果!$AC$4*幕後結果_最佳化!$O1209)*12/3</f>
        <v>0.51851983183091443</v>
      </c>
      <c r="AB208" s="116">
        <f>(幕後結果!$AD$2+幕後結果!$AD$4*幕後結果_最佳化!$P1209)*12/3</f>
        <v>-0.79848700621373092</v>
      </c>
      <c r="AC208" s="116">
        <f>(幕後結果!$AE$2+幕後結果!$AE$4*幕後結果_最佳化!$Q1209)*12/3</f>
        <v>-1.0304051278198825</v>
      </c>
      <c r="AD208" s="116">
        <f>(幕後結果!$AF$2+幕後結果!$AF$4*幕後結果_最佳化!$R1209)*12/3</f>
        <v>-0.83427516520252853</v>
      </c>
      <c r="AE208" s="116">
        <f>(幕後結果!$AG$2+幕後結果!$AG$4*幕後結果_最佳化!$S1209)*12/3</f>
        <v>0.38354343736677582</v>
      </c>
      <c r="AF208" s="116">
        <f>(幕後結果!$AH$2+幕後結果!$AH$4*幕後結果_最佳化!$T1209)*12/3</f>
        <v>-8.4544872618896205E-2</v>
      </c>
      <c r="AG208" s="116">
        <f>(幕後結果!$AI$2+幕後結果!$AI$4*幕後結果_最佳化!$U1209)*12/3</f>
        <v>-0.41194574151826036</v>
      </c>
      <c r="AH208" s="116">
        <f>(幕後結果!$AJ$2+幕後結果!$AJ$4*幕後結果_最佳化!$V1209)*12/3</f>
        <v>-0.85062362318423335</v>
      </c>
      <c r="AI208" s="93">
        <f>(幕後結果!$AK$2+幕後結果!$AK$4*幕後結果_最佳化!$W1209)*12/3</f>
        <v>7.2487535605456815E-2</v>
      </c>
      <c r="AJ208" s="53"/>
      <c r="AK208" s="53"/>
      <c r="AL208" s="53"/>
      <c r="AM208" s="101">
        <v>207</v>
      </c>
      <c r="AN208" s="120">
        <f t="shared" si="40"/>
        <v>0.14261305297886334</v>
      </c>
      <c r="AO208" s="120">
        <f t="shared" si="41"/>
        <v>5.8868400596029366E-2</v>
      </c>
      <c r="AP208" s="120">
        <f t="shared" si="42"/>
        <v>5.2244537862711257E-2</v>
      </c>
      <c r="AQ208" s="120">
        <f t="shared" si="43"/>
        <v>7.4063365432958508E-2</v>
      </c>
      <c r="AR208" s="120">
        <f t="shared" si="44"/>
        <v>0.1145565196393048</v>
      </c>
      <c r="AS208" s="120">
        <f t="shared" si="45"/>
        <v>0.17880499203225086</v>
      </c>
      <c r="AT208" s="120">
        <f t="shared" si="46"/>
        <v>1.3892336587770575E-2</v>
      </c>
      <c r="AU208" s="120">
        <f t="shared" si="47"/>
        <v>0.15087245234577631</v>
      </c>
      <c r="AV208" s="120">
        <f t="shared" si="48"/>
        <v>0.1626662646740655</v>
      </c>
      <c r="AW208" s="120">
        <f t="shared" si="49"/>
        <v>5.1418077850269681E-2</v>
      </c>
      <c r="AX208" s="120">
        <f t="shared" si="50"/>
        <v>1.0000000000000002</v>
      </c>
      <c r="AY208" s="120">
        <f>SUMPRODUCT(AN208:AW208,幕後結果_最佳化!$Z$1005:$AI$1005)</f>
        <v>8.1682300517262843E-2</v>
      </c>
      <c r="AZ208" s="120">
        <f>(SUMPRODUCT(AN208:AW208,MMULT(AN208:AW208,幕後結果!$AB$9:$AK$18)))*252</f>
        <v>3.2037069047338169E-2</v>
      </c>
      <c r="BA208" s="120">
        <f t="shared" si="51"/>
        <v>0.17898901934850128</v>
      </c>
      <c r="BB208" s="115">
        <f t="shared" si="52"/>
        <v>0.21667418849729328</v>
      </c>
      <c r="BC208" s="53"/>
      <c r="BD208" s="53"/>
    </row>
    <row r="209" spans="1:56">
      <c r="A209" s="88">
        <v>208</v>
      </c>
      <c r="B209" s="116">
        <v>3.0250573550000714E-2</v>
      </c>
      <c r="C209" s="116">
        <v>0.8315479283122964</v>
      </c>
      <c r="D209" s="116">
        <v>0.97253247523557129</v>
      </c>
      <c r="E209" s="116">
        <v>0.91144294666613157</v>
      </c>
      <c r="F209" s="116">
        <v>0.14454583697063472</v>
      </c>
      <c r="G209" s="116">
        <v>0.44173023577341253</v>
      </c>
      <c r="H209" s="116">
        <v>0.31557006082555161</v>
      </c>
      <c r="I209" s="116">
        <v>0.69032588332907308</v>
      </c>
      <c r="J209" s="116">
        <v>0.51959171154325801</v>
      </c>
      <c r="K209" s="97">
        <v>0.36359095898322535</v>
      </c>
      <c r="L209" s="98"/>
      <c r="M209" s="99">
        <v>208</v>
      </c>
      <c r="N209" s="119">
        <v>-1.8771236615931568</v>
      </c>
      <c r="O209" s="119">
        <v>0.9603002120584273</v>
      </c>
      <c r="P209" s="119">
        <v>1.9193895731312296</v>
      </c>
      <c r="Q209" s="119">
        <v>1.34969415917304</v>
      </c>
      <c r="R209" s="119">
        <v>-1.0601163422335036</v>
      </c>
      <c r="S209" s="119">
        <v>-0.14658388833475122</v>
      </c>
      <c r="T209" s="119">
        <v>-0.48012273694434465</v>
      </c>
      <c r="U209" s="116">
        <v>0.49677428163136095</v>
      </c>
      <c r="V209" s="116">
        <v>4.912889426116869E-2</v>
      </c>
      <c r="W209" s="91">
        <v>-0.34887664699859183</v>
      </c>
      <c r="X209" s="53"/>
      <c r="Y209" s="92">
        <v>208</v>
      </c>
      <c r="Z209" s="116">
        <f>(幕後結果!$AB$2+幕後結果!$AB$4*幕後結果_最佳化!$N1210)*12/3</f>
        <v>-2.7485506944419504</v>
      </c>
      <c r="AA209" s="116">
        <f>(幕後結果!$AC$2+幕後結果!$AC$4*幕後結果_最佳化!$O1210)*12/3</f>
        <v>1.0737748886948406</v>
      </c>
      <c r="AB209" s="116">
        <f>(幕後結果!$AD$2+幕後結果!$AD$4*幕後結果_最佳化!$P1210)*12/3</f>
        <v>1.2078205517145892</v>
      </c>
      <c r="AC209" s="116">
        <f>(幕後結果!$AE$2+幕後結果!$AE$4*幕後結果_最佳化!$Q1210)*12/3</f>
        <v>1.0824494286805535</v>
      </c>
      <c r="AD209" s="116">
        <f>(幕後結果!$AF$2+幕後結果!$AF$4*幕後結果_最佳化!$R1210)*12/3</f>
        <v>-1.0719763656727852</v>
      </c>
      <c r="AE209" s="116">
        <f>(幕後結果!$AG$2+幕後結果!$AG$4*幕後結果_最佳化!$S1210)*12/3</f>
        <v>0.83132546047000544</v>
      </c>
      <c r="AF209" s="116">
        <f>(幕後結果!$AH$2+幕後結果!$AH$4*幕後結果_最佳化!$T1210)*12/3</f>
        <v>-0.24998640764627156</v>
      </c>
      <c r="AG209" s="116">
        <f>(幕後結果!$AI$2+幕後結果!$AI$4*幕後結果_最佳化!$U1210)*12/3</f>
        <v>0.30001054515928438</v>
      </c>
      <c r="AH209" s="116">
        <f>(幕後結果!$AJ$2+幕後結果!$AJ$4*幕後結果_最佳化!$V1210)*12/3</f>
        <v>-0.17919597927079386</v>
      </c>
      <c r="AI209" s="93">
        <f>(幕後結果!$AK$2+幕後結果!$AK$4*幕後結果_最佳化!$W1210)*12/3</f>
        <v>0.13177914160210319</v>
      </c>
      <c r="AJ209" s="53"/>
      <c r="AK209" s="53"/>
      <c r="AL209" s="53"/>
      <c r="AM209" s="101">
        <v>208</v>
      </c>
      <c r="AN209" s="120">
        <f t="shared" si="40"/>
        <v>0.10637697902110943</v>
      </c>
      <c r="AO209" s="120">
        <f t="shared" si="41"/>
        <v>5.9374120193406474E-2</v>
      </c>
      <c r="AP209" s="120">
        <f t="shared" si="42"/>
        <v>0.13373487014755953</v>
      </c>
      <c r="AQ209" s="120">
        <f t="shared" si="43"/>
        <v>0.14186172807306385</v>
      </c>
      <c r="AR209" s="120">
        <f t="shared" si="44"/>
        <v>0.13863283519551606</v>
      </c>
      <c r="AS209" s="120">
        <f t="shared" si="45"/>
        <v>4.1590024305511092E-2</v>
      </c>
      <c r="AT209" s="120">
        <f t="shared" si="46"/>
        <v>0.13246701313462328</v>
      </c>
      <c r="AU209" s="120">
        <f t="shared" si="47"/>
        <v>0.10090212279636934</v>
      </c>
      <c r="AV209" s="120">
        <f t="shared" si="48"/>
        <v>0.1367937035770479</v>
      </c>
      <c r="AW209" s="120">
        <f t="shared" si="49"/>
        <v>8.2666035557929212E-3</v>
      </c>
      <c r="AX209" s="120">
        <f t="shared" si="50"/>
        <v>0.99999999999999978</v>
      </c>
      <c r="AY209" s="120">
        <f>SUMPRODUCT(AN209:AW209,幕後結果_最佳化!$Z$1005:$AI$1005)</f>
        <v>-1.6937734453044775E-2</v>
      </c>
      <c r="AZ209" s="120">
        <f>(SUMPRODUCT(AN209:AW209,MMULT(AN209:AW209,幕後結果!$AB$9:$AK$18)))*252</f>
        <v>2.816816455137924E-2</v>
      </c>
      <c r="BA209" s="120">
        <f t="shared" si="51"/>
        <v>0.16783374080136343</v>
      </c>
      <c r="BB209" s="115">
        <f t="shared" si="52"/>
        <v>-0.35652982628722213</v>
      </c>
      <c r="BC209" s="53"/>
      <c r="BD209" s="53"/>
    </row>
    <row r="210" spans="1:56">
      <c r="A210" s="88">
        <v>209</v>
      </c>
      <c r="B210" s="116">
        <v>0.77124849518417404</v>
      </c>
      <c r="C210" s="116">
        <v>0.10561161834940469</v>
      </c>
      <c r="D210" s="116">
        <v>0.71847621005432805</v>
      </c>
      <c r="E210" s="116">
        <v>4.7886314752322745E-2</v>
      </c>
      <c r="F210" s="116">
        <v>0.35880775459419922</v>
      </c>
      <c r="G210" s="116">
        <v>0.14917317811121311</v>
      </c>
      <c r="H210" s="116">
        <v>0.98412173354187393</v>
      </c>
      <c r="I210" s="116">
        <v>0.18184374399496139</v>
      </c>
      <c r="J210" s="116">
        <v>0.91462512787739625</v>
      </c>
      <c r="K210" s="97">
        <v>0.11767828927258961</v>
      </c>
      <c r="L210" s="98"/>
      <c r="M210" s="99">
        <v>209</v>
      </c>
      <c r="N210" s="119">
        <v>0.74296477064054089</v>
      </c>
      <c r="O210" s="119">
        <v>-1.2502089268618994</v>
      </c>
      <c r="P210" s="119">
        <v>0.57832076164675728</v>
      </c>
      <c r="Q210" s="119">
        <v>-1.6657027725019491</v>
      </c>
      <c r="R210" s="119">
        <v>-0.36164743948955896</v>
      </c>
      <c r="S210" s="119">
        <v>-1.0399861050429224</v>
      </c>
      <c r="T210" s="119">
        <v>2.1474618288868803</v>
      </c>
      <c r="U210" s="116">
        <v>-0.90836106764592728</v>
      </c>
      <c r="V210" s="116">
        <v>1.3697987120073827</v>
      </c>
      <c r="W210" s="91">
        <v>-1.1866731279111864</v>
      </c>
      <c r="X210" s="53"/>
      <c r="Y210" s="92">
        <v>209</v>
      </c>
      <c r="Z210" s="116">
        <f>(幕後結果!$AB$2+幕後結果!$AB$4*幕後結果_最佳化!$N1211)*12/3</f>
        <v>1.4519675913208949</v>
      </c>
      <c r="AA210" s="116">
        <f>(幕後結果!$AC$2+幕後結果!$AC$4*幕後結果_最佳化!$O1211)*12/3</f>
        <v>-0.64712853368311307</v>
      </c>
      <c r="AB210" s="116">
        <f>(幕後結果!$AD$2+幕後結果!$AD$4*幕後結果_最佳化!$P1211)*12/3</f>
        <v>0.55051744118293322</v>
      </c>
      <c r="AC210" s="116">
        <f>(幕後結果!$AE$2+幕後結果!$AE$4*幕後結果_最佳化!$Q1211)*12/3</f>
        <v>-1.0474463058765144</v>
      </c>
      <c r="AD210" s="116">
        <f>(幕後結果!$AF$2+幕後結果!$AF$4*幕後結果_最佳化!$R1211)*12/3</f>
        <v>-0.42978032013415463</v>
      </c>
      <c r="AE210" s="116">
        <f>(幕後結果!$AG$2+幕後結果!$AG$4*幕後結果_最佳化!$S1211)*12/3</f>
        <v>-0.47371993173604282</v>
      </c>
      <c r="AF210" s="116">
        <f>(幕後結果!$AH$2+幕後結果!$AH$4*幕後結果_最佳化!$T1211)*12/3</f>
        <v>0.91122116879340231</v>
      </c>
      <c r="AG210" s="116">
        <f>(幕後結果!$AI$2+幕後結果!$AI$4*幕後結果_最佳化!$U1211)*12/3</f>
        <v>-0.72506108066229713</v>
      </c>
      <c r="AH210" s="116">
        <f>(幕後結果!$AJ$2+幕後結果!$AJ$4*幕後結果_最佳化!$V1211)*12/3</f>
        <v>0.3819349363868107</v>
      </c>
      <c r="AI210" s="93">
        <f>(幕後結果!$AK$2+幕後結果!$AK$4*幕後結果_最佳化!$W1211)*12/3</f>
        <v>-6.2031340692984382E-2</v>
      </c>
      <c r="AJ210" s="53"/>
      <c r="AK210" s="53"/>
      <c r="AL210" s="53"/>
      <c r="AM210" s="101">
        <v>209</v>
      </c>
      <c r="AN210" s="120">
        <f t="shared" si="40"/>
        <v>9.4527019581014726E-2</v>
      </c>
      <c r="AO210" s="120">
        <f t="shared" si="41"/>
        <v>0.12410759661906143</v>
      </c>
      <c r="AP210" s="120">
        <f t="shared" si="42"/>
        <v>0.15248042069497927</v>
      </c>
      <c r="AQ210" s="120">
        <f t="shared" si="43"/>
        <v>0.23220653020137344</v>
      </c>
      <c r="AR210" s="120">
        <f t="shared" si="44"/>
        <v>0.1302402000681073</v>
      </c>
      <c r="AS210" s="120">
        <f t="shared" si="45"/>
        <v>3.5007986743662664E-2</v>
      </c>
      <c r="AT210" s="120">
        <f t="shared" si="46"/>
        <v>2.5684688050957992E-2</v>
      </c>
      <c r="AU210" s="120">
        <f t="shared" si="47"/>
        <v>5.9542927095768645E-2</v>
      </c>
      <c r="AV210" s="120">
        <f t="shared" si="48"/>
        <v>1.347503750156229E-2</v>
      </c>
      <c r="AW210" s="120">
        <f t="shared" si="49"/>
        <v>0.13272759344351237</v>
      </c>
      <c r="AX210" s="120">
        <f t="shared" si="50"/>
        <v>1.0000000000000004</v>
      </c>
      <c r="AY210" s="120">
        <f>SUMPRODUCT(AN210:AW210,幕後結果_最佳化!$Z$1005:$AI$1005)</f>
        <v>6.6806056487546811E-2</v>
      </c>
      <c r="AZ210" s="120">
        <f>(SUMPRODUCT(AN210:AW210,MMULT(AN210:AW210,幕後結果!$AB$9:$AK$18)))*252</f>
        <v>3.0160382946593348E-2</v>
      </c>
      <c r="BA210" s="120">
        <f t="shared" si="51"/>
        <v>0.17366744930064859</v>
      </c>
      <c r="BB210" s="115">
        <f t="shared" si="52"/>
        <v>0.13765421547800397</v>
      </c>
      <c r="BC210" s="53"/>
      <c r="BD210" s="53"/>
    </row>
    <row r="211" spans="1:56">
      <c r="A211" s="88">
        <v>210</v>
      </c>
      <c r="B211" s="116">
        <v>0.46186178651053655</v>
      </c>
      <c r="C211" s="116">
        <v>0.29259212826361036</v>
      </c>
      <c r="D211" s="116">
        <v>6.1884071951804787E-2</v>
      </c>
      <c r="E211" s="116">
        <v>0.82622967854642559</v>
      </c>
      <c r="F211" s="116">
        <v>0.77386426588022927</v>
      </c>
      <c r="G211" s="116">
        <v>0.68008893440593043</v>
      </c>
      <c r="H211" s="116">
        <v>0.85619834853692933</v>
      </c>
      <c r="I211" s="116">
        <v>0.46410543707145369</v>
      </c>
      <c r="J211" s="116">
        <v>0.89576896969739361</v>
      </c>
      <c r="K211" s="97">
        <v>0.56208850889269213</v>
      </c>
      <c r="L211" s="98"/>
      <c r="M211" s="99">
        <v>210</v>
      </c>
      <c r="N211" s="119">
        <v>-9.5744404701816707E-2</v>
      </c>
      <c r="O211" s="119">
        <v>-0.54582788042728847</v>
      </c>
      <c r="P211" s="119">
        <v>-1.5391481029335974</v>
      </c>
      <c r="Q211" s="119">
        <v>0.93937032593404479</v>
      </c>
      <c r="R211" s="119">
        <v>0.75163353883922701</v>
      </c>
      <c r="S211" s="119">
        <v>0.46794750396941726</v>
      </c>
      <c r="T211" s="119">
        <v>1.0633940213061075</v>
      </c>
      <c r="U211" s="116">
        <v>-9.0096067562542265E-2</v>
      </c>
      <c r="V211" s="116">
        <v>1.2578056258583503</v>
      </c>
      <c r="W211" s="91">
        <v>0.15626647312888958</v>
      </c>
      <c r="X211" s="53"/>
      <c r="Y211" s="92">
        <v>210</v>
      </c>
      <c r="Z211" s="116">
        <f>(幕後結果!$AB$2+幕後結果!$AB$4*幕後結果_最佳化!$N1212)*12/3</f>
        <v>0.10735143862898633</v>
      </c>
      <c r="AA211" s="116">
        <f>(幕後結果!$AC$2+幕後結果!$AC$4*幕後結果_最佳化!$O1212)*12/3</f>
        <v>-9.8564259468781001E-2</v>
      </c>
      <c r="AB211" s="116">
        <f>(幕後結果!$AD$2+幕後結果!$AD$4*幕後結果_最佳化!$P1212)*12/3</f>
        <v>-1.2053260476763732</v>
      </c>
      <c r="AC211" s="116">
        <f>(幕後結果!$AE$2+幕後結果!$AE$4*幕後結果_最佳化!$Q1212)*12/3</f>
        <v>0.50924976280092082</v>
      </c>
      <c r="AD211" s="116">
        <f>(幕後結果!$AF$2+幕後結果!$AF$4*幕後結果_最佳化!$R1212)*12/3</f>
        <v>-0.19399813875608171</v>
      </c>
      <c r="AE211" s="116">
        <f>(幕後結果!$AG$2+幕後結果!$AG$4*幕後結果_最佳化!$S1212)*12/3</f>
        <v>0.87707280962039791</v>
      </c>
      <c r="AF211" s="116">
        <f>(幕後結果!$AH$2+幕後結果!$AH$4*幕後結果_最佳化!$T1212)*12/3</f>
        <v>0.41938126021448552</v>
      </c>
      <c r="AG211" s="116">
        <f>(幕後結果!$AI$2+幕後結果!$AI$4*幕後結果_最佳化!$U1212)*12/3</f>
        <v>0.106873760635531</v>
      </c>
      <c r="AH211" s="116">
        <f>(幕後結果!$AJ$2+幕後結果!$AJ$4*幕後結果_最佳化!$V1212)*12/3</f>
        <v>0.30789608843320054</v>
      </c>
      <c r="AI211" s="93">
        <f>(幕後結果!$AK$2+幕後結果!$AK$4*幕後結果_最佳化!$W1212)*12/3</f>
        <v>0.6325005511045394</v>
      </c>
      <c r="AJ211" s="53"/>
      <c r="AK211" s="53"/>
      <c r="AL211" s="53"/>
      <c r="AM211" s="101">
        <v>210</v>
      </c>
      <c r="AN211" s="120">
        <f t="shared" si="40"/>
        <v>0.156064115282531</v>
      </c>
      <c r="AO211" s="120">
        <f t="shared" si="41"/>
        <v>7.3884119987098684E-3</v>
      </c>
      <c r="AP211" s="120">
        <f t="shared" si="42"/>
        <v>7.8286674215160584E-2</v>
      </c>
      <c r="AQ211" s="120">
        <f t="shared" si="43"/>
        <v>0.10706123497599068</v>
      </c>
      <c r="AR211" s="120">
        <f t="shared" si="44"/>
        <v>0.17027189030529166</v>
      </c>
      <c r="AS211" s="120">
        <f t="shared" si="45"/>
        <v>4.0285808070767072E-2</v>
      </c>
      <c r="AT211" s="120">
        <f t="shared" si="46"/>
        <v>0.1567398040085087</v>
      </c>
      <c r="AU211" s="120">
        <f t="shared" si="47"/>
        <v>0.13202411635092642</v>
      </c>
      <c r="AV211" s="120">
        <f t="shared" si="48"/>
        <v>8.820109271419152E-2</v>
      </c>
      <c r="AW211" s="120">
        <f t="shared" si="49"/>
        <v>6.3676852077922522E-2</v>
      </c>
      <c r="AX211" s="120">
        <f t="shared" si="50"/>
        <v>1.0000000000000002</v>
      </c>
      <c r="AY211" s="120">
        <f>SUMPRODUCT(AN211:AW211,幕後結果_最佳化!$Z$1005:$AI$1005)</f>
        <v>-7.0884987266023707E-3</v>
      </c>
      <c r="AZ211" s="120">
        <f>(SUMPRODUCT(AN211:AW211,MMULT(AN211:AW211,幕後結果!$AB$9:$AK$18)))*252</f>
        <v>3.3534500609717716E-2</v>
      </c>
      <c r="BA211" s="120">
        <f t="shared" si="51"/>
        <v>0.18312427640735598</v>
      </c>
      <c r="BB211" s="115">
        <f t="shared" si="52"/>
        <v>-0.27297581569908314</v>
      </c>
      <c r="BC211" s="53"/>
      <c r="BD211" s="53"/>
    </row>
    <row r="212" spans="1:56">
      <c r="A212" s="88">
        <v>211</v>
      </c>
      <c r="B212" s="116">
        <v>0.33364814510020291</v>
      </c>
      <c r="C212" s="116">
        <v>0.93395739691530966</v>
      </c>
      <c r="D212" s="116">
        <v>0.97781019903846556</v>
      </c>
      <c r="E212" s="116">
        <v>0.1434669908764088</v>
      </c>
      <c r="F212" s="116">
        <v>0.82856384619138557</v>
      </c>
      <c r="G212" s="116">
        <v>0.66507297122012643</v>
      </c>
      <c r="H212" s="116">
        <v>0.92852070060266034</v>
      </c>
      <c r="I212" s="116">
        <v>0.90609236890882339</v>
      </c>
      <c r="J212" s="116">
        <v>7.5108238716212528E-2</v>
      </c>
      <c r="K212" s="97">
        <v>0.28855106420153187</v>
      </c>
      <c r="L212" s="98"/>
      <c r="M212" s="99">
        <v>211</v>
      </c>
      <c r="N212" s="119">
        <v>-0.42986164111581804</v>
      </c>
      <c r="O212" s="119">
        <v>1.5059297589960619</v>
      </c>
      <c r="P212" s="119">
        <v>2.0104876509578324</v>
      </c>
      <c r="Q212" s="119">
        <v>-1.0648717252180318</v>
      </c>
      <c r="R212" s="119">
        <v>0.94850523777176388</v>
      </c>
      <c r="S212" s="119">
        <v>0.42634831408228929</v>
      </c>
      <c r="T212" s="119">
        <v>1.4648619025279932</v>
      </c>
      <c r="U212" s="116">
        <v>1.3170697005922067</v>
      </c>
      <c r="V212" s="116">
        <v>-1.4387672529502402</v>
      </c>
      <c r="W212" s="91">
        <v>-0.55762258860554936</v>
      </c>
      <c r="X212" s="53"/>
      <c r="Y212" s="92">
        <v>211</v>
      </c>
      <c r="Z212" s="116">
        <f>(幕後結果!$AB$2+幕後結果!$AB$4*幕後結果_最佳化!$N1213)*12/3</f>
        <v>-0.42830435980872777</v>
      </c>
      <c r="AA212" s="116">
        <f>(幕後結果!$AC$2+幕後結果!$AC$4*幕後結果_最佳化!$O1213)*12/3</f>
        <v>1.3906493449570145</v>
      </c>
      <c r="AB212" s="116">
        <f>(幕後結果!$AD$2+幕後結果!$AD$4*幕後結果_最佳化!$P1213)*12/3</f>
        <v>1.6033455969030603</v>
      </c>
      <c r="AC212" s="116">
        <f>(幕後結果!$AE$2+幕後結果!$AE$4*幕後結果_最佳化!$Q1213)*12/3</f>
        <v>-0.43416826522215485</v>
      </c>
      <c r="AD212" s="116">
        <f>(幕後結果!$AF$2+幕後結果!$AF$4*幕後結果_最佳化!$R1213)*12/3</f>
        <v>0.26269235757694454</v>
      </c>
      <c r="AE212" s="116">
        <f>(幕後結果!$AG$2+幕後結果!$AG$4*幕後結果_最佳化!$S1213)*12/3</f>
        <v>0.69610292860562806</v>
      </c>
      <c r="AF212" s="116">
        <f>(幕後結果!$AH$2+幕後結果!$AH$4*幕後結果_最佳化!$T1213)*12/3</f>
        <v>0.90858655655141318</v>
      </c>
      <c r="AG212" s="116">
        <f>(幕後結果!$AI$2+幕後結果!$AI$4*幕後結果_最佳化!$U1213)*12/3</f>
        <v>0.86075748901335747</v>
      </c>
      <c r="AH212" s="116">
        <f>(幕後結果!$AJ$2+幕後結果!$AJ$4*幕後結果_最佳化!$V1213)*12/3</f>
        <v>7.5692000763784517E-2</v>
      </c>
      <c r="AI212" s="93">
        <f>(幕後結果!$AK$2+幕後結果!$AK$4*幕後結果_最佳化!$W1213)*12/3</f>
        <v>0.3215924765410948</v>
      </c>
      <c r="AJ212" s="53"/>
      <c r="AK212" s="53"/>
      <c r="AL212" s="53"/>
      <c r="AM212" s="101">
        <v>211</v>
      </c>
      <c r="AN212" s="120">
        <f t="shared" si="40"/>
        <v>1.3136299603110449E-2</v>
      </c>
      <c r="AO212" s="120">
        <f t="shared" si="41"/>
        <v>5.1783555443548415E-3</v>
      </c>
      <c r="AP212" s="120">
        <f t="shared" si="42"/>
        <v>0.12229003355059703</v>
      </c>
      <c r="AQ212" s="120">
        <f t="shared" si="43"/>
        <v>0.20972264124516624</v>
      </c>
      <c r="AR212" s="120">
        <f t="shared" si="44"/>
        <v>0.13574099058008851</v>
      </c>
      <c r="AS212" s="120">
        <f t="shared" si="45"/>
        <v>6.5365088655722756E-2</v>
      </c>
      <c r="AT212" s="120">
        <f t="shared" si="46"/>
        <v>5.8405756697186992E-2</v>
      </c>
      <c r="AU212" s="120">
        <f t="shared" si="47"/>
        <v>7.1574712630845833E-2</v>
      </c>
      <c r="AV212" s="120">
        <f t="shared" si="48"/>
        <v>0.1139438020579028</v>
      </c>
      <c r="AW212" s="120">
        <f t="shared" si="49"/>
        <v>0.20464231943502467</v>
      </c>
      <c r="AX212" s="120">
        <f t="shared" si="50"/>
        <v>1</v>
      </c>
      <c r="AY212" s="120">
        <f>SUMPRODUCT(AN212:AW212,幕後結果_最佳化!$Z$1005:$AI$1005)</f>
        <v>1.4202660427288641E-2</v>
      </c>
      <c r="AZ212" s="120">
        <f>(SUMPRODUCT(AN212:AW212,MMULT(AN212:AW212,幕後結果!$AB$9:$AK$18)))*252</f>
        <v>2.6973310491017071E-2</v>
      </c>
      <c r="BA212" s="120">
        <f t="shared" si="51"/>
        <v>0.16423553358216081</v>
      </c>
      <c r="BB212" s="115">
        <f t="shared" si="52"/>
        <v>-0.17473283002033888</v>
      </c>
      <c r="BC212" s="53"/>
      <c r="BD212" s="53"/>
    </row>
    <row r="213" spans="1:56">
      <c r="A213" s="88">
        <v>212</v>
      </c>
      <c r="B213" s="116">
        <v>0.15956043130186792</v>
      </c>
      <c r="C213" s="116">
        <v>0.24811825901363194</v>
      </c>
      <c r="D213" s="116">
        <v>0.73257396066817781</v>
      </c>
      <c r="E213" s="116">
        <v>0.3073949378330969</v>
      </c>
      <c r="F213" s="116">
        <v>0.75753321552376729</v>
      </c>
      <c r="G213" s="116">
        <v>0.5412416861670224</v>
      </c>
      <c r="H213" s="116">
        <v>0.20348903062094692</v>
      </c>
      <c r="I213" s="116">
        <v>6.0173626428383198E-2</v>
      </c>
      <c r="J213" s="116">
        <v>0.13470457958798399</v>
      </c>
      <c r="K213" s="97">
        <v>0.61979762742854638</v>
      </c>
      <c r="L213" s="98"/>
      <c r="M213" s="99">
        <v>212</v>
      </c>
      <c r="N213" s="119">
        <v>-0.99626611602880544</v>
      </c>
      <c r="O213" s="119">
        <v>-0.68042322717824755</v>
      </c>
      <c r="P213" s="119">
        <v>0.62061635114635316</v>
      </c>
      <c r="Q213" s="119">
        <v>-0.50324806471235595</v>
      </c>
      <c r="R213" s="119">
        <v>0.69838961535036248</v>
      </c>
      <c r="S213" s="119">
        <v>0.1035623999377613</v>
      </c>
      <c r="T213" s="119">
        <v>-0.82922330275095002</v>
      </c>
      <c r="U213" s="116">
        <v>-1.5533177035786441</v>
      </c>
      <c r="V213" s="116">
        <v>-1.1044242201408543</v>
      </c>
      <c r="W213" s="91">
        <v>0.30494932855898199</v>
      </c>
      <c r="X213" s="53"/>
      <c r="Y213" s="92">
        <v>212</v>
      </c>
      <c r="Z213" s="116">
        <f>(幕後結果!$AB$2+幕後結果!$AB$4*幕後結果_最佳化!$N1214)*12/3</f>
        <v>-1.3363623950795371</v>
      </c>
      <c r="AA213" s="116">
        <f>(幕後結果!$AC$2+幕後結果!$AC$4*幕後結果_最佳化!$O1214)*12/3</f>
        <v>-0.14872325111090839</v>
      </c>
      <c r="AB213" s="116">
        <f>(幕後結果!$AD$2+幕後結果!$AD$4*幕後結果_最佳化!$P1214)*12/3</f>
        <v>0.27312086080040265</v>
      </c>
      <c r="AC213" s="116">
        <f>(幕後結果!$AE$2+幕後結果!$AE$4*幕後結果_最佳化!$Q1214)*12/3</f>
        <v>-0.41279208538857964</v>
      </c>
      <c r="AD213" s="116">
        <f>(幕後結果!$AF$2+幕後結果!$AF$4*幕後結果_最佳化!$R1214)*12/3</f>
        <v>-0.11129534007031794</v>
      </c>
      <c r="AE213" s="116">
        <f>(幕後結果!$AG$2+幕後結果!$AG$4*幕後結果_最佳化!$S1214)*12/3</f>
        <v>0.32612402935352397</v>
      </c>
      <c r="AF213" s="116">
        <f>(幕後結果!$AH$2+幕後結果!$AH$4*幕後結果_最佳化!$T1214)*12/3</f>
        <v>-0.5126140106151349</v>
      </c>
      <c r="AG213" s="116">
        <f>(幕後結果!$AI$2+幕後結果!$AI$4*幕後結果_最佳化!$U1214)*12/3</f>
        <v>-0.5685500938710002</v>
      </c>
      <c r="AH213" s="116">
        <f>(幕後結果!$AJ$2+幕後結果!$AJ$4*幕後結果_最佳化!$V1214)*12/3</f>
        <v>-1.1275719067405103</v>
      </c>
      <c r="AI213" s="93">
        <f>(幕後結果!$AK$2+幕後結果!$AK$4*幕後結果_最佳化!$W1214)*12/3</f>
        <v>-0.10883092971369129</v>
      </c>
      <c r="AJ213" s="53"/>
      <c r="AK213" s="53"/>
      <c r="AL213" s="53"/>
      <c r="AM213" s="101">
        <v>212</v>
      </c>
      <c r="AN213" s="120">
        <f t="shared" si="40"/>
        <v>5.6100460819879842E-2</v>
      </c>
      <c r="AO213" s="120">
        <f t="shared" si="41"/>
        <v>7.4874823407858837E-2</v>
      </c>
      <c r="AP213" s="120">
        <f t="shared" si="42"/>
        <v>9.5475182044431547E-2</v>
      </c>
      <c r="AQ213" s="120">
        <f t="shared" si="43"/>
        <v>3.8891826649009045E-2</v>
      </c>
      <c r="AR213" s="120">
        <f t="shared" si="44"/>
        <v>0.12825046455184094</v>
      </c>
      <c r="AS213" s="120">
        <f t="shared" si="45"/>
        <v>0.13703065420046268</v>
      </c>
      <c r="AT213" s="120">
        <f t="shared" si="46"/>
        <v>0.14405007180675217</v>
      </c>
      <c r="AU213" s="120">
        <f t="shared" si="47"/>
        <v>7.9781622452641546E-2</v>
      </c>
      <c r="AV213" s="120">
        <f t="shared" si="48"/>
        <v>0.14987860782699963</v>
      </c>
      <c r="AW213" s="120">
        <f t="shared" si="49"/>
        <v>9.5666286240123813E-2</v>
      </c>
      <c r="AX213" s="120">
        <f t="shared" si="50"/>
        <v>1</v>
      </c>
      <c r="AY213" s="120">
        <f>SUMPRODUCT(AN213:AW213,幕後結果_最佳化!$Z$1005:$AI$1005)</f>
        <v>4.2800392857628933E-2</v>
      </c>
      <c r="AZ213" s="120">
        <f>(SUMPRODUCT(AN213:AW213,MMULT(AN213:AW213,幕後結果!$AB$9:$AK$18)))*252</f>
        <v>2.2380098574295966E-2</v>
      </c>
      <c r="BA213" s="120">
        <f t="shared" si="51"/>
        <v>0.1495997947000462</v>
      </c>
      <c r="BB213" s="115">
        <f t="shared" si="52"/>
        <v>-6.6582405791922603E-4</v>
      </c>
      <c r="BC213" s="53"/>
      <c r="BD213" s="53"/>
    </row>
    <row r="214" spans="1:56">
      <c r="A214" s="88">
        <v>213</v>
      </c>
      <c r="B214" s="116">
        <v>0.93903020596693865</v>
      </c>
      <c r="C214" s="116">
        <v>0.89686168833671576</v>
      </c>
      <c r="D214" s="116">
        <v>0.87865828421459091</v>
      </c>
      <c r="E214" s="116">
        <v>0.64951588603846422</v>
      </c>
      <c r="F214" s="116">
        <v>0.96006794959872965</v>
      </c>
      <c r="G214" s="116">
        <v>0.14474523807324813</v>
      </c>
      <c r="H214" s="116">
        <v>0.58340559878248111</v>
      </c>
      <c r="I214" s="116">
        <v>0.95776010456800353</v>
      </c>
      <c r="J214" s="116">
        <v>0.63616393454176667</v>
      </c>
      <c r="K214" s="97">
        <v>0.65735356055304872</v>
      </c>
      <c r="L214" s="98"/>
      <c r="M214" s="99">
        <v>213</v>
      </c>
      <c r="N214" s="119">
        <v>1.546683482112579</v>
      </c>
      <c r="O214" s="119">
        <v>1.2638701889330404</v>
      </c>
      <c r="P214" s="119">
        <v>1.1683058126189372</v>
      </c>
      <c r="Q214" s="119">
        <v>0.38401378839131012</v>
      </c>
      <c r="R214" s="119">
        <v>1.7514751344005399</v>
      </c>
      <c r="S214" s="119">
        <v>-1.0592400357922254</v>
      </c>
      <c r="T214" s="119">
        <v>0.21061359570919391</v>
      </c>
      <c r="U214" s="116">
        <v>1.7252646422138991</v>
      </c>
      <c r="V214" s="116">
        <v>0.34822377905250462</v>
      </c>
      <c r="W214" s="91">
        <v>0.40525119252140535</v>
      </c>
      <c r="X214" s="53"/>
      <c r="Y214" s="92">
        <v>213</v>
      </c>
      <c r="Z214" s="116">
        <f>(幕後結果!$AB$2+幕後結果!$AB$4*幕後結果_最佳化!$N1215)*12/3</f>
        <v>2.7404871323464186</v>
      </c>
      <c r="AA214" s="116">
        <f>(幕後結果!$AC$2+幕後結果!$AC$4*幕後結果_最佳化!$O1215)*12/3</f>
        <v>1.1151364243149997</v>
      </c>
      <c r="AB214" s="116">
        <f>(幕後結果!$AD$2+幕後結果!$AD$4*幕後結果_最佳化!$P1215)*12/3</f>
        <v>1.3322724756492412</v>
      </c>
      <c r="AC214" s="116">
        <f>(幕後結果!$AE$2+幕後結果!$AE$4*幕後結果_最佳化!$Q1215)*12/3</f>
        <v>0.80164766002356203</v>
      </c>
      <c r="AD214" s="116">
        <f>(幕後結果!$AF$2+幕後結果!$AF$4*幕後結果_最佳化!$R1215)*12/3</f>
        <v>0.93235100546123439</v>
      </c>
      <c r="AE214" s="116">
        <f>(幕後結果!$AG$2+幕後結果!$AG$4*幕後結果_最佳化!$S1215)*12/3</f>
        <v>0.28319427410381143</v>
      </c>
      <c r="AF214" s="116">
        <f>(幕後結果!$AH$2+幕後結果!$AH$4*幕後結果_最佳化!$T1215)*12/3</f>
        <v>0.48969999418480775</v>
      </c>
      <c r="AG214" s="116">
        <f>(幕後結果!$AI$2+幕後結果!$AI$4*幕後結果_最佳化!$U1215)*12/3</f>
        <v>0.98882224148167663</v>
      </c>
      <c r="AH214" s="116">
        <f>(幕後結果!$AJ$2+幕後結果!$AJ$4*幕後結果_最佳化!$V1215)*12/3</f>
        <v>0.91371072651879981</v>
      </c>
      <c r="AI214" s="93">
        <f>(幕後結果!$AK$2+幕後結果!$AK$4*幕後結果_最佳化!$W1215)*12/3</f>
        <v>1.294327907668031</v>
      </c>
      <c r="AJ214" s="53"/>
      <c r="AK214" s="53"/>
      <c r="AL214" s="53"/>
      <c r="AM214" s="101">
        <v>213</v>
      </c>
      <c r="AN214" s="120">
        <f t="shared" si="40"/>
        <v>0.14097940925811758</v>
      </c>
      <c r="AO214" s="120">
        <f t="shared" si="41"/>
        <v>6.2231170179284721E-2</v>
      </c>
      <c r="AP214" s="120">
        <f t="shared" si="42"/>
        <v>7.2179792458299086E-2</v>
      </c>
      <c r="AQ214" s="120">
        <f t="shared" si="43"/>
        <v>5.2873096416927983E-3</v>
      </c>
      <c r="AR214" s="120">
        <f t="shared" si="44"/>
        <v>0.11806664274205124</v>
      </c>
      <c r="AS214" s="120">
        <f t="shared" si="45"/>
        <v>0.14313855671700706</v>
      </c>
      <c r="AT214" s="120">
        <f t="shared" si="46"/>
        <v>0.13752505700540804</v>
      </c>
      <c r="AU214" s="120">
        <f t="shared" si="47"/>
        <v>0.10231340020287462</v>
      </c>
      <c r="AV214" s="120">
        <f t="shared" si="48"/>
        <v>0.10268681304232473</v>
      </c>
      <c r="AW214" s="120">
        <f t="shared" si="49"/>
        <v>0.11559184875294008</v>
      </c>
      <c r="AX214" s="120">
        <f t="shared" si="50"/>
        <v>0.99999999999999989</v>
      </c>
      <c r="AY214" s="120">
        <f>SUMPRODUCT(AN214:AW214,幕後結果_最佳化!$Z$1005:$AI$1005)</f>
        <v>8.7471896543990124E-2</v>
      </c>
      <c r="AZ214" s="120">
        <f>(SUMPRODUCT(AN214:AW214,MMULT(AN214:AW214,幕後結果!$AB$9:$AK$18)))*252</f>
        <v>3.0100152204103399E-2</v>
      </c>
      <c r="BA214" s="120">
        <f t="shared" si="51"/>
        <v>0.17349395437335388</v>
      </c>
      <c r="BB214" s="115">
        <f t="shared" si="52"/>
        <v>0.25690749112832323</v>
      </c>
      <c r="BC214" s="53"/>
      <c r="BD214" s="53"/>
    </row>
    <row r="215" spans="1:56">
      <c r="A215" s="88">
        <v>214</v>
      </c>
      <c r="B215" s="116">
        <v>0.81686309753252417</v>
      </c>
      <c r="C215" s="116">
        <v>0.6770159811597305</v>
      </c>
      <c r="D215" s="116">
        <v>0.86024757699110421</v>
      </c>
      <c r="E215" s="116">
        <v>0.19127181161782958</v>
      </c>
      <c r="F215" s="116">
        <v>0.18442452426135802</v>
      </c>
      <c r="G215" s="116">
        <v>0.9131238679474929</v>
      </c>
      <c r="H215" s="116">
        <v>0.40043657120039478</v>
      </c>
      <c r="I215" s="116">
        <v>0.11399431658463843</v>
      </c>
      <c r="J215" s="116">
        <v>4.8527766304317321E-2</v>
      </c>
      <c r="K215" s="97">
        <v>0.64833462615225845</v>
      </c>
      <c r="L215" s="98"/>
      <c r="M215" s="99">
        <v>214</v>
      </c>
      <c r="N215" s="119">
        <v>0.90347508633969942</v>
      </c>
      <c r="O215" s="119">
        <v>0.45937062687268804</v>
      </c>
      <c r="P215" s="119">
        <v>1.0814323319876817</v>
      </c>
      <c r="Q215" s="119">
        <v>-0.87321917860549081</v>
      </c>
      <c r="R215" s="119">
        <v>-0.89863136101761265</v>
      </c>
      <c r="S215" s="119">
        <v>1.3602454506414363</v>
      </c>
      <c r="T215" s="119">
        <v>-0.25221725390756894</v>
      </c>
      <c r="U215" s="116">
        <v>-1.2055562595862401</v>
      </c>
      <c r="V215" s="116">
        <v>-1.659299119581326</v>
      </c>
      <c r="W215" s="91">
        <v>0.38082817974726835</v>
      </c>
      <c r="X215" s="53"/>
      <c r="Y215" s="92">
        <v>214</v>
      </c>
      <c r="Z215" s="116">
        <f>(幕後結果!$AB$2+幕後結果!$AB$4*幕後結果_最佳化!$N1216)*12/3</f>
        <v>1.7092972706756815</v>
      </c>
      <c r="AA215" s="116">
        <f>(幕後結果!$AC$2+幕後結果!$AC$4*幕後結果_最佳化!$O1216)*12/3</f>
        <v>0.57110734976432198</v>
      </c>
      <c r="AB215" s="116">
        <f>(幕後結果!$AD$2+幕後結果!$AD$4*幕後結果_最佳化!$P1216)*12/3</f>
        <v>1.0836445849807561</v>
      </c>
      <c r="AC215" s="116">
        <f>(幕後結果!$AE$2+幕後結果!$AE$4*幕後結果_最佳化!$Q1216)*12/3</f>
        <v>-0.27635353745572649</v>
      </c>
      <c r="AD215" s="116">
        <f>(幕後結果!$AF$2+幕後結果!$AF$4*幕後結果_最佳化!$R1216)*12/3</f>
        <v>-0.65189343029696356</v>
      </c>
      <c r="AE215" s="116">
        <f>(幕後結果!$AG$2+幕後結果!$AG$4*幕後結果_最佳化!$S1216)*12/3</f>
        <v>1.385599340288695</v>
      </c>
      <c r="AF215" s="116">
        <f>(幕後結果!$AH$2+幕後結果!$AH$4*幕後結果_最佳化!$T1216)*12/3</f>
        <v>-3.1250961250542247E-2</v>
      </c>
      <c r="AG215" s="116">
        <f>(幕後結果!$AI$2+幕後結果!$AI$4*幕後結果_最佳化!$U1216)*12/3</f>
        <v>-0.30523632380704324</v>
      </c>
      <c r="AH215" s="116">
        <f>(幕後結果!$AJ$2+幕後結果!$AJ$4*幕後結果_最佳化!$V1216)*12/3</f>
        <v>-0.98468679784843127</v>
      </c>
      <c r="AI215" s="93">
        <f>(幕後結果!$AK$2+幕後結果!$AK$4*幕後結果_最佳化!$W1216)*12/3</f>
        <v>0.11066938591864461</v>
      </c>
      <c r="AJ215" s="53"/>
      <c r="AK215" s="53"/>
      <c r="AL215" s="53"/>
      <c r="AM215" s="101">
        <v>214</v>
      </c>
      <c r="AN215" s="120">
        <f t="shared" si="40"/>
        <v>5.9695258378239496E-2</v>
      </c>
      <c r="AO215" s="120">
        <f t="shared" si="41"/>
        <v>0.11627094049246407</v>
      </c>
      <c r="AP215" s="120">
        <f t="shared" si="42"/>
        <v>9.2949776053900021E-2</v>
      </c>
      <c r="AQ215" s="120">
        <f t="shared" si="43"/>
        <v>0.14030139529517077</v>
      </c>
      <c r="AR215" s="120">
        <f t="shared" si="44"/>
        <v>5.9201154998570404E-3</v>
      </c>
      <c r="AS215" s="120">
        <f t="shared" si="45"/>
        <v>0.13195679137689742</v>
      </c>
      <c r="AT215" s="120">
        <f t="shared" si="46"/>
        <v>6.8734285161395542E-2</v>
      </c>
      <c r="AU215" s="120">
        <f t="shared" si="47"/>
        <v>0.1278215365097283</v>
      </c>
      <c r="AV215" s="120">
        <f t="shared" si="48"/>
        <v>0.13188719690055581</v>
      </c>
      <c r="AW215" s="120">
        <f t="shared" si="49"/>
        <v>0.12446270433179139</v>
      </c>
      <c r="AX215" s="120">
        <f t="shared" si="50"/>
        <v>0.99999999999999989</v>
      </c>
      <c r="AY215" s="120">
        <f>SUMPRODUCT(AN215:AW215,幕後結果_最佳化!$Z$1005:$AI$1005)</f>
        <v>0.1264141851133439</v>
      </c>
      <c r="AZ215" s="120">
        <f>(SUMPRODUCT(AN215:AW215,MMULT(AN215:AW215,幕後結果!$AB$9:$AK$18)))*252</f>
        <v>2.4342398284571538E-2</v>
      </c>
      <c r="BA215" s="120">
        <f t="shared" si="51"/>
        <v>0.15602050597460432</v>
      </c>
      <c r="BB215" s="115">
        <f t="shared" si="52"/>
        <v>0.53527697908464433</v>
      </c>
      <c r="BC215" s="53"/>
      <c r="BD215" s="53"/>
    </row>
    <row r="216" spans="1:56">
      <c r="A216" s="88">
        <v>215</v>
      </c>
      <c r="B216" s="116">
        <v>0.84329731116810058</v>
      </c>
      <c r="C216" s="116">
        <v>0.75398496760974143</v>
      </c>
      <c r="D216" s="116">
        <v>0.26078144982665363</v>
      </c>
      <c r="E216" s="116">
        <v>0.84676403010394807</v>
      </c>
      <c r="F216" s="116">
        <v>0.36308499742697742</v>
      </c>
      <c r="G216" s="116">
        <v>0.85378701141880242</v>
      </c>
      <c r="H216" s="116">
        <v>0.25406791400527129</v>
      </c>
      <c r="I216" s="116">
        <v>4.4564933612373014E-2</v>
      </c>
      <c r="J216" s="116">
        <v>0.33226904323498885</v>
      </c>
      <c r="K216" s="97">
        <v>0.91380974917892166</v>
      </c>
      <c r="L216" s="98"/>
      <c r="M216" s="99">
        <v>215</v>
      </c>
      <c r="N216" s="119">
        <v>1.0081022498758956</v>
      </c>
      <c r="O216" s="119">
        <v>0.68708357378736729</v>
      </c>
      <c r="P216" s="119">
        <v>-0.6409381016113711</v>
      </c>
      <c r="Q216" s="119">
        <v>1.0226530024666203</v>
      </c>
      <c r="R216" s="119">
        <v>-0.3502248018297115</v>
      </c>
      <c r="S216" s="119">
        <v>1.0528145891835781</v>
      </c>
      <c r="T216" s="119">
        <v>-0.66174317753725598</v>
      </c>
      <c r="U216" s="116">
        <v>-1.7000056263040033</v>
      </c>
      <c r="V216" s="116">
        <v>-0.43365624253796131</v>
      </c>
      <c r="W216" s="91">
        <v>1.3645946041292236</v>
      </c>
      <c r="X216" s="53"/>
      <c r="Y216" s="92">
        <v>215</v>
      </c>
      <c r="Z216" s="116">
        <f>(幕後結果!$AB$2+幕後結果!$AB$4*幕後結果_最佳化!$N1217)*12/3</f>
        <v>1.8770352402092574</v>
      </c>
      <c r="AA216" s="116">
        <f>(幕後結果!$AC$2+幕後結果!$AC$4*幕後結果_最佳化!$O1217)*12/3</f>
        <v>0.72908444207448542</v>
      </c>
      <c r="AB216" s="116">
        <f>(幕後結果!$AD$2+幕後結果!$AD$4*幕後結果_最佳化!$P1217)*12/3</f>
        <v>-0.21007161357125545</v>
      </c>
      <c r="AC216" s="116">
        <f>(幕後結果!$AE$2+幕後結果!$AE$4*幕後結果_最佳化!$Q1217)*12/3</f>
        <v>0.92278458190549062</v>
      </c>
      <c r="AD216" s="116">
        <f>(幕後結果!$AF$2+幕後結果!$AF$4*幕後結果_最佳化!$R1217)*12/3</f>
        <v>-0.53102535908109005</v>
      </c>
      <c r="AE216" s="116">
        <f>(幕後結果!$AG$2+幕後結果!$AG$4*幕後結果_最佳化!$S1217)*12/3</f>
        <v>1.5747586498699393</v>
      </c>
      <c r="AF216" s="116">
        <f>(幕後結果!$AH$2+幕後結果!$AH$4*幕後結果_最佳化!$T1217)*12/3</f>
        <v>-0.20398704761683736</v>
      </c>
      <c r="AG216" s="116">
        <f>(幕後結果!$AI$2+幕後結果!$AI$4*幕後結果_最佳化!$U1217)*12/3</f>
        <v>-0.34460228123759967</v>
      </c>
      <c r="AH216" s="116">
        <f>(幕後結果!$AJ$2+幕後結果!$AJ$4*幕後結果_最佳化!$V1217)*12/3</f>
        <v>-0.69978613706760306</v>
      </c>
      <c r="AI216" s="93">
        <f>(幕後結果!$AK$2+幕後結果!$AK$4*幕後結果_最佳化!$W1217)*12/3</f>
        <v>0.63320781645205271</v>
      </c>
      <c r="AJ216" s="53"/>
      <c r="AK216" s="53"/>
      <c r="AL216" s="53"/>
      <c r="AM216" s="101">
        <v>215</v>
      </c>
      <c r="AN216" s="120">
        <f t="shared" si="40"/>
        <v>0.14954416028254047</v>
      </c>
      <c r="AO216" s="120">
        <f t="shared" si="41"/>
        <v>3.0029403859252967E-2</v>
      </c>
      <c r="AP216" s="120">
        <f t="shared" si="42"/>
        <v>0.17209032592483142</v>
      </c>
      <c r="AQ216" s="120">
        <f t="shared" si="43"/>
        <v>0.15715458717586042</v>
      </c>
      <c r="AR216" s="120">
        <f t="shared" si="44"/>
        <v>2.6083343580981157E-2</v>
      </c>
      <c r="AS216" s="120">
        <f t="shared" si="45"/>
        <v>0.13918173565463901</v>
      </c>
      <c r="AT216" s="120">
        <f t="shared" si="46"/>
        <v>7.1739324702662241E-2</v>
      </c>
      <c r="AU216" s="120">
        <f t="shared" si="47"/>
        <v>9.0771064787520728E-2</v>
      </c>
      <c r="AV216" s="120">
        <f t="shared" si="48"/>
        <v>0.14555736358991803</v>
      </c>
      <c r="AW216" s="120">
        <f t="shared" si="49"/>
        <v>1.7848690441793713E-2</v>
      </c>
      <c r="AX216" s="120">
        <f t="shared" si="50"/>
        <v>1</v>
      </c>
      <c r="AY216" s="120">
        <f>SUMPRODUCT(AN216:AW216,幕後結果_最佳化!$Z$1005:$AI$1005)</f>
        <v>9.1342769290759546E-2</v>
      </c>
      <c r="AZ216" s="120">
        <f>(SUMPRODUCT(AN216:AW216,MMULT(AN216:AW216,幕後結果!$AB$9:$AK$18)))*252</f>
        <v>3.7666252078018408E-2</v>
      </c>
      <c r="BA216" s="120">
        <f t="shared" si="51"/>
        <v>0.19407795361147645</v>
      </c>
      <c r="BB216" s="115">
        <f t="shared" si="52"/>
        <v>0.24960469949995892</v>
      </c>
      <c r="BC216" s="53"/>
      <c r="BD216" s="53"/>
    </row>
    <row r="217" spans="1:56">
      <c r="A217" s="88">
        <v>216</v>
      </c>
      <c r="B217" s="116">
        <v>0.58496206269202666</v>
      </c>
      <c r="C217" s="116">
        <v>0.50773074479384483</v>
      </c>
      <c r="D217" s="116">
        <v>0.6328164217788641</v>
      </c>
      <c r="E217" s="116">
        <v>0.92769370742885693</v>
      </c>
      <c r="F217" s="116">
        <v>1.6347453234432985E-2</v>
      </c>
      <c r="G217" s="116">
        <v>0.8138308537666632</v>
      </c>
      <c r="H217" s="116">
        <v>0.80938372935574798</v>
      </c>
      <c r="I217" s="116">
        <v>0.90884539122610364</v>
      </c>
      <c r="J217" s="116">
        <v>7.7397049078252955E-2</v>
      </c>
      <c r="K217" s="97">
        <v>0.76986956689665464</v>
      </c>
      <c r="L217" s="98"/>
      <c r="M217" s="99">
        <v>216</v>
      </c>
      <c r="N217" s="119">
        <v>0.2146042570560498</v>
      </c>
      <c r="O217" s="119">
        <v>1.9379316425124145E-2</v>
      </c>
      <c r="P217" s="119">
        <v>0.33932201950549767</v>
      </c>
      <c r="Q217" s="119">
        <v>1.4588275235101806</v>
      </c>
      <c r="R217" s="119">
        <v>-2.1358099661706111</v>
      </c>
      <c r="S217" s="119">
        <v>0.89210194502753526</v>
      </c>
      <c r="T217" s="119">
        <v>0.87562755356957156</v>
      </c>
      <c r="U217" s="116">
        <v>1.3336785803192159</v>
      </c>
      <c r="V217" s="116">
        <v>-1.4228001490526527</v>
      </c>
      <c r="W217" s="91">
        <v>0.73841736380216816</v>
      </c>
      <c r="X217" s="53"/>
      <c r="Y217" s="92">
        <v>216</v>
      </c>
      <c r="Z217" s="116">
        <f>(幕後結果!$AB$2+幕後結果!$AB$4*幕後結果_最佳化!$N1218)*12/3</f>
        <v>0.60490152611384651</v>
      </c>
      <c r="AA217" s="116">
        <f>(幕後結果!$AC$2+幕後結果!$AC$4*幕後結果_最佳化!$O1218)*12/3</f>
        <v>0.29094113471155042</v>
      </c>
      <c r="AB217" s="116">
        <f>(幕後結果!$AD$2+幕後結果!$AD$4*幕後結果_最佳化!$P1218)*12/3</f>
        <v>0.34408250650188443</v>
      </c>
      <c r="AC217" s="116">
        <f>(幕後結果!$AE$2+幕後結果!$AE$4*幕後結果_最佳化!$Q1218)*12/3</f>
        <v>1.2139827908455727</v>
      </c>
      <c r="AD217" s="116">
        <f>(幕後結果!$AF$2+幕後結果!$AF$4*幕後結果_最佳化!$R1218)*12/3</f>
        <v>-1.5188776478533661</v>
      </c>
      <c r="AE217" s="116">
        <f>(幕後結果!$AG$2+幕後結果!$AG$4*幕後結果_最佳化!$S1218)*12/3</f>
        <v>1.5828407358658498</v>
      </c>
      <c r="AF217" s="116">
        <f>(幕後結果!$AH$2+幕後結果!$AH$4*幕後結果_最佳化!$T1218)*12/3</f>
        <v>0.36387757104637819</v>
      </c>
      <c r="AG217" s="116">
        <f>(幕後結果!$AI$2+幕後結果!$AI$4*幕後結果_最佳化!$U1218)*12/3</f>
        <v>0.49354264014372018</v>
      </c>
      <c r="AH217" s="116">
        <f>(幕後結果!$AJ$2+幕後結果!$AJ$4*幕後結果_最佳化!$V1218)*12/3</f>
        <v>-0.56312449531288089</v>
      </c>
      <c r="AI217" s="93">
        <f>(幕後結果!$AK$2+幕後結果!$AK$4*幕後結果_最佳化!$W1218)*12/3</f>
        <v>0.69207326331822028</v>
      </c>
      <c r="AJ217" s="53"/>
      <c r="AK217" s="53"/>
      <c r="AL217" s="53"/>
      <c r="AM217" s="101">
        <v>216</v>
      </c>
      <c r="AN217" s="120">
        <f t="shared" si="40"/>
        <v>0.14208724314731069</v>
      </c>
      <c r="AO217" s="120">
        <f t="shared" si="41"/>
        <v>0.16032011548310179</v>
      </c>
      <c r="AP217" s="120">
        <f t="shared" si="42"/>
        <v>6.8617977816310752E-2</v>
      </c>
      <c r="AQ217" s="120">
        <f t="shared" si="43"/>
        <v>1.0304097969582945E-2</v>
      </c>
      <c r="AR217" s="120">
        <f t="shared" si="44"/>
        <v>0.17515620424989281</v>
      </c>
      <c r="AS217" s="120">
        <f t="shared" si="45"/>
        <v>0.189536620577442</v>
      </c>
      <c r="AT217" s="120">
        <f t="shared" si="46"/>
        <v>1.0391019276949558E-2</v>
      </c>
      <c r="AU217" s="120">
        <f t="shared" si="47"/>
        <v>0.1100388174359825</v>
      </c>
      <c r="AV217" s="120">
        <f t="shared" si="48"/>
        <v>0.10340509814442356</v>
      </c>
      <c r="AW217" s="120">
        <f t="shared" si="49"/>
        <v>3.0142805899003356E-2</v>
      </c>
      <c r="AX217" s="120">
        <f t="shared" si="50"/>
        <v>0.99999999999999989</v>
      </c>
      <c r="AY217" s="120">
        <f>SUMPRODUCT(AN217:AW217,幕後結果_最佳化!$Z$1005:$AI$1005)</f>
        <v>9.5782238980731252E-2</v>
      </c>
      <c r="AZ217" s="120">
        <f>(SUMPRODUCT(AN217:AW217,MMULT(AN217:AW217,幕後結果!$AB$9:$AK$18)))*252</f>
        <v>3.0259242436287949E-2</v>
      </c>
      <c r="BA217" s="120">
        <f t="shared" si="51"/>
        <v>0.17395183941622447</v>
      </c>
      <c r="BB217" s="115">
        <f t="shared" si="52"/>
        <v>0.30400505771138703</v>
      </c>
      <c r="BC217" s="53"/>
      <c r="BD217" s="53"/>
    </row>
    <row r="218" spans="1:56">
      <c r="A218" s="88">
        <v>217</v>
      </c>
      <c r="B218" s="116">
        <v>0.77275938410338663</v>
      </c>
      <c r="C218" s="116">
        <v>4.1132829200714038E-3</v>
      </c>
      <c r="D218" s="116">
        <v>0.86359063197701347</v>
      </c>
      <c r="E218" s="116">
        <v>0.43353956786555448</v>
      </c>
      <c r="F218" s="116">
        <v>0.1673497630830274</v>
      </c>
      <c r="G218" s="116">
        <v>0.65655145800165648</v>
      </c>
      <c r="H218" s="116">
        <v>0.37312097711451608</v>
      </c>
      <c r="I218" s="116">
        <v>0.80064452078530923</v>
      </c>
      <c r="J218" s="116">
        <v>0.38152391939366459</v>
      </c>
      <c r="K218" s="97">
        <v>0.65760711845390918</v>
      </c>
      <c r="L218" s="98"/>
      <c r="M218" s="99">
        <v>217</v>
      </c>
      <c r="N218" s="119">
        <v>0.74796506174949173</v>
      </c>
      <c r="O218" s="119">
        <v>-2.6426267879171221</v>
      </c>
      <c r="P218" s="119">
        <v>1.0965944012203686</v>
      </c>
      <c r="Q218" s="119">
        <v>-0.16736973689843718</v>
      </c>
      <c r="R218" s="119">
        <v>-0.96469115622201707</v>
      </c>
      <c r="S218" s="119">
        <v>0.40306951805503399</v>
      </c>
      <c r="T218" s="119">
        <v>-0.32359859180451545</v>
      </c>
      <c r="U218" s="116">
        <v>0.84392564183477492</v>
      </c>
      <c r="V218" s="116">
        <v>-0.30148086550658659</v>
      </c>
      <c r="W218" s="91">
        <v>0.40594125690392935</v>
      </c>
      <c r="X218" s="53"/>
      <c r="Y218" s="92">
        <v>217</v>
      </c>
      <c r="Z218" s="116">
        <f>(幕後結果!$AB$2+幕後結果!$AB$4*幕後結果_最佳化!$N1219)*12/3</f>
        <v>1.4599840437348233</v>
      </c>
      <c r="AA218" s="116">
        <f>(幕後結果!$AC$2+幕後結果!$AC$4*幕後結果_最佳化!$O1219)*12/3</f>
        <v>-1.64635126865495</v>
      </c>
      <c r="AB218" s="116">
        <f>(幕後結果!$AD$2+幕後結果!$AD$4*幕後結果_最佳化!$P1219)*12/3</f>
        <v>0.85985574912661578</v>
      </c>
      <c r="AC218" s="116">
        <f>(幕後結果!$AE$2+幕後結果!$AE$4*幕後結果_最佳化!$Q1219)*12/3</f>
        <v>4.1395042122483419E-2</v>
      </c>
      <c r="AD218" s="116">
        <f>(幕後結果!$AF$2+幕後結果!$AF$4*幕後結果_最佳化!$R1219)*12/3</f>
        <v>-0.6765117369689112</v>
      </c>
      <c r="AE218" s="116">
        <f>(幕後結果!$AG$2+幕後結果!$AG$4*幕後結果_最佳化!$S1219)*12/3</f>
        <v>0.73330965407675708</v>
      </c>
      <c r="AF218" s="116">
        <f>(幕後結果!$AH$2+幕後結果!$AH$4*幕後結果_最佳化!$T1219)*12/3</f>
        <v>-0.35702485592229244</v>
      </c>
      <c r="AG218" s="116">
        <f>(幕後結果!$AI$2+幕後結果!$AI$4*幕後結果_最佳化!$U1219)*12/3</f>
        <v>-4.7968930207880532E-2</v>
      </c>
      <c r="AH218" s="116">
        <f>(幕後結果!$AJ$2+幕後結果!$AJ$4*幕後結果_最佳化!$V1219)*12/3</f>
        <v>-0.32045873282905901</v>
      </c>
      <c r="AI218" s="93">
        <f>(幕後結果!$AK$2+幕後結果!$AK$4*幕後結果_最佳化!$W1219)*12/3</f>
        <v>0.82217511126483334</v>
      </c>
      <c r="AJ218" s="53"/>
      <c r="AK218" s="53"/>
      <c r="AL218" s="53"/>
      <c r="AM218" s="101">
        <v>217</v>
      </c>
      <c r="AN218" s="120">
        <f t="shared" si="40"/>
        <v>1.0610696064423828E-2</v>
      </c>
      <c r="AO218" s="120">
        <f t="shared" si="41"/>
        <v>0.11125162763186659</v>
      </c>
      <c r="AP218" s="120">
        <f t="shared" si="42"/>
        <v>0.13323806883564718</v>
      </c>
      <c r="AQ218" s="120">
        <f t="shared" si="43"/>
        <v>0.1905450391666296</v>
      </c>
      <c r="AR218" s="120">
        <f t="shared" si="44"/>
        <v>2.4574140217895935E-2</v>
      </c>
      <c r="AS218" s="120">
        <f t="shared" si="45"/>
        <v>2.2054967921612226E-2</v>
      </c>
      <c r="AT218" s="120">
        <f t="shared" si="46"/>
        <v>0.16776131420917384</v>
      </c>
      <c r="AU218" s="120">
        <f t="shared" si="47"/>
        <v>7.8850570206845508E-2</v>
      </c>
      <c r="AV218" s="120">
        <f t="shared" si="48"/>
        <v>0.1109737627670748</v>
      </c>
      <c r="AW218" s="120">
        <f t="shared" si="49"/>
        <v>0.15013981297883036</v>
      </c>
      <c r="AX218" s="120">
        <f t="shared" si="50"/>
        <v>0.99999999999999989</v>
      </c>
      <c r="AY218" s="120">
        <f>SUMPRODUCT(AN218:AW218,幕後結果_最佳化!$Z$1005:$AI$1005)</f>
        <v>5.5153829861732284E-2</v>
      </c>
      <c r="AZ218" s="120">
        <f>(SUMPRODUCT(AN218:AW218,MMULT(AN218:AW218,幕後結果!$AB$9:$AK$18)))*252</f>
        <v>2.2807060425655355E-2</v>
      </c>
      <c r="BA218" s="120">
        <f t="shared" si="51"/>
        <v>0.15102006630132089</v>
      </c>
      <c r="BB218" s="115">
        <f t="shared" si="52"/>
        <v>8.1140408436074868E-2</v>
      </c>
      <c r="BC218" s="53"/>
      <c r="BD218" s="53"/>
    </row>
    <row r="219" spans="1:56">
      <c r="A219" s="88">
        <v>218</v>
      </c>
      <c r="B219" s="116">
        <v>0.89758091282476049</v>
      </c>
      <c r="C219" s="116">
        <v>0.97680819869302349</v>
      </c>
      <c r="D219" s="116">
        <v>0.52820321781712121</v>
      </c>
      <c r="E219" s="116">
        <v>9.3684696467686068E-2</v>
      </c>
      <c r="F219" s="116">
        <v>0.7224406423272911</v>
      </c>
      <c r="G219" s="116">
        <v>0.13174985277809603</v>
      </c>
      <c r="H219" s="116">
        <v>0.92580720022707252</v>
      </c>
      <c r="I219" s="116">
        <v>0.36050771871077081</v>
      </c>
      <c r="J219" s="116">
        <v>0.93682835944513654</v>
      </c>
      <c r="K219" s="97">
        <v>0.52712977911293613</v>
      </c>
      <c r="L219" s="98"/>
      <c r="M219" s="99">
        <v>218</v>
      </c>
      <c r="N219" s="119">
        <v>1.2678873719868706</v>
      </c>
      <c r="O219" s="119">
        <v>1.9918856790192032</v>
      </c>
      <c r="P219" s="119">
        <v>7.0753972780782312E-2</v>
      </c>
      <c r="Q219" s="119">
        <v>-1.3184011592703786</v>
      </c>
      <c r="R219" s="119">
        <v>0.5901072995316744</v>
      </c>
      <c r="S219" s="119">
        <v>-1.1181575622354347</v>
      </c>
      <c r="T219" s="119">
        <v>1.4452573974958955</v>
      </c>
      <c r="U219" s="116">
        <v>-0.35710201317053214</v>
      </c>
      <c r="V219" s="116">
        <v>1.5286820628756632</v>
      </c>
      <c r="W219" s="91">
        <v>6.8056771627721335E-2</v>
      </c>
      <c r="X219" s="53"/>
      <c r="Y219" s="92">
        <v>218</v>
      </c>
      <c r="Z219" s="116">
        <f>(幕後結果!$AB$2+幕後結果!$AB$4*幕後結果_最佳化!$N1220)*12/3</f>
        <v>2.2935220054540393</v>
      </c>
      <c r="AA219" s="116">
        <f>(幕後結果!$AC$2+幕後結果!$AC$4*幕後結果_最佳化!$O1220)*12/3</f>
        <v>1.6518044041813083</v>
      </c>
      <c r="AB219" s="116">
        <f>(幕後結果!$AD$2+幕後結果!$AD$4*幕後結果_最佳化!$P1220)*12/3</f>
        <v>0.47724191205209032</v>
      </c>
      <c r="AC219" s="116">
        <f>(幕後結果!$AE$2+幕後結果!$AE$4*幕後結果_最佳化!$Q1220)*12/3</f>
        <v>-0.59172163969175506</v>
      </c>
      <c r="AD219" s="116">
        <f>(幕後結果!$AF$2+幕後結果!$AF$4*幕後結果_最佳化!$R1220)*12/3</f>
        <v>9.0668420358183233E-2</v>
      </c>
      <c r="AE219" s="116">
        <f>(幕後結果!$AG$2+幕後結果!$AG$4*幕後結果_最佳化!$S1220)*12/3</f>
        <v>-0.19354923278293712</v>
      </c>
      <c r="AF219" s="116">
        <f>(幕後結果!$AH$2+幕後結果!$AH$4*幕後結果_最佳化!$T1220)*12/3</f>
        <v>0.95796145412111577</v>
      </c>
      <c r="AG219" s="116">
        <f>(幕後結果!$AI$2+幕後結果!$AI$4*幕後結果_最佳化!$U1220)*12/3</f>
        <v>3.6025642756100269E-2</v>
      </c>
      <c r="AH219" s="116">
        <f>(幕後結果!$AJ$2+幕後結果!$AJ$4*幕後結果_最佳化!$V1220)*12/3</f>
        <v>0.78673309305427308</v>
      </c>
      <c r="AI219" s="93">
        <f>(幕後結果!$AK$2+幕後結果!$AK$4*幕後結果_最佳化!$W1220)*12/3</f>
        <v>0.61380708711422849</v>
      </c>
      <c r="AJ219" s="53"/>
      <c r="AK219" s="53"/>
      <c r="AL219" s="53"/>
      <c r="AM219" s="101">
        <v>218</v>
      </c>
      <c r="AN219" s="120">
        <f t="shared" si="40"/>
        <v>1.225942262158004E-2</v>
      </c>
      <c r="AO219" s="120">
        <f t="shared" si="41"/>
        <v>0.14812841824444459</v>
      </c>
      <c r="AP219" s="120">
        <f t="shared" si="42"/>
        <v>0.16775822566034887</v>
      </c>
      <c r="AQ219" s="120">
        <f t="shared" si="43"/>
        <v>0.12442991337730851</v>
      </c>
      <c r="AR219" s="120">
        <f t="shared" si="44"/>
        <v>8.4379229016710786E-3</v>
      </c>
      <c r="AS219" s="120">
        <f t="shared" si="45"/>
        <v>5.8837320580637465E-3</v>
      </c>
      <c r="AT219" s="120">
        <f t="shared" si="46"/>
        <v>0.14669756787939769</v>
      </c>
      <c r="AU219" s="120">
        <f t="shared" si="47"/>
        <v>0.1199464947862523</v>
      </c>
      <c r="AV219" s="120">
        <f t="shared" si="48"/>
        <v>9.492962754144027E-2</v>
      </c>
      <c r="AW219" s="120">
        <f t="shared" si="49"/>
        <v>0.17152867492949289</v>
      </c>
      <c r="AX219" s="120">
        <f t="shared" si="50"/>
        <v>0.99999999999999989</v>
      </c>
      <c r="AY219" s="120">
        <f>SUMPRODUCT(AN219:AW219,幕後結果_最佳化!$Z$1005:$AI$1005)</f>
        <v>7.2838296301326086E-2</v>
      </c>
      <c r="AZ219" s="120">
        <f>(SUMPRODUCT(AN219:AW219,MMULT(AN219:AW219,幕後結果!$AB$9:$AK$18)))*252</f>
        <v>2.2391729968046666E-2</v>
      </c>
      <c r="BA219" s="120">
        <f t="shared" si="51"/>
        <v>0.149638664682784</v>
      </c>
      <c r="BB219" s="115">
        <f t="shared" si="52"/>
        <v>0.20007059248217482</v>
      </c>
      <c r="BC219" s="53"/>
      <c r="BD219" s="53"/>
    </row>
    <row r="220" spans="1:56">
      <c r="A220" s="88">
        <v>219</v>
      </c>
      <c r="B220" s="116">
        <v>0.22437522133263466</v>
      </c>
      <c r="C220" s="116">
        <v>0.18724492490181333</v>
      </c>
      <c r="D220" s="116">
        <v>0.4563677381053004</v>
      </c>
      <c r="E220" s="116">
        <v>0.8149954127325727</v>
      </c>
      <c r="F220" s="116">
        <v>0.39333305878164881</v>
      </c>
      <c r="G220" s="116">
        <v>0.1338800893164187</v>
      </c>
      <c r="H220" s="116">
        <v>0.52233028569219675</v>
      </c>
      <c r="I220" s="116">
        <v>2.9191742794375308E-2</v>
      </c>
      <c r="J220" s="116">
        <v>0.41812936033855297</v>
      </c>
      <c r="K220" s="97">
        <v>0.83213401671504461</v>
      </c>
      <c r="L220" s="98"/>
      <c r="M220" s="99">
        <v>219</v>
      </c>
      <c r="N220" s="119">
        <v>-0.75749987179968659</v>
      </c>
      <c r="O220" s="119">
        <v>-0.88809463221134854</v>
      </c>
      <c r="P220" s="119">
        <v>-0.10958882174924289</v>
      </c>
      <c r="Q220" s="119">
        <v>0.89645617881836026</v>
      </c>
      <c r="R220" s="119">
        <v>-0.27064235364635908</v>
      </c>
      <c r="S220" s="119">
        <v>-1.1082353712421518</v>
      </c>
      <c r="T220" s="119">
        <v>5.600298574505496E-2</v>
      </c>
      <c r="U220" s="116">
        <v>-1.8928074115578533</v>
      </c>
      <c r="V220" s="116">
        <v>-0.20668135356557388</v>
      </c>
      <c r="W220" s="91">
        <v>0.96263253023587003</v>
      </c>
      <c r="X220" s="53"/>
      <c r="Y220" s="92">
        <v>219</v>
      </c>
      <c r="Z220" s="116">
        <f>(幕後結果!$AB$2+幕後結果!$AB$4*幕後結果_最佳化!$N1221)*12/3</f>
        <v>-0.95357303477832944</v>
      </c>
      <c r="AA220" s="116">
        <f>(幕後結果!$AC$2+幕後結果!$AC$4*幕後結果_最佳化!$O1221)*12/3</f>
        <v>-0.3100170117261446</v>
      </c>
      <c r="AB220" s="116">
        <f>(幕後結果!$AD$2+幕後結果!$AD$4*幕後結果_最佳化!$P1221)*12/3</f>
        <v>-0.25654777205302648</v>
      </c>
      <c r="AC220" s="116">
        <f>(幕後結果!$AE$2+幕後結果!$AE$4*幕後結果_最佳化!$Q1221)*12/3</f>
        <v>0.54500176356966001</v>
      </c>
      <c r="AD220" s="116">
        <f>(幕後結果!$AF$2+幕後結果!$AF$4*幕後結果_最佳化!$R1221)*12/3</f>
        <v>-0.68876709300633232</v>
      </c>
      <c r="AE220" s="116">
        <f>(幕後結果!$AG$2+幕後結果!$AG$4*幕後結果_最佳化!$S1221)*12/3</f>
        <v>-5.1737366016802677E-2</v>
      </c>
      <c r="AF220" s="116">
        <f>(幕後結果!$AH$2+幕後結果!$AH$4*幕後結果_最佳化!$T1221)*12/3</f>
        <v>-0.1462385491613854</v>
      </c>
      <c r="AG220" s="116">
        <f>(幕後結果!$AI$2+幕後結果!$AI$4*幕後結果_最佳化!$U1221)*12/3</f>
        <v>-0.91358323552678333</v>
      </c>
      <c r="AH220" s="116">
        <f>(幕後結果!$AJ$2+幕後結果!$AJ$4*幕後結果_最佳化!$V1221)*12/3</f>
        <v>-0.89645681584624137</v>
      </c>
      <c r="AI220" s="93">
        <f>(幕後結果!$AK$2+幕後結果!$AK$4*幕後結果_最佳化!$W1221)*12/3</f>
        <v>0.23121589387147498</v>
      </c>
      <c r="AJ220" s="53"/>
      <c r="AK220" s="53"/>
      <c r="AL220" s="53"/>
      <c r="AM220" s="101">
        <v>219</v>
      </c>
      <c r="AN220" s="120">
        <f t="shared" si="40"/>
        <v>9.182248051136406E-2</v>
      </c>
      <c r="AO220" s="120">
        <f t="shared" si="41"/>
        <v>5.510214869560015E-2</v>
      </c>
      <c r="AP220" s="120">
        <f t="shared" si="42"/>
        <v>1.2367861720437526E-2</v>
      </c>
      <c r="AQ220" s="120">
        <f t="shared" si="43"/>
        <v>8.4845205991878697E-2</v>
      </c>
      <c r="AR220" s="120">
        <f t="shared" si="44"/>
        <v>9.9333151532831288E-2</v>
      </c>
      <c r="AS220" s="120">
        <f t="shared" si="45"/>
        <v>5.7029095077418747E-2</v>
      </c>
      <c r="AT220" s="120">
        <f t="shared" si="46"/>
        <v>0.15861274300730971</v>
      </c>
      <c r="AU220" s="120">
        <f t="shared" si="47"/>
        <v>0.14117611817738188</v>
      </c>
      <c r="AV220" s="120">
        <f t="shared" si="48"/>
        <v>0.14472949272668986</v>
      </c>
      <c r="AW220" s="120">
        <f t="shared" si="49"/>
        <v>0.15498170255908816</v>
      </c>
      <c r="AX220" s="120">
        <f t="shared" si="50"/>
        <v>1</v>
      </c>
      <c r="AY220" s="120">
        <f>SUMPRODUCT(AN220:AW220,幕後結果_最佳化!$Z$1005:$AI$1005)</f>
        <v>3.6253332415903776E-2</v>
      </c>
      <c r="AZ220" s="120">
        <f>(SUMPRODUCT(AN220:AW220,MMULT(AN220:AW220,幕後結果!$AB$9:$AK$18)))*252</f>
        <v>2.4698706996229301E-2</v>
      </c>
      <c r="BA220" s="120">
        <f t="shared" si="51"/>
        <v>0.15715822280819194</v>
      </c>
      <c r="BB220" s="115">
        <f t="shared" si="52"/>
        <v>-4.2292840077533402E-2</v>
      </c>
      <c r="BC220" s="53"/>
      <c r="BD220" s="53"/>
    </row>
    <row r="221" spans="1:56">
      <c r="A221" s="88">
        <v>220</v>
      </c>
      <c r="B221" s="116">
        <v>0.51751816994995092</v>
      </c>
      <c r="C221" s="116">
        <v>0.78158812943353073</v>
      </c>
      <c r="D221" s="116">
        <v>0.1823253789574375</v>
      </c>
      <c r="E221" s="116">
        <v>0.36795910432469725</v>
      </c>
      <c r="F221" s="116">
        <v>0.87892091608021716</v>
      </c>
      <c r="G221" s="116">
        <v>0.53808228930892454</v>
      </c>
      <c r="H221" s="116">
        <v>0.80338866183592406</v>
      </c>
      <c r="I221" s="116">
        <v>0.69385281289717282</v>
      </c>
      <c r="J221" s="116">
        <v>0.81030875434029537</v>
      </c>
      <c r="K221" s="97">
        <v>0.96933306513480577</v>
      </c>
      <c r="L221" s="98"/>
      <c r="M221" s="99">
        <v>220</v>
      </c>
      <c r="N221" s="119">
        <v>4.3925661524279347E-2</v>
      </c>
      <c r="O221" s="119">
        <v>0.77756798456574783</v>
      </c>
      <c r="P221" s="119">
        <v>-0.90653876217712415</v>
      </c>
      <c r="Q221" s="119">
        <v>-0.33726358434598291</v>
      </c>
      <c r="R221" s="119">
        <v>1.1696094619485045</v>
      </c>
      <c r="S221" s="119">
        <v>9.5603580524220411E-2</v>
      </c>
      <c r="T221" s="119">
        <v>0.85378761795611746</v>
      </c>
      <c r="U221" s="116">
        <v>0.50680111459941912</v>
      </c>
      <c r="V221" s="116">
        <v>0.87903464523064201</v>
      </c>
      <c r="W221" s="91">
        <v>1.871080891491989</v>
      </c>
      <c r="X221" s="53"/>
      <c r="Y221" s="92">
        <v>220</v>
      </c>
      <c r="Z221" s="116">
        <f>(幕後結果!$AB$2+幕後結果!$AB$4*幕後結果_最佳化!$N1222)*12/3</f>
        <v>0.33127008959461707</v>
      </c>
      <c r="AA221" s="116">
        <f>(幕後結果!$AC$2+幕後結果!$AC$4*幕後結果_最佳化!$O1222)*12/3</f>
        <v>0.84368500589441109</v>
      </c>
      <c r="AB221" s="116">
        <f>(幕後結果!$AD$2+幕後結果!$AD$4*幕後結果_最佳化!$P1222)*12/3</f>
        <v>-0.60184306518306774</v>
      </c>
      <c r="AC221" s="116">
        <f>(幕後結果!$AE$2+幕後結果!$AE$4*幕後結果_最佳化!$Q1222)*12/3</f>
        <v>-0.24968627929188258</v>
      </c>
      <c r="AD221" s="116">
        <f>(幕後結果!$AF$2+幕後結果!$AF$4*幕後結果_最佳化!$R1222)*12/3</f>
        <v>0.11605591542659832</v>
      </c>
      <c r="AE221" s="116">
        <f>(幕後結果!$AG$2+幕後結果!$AG$4*幕後結果_最佳化!$S1222)*12/3</f>
        <v>0.47105503757025718</v>
      </c>
      <c r="AF221" s="116">
        <f>(幕後結果!$AH$2+幕後結果!$AH$4*幕後結果_最佳化!$T1222)*12/3</f>
        <v>0.4718580854088148</v>
      </c>
      <c r="AG221" s="116">
        <f>(幕後結果!$AI$2+幕後結果!$AI$4*幕後結果_最佳化!$U1222)*12/3</f>
        <v>0.44162842187948548</v>
      </c>
      <c r="AH221" s="116">
        <f>(幕後結果!$AJ$2+幕後結果!$AJ$4*幕後結果_最佳化!$V1222)*12/3</f>
        <v>0.3872852593429254</v>
      </c>
      <c r="AI221" s="93">
        <f>(幕後結果!$AK$2+幕後結果!$AK$4*幕後結果_最佳化!$W1222)*12/3</f>
        <v>1.5147240069989392</v>
      </c>
      <c r="AJ221" s="53"/>
      <c r="AK221" s="53"/>
      <c r="AL221" s="53"/>
      <c r="AM221" s="101">
        <v>220</v>
      </c>
      <c r="AN221" s="120">
        <f t="shared" si="40"/>
        <v>0.15679746168533171</v>
      </c>
      <c r="AO221" s="120">
        <f t="shared" si="41"/>
        <v>0.12540685979591945</v>
      </c>
      <c r="AP221" s="120">
        <f t="shared" si="42"/>
        <v>0.11644556051467099</v>
      </c>
      <c r="AQ221" s="120">
        <f t="shared" si="43"/>
        <v>7.3500001541634677E-2</v>
      </c>
      <c r="AR221" s="120">
        <f t="shared" si="44"/>
        <v>6.6557688842177318E-2</v>
      </c>
      <c r="AS221" s="120">
        <f t="shared" si="45"/>
        <v>1.6035868932045205E-3</v>
      </c>
      <c r="AT221" s="120">
        <f t="shared" si="46"/>
        <v>5.4669523686305448E-2</v>
      </c>
      <c r="AU221" s="120">
        <f t="shared" si="47"/>
        <v>0.17938246225407259</v>
      </c>
      <c r="AV221" s="120">
        <f t="shared" si="48"/>
        <v>0.15455370817865155</v>
      </c>
      <c r="AW221" s="120">
        <f t="shared" si="49"/>
        <v>7.1083146608031861E-2</v>
      </c>
      <c r="AX221" s="120">
        <f t="shared" si="50"/>
        <v>1</v>
      </c>
      <c r="AY221" s="120">
        <f>SUMPRODUCT(AN221:AW221,幕後結果_最佳化!$Z$1005:$AI$1005)</f>
        <v>3.7672260795224788E-2</v>
      </c>
      <c r="AZ221" s="120">
        <f>(SUMPRODUCT(AN221:AW221,MMULT(AN221:AW221,幕後結果!$AB$9:$AK$18)))*252</f>
        <v>3.228338935653665E-2</v>
      </c>
      <c r="BA221" s="120">
        <f t="shared" si="51"/>
        <v>0.17967578956703278</v>
      </c>
      <c r="BB221" s="115">
        <f t="shared" si="52"/>
        <v>-2.9095401319079034E-2</v>
      </c>
      <c r="BC221" s="53"/>
      <c r="BD221" s="53"/>
    </row>
    <row r="222" spans="1:56">
      <c r="A222" s="88">
        <v>221</v>
      </c>
      <c r="B222" s="116">
        <v>0.13607203044664984</v>
      </c>
      <c r="C222" s="116">
        <v>0.6799196511537744</v>
      </c>
      <c r="D222" s="116">
        <v>0.95059753952268267</v>
      </c>
      <c r="E222" s="116">
        <v>0.83778013471208679</v>
      </c>
      <c r="F222" s="116">
        <v>0.19605288670333487</v>
      </c>
      <c r="G222" s="116">
        <v>0.84648672112219203</v>
      </c>
      <c r="H222" s="116">
        <v>0.41379141060380986</v>
      </c>
      <c r="I222" s="116">
        <v>0.84594194063762962</v>
      </c>
      <c r="J222" s="116">
        <v>5.9992687119506671E-2</v>
      </c>
      <c r="K222" s="97">
        <v>0.59737296486873448</v>
      </c>
      <c r="L222" s="98"/>
      <c r="M222" s="99">
        <v>221</v>
      </c>
      <c r="N222" s="119">
        <v>-1.0981383972501224</v>
      </c>
      <c r="O222" s="119">
        <v>0.46747412862939153</v>
      </c>
      <c r="P222" s="119">
        <v>1.6506751680222223</v>
      </c>
      <c r="Q222" s="119">
        <v>0.98537535517688202</v>
      </c>
      <c r="R222" s="119">
        <v>-0.85580477531748778</v>
      </c>
      <c r="S222" s="119">
        <v>1.0214811027472583</v>
      </c>
      <c r="T222" s="119">
        <v>-0.21780272510791496</v>
      </c>
      <c r="U222" s="116">
        <v>1.0191829517141524</v>
      </c>
      <c r="V222" s="116">
        <v>-1.5548349868691398</v>
      </c>
      <c r="W222" s="91">
        <v>0.24655314469768266</v>
      </c>
      <c r="X222" s="53"/>
      <c r="Y222" s="92">
        <v>221</v>
      </c>
      <c r="Z222" s="116">
        <f>(幕後結果!$AB$2+幕後結果!$AB$4*幕後結果_最佳化!$N1223)*12/3</f>
        <v>-1.4996837451599638</v>
      </c>
      <c r="AA222" s="116">
        <f>(幕後結果!$AC$2+幕後結果!$AC$4*幕後結果_最佳化!$O1223)*12/3</f>
        <v>0.68006448692087673</v>
      </c>
      <c r="AB222" s="116">
        <f>(幕後結果!$AD$2+幕後結果!$AD$4*幕後結果_最佳化!$P1223)*12/3</f>
        <v>1.1235875823662134</v>
      </c>
      <c r="AC222" s="116">
        <f>(幕後結果!$AE$2+幕後結果!$AE$4*幕後結果_最佳化!$Q1223)*12/3</f>
        <v>0.8669213819437922</v>
      </c>
      <c r="AD222" s="116">
        <f>(幕後結果!$AF$2+幕後結果!$AF$4*幕後結果_最佳化!$R1223)*12/3</f>
        <v>-0.86500389089394913</v>
      </c>
      <c r="AE222" s="116">
        <f>(幕後結果!$AG$2+幕後結果!$AG$4*幕後結果_最佳化!$S1223)*12/3</f>
        <v>1.4682790087210951</v>
      </c>
      <c r="AF222" s="116">
        <f>(幕後結果!$AH$2+幕後結果!$AH$4*幕後結果_最佳化!$T1223)*12/3</f>
        <v>-0.10793225865729254</v>
      </c>
      <c r="AG222" s="116">
        <f>(幕後結果!$AI$2+幕後結果!$AI$4*幕後結果_最佳化!$U1223)*12/3</f>
        <v>0.58303723502376203</v>
      </c>
      <c r="AH222" s="116">
        <f>(幕後結果!$AJ$2+幕後結果!$AJ$4*幕後結果_最佳化!$V1223)*12/3</f>
        <v>-0.61089445059322323</v>
      </c>
      <c r="AI222" s="93">
        <f>(幕後結果!$AK$2+幕後結果!$AK$4*幕後結果_最佳化!$W1223)*12/3</f>
        <v>0.41167134591263171</v>
      </c>
      <c r="AJ222" s="53"/>
      <c r="AK222" s="53"/>
      <c r="AL222" s="53"/>
      <c r="AM222" s="101">
        <v>221</v>
      </c>
      <c r="AN222" s="120">
        <f t="shared" si="40"/>
        <v>3.5191280631417202E-2</v>
      </c>
      <c r="AO222" s="120">
        <f t="shared" si="41"/>
        <v>4.5543685110504127E-2</v>
      </c>
      <c r="AP222" s="120">
        <f t="shared" si="42"/>
        <v>0.20867553353169366</v>
      </c>
      <c r="AQ222" s="120">
        <f t="shared" si="43"/>
        <v>0.11239287199852757</v>
      </c>
      <c r="AR222" s="120">
        <f t="shared" si="44"/>
        <v>2.5599346014377685E-2</v>
      </c>
      <c r="AS222" s="120">
        <f t="shared" si="45"/>
        <v>0.1017625425178872</v>
      </c>
      <c r="AT222" s="120">
        <f t="shared" si="46"/>
        <v>6.8331178612286672E-2</v>
      </c>
      <c r="AU222" s="120">
        <f t="shared" si="47"/>
        <v>0.15743209603769737</v>
      </c>
      <c r="AV222" s="120">
        <f t="shared" si="48"/>
        <v>7.9736165682370228E-2</v>
      </c>
      <c r="AW222" s="120">
        <f t="shared" si="49"/>
        <v>0.16533529986323825</v>
      </c>
      <c r="AX222" s="120">
        <f t="shared" si="50"/>
        <v>0.99999999999999989</v>
      </c>
      <c r="AY222" s="120">
        <f>SUMPRODUCT(AN222:AW222,幕後結果_最佳化!$Z$1005:$AI$1005)</f>
        <v>9.838238667088213E-2</v>
      </c>
      <c r="AZ222" s="120">
        <f>(SUMPRODUCT(AN222:AW222,MMULT(AN222:AW222,幕後結果!$AB$9:$AK$18)))*252</f>
        <v>2.5710672925412011E-2</v>
      </c>
      <c r="BA222" s="120">
        <f t="shared" si="51"/>
        <v>0.16034547990327638</v>
      </c>
      <c r="BB222" s="115">
        <f t="shared" si="52"/>
        <v>0.34601777801500999</v>
      </c>
      <c r="BC222" s="53"/>
      <c r="BD222" s="53"/>
    </row>
    <row r="223" spans="1:56">
      <c r="A223" s="88">
        <v>222</v>
      </c>
      <c r="B223" s="116">
        <v>0.99428917982239873</v>
      </c>
      <c r="C223" s="116">
        <v>0.67945162269505643</v>
      </c>
      <c r="D223" s="116">
        <v>0.76345709693250896</v>
      </c>
      <c r="E223" s="116">
        <v>0.90702374567403687</v>
      </c>
      <c r="F223" s="116">
        <v>0.29853686496892906</v>
      </c>
      <c r="G223" s="116">
        <v>0.97298691005291427</v>
      </c>
      <c r="H223" s="116">
        <v>0.45898968797133421</v>
      </c>
      <c r="I223" s="116">
        <v>0.54774000777838716</v>
      </c>
      <c r="J223" s="116">
        <v>0.97123170799559788</v>
      </c>
      <c r="K223" s="97">
        <v>0.10351144949225977</v>
      </c>
      <c r="L223" s="98"/>
      <c r="M223" s="99">
        <v>222</v>
      </c>
      <c r="N223" s="119">
        <v>2.5295269454497968</v>
      </c>
      <c r="O223" s="119">
        <v>0.46616590151015264</v>
      </c>
      <c r="P223" s="119">
        <v>0.71746730032660766</v>
      </c>
      <c r="Q223" s="119">
        <v>1.3226478650923956</v>
      </c>
      <c r="R223" s="119">
        <v>-0.52861330316669475</v>
      </c>
      <c r="S223" s="119">
        <v>1.9266266104624059</v>
      </c>
      <c r="T223" s="119">
        <v>-0.10297933006480124</v>
      </c>
      <c r="U223" s="116">
        <v>0.1199534988361782</v>
      </c>
      <c r="V223" s="116">
        <v>1.8992121794769956</v>
      </c>
      <c r="W223" s="91">
        <v>-1.2617940632533413</v>
      </c>
      <c r="X223" s="53"/>
      <c r="Y223" s="92">
        <v>222</v>
      </c>
      <c r="Z223" s="116">
        <f>(幕後結果!$AB$2+幕後結果!$AB$4*幕後結果_最佳化!$N1224)*12/3</f>
        <v>4.3161789635839041</v>
      </c>
      <c r="AA223" s="116">
        <f>(幕後結果!$AC$2+幕後結果!$AC$4*幕後結果_最佳化!$O1224)*12/3</f>
        <v>0.4921918145467486</v>
      </c>
      <c r="AB223" s="116">
        <f>(幕後結果!$AD$2+幕後結果!$AD$4*幕後結果_最佳化!$P1224)*12/3</f>
        <v>1.128095192534923</v>
      </c>
      <c r="AC223" s="116">
        <f>(幕後結果!$AE$2+幕後結果!$AE$4*幕後結果_最佳化!$Q1224)*12/3</f>
        <v>1.5330898257804406</v>
      </c>
      <c r="AD223" s="116">
        <f>(幕後結果!$AF$2+幕後結果!$AF$4*幕後結果_最佳化!$R1224)*12/3</f>
        <v>-0.21719553987395082</v>
      </c>
      <c r="AE223" s="116">
        <f>(幕後結果!$AG$2+幕後結果!$AG$4*幕後結果_最佳化!$S1224)*12/3</f>
        <v>2.4337371053837735</v>
      </c>
      <c r="AF223" s="116">
        <f>(幕後結果!$AH$2+幕後結果!$AH$4*幕後結果_最佳化!$T1224)*12/3</f>
        <v>0.24789413560797016</v>
      </c>
      <c r="AG223" s="116">
        <f>(幕後結果!$AI$2+幕後結果!$AI$4*幕後結果_最佳化!$U1224)*12/3</f>
        <v>0.4577101311024292</v>
      </c>
      <c r="AH223" s="116">
        <f>(幕後結果!$AJ$2+幕後結果!$AJ$4*幕後結果_最佳化!$V1224)*12/3</f>
        <v>1.1344645727347786</v>
      </c>
      <c r="AI223" s="93">
        <f>(幕後結果!$AK$2+幕後結果!$AK$4*幕後結果_最佳化!$W1224)*12/3</f>
        <v>0.63124196354420259</v>
      </c>
      <c r="AJ223" s="53"/>
      <c r="AK223" s="53"/>
      <c r="AL223" s="53"/>
      <c r="AM223" s="101">
        <v>222</v>
      </c>
      <c r="AN223" s="120">
        <f t="shared" si="40"/>
        <v>4.3755913303702147E-2</v>
      </c>
      <c r="AO223" s="120">
        <f t="shared" si="41"/>
        <v>0.13363157308967297</v>
      </c>
      <c r="AP223" s="120">
        <f t="shared" si="42"/>
        <v>0.15885794330826314</v>
      </c>
      <c r="AQ223" s="120">
        <f t="shared" si="43"/>
        <v>0.16002134667251458</v>
      </c>
      <c r="AR223" s="120">
        <f t="shared" si="44"/>
        <v>7.8711743768322545E-2</v>
      </c>
      <c r="AS223" s="120">
        <f t="shared" si="45"/>
        <v>9.3706340313464989E-2</v>
      </c>
      <c r="AT223" s="120">
        <f t="shared" si="46"/>
        <v>0.14332413915288866</v>
      </c>
      <c r="AU223" s="120">
        <f t="shared" si="47"/>
        <v>0.11396002992675922</v>
      </c>
      <c r="AV223" s="120">
        <f t="shared" si="48"/>
        <v>5.336498882443718E-2</v>
      </c>
      <c r="AW223" s="120">
        <f t="shared" si="49"/>
        <v>2.0665981639974563E-2</v>
      </c>
      <c r="AX223" s="120">
        <f t="shared" si="50"/>
        <v>1</v>
      </c>
      <c r="AY223" s="120">
        <f>SUMPRODUCT(AN223:AW223,幕後結果_最佳化!$Z$1005:$AI$1005)</f>
        <v>6.8289598862586162E-2</v>
      </c>
      <c r="AZ223" s="120">
        <f>(SUMPRODUCT(AN223:AW223,MMULT(AN223:AW223,幕後結果!$AB$9:$AK$18)))*252</f>
        <v>2.2399864743201853E-2</v>
      </c>
      <c r="BA223" s="120">
        <f t="shared" si="51"/>
        <v>0.1496658436090274</v>
      </c>
      <c r="BB223" s="115">
        <f t="shared" si="52"/>
        <v>0.16964190526270975</v>
      </c>
      <c r="BC223" s="53"/>
      <c r="BD223" s="53"/>
    </row>
    <row r="224" spans="1:56">
      <c r="A224" s="88">
        <v>223</v>
      </c>
      <c r="B224" s="116">
        <v>0.97407877562832823</v>
      </c>
      <c r="C224" s="116">
        <v>3.9212509780621296E-2</v>
      </c>
      <c r="D224" s="116">
        <v>0.80089655033598883</v>
      </c>
      <c r="E224" s="116">
        <v>0.33845608653777393</v>
      </c>
      <c r="F224" s="116">
        <v>0.5208116585465723</v>
      </c>
      <c r="G224" s="116">
        <v>0.9941738007671137</v>
      </c>
      <c r="H224" s="116">
        <v>0.96311562799157091</v>
      </c>
      <c r="I224" s="116">
        <v>0.45537805482578331</v>
      </c>
      <c r="J224" s="116">
        <v>0.62125372520099575</v>
      </c>
      <c r="K224" s="97">
        <v>0.93713285382931755</v>
      </c>
      <c r="L224" s="98"/>
      <c r="M224" s="99">
        <v>223</v>
      </c>
      <c r="N224" s="119">
        <v>1.9444397133883449</v>
      </c>
      <c r="O224" s="119">
        <v>-1.7598984891044029</v>
      </c>
      <c r="P224" s="119">
        <v>0.84482796341948063</v>
      </c>
      <c r="Q224" s="119">
        <v>-0.41668042655616566</v>
      </c>
      <c r="R224" s="119">
        <v>5.2190775619938581E-2</v>
      </c>
      <c r="S224" s="119">
        <v>2.5224998958885179</v>
      </c>
      <c r="T224" s="119">
        <v>1.7880450245641355</v>
      </c>
      <c r="U224" s="116">
        <v>-0.11208487525376774</v>
      </c>
      <c r="V224" s="116">
        <v>0.30877518139598881</v>
      </c>
      <c r="W224" s="91">
        <v>1.531142037417407</v>
      </c>
      <c r="X224" s="53"/>
      <c r="Y224" s="92">
        <v>223</v>
      </c>
      <c r="Z224" s="116">
        <f>(幕後結果!$AB$2+幕後結果!$AB$4*幕後結果_最佳化!$N1225)*12/3</f>
        <v>3.3781687854521429</v>
      </c>
      <c r="AA224" s="116">
        <f>(幕後結果!$AC$2+幕後結果!$AC$4*幕後結果_最佳化!$O1225)*12/3</f>
        <v>-1.0747082869543823</v>
      </c>
      <c r="AB224" s="116">
        <f>(幕後結果!$AD$2+幕後結果!$AD$4*幕後結果_最佳化!$P1225)*12/3</f>
        <v>0.96278957439633162</v>
      </c>
      <c r="AC224" s="116">
        <f>(幕後結果!$AE$2+幕後結果!$AE$4*幕後結果_最佳化!$Q1225)*12/3</f>
        <v>5.4556186479077978E-2</v>
      </c>
      <c r="AD224" s="116">
        <f>(幕後結果!$AF$2+幕後結果!$AF$4*幕後結果_最佳化!$R1225)*12/3</f>
        <v>3.7320815153679632E-2</v>
      </c>
      <c r="AE224" s="116">
        <f>(幕後結果!$AG$2+幕後結果!$AG$4*幕後結果_最佳化!$S1225)*12/3</f>
        <v>2.0987494980047257</v>
      </c>
      <c r="AF224" s="116">
        <f>(幕後結果!$AH$2+幕後結果!$AH$4*幕後結果_最佳化!$T1225)*12/3</f>
        <v>0.88851098231134051</v>
      </c>
      <c r="AG224" s="116">
        <f>(幕後結果!$AI$2+幕後結果!$AI$4*幕後結果_最佳化!$U1225)*12/3</f>
        <v>0.10425885049813743</v>
      </c>
      <c r="AH224" s="116">
        <f>(幕後結果!$AJ$2+幕後結果!$AJ$4*幕後結果_最佳化!$V1225)*12/3</f>
        <v>0.54498834090832893</v>
      </c>
      <c r="AI224" s="93">
        <f>(幕後結果!$AK$2+幕後結果!$AK$4*幕後結果_最佳化!$W1225)*12/3</f>
        <v>1.9510848696744649</v>
      </c>
      <c r="AJ224" s="53"/>
      <c r="AK224" s="53"/>
      <c r="AL224" s="53"/>
      <c r="AM224" s="101">
        <v>223</v>
      </c>
      <c r="AN224" s="120">
        <f t="shared" si="40"/>
        <v>0.12624242870420052</v>
      </c>
      <c r="AO224" s="120">
        <f t="shared" si="41"/>
        <v>0.10813715219406594</v>
      </c>
      <c r="AP224" s="120">
        <f t="shared" si="42"/>
        <v>6.9784124602564404E-2</v>
      </c>
      <c r="AQ224" s="120">
        <f t="shared" si="43"/>
        <v>0.14766271542149906</v>
      </c>
      <c r="AR224" s="120">
        <f t="shared" si="44"/>
        <v>9.970935717981956E-2</v>
      </c>
      <c r="AS224" s="120">
        <f t="shared" si="45"/>
        <v>7.9908016638532545E-2</v>
      </c>
      <c r="AT224" s="120">
        <f t="shared" si="46"/>
        <v>0.1641215816970418</v>
      </c>
      <c r="AU224" s="120">
        <f t="shared" si="47"/>
        <v>0.1489989696184843</v>
      </c>
      <c r="AV224" s="120">
        <f t="shared" si="48"/>
        <v>1.1197228103794324E-2</v>
      </c>
      <c r="AW224" s="120">
        <f t="shared" si="49"/>
        <v>4.4238425839997604E-2</v>
      </c>
      <c r="AX224" s="120">
        <f t="shared" si="50"/>
        <v>1</v>
      </c>
      <c r="AY224" s="120">
        <f>SUMPRODUCT(AN224:AW224,幕後結果_最佳化!$Z$1005:$AI$1005)</f>
        <v>8.4178261057358442E-2</v>
      </c>
      <c r="AZ224" s="120">
        <f>(SUMPRODUCT(AN224:AW224,MMULT(AN224:AW224,幕後結果!$AB$9:$AK$18)))*252</f>
        <v>2.6639190586351356E-2</v>
      </c>
      <c r="BA224" s="120">
        <f t="shared" si="51"/>
        <v>0.16321516653286652</v>
      </c>
      <c r="BB224" s="115">
        <f t="shared" si="52"/>
        <v>0.25290701798258597</v>
      </c>
      <c r="BC224" s="53"/>
      <c r="BD224" s="53"/>
    </row>
    <row r="225" spans="1:56">
      <c r="A225" s="88">
        <v>224</v>
      </c>
      <c r="B225" s="116">
        <v>0.14275649748773223</v>
      </c>
      <c r="C225" s="116">
        <v>0.2304485780653216</v>
      </c>
      <c r="D225" s="116">
        <v>0.50084818712040424</v>
      </c>
      <c r="E225" s="116">
        <v>0.30590805071729554</v>
      </c>
      <c r="F225" s="116">
        <v>0.31835224599389123</v>
      </c>
      <c r="G225" s="116">
        <v>0.669497608410899</v>
      </c>
      <c r="H225" s="116">
        <v>0.71828765378331005</v>
      </c>
      <c r="I225" s="116">
        <v>0.85007847686357851</v>
      </c>
      <c r="J225" s="116">
        <v>0.81953826675938624</v>
      </c>
      <c r="K225" s="97">
        <v>0.95296792210272985</v>
      </c>
      <c r="L225" s="98"/>
      <c r="M225" s="99">
        <v>224</v>
      </c>
      <c r="N225" s="119">
        <v>-1.0680166640797</v>
      </c>
      <c r="O225" s="119">
        <v>-0.73737035840753973</v>
      </c>
      <c r="P225" s="119">
        <v>2.1260914199313784E-3</v>
      </c>
      <c r="Q225" s="119">
        <v>-0.50748280055089756</v>
      </c>
      <c r="R225" s="119">
        <v>-0.47231145952864784</v>
      </c>
      <c r="S225" s="119">
        <v>0.43852633620001924</v>
      </c>
      <c r="T225" s="119">
        <v>0.57776217988941736</v>
      </c>
      <c r="U225" s="116">
        <v>1.0367700294347515</v>
      </c>
      <c r="V225" s="116">
        <v>0.91360684857657504</v>
      </c>
      <c r="W225" s="91">
        <v>1.6743381755862805</v>
      </c>
      <c r="X225" s="53"/>
      <c r="Y225" s="92">
        <v>224</v>
      </c>
      <c r="Z225" s="116">
        <f>(幕後結果!$AB$2+幕後結果!$AB$4*幕後結果_最佳化!$N1226)*12/3</f>
        <v>-1.451392668635741</v>
      </c>
      <c r="AA225" s="116">
        <f>(幕後結果!$AC$2+幕後結果!$AC$4*幕後結果_最佳化!$O1226)*12/3</f>
        <v>-0.18588162694854049</v>
      </c>
      <c r="AB225" s="116">
        <f>(幕後結果!$AD$2+幕後結果!$AD$4*幕後結果_最佳化!$P1226)*12/3</f>
        <v>-0.22243251736805233</v>
      </c>
      <c r="AC225" s="116">
        <f>(幕後結果!$AE$2+幕後結果!$AE$4*幕後結果_最佳化!$Q1226)*12/3</f>
        <v>-0.51016647154358497</v>
      </c>
      <c r="AD225" s="116">
        <f>(幕後結果!$AF$2+幕後結果!$AF$4*幕後結果_最佳化!$R1226)*12/3</f>
        <v>-0.84744109105584775</v>
      </c>
      <c r="AE225" s="116">
        <f>(幕後結果!$AG$2+幕後結果!$AG$4*幕後結果_最佳化!$S1226)*12/3</f>
        <v>0.51726567888329644</v>
      </c>
      <c r="AF225" s="116">
        <f>(幕後結果!$AH$2+幕後結果!$AH$4*幕後結果_最佳化!$T1226)*12/3</f>
        <v>5.5948220902352845E-2</v>
      </c>
      <c r="AG225" s="116">
        <f>(幕後結果!$AI$2+幕後結果!$AI$4*幕後結果_最佳化!$U1226)*12/3</f>
        <v>0.27383256755466845</v>
      </c>
      <c r="AH225" s="116">
        <f>(幕後結果!$AJ$2+幕後結果!$AJ$4*幕後結果_最佳化!$V1226)*12/3</f>
        <v>0.12086721406113987</v>
      </c>
      <c r="AI225" s="93">
        <f>(幕後結果!$AK$2+幕後結果!$AK$4*幕後結果_最佳化!$W1226)*12/3</f>
        <v>1.4086035022287773</v>
      </c>
      <c r="AJ225" s="53"/>
      <c r="AK225" s="53"/>
      <c r="AL225" s="53"/>
      <c r="AM225" s="101">
        <v>224</v>
      </c>
      <c r="AN225" s="120">
        <f t="shared" si="40"/>
        <v>0.19542955236134973</v>
      </c>
      <c r="AO225" s="120">
        <f t="shared" si="41"/>
        <v>8.4689299626085235E-2</v>
      </c>
      <c r="AP225" s="120">
        <f t="shared" si="42"/>
        <v>0.12496160850483744</v>
      </c>
      <c r="AQ225" s="120">
        <f t="shared" si="43"/>
        <v>4.3846342905201542E-2</v>
      </c>
      <c r="AR225" s="120">
        <f t="shared" si="44"/>
        <v>0.13131874874873392</v>
      </c>
      <c r="AS225" s="120">
        <f t="shared" si="45"/>
        <v>4.6612227942515704E-2</v>
      </c>
      <c r="AT225" s="120">
        <f t="shared" si="46"/>
        <v>2.9583268992349636E-2</v>
      </c>
      <c r="AU225" s="120">
        <f t="shared" si="47"/>
        <v>0.16298521594751589</v>
      </c>
      <c r="AV225" s="120">
        <f t="shared" si="48"/>
        <v>8.3476173048553301E-2</v>
      </c>
      <c r="AW225" s="120">
        <f t="shared" si="49"/>
        <v>9.7097561922857664E-2</v>
      </c>
      <c r="AX225" s="120">
        <f t="shared" si="50"/>
        <v>1</v>
      </c>
      <c r="AY225" s="120">
        <f>SUMPRODUCT(AN225:AW225,幕後結果_最佳化!$Z$1005:$AI$1005)</f>
        <v>5.6300664868269637E-2</v>
      </c>
      <c r="AZ225" s="120">
        <f>(SUMPRODUCT(AN225:AW225,MMULT(AN225:AW225,幕後結果!$AB$9:$AK$18)))*252</f>
        <v>3.9128875574174257E-2</v>
      </c>
      <c r="BA225" s="120">
        <f t="shared" si="51"/>
        <v>0.19781020088502579</v>
      </c>
      <c r="BB225" s="115">
        <f t="shared" si="52"/>
        <v>6.7745064755576345E-2</v>
      </c>
      <c r="BC225" s="53"/>
      <c r="BD225" s="53"/>
    </row>
    <row r="226" spans="1:56">
      <c r="A226" s="88">
        <v>225</v>
      </c>
      <c r="B226" s="116">
        <v>0.77554374341611232</v>
      </c>
      <c r="C226" s="116">
        <v>0.67535678850191494</v>
      </c>
      <c r="D226" s="116">
        <v>5.8234411902304828E-3</v>
      </c>
      <c r="E226" s="116">
        <v>0.54027065687202236</v>
      </c>
      <c r="F226" s="116">
        <v>7.6334120375931569E-4</v>
      </c>
      <c r="G226" s="116">
        <v>0.36534085972403041</v>
      </c>
      <c r="H226" s="116">
        <v>0.46399703747122945</v>
      </c>
      <c r="I226" s="116">
        <v>0.23851673886709235</v>
      </c>
      <c r="J226" s="116">
        <v>0.75917230726061202</v>
      </c>
      <c r="K226" s="97">
        <v>0.95733582091727354</v>
      </c>
      <c r="L226" s="98"/>
      <c r="M226" s="99">
        <v>225</v>
      </c>
      <c r="N226" s="119">
        <v>0.75722927677093732</v>
      </c>
      <c r="O226" s="119">
        <v>0.45475372778712725</v>
      </c>
      <c r="P226" s="119">
        <v>-2.5226664254222864</v>
      </c>
      <c r="Q226" s="119">
        <v>0.10111561039431941</v>
      </c>
      <c r="R226" s="119">
        <v>-3.1695632225912909</v>
      </c>
      <c r="S226" s="119">
        <v>-0.34421883381732526</v>
      </c>
      <c r="T226" s="119">
        <v>-9.0368893469300077E-2</v>
      </c>
      <c r="U226" s="116">
        <v>-0.71108191249932784</v>
      </c>
      <c r="V226" s="116">
        <v>0.70364258294480164</v>
      </c>
      <c r="W226" s="91">
        <v>1.7205728802516902</v>
      </c>
      <c r="X226" s="53"/>
      <c r="Y226" s="92">
        <v>225</v>
      </c>
      <c r="Z226" s="116">
        <f>(幕後結果!$AB$2+幕後結果!$AB$4*幕後結果_最佳化!$N1227)*12/3</f>
        <v>1.474836406778022</v>
      </c>
      <c r="AA226" s="116">
        <f>(幕後結果!$AC$2+幕後結果!$AC$4*幕後結果_最佳化!$O1227)*12/3</f>
        <v>0.57533110608515758</v>
      </c>
      <c r="AB226" s="116">
        <f>(幕後結果!$AD$2+幕後結果!$AD$4*幕後結果_最佳化!$P1227)*12/3</f>
        <v>-1.7281730646009494</v>
      </c>
      <c r="AC226" s="116">
        <f>(幕後結果!$AE$2+幕後結果!$AE$4*幕後結果_最佳化!$Q1227)*12/3</f>
        <v>-4.9834139410169696E-2</v>
      </c>
      <c r="AD226" s="116">
        <f>(幕後結果!$AF$2+幕後結果!$AF$4*幕後結果_最佳化!$R1227)*12/3</f>
        <v>-2.369505494832377</v>
      </c>
      <c r="AE226" s="116">
        <f>(幕後結果!$AG$2+幕後結果!$AG$4*幕後結果_最佳化!$S1227)*12/3</f>
        <v>0.42619593201014</v>
      </c>
      <c r="AF226" s="116">
        <f>(幕後結果!$AH$2+幕後結果!$AH$4*幕後結果_最佳化!$T1227)*12/3</f>
        <v>-0.25685983242280902</v>
      </c>
      <c r="AG226" s="116">
        <f>(幕後結果!$AI$2+幕後結果!$AI$4*幕後結果_最佳化!$U1227)*12/3</f>
        <v>-0.62211234172788288</v>
      </c>
      <c r="AH226" s="116">
        <f>(幕後結果!$AJ$2+幕後結果!$AJ$4*幕後結果_最佳化!$V1227)*12/3</f>
        <v>-0.88254201349115624</v>
      </c>
      <c r="AI226" s="93">
        <f>(幕後結果!$AK$2+幕後結果!$AK$4*幕後結果_最佳化!$W1227)*12/3</f>
        <v>0.42443232693010069</v>
      </c>
      <c r="AJ226" s="53"/>
      <c r="AK226" s="53"/>
      <c r="AL226" s="53"/>
      <c r="AM226" s="101">
        <v>225</v>
      </c>
      <c r="AN226" s="120">
        <f t="shared" si="40"/>
        <v>0.17317987083807493</v>
      </c>
      <c r="AO226" s="120">
        <f t="shared" si="41"/>
        <v>5.0946413603776455E-2</v>
      </c>
      <c r="AP226" s="120">
        <f t="shared" si="42"/>
        <v>8.0862194759197967E-2</v>
      </c>
      <c r="AQ226" s="120">
        <f t="shared" si="43"/>
        <v>9.9365489686172852E-3</v>
      </c>
      <c r="AR226" s="120">
        <f t="shared" si="44"/>
        <v>0.14609892210130393</v>
      </c>
      <c r="AS226" s="120">
        <f t="shared" si="45"/>
        <v>6.730497423789468E-2</v>
      </c>
      <c r="AT226" s="120">
        <f t="shared" si="46"/>
        <v>0.19193144091486211</v>
      </c>
      <c r="AU226" s="120">
        <f t="shared" si="47"/>
        <v>0.10263254951667525</v>
      </c>
      <c r="AV226" s="120">
        <f t="shared" si="48"/>
        <v>7.3890242354505854E-3</v>
      </c>
      <c r="AW226" s="120">
        <f t="shared" si="49"/>
        <v>0.16971806082414684</v>
      </c>
      <c r="AX226" s="120">
        <f t="shared" si="50"/>
        <v>1</v>
      </c>
      <c r="AY226" s="120">
        <f>SUMPRODUCT(AN226:AW226,幕後結果_最佳化!$Z$1005:$AI$1005)</f>
        <v>7.8153406126492173E-2</v>
      </c>
      <c r="AZ226" s="120">
        <f>(SUMPRODUCT(AN226:AW226,MMULT(AN226:AW226,幕後結果!$AB$9:$AK$18)))*252</f>
        <v>3.4726158266847308E-2</v>
      </c>
      <c r="BA226" s="120">
        <f t="shared" si="51"/>
        <v>0.18634955934170414</v>
      </c>
      <c r="BB226" s="115">
        <f t="shared" si="52"/>
        <v>0.1891789079138575</v>
      </c>
      <c r="BC226" s="53"/>
      <c r="BD226" s="53"/>
    </row>
    <row r="227" spans="1:56">
      <c r="A227" s="88">
        <v>226</v>
      </c>
      <c r="B227" s="116">
        <v>0.78033549863423946</v>
      </c>
      <c r="C227" s="116">
        <v>0.49503362826256492</v>
      </c>
      <c r="D227" s="116">
        <v>0.39355280321905051</v>
      </c>
      <c r="E227" s="116">
        <v>0.65289478977929272</v>
      </c>
      <c r="F227" s="116">
        <v>0.48593075478059777</v>
      </c>
      <c r="G227" s="116">
        <v>0.68379139212482642</v>
      </c>
      <c r="H227" s="116">
        <v>0.3035953944097376</v>
      </c>
      <c r="I227" s="116">
        <v>0.50147943417085861</v>
      </c>
      <c r="J227" s="116">
        <v>0.54178645007693915</v>
      </c>
      <c r="K227" s="97">
        <v>0.91783018809451233</v>
      </c>
      <c r="L227" s="98"/>
      <c r="M227" s="99">
        <v>226</v>
      </c>
      <c r="N227" s="119">
        <v>0.77332679351626799</v>
      </c>
      <c r="O227" s="119">
        <v>-1.2449169377725205E-2</v>
      </c>
      <c r="P227" s="119">
        <v>-0.27007103326551329</v>
      </c>
      <c r="Q227" s="119">
        <v>0.39314766581662108</v>
      </c>
      <c r="R227" s="119">
        <v>-3.527368128199055E-2</v>
      </c>
      <c r="S227" s="119">
        <v>0.47832737427606176</v>
      </c>
      <c r="T227" s="119">
        <v>-0.5140875394216865</v>
      </c>
      <c r="U227" s="116">
        <v>3.7084000229073797E-3</v>
      </c>
      <c r="V227" s="116">
        <v>0.10493536098308996</v>
      </c>
      <c r="W227" s="91">
        <v>1.3906235084671879</v>
      </c>
      <c r="X227" s="53"/>
      <c r="Y227" s="92">
        <v>226</v>
      </c>
      <c r="Z227" s="116">
        <f>(幕後結果!$AB$2+幕後結果!$AB$4*幕後結果_最佳化!$N1228)*12/3</f>
        <v>1.5006438996138609</v>
      </c>
      <c r="AA227" s="116">
        <f>(幕後結果!$AC$2+幕後結果!$AC$4*幕後結果_最佳化!$O1228)*12/3</f>
        <v>0.23931531052929667</v>
      </c>
      <c r="AB227" s="116">
        <f>(幕後結果!$AD$2+幕後結果!$AD$4*幕後結果_最佳化!$P1228)*12/3</f>
        <v>-1.6789083826630885E-2</v>
      </c>
      <c r="AC227" s="116">
        <f>(幕後結果!$AE$2+幕後結果!$AE$4*幕後結果_最佳化!$Q1228)*12/3</f>
        <v>0.43256445152064749</v>
      </c>
      <c r="AD227" s="116">
        <f>(幕後結果!$AF$2+幕後結果!$AF$4*幕後結果_最佳化!$R1228)*12/3</f>
        <v>-0.34576406683126609</v>
      </c>
      <c r="AE227" s="116">
        <f>(幕後結果!$AG$2+幕後結果!$AG$4*幕後結果_最佳化!$S1228)*12/3</f>
        <v>0.99938783999400371</v>
      </c>
      <c r="AF227" s="116">
        <f>(幕後結果!$AH$2+幕後結果!$AH$4*幕後結果_最佳化!$T1228)*12/3</f>
        <v>-0.20378012034195728</v>
      </c>
      <c r="AG227" s="116">
        <f>(幕後結果!$AI$2+幕後結果!$AI$4*幕後結果_最佳化!$U1228)*12/3</f>
        <v>0.12208619833086105</v>
      </c>
      <c r="AH227" s="116">
        <f>(幕後結果!$AJ$2+幕後結果!$AJ$4*幕後結果_最佳化!$V1228)*12/3</f>
        <v>-0.20087165530144682</v>
      </c>
      <c r="AI227" s="93">
        <f>(幕後結果!$AK$2+幕後結果!$AK$4*幕後結果_最佳化!$W1228)*12/3</f>
        <v>1.0668242483397943</v>
      </c>
      <c r="AJ227" s="53"/>
      <c r="AK227" s="53"/>
      <c r="AL227" s="53"/>
      <c r="AM227" s="101">
        <v>226</v>
      </c>
      <c r="AN227" s="120">
        <f t="shared" si="40"/>
        <v>1.0138837805809108E-2</v>
      </c>
      <c r="AO227" s="120">
        <f t="shared" si="41"/>
        <v>0.20055497636927089</v>
      </c>
      <c r="AP227" s="120">
        <f t="shared" si="42"/>
        <v>6.3444328247646495E-2</v>
      </c>
      <c r="AQ227" s="120">
        <f t="shared" si="43"/>
        <v>8.8415466155938011E-2</v>
      </c>
      <c r="AR227" s="120">
        <f t="shared" si="44"/>
        <v>0.21830163137707159</v>
      </c>
      <c r="AS227" s="120">
        <f t="shared" si="45"/>
        <v>2.4921061119863426E-2</v>
      </c>
      <c r="AT227" s="120">
        <f t="shared" si="46"/>
        <v>0.15504314308855335</v>
      </c>
      <c r="AU227" s="120">
        <f t="shared" si="47"/>
        <v>4.0130318082295988E-2</v>
      </c>
      <c r="AV227" s="120">
        <f t="shared" si="48"/>
        <v>0.17364608128880404</v>
      </c>
      <c r="AW227" s="120">
        <f t="shared" si="49"/>
        <v>2.5404156464747089E-2</v>
      </c>
      <c r="AX227" s="120">
        <f t="shared" si="50"/>
        <v>1</v>
      </c>
      <c r="AY227" s="120">
        <f>SUMPRODUCT(AN227:AW227,幕後結果_最佳化!$Z$1005:$AI$1005)</f>
        <v>-5.831920736468648E-2</v>
      </c>
      <c r="AZ227" s="120">
        <f>(SUMPRODUCT(AN227:AW227,MMULT(AN227:AW227,幕後結果!$AB$9:$AK$18)))*252</f>
        <v>2.035103054900686E-2</v>
      </c>
      <c r="BA227" s="120">
        <f t="shared" si="51"/>
        <v>0.14265703820354206</v>
      </c>
      <c r="BB227" s="115">
        <f t="shared" si="52"/>
        <v>-0.7095283109710131</v>
      </c>
      <c r="BC227" s="53"/>
      <c r="BD227" s="53"/>
    </row>
    <row r="228" spans="1:56">
      <c r="A228" s="88">
        <v>227</v>
      </c>
      <c r="B228" s="116">
        <v>0.90318718760984273</v>
      </c>
      <c r="C228" s="116">
        <v>0.18246743189746084</v>
      </c>
      <c r="D228" s="116">
        <v>0.47940877169409091</v>
      </c>
      <c r="E228" s="116">
        <v>0.98716383092513671</v>
      </c>
      <c r="F228" s="116">
        <v>0.22710050906036305</v>
      </c>
      <c r="G228" s="116">
        <v>0.3779683600168231</v>
      </c>
      <c r="H228" s="116">
        <v>1.1350139265491554E-2</v>
      </c>
      <c r="I228" s="116">
        <v>0.51118710757738395</v>
      </c>
      <c r="J228" s="116">
        <v>0.34079915446715514</v>
      </c>
      <c r="K228" s="97">
        <v>0.41997946366797634</v>
      </c>
      <c r="L228" s="98"/>
      <c r="M228" s="99">
        <v>227</v>
      </c>
      <c r="N228" s="119">
        <v>1.2999280660008539</v>
      </c>
      <c r="O228" s="119">
        <v>-0.90600186785478443</v>
      </c>
      <c r="P228" s="119">
        <v>-5.1637493872632771E-2</v>
      </c>
      <c r="Q228" s="119">
        <v>2.231132732124391</v>
      </c>
      <c r="R228" s="119">
        <v>-0.7484296927031644</v>
      </c>
      <c r="S228" s="119">
        <v>-0.31082097916568419</v>
      </c>
      <c r="T228" s="119">
        <v>-2.2784416288580229</v>
      </c>
      <c r="U228" s="116">
        <v>2.8045596300614678E-2</v>
      </c>
      <c r="V228" s="116">
        <v>-0.41028307121619245</v>
      </c>
      <c r="W228" s="91">
        <v>-0.20194601626024936</v>
      </c>
      <c r="X228" s="53"/>
      <c r="Y228" s="92">
        <v>227</v>
      </c>
      <c r="Z228" s="116">
        <f>(幕後結果!$AB$2+幕後結果!$AB$4*幕後結果_最佳化!$N1229)*12/3</f>
        <v>2.344889554517843</v>
      </c>
      <c r="AA228" s="116">
        <f>(幕後結果!$AC$2+幕後結果!$AC$4*幕後結果_最佳化!$O1229)*12/3</f>
        <v>-0.42888378758197626</v>
      </c>
      <c r="AB228" s="116">
        <f>(幕後結果!$AD$2+幕後結果!$AD$4*幕後結果_最佳化!$P1229)*12/3</f>
        <v>0.19819819304791467</v>
      </c>
      <c r="AC228" s="116">
        <f>(幕後結果!$AE$2+幕後結果!$AE$4*幕後結果_最佳化!$Q1229)*12/3</f>
        <v>1.8387305299482251</v>
      </c>
      <c r="AD228" s="116">
        <f>(幕後結果!$AF$2+幕後結果!$AF$4*幕後結果_最佳化!$R1229)*12/3</f>
        <v>-0.6097061940978945</v>
      </c>
      <c r="AE228" s="116">
        <f>(幕後結果!$AG$2+幕後結果!$AG$4*幕後結果_最佳化!$S1229)*12/3</f>
        <v>1.0237453335645774</v>
      </c>
      <c r="AF228" s="116">
        <f>(幕後結果!$AH$2+幕後結果!$AH$4*幕後結果_最佳化!$T1229)*12/3</f>
        <v>-1.0674990563093369</v>
      </c>
      <c r="AG228" s="116">
        <f>(幕後結果!$AI$2+幕後結果!$AI$4*幕後結果_最佳化!$U1229)*12/3</f>
        <v>-4.7275982399166465E-2</v>
      </c>
      <c r="AH228" s="116">
        <f>(幕後結果!$AJ$2+幕後結果!$AJ$4*幕後結果_最佳化!$V1229)*12/3</f>
        <v>-0.68292589054370489</v>
      </c>
      <c r="AI228" s="93">
        <f>(幕後結果!$AK$2+幕後結果!$AK$4*幕後結果_最佳化!$W1229)*12/3</f>
        <v>7.0491086135852948E-2</v>
      </c>
      <c r="AJ228" s="53"/>
      <c r="AK228" s="53"/>
      <c r="AL228" s="53"/>
      <c r="AM228" s="101">
        <v>227</v>
      </c>
      <c r="AN228" s="120">
        <f t="shared" si="40"/>
        <v>0.12420218925169169</v>
      </c>
      <c r="AO228" s="120">
        <f t="shared" si="41"/>
        <v>0.20847159125849923</v>
      </c>
      <c r="AP228" s="120">
        <f t="shared" si="42"/>
        <v>3.7079024360901776E-2</v>
      </c>
      <c r="AQ228" s="120">
        <f t="shared" si="43"/>
        <v>0.16875148917588847</v>
      </c>
      <c r="AR228" s="120">
        <f t="shared" si="44"/>
        <v>0.15019779743697045</v>
      </c>
      <c r="AS228" s="120">
        <f t="shared" si="45"/>
        <v>2.2377243936137787E-2</v>
      </c>
      <c r="AT228" s="120">
        <f t="shared" si="46"/>
        <v>0.1262496757502429</v>
      </c>
      <c r="AU228" s="120">
        <f t="shared" si="47"/>
        <v>2.4646178814262051E-2</v>
      </c>
      <c r="AV228" s="120">
        <f t="shared" si="48"/>
        <v>0.12938332624931689</v>
      </c>
      <c r="AW228" s="120">
        <f t="shared" si="49"/>
        <v>8.641483766088932E-3</v>
      </c>
      <c r="AX228" s="120">
        <f t="shared" si="50"/>
        <v>1.0000000000000002</v>
      </c>
      <c r="AY228" s="120">
        <f>SUMPRODUCT(AN228:AW228,幕後結果_最佳化!$Z$1005:$AI$1005)</f>
        <v>1.588151647324226E-2</v>
      </c>
      <c r="AZ228" s="120">
        <f>(SUMPRODUCT(AN228:AW228,MMULT(AN228:AW228,幕後結果!$AB$9:$AK$18)))*252</f>
        <v>2.8631858419018986E-2</v>
      </c>
      <c r="BA228" s="120">
        <f t="shared" si="51"/>
        <v>0.16920951042721855</v>
      </c>
      <c r="BB228" s="115">
        <f t="shared" si="52"/>
        <v>-0.15967473375782326</v>
      </c>
      <c r="BC228" s="53"/>
      <c r="BD228" s="53"/>
    </row>
    <row r="229" spans="1:56">
      <c r="A229" s="88">
        <v>228</v>
      </c>
      <c r="B229" s="116">
        <v>0.80060301829503455</v>
      </c>
      <c r="C229" s="116">
        <v>0.55693595299637533</v>
      </c>
      <c r="D229" s="116">
        <v>0.33707107761542909</v>
      </c>
      <c r="E229" s="116">
        <v>0.32658876663416803</v>
      </c>
      <c r="F229" s="116">
        <v>0.91609092700611172</v>
      </c>
      <c r="G229" s="116">
        <v>0.4138323124869645</v>
      </c>
      <c r="H229" s="116">
        <v>0.13922498090056767</v>
      </c>
      <c r="I229" s="116">
        <v>0.2920510361784785</v>
      </c>
      <c r="J229" s="116">
        <v>0.8351109787440667</v>
      </c>
      <c r="K229" s="97">
        <v>0.29919124393482233</v>
      </c>
      <c r="L229" s="98"/>
      <c r="M229" s="99">
        <v>228</v>
      </c>
      <c r="N229" s="119">
        <v>0.8437771196199404</v>
      </c>
      <c r="O229" s="119">
        <v>0.14320523689726963</v>
      </c>
      <c r="P229" s="119">
        <v>-0.42046998008180253</v>
      </c>
      <c r="Q229" s="119">
        <v>-0.44935230273074295</v>
      </c>
      <c r="R229" s="119">
        <v>1.379248510115608</v>
      </c>
      <c r="S229" s="119">
        <v>-0.21769773961054018</v>
      </c>
      <c r="T229" s="119">
        <v>-1.0838079449841784</v>
      </c>
      <c r="U229" s="116">
        <v>-0.54740274133041933</v>
      </c>
      <c r="V229" s="116">
        <v>0.97456104935432575</v>
      </c>
      <c r="W229" s="91">
        <v>-0.52672800089989991</v>
      </c>
      <c r="X229" s="53"/>
      <c r="Y229" s="92">
        <v>228</v>
      </c>
      <c r="Z229" s="116">
        <f>(幕後結果!$AB$2+幕後結果!$AB$4*幕後結果_最佳化!$N1230)*12/3</f>
        <v>1.6135896610606018</v>
      </c>
      <c r="AA229" s="116">
        <f>(幕後結果!$AC$2+幕後結果!$AC$4*幕後結果_最佳化!$O1230)*12/3</f>
        <v>0.34735644036960761</v>
      </c>
      <c r="AB229" s="116">
        <f>(幕後結果!$AD$2+幕後結果!$AD$4*幕後結果_最佳化!$P1230)*12/3</f>
        <v>-0.10855662895153079</v>
      </c>
      <c r="AC229" s="116">
        <f>(幕後結果!$AE$2+幕後結果!$AE$4*幕後結果_最佳化!$Q1230)*12/3</f>
        <v>-0.18689701067935668</v>
      </c>
      <c r="AD229" s="116">
        <f>(幕後結果!$AF$2+幕後結果!$AF$4*幕後結果_最佳化!$R1230)*12/3</f>
        <v>0.4247225514877499</v>
      </c>
      <c r="AE229" s="116">
        <f>(幕後結果!$AG$2+幕後結果!$AG$4*幕後結果_最佳化!$S1230)*12/3</f>
        <v>0.3191597956192932</v>
      </c>
      <c r="AF229" s="116">
        <f>(幕後結果!$AH$2+幕後結果!$AH$4*幕後結果_最佳化!$T1230)*12/3</f>
        <v>-0.41377877717535244</v>
      </c>
      <c r="AG229" s="116">
        <f>(幕後結果!$AI$2+幕後結果!$AI$4*幕後結果_最佳化!$U1230)*12/3</f>
        <v>-3.6399819694962733E-2</v>
      </c>
      <c r="AH229" s="116">
        <f>(幕後結果!$AJ$2+幕後結果!$AJ$4*幕後結果_最佳化!$V1230)*12/3</f>
        <v>7.7955342405584271E-2</v>
      </c>
      <c r="AI229" s="93">
        <f>(幕後結果!$AK$2+幕後結果!$AK$4*幕後結果_最佳化!$W1230)*12/3</f>
        <v>9.9196191420639179E-2</v>
      </c>
      <c r="AJ229" s="53"/>
      <c r="AK229" s="53"/>
      <c r="AL229" s="53"/>
      <c r="AM229" s="101">
        <v>228</v>
      </c>
      <c r="AN229" s="120">
        <f t="shared" si="40"/>
        <v>0.105489839450536</v>
      </c>
      <c r="AO229" s="120">
        <f t="shared" si="41"/>
        <v>0.1896288771789463</v>
      </c>
      <c r="AP229" s="120">
        <f t="shared" si="42"/>
        <v>7.507210962998119E-2</v>
      </c>
      <c r="AQ229" s="120">
        <f t="shared" si="43"/>
        <v>0.17750094465401167</v>
      </c>
      <c r="AR229" s="120">
        <f t="shared" si="44"/>
        <v>3.2158184831833268E-2</v>
      </c>
      <c r="AS229" s="120">
        <f t="shared" si="45"/>
        <v>0.10832286254124787</v>
      </c>
      <c r="AT229" s="120">
        <f t="shared" si="46"/>
        <v>0.191822355015933</v>
      </c>
      <c r="AU229" s="120">
        <f t="shared" si="47"/>
        <v>5.2887859725094778E-2</v>
      </c>
      <c r="AV229" s="120">
        <f t="shared" si="48"/>
        <v>3.4196687006954336E-2</v>
      </c>
      <c r="AW229" s="120">
        <f t="shared" si="49"/>
        <v>3.2920279965461624E-2</v>
      </c>
      <c r="AX229" s="120">
        <f t="shared" si="50"/>
        <v>1.0000000000000002</v>
      </c>
      <c r="AY229" s="120">
        <f>SUMPRODUCT(AN229:AW229,幕後結果_最佳化!$Z$1005:$AI$1005)</f>
        <v>0.13659942816174539</v>
      </c>
      <c r="AZ229" s="120">
        <f>(SUMPRODUCT(AN229:AW229,MMULT(AN229:AW229,幕後結果!$AB$9:$AK$18)))*252</f>
        <v>2.6841940943644754E-2</v>
      </c>
      <c r="BA229" s="120">
        <f t="shared" si="51"/>
        <v>0.16383510290424563</v>
      </c>
      <c r="BB229" s="115">
        <f t="shared" si="52"/>
        <v>0.57191301803319017</v>
      </c>
      <c r="BC229" s="53"/>
      <c r="BD229" s="53"/>
    </row>
    <row r="230" spans="1:56">
      <c r="A230" s="88">
        <v>229</v>
      </c>
      <c r="B230" s="116">
        <v>0.19895104769187966</v>
      </c>
      <c r="C230" s="116">
        <v>0.38310837710912793</v>
      </c>
      <c r="D230" s="116">
        <v>0.46710407729766179</v>
      </c>
      <c r="E230" s="116">
        <v>0.17386395306630975</v>
      </c>
      <c r="F230" s="116">
        <v>0.14317225658971666</v>
      </c>
      <c r="G230" s="116">
        <v>6.408298779360333E-2</v>
      </c>
      <c r="H230" s="116">
        <v>0.23775851383670776</v>
      </c>
      <c r="I230" s="116">
        <v>0.59527674087734539</v>
      </c>
      <c r="J230" s="116">
        <v>0.67508640677066611</v>
      </c>
      <c r="K230" s="97">
        <v>0.52552546843371428</v>
      </c>
      <c r="L230" s="98"/>
      <c r="M230" s="99">
        <v>229</v>
      </c>
      <c r="N230" s="119">
        <v>-0.84537393008707573</v>
      </c>
      <c r="O230" s="119">
        <v>-0.29732715189074632</v>
      </c>
      <c r="P230" s="119">
        <v>-8.2551515560273583E-2</v>
      </c>
      <c r="Q230" s="119">
        <v>-0.93900552800387838</v>
      </c>
      <c r="R230" s="119">
        <v>-1.0661750617285062</v>
      </c>
      <c r="S230" s="119">
        <v>-1.5213741359225532</v>
      </c>
      <c r="T230" s="119">
        <v>-0.71353133910188649</v>
      </c>
      <c r="U230" s="116">
        <v>0.24114012071439264</v>
      </c>
      <c r="V230" s="116">
        <v>0.45400227903196094</v>
      </c>
      <c r="W230" s="91">
        <v>6.4026579136286524E-2</v>
      </c>
      <c r="X230" s="53"/>
      <c r="Y230" s="92">
        <v>229</v>
      </c>
      <c r="Z230" s="116">
        <f>(幕後結果!$AB$2+幕後結果!$AB$4*幕後結果_最佳化!$N1231)*12/3</f>
        <v>-1.094452473861111</v>
      </c>
      <c r="AA230" s="116">
        <f>(幕後結果!$AC$2+幕後結果!$AC$4*幕後結果_最佳化!$O1231)*12/3</f>
        <v>0.11834661972550982</v>
      </c>
      <c r="AB230" s="116">
        <f>(幕後結果!$AD$2+幕後結果!$AD$4*幕後結果_最佳化!$P1231)*12/3</f>
        <v>-0.21430756896793443</v>
      </c>
      <c r="AC230" s="116">
        <f>(幕後結果!$AE$2+幕後結果!$AE$4*幕後結果_最佳化!$Q1231)*12/3</f>
        <v>-0.77978622757845883</v>
      </c>
      <c r="AD230" s="116">
        <f>(幕後結果!$AF$2+幕後結果!$AF$4*幕後結果_最佳化!$R1231)*12/3</f>
        <v>-1.1590302694887735</v>
      </c>
      <c r="AE230" s="116">
        <f>(幕後結果!$AG$2+幕後結果!$AG$4*幕後結果_最佳化!$S1231)*12/3</f>
        <v>-0.70282573144618665</v>
      </c>
      <c r="AF230" s="116">
        <f>(幕後結果!$AH$2+幕後結果!$AH$4*幕後結果_最佳化!$T1231)*12/3</f>
        <v>-0.56214251220799039</v>
      </c>
      <c r="AG230" s="116">
        <f>(幕後結果!$AI$2+幕後結果!$AI$4*幕後結果_最佳化!$U1231)*12/3</f>
        <v>-0.3085785009161458</v>
      </c>
      <c r="AH230" s="116">
        <f>(幕後結果!$AJ$2+幕後結果!$AJ$4*幕後結果_最佳化!$V1231)*12/3</f>
        <v>-0.60633337508502716</v>
      </c>
      <c r="AI230" s="93">
        <f>(幕後結果!$AK$2+幕後結果!$AK$4*幕後結果_最佳化!$W1231)*12/3</f>
        <v>-9.6841572220945638E-2</v>
      </c>
      <c r="AJ230" s="53"/>
      <c r="AK230" s="53"/>
      <c r="AL230" s="53"/>
      <c r="AM230" s="101">
        <v>229</v>
      </c>
      <c r="AN230" s="120">
        <f t="shared" si="40"/>
        <v>0.12130645303510033</v>
      </c>
      <c r="AO230" s="120">
        <f t="shared" si="41"/>
        <v>0.12954763101739228</v>
      </c>
      <c r="AP230" s="120">
        <f t="shared" si="42"/>
        <v>0.10171880165520678</v>
      </c>
      <c r="AQ230" s="120">
        <f t="shared" si="43"/>
        <v>0.1267349112052619</v>
      </c>
      <c r="AR230" s="120">
        <f t="shared" si="44"/>
        <v>1.2704881613222966E-3</v>
      </c>
      <c r="AS230" s="120">
        <f t="shared" si="45"/>
        <v>0.14639857976112833</v>
      </c>
      <c r="AT230" s="120">
        <f t="shared" si="46"/>
        <v>0.1086550431655</v>
      </c>
      <c r="AU230" s="120">
        <f t="shared" si="47"/>
        <v>0.1157612887899663</v>
      </c>
      <c r="AV230" s="120">
        <f t="shared" si="48"/>
        <v>1.4064626758901824E-2</v>
      </c>
      <c r="AW230" s="120">
        <f t="shared" si="49"/>
        <v>0.13454217645022007</v>
      </c>
      <c r="AX230" s="120">
        <f t="shared" si="50"/>
        <v>1.0000000000000002</v>
      </c>
      <c r="AY230" s="120">
        <f>SUMPRODUCT(AN230:AW230,幕後結果_最佳化!$Z$1005:$AI$1005)</f>
        <v>0.18983298921146846</v>
      </c>
      <c r="AZ230" s="120">
        <f>(SUMPRODUCT(AN230:AW230,MMULT(AN230:AW230,幕後結果!$AB$9:$AK$18)))*252</f>
        <v>2.8594761666482844E-2</v>
      </c>
      <c r="BA230" s="120">
        <f t="shared" si="51"/>
        <v>0.16909985708593264</v>
      </c>
      <c r="BB230" s="115">
        <f t="shared" si="52"/>
        <v>0.86891255701535286</v>
      </c>
      <c r="BC230" s="53"/>
      <c r="BD230" s="53"/>
    </row>
    <row r="231" spans="1:56">
      <c r="A231" s="88">
        <v>230</v>
      </c>
      <c r="B231" s="116">
        <v>0.80255051359805929</v>
      </c>
      <c r="C231" s="116">
        <v>0.96760639542345905</v>
      </c>
      <c r="D231" s="116">
        <v>0.10032612285678821</v>
      </c>
      <c r="E231" s="116">
        <v>0.41137839840078261</v>
      </c>
      <c r="F231" s="116">
        <v>0.17980939099472604</v>
      </c>
      <c r="G231" s="116">
        <v>0.96034585936887384</v>
      </c>
      <c r="H231" s="116">
        <v>0.45756872553883277</v>
      </c>
      <c r="I231" s="116">
        <v>0.17960888387677443</v>
      </c>
      <c r="J231" s="116">
        <v>0.45252485365533612</v>
      </c>
      <c r="K231" s="97">
        <v>6.9603454027984846E-2</v>
      </c>
      <c r="L231" s="98"/>
      <c r="M231" s="99">
        <v>230</v>
      </c>
      <c r="N231" s="119">
        <v>0.85076668258680266</v>
      </c>
      <c r="O231" s="119">
        <v>1.8467236024638127</v>
      </c>
      <c r="P231" s="119">
        <v>-1.2796955061146409</v>
      </c>
      <c r="Q231" s="119">
        <v>-0.22400065084414178</v>
      </c>
      <c r="R231" s="119">
        <v>-0.91609173573905489</v>
      </c>
      <c r="S231" s="119">
        <v>1.7547137595764386</v>
      </c>
      <c r="T231" s="119">
        <v>-0.10656075896277886</v>
      </c>
      <c r="U231" s="116">
        <v>-0.91685664005803003</v>
      </c>
      <c r="V231" s="116">
        <v>-0.11928482278059574</v>
      </c>
      <c r="W231" s="91">
        <v>-1.4787508809815295</v>
      </c>
      <c r="X231" s="53"/>
      <c r="Y231" s="92">
        <v>230</v>
      </c>
      <c r="Z231" s="116">
        <f>(幕後結果!$AB$2+幕後結果!$AB$4*幕後結果_最佳化!$N1232)*12/3</f>
        <v>1.6247953084313529</v>
      </c>
      <c r="AA231" s="116">
        <f>(幕後結果!$AC$2+幕後結果!$AC$4*幕後結果_最佳化!$O1232)*12/3</f>
        <v>1.569154779847419</v>
      </c>
      <c r="AB231" s="116">
        <f>(幕後結果!$AD$2+幕後結果!$AD$4*幕後結果_最佳化!$P1232)*12/3</f>
        <v>-0.65820532478508031</v>
      </c>
      <c r="AC231" s="116">
        <f>(幕後結果!$AE$2+幕後結果!$AE$4*幕後結果_最佳化!$Q1232)*12/3</f>
        <v>-3.2813053735480588E-2</v>
      </c>
      <c r="AD231" s="116">
        <f>(幕後結果!$AF$2+幕後結果!$AF$4*幕後結果_最佳化!$R1232)*12/3</f>
        <v>-0.96792799864167689</v>
      </c>
      <c r="AE231" s="116">
        <f>(幕後結果!$AG$2+幕後結果!$AG$4*幕後結果_最佳化!$S1232)*12/3</f>
        <v>1.7305112577483659</v>
      </c>
      <c r="AF231" s="116">
        <f>(幕後結果!$AH$2+幕後結果!$AH$4*幕後結果_最佳化!$T1232)*12/3</f>
        <v>6.2766274576861042E-2</v>
      </c>
      <c r="AG231" s="116">
        <f>(幕後結果!$AI$2+幕後結果!$AI$4*幕後結果_最佳化!$U1232)*12/3</f>
        <v>2.9084344431795861E-2</v>
      </c>
      <c r="AH231" s="116">
        <f>(幕後結果!$AJ$2+幕後結果!$AJ$4*幕後結果_最佳化!$V1232)*12/3</f>
        <v>-0.51606632684769338</v>
      </c>
      <c r="AI231" s="93">
        <f>(幕後結果!$AK$2+幕後結果!$AK$4*幕後結果_最佳化!$W1232)*12/3</f>
        <v>-0.85177426419956959</v>
      </c>
      <c r="AJ231" s="53"/>
      <c r="AK231" s="53"/>
      <c r="AL231" s="53"/>
      <c r="AM231" s="101">
        <v>230</v>
      </c>
      <c r="AN231" s="120">
        <f t="shared" si="40"/>
        <v>0.14485516030393292</v>
      </c>
      <c r="AO231" s="120">
        <f t="shared" si="41"/>
        <v>2.7360847583055604E-2</v>
      </c>
      <c r="AP231" s="120">
        <f t="shared" si="42"/>
        <v>1.4161883154906209E-2</v>
      </c>
      <c r="AQ231" s="120">
        <f t="shared" si="43"/>
        <v>6.8073740043251563E-2</v>
      </c>
      <c r="AR231" s="120">
        <f t="shared" si="44"/>
        <v>0.15561407283731465</v>
      </c>
      <c r="AS231" s="120">
        <f t="shared" si="45"/>
        <v>8.4656785546569607E-2</v>
      </c>
      <c r="AT231" s="120">
        <f t="shared" si="46"/>
        <v>7.7611015167197039E-2</v>
      </c>
      <c r="AU231" s="120">
        <f t="shared" si="47"/>
        <v>0.16109935023419389</v>
      </c>
      <c r="AV231" s="120">
        <f t="shared" si="48"/>
        <v>0.15244045316946092</v>
      </c>
      <c r="AW231" s="120">
        <f t="shared" si="49"/>
        <v>0.11412669196011749</v>
      </c>
      <c r="AX231" s="120">
        <f t="shared" si="50"/>
        <v>0.99999999999999989</v>
      </c>
      <c r="AY231" s="120">
        <f>SUMPRODUCT(AN231:AW231,幕後結果_最佳化!$Z$1005:$AI$1005)</f>
        <v>2.1472155113217182E-2</v>
      </c>
      <c r="AZ231" s="120">
        <f>(SUMPRODUCT(AN231:AW231,MMULT(AN231:AW231,幕後結果!$AB$9:$AK$18)))*252</f>
        <v>3.1583939775590056E-2</v>
      </c>
      <c r="BA231" s="120">
        <f t="shared" si="51"/>
        <v>0.17771870969481535</v>
      </c>
      <c r="BB231" s="115">
        <f t="shared" si="52"/>
        <v>-0.12057168839217575</v>
      </c>
      <c r="BC231" s="53"/>
      <c r="BD231" s="53"/>
    </row>
    <row r="232" spans="1:56">
      <c r="A232" s="88">
        <v>231</v>
      </c>
      <c r="B232" s="116">
        <v>0.59366821050770824</v>
      </c>
      <c r="C232" s="116">
        <v>0.46842102683058173</v>
      </c>
      <c r="D232" s="116">
        <v>0.34053581774398989</v>
      </c>
      <c r="E232" s="116">
        <v>0.59542997882301529</v>
      </c>
      <c r="F232" s="116">
        <v>0.10311291899304176</v>
      </c>
      <c r="G232" s="116">
        <v>0.34583253829393112</v>
      </c>
      <c r="H232" s="116">
        <v>0.57325732880008062</v>
      </c>
      <c r="I232" s="116">
        <v>0.72522436596929363</v>
      </c>
      <c r="J232" s="116">
        <v>0.78929309046647922</v>
      </c>
      <c r="K232" s="97">
        <v>0.82782301014967263</v>
      </c>
      <c r="L232" s="98"/>
      <c r="M232" s="99">
        <v>231</v>
      </c>
      <c r="N232" s="119">
        <v>0.23699124926010282</v>
      </c>
      <c r="O232" s="119">
        <v>-7.9239592072089637E-2</v>
      </c>
      <c r="P232" s="119">
        <v>-0.41100122631999819</v>
      </c>
      <c r="Q232" s="119">
        <v>0.24153558181695764</v>
      </c>
      <c r="R232" s="119">
        <v>-1.2640116709229405</v>
      </c>
      <c r="S232" s="119">
        <v>-0.3965964421798242</v>
      </c>
      <c r="T232" s="119">
        <v>0.18467323249881751</v>
      </c>
      <c r="U232" s="116">
        <v>0.59843267621050455</v>
      </c>
      <c r="V232" s="116">
        <v>0.80397083452810425</v>
      </c>
      <c r="W232" s="91">
        <v>0.94559738270997895</v>
      </c>
      <c r="X232" s="53"/>
      <c r="Y232" s="92">
        <v>231</v>
      </c>
      <c r="Z232" s="116">
        <f>(幕後結果!$AB$2+幕後結果!$AB$4*幕後結果_最佳化!$N1233)*12/3</f>
        <v>0.64079228802839228</v>
      </c>
      <c r="AA232" s="116">
        <f>(幕後結果!$AC$2+幕後結果!$AC$4*幕後結果_最佳化!$O1233)*12/3</f>
        <v>0.21903517343940851</v>
      </c>
      <c r="AB232" s="116">
        <f>(幕後結果!$AD$2+幕後結果!$AD$4*幕後結果_最佳化!$P1233)*12/3</f>
        <v>-0.2371751880951232</v>
      </c>
      <c r="AC232" s="116">
        <f>(幕後結果!$AE$2+幕後結果!$AE$4*幕後結果_最佳化!$Q1233)*12/3</f>
        <v>0.21917135360920623</v>
      </c>
      <c r="AD232" s="116">
        <f>(幕後結果!$AF$2+幕後結果!$AF$4*幕後結果_最佳化!$R1233)*12/3</f>
        <v>-1.1306330345618141</v>
      </c>
      <c r="AE232" s="116">
        <f>(幕後結果!$AG$2+幕後結果!$AG$4*幕後結果_最佳化!$S1233)*12/3</f>
        <v>0.40282231934944224</v>
      </c>
      <c r="AF232" s="116">
        <f>(幕後結果!$AH$2+幕後結果!$AH$4*幕後結果_最佳化!$T1233)*12/3</f>
        <v>-5.8912290711256622E-3</v>
      </c>
      <c r="AG232" s="116">
        <f>(幕後結果!$AI$2+幕後結果!$AI$4*幕後結果_最佳化!$U1233)*12/3</f>
        <v>5.630905695823038E-2</v>
      </c>
      <c r="AH232" s="116">
        <f>(幕後結果!$AJ$2+幕後結果!$AJ$4*幕後結果_最佳化!$V1233)*12/3</f>
        <v>-3.4867231270203608E-2</v>
      </c>
      <c r="AI232" s="93">
        <f>(幕後結果!$AK$2+幕後結果!$AK$4*幕後結果_最佳化!$W1233)*12/3</f>
        <v>0.8287841483538777</v>
      </c>
      <c r="AJ232" s="53"/>
      <c r="AK232" s="53"/>
      <c r="AL232" s="53"/>
      <c r="AM232" s="101">
        <v>231</v>
      </c>
      <c r="AN232" s="120">
        <f t="shared" si="40"/>
        <v>0.15370970853908097</v>
      </c>
      <c r="AO232" s="120">
        <f t="shared" si="41"/>
        <v>5.8301352984338126E-2</v>
      </c>
      <c r="AP232" s="120">
        <f t="shared" si="42"/>
        <v>4.7960684399479592E-2</v>
      </c>
      <c r="AQ232" s="120">
        <f t="shared" si="43"/>
        <v>4.2525572315044828E-2</v>
      </c>
      <c r="AR232" s="120">
        <f t="shared" si="44"/>
        <v>0.14780058227188361</v>
      </c>
      <c r="AS232" s="120">
        <f t="shared" si="45"/>
        <v>0.1269700846866941</v>
      </c>
      <c r="AT232" s="120">
        <f t="shared" si="46"/>
        <v>0.12260905817915058</v>
      </c>
      <c r="AU232" s="120">
        <f t="shared" si="47"/>
        <v>7.1634035814180264E-2</v>
      </c>
      <c r="AV232" s="120">
        <f t="shared" si="48"/>
        <v>9.0054518605840281E-2</v>
      </c>
      <c r="AW232" s="120">
        <f t="shared" si="49"/>
        <v>0.13843440220430753</v>
      </c>
      <c r="AX232" s="120">
        <f t="shared" si="50"/>
        <v>0.99999999999999978</v>
      </c>
      <c r="AY232" s="120">
        <f>SUMPRODUCT(AN232:AW232,幕後結果_最佳化!$Z$1005:$AI$1005)</f>
        <v>7.7844029990574076E-2</v>
      </c>
      <c r="AZ232" s="120">
        <f>(SUMPRODUCT(AN232:AW232,MMULT(AN232:AW232,幕後結果!$AB$9:$AK$18)))*252</f>
        <v>3.2419610414012784E-2</v>
      </c>
      <c r="BA232" s="120">
        <f t="shared" si="51"/>
        <v>0.18005446513211712</v>
      </c>
      <c r="BB232" s="115">
        <f t="shared" si="52"/>
        <v>0.19407477601254416</v>
      </c>
      <c r="BC232" s="53"/>
      <c r="BD232" s="53"/>
    </row>
    <row r="233" spans="1:56">
      <c r="A233" s="88">
        <v>232</v>
      </c>
      <c r="B233" s="116">
        <v>0.83211084382322054</v>
      </c>
      <c r="C233" s="116">
        <v>0.81543324257875227</v>
      </c>
      <c r="D233" s="116">
        <v>0.49621513037259657</v>
      </c>
      <c r="E233" s="116">
        <v>0.50275427535319395</v>
      </c>
      <c r="F233" s="116">
        <v>4.8684829869863888E-2</v>
      </c>
      <c r="G233" s="116">
        <v>0.83783326210624476</v>
      </c>
      <c r="H233" s="116">
        <v>0.30313170269697531</v>
      </c>
      <c r="I233" s="116">
        <v>0.55708351755689645</v>
      </c>
      <c r="J233" s="116">
        <v>6.0008801673150591E-2</v>
      </c>
      <c r="K233" s="97">
        <v>0.88973351341476303</v>
      </c>
      <c r="L233" s="98"/>
      <c r="M233" s="99">
        <v>232</v>
      </c>
      <c r="N233" s="119">
        <v>0.9625402151164637</v>
      </c>
      <c r="O233" s="119">
        <v>0.8980976067337223</v>
      </c>
      <c r="P233" s="119">
        <v>-9.487403550091783E-3</v>
      </c>
      <c r="Q233" s="119">
        <v>6.9039993228021644E-3</v>
      </c>
      <c r="R233" s="119">
        <v>-1.6577414692930992</v>
      </c>
      <c r="S233" s="119">
        <v>0.98559177500166484</v>
      </c>
      <c r="T233" s="119">
        <v>-0.51541449533550066</v>
      </c>
      <c r="U233" s="116">
        <v>0.14357894871647339</v>
      </c>
      <c r="V233" s="116">
        <v>-1.5546997115498378</v>
      </c>
      <c r="W233" s="91">
        <v>1.2251121361566863</v>
      </c>
      <c r="X233" s="53"/>
      <c r="Y233" s="92">
        <v>232</v>
      </c>
      <c r="Z233" s="116">
        <f>(幕後結果!$AB$2+幕後結果!$AB$4*幕後結果_最佳化!$N1234)*12/3</f>
        <v>1.8039903163093436</v>
      </c>
      <c r="AA233" s="116">
        <f>(幕後結果!$AC$2+幕後結果!$AC$4*幕後結果_最佳化!$O1234)*12/3</f>
        <v>0.88282047051796508</v>
      </c>
      <c r="AB233" s="116">
        <f>(幕後結果!$AD$2+幕後結果!$AD$4*幕後結果_最佳化!$P1234)*12/3</f>
        <v>0.28219397441104299</v>
      </c>
      <c r="AC233" s="116">
        <f>(幕後結果!$AE$2+幕後結果!$AE$4*幕後結果_最佳化!$Q1234)*12/3</f>
        <v>0.26339701917535108</v>
      </c>
      <c r="AD233" s="116">
        <f>(幕後結果!$AF$2+幕後結果!$AF$4*幕後結果_最佳化!$R1234)*12/3</f>
        <v>-1.1954540185714313</v>
      </c>
      <c r="AE233" s="116">
        <f>(幕後結果!$AG$2+幕後結果!$AG$4*幕後結果_最佳化!$S1234)*12/3</f>
        <v>1.3785059991472852</v>
      </c>
      <c r="AF233" s="116">
        <f>(幕後結果!$AH$2+幕後結果!$AH$4*幕後結果_最佳化!$T1234)*12/3</f>
        <v>-0.18590049260136121</v>
      </c>
      <c r="AG233" s="116">
        <f>(幕後結果!$AI$2+幕後結果!$AI$4*幕後結果_最佳化!$U1234)*12/3</f>
        <v>0.14987805945636695</v>
      </c>
      <c r="AH233" s="116">
        <f>(幕後結果!$AJ$2+幕後結果!$AJ$4*幕後結果_最佳化!$V1234)*12/3</f>
        <v>-0.97116932772296849</v>
      </c>
      <c r="AI233" s="93">
        <f>(幕後結果!$AK$2+幕後結果!$AK$4*幕後結果_最佳化!$W1234)*12/3</f>
        <v>0.52794535399669029</v>
      </c>
      <c r="AJ233" s="53"/>
      <c r="AK233" s="53"/>
      <c r="AL233" s="53"/>
      <c r="AM233" s="101">
        <v>232</v>
      </c>
      <c r="AN233" s="120">
        <f t="shared" si="40"/>
        <v>1.3048682588716535E-2</v>
      </c>
      <c r="AO233" s="120">
        <f t="shared" si="41"/>
        <v>0.12145066599392985</v>
      </c>
      <c r="AP233" s="120">
        <f t="shared" si="42"/>
        <v>3.6691055775878445E-2</v>
      </c>
      <c r="AQ233" s="120">
        <f t="shared" si="43"/>
        <v>0.13622296826897878</v>
      </c>
      <c r="AR233" s="120">
        <f t="shared" si="44"/>
        <v>0.17446103901044166</v>
      </c>
      <c r="AS233" s="120">
        <f t="shared" si="45"/>
        <v>0.12520309131172824</v>
      </c>
      <c r="AT233" s="120">
        <f t="shared" si="46"/>
        <v>0.12363822249336209</v>
      </c>
      <c r="AU233" s="120">
        <f t="shared" si="47"/>
        <v>8.0994707501164345E-2</v>
      </c>
      <c r="AV233" s="120">
        <f t="shared" si="48"/>
        <v>1.2849565000421188E-2</v>
      </c>
      <c r="AW233" s="120">
        <f t="shared" si="49"/>
        <v>0.17544000205537899</v>
      </c>
      <c r="AX233" s="120">
        <f t="shared" si="50"/>
        <v>1.0000000000000002</v>
      </c>
      <c r="AY233" s="120">
        <f>SUMPRODUCT(AN233:AW233,幕後結果_最佳化!$Z$1005:$AI$1005)</f>
        <v>7.7946265195288689E-2</v>
      </c>
      <c r="AZ233" s="120">
        <f>(SUMPRODUCT(AN233:AW233,MMULT(AN233:AW233,幕後結果!$AB$9:$AK$18)))*252</f>
        <v>1.969894843225246E-2</v>
      </c>
      <c r="BA233" s="120">
        <f t="shared" si="51"/>
        <v>0.14035294237119669</v>
      </c>
      <c r="BB233" s="115">
        <f t="shared" si="52"/>
        <v>0.24970096531785216</v>
      </c>
      <c r="BC233" s="53"/>
      <c r="BD233" s="53"/>
    </row>
    <row r="234" spans="1:56">
      <c r="A234" s="88">
        <v>233</v>
      </c>
      <c r="B234" s="116">
        <v>0.57774887618613691</v>
      </c>
      <c r="C234" s="116">
        <v>1.2627360348228978E-2</v>
      </c>
      <c r="D234" s="116">
        <v>0.76594729077662871</v>
      </c>
      <c r="E234" s="116">
        <v>0.61030265434300812</v>
      </c>
      <c r="F234" s="116">
        <v>0.13731654498674706</v>
      </c>
      <c r="G234" s="116">
        <v>0.15091048956587594</v>
      </c>
      <c r="H234" s="116">
        <v>3.3832355770530453E-2</v>
      </c>
      <c r="I234" s="116">
        <v>0.54359047390090054</v>
      </c>
      <c r="J234" s="116">
        <v>0.7128435061540721</v>
      </c>
      <c r="K234" s="97">
        <v>0.45387188679641621</v>
      </c>
      <c r="L234" s="98"/>
      <c r="M234" s="99">
        <v>233</v>
      </c>
      <c r="N234" s="119">
        <v>0.19613788058259013</v>
      </c>
      <c r="O234" s="119">
        <v>-2.2374840490786991</v>
      </c>
      <c r="P234" s="119">
        <v>0.72556510677025376</v>
      </c>
      <c r="Q234" s="119">
        <v>0.28010794247612358</v>
      </c>
      <c r="R234" s="119">
        <v>-1.092455158308379</v>
      </c>
      <c r="S234" s="119">
        <v>-1.032536241251371</v>
      </c>
      <c r="T234" s="119">
        <v>-1.8272332168157712</v>
      </c>
      <c r="U234" s="116">
        <v>0.10948344450808721</v>
      </c>
      <c r="V234" s="116">
        <v>0.56171092783265164</v>
      </c>
      <c r="W234" s="91">
        <v>-0.11588488678037957</v>
      </c>
      <c r="X234" s="53"/>
      <c r="Y234" s="92">
        <v>233</v>
      </c>
      <c r="Z234" s="116">
        <f>(幕後結果!$AB$2+幕後結果!$AB$4*幕後結果_最佳化!$N1235)*12/3</f>
        <v>0.57529628413259815</v>
      </c>
      <c r="AA234" s="116">
        <f>(幕後結果!$AC$2+幕後結果!$AC$4*幕後結果_最佳化!$O1235)*12/3</f>
        <v>-1.3272531884459351</v>
      </c>
      <c r="AB234" s="116">
        <f>(幕後結果!$AD$2+幕後結果!$AD$4*幕後結果_最佳化!$P1235)*12/3</f>
        <v>0.48984132440848455</v>
      </c>
      <c r="AC234" s="116">
        <f>(幕後結果!$AE$2+幕後結果!$AE$4*幕後結果_最佳化!$Q1235)*12/3</f>
        <v>0.26370707493799883</v>
      </c>
      <c r="AD234" s="116">
        <f>(幕後結果!$AF$2+幕後結果!$AF$4*幕後結果_最佳化!$R1235)*12/3</f>
        <v>-0.88165206886764513</v>
      </c>
      <c r="AE234" s="116">
        <f>(幕後結果!$AG$2+幕後結果!$AG$4*幕後結果_最佳化!$S1235)*12/3</f>
        <v>-7.2118395831409554E-2</v>
      </c>
      <c r="AF234" s="116">
        <f>(幕後結果!$AH$2+幕後結果!$AH$4*幕後結果_最佳化!$T1235)*12/3</f>
        <v>-1.1090740215956918</v>
      </c>
      <c r="AG234" s="116">
        <f>(幕後結果!$AI$2+幕後結果!$AI$4*幕後結果_最佳化!$U1235)*12/3</f>
        <v>-0.4513599696792443</v>
      </c>
      <c r="AH234" s="116">
        <f>(幕後結果!$AJ$2+幕後結果!$AJ$4*幕後結果_最佳化!$V1235)*12/3</f>
        <v>-0.51707929000498098</v>
      </c>
      <c r="AI234" s="93">
        <f>(幕後結果!$AK$2+幕後結果!$AK$4*幕後結果_最佳化!$W1235)*12/3</f>
        <v>0.17982125797317586</v>
      </c>
      <c r="AJ234" s="53"/>
      <c r="AK234" s="53"/>
      <c r="AL234" s="53"/>
      <c r="AM234" s="101">
        <v>233</v>
      </c>
      <c r="AN234" s="120">
        <f t="shared" si="40"/>
        <v>0.13295987937241857</v>
      </c>
      <c r="AO234" s="120">
        <f t="shared" si="41"/>
        <v>1.3348987430076474E-2</v>
      </c>
      <c r="AP234" s="120">
        <f t="shared" si="42"/>
        <v>6.6051771031334389E-2</v>
      </c>
      <c r="AQ234" s="120">
        <f t="shared" si="43"/>
        <v>1.232808646618162E-2</v>
      </c>
      <c r="AR234" s="120">
        <f t="shared" si="44"/>
        <v>0.19195344540546025</v>
      </c>
      <c r="AS234" s="120">
        <f t="shared" si="45"/>
        <v>7.4411947813099649E-2</v>
      </c>
      <c r="AT234" s="120">
        <f t="shared" si="46"/>
        <v>0.1964288609012633</v>
      </c>
      <c r="AU234" s="120">
        <f t="shared" si="47"/>
        <v>8.7435021494091728E-2</v>
      </c>
      <c r="AV234" s="120">
        <f t="shared" si="48"/>
        <v>0.16675672985232576</v>
      </c>
      <c r="AW234" s="120">
        <f t="shared" si="49"/>
        <v>5.8325270233748512E-2</v>
      </c>
      <c r="AX234" s="120">
        <f t="shared" si="50"/>
        <v>1.0000000000000002</v>
      </c>
      <c r="AY234" s="120">
        <f>SUMPRODUCT(AN234:AW234,幕後結果_最佳化!$Z$1005:$AI$1005)</f>
        <v>-3.1332838961555282E-2</v>
      </c>
      <c r="AZ234" s="120">
        <f>(SUMPRODUCT(AN234:AW234,MMULT(AN234:AW234,幕後結果!$AB$9:$AK$18)))*252</f>
        <v>3.1033702961877786E-2</v>
      </c>
      <c r="BA234" s="120">
        <f t="shared" si="51"/>
        <v>0.17616385259717099</v>
      </c>
      <c r="BB234" s="115">
        <f t="shared" si="52"/>
        <v>-0.42138519263257401</v>
      </c>
      <c r="BC234" s="53"/>
      <c r="BD234" s="53"/>
    </row>
    <row r="235" spans="1:56">
      <c r="A235" s="88">
        <v>234</v>
      </c>
      <c r="B235" s="116">
        <v>0.36522046540979192</v>
      </c>
      <c r="C235" s="116">
        <v>4.1319679064534265E-2</v>
      </c>
      <c r="D235" s="116">
        <v>8.3604622402010831E-2</v>
      </c>
      <c r="E235" s="116">
        <v>0.69394775733127778</v>
      </c>
      <c r="F235" s="116">
        <v>0.22092126453515948</v>
      </c>
      <c r="G235" s="116">
        <v>0.47837862583293411</v>
      </c>
      <c r="H235" s="116">
        <v>0.47028365490645951</v>
      </c>
      <c r="I235" s="116">
        <v>0.57270740259071684</v>
      </c>
      <c r="J235" s="116">
        <v>5.632202655892482E-2</v>
      </c>
      <c r="K235" s="97">
        <v>0.66712736900509739</v>
      </c>
      <c r="L235" s="98"/>
      <c r="M235" s="99">
        <v>234</v>
      </c>
      <c r="N235" s="119">
        <v>-0.34453905414194896</v>
      </c>
      <c r="O235" s="119">
        <v>-1.7355730301109942</v>
      </c>
      <c r="P235" s="119">
        <v>-1.3812267745171385</v>
      </c>
      <c r="Q235" s="119">
        <v>0.50707173649342163</v>
      </c>
      <c r="R235" s="119">
        <v>-0.76908554445007482</v>
      </c>
      <c r="S235" s="119">
        <v>-5.4223307039100201E-2</v>
      </c>
      <c r="T235" s="119">
        <v>-7.4556846755621978E-2</v>
      </c>
      <c r="U235" s="116">
        <v>0.18327124575949547</v>
      </c>
      <c r="V235" s="116">
        <v>-1.5864200589690853</v>
      </c>
      <c r="W235" s="91">
        <v>0.43199470443541671</v>
      </c>
      <c r="X235" s="53"/>
      <c r="Y235" s="92">
        <v>234</v>
      </c>
      <c r="Z235" s="116">
        <f>(幕後結果!$AB$2+幕後結果!$AB$4*幕後結果_最佳化!$N1236)*12/3</f>
        <v>-0.29151543224311027</v>
      </c>
      <c r="AA235" s="116">
        <f>(幕後結果!$AC$2+幕後結果!$AC$4*幕後結果_最佳化!$O1236)*12/3</f>
        <v>-0.93930502554718698</v>
      </c>
      <c r="AB235" s="116">
        <f>(幕後結果!$AD$2+幕後結果!$AD$4*幕後結果_最佳化!$P1236)*12/3</f>
        <v>-1.211538582910602</v>
      </c>
      <c r="AC235" s="116">
        <f>(幕後結果!$AE$2+幕後結果!$AE$4*幕後結果_最佳化!$Q1236)*12/3</f>
        <v>0.10584194135559581</v>
      </c>
      <c r="AD235" s="116">
        <f>(幕後結果!$AF$2+幕後結果!$AF$4*幕後結果_最佳化!$R1236)*12/3</f>
        <v>-1.0494611798950282</v>
      </c>
      <c r="AE235" s="116">
        <f>(幕後結果!$AG$2+幕後結果!$AG$4*幕後結果_最佳化!$S1236)*12/3</f>
        <v>0.3992850016163465</v>
      </c>
      <c r="AF235" s="116">
        <f>(幕後結果!$AH$2+幕後結果!$AH$4*幕後結果_最佳化!$T1236)*12/3</f>
        <v>-0.34753939342082357</v>
      </c>
      <c r="AG235" s="116">
        <f>(幕後結果!$AI$2+幕後結果!$AI$4*幕後結果_最佳化!$U1236)*12/3</f>
        <v>-0.22775289124693909</v>
      </c>
      <c r="AH235" s="116">
        <f>(幕後結果!$AJ$2+幕後結果!$AJ$4*幕後結果_最佳化!$V1236)*12/3</f>
        <v>-1.3799101535908369</v>
      </c>
      <c r="AI235" s="93">
        <f>(幕後結果!$AK$2+幕後結果!$AK$4*幕後結果_最佳化!$W1236)*12/3</f>
        <v>-8.5336073521385003E-2</v>
      </c>
      <c r="AJ235" s="53"/>
      <c r="AK235" s="53"/>
      <c r="AL235" s="53"/>
      <c r="AM235" s="101">
        <v>234</v>
      </c>
      <c r="AN235" s="120">
        <f t="shared" si="40"/>
        <v>6.6287519556958135E-2</v>
      </c>
      <c r="AO235" s="120">
        <f t="shared" si="41"/>
        <v>1.6360283614821856E-2</v>
      </c>
      <c r="AP235" s="120">
        <f t="shared" si="42"/>
        <v>0.14926533008097198</v>
      </c>
      <c r="AQ235" s="120">
        <f t="shared" si="43"/>
        <v>5.5860401551894852E-4</v>
      </c>
      <c r="AR235" s="120">
        <f t="shared" si="44"/>
        <v>0.20867598635182147</v>
      </c>
      <c r="AS235" s="120">
        <f t="shared" si="45"/>
        <v>5.3685129837106604E-2</v>
      </c>
      <c r="AT235" s="120">
        <f t="shared" si="46"/>
        <v>2.8853245472111912E-2</v>
      </c>
      <c r="AU235" s="120">
        <f t="shared" si="47"/>
        <v>0.10107338059910174</v>
      </c>
      <c r="AV235" s="120">
        <f t="shared" si="48"/>
        <v>0.21339523737719729</v>
      </c>
      <c r="AW235" s="120">
        <f t="shared" si="49"/>
        <v>0.16184528309439014</v>
      </c>
      <c r="AX235" s="120">
        <f t="shared" si="50"/>
        <v>1</v>
      </c>
      <c r="AY235" s="120">
        <f>SUMPRODUCT(AN235:AW235,幕後結果_最佳化!$Z$1005:$AI$1005)</f>
        <v>-5.1974895533997839E-2</v>
      </c>
      <c r="AZ235" s="120">
        <f>(SUMPRODUCT(AN235:AW235,MMULT(AN235:AW235,幕後結果!$AB$9:$AK$18)))*252</f>
        <v>2.9917596949525109E-2</v>
      </c>
      <c r="BA235" s="120">
        <f t="shared" si="51"/>
        <v>0.17296704006695932</v>
      </c>
      <c r="BB235" s="115">
        <f t="shared" si="52"/>
        <v>-0.54851430363420506</v>
      </c>
      <c r="BC235" s="53"/>
      <c r="BD235" s="53"/>
    </row>
    <row r="236" spans="1:56">
      <c r="A236" s="88">
        <v>235</v>
      </c>
      <c r="B236" s="116">
        <v>0.86621517912890922</v>
      </c>
      <c r="C236" s="116">
        <v>0.57396780904862199</v>
      </c>
      <c r="D236" s="116">
        <v>0.22723081786486055</v>
      </c>
      <c r="E236" s="116">
        <v>0.84256405569173687</v>
      </c>
      <c r="F236" s="116">
        <v>0.65326048051224639</v>
      </c>
      <c r="G236" s="116">
        <v>9.6447558062419114E-2</v>
      </c>
      <c r="H236" s="116">
        <v>0.39540190767498018</v>
      </c>
      <c r="I236" s="116">
        <v>0.18622528697760532</v>
      </c>
      <c r="J236" s="116">
        <v>0.98094497525693103</v>
      </c>
      <c r="K236" s="97">
        <v>7.9473941477419485E-2</v>
      </c>
      <c r="L236" s="98"/>
      <c r="M236" s="99">
        <v>235</v>
      </c>
      <c r="N236" s="119">
        <v>1.1086767814479295</v>
      </c>
      <c r="O236" s="119">
        <v>0.18648507511100007</v>
      </c>
      <c r="P236" s="119">
        <v>-0.7479975493363612</v>
      </c>
      <c r="Q236" s="119">
        <v>1.0050518395975949</v>
      </c>
      <c r="R236" s="119">
        <v>0.39413815993039664</v>
      </c>
      <c r="S236" s="119">
        <v>-1.3020622218983604</v>
      </c>
      <c r="T236" s="119">
        <v>-0.26526695970816727</v>
      </c>
      <c r="U236" s="116">
        <v>-0.89189246469255001</v>
      </c>
      <c r="V236" s="116">
        <v>2.0736691363713917</v>
      </c>
      <c r="W236" s="91">
        <v>-1.4086189142897771</v>
      </c>
      <c r="X236" s="53"/>
      <c r="Y236" s="92">
        <v>235</v>
      </c>
      <c r="Z236" s="116">
        <f>(幕後結果!$AB$2+幕後結果!$AB$4*幕後結果_最佳化!$N1237)*12/3</f>
        <v>2.0382760417612102</v>
      </c>
      <c r="AA236" s="116">
        <f>(幕後結果!$AC$2+幕後結果!$AC$4*幕後結果_最佳化!$O1237)*12/3</f>
        <v>0.36475646228538433</v>
      </c>
      <c r="AB236" s="116">
        <f>(幕後結果!$AD$2+幕後結果!$AD$4*幕後結果_最佳化!$P1237)*12/3</f>
        <v>-0.30560697969964956</v>
      </c>
      <c r="AC236" s="116">
        <f>(幕後結果!$AE$2+幕後結果!$AE$4*幕後結果_最佳化!$Q1237)*12/3</f>
        <v>0.88184036722923642</v>
      </c>
      <c r="AD236" s="116">
        <f>(幕後結果!$AF$2+幕後結果!$AF$4*幕後結果_最佳化!$R1237)*12/3</f>
        <v>-0.11032031886962174</v>
      </c>
      <c r="AE236" s="116">
        <f>(幕後結果!$AG$2+幕後結果!$AG$4*幕後結果_最佳化!$S1237)*12/3</f>
        <v>8.2837797910734534E-2</v>
      </c>
      <c r="AF236" s="116">
        <f>(幕後結果!$AH$2+幕後結果!$AH$4*幕後結果_最佳化!$T1237)*12/3</f>
        <v>-3.1868470918902013E-2</v>
      </c>
      <c r="AG236" s="116">
        <f>(幕後結果!$AI$2+幕後結果!$AI$4*幕後結果_最佳化!$U1237)*12/3</f>
        <v>-0.32363763817554181</v>
      </c>
      <c r="AH236" s="116">
        <f>(幕後結果!$AJ$2+幕後結果!$AJ$4*幕後結果_最佳化!$V1237)*12/3</f>
        <v>0.47697362904219015</v>
      </c>
      <c r="AI236" s="93">
        <f>(幕後結果!$AK$2+幕後結果!$AK$4*幕後結果_最佳化!$W1237)*12/3</f>
        <v>-0.25500627418493893</v>
      </c>
      <c r="AJ236" s="53"/>
      <c r="AK236" s="53"/>
      <c r="AL236" s="53"/>
      <c r="AM236" s="101">
        <v>235</v>
      </c>
      <c r="AN236" s="120">
        <f t="shared" si="40"/>
        <v>5.5126056600340347E-2</v>
      </c>
      <c r="AO236" s="120">
        <f t="shared" si="41"/>
        <v>0.10511937244569546</v>
      </c>
      <c r="AP236" s="120">
        <f t="shared" si="42"/>
        <v>1.183790191370749E-3</v>
      </c>
      <c r="AQ236" s="120">
        <f t="shared" si="43"/>
        <v>9.1807605732098174E-2</v>
      </c>
      <c r="AR236" s="120">
        <f t="shared" si="44"/>
        <v>0.16404280668331936</v>
      </c>
      <c r="AS236" s="120">
        <f t="shared" si="45"/>
        <v>0.1610118743669427</v>
      </c>
      <c r="AT236" s="120">
        <f t="shared" si="46"/>
        <v>0.10299648421928084</v>
      </c>
      <c r="AU236" s="120">
        <f t="shared" si="47"/>
        <v>2.724974949230018E-2</v>
      </c>
      <c r="AV236" s="120">
        <f t="shared" si="48"/>
        <v>0.14440029720141492</v>
      </c>
      <c r="AW236" s="120">
        <f t="shared" si="49"/>
        <v>0.14706196306723718</v>
      </c>
      <c r="AX236" s="120">
        <f t="shared" si="50"/>
        <v>1</v>
      </c>
      <c r="AY236" s="120">
        <f>SUMPRODUCT(AN236:AW236,幕後結果_最佳化!$Z$1005:$AI$1005)</f>
        <v>6.35714569819677E-2</v>
      </c>
      <c r="AZ236" s="120">
        <f>(SUMPRODUCT(AN236:AW236,MMULT(AN236:AW236,幕後結果!$AB$9:$AK$18)))*252</f>
        <v>2.2857834442803353E-2</v>
      </c>
      <c r="BA236" s="120">
        <f t="shared" si="51"/>
        <v>0.1511880763909752</v>
      </c>
      <c r="BB236" s="115">
        <f t="shared" si="52"/>
        <v>0.13672676758258981</v>
      </c>
      <c r="BC236" s="53"/>
      <c r="BD236" s="53"/>
    </row>
    <row r="237" spans="1:56">
      <c r="A237" s="88">
        <v>236</v>
      </c>
      <c r="B237" s="116">
        <v>0.7619776380493215</v>
      </c>
      <c r="C237" s="116">
        <v>8.4452515807235118E-2</v>
      </c>
      <c r="D237" s="116">
        <v>0.90447906073295292</v>
      </c>
      <c r="E237" s="116">
        <v>0.99569199964754906</v>
      </c>
      <c r="F237" s="116">
        <v>0.63789491520334107</v>
      </c>
      <c r="G237" s="116">
        <v>0.75711454301687775</v>
      </c>
      <c r="H237" s="116">
        <v>0.81484903108762974</v>
      </c>
      <c r="I237" s="116">
        <v>4.4742640336755457E-2</v>
      </c>
      <c r="J237" s="116">
        <v>4.4398373660345714E-2</v>
      </c>
      <c r="K237" s="97">
        <v>0.77385990409247429</v>
      </c>
      <c r="L237" s="98"/>
      <c r="M237" s="99">
        <v>236</v>
      </c>
      <c r="N237" s="119">
        <v>0.71267849951452644</v>
      </c>
      <c r="O237" s="119">
        <v>-1.3757306739976682</v>
      </c>
      <c r="P237" s="119">
        <v>1.3075031714060839</v>
      </c>
      <c r="Q237" s="119">
        <v>2.6269262446836161</v>
      </c>
      <c r="R237" s="119">
        <v>0.35283763206910052</v>
      </c>
      <c r="S237" s="119">
        <v>0.69705094198995265</v>
      </c>
      <c r="T237" s="119">
        <v>0.8959079312833601</v>
      </c>
      <c r="U237" s="116">
        <v>-1.6981191248557039</v>
      </c>
      <c r="V237" s="116">
        <v>-1.7017793052907528</v>
      </c>
      <c r="W237" s="91">
        <v>0.75161903676657982</v>
      </c>
      <c r="X237" s="53"/>
      <c r="Y237" s="92">
        <v>236</v>
      </c>
      <c r="Z237" s="116">
        <f>(幕後結果!$AB$2+幕後結果!$AB$4*幕後結果_最佳化!$N1238)*12/3</f>
        <v>1.4034127280165529</v>
      </c>
      <c r="AA237" s="116">
        <f>(幕後結果!$AC$2+幕後結果!$AC$4*幕後結果_最佳化!$O1238)*12/3</f>
        <v>-0.73562119038185514</v>
      </c>
      <c r="AB237" s="116">
        <f>(幕後結果!$AD$2+幕後結果!$AD$4*幕後結果_最佳化!$P1238)*12/3</f>
        <v>1.0991058354916798</v>
      </c>
      <c r="AC237" s="116">
        <f>(幕後結果!$AE$2+幕後結果!$AE$4*幕後結果_最佳化!$Q1238)*12/3</f>
        <v>2.1915811181292622</v>
      </c>
      <c r="AD237" s="116">
        <f>(幕後結果!$AF$2+幕後結果!$AF$4*幕後結果_最佳化!$R1238)*12/3</f>
        <v>8.1265519824170296E-2</v>
      </c>
      <c r="AE237" s="116">
        <f>(幕後結果!$AG$2+幕後結果!$AG$4*幕後結果_最佳化!$S1238)*12/3</f>
        <v>1.6834281030060616</v>
      </c>
      <c r="AF237" s="116">
        <f>(幕後結果!$AH$2+幕後結果!$AH$4*幕後結果_最佳化!$T1238)*12/3</f>
        <v>0.50261232985640136</v>
      </c>
      <c r="AG237" s="116">
        <f>(幕後結果!$AI$2+幕後結果!$AI$4*幕後結果_最佳化!$U1238)*12/3</f>
        <v>-0.44410743284926085</v>
      </c>
      <c r="AH237" s="116">
        <f>(幕後結果!$AJ$2+幕後結果!$AJ$4*幕後結果_最佳化!$V1238)*12/3</f>
        <v>-0.63677054096213292</v>
      </c>
      <c r="AI237" s="93">
        <f>(幕後結果!$AK$2+幕後結果!$AK$4*幕後結果_最佳化!$W1238)*12/3</f>
        <v>0.73868824232769492</v>
      </c>
      <c r="AJ237" s="53"/>
      <c r="AK237" s="53"/>
      <c r="AL237" s="53"/>
      <c r="AM237" s="101">
        <v>236</v>
      </c>
      <c r="AN237" s="120">
        <f t="shared" si="40"/>
        <v>0.19194026793898866</v>
      </c>
      <c r="AO237" s="120">
        <f t="shared" si="41"/>
        <v>0.10099927192164207</v>
      </c>
      <c r="AP237" s="120">
        <f t="shared" si="42"/>
        <v>8.9086552261266078E-2</v>
      </c>
      <c r="AQ237" s="120">
        <f t="shared" si="43"/>
        <v>0.11376483593330307</v>
      </c>
      <c r="AR237" s="120">
        <f t="shared" si="44"/>
        <v>5.3947424383552579E-2</v>
      </c>
      <c r="AS237" s="120">
        <f t="shared" si="45"/>
        <v>6.7533500048811243E-2</v>
      </c>
      <c r="AT237" s="120">
        <f t="shared" si="46"/>
        <v>0.12791496255696608</v>
      </c>
      <c r="AU237" s="120">
        <f t="shared" si="47"/>
        <v>3.650612654571346E-2</v>
      </c>
      <c r="AV237" s="120">
        <f t="shared" si="48"/>
        <v>2.8589000870478429E-2</v>
      </c>
      <c r="AW237" s="120">
        <f t="shared" si="49"/>
        <v>0.18971805753927828</v>
      </c>
      <c r="AX237" s="120">
        <f t="shared" si="50"/>
        <v>0.99999999999999989</v>
      </c>
      <c r="AY237" s="120">
        <f>SUMPRODUCT(AN237:AW237,幕後結果_最佳化!$Z$1005:$AI$1005)</f>
        <v>0.1420067957438732</v>
      </c>
      <c r="AZ237" s="120">
        <f>(SUMPRODUCT(AN237:AW237,MMULT(AN237:AW237,幕後結果!$AB$9:$AK$18)))*252</f>
        <v>3.9335284337868953E-2</v>
      </c>
      <c r="BA237" s="120">
        <f t="shared" si="51"/>
        <v>0.19833124902009</v>
      </c>
      <c r="BB237" s="115">
        <f t="shared" si="52"/>
        <v>0.49970338125503444</v>
      </c>
      <c r="BC237" s="53"/>
      <c r="BD237" s="53"/>
    </row>
    <row r="238" spans="1:56">
      <c r="A238" s="88">
        <v>237</v>
      </c>
      <c r="B238" s="116">
        <v>0.25839699596707999</v>
      </c>
      <c r="C238" s="116">
        <v>0.59061631969368644</v>
      </c>
      <c r="D238" s="116">
        <v>0.77737903193688607</v>
      </c>
      <c r="E238" s="116">
        <v>0.21827880698922542</v>
      </c>
      <c r="F238" s="116">
        <v>0.15185299547127329</v>
      </c>
      <c r="G238" s="116">
        <v>0.40765132184669151</v>
      </c>
      <c r="H238" s="116">
        <v>0.78695187251608156</v>
      </c>
      <c r="I238" s="116">
        <v>0.37328535607917246</v>
      </c>
      <c r="J238" s="116">
        <v>0.23945987037752414</v>
      </c>
      <c r="K238" s="97">
        <v>0.62473571749303991</v>
      </c>
      <c r="L238" s="98"/>
      <c r="M238" s="99">
        <v>237</v>
      </c>
      <c r="N238" s="119">
        <v>-0.64829527122935537</v>
      </c>
      <c r="O238" s="119">
        <v>0.22913066442436431</v>
      </c>
      <c r="P238" s="119">
        <v>0.76337139208734228</v>
      </c>
      <c r="Q238" s="119">
        <v>-0.77801933635866527</v>
      </c>
      <c r="R238" s="119">
        <v>-1.0285185045653003</v>
      </c>
      <c r="S238" s="119">
        <v>-0.23359083480618509</v>
      </c>
      <c r="T238" s="119">
        <v>0.79588951682190345</v>
      </c>
      <c r="U238" s="116">
        <v>-0.32316443712960485</v>
      </c>
      <c r="V238" s="116">
        <v>-0.7080410902968427</v>
      </c>
      <c r="W238" s="91">
        <v>0.31794248500181971</v>
      </c>
      <c r="X238" s="53"/>
      <c r="Y238" s="92">
        <v>237</v>
      </c>
      <c r="Z238" s="116">
        <f>(幕後結果!$AB$2+幕後結果!$AB$4*幕後結果_最佳化!$N1239)*12/3</f>
        <v>-0.77849653127495877</v>
      </c>
      <c r="AA238" s="116">
        <f>(幕後結果!$AC$2+幕後結果!$AC$4*幕後結果_最佳化!$O1239)*12/3</f>
        <v>0.48588878932071616</v>
      </c>
      <c r="AB238" s="116">
        <f>(幕後結果!$AD$2+幕後結果!$AD$4*幕後結果_最佳化!$P1239)*12/3</f>
        <v>0.5128059870065973</v>
      </c>
      <c r="AC238" s="116">
        <f>(幕後結果!$AE$2+幕後結果!$AE$4*幕後結果_最佳化!$Q1239)*12/3</f>
        <v>-0.49174631418329179</v>
      </c>
      <c r="AD238" s="116">
        <f>(幕後結果!$AF$2+幕後結果!$AF$4*幕後結果_最佳化!$R1239)*12/3</f>
        <v>-1.0072854479785232</v>
      </c>
      <c r="AE238" s="116">
        <f>(幕後結果!$AG$2+幕後結果!$AG$4*幕後結果_最佳化!$S1239)*12/3</f>
        <v>0.2365890600802362</v>
      </c>
      <c r="AF238" s="116">
        <f>(幕後結果!$AH$2+幕後結果!$AH$4*幕後結果_最佳化!$T1239)*12/3</f>
        <v>0.28353994487177198</v>
      </c>
      <c r="AG238" s="116">
        <f>(幕後結果!$AI$2+幕後結果!$AI$4*幕後結果_最佳化!$U1239)*12/3</f>
        <v>-0.24825414762611242</v>
      </c>
      <c r="AH238" s="116">
        <f>(幕後結果!$AJ$2+幕後結果!$AJ$4*幕後結果_最佳化!$V1239)*12/3</f>
        <v>-0.64671617075827659</v>
      </c>
      <c r="AI238" s="93">
        <f>(幕後結果!$AK$2+幕後結果!$AK$4*幕後結果_最佳化!$W1239)*12/3</f>
        <v>0.13158169457821167</v>
      </c>
      <c r="AJ238" s="53"/>
      <c r="AK238" s="53"/>
      <c r="AL238" s="53"/>
      <c r="AM238" s="101">
        <v>237</v>
      </c>
      <c r="AN238" s="120">
        <f t="shared" si="40"/>
        <v>0.10405457005737723</v>
      </c>
      <c r="AO238" s="120">
        <f t="shared" si="41"/>
        <v>3.2438695852511884E-2</v>
      </c>
      <c r="AP238" s="120">
        <f t="shared" si="42"/>
        <v>0.12608167413814272</v>
      </c>
      <c r="AQ238" s="120">
        <f t="shared" si="43"/>
        <v>9.9578953176213708E-2</v>
      </c>
      <c r="AR238" s="120">
        <f t="shared" si="44"/>
        <v>0.12408358352686544</v>
      </c>
      <c r="AS238" s="120">
        <f t="shared" si="45"/>
        <v>0.11487586675734116</v>
      </c>
      <c r="AT238" s="120">
        <f t="shared" si="46"/>
        <v>6.22215474056989E-2</v>
      </c>
      <c r="AU238" s="120">
        <f t="shared" si="47"/>
        <v>0.1005263862144271</v>
      </c>
      <c r="AV238" s="120">
        <f t="shared" si="48"/>
        <v>0.14103141622874049</v>
      </c>
      <c r="AW238" s="120">
        <f t="shared" si="49"/>
        <v>9.5107306642681327E-2</v>
      </c>
      <c r="AX238" s="120">
        <f t="shared" si="50"/>
        <v>0.99999999999999989</v>
      </c>
      <c r="AY238" s="120">
        <f>SUMPRODUCT(AN238:AW238,幕後結果_最佳化!$Z$1005:$AI$1005)</f>
        <v>4.0580664067161619E-2</v>
      </c>
      <c r="AZ238" s="120">
        <f>(SUMPRODUCT(AN238:AW238,MMULT(AN238:AW238,幕後結果!$AB$9:$AK$18)))*252</f>
        <v>2.915526473725288E-2</v>
      </c>
      <c r="BA238" s="120">
        <f t="shared" si="51"/>
        <v>0.17074912807172071</v>
      </c>
      <c r="BB238" s="115">
        <f t="shared" si="52"/>
        <v>-1.3583295909213533E-2</v>
      </c>
      <c r="BC238" s="53"/>
      <c r="BD238" s="53"/>
    </row>
    <row r="239" spans="1:56">
      <c r="A239" s="88">
        <v>238</v>
      </c>
      <c r="B239" s="116">
        <v>0.28510532104742858</v>
      </c>
      <c r="C239" s="116">
        <v>0.94002714558610356</v>
      </c>
      <c r="D239" s="116">
        <v>0.81127236631682909</v>
      </c>
      <c r="E239" s="116">
        <v>0.36547966362823425</v>
      </c>
      <c r="F239" s="116">
        <v>0.732996996598543</v>
      </c>
      <c r="G239" s="116">
        <v>0.74201074411954382</v>
      </c>
      <c r="H239" s="116">
        <v>5.0145377181443518E-2</v>
      </c>
      <c r="I239" s="116">
        <v>0.2399118976986232</v>
      </c>
      <c r="J239" s="116">
        <v>5.4799339818236925E-2</v>
      </c>
      <c r="K239" s="97">
        <v>0.31938483558192021</v>
      </c>
      <c r="L239" s="98"/>
      <c r="M239" s="99">
        <v>238</v>
      </c>
      <c r="N239" s="119">
        <v>-0.5677413021464589</v>
      </c>
      <c r="O239" s="119">
        <v>1.5550015136741571</v>
      </c>
      <c r="P239" s="119">
        <v>0.8825947477320627</v>
      </c>
      <c r="Q239" s="119">
        <v>-0.3438496921468408</v>
      </c>
      <c r="R239" s="119">
        <v>0.62190246099183011</v>
      </c>
      <c r="S239" s="119">
        <v>0.64955685228225457</v>
      </c>
      <c r="T239" s="119">
        <v>-1.6434456853568051</v>
      </c>
      <c r="U239" s="116">
        <v>-0.70658599390860133</v>
      </c>
      <c r="V239" s="116">
        <v>-1.5999995661891437</v>
      </c>
      <c r="W239" s="91">
        <v>-0.46941969808886985</v>
      </c>
      <c r="X239" s="53"/>
      <c r="Y239" s="92">
        <v>238</v>
      </c>
      <c r="Z239" s="116">
        <f>(幕後結果!$AB$2+幕後結果!$AB$4*幕後結果_最佳化!$N1240)*12/3</f>
        <v>-0.64935263828238021</v>
      </c>
      <c r="AA239" s="116">
        <f>(幕後結果!$AC$2+幕後結果!$AC$4*幕後結果_最佳化!$O1240)*12/3</f>
        <v>1.4329599483305282</v>
      </c>
      <c r="AB239" s="116">
        <f>(幕後結果!$AD$2+幕後結果!$AD$4*幕後結果_最佳化!$P1240)*12/3</f>
        <v>0.70831463041317066</v>
      </c>
      <c r="AC239" s="116">
        <f>(幕後結果!$AE$2+幕後結果!$AE$4*幕後結果_最佳化!$Q1240)*12/3</f>
        <v>-6.8100432525477678E-2</v>
      </c>
      <c r="AD239" s="116">
        <f>(幕後結果!$AF$2+幕後結果!$AF$4*幕後結果_最佳化!$R1240)*12/3</f>
        <v>-7.4077513868217593E-2</v>
      </c>
      <c r="AE239" s="116">
        <f>(幕後結果!$AG$2+幕後結果!$AG$4*幕後結果_最佳化!$S1240)*12/3</f>
        <v>0.93885116288893611</v>
      </c>
      <c r="AF239" s="116">
        <f>(幕後結果!$AH$2+幕後結果!$AH$4*幕後結果_最佳化!$T1240)*12/3</f>
        <v>-0.63999440742488189</v>
      </c>
      <c r="AG239" s="116">
        <f>(幕後結果!$AI$2+幕後結果!$AI$4*幕後結果_最佳化!$U1240)*12/3</f>
        <v>0.12551778093528082</v>
      </c>
      <c r="AH239" s="116">
        <f>(幕後結果!$AJ$2+幕後結果!$AJ$4*幕後結果_最佳化!$V1240)*12/3</f>
        <v>-1.0390518288865871</v>
      </c>
      <c r="AI239" s="93">
        <f>(幕後結果!$AK$2+幕後結果!$AK$4*幕後結果_最佳化!$W1240)*12/3</f>
        <v>-0.49126520948480018</v>
      </c>
      <c r="AJ239" s="53"/>
      <c r="AK239" s="53"/>
      <c r="AL239" s="53"/>
      <c r="AM239" s="101">
        <v>238</v>
      </c>
      <c r="AN239" s="120">
        <f t="shared" si="40"/>
        <v>2.3761912735794467E-2</v>
      </c>
      <c r="AO239" s="120">
        <f t="shared" si="41"/>
        <v>4.9114484212244335E-3</v>
      </c>
      <c r="AP239" s="120">
        <f t="shared" si="42"/>
        <v>0.18867952182593586</v>
      </c>
      <c r="AQ239" s="120">
        <f t="shared" si="43"/>
        <v>4.6573531249852466E-2</v>
      </c>
      <c r="AR239" s="120">
        <f t="shared" si="44"/>
        <v>3.972697148660978E-2</v>
      </c>
      <c r="AS239" s="120">
        <f t="shared" si="45"/>
        <v>8.8599710841014923E-2</v>
      </c>
      <c r="AT239" s="120">
        <f t="shared" si="46"/>
        <v>0.10779209079476312</v>
      </c>
      <c r="AU239" s="120">
        <f t="shared" si="47"/>
        <v>0.15709433226453218</v>
      </c>
      <c r="AV239" s="120">
        <f t="shared" si="48"/>
        <v>0.16626812774675401</v>
      </c>
      <c r="AW239" s="120">
        <f t="shared" si="49"/>
        <v>0.17659235263351872</v>
      </c>
      <c r="AX239" s="120">
        <f t="shared" si="50"/>
        <v>1</v>
      </c>
      <c r="AY239" s="120">
        <f>SUMPRODUCT(AN239:AW239,幕後結果_最佳化!$Z$1005:$AI$1005)</f>
        <v>4.6393477004117924E-2</v>
      </c>
      <c r="AZ239" s="120">
        <f>(SUMPRODUCT(AN239:AW239,MMULT(AN239:AW239,幕後結果!$AB$9:$AK$18)))*252</f>
        <v>2.5650753623042678E-2</v>
      </c>
      <c r="BA239" s="120">
        <f t="shared" si="51"/>
        <v>0.16015852653868504</v>
      </c>
      <c r="BB239" s="115">
        <f t="shared" si="52"/>
        <v>2.1812619531524604E-2</v>
      </c>
      <c r="BC239" s="53"/>
      <c r="BD239" s="53"/>
    </row>
    <row r="240" spans="1:56">
      <c r="A240" s="88">
        <v>239</v>
      </c>
      <c r="B240" s="116">
        <v>0.83325485960987811</v>
      </c>
      <c r="C240" s="116">
        <v>9.2179943209430792E-2</v>
      </c>
      <c r="D240" s="116">
        <v>0.77462797838353326</v>
      </c>
      <c r="E240" s="116">
        <v>0.15615110605269122</v>
      </c>
      <c r="F240" s="116">
        <v>0.86125934586247643</v>
      </c>
      <c r="G240" s="116">
        <v>8.4499874166392708E-2</v>
      </c>
      <c r="H240" s="116">
        <v>0.9844956133752345</v>
      </c>
      <c r="I240" s="116">
        <v>0.62513632972241195</v>
      </c>
      <c r="J240" s="116">
        <v>0.37137890469025114</v>
      </c>
      <c r="K240" s="97">
        <v>0.49977535234196391</v>
      </c>
      <c r="L240" s="98"/>
      <c r="M240" s="99">
        <v>239</v>
      </c>
      <c r="N240" s="119">
        <v>0.96710753164238872</v>
      </c>
      <c r="O240" s="119">
        <v>-1.3274499481298916</v>
      </c>
      <c r="P240" s="119">
        <v>0.75417517306263027</v>
      </c>
      <c r="Q240" s="119">
        <v>-1.0104030815326257</v>
      </c>
      <c r="R240" s="119">
        <v>1.0859947651360566</v>
      </c>
      <c r="S240" s="119">
        <v>-1.3754249175049802</v>
      </c>
      <c r="T240" s="119">
        <v>2.1569601025891854</v>
      </c>
      <c r="U240" s="116">
        <v>0.31899890838791989</v>
      </c>
      <c r="V240" s="116">
        <v>-0.32820348980635877</v>
      </c>
      <c r="W240" s="91">
        <v>-5.6310820122231311E-4</v>
      </c>
      <c r="X240" s="53"/>
      <c r="Y240" s="92">
        <v>239</v>
      </c>
      <c r="Z240" s="116">
        <f>(幕後結果!$AB$2+幕後結果!$AB$4*幕後結果_最佳化!$N1241)*12/3</f>
        <v>1.8113126251093021</v>
      </c>
      <c r="AA240" s="116">
        <f>(幕後結果!$AC$2+幕後結果!$AC$4*幕後結果_最佳化!$O1241)*12/3</f>
        <v>-0.71409381882593348</v>
      </c>
      <c r="AB240" s="116">
        <f>(幕後結果!$AD$2+幕後結果!$AD$4*幕後結果_最佳化!$P1241)*12/3</f>
        <v>0.72597942730429554</v>
      </c>
      <c r="AC240" s="116">
        <f>(幕後結果!$AE$2+幕後結果!$AE$4*幕後結果_最佳化!$Q1241)*12/3</f>
        <v>-0.51396423549754688</v>
      </c>
      <c r="AD240" s="116">
        <f>(幕後結果!$AF$2+幕後結果!$AF$4*幕後結果_最佳化!$R1241)*12/3</f>
        <v>0.43587574613107255</v>
      </c>
      <c r="AE240" s="116">
        <f>(幕後結果!$AG$2+幕後結果!$AG$4*幕後結果_最佳化!$S1241)*12/3</f>
        <v>-0.53280884519252514</v>
      </c>
      <c r="AF240" s="116">
        <f>(幕後結果!$AH$2+幕後結果!$AH$4*幕後結果_最佳化!$T1241)*12/3</f>
        <v>1.0318433341705529</v>
      </c>
      <c r="AG240" s="116">
        <f>(幕後結果!$AI$2+幕後結果!$AI$4*幕後結果_最佳化!$U1241)*12/3</f>
        <v>-0.102114845048489</v>
      </c>
      <c r="AH240" s="116">
        <f>(幕後結果!$AJ$2+幕後結果!$AJ$4*幕後結果_最佳化!$V1241)*12/3</f>
        <v>0.18046462615350733</v>
      </c>
      <c r="AI240" s="93">
        <f>(幕後結果!$AK$2+幕後結果!$AK$4*幕後結果_最佳化!$W1241)*12/3</f>
        <v>0.65300087115361793</v>
      </c>
      <c r="AJ240" s="53"/>
      <c r="AK240" s="53"/>
      <c r="AL240" s="53"/>
      <c r="AM240" s="101">
        <v>239</v>
      </c>
      <c r="AN240" s="120">
        <f t="shared" si="40"/>
        <v>7.1393486858074895E-2</v>
      </c>
      <c r="AO240" s="120">
        <f t="shared" si="41"/>
        <v>3.1971262627219399E-3</v>
      </c>
      <c r="AP240" s="120">
        <f t="shared" si="42"/>
        <v>8.93672845908665E-2</v>
      </c>
      <c r="AQ240" s="120">
        <f t="shared" si="43"/>
        <v>0.11917557237250233</v>
      </c>
      <c r="AR240" s="120">
        <f t="shared" si="44"/>
        <v>0.11546162837504356</v>
      </c>
      <c r="AS240" s="120">
        <f t="shared" si="45"/>
        <v>0.18990046471029742</v>
      </c>
      <c r="AT240" s="120">
        <f t="shared" si="46"/>
        <v>0.16973421457548341</v>
      </c>
      <c r="AU240" s="120">
        <f t="shared" si="47"/>
        <v>0.16291203005812832</v>
      </c>
      <c r="AV240" s="120">
        <f t="shared" si="48"/>
        <v>6.9640066415700891E-2</v>
      </c>
      <c r="AW240" s="120">
        <f t="shared" si="49"/>
        <v>9.2181257811807214E-3</v>
      </c>
      <c r="AX240" s="120">
        <f t="shared" si="50"/>
        <v>1</v>
      </c>
      <c r="AY240" s="120">
        <f>SUMPRODUCT(AN240:AW240,幕後結果_最佳化!$Z$1005:$AI$1005)</f>
        <v>6.6216096262354196E-2</v>
      </c>
      <c r="AZ240" s="120">
        <f>(SUMPRODUCT(AN240:AW240,MMULT(AN240:AW240,幕後結果!$AB$9:$AK$18)))*252</f>
        <v>2.4115919017473314E-2</v>
      </c>
      <c r="BA240" s="120">
        <f t="shared" si="51"/>
        <v>0.15529301020159703</v>
      </c>
      <c r="BB240" s="115">
        <f t="shared" si="52"/>
        <v>0.15014259967068636</v>
      </c>
      <c r="BC240" s="53"/>
      <c r="BD240" s="53"/>
    </row>
    <row r="241" spans="1:56">
      <c r="A241" s="88">
        <v>240</v>
      </c>
      <c r="B241" s="116">
        <v>0.12437046496134396</v>
      </c>
      <c r="C241" s="116">
        <v>0.21431794579915664</v>
      </c>
      <c r="D241" s="116">
        <v>8.582341846591568E-2</v>
      </c>
      <c r="E241" s="116">
        <v>0.90262632502062456</v>
      </c>
      <c r="F241" s="116">
        <v>0.70646904645205955</v>
      </c>
      <c r="G241" s="116">
        <v>0.22135599700178865</v>
      </c>
      <c r="H241" s="116">
        <v>0.92545016945581104</v>
      </c>
      <c r="I241" s="116">
        <v>0.6119099985005636</v>
      </c>
      <c r="J241" s="116">
        <v>0.8031251934450454</v>
      </c>
      <c r="K241" s="97">
        <v>0.60444686855872409</v>
      </c>
      <c r="L241" s="98"/>
      <c r="M241" s="99">
        <v>240</v>
      </c>
      <c r="N241" s="119">
        <v>-1.1534129468356515</v>
      </c>
      <c r="O241" s="119">
        <v>-0.79152808898292315</v>
      </c>
      <c r="P241" s="119">
        <v>-1.3669313100948837</v>
      </c>
      <c r="Q241" s="119">
        <v>1.2966624638113433</v>
      </c>
      <c r="R241" s="119">
        <v>0.54309861367967383</v>
      </c>
      <c r="S241" s="119">
        <v>-0.76762165377087166</v>
      </c>
      <c r="T241" s="119">
        <v>1.4427189419276658</v>
      </c>
      <c r="U241" s="116">
        <v>0.2843006305039002</v>
      </c>
      <c r="V241" s="116">
        <v>0.8528371609172114</v>
      </c>
      <c r="W241" s="91">
        <v>0.26487434434994134</v>
      </c>
      <c r="X241" s="53"/>
      <c r="Y241" s="92">
        <v>240</v>
      </c>
      <c r="Z241" s="116">
        <f>(幕後結果!$AB$2+幕後結果!$AB$4*幕後結果_最佳化!$N1242)*12/3</f>
        <v>-1.5882997450685543</v>
      </c>
      <c r="AA241" s="116">
        <f>(幕後結果!$AC$2+幕後結果!$AC$4*幕後結果_最佳化!$O1242)*12/3</f>
        <v>-0.22033563097943931</v>
      </c>
      <c r="AB241" s="116">
        <f>(幕後結果!$AD$2+幕後結果!$AD$4*幕後結果_最佳化!$P1242)*12/3</f>
        <v>-1.2999506613557863</v>
      </c>
      <c r="AC241" s="116">
        <f>(幕後結果!$AE$2+幕後結果!$AE$4*幕後結果_最佳化!$Q1242)*12/3</f>
        <v>0.622775125089301</v>
      </c>
      <c r="AD241" s="116">
        <f>(幕後結果!$AF$2+幕後結果!$AF$4*幕後結果_最佳化!$R1242)*12/3</f>
        <v>-0.45238983054208698</v>
      </c>
      <c r="AE241" s="116">
        <f>(幕後結果!$AG$2+幕後結果!$AG$4*幕後結果_最佳化!$S1242)*12/3</f>
        <v>0.10264617348958593</v>
      </c>
      <c r="AF241" s="116">
        <f>(幕後結果!$AH$2+幕後結果!$AH$4*幕後結果_最佳化!$T1242)*12/3</f>
        <v>0.4856407630118878</v>
      </c>
      <c r="AG241" s="116">
        <f>(幕後結果!$AI$2+幕後結果!$AI$4*幕後結果_最佳化!$U1242)*12/3</f>
        <v>4.2381652348824843E-2</v>
      </c>
      <c r="AH241" s="116">
        <f>(幕後結果!$AJ$2+幕後結果!$AJ$4*幕後結果_最佳化!$V1242)*12/3</f>
        <v>5.8155538061722301E-2</v>
      </c>
      <c r="AI241" s="93">
        <f>(幕後結果!$AK$2+幕後結果!$AK$4*幕後結果_最佳化!$W1242)*12/3</f>
        <v>0.49528174650643214</v>
      </c>
      <c r="AJ241" s="53"/>
      <c r="AK241" s="53"/>
      <c r="AL241" s="53"/>
      <c r="AM241" s="101">
        <v>240</v>
      </c>
      <c r="AN241" s="120">
        <f t="shared" si="40"/>
        <v>8.7181459180594844E-3</v>
      </c>
      <c r="AO241" s="120">
        <f t="shared" si="41"/>
        <v>0.17469166220758084</v>
      </c>
      <c r="AP241" s="120">
        <f t="shared" si="42"/>
        <v>4.8978105395274293E-2</v>
      </c>
      <c r="AQ241" s="120">
        <f t="shared" si="43"/>
        <v>5.6006253218076445E-2</v>
      </c>
      <c r="AR241" s="120">
        <f t="shared" si="44"/>
        <v>0.17517125347266746</v>
      </c>
      <c r="AS241" s="120">
        <f t="shared" si="45"/>
        <v>0.13306042776436719</v>
      </c>
      <c r="AT241" s="120">
        <f t="shared" si="46"/>
        <v>0.10877021024378125</v>
      </c>
      <c r="AU241" s="120">
        <f t="shared" si="47"/>
        <v>1.1317994733549067E-2</v>
      </c>
      <c r="AV241" s="120">
        <f t="shared" si="48"/>
        <v>0.11868055188451364</v>
      </c>
      <c r="AW241" s="120">
        <f t="shared" si="49"/>
        <v>0.16460539516213038</v>
      </c>
      <c r="AX241" s="120">
        <f t="shared" si="50"/>
        <v>1</v>
      </c>
      <c r="AY241" s="120">
        <f>SUMPRODUCT(AN241:AW241,幕後結果_最佳化!$Z$1005:$AI$1005)</f>
        <v>5.9665652464958085E-2</v>
      </c>
      <c r="AZ241" s="120">
        <f>(SUMPRODUCT(AN241:AW241,MMULT(AN241:AW241,幕後結果!$AB$9:$AK$18)))*252</f>
        <v>2.0084627859572258E-2</v>
      </c>
      <c r="BA241" s="120">
        <f t="shared" si="51"/>
        <v>0.14172024505896205</v>
      </c>
      <c r="BB241" s="115">
        <f t="shared" si="52"/>
        <v>0.11830104060279328</v>
      </c>
      <c r="BC241" s="53"/>
      <c r="BD241" s="53"/>
    </row>
    <row r="242" spans="1:56">
      <c r="A242" s="88">
        <v>241</v>
      </c>
      <c r="B242" s="116">
        <v>0.87593529071826248</v>
      </c>
      <c r="C242" s="116">
        <v>0.2055677871586914</v>
      </c>
      <c r="D242" s="116">
        <v>8.6017541417670262E-2</v>
      </c>
      <c r="E242" s="116">
        <v>0.52592689718963404</v>
      </c>
      <c r="F242" s="116">
        <v>0.24733660757655329</v>
      </c>
      <c r="G242" s="116">
        <v>0.37063778874535291</v>
      </c>
      <c r="H242" s="116">
        <v>0.46823039064734018</v>
      </c>
      <c r="I242" s="116">
        <v>0.60997830074313719</v>
      </c>
      <c r="J242" s="116">
        <v>0.21372153868232679</v>
      </c>
      <c r="K242" s="97">
        <v>0.74862912067102849</v>
      </c>
      <c r="L242" s="98"/>
      <c r="M242" s="99">
        <v>241</v>
      </c>
      <c r="N242" s="119">
        <v>1.1549047878230956</v>
      </c>
      <c r="O242" s="119">
        <v>-0.82189690552158756</v>
      </c>
      <c r="P242" s="119">
        <v>-1.3656938265153444</v>
      </c>
      <c r="Q242" s="119">
        <v>6.5034909116839304E-2</v>
      </c>
      <c r="R242" s="119">
        <v>-0.68289496595457977</v>
      </c>
      <c r="S242" s="119">
        <v>-0.33016462120756263</v>
      </c>
      <c r="T242" s="119">
        <v>-7.971895780106468E-2</v>
      </c>
      <c r="U242" s="116">
        <v>0.27926247918759622</v>
      </c>
      <c r="V242" s="116">
        <v>-0.7935746803952789</v>
      </c>
      <c r="W242" s="91">
        <v>0.6701820286923178</v>
      </c>
      <c r="X242" s="53"/>
      <c r="Y242" s="92">
        <v>241</v>
      </c>
      <c r="Z242" s="116">
        <f>(幕後結果!$AB$2+幕後結果!$AB$4*幕後結果_最佳化!$N1243)*12/3</f>
        <v>2.112388649451975</v>
      </c>
      <c r="AA242" s="116">
        <f>(幕後結果!$AC$2+幕後結果!$AC$4*幕後結果_最佳化!$O1243)*12/3</f>
        <v>-0.36107112992220375</v>
      </c>
      <c r="AB242" s="116">
        <f>(幕後結果!$AD$2+幕後結果!$AD$4*幕後結果_最佳化!$P1243)*12/3</f>
        <v>-0.83966595576434611</v>
      </c>
      <c r="AC242" s="116">
        <f>(幕後結果!$AE$2+幕後結果!$AE$4*幕後結果_最佳化!$Q1243)*12/3</f>
        <v>5.8844609909456357E-2</v>
      </c>
      <c r="AD242" s="116">
        <f>(幕後結果!$AF$2+幕後結果!$AF$4*幕後結果_最佳化!$R1243)*12/3</f>
        <v>-0.7726575666213682</v>
      </c>
      <c r="AE242" s="116">
        <f>(幕後結果!$AG$2+幕後結果!$AG$4*幕後結果_最佳化!$S1243)*12/3</f>
        <v>0.35648055035884302</v>
      </c>
      <c r="AF242" s="116">
        <f>(幕後結果!$AH$2+幕後結果!$AH$4*幕後結果_最佳化!$T1243)*12/3</f>
        <v>-0.14284595032826039</v>
      </c>
      <c r="AG242" s="116">
        <f>(幕後結果!$AI$2+幕後結果!$AI$4*幕後結果_最佳化!$U1243)*12/3</f>
        <v>-0.10099243575915647</v>
      </c>
      <c r="AH242" s="116">
        <f>(幕後結果!$AJ$2+幕後結果!$AJ$4*幕後結果_最佳化!$V1243)*12/3</f>
        <v>-0.80622077484985011</v>
      </c>
      <c r="AI242" s="93">
        <f>(幕後結果!$AK$2+幕後結果!$AK$4*幕後結果_最佳化!$W1243)*12/3</f>
        <v>0.31300171621470368</v>
      </c>
      <c r="AJ242" s="53"/>
      <c r="AK242" s="53"/>
      <c r="AL242" s="53"/>
      <c r="AM242" s="101">
        <v>241</v>
      </c>
      <c r="AN242" s="120">
        <f t="shared" si="40"/>
        <v>3.7133103656746581E-2</v>
      </c>
      <c r="AO242" s="120">
        <f t="shared" si="41"/>
        <v>0.11508518665509418</v>
      </c>
      <c r="AP242" s="120">
        <f t="shared" si="42"/>
        <v>8.6055389898954407E-2</v>
      </c>
      <c r="AQ242" s="120">
        <f t="shared" si="43"/>
        <v>8.9481486071818508E-2</v>
      </c>
      <c r="AR242" s="120">
        <f t="shared" si="44"/>
        <v>0.10640450113972647</v>
      </c>
      <c r="AS242" s="120">
        <f t="shared" si="45"/>
        <v>1.0303819164614956E-2</v>
      </c>
      <c r="AT242" s="120">
        <f t="shared" si="46"/>
        <v>9.6602909627443764E-2</v>
      </c>
      <c r="AU242" s="120">
        <f t="shared" si="47"/>
        <v>0.12991666816968012</v>
      </c>
      <c r="AV242" s="120">
        <f t="shared" si="48"/>
        <v>0.12069172559400367</v>
      </c>
      <c r="AW242" s="120">
        <f t="shared" si="49"/>
        <v>0.20832521002191734</v>
      </c>
      <c r="AX242" s="120">
        <f t="shared" si="50"/>
        <v>1</v>
      </c>
      <c r="AY242" s="120">
        <f>SUMPRODUCT(AN242:AW242,幕後結果_最佳化!$Z$1005:$AI$1005)</f>
        <v>3.0356960722011887E-2</v>
      </c>
      <c r="AZ242" s="120">
        <f>(SUMPRODUCT(AN242:AW242,MMULT(AN242:AW242,幕後結果!$AB$9:$AK$18)))*252</f>
        <v>2.2085796116318359E-2</v>
      </c>
      <c r="BA242" s="120">
        <f t="shared" si="51"/>
        <v>0.14861290696409366</v>
      </c>
      <c r="BB242" s="115">
        <f t="shared" si="52"/>
        <v>-8.4400739708420047E-2</v>
      </c>
      <c r="BC242" s="53"/>
      <c r="BD242" s="53"/>
    </row>
    <row r="243" spans="1:56">
      <c r="A243" s="88">
        <v>242</v>
      </c>
      <c r="B243" s="116">
        <v>0.65187709363130875</v>
      </c>
      <c r="C243" s="116">
        <v>0.20425759953533662</v>
      </c>
      <c r="D243" s="116">
        <v>0.51770644257360465</v>
      </c>
      <c r="E243" s="116">
        <v>0.12711976238129541</v>
      </c>
      <c r="F243" s="116">
        <v>0.38580353600152284</v>
      </c>
      <c r="G243" s="116">
        <v>0.3755520798498575</v>
      </c>
      <c r="H243" s="116">
        <v>0.87917706835253306</v>
      </c>
      <c r="I243" s="116">
        <v>0.18659428915626752</v>
      </c>
      <c r="J243" s="116">
        <v>0.62718094969672133</v>
      </c>
      <c r="K243" s="97">
        <v>8.0729107522283128E-2</v>
      </c>
      <c r="L243" s="98"/>
      <c r="M243" s="99">
        <v>242</v>
      </c>
      <c r="N243" s="119">
        <v>0.39039320357003959</v>
      </c>
      <c r="O243" s="119">
        <v>-0.82650938047333811</v>
      </c>
      <c r="P243" s="119">
        <v>4.4398051429754587E-2</v>
      </c>
      <c r="Q243" s="119">
        <v>-1.1401122842235965</v>
      </c>
      <c r="R243" s="119">
        <v>-0.29027341951196345</v>
      </c>
      <c r="S243" s="119">
        <v>-0.31718377601473402</v>
      </c>
      <c r="T243" s="119">
        <v>1.1708828655954653</v>
      </c>
      <c r="U243" s="116">
        <v>-0.89051656400534929</v>
      </c>
      <c r="V243" s="116">
        <v>0.32439619430479016</v>
      </c>
      <c r="W243" s="91">
        <v>-1.4001840361154572</v>
      </c>
      <c r="X243" s="53"/>
      <c r="Y243" s="92">
        <v>242</v>
      </c>
      <c r="Z243" s="116">
        <f>(幕後結果!$AB$2+幕後結果!$AB$4*幕後結果_最佳化!$N1244)*12/3</f>
        <v>0.88672586272125276</v>
      </c>
      <c r="AA243" s="116">
        <f>(幕後結果!$AC$2+幕後結果!$AC$4*幕後結果_最佳化!$O1244)*12/3</f>
        <v>-0.32498487673069709</v>
      </c>
      <c r="AB243" s="116">
        <f>(幕後結果!$AD$2+幕後結果!$AD$4*幕後結果_最佳化!$P1244)*12/3</f>
        <v>9.5798098748733074E-2</v>
      </c>
      <c r="AC243" s="116">
        <f>(幕後結果!$AE$2+幕後結果!$AE$4*幕後結果_最佳化!$Q1244)*12/3</f>
        <v>-0.75814200092356765</v>
      </c>
      <c r="AD243" s="116">
        <f>(幕後結果!$AF$2+幕後結果!$AF$4*幕後結果_最佳化!$R1244)*12/3</f>
        <v>-0.51225077795991814</v>
      </c>
      <c r="AE243" s="116">
        <f>(幕後結果!$AG$2+幕後結果!$AG$4*幕後結果_最佳化!$S1244)*12/3</f>
        <v>5.165176908071839E-2</v>
      </c>
      <c r="AF243" s="116">
        <f>(幕後結果!$AH$2+幕後結果!$AH$4*幕後結果_最佳化!$T1244)*12/3</f>
        <v>0.44839628003917209</v>
      </c>
      <c r="AG243" s="116">
        <f>(幕後結果!$AI$2+幕後結果!$AI$4*幕後結果_最佳化!$U1244)*12/3</f>
        <v>-0.54455890382043204</v>
      </c>
      <c r="AH243" s="116">
        <f>(幕後結果!$AJ$2+幕後結果!$AJ$4*幕後結果_最佳化!$V1244)*12/3</f>
        <v>-0.22782321956076709</v>
      </c>
      <c r="AI243" s="93">
        <f>(幕後結果!$AK$2+幕後結果!$AK$4*幕後結果_最佳化!$W1244)*12/3</f>
        <v>-0.51378580097810123</v>
      </c>
      <c r="AJ243" s="53"/>
      <c r="AK243" s="53"/>
      <c r="AL243" s="53"/>
      <c r="AM243" s="101">
        <v>242</v>
      </c>
      <c r="AN243" s="120">
        <f t="shared" si="40"/>
        <v>0.12955760797186716</v>
      </c>
      <c r="AO243" s="120">
        <f t="shared" si="41"/>
        <v>0.17615824283004497</v>
      </c>
      <c r="AP243" s="120">
        <f t="shared" si="42"/>
        <v>0.14391780777183955</v>
      </c>
      <c r="AQ243" s="120">
        <f t="shared" si="43"/>
        <v>9.7296342319342755E-2</v>
      </c>
      <c r="AR243" s="120">
        <f t="shared" si="44"/>
        <v>0.13125689966793397</v>
      </c>
      <c r="AS243" s="120">
        <f t="shared" si="45"/>
        <v>3.8581050714137054E-2</v>
      </c>
      <c r="AT243" s="120">
        <f t="shared" si="46"/>
        <v>3.5204467434508835E-2</v>
      </c>
      <c r="AU243" s="120">
        <f t="shared" si="47"/>
        <v>8.9745323204057995E-2</v>
      </c>
      <c r="AV243" s="120">
        <f t="shared" si="48"/>
        <v>0.12775545938236244</v>
      </c>
      <c r="AW243" s="120">
        <f t="shared" si="49"/>
        <v>3.0526798703905501E-2</v>
      </c>
      <c r="AX243" s="120">
        <f t="shared" si="50"/>
        <v>1.0000000000000002</v>
      </c>
      <c r="AY243" s="120">
        <f>SUMPRODUCT(AN243:AW243,幕後結果_最佳化!$Z$1005:$AI$1005)</f>
        <v>3.1509802285133261E-2</v>
      </c>
      <c r="AZ243" s="120">
        <f>(SUMPRODUCT(AN243:AW243,MMULT(AN243:AW243,幕後結果!$AB$9:$AK$18)))*252</f>
        <v>3.0097372416779306E-2</v>
      </c>
      <c r="BA243" s="120">
        <f t="shared" si="51"/>
        <v>0.17348594299475478</v>
      </c>
      <c r="BB243" s="115">
        <f t="shared" si="52"/>
        <v>-6.5654873923768647E-2</v>
      </c>
      <c r="BC243" s="53"/>
      <c r="BD243" s="53"/>
    </row>
    <row r="244" spans="1:56">
      <c r="A244" s="88">
        <v>243</v>
      </c>
      <c r="B244" s="116">
        <v>0.93850607796343799</v>
      </c>
      <c r="C244" s="116">
        <v>0.45468156518452552</v>
      </c>
      <c r="D244" s="116">
        <v>0.473930590122984</v>
      </c>
      <c r="E244" s="116">
        <v>0.7825224484647515</v>
      </c>
      <c r="F244" s="116">
        <v>0.21448120347865229</v>
      </c>
      <c r="G244" s="116">
        <v>0.96127142152468958</v>
      </c>
      <c r="H244" s="116">
        <v>0.87363189007323339</v>
      </c>
      <c r="I244" s="116">
        <v>0.52660182587463189</v>
      </c>
      <c r="J244" s="116">
        <v>0.20433028043280377</v>
      </c>
      <c r="K244" s="97">
        <v>9.5493320278731364E-2</v>
      </c>
      <c r="L244" s="98"/>
      <c r="M244" s="99">
        <v>243</v>
      </c>
      <c r="N244" s="119">
        <v>1.5423529675094299</v>
      </c>
      <c r="O244" s="119">
        <v>-0.11384189081295353</v>
      </c>
      <c r="P244" s="119">
        <v>-6.5392895874186382E-2</v>
      </c>
      <c r="Q244" s="119">
        <v>0.78074055481035298</v>
      </c>
      <c r="R244" s="119">
        <v>-0.79096844252709131</v>
      </c>
      <c r="S244" s="119">
        <v>1.765634685553924</v>
      </c>
      <c r="T244" s="119">
        <v>1.1437285729157156</v>
      </c>
      <c r="U244" s="116">
        <v>6.6730380269452411E-2</v>
      </c>
      <c r="V244" s="116">
        <v>-0.82625304934418931</v>
      </c>
      <c r="W244" s="91">
        <v>-1.3076659401975108</v>
      </c>
      <c r="X244" s="53"/>
      <c r="Y244" s="92">
        <v>243</v>
      </c>
      <c r="Z244" s="116">
        <f>(幕後結果!$AB$2+幕後結果!$AB$4*幕後結果_最佳化!$N1245)*12/3</f>
        <v>2.7335444637122222</v>
      </c>
      <c r="AA244" s="116">
        <f>(幕後結果!$AC$2+幕後結果!$AC$4*幕後結果_最佳化!$O1245)*12/3</f>
        <v>0.12694490452719784</v>
      </c>
      <c r="AB244" s="116">
        <f>(幕後結果!$AD$2+幕後結果!$AD$4*幕後結果_最佳化!$P1245)*12/3</f>
        <v>0.28823074565105888</v>
      </c>
      <c r="AC244" s="116">
        <f>(幕後結果!$AE$2+幕後結果!$AE$4*幕後結果_最佳化!$Q1245)*12/3</f>
        <v>0.85257394363435812</v>
      </c>
      <c r="AD244" s="116">
        <f>(幕後結果!$AF$2+幕後結果!$AF$4*幕後結果_最佳化!$R1245)*12/3</f>
        <v>-0.61387043858186374</v>
      </c>
      <c r="AE244" s="116">
        <f>(幕後結果!$AG$2+幕後結果!$AG$4*幕後結果_最佳化!$S1245)*12/3</f>
        <v>1.9984490767474146</v>
      </c>
      <c r="AF244" s="116">
        <f>(幕後結果!$AH$2+幕後結果!$AH$4*幕後結果_最佳化!$T1245)*12/3</f>
        <v>0.63474365862330473</v>
      </c>
      <c r="AG244" s="116">
        <f>(幕後結果!$AI$2+幕後結果!$AI$4*幕後結果_最佳化!$U1245)*12/3</f>
        <v>0.24573147719642222</v>
      </c>
      <c r="AH244" s="116">
        <f>(幕後結果!$AJ$2+幕後結果!$AJ$4*幕後結果_最佳化!$V1245)*12/3</f>
        <v>-0.18699075902499107</v>
      </c>
      <c r="AI244" s="93">
        <f>(幕後結果!$AK$2+幕後結果!$AK$4*幕後結果_最佳化!$W1245)*12/3</f>
        <v>-0.15747969196191697</v>
      </c>
      <c r="AJ244" s="53"/>
      <c r="AK244" s="53"/>
      <c r="AL244" s="53"/>
      <c r="AM244" s="101">
        <v>243</v>
      </c>
      <c r="AN244" s="120">
        <f t="shared" si="40"/>
        <v>8.2350983819693205E-2</v>
      </c>
      <c r="AO244" s="120">
        <f t="shared" si="41"/>
        <v>0.13201349812349161</v>
      </c>
      <c r="AP244" s="120">
        <f t="shared" si="42"/>
        <v>0.14993770683243604</v>
      </c>
      <c r="AQ244" s="120">
        <f t="shared" si="43"/>
        <v>0.18982551482297738</v>
      </c>
      <c r="AR244" s="120">
        <f t="shared" si="44"/>
        <v>0.17211911972580315</v>
      </c>
      <c r="AS244" s="120">
        <f t="shared" si="45"/>
        <v>0.15590405493472098</v>
      </c>
      <c r="AT244" s="120">
        <f t="shared" si="46"/>
        <v>6.0103664890473051E-2</v>
      </c>
      <c r="AU244" s="120">
        <f t="shared" si="47"/>
        <v>3.6328896620572179E-3</v>
      </c>
      <c r="AV244" s="120">
        <f t="shared" si="48"/>
        <v>2.5645760594461692E-3</v>
      </c>
      <c r="AW244" s="120">
        <f t="shared" si="49"/>
        <v>5.1547991128900954E-2</v>
      </c>
      <c r="AX244" s="120">
        <f t="shared" si="50"/>
        <v>0.99999999999999967</v>
      </c>
      <c r="AY244" s="120">
        <f>SUMPRODUCT(AN244:AW244,幕後結果_最佳化!$Z$1005:$AI$1005)</f>
        <v>9.1079492321092553E-2</v>
      </c>
      <c r="AZ244" s="120">
        <f>(SUMPRODUCT(AN244:AW244,MMULT(AN244:AW244,幕後結果!$AB$9:$AK$18)))*252</f>
        <v>2.8479434135682942E-2</v>
      </c>
      <c r="BA244" s="120">
        <f t="shared" si="51"/>
        <v>0.16875850833567752</v>
      </c>
      <c r="BB244" s="115">
        <f t="shared" si="52"/>
        <v>0.28549370811727448</v>
      </c>
      <c r="BC244" s="53"/>
      <c r="BD244" s="53"/>
    </row>
    <row r="245" spans="1:56">
      <c r="A245" s="88">
        <v>244</v>
      </c>
      <c r="B245" s="116">
        <v>0.70341757980145481</v>
      </c>
      <c r="C245" s="116">
        <v>0.73825435140209583</v>
      </c>
      <c r="D245" s="116">
        <v>0.40362265672538578</v>
      </c>
      <c r="E245" s="116">
        <v>0.47272758368761947</v>
      </c>
      <c r="F245" s="116">
        <v>0.31505653565568625</v>
      </c>
      <c r="G245" s="116">
        <v>0.94508282273262445</v>
      </c>
      <c r="H245" s="116">
        <v>3.6027366916477233E-2</v>
      </c>
      <c r="I245" s="116">
        <v>0.84245799079500938</v>
      </c>
      <c r="J245" s="116">
        <v>0.13895897880316688</v>
      </c>
      <c r="K245" s="97">
        <v>0.72406122802797324</v>
      </c>
      <c r="L245" s="98"/>
      <c r="M245" s="99">
        <v>244</v>
      </c>
      <c r="N245" s="119">
        <v>0.53425540617506795</v>
      </c>
      <c r="O245" s="119">
        <v>0.63797293679301359</v>
      </c>
      <c r="P245" s="119">
        <v>-0.24398128623050189</v>
      </c>
      <c r="Q245" s="119">
        <v>-6.8415143412003374E-2</v>
      </c>
      <c r="R245" s="119">
        <v>-0.48156770675526728</v>
      </c>
      <c r="S245" s="119">
        <v>1.5989381122701525</v>
      </c>
      <c r="T245" s="119">
        <v>-1.7987721288527165</v>
      </c>
      <c r="U245" s="116">
        <v>1.0046113737320792</v>
      </c>
      <c r="V245" s="116">
        <v>-1.0850083487261595</v>
      </c>
      <c r="W245" s="91">
        <v>0.59494902716829523</v>
      </c>
      <c r="X245" s="53"/>
      <c r="Y245" s="92">
        <v>244</v>
      </c>
      <c r="Z245" s="116">
        <f>(幕後結果!$AB$2+幕後結果!$AB$4*幕後結果_最佳化!$N1246)*12/3</f>
        <v>1.1173653347475314</v>
      </c>
      <c r="AA245" s="116">
        <f>(幕後結果!$AC$2+幕後結果!$AC$4*幕後結果_最佳化!$O1246)*12/3</f>
        <v>0.71826829663448033</v>
      </c>
      <c r="AB245" s="116">
        <f>(幕後結果!$AD$2+幕後結果!$AD$4*幕後結果_最佳化!$P1246)*12/3</f>
        <v>-1.5669408125834755E-3</v>
      </c>
      <c r="AC245" s="116">
        <f>(幕後結果!$AE$2+幕後結果!$AE$4*幕後結果_最佳化!$Q1246)*12/3</f>
        <v>9.8795965622076112E-2</v>
      </c>
      <c r="AD245" s="116">
        <f>(幕後結果!$AF$2+幕後結果!$AF$4*幕後結果_最佳化!$R1246)*12/3</f>
        <v>-0.63775480011294983</v>
      </c>
      <c r="AE245" s="116">
        <f>(幕後結果!$AG$2+幕後結果!$AG$4*幕後結果_最佳化!$S1246)*12/3</f>
        <v>1.601411110348679</v>
      </c>
      <c r="AF245" s="116">
        <f>(幕後結果!$AH$2+幕後結果!$AH$4*幕後結果_最佳化!$T1246)*12/3</f>
        <v>-0.80763231763395105</v>
      </c>
      <c r="AG245" s="116">
        <f>(幕後結果!$AI$2+幕後結果!$AI$4*幕後結果_最佳化!$U1246)*12/3</f>
        <v>0.63592741065399827</v>
      </c>
      <c r="AH245" s="116">
        <f>(幕後結果!$AJ$2+幕後結果!$AJ$4*幕後結果_最佳化!$V1246)*12/3</f>
        <v>-0.74380348650758477</v>
      </c>
      <c r="AI245" s="93">
        <f>(幕後結果!$AK$2+幕後結果!$AK$4*幕後結果_最佳化!$W1246)*12/3</f>
        <v>0.43239443454996557</v>
      </c>
      <c r="AJ245" s="53"/>
      <c r="AK245" s="53"/>
      <c r="AL245" s="53"/>
      <c r="AM245" s="101">
        <v>244</v>
      </c>
      <c r="AN245" s="120">
        <f t="shared" si="40"/>
        <v>0.1444724568636149</v>
      </c>
      <c r="AO245" s="120">
        <f t="shared" si="41"/>
        <v>0.15443403364162728</v>
      </c>
      <c r="AP245" s="120">
        <f t="shared" si="42"/>
        <v>0.15008772205618376</v>
      </c>
      <c r="AQ245" s="120">
        <f t="shared" si="43"/>
        <v>1.3032665000110761E-2</v>
      </c>
      <c r="AR245" s="120">
        <f t="shared" si="44"/>
        <v>7.9682387738079119E-2</v>
      </c>
      <c r="AS245" s="120">
        <f t="shared" si="45"/>
        <v>6.2509219525304721E-2</v>
      </c>
      <c r="AT245" s="120">
        <f t="shared" si="46"/>
        <v>0.11414955588472857</v>
      </c>
      <c r="AU245" s="120">
        <f t="shared" si="47"/>
        <v>4.4303527287107451E-2</v>
      </c>
      <c r="AV245" s="120">
        <f t="shared" si="48"/>
        <v>8.5341880018002414E-2</v>
      </c>
      <c r="AW245" s="120">
        <f t="shared" si="49"/>
        <v>0.15198655198524108</v>
      </c>
      <c r="AX245" s="120">
        <f t="shared" si="50"/>
        <v>1</v>
      </c>
      <c r="AY245" s="120">
        <f>SUMPRODUCT(AN245:AW245,幕後結果_最佳化!$Z$1005:$AI$1005)</f>
        <v>0.10130350738018618</v>
      </c>
      <c r="AZ245" s="120">
        <f>(SUMPRODUCT(AN245:AW245,MMULT(AN245:AW245,幕後結果!$AB$9:$AK$18)))*252</f>
        <v>3.1944725006803884E-2</v>
      </c>
      <c r="BA245" s="120">
        <f t="shared" si="51"/>
        <v>0.17873087312158437</v>
      </c>
      <c r="BB245" s="115">
        <f t="shared" si="52"/>
        <v>0.3267678737319003</v>
      </c>
      <c r="BC245" s="53"/>
      <c r="BD245" s="53"/>
    </row>
    <row r="246" spans="1:56">
      <c r="A246" s="88">
        <v>245</v>
      </c>
      <c r="B246" s="116">
        <v>0.5490982112983438</v>
      </c>
      <c r="C246" s="116">
        <v>0.31411592061613791</v>
      </c>
      <c r="D246" s="116">
        <v>0.82775279711766392</v>
      </c>
      <c r="E246" s="116">
        <v>0.18458738060339885</v>
      </c>
      <c r="F246" s="116">
        <v>0.21103577045830924</v>
      </c>
      <c r="G246" s="116">
        <v>0.97220407309078993</v>
      </c>
      <c r="H246" s="116">
        <v>0.59907422288271195</v>
      </c>
      <c r="I246" s="116">
        <v>5.0405087686666628E-2</v>
      </c>
      <c r="J246" s="116">
        <v>0.73241337671899842</v>
      </c>
      <c r="K246" s="97">
        <v>0.16826304109028123</v>
      </c>
      <c r="L246" s="98"/>
      <c r="M246" s="99">
        <v>245</v>
      </c>
      <c r="N246" s="119">
        <v>0.12338330415561834</v>
      </c>
      <c r="O246" s="119">
        <v>-0.48421704518736564</v>
      </c>
      <c r="P246" s="119">
        <v>0.94532220431975778</v>
      </c>
      <c r="Q246" s="119">
        <v>-0.89802023595011504</v>
      </c>
      <c r="R246" s="119">
        <v>-0.80283252380362269</v>
      </c>
      <c r="S246" s="119">
        <v>1.9142215462718855</v>
      </c>
      <c r="T246" s="119">
        <v>0.25095156802684204</v>
      </c>
      <c r="U246" s="116">
        <v>-1.6409385323722931</v>
      </c>
      <c r="V246" s="116">
        <v>0.62012841412664421</v>
      </c>
      <c r="W246" s="91">
        <v>-0.96105188150495835</v>
      </c>
      <c r="X246" s="53"/>
      <c r="Y246" s="92">
        <v>245</v>
      </c>
      <c r="Z246" s="116">
        <f>(幕後結果!$AB$2+幕後結果!$AB$4*幕後結果_最佳化!$N1247)*12/3</f>
        <v>0.45865635515360292</v>
      </c>
      <c r="AA246" s="116">
        <f>(幕後結果!$AC$2+幕後結果!$AC$4*幕後結果_最佳化!$O1247)*12/3</f>
        <v>-6.5654359292425191E-2</v>
      </c>
      <c r="AB246" s="116">
        <f>(幕後結果!$AD$2+幕後結果!$AD$4*幕後結果_最佳化!$P1247)*12/3</f>
        <v>0.76048457928512503</v>
      </c>
      <c r="AC246" s="116">
        <f>(幕後結果!$AE$2+幕後結果!$AE$4*幕後結果_最佳化!$Q1247)*12/3</f>
        <v>-0.48302627234429879</v>
      </c>
      <c r="AD246" s="116">
        <f>(幕後結果!$AF$2+幕後結果!$AF$4*幕後結果_最佳化!$R1247)*12/3</f>
        <v>-0.73069130727448028</v>
      </c>
      <c r="AE246" s="116">
        <f>(幕後結果!$AG$2+幕後結果!$AG$4*幕後結果_最佳化!$S1247)*12/3</f>
        <v>1.5407925649135759</v>
      </c>
      <c r="AF246" s="116">
        <f>(幕後結果!$AH$2+幕後結果!$AH$4*幕後結果_最佳化!$T1247)*12/3</f>
        <v>5.4831976546016035E-2</v>
      </c>
      <c r="AG246" s="116">
        <f>(幕後結果!$AI$2+幕後結果!$AI$4*幕後結果_最佳化!$U1247)*12/3</f>
        <v>-0.52612026712685633</v>
      </c>
      <c r="AH246" s="116">
        <f>(幕後結果!$AJ$2+幕後結果!$AJ$4*幕後結果_最佳化!$V1247)*12/3</f>
        <v>-0.17398162310053125</v>
      </c>
      <c r="AI246" s="93">
        <f>(幕後結果!$AK$2+幕後結果!$AK$4*幕後結果_最佳化!$W1247)*12/3</f>
        <v>-0.15143607932058489</v>
      </c>
      <c r="AJ246" s="53"/>
      <c r="AK246" s="53"/>
      <c r="AL246" s="53"/>
      <c r="AM246" s="101">
        <v>245</v>
      </c>
      <c r="AN246" s="120">
        <f t="shared" si="40"/>
        <v>8.7049214655575032E-3</v>
      </c>
      <c r="AO246" s="120">
        <f t="shared" si="41"/>
        <v>0.18043074726823147</v>
      </c>
      <c r="AP246" s="120">
        <f t="shared" si="42"/>
        <v>3.2317101918466866E-3</v>
      </c>
      <c r="AQ246" s="120">
        <f t="shared" si="43"/>
        <v>0.1617749039720198</v>
      </c>
      <c r="AR246" s="120">
        <f t="shared" si="44"/>
        <v>0.12016064085035616</v>
      </c>
      <c r="AS246" s="120">
        <f t="shared" si="45"/>
        <v>0.16145485372994114</v>
      </c>
      <c r="AT246" s="120">
        <f t="shared" si="46"/>
        <v>1.5834567989299671E-2</v>
      </c>
      <c r="AU246" s="120">
        <f t="shared" si="47"/>
        <v>2.8724458383907515E-2</v>
      </c>
      <c r="AV246" s="120">
        <f t="shared" si="48"/>
        <v>0.15446621871111604</v>
      </c>
      <c r="AW246" s="120">
        <f t="shared" si="49"/>
        <v>0.16521697743772401</v>
      </c>
      <c r="AX246" s="120">
        <f t="shared" si="50"/>
        <v>1</v>
      </c>
      <c r="AY246" s="120">
        <f>SUMPRODUCT(AN246:AW246,幕後結果_最佳化!$Z$1005:$AI$1005)</f>
        <v>9.8113632439312801E-2</v>
      </c>
      <c r="AZ246" s="120">
        <f>(SUMPRODUCT(AN246:AW246,MMULT(AN246:AW246,幕後結果!$AB$9:$AK$18)))*252</f>
        <v>2.2994264539825678E-2</v>
      </c>
      <c r="BA246" s="120">
        <f t="shared" si="51"/>
        <v>0.15163859844981975</v>
      </c>
      <c r="BB246" s="115">
        <f t="shared" si="52"/>
        <v>0.36411331286198939</v>
      </c>
      <c r="BC246" s="53"/>
      <c r="BD246" s="53"/>
    </row>
    <row r="247" spans="1:56">
      <c r="A247" s="88">
        <v>246</v>
      </c>
      <c r="B247" s="116">
        <v>0.39049499762299056</v>
      </c>
      <c r="C247" s="116">
        <v>0.54688708257582097</v>
      </c>
      <c r="D247" s="116">
        <v>4.6344580136212121E-2</v>
      </c>
      <c r="E247" s="116">
        <v>0.28889819111404336</v>
      </c>
      <c r="F247" s="116">
        <v>5.0316079906543854E-2</v>
      </c>
      <c r="G247" s="116">
        <v>9.8701820546920338E-3</v>
      </c>
      <c r="H247" s="116">
        <v>4.5937017340418107E-2</v>
      </c>
      <c r="I247" s="116">
        <v>0.81789607615882187</v>
      </c>
      <c r="J247" s="116">
        <v>0.14522900558841667</v>
      </c>
      <c r="K247" s="97">
        <v>0.6023537559446428</v>
      </c>
      <c r="L247" s="98"/>
      <c r="M247" s="99">
        <v>246</v>
      </c>
      <c r="N247" s="119">
        <v>-0.27802913289293124</v>
      </c>
      <c r="O247" s="119">
        <v>0.11780037192318703</v>
      </c>
      <c r="P247" s="119">
        <v>-1.6813798324717915</v>
      </c>
      <c r="Q247" s="119">
        <v>-0.5566063968998185</v>
      </c>
      <c r="R247" s="119">
        <v>-1.6417966198281428</v>
      </c>
      <c r="S247" s="119">
        <v>-2.3312465261098154</v>
      </c>
      <c r="T247" s="119">
        <v>-1.6855939532544149</v>
      </c>
      <c r="U247" s="116">
        <v>0.90737628159185157</v>
      </c>
      <c r="V247" s="116">
        <v>-1.0571173996451668</v>
      </c>
      <c r="W247" s="91">
        <v>0.25944425453883563</v>
      </c>
      <c r="X247" s="53"/>
      <c r="Y247" s="92">
        <v>246</v>
      </c>
      <c r="Z247" s="116">
        <f>(幕後結果!$AB$2+幕後結果!$AB$4*幕後結果_最佳化!$N1248)*12/3</f>
        <v>-0.18488691659680057</v>
      </c>
      <c r="AA247" s="116">
        <f>(幕後結果!$AC$2+幕後結果!$AC$4*幕後結果_最佳化!$O1248)*12/3</f>
        <v>0.38693701333644875</v>
      </c>
      <c r="AB247" s="116">
        <f>(幕後結果!$AD$2+幕後結果!$AD$4*幕後結果_最佳化!$P1248)*12/3</f>
        <v>-1.3078250051650646</v>
      </c>
      <c r="AC247" s="116">
        <f>(幕後結果!$AE$2+幕後結果!$AE$4*幕後結果_最佳化!$Q1248)*12/3</f>
        <v>-0.59771264843702099</v>
      </c>
      <c r="AD247" s="116">
        <f>(幕後結果!$AF$2+幕後結果!$AF$4*幕後結果_最佳化!$R1248)*12/3</f>
        <v>-1.5850423919275256</v>
      </c>
      <c r="AE247" s="116">
        <f>(幕後結果!$AG$2+幕後結果!$AG$4*幕後結果_最佳化!$S1248)*12/3</f>
        <v>-1.0866921021155433</v>
      </c>
      <c r="AF247" s="116">
        <f>(幕後結果!$AH$2+幕後結果!$AH$4*幕後結果_最佳化!$T1248)*12/3</f>
        <v>-1.0460725054960385</v>
      </c>
      <c r="AG247" s="116">
        <f>(幕後結果!$AI$2+幕後結果!$AI$4*幕後結果_最佳化!$U1248)*12/3</f>
        <v>-0.17796783373613465</v>
      </c>
      <c r="AH247" s="116">
        <f>(幕後結果!$AJ$2+幕後結果!$AJ$4*幕後結果_最佳化!$V1248)*12/3</f>
        <v>-1.5486246728595374</v>
      </c>
      <c r="AI247" s="93">
        <f>(幕後結果!$AK$2+幕後結果!$AK$4*幕後結果_最佳化!$W1248)*12/3</f>
        <v>-0.62553451301605967</v>
      </c>
      <c r="AJ247" s="53"/>
      <c r="AK247" s="53"/>
      <c r="AL247" s="53"/>
      <c r="AM247" s="101">
        <v>246</v>
      </c>
      <c r="AN247" s="120">
        <f t="shared" si="40"/>
        <v>0.23785678833599949</v>
      </c>
      <c r="AO247" s="120">
        <f t="shared" si="41"/>
        <v>8.9227308202681835E-3</v>
      </c>
      <c r="AP247" s="120">
        <f t="shared" si="42"/>
        <v>4.1669734231563504E-2</v>
      </c>
      <c r="AQ247" s="120">
        <f t="shared" si="43"/>
        <v>4.1740091836583032E-2</v>
      </c>
      <c r="AR247" s="120">
        <f t="shared" si="44"/>
        <v>0.13255326711568408</v>
      </c>
      <c r="AS247" s="120">
        <f t="shared" si="45"/>
        <v>7.9912176212139099E-2</v>
      </c>
      <c r="AT247" s="120">
        <f t="shared" si="46"/>
        <v>9.3432216276630203E-2</v>
      </c>
      <c r="AU247" s="120">
        <f t="shared" si="47"/>
        <v>0.10744197623242978</v>
      </c>
      <c r="AV247" s="120">
        <f t="shared" si="48"/>
        <v>0.23578697272341842</v>
      </c>
      <c r="AW247" s="120">
        <f t="shared" si="49"/>
        <v>2.0684046215284146E-2</v>
      </c>
      <c r="AX247" s="120">
        <f t="shared" si="50"/>
        <v>1</v>
      </c>
      <c r="AY247" s="120">
        <f>SUMPRODUCT(AN247:AW247,幕後結果_最佳化!$Z$1005:$AI$1005)</f>
        <v>1.4873932252792909E-3</v>
      </c>
      <c r="AZ247" s="120">
        <f>(SUMPRODUCT(AN247:AW247,MMULT(AN247:AW247,幕後結果!$AB$9:$AK$18)))*252</f>
        <v>4.9512539751190771E-2</v>
      </c>
      <c r="BA247" s="120">
        <f t="shared" si="51"/>
        <v>0.22251413382342877</v>
      </c>
      <c r="BB247" s="115">
        <f t="shared" si="52"/>
        <v>-0.18611225302021839</v>
      </c>
      <c r="BC247" s="53"/>
      <c r="BD247" s="53"/>
    </row>
    <row r="248" spans="1:56">
      <c r="A248" s="88">
        <v>247</v>
      </c>
      <c r="B248" s="116">
        <v>0.88556814172828058</v>
      </c>
      <c r="C248" s="116">
        <v>0.56112547597107176</v>
      </c>
      <c r="D248" s="116">
        <v>0.19395865017669967</v>
      </c>
      <c r="E248" s="116">
        <v>0.258251300284837</v>
      </c>
      <c r="F248" s="116">
        <v>0.15572766494898982</v>
      </c>
      <c r="G248" s="116">
        <v>3.2683932795347204E-2</v>
      </c>
      <c r="H248" s="116">
        <v>0.90918886389241971</v>
      </c>
      <c r="I248" s="116">
        <v>0.7612741354904391</v>
      </c>
      <c r="J248" s="116">
        <v>0.63002291526443122</v>
      </c>
      <c r="K248" s="97">
        <v>0.20695875723058776</v>
      </c>
      <c r="L248" s="98"/>
      <c r="M248" s="99">
        <v>247</v>
      </c>
      <c r="N248" s="119">
        <v>1.2032910363666074</v>
      </c>
      <c r="O248" s="119">
        <v>0.15382331735291133</v>
      </c>
      <c r="P248" s="119">
        <v>-0.86340050778424049</v>
      </c>
      <c r="Q248" s="119">
        <v>-0.64874594697189925</v>
      </c>
      <c r="R248" s="119">
        <v>-1.012173028263011</v>
      </c>
      <c r="S248" s="119">
        <v>-1.842733943099033</v>
      </c>
      <c r="T248" s="119">
        <v>1.3357766958577835</v>
      </c>
      <c r="U248" s="116">
        <v>0.71040708800653263</v>
      </c>
      <c r="V248" s="116">
        <v>0.33191403863648838</v>
      </c>
      <c r="W248" s="91">
        <v>-0.81701909739724299</v>
      </c>
      <c r="X248" s="53"/>
      <c r="Y248" s="92">
        <v>247</v>
      </c>
      <c r="Z248" s="116">
        <f>(幕後結果!$AB$2+幕後結果!$AB$4*幕後結果_最佳化!$N1249)*12/3</f>
        <v>2.1899613448182964</v>
      </c>
      <c r="AA248" s="116">
        <f>(幕後結果!$AC$2+幕後結果!$AC$4*幕後結果_最佳化!$O1249)*12/3</f>
        <v>0.33644838759498646</v>
      </c>
      <c r="AB248" s="116">
        <f>(幕後結果!$AD$2+幕後結果!$AD$4*幕後結果_最佳化!$P1249)*12/3</f>
        <v>-0.37793866204286736</v>
      </c>
      <c r="AC248" s="116">
        <f>(幕後結果!$AE$2+幕後結果!$AE$4*幕後結果_最佳化!$Q1249)*12/3</f>
        <v>-0.3369251784757214</v>
      </c>
      <c r="AD248" s="116">
        <f>(幕後結果!$AF$2+幕後結果!$AF$4*幕後結果_最佳化!$R1249)*12/3</f>
        <v>-0.90052776418077141</v>
      </c>
      <c r="AE248" s="116">
        <f>(幕後結果!$AG$2+幕後結果!$AG$4*幕後結果_最佳化!$S1249)*12/3</f>
        <v>-0.61321826601824336</v>
      </c>
      <c r="AF248" s="116">
        <f>(幕後結果!$AH$2+幕後結果!$AH$4*幕後結果_最佳化!$T1249)*12/3</f>
        <v>0.6081877820181909</v>
      </c>
      <c r="AG248" s="116">
        <f>(幕後結果!$AI$2+幕後結果!$AI$4*幕後結果_最佳化!$U1249)*12/3</f>
        <v>-7.5162389843527078E-2</v>
      </c>
      <c r="AH248" s="116">
        <f>(幕後結果!$AJ$2+幕後結果!$AJ$4*幕後結果_最佳化!$V1249)*12/3</f>
        <v>-6.3860551162617574E-2</v>
      </c>
      <c r="AI248" s="93">
        <f>(幕後結果!$AK$2+幕後結果!$AK$4*幕後結果_最佳化!$W1249)*12/3</f>
        <v>-0.21135495726790224</v>
      </c>
      <c r="AJ248" s="53"/>
      <c r="AK248" s="53"/>
      <c r="AL248" s="53"/>
      <c r="AM248" s="101">
        <v>247</v>
      </c>
      <c r="AN248" s="120">
        <f t="shared" si="40"/>
        <v>0.11561159961808827</v>
      </c>
      <c r="AO248" s="120">
        <f t="shared" si="41"/>
        <v>7.1025465742968155E-2</v>
      </c>
      <c r="AP248" s="120">
        <f t="shared" si="42"/>
        <v>8.8107297884191069E-2</v>
      </c>
      <c r="AQ248" s="120">
        <f t="shared" si="43"/>
        <v>0.15626035347105113</v>
      </c>
      <c r="AR248" s="120">
        <f t="shared" si="44"/>
        <v>5.0659812865075773E-2</v>
      </c>
      <c r="AS248" s="120">
        <f t="shared" si="45"/>
        <v>0.1561021123996203</v>
      </c>
      <c r="AT248" s="120">
        <f t="shared" si="46"/>
        <v>0.18414623147221032</v>
      </c>
      <c r="AU248" s="120">
        <f t="shared" si="47"/>
        <v>0.12222266493634223</v>
      </c>
      <c r="AV248" s="120">
        <f t="shared" si="48"/>
        <v>4.3848640657014951E-2</v>
      </c>
      <c r="AW248" s="120">
        <f t="shared" si="49"/>
        <v>1.2015820953437681E-2</v>
      </c>
      <c r="AX248" s="120">
        <f t="shared" si="50"/>
        <v>0.99999999999999989</v>
      </c>
      <c r="AY248" s="120">
        <f>SUMPRODUCT(AN248:AW248,幕後結果_最佳化!$Z$1005:$AI$1005)</f>
        <v>0.11650181838501107</v>
      </c>
      <c r="AZ248" s="120">
        <f>(SUMPRODUCT(AN248:AW248,MMULT(AN248:AW248,幕後結果!$AB$9:$AK$18)))*252</f>
        <v>2.7865673085917399E-2</v>
      </c>
      <c r="BA248" s="120">
        <f t="shared" si="51"/>
        <v>0.16693014432964887</v>
      </c>
      <c r="BB248" s="115">
        <f t="shared" si="52"/>
        <v>0.44091388455079927</v>
      </c>
      <c r="BC248" s="53"/>
      <c r="BD248" s="53"/>
    </row>
    <row r="249" spans="1:56">
      <c r="A249" s="88">
        <v>248</v>
      </c>
      <c r="B249" s="116">
        <v>0.12175615241466109</v>
      </c>
      <c r="C249" s="116">
        <v>0.34060614966884839</v>
      </c>
      <c r="D249" s="116">
        <v>0.68503392533754037</v>
      </c>
      <c r="E249" s="116">
        <v>0.88870786933804147</v>
      </c>
      <c r="F249" s="116">
        <v>0.46034139852097788</v>
      </c>
      <c r="G249" s="116">
        <v>0.43705684632396791</v>
      </c>
      <c r="H249" s="116">
        <v>0.45503718491071732</v>
      </c>
      <c r="I249" s="116">
        <v>5.8186351457392149E-2</v>
      </c>
      <c r="J249" s="116">
        <v>0.58725538804959587</v>
      </c>
      <c r="K249" s="97">
        <v>0.81451468197586152</v>
      </c>
      <c r="L249" s="98"/>
      <c r="M249" s="99">
        <v>248</v>
      </c>
      <c r="N249" s="119">
        <v>-1.1662526657385559</v>
      </c>
      <c r="O249" s="119">
        <v>-0.41080940085123868</v>
      </c>
      <c r="P249" s="119">
        <v>0.48182235224199083</v>
      </c>
      <c r="Q249" s="119">
        <v>1.2196851284368648</v>
      </c>
      <c r="R249" s="119">
        <v>-9.9573671470980035E-2</v>
      </c>
      <c r="S249" s="119">
        <v>-0.15843543582134006</v>
      </c>
      <c r="T249" s="119">
        <v>-0.11294473498958901</v>
      </c>
      <c r="U249" s="116">
        <v>-1.5701823139203894</v>
      </c>
      <c r="V249" s="116">
        <v>0.22049043109364097</v>
      </c>
      <c r="W249" s="91">
        <v>0.89465669239894974</v>
      </c>
      <c r="X249" s="53"/>
      <c r="Y249" s="92">
        <v>248</v>
      </c>
      <c r="Z249" s="116">
        <f>(幕後結果!$AB$2+幕後結果!$AB$4*幕後結果_最佳化!$N1250)*12/3</f>
        <v>-1.6088843457149242</v>
      </c>
      <c r="AA249" s="116">
        <f>(幕後結果!$AC$2+幕後結果!$AC$4*幕後結果_最佳化!$O1250)*12/3</f>
        <v>5.3465754565366314E-2</v>
      </c>
      <c r="AB249" s="116">
        <f>(幕後結果!$AD$2+幕後結果!$AD$4*幕後結果_最佳化!$P1250)*12/3</f>
        <v>0.14976903077796264</v>
      </c>
      <c r="AC249" s="116">
        <f>(幕後結果!$AE$2+幕後結果!$AE$4*幕後結果_最佳化!$Q1250)*12/3</f>
        <v>0.82635607638165298</v>
      </c>
      <c r="AD249" s="116">
        <f>(幕後結果!$AF$2+幕後結果!$AF$4*幕後結果_最佳化!$R1250)*12/3</f>
        <v>-0.58910434706441495</v>
      </c>
      <c r="AE249" s="116">
        <f>(幕後結果!$AG$2+幕後結果!$AG$4*幕後結果_最佳化!$S1250)*12/3</f>
        <v>0.63026044354139754</v>
      </c>
      <c r="AF249" s="116">
        <f>(幕後結果!$AH$2+幕後結果!$AH$4*幕後結果_最佳化!$T1250)*12/3</f>
        <v>-0.16422810134104027</v>
      </c>
      <c r="AG249" s="116">
        <f>(幕後結果!$AI$2+幕後結果!$AI$4*幕後結果_最佳化!$U1250)*12/3</f>
        <v>-0.56283079058338448</v>
      </c>
      <c r="AH249" s="116">
        <f>(幕後結果!$AJ$2+幕後結果!$AJ$4*幕後結果_最佳化!$V1250)*12/3</f>
        <v>-0.5114279184920153</v>
      </c>
      <c r="AI249" s="93">
        <f>(幕後結果!$AK$2+幕後結果!$AK$4*幕後結果_最佳化!$W1250)*12/3</f>
        <v>0.49317530506253854</v>
      </c>
      <c r="AJ249" s="53"/>
      <c r="AK249" s="53"/>
      <c r="AL249" s="53"/>
      <c r="AM249" s="101">
        <v>248</v>
      </c>
      <c r="AN249" s="120">
        <f t="shared" si="40"/>
        <v>0.19495827305744434</v>
      </c>
      <c r="AO249" s="120">
        <f t="shared" si="41"/>
        <v>9.2189407690657782E-2</v>
      </c>
      <c r="AP249" s="120">
        <f t="shared" si="42"/>
        <v>4.7713331332527288E-2</v>
      </c>
      <c r="AQ249" s="120">
        <f t="shared" si="43"/>
        <v>0.2012692828668935</v>
      </c>
      <c r="AR249" s="120">
        <f t="shared" si="44"/>
        <v>1.7622198856119261E-2</v>
      </c>
      <c r="AS249" s="120">
        <f t="shared" si="45"/>
        <v>9.6732181314924531E-2</v>
      </c>
      <c r="AT249" s="120">
        <f t="shared" si="46"/>
        <v>4.1379227750806477E-2</v>
      </c>
      <c r="AU249" s="120">
        <f t="shared" si="47"/>
        <v>0.13561101272130441</v>
      </c>
      <c r="AV249" s="120">
        <f t="shared" si="48"/>
        <v>0.15987120054568343</v>
      </c>
      <c r="AW249" s="120">
        <f t="shared" si="49"/>
        <v>1.2653883863639137E-2</v>
      </c>
      <c r="AX249" s="120">
        <f t="shared" si="50"/>
        <v>1.0000000000000002</v>
      </c>
      <c r="AY249" s="120">
        <f>SUMPRODUCT(AN249:AW249,幕後結果_最佳化!$Z$1005:$AI$1005)</f>
        <v>0.10058518868438046</v>
      </c>
      <c r="AZ249" s="120">
        <f>(SUMPRODUCT(AN249:AW249,MMULT(AN249:AW249,幕後結果!$AB$9:$AK$18)))*252</f>
        <v>4.0980636029609989E-2</v>
      </c>
      <c r="BA249" s="120">
        <f t="shared" si="51"/>
        <v>0.20243674574940684</v>
      </c>
      <c r="BB249" s="115">
        <f t="shared" si="52"/>
        <v>0.28495413948111981</v>
      </c>
      <c r="BC249" s="53"/>
      <c r="BD249" s="53"/>
    </row>
    <row r="250" spans="1:56">
      <c r="A250" s="88">
        <v>249</v>
      </c>
      <c r="B250" s="116">
        <v>0.96772392172904653</v>
      </c>
      <c r="C250" s="116">
        <v>0.21990770815127947</v>
      </c>
      <c r="D250" s="116">
        <v>0.77316577188470403</v>
      </c>
      <c r="E250" s="116">
        <v>7.910596252198232E-2</v>
      </c>
      <c r="F250" s="116">
        <v>0.22819634918717036</v>
      </c>
      <c r="G250" s="116">
        <v>0.94277887633141511</v>
      </c>
      <c r="H250" s="116">
        <v>0.1530176341680114</v>
      </c>
      <c r="I250" s="116">
        <v>0.1391676076809516</v>
      </c>
      <c r="J250" s="116">
        <v>0.94759912296629256</v>
      </c>
      <c r="K250" s="97">
        <v>0.71443291294755196</v>
      </c>
      <c r="L250" s="98"/>
      <c r="M250" s="99">
        <v>249</v>
      </c>
      <c r="N250" s="119">
        <v>1.8483470281630705</v>
      </c>
      <c r="O250" s="119">
        <v>-0.77250494995054131</v>
      </c>
      <c r="P250" s="119">
        <v>0.74931319571730048</v>
      </c>
      <c r="Q250" s="119">
        <v>-1.4111108710683007</v>
      </c>
      <c r="R250" s="119">
        <v>-0.74479989502907673</v>
      </c>
      <c r="S250" s="119">
        <v>1.5785372073418382</v>
      </c>
      <c r="T250" s="119">
        <v>-1.0235766720663915</v>
      </c>
      <c r="U250" s="116">
        <v>-1.084066724457011</v>
      </c>
      <c r="V250" s="116">
        <v>1.6220074448892459</v>
      </c>
      <c r="W250" s="91">
        <v>0.56638193259720615</v>
      </c>
      <c r="X250" s="53"/>
      <c r="Y250" s="92">
        <v>249</v>
      </c>
      <c r="Z250" s="116">
        <f>(幕後結果!$AB$2+幕後結果!$AB$4*幕後結果_最佳化!$N1251)*12/3</f>
        <v>3.2241132671532036</v>
      </c>
      <c r="AA250" s="116">
        <f>(幕後結果!$AC$2+幕後結果!$AC$4*幕後結果_最佳化!$O1251)*12/3</f>
        <v>-0.36136893940767223</v>
      </c>
      <c r="AB250" s="116">
        <f>(幕後結果!$AD$2+幕後結果!$AD$4*幕後結果_最佳化!$P1251)*12/3</f>
        <v>0.93491640688158473</v>
      </c>
      <c r="AC250" s="116">
        <f>(幕後結果!$AE$2+幕後結果!$AE$4*幕後結果_最佳化!$Q1251)*12/3</f>
        <v>-0.64596832642719137</v>
      </c>
      <c r="AD250" s="116">
        <f>(幕後結果!$AF$2+幕後結果!$AF$4*幕後結果_最佳化!$R1251)*12/3</f>
        <v>-0.44822930008987921</v>
      </c>
      <c r="AE250" s="116">
        <f>(幕後結果!$AG$2+幕後結果!$AG$4*幕後結果_最佳化!$S1251)*12/3</f>
        <v>1.3628055024430692</v>
      </c>
      <c r="AF250" s="116">
        <f>(幕後結果!$AH$2+幕後結果!$AH$4*幕後結果_最佳化!$T1251)*12/3</f>
        <v>-0.45477455620100865</v>
      </c>
      <c r="AG250" s="116">
        <f>(幕後結果!$AI$2+幕後結果!$AI$4*幕後結果_最佳化!$U1251)*12/3</f>
        <v>-0.40706244688390597</v>
      </c>
      <c r="AH250" s="116">
        <f>(幕後結果!$AJ$2+幕後結果!$AJ$4*幕後結果_最佳化!$V1251)*12/3</f>
        <v>0.26250869902012103</v>
      </c>
      <c r="AI250" s="93">
        <f>(幕後結果!$AK$2+幕後結果!$AK$4*幕後結果_最佳化!$W1251)*12/3</f>
        <v>0.95029709321527867</v>
      </c>
      <c r="AJ250" s="53"/>
      <c r="AK250" s="53"/>
      <c r="AL250" s="53"/>
      <c r="AM250" s="101">
        <v>249</v>
      </c>
      <c r="AN250" s="120">
        <f t="shared" si="40"/>
        <v>6.0988499500151144E-2</v>
      </c>
      <c r="AO250" s="120">
        <f t="shared" si="41"/>
        <v>7.8929662576370491E-2</v>
      </c>
      <c r="AP250" s="120">
        <f t="shared" si="42"/>
        <v>9.5414092985128859E-2</v>
      </c>
      <c r="AQ250" s="120">
        <f t="shared" si="43"/>
        <v>4.8218500402897421E-2</v>
      </c>
      <c r="AR250" s="120">
        <f t="shared" si="44"/>
        <v>0.10496847772391914</v>
      </c>
      <c r="AS250" s="120">
        <f t="shared" si="45"/>
        <v>9.1858841013010159E-2</v>
      </c>
      <c r="AT250" s="120">
        <f t="shared" si="46"/>
        <v>7.9990392834444868E-2</v>
      </c>
      <c r="AU250" s="120">
        <f t="shared" si="47"/>
        <v>0.14107514445817521</v>
      </c>
      <c r="AV250" s="120">
        <f t="shared" si="48"/>
        <v>0.14864320110733276</v>
      </c>
      <c r="AW250" s="120">
        <f t="shared" si="49"/>
        <v>0.1499131873985699</v>
      </c>
      <c r="AX250" s="120">
        <f t="shared" si="50"/>
        <v>1</v>
      </c>
      <c r="AY250" s="120">
        <f>SUMPRODUCT(AN250:AW250,幕後結果_最佳化!$Z$1005:$AI$1005)</f>
        <v>4.8142798071380673E-2</v>
      </c>
      <c r="AZ250" s="120">
        <f>(SUMPRODUCT(AN250:AW250,MMULT(AN250:AW250,幕後結果!$AB$9:$AK$18)))*252</f>
        <v>2.3194175341064441E-2</v>
      </c>
      <c r="BA250" s="120">
        <f t="shared" si="51"/>
        <v>0.15229634053733676</v>
      </c>
      <c r="BB250" s="115">
        <f t="shared" si="52"/>
        <v>3.4424977336178046E-2</v>
      </c>
      <c r="BC250" s="53"/>
      <c r="BD250" s="53"/>
    </row>
    <row r="251" spans="1:56">
      <c r="A251" s="88">
        <v>250</v>
      </c>
      <c r="B251" s="116">
        <v>0.87572070753555442</v>
      </c>
      <c r="C251" s="116">
        <v>0.77784349343081072</v>
      </c>
      <c r="D251" s="116">
        <v>0.22958719675666917</v>
      </c>
      <c r="E251" s="116">
        <v>0.67041043012295165</v>
      </c>
      <c r="F251" s="116">
        <v>0.80981335797634002</v>
      </c>
      <c r="G251" s="116">
        <v>0.12830740700135701</v>
      </c>
      <c r="H251" s="116">
        <v>0.92070930424158992</v>
      </c>
      <c r="I251" s="116">
        <v>0.17150473103433495</v>
      </c>
      <c r="J251" s="116">
        <v>8.491444529279879E-2</v>
      </c>
      <c r="K251" s="97">
        <v>0.18138181109293172</v>
      </c>
      <c r="L251" s="98"/>
      <c r="M251" s="99">
        <v>250</v>
      </c>
      <c r="N251" s="119">
        <v>1.1538575263582973</v>
      </c>
      <c r="O251" s="119">
        <v>0.76493036191257624</v>
      </c>
      <c r="P251" s="119">
        <v>-0.74020701198828442</v>
      </c>
      <c r="Q251" s="119">
        <v>0.44104676780293034</v>
      </c>
      <c r="R251" s="119">
        <v>0.87720871366196052</v>
      </c>
      <c r="S251" s="119">
        <v>-1.134428585558912</v>
      </c>
      <c r="T251" s="119">
        <v>1.4098587615828215</v>
      </c>
      <c r="U251" s="116">
        <v>-0.9482357286293901</v>
      </c>
      <c r="V251" s="116">
        <v>-1.3727538229224825</v>
      </c>
      <c r="W251" s="91">
        <v>-0.91011166716060654</v>
      </c>
      <c r="X251" s="53"/>
      <c r="Y251" s="92">
        <v>250</v>
      </c>
      <c r="Z251" s="116">
        <f>(幕後結果!$AB$2+幕後結果!$AB$4*幕後結果_最佳化!$N1252)*12/3</f>
        <v>2.1107096828649161</v>
      </c>
      <c r="AA251" s="116">
        <f>(幕後結果!$AC$2+幕後結果!$AC$4*幕後結果_最佳化!$O1252)*12/3</f>
        <v>0.77742342550530219</v>
      </c>
      <c r="AB251" s="116">
        <f>(幕後結果!$AD$2+幕後結果!$AD$4*幕後結果_最佳化!$P1252)*12/3</f>
        <v>-0.2524450926258438</v>
      </c>
      <c r="AC251" s="116">
        <f>(幕後結果!$AE$2+幕後結果!$AE$4*幕後結果_最佳化!$Q1252)*12/3</f>
        <v>0.50846326862047142</v>
      </c>
      <c r="AD251" s="116">
        <f>(幕後結果!$AF$2+幕後結果!$AF$4*幕後結果_最佳化!$R1252)*12/3</f>
        <v>0.15642885013459229</v>
      </c>
      <c r="AE251" s="116">
        <f>(幕後結果!$AG$2+幕後結果!$AG$4*幕後結果_最佳化!$S1252)*12/3</f>
        <v>7.2149122134194998E-2</v>
      </c>
      <c r="AF251" s="116">
        <f>(幕後結果!$AH$2+幕後結果!$AH$4*幕後結果_最佳化!$T1252)*12/3</f>
        <v>0.83974525227031227</v>
      </c>
      <c r="AG251" s="116">
        <f>(幕後結果!$AI$2+幕後結果!$AI$4*幕後結果_最佳化!$U1252)*12/3</f>
        <v>-0.22160260766610138</v>
      </c>
      <c r="AH251" s="116">
        <f>(幕後結果!$AJ$2+幕後結果!$AJ$4*幕後結果_最佳化!$V1252)*12/3</f>
        <v>-0.60232092458378494</v>
      </c>
      <c r="AI251" s="93">
        <f>(幕後結果!$AK$2+幕後結果!$AK$4*幕後結果_最佳化!$W1252)*12/3</f>
        <v>-0.54741604117840503</v>
      </c>
      <c r="AJ251" s="53"/>
      <c r="AK251" s="53"/>
      <c r="AL251" s="53"/>
      <c r="AM251" s="101">
        <v>250</v>
      </c>
      <c r="AN251" s="120">
        <f t="shared" si="40"/>
        <v>3.4234623002636987E-2</v>
      </c>
      <c r="AO251" s="120">
        <f t="shared" si="41"/>
        <v>2.3619098275650251E-2</v>
      </c>
      <c r="AP251" s="120">
        <f t="shared" si="42"/>
        <v>5.2967281554351271E-2</v>
      </c>
      <c r="AQ251" s="120">
        <f t="shared" si="43"/>
        <v>6.6077727615152529E-2</v>
      </c>
      <c r="AR251" s="120">
        <f t="shared" si="44"/>
        <v>0.15167144359467352</v>
      </c>
      <c r="AS251" s="120">
        <f t="shared" si="45"/>
        <v>0.11959948549603448</v>
      </c>
      <c r="AT251" s="120">
        <f t="shared" si="46"/>
        <v>0.13901882671035312</v>
      </c>
      <c r="AU251" s="120">
        <f t="shared" si="47"/>
        <v>0.12916672812336891</v>
      </c>
      <c r="AV251" s="120">
        <f t="shared" si="48"/>
        <v>0.14807082762525239</v>
      </c>
      <c r="AW251" s="120">
        <f t="shared" si="49"/>
        <v>0.13557395800252661</v>
      </c>
      <c r="AX251" s="120">
        <f t="shared" si="50"/>
        <v>1.0000000000000002</v>
      </c>
      <c r="AY251" s="120">
        <f>SUMPRODUCT(AN251:AW251,幕後結果_最佳化!$Z$1005:$AI$1005)</f>
        <v>1.5138863585638034E-2</v>
      </c>
      <c r="AZ251" s="120">
        <f>(SUMPRODUCT(AN251:AW251,MMULT(AN251:AW251,幕後結果!$AB$9:$AK$18)))*252</f>
        <v>2.1700623476031675E-2</v>
      </c>
      <c r="BA251" s="120">
        <f t="shared" si="51"/>
        <v>0.14731131482690552</v>
      </c>
      <c r="BB251" s="115">
        <f t="shared" si="52"/>
        <v>-0.18845216639999446</v>
      </c>
      <c r="BC251" s="53"/>
      <c r="BD251" s="53"/>
    </row>
    <row r="252" spans="1:56">
      <c r="A252" s="88">
        <v>251</v>
      </c>
      <c r="B252" s="116">
        <v>0.14377328640815024</v>
      </c>
      <c r="C252" s="116">
        <v>0.20582476724023446</v>
      </c>
      <c r="D252" s="116">
        <v>0.73414630819111992</v>
      </c>
      <c r="E252" s="116">
        <v>0.9612694921513536</v>
      </c>
      <c r="F252" s="116">
        <v>0.14931456141049604</v>
      </c>
      <c r="G252" s="116">
        <v>0.15154869259985349</v>
      </c>
      <c r="H252" s="116">
        <v>0.84790976393740491</v>
      </c>
      <c r="I252" s="116">
        <v>0.83542356851612265</v>
      </c>
      <c r="J252" s="116">
        <v>0.21136458889041232</v>
      </c>
      <c r="K252" s="97">
        <v>2.0538028655214369E-2</v>
      </c>
      <c r="L252" s="98"/>
      <c r="M252" s="99">
        <v>251</v>
      </c>
      <c r="N252" s="119">
        <v>-1.063519177990784</v>
      </c>
      <c r="O252" s="119">
        <v>-0.82099426575206247</v>
      </c>
      <c r="P252" s="119">
        <v>0.62540179610115143</v>
      </c>
      <c r="Q252" s="119">
        <v>1.7656117004484795</v>
      </c>
      <c r="R252" s="119">
        <v>-1.0393776747290007</v>
      </c>
      <c r="S252" s="119">
        <v>-1.0298138770246945</v>
      </c>
      <c r="T252" s="119">
        <v>1.0275098023380342</v>
      </c>
      <c r="U252" s="116">
        <v>0.97582163200018923</v>
      </c>
      <c r="V252" s="116">
        <v>-0.80169539928283295</v>
      </c>
      <c r="W252" s="91">
        <v>-2.0427614612530598</v>
      </c>
      <c r="X252" s="53"/>
      <c r="Y252" s="92">
        <v>251</v>
      </c>
      <c r="Z252" s="116">
        <f>(幕後結果!$AB$2+幕後結果!$AB$4*幕後結果_最佳化!$N1253)*12/3</f>
        <v>-1.4441823117928043</v>
      </c>
      <c r="AA252" s="116">
        <f>(幕後結果!$AC$2+幕後結果!$AC$4*幕後結果_最佳化!$O1253)*12/3</f>
        <v>-0.2461078464358667</v>
      </c>
      <c r="AB252" s="116">
        <f>(幕後結果!$AD$2+幕後結果!$AD$4*幕後結果_最佳化!$P1253)*12/3</f>
        <v>0.25411091908761252</v>
      </c>
      <c r="AC252" s="116">
        <f>(幕後結果!$AE$2+幕後結果!$AE$4*幕後結果_最佳化!$Q1253)*12/3</f>
        <v>1.2378515565159909</v>
      </c>
      <c r="AD252" s="116">
        <f>(幕後結果!$AF$2+幕後結果!$AF$4*幕後結果_最佳化!$R1253)*12/3</f>
        <v>-1.068948810526464</v>
      </c>
      <c r="AE252" s="116">
        <f>(幕後結果!$AG$2+幕後結果!$AG$4*幕後結果_最佳化!$S1253)*12/3</f>
        <v>0.26791360390025609</v>
      </c>
      <c r="AF252" s="116">
        <f>(幕後結果!$AH$2+幕後結果!$AH$4*幕後結果_最佳化!$T1253)*12/3</f>
        <v>0.31802955011321887</v>
      </c>
      <c r="AG252" s="116">
        <f>(幕後結果!$AI$2+幕後結果!$AI$4*幕後結果_最佳化!$U1253)*12/3</f>
        <v>0.14259212514818737</v>
      </c>
      <c r="AH252" s="116">
        <f>(幕後結果!$AJ$2+幕後結果!$AJ$4*幕後結果_最佳化!$V1253)*12/3</f>
        <v>-0.45260007386607065</v>
      </c>
      <c r="AI252" s="93">
        <f>(幕後結果!$AK$2+幕後結果!$AK$4*幕後結果_最佳化!$W1253)*12/3</f>
        <v>-0.79866392559253419</v>
      </c>
      <c r="AJ252" s="53"/>
      <c r="AK252" s="53"/>
      <c r="AL252" s="53"/>
      <c r="AM252" s="101">
        <v>251</v>
      </c>
      <c r="AN252" s="120">
        <f t="shared" si="40"/>
        <v>2.2687513648067419E-2</v>
      </c>
      <c r="AO252" s="120">
        <f t="shared" si="41"/>
        <v>9.1609035157918087E-2</v>
      </c>
      <c r="AP252" s="120">
        <f t="shared" si="42"/>
        <v>0.1704640276563569</v>
      </c>
      <c r="AQ252" s="120">
        <f t="shared" si="43"/>
        <v>0.12049935626903709</v>
      </c>
      <c r="AR252" s="120">
        <f t="shared" si="44"/>
        <v>6.3861757698313953E-2</v>
      </c>
      <c r="AS252" s="120">
        <f t="shared" si="45"/>
        <v>0.16972013027372032</v>
      </c>
      <c r="AT252" s="120">
        <f t="shared" si="46"/>
        <v>0.12587435087840121</v>
      </c>
      <c r="AU252" s="120">
        <f t="shared" si="47"/>
        <v>9.451287319337183E-2</v>
      </c>
      <c r="AV252" s="120">
        <f t="shared" si="48"/>
        <v>3.4544161519335327E-3</v>
      </c>
      <c r="AW252" s="120">
        <f t="shared" si="49"/>
        <v>0.13731653907287983</v>
      </c>
      <c r="AX252" s="120">
        <f t="shared" si="50"/>
        <v>1.0000000000000002</v>
      </c>
      <c r="AY252" s="120">
        <f>SUMPRODUCT(AN252:AW252,幕後結果_最佳化!$Z$1005:$AI$1005)</f>
        <v>0.13878351473133829</v>
      </c>
      <c r="AZ252" s="120">
        <f>(SUMPRODUCT(AN252:AW252,MMULT(AN252:AW252,幕後結果!$AB$9:$AK$18)))*252</f>
        <v>2.2691718474331497E-2</v>
      </c>
      <c r="BA252" s="120">
        <f t="shared" si="51"/>
        <v>0.15063770601788748</v>
      </c>
      <c r="BB252" s="115">
        <f t="shared" si="52"/>
        <v>0.63651735854204128</v>
      </c>
      <c r="BC252" s="53"/>
      <c r="BD252" s="53"/>
    </row>
    <row r="253" spans="1:56">
      <c r="A253" s="88">
        <v>252</v>
      </c>
      <c r="B253" s="116">
        <v>0.5886292894512295</v>
      </c>
      <c r="C253" s="116">
        <v>0.19879866921416833</v>
      </c>
      <c r="D253" s="116">
        <v>0.51515511128683467</v>
      </c>
      <c r="E253" s="116">
        <v>0.82135735679410304</v>
      </c>
      <c r="F253" s="116">
        <v>0.15260157525051965</v>
      </c>
      <c r="G253" s="116">
        <v>0.41432067828707519</v>
      </c>
      <c r="H253" s="116">
        <v>4.5449246428274526E-2</v>
      </c>
      <c r="I253" s="116">
        <v>0.93065680060004019</v>
      </c>
      <c r="J253" s="116">
        <v>0.597990946613151</v>
      </c>
      <c r="K253" s="97">
        <v>0.12868165029794842</v>
      </c>
      <c r="L253" s="98"/>
      <c r="M253" s="99">
        <v>252</v>
      </c>
      <c r="N253" s="119">
        <v>0.22402041105403686</v>
      </c>
      <c r="O253" s="119">
        <v>-0.8459200646347671</v>
      </c>
      <c r="P253" s="119">
        <v>3.7997371912890855E-2</v>
      </c>
      <c r="Q253" s="119">
        <v>0.92055025005120961</v>
      </c>
      <c r="R253" s="119">
        <v>-1.0253392318489281</v>
      </c>
      <c r="S253" s="119">
        <v>-0.21644440466231418</v>
      </c>
      <c r="T253" s="119">
        <v>-1.69067708665669</v>
      </c>
      <c r="U253" s="116">
        <v>1.4807005071017212</v>
      </c>
      <c r="V253" s="116">
        <v>0.24815031533217721</v>
      </c>
      <c r="W253" s="91">
        <v>-1.1326451488419711</v>
      </c>
      <c r="X253" s="53"/>
      <c r="Y253" s="92">
        <v>252</v>
      </c>
      <c r="Z253" s="116">
        <f>(幕後結果!$AB$2+幕後結果!$AB$4*幕後結果_最佳化!$N1254)*12/3</f>
        <v>0.61999747728996146</v>
      </c>
      <c r="AA253" s="116">
        <f>(幕後結果!$AC$2+幕後結果!$AC$4*幕後結果_最佳化!$O1254)*12/3</f>
        <v>-0.33033750829033948</v>
      </c>
      <c r="AB253" s="116">
        <f>(幕後結果!$AD$2+幕後結果!$AD$4*幕後結果_最佳化!$P1254)*12/3</f>
        <v>5.6327234541240591E-2</v>
      </c>
      <c r="AC253" s="116">
        <f>(幕後結果!$AE$2+幕後結果!$AE$4*幕後結果_最佳化!$Q1254)*12/3</f>
        <v>0.73026739836128618</v>
      </c>
      <c r="AD253" s="116">
        <f>(幕後結果!$AF$2+幕後結果!$AF$4*幕後結果_最佳化!$R1254)*12/3</f>
        <v>-0.93329337856053385</v>
      </c>
      <c r="AE253" s="116">
        <f>(幕後結果!$AG$2+幕後結果!$AG$4*幕後結果_最佳化!$S1254)*12/3</f>
        <v>0.64625028946770258</v>
      </c>
      <c r="AF253" s="116">
        <f>(幕後結果!$AH$2+幕後結果!$AH$4*幕後結果_最佳化!$T1254)*12/3</f>
        <v>-0.92028877190540603</v>
      </c>
      <c r="AG253" s="116">
        <f>(幕後結果!$AI$2+幕後結果!$AI$4*幕後結果_最佳化!$U1254)*12/3</f>
        <v>0.38211285179754101</v>
      </c>
      <c r="AH253" s="116">
        <f>(幕後結果!$AJ$2+幕後結果!$AJ$4*幕後結果_最佳化!$V1254)*12/3</f>
        <v>-0.30543468923794281</v>
      </c>
      <c r="AI253" s="93">
        <f>(幕後結果!$AK$2+幕後結果!$AK$4*幕後結果_最佳化!$W1254)*12/3</f>
        <v>-0.19917648293467871</v>
      </c>
      <c r="AJ253" s="53"/>
      <c r="AK253" s="53"/>
      <c r="AL253" s="53"/>
      <c r="AM253" s="101">
        <v>252</v>
      </c>
      <c r="AN253" s="120">
        <f t="shared" si="40"/>
        <v>9.5597712130789533E-2</v>
      </c>
      <c r="AO253" s="120">
        <f t="shared" si="41"/>
        <v>0.17625319783841947</v>
      </c>
      <c r="AP253" s="120">
        <f t="shared" si="42"/>
        <v>1.5468857707720007E-3</v>
      </c>
      <c r="AQ253" s="120">
        <f t="shared" si="43"/>
        <v>2.754584146887561E-2</v>
      </c>
      <c r="AR253" s="120">
        <f t="shared" si="44"/>
        <v>4.8445882688663414E-2</v>
      </c>
      <c r="AS253" s="120">
        <f t="shared" si="45"/>
        <v>6.5947536438493964E-2</v>
      </c>
      <c r="AT253" s="120">
        <f t="shared" si="46"/>
        <v>0.13283021462025724</v>
      </c>
      <c r="AU253" s="120">
        <f t="shared" si="47"/>
        <v>0.12832908756757105</v>
      </c>
      <c r="AV253" s="120">
        <f t="shared" si="48"/>
        <v>0.12308537208657681</v>
      </c>
      <c r="AW253" s="120">
        <f t="shared" si="49"/>
        <v>0.20041826938958107</v>
      </c>
      <c r="AX253" s="120">
        <f t="shared" si="50"/>
        <v>1.0000000000000002</v>
      </c>
      <c r="AY253" s="120">
        <f>SUMPRODUCT(AN253:AW253,幕後結果_最佳化!$Z$1005:$AI$1005)</f>
        <v>0.11403794030220492</v>
      </c>
      <c r="AZ253" s="120">
        <f>(SUMPRODUCT(AN253:AW253,MMULT(AN253:AW253,幕後結果!$AB$9:$AK$18)))*252</f>
        <v>2.4206779801412701E-2</v>
      </c>
      <c r="BA253" s="120">
        <f t="shared" si="51"/>
        <v>0.15558528144208469</v>
      </c>
      <c r="BB253" s="115">
        <f t="shared" si="52"/>
        <v>0.45722795654475457</v>
      </c>
      <c r="BC253" s="53"/>
      <c r="BD253" s="53"/>
    </row>
    <row r="254" spans="1:56">
      <c r="A254" s="88">
        <v>253</v>
      </c>
      <c r="B254" s="116">
        <v>0.59219718026236401</v>
      </c>
      <c r="C254" s="116">
        <v>7.8153755913253242E-2</v>
      </c>
      <c r="D254" s="116">
        <v>0.94587613481630339</v>
      </c>
      <c r="E254" s="116">
        <v>0.34803972580592402</v>
      </c>
      <c r="F254" s="116">
        <v>0.99491778622286797</v>
      </c>
      <c r="G254" s="116">
        <v>0.98279329462263099</v>
      </c>
      <c r="H254" s="116">
        <v>0.29679217311136075</v>
      </c>
      <c r="I254" s="116">
        <v>1.7500636322405949E-2</v>
      </c>
      <c r="J254" s="116">
        <v>0.83767000581051665</v>
      </c>
      <c r="K254" s="97">
        <v>0.51038490308759843</v>
      </c>
      <c r="L254" s="98"/>
      <c r="M254" s="99">
        <v>253</v>
      </c>
      <c r="N254" s="119">
        <v>0.23320060062502809</v>
      </c>
      <c r="O254" s="119">
        <v>-1.417600233910064</v>
      </c>
      <c r="P254" s="119">
        <v>1.6061191621403148</v>
      </c>
      <c r="Q254" s="119">
        <v>-0.39061822588875111</v>
      </c>
      <c r="R254" s="119">
        <v>2.5701848051446174</v>
      </c>
      <c r="S254" s="119">
        <v>2.1151940629847084</v>
      </c>
      <c r="T254" s="119">
        <v>-0.53364907806523043</v>
      </c>
      <c r="U254" s="116">
        <v>-2.1083436754363554</v>
      </c>
      <c r="V254" s="116">
        <v>0.98492688086317337</v>
      </c>
      <c r="W254" s="91">
        <v>2.6034032261018299E-2</v>
      </c>
      <c r="X254" s="53"/>
      <c r="Y254" s="92">
        <v>253</v>
      </c>
      <c r="Z254" s="116">
        <f>(幕後結果!$AB$2+幕後結果!$AB$4*幕後結果_最佳化!$N1255)*12/3</f>
        <v>0.63471513097115539</v>
      </c>
      <c r="AA254" s="116">
        <f>(幕後結果!$AC$2+幕後結果!$AC$4*幕後結果_最佳化!$O1255)*12/3</f>
        <v>-0.74095218665860918</v>
      </c>
      <c r="AB254" s="116">
        <f>(幕後結果!$AD$2+幕後結果!$AD$4*幕後結果_最佳化!$P1255)*12/3</f>
        <v>1.2310453149388219</v>
      </c>
      <c r="AC254" s="116">
        <f>(幕後結果!$AE$2+幕後結果!$AE$4*幕後結果_最佳化!$Q1255)*12/3</f>
        <v>-6.2034789583199745E-2</v>
      </c>
      <c r="AD254" s="116">
        <f>(幕後結果!$AF$2+幕後結果!$AF$4*幕後結果_最佳化!$R1255)*12/3</f>
        <v>1.2517200661675361</v>
      </c>
      <c r="AE254" s="116">
        <f>(幕後結果!$AG$2+幕後結果!$AG$4*幕後結果_最佳化!$S1255)*12/3</f>
        <v>1.6496109074312537</v>
      </c>
      <c r="AF254" s="116">
        <f>(幕後結果!$AH$2+幕後結果!$AH$4*幕後結果_最佳化!$T1255)*12/3</f>
        <v>-0.16553349872638584</v>
      </c>
      <c r="AG254" s="116">
        <f>(幕後結果!$AI$2+幕後結果!$AI$4*幕後結果_最佳化!$U1255)*12/3</f>
        <v>-0.34979003284505633</v>
      </c>
      <c r="AH254" s="116">
        <f>(幕後結果!$AJ$2+幕後結果!$AJ$4*幕後結果_最佳化!$V1255)*12/3</f>
        <v>0.37247786217738549</v>
      </c>
      <c r="AI254" s="93">
        <f>(幕後結果!$AK$2+幕後結果!$AK$4*幕後結果_最佳化!$W1255)*12/3</f>
        <v>0.88133852321127326</v>
      </c>
      <c r="AJ254" s="53"/>
      <c r="AK254" s="53"/>
      <c r="AL254" s="53"/>
      <c r="AM254" s="101">
        <v>253</v>
      </c>
      <c r="AN254" s="120">
        <f t="shared" si="40"/>
        <v>0.22882141920861931</v>
      </c>
      <c r="AO254" s="120">
        <f t="shared" si="41"/>
        <v>2.9971231834934296E-2</v>
      </c>
      <c r="AP254" s="120">
        <f t="shared" si="42"/>
        <v>4.8426506045640819E-2</v>
      </c>
      <c r="AQ254" s="120">
        <f t="shared" si="43"/>
        <v>0.1471009115358784</v>
      </c>
      <c r="AR254" s="120">
        <f t="shared" si="44"/>
        <v>0.21461109694909264</v>
      </c>
      <c r="AS254" s="120">
        <f t="shared" si="45"/>
        <v>6.6987201302318972E-2</v>
      </c>
      <c r="AT254" s="120">
        <f t="shared" si="46"/>
        <v>2.704232978941468E-2</v>
      </c>
      <c r="AU254" s="120">
        <f t="shared" si="47"/>
        <v>0.14838631627535975</v>
      </c>
      <c r="AV254" s="120">
        <f t="shared" si="48"/>
        <v>6.452606824799742E-2</v>
      </c>
      <c r="AW254" s="120">
        <f t="shared" si="49"/>
        <v>2.412691881074357E-2</v>
      </c>
      <c r="AX254" s="120">
        <f t="shared" si="50"/>
        <v>0.99999999999999989</v>
      </c>
      <c r="AY254" s="120">
        <f>SUMPRODUCT(AN254:AW254,幕後結果_最佳化!$Z$1005:$AI$1005)</f>
        <v>1.44666606990914E-2</v>
      </c>
      <c r="AZ254" s="120">
        <f>(SUMPRODUCT(AN254:AW254,MMULT(AN254:AW254,幕後結果!$AB$9:$AK$18)))*252</f>
        <v>4.7366063731653703E-2</v>
      </c>
      <c r="BA254" s="120">
        <f t="shared" si="51"/>
        <v>0.21763745939441057</v>
      </c>
      <c r="BB254" s="115">
        <f t="shared" si="52"/>
        <v>-0.13064542923826666</v>
      </c>
      <c r="BC254" s="53"/>
      <c r="BD254" s="53"/>
    </row>
    <row r="255" spans="1:56">
      <c r="A255" s="88">
        <v>254</v>
      </c>
      <c r="B255" s="116">
        <v>0.51033561574621045</v>
      </c>
      <c r="C255" s="116">
        <v>8.6869770561699644E-2</v>
      </c>
      <c r="D255" s="116">
        <v>0.42729957157692744</v>
      </c>
      <c r="E255" s="116">
        <v>7.8580473276909091E-2</v>
      </c>
      <c r="F255" s="116">
        <v>8.445743780160142E-2</v>
      </c>
      <c r="G255" s="116">
        <v>0.19714992095362915</v>
      </c>
      <c r="H255" s="116">
        <v>0.98190602434365415</v>
      </c>
      <c r="I255" s="116">
        <v>0.10262658560107973</v>
      </c>
      <c r="J255" s="116">
        <v>0.88853107373443119</v>
      </c>
      <c r="K255" s="97">
        <v>0.25971453935146083</v>
      </c>
      <c r="L255" s="98"/>
      <c r="M255" s="99">
        <v>254</v>
      </c>
      <c r="N255" s="119">
        <v>2.5910445541308447E-2</v>
      </c>
      <c r="O255" s="119">
        <v>-1.3602856705650226</v>
      </c>
      <c r="P255" s="119">
        <v>-0.18325346807367332</v>
      </c>
      <c r="Q255" s="119">
        <v>-1.4146847536478153</v>
      </c>
      <c r="R255" s="119">
        <v>-1.375698890477504</v>
      </c>
      <c r="S255" s="119">
        <v>-0.85184551269670272</v>
      </c>
      <c r="T255" s="119">
        <v>2.0948092635110207</v>
      </c>
      <c r="U255" s="116">
        <v>-1.2667263039716543</v>
      </c>
      <c r="V255" s="116">
        <v>1.2187532703580615</v>
      </c>
      <c r="W255" s="91">
        <v>-0.64422571411076923</v>
      </c>
      <c r="X255" s="53"/>
      <c r="Y255" s="92">
        <v>254</v>
      </c>
      <c r="Z255" s="116">
        <f>(幕後結果!$AB$2+幕後結果!$AB$4*幕後結果_最佳化!$N1256)*12/3</f>
        <v>0.30238814682220355</v>
      </c>
      <c r="AA255" s="116">
        <f>(幕後結果!$AC$2+幕後結果!$AC$4*幕後結果_最佳化!$O1256)*12/3</f>
        <v>-0.68915119636206068</v>
      </c>
      <c r="AB255" s="116">
        <f>(幕後結果!$AD$2+幕後結果!$AD$4*幕後結果_最佳化!$P1256)*12/3</f>
        <v>-0.18796242634823615</v>
      </c>
      <c r="AC255" s="116">
        <f>(幕後結果!$AE$2+幕後結果!$AE$4*幕後結果_最佳化!$Q1256)*12/3</f>
        <v>-1.0747550233120025</v>
      </c>
      <c r="AD255" s="116">
        <f>(幕後結果!$AF$2+幕後結果!$AF$4*幕後結果_最佳化!$R1256)*12/3</f>
        <v>-1.1971073252270283</v>
      </c>
      <c r="AE255" s="116">
        <f>(幕後結果!$AG$2+幕後結果!$AG$4*幕後結果_最佳化!$S1256)*12/3</f>
        <v>-0.39860053708188636</v>
      </c>
      <c r="AF255" s="116">
        <f>(幕後結果!$AH$2+幕後結果!$AH$4*幕後結果_最佳化!$T1256)*12/3</f>
        <v>0.72761783898001464</v>
      </c>
      <c r="AG255" s="116">
        <f>(幕後結果!$AI$2+幕後結果!$AI$4*幕後結果_最佳化!$U1256)*12/3</f>
        <v>-0.97928178125156684</v>
      </c>
      <c r="AH255" s="116">
        <f>(幕後結果!$AJ$2+幕後結果!$AJ$4*幕後結果_最佳化!$V1256)*12/3</f>
        <v>-0.10191057340151573</v>
      </c>
      <c r="AI255" s="93">
        <f>(幕後結果!$AK$2+幕後結果!$AK$4*幕後結果_最佳化!$W1256)*12/3</f>
        <v>-0.16330100037355172</v>
      </c>
      <c r="AJ255" s="53"/>
      <c r="AK255" s="53"/>
      <c r="AL255" s="53"/>
      <c r="AM255" s="101">
        <v>254</v>
      </c>
      <c r="AN255" s="120">
        <f t="shared" si="40"/>
        <v>0.14670974660588537</v>
      </c>
      <c r="AO255" s="120">
        <f t="shared" si="41"/>
        <v>9.1566007765112478E-2</v>
      </c>
      <c r="AP255" s="120">
        <f t="shared" si="42"/>
        <v>0.12829664173611929</v>
      </c>
      <c r="AQ255" s="120">
        <f t="shared" si="43"/>
        <v>7.2178979314628851E-3</v>
      </c>
      <c r="AR255" s="120">
        <f t="shared" si="44"/>
        <v>5.8747688888748872E-2</v>
      </c>
      <c r="AS255" s="120">
        <f t="shared" si="45"/>
        <v>0.14788308444974632</v>
      </c>
      <c r="AT255" s="120">
        <f t="shared" si="46"/>
        <v>0.11850512928089742</v>
      </c>
      <c r="AU255" s="120">
        <f t="shared" si="47"/>
        <v>0.11621518174561092</v>
      </c>
      <c r="AV255" s="120">
        <f t="shared" si="48"/>
        <v>0.15029878065877497</v>
      </c>
      <c r="AW255" s="120">
        <f t="shared" si="49"/>
        <v>3.4559840937641362E-2</v>
      </c>
      <c r="AX255" s="120">
        <f t="shared" si="50"/>
        <v>1</v>
      </c>
      <c r="AY255" s="120">
        <f>SUMPRODUCT(AN255:AW255,幕後結果_最佳化!$Z$1005:$AI$1005)</f>
        <v>9.4441641678990954E-2</v>
      </c>
      <c r="AZ255" s="120">
        <f>(SUMPRODUCT(AN255:AW255,MMULT(AN255:AW255,幕後結果!$AB$9:$AK$18)))*252</f>
        <v>3.1404657525274576E-2</v>
      </c>
      <c r="BA255" s="120">
        <f t="shared" si="51"/>
        <v>0.17721359294725272</v>
      </c>
      <c r="BB255" s="115">
        <f t="shared" si="52"/>
        <v>0.29084474177063957</v>
      </c>
      <c r="BC255" s="53"/>
      <c r="BD255" s="53"/>
    </row>
    <row r="256" spans="1:56">
      <c r="A256" s="88">
        <v>255</v>
      </c>
      <c r="B256" s="116">
        <v>0.74558382358660658</v>
      </c>
      <c r="C256" s="116">
        <v>0.61795519451742198</v>
      </c>
      <c r="D256" s="116">
        <v>0.95069419249651399</v>
      </c>
      <c r="E256" s="116">
        <v>0.14383886264348611</v>
      </c>
      <c r="F256" s="116">
        <v>0.93872588015903102</v>
      </c>
      <c r="G256" s="116">
        <v>0.6573516465556708</v>
      </c>
      <c r="H256" s="116">
        <v>0.68285325127394825</v>
      </c>
      <c r="I256" s="116">
        <v>0.31356308180970571</v>
      </c>
      <c r="J256" s="116">
        <v>0.10927240735228372</v>
      </c>
      <c r="K256" s="97">
        <v>0.84709930441347248</v>
      </c>
      <c r="L256" s="98"/>
      <c r="M256" s="99">
        <v>255</v>
      </c>
      <c r="N256" s="119">
        <v>0.66065692658062869</v>
      </c>
      <c r="O256" s="119">
        <v>0.30011477315314894</v>
      </c>
      <c r="P256" s="119">
        <v>1.6516220849201135</v>
      </c>
      <c r="Q256" s="119">
        <v>-1.0632298576327714</v>
      </c>
      <c r="R256" s="119">
        <v>1.5441655192288297</v>
      </c>
      <c r="S256" s="119">
        <v>0.40524598426224584</v>
      </c>
      <c r="T256" s="119">
        <v>0.47569245431707557</v>
      </c>
      <c r="U256" s="116">
        <v>-0.485775758305038</v>
      </c>
      <c r="V256" s="116">
        <v>-1.2304067826865084</v>
      </c>
      <c r="W256" s="91">
        <v>1.0240717401954857</v>
      </c>
      <c r="X256" s="53"/>
      <c r="Y256" s="92">
        <v>255</v>
      </c>
      <c r="Z256" s="116">
        <f>(幕後結果!$AB$2+幕後結果!$AB$4*幕後結果_最佳化!$N1257)*12/3</f>
        <v>1.3200118909781287</v>
      </c>
      <c r="AA256" s="116">
        <f>(幕後結果!$AC$2+幕後結果!$AC$4*幕後結果_最佳化!$O1257)*12/3</f>
        <v>0.46936456529913873</v>
      </c>
      <c r="AB256" s="116">
        <f>(幕後結果!$AD$2+幕後結果!$AD$4*幕後結果_最佳化!$P1257)*12/3</f>
        <v>1.4647954088544226</v>
      </c>
      <c r="AC256" s="116">
        <f>(幕後結果!$AE$2+幕後結果!$AE$4*幕後結果_最佳化!$Q1257)*12/3</f>
        <v>-0.38739282378944395</v>
      </c>
      <c r="AD256" s="116">
        <f>(幕後結果!$AF$2+幕後結果!$AF$4*幕後結果_最佳化!$R1257)*12/3</f>
        <v>0.73484286564619994</v>
      </c>
      <c r="AE256" s="116">
        <f>(幕後結果!$AG$2+幕後結果!$AG$4*幕後結果_最佳化!$S1257)*12/3</f>
        <v>0.66615547894439464</v>
      </c>
      <c r="AF256" s="116">
        <f>(幕後結果!$AH$2+幕後結果!$AH$4*幕後結果_最佳化!$T1257)*12/3</f>
        <v>0.43203531888134422</v>
      </c>
      <c r="AG256" s="116">
        <f>(幕後結果!$AI$2+幕後結果!$AI$4*幕後結果_最佳化!$U1257)*12/3</f>
        <v>0.10721608139149226</v>
      </c>
      <c r="AH256" s="116">
        <f>(幕後結果!$AJ$2+幕後結果!$AJ$4*幕後結果_最佳化!$V1257)*12/3</f>
        <v>-0.2209252392618811</v>
      </c>
      <c r="AI256" s="93">
        <f>(幕後結果!$AK$2+幕後結果!$AK$4*幕後結果_最佳化!$W1257)*12/3</f>
        <v>0.96790254898299277</v>
      </c>
      <c r="AJ256" s="53"/>
      <c r="AK256" s="53"/>
      <c r="AL256" s="53"/>
      <c r="AM256" s="101">
        <v>255</v>
      </c>
      <c r="AN256" s="120">
        <f t="shared" si="40"/>
        <v>0.17431961053020656</v>
      </c>
      <c r="AO256" s="120">
        <f t="shared" si="41"/>
        <v>1.4612036196779928E-2</v>
      </c>
      <c r="AP256" s="120">
        <f t="shared" si="42"/>
        <v>0.12326682712465027</v>
      </c>
      <c r="AQ256" s="120">
        <f t="shared" si="43"/>
        <v>0.14950910642128587</v>
      </c>
      <c r="AR256" s="120">
        <f t="shared" si="44"/>
        <v>4.0511488299695649E-2</v>
      </c>
      <c r="AS256" s="120">
        <f t="shared" si="45"/>
        <v>0.11284155228232425</v>
      </c>
      <c r="AT256" s="120">
        <f t="shared" si="46"/>
        <v>0.15923863211270881</v>
      </c>
      <c r="AU256" s="120">
        <f t="shared" si="47"/>
        <v>4.8712224564035407E-2</v>
      </c>
      <c r="AV256" s="120">
        <f t="shared" si="48"/>
        <v>0.12901155116195864</v>
      </c>
      <c r="AW256" s="120">
        <f t="shared" si="49"/>
        <v>4.797697130635474E-2</v>
      </c>
      <c r="AX256" s="120">
        <f t="shared" si="50"/>
        <v>1.0000000000000002</v>
      </c>
      <c r="AY256" s="120">
        <f>SUMPRODUCT(AN256:AW256,幕後結果_最佳化!$Z$1005:$AI$1005)</f>
        <v>8.2306674450194892E-2</v>
      </c>
      <c r="AZ256" s="120">
        <f>(SUMPRODUCT(AN256:AW256,MMULT(AN256:AW256,幕後結果!$AB$9:$AK$18)))*252</f>
        <v>3.9774521028936284E-2</v>
      </c>
      <c r="BA256" s="120">
        <f t="shared" si="51"/>
        <v>0.19943550593847698</v>
      </c>
      <c r="BB256" s="115">
        <f t="shared" si="52"/>
        <v>0.19759106717111491</v>
      </c>
      <c r="BC256" s="53"/>
      <c r="BD256" s="53"/>
    </row>
    <row r="257" spans="1:56">
      <c r="A257" s="88">
        <v>256</v>
      </c>
      <c r="B257" s="116">
        <v>0.41188518554125486</v>
      </c>
      <c r="C257" s="116">
        <v>0.10451771426916934</v>
      </c>
      <c r="D257" s="116">
        <v>0.6837971228709494</v>
      </c>
      <c r="E257" s="116">
        <v>0.98914838886463086</v>
      </c>
      <c r="F257" s="116">
        <v>0.10364933836583612</v>
      </c>
      <c r="G257" s="116">
        <v>0.57219443827758032</v>
      </c>
      <c r="H257" s="116">
        <v>0.85771028399521265</v>
      </c>
      <c r="I257" s="116">
        <v>0.62376606967059267</v>
      </c>
      <c r="J257" s="116">
        <v>0.60863793668258448</v>
      </c>
      <c r="K257" s="97">
        <v>0.32286414666047447</v>
      </c>
      <c r="L257" s="98"/>
      <c r="M257" s="99">
        <v>256</v>
      </c>
      <c r="N257" s="116">
        <v>-0.22269824020782392</v>
      </c>
      <c r="O257" s="116">
        <v>-1.2562221764856347</v>
      </c>
      <c r="P257" s="116">
        <v>0.47834348019208522</v>
      </c>
      <c r="Q257" s="116">
        <v>2.2955220843500128</v>
      </c>
      <c r="R257" s="116">
        <v>-1.2610282290853605</v>
      </c>
      <c r="S257" s="116">
        <v>0.18196381470868508</v>
      </c>
      <c r="T257" s="116">
        <v>1.0700885954944281</v>
      </c>
      <c r="U257" s="116">
        <v>0.31538696759831436</v>
      </c>
      <c r="V257" s="116">
        <v>0.27577078169263658</v>
      </c>
      <c r="W257" s="91">
        <v>-0.45970456373640844</v>
      </c>
      <c r="X257" s="53"/>
      <c r="Y257" s="92">
        <v>256</v>
      </c>
      <c r="Z257" s="116">
        <f>(幕後結果!$AB$2+幕後結果!$AB$4*幕後結果_最佳化!$N1258)*12/3</f>
        <v>-9.6180587592007538E-2</v>
      </c>
      <c r="AA257" s="116">
        <f>(幕後結果!$AC$2+幕後結果!$AC$4*幕後結果_最佳化!$O1258)*12/3</f>
        <v>-0.60168187952817198</v>
      </c>
      <c r="AB257" s="116">
        <f>(幕後結果!$AD$2+幕後結果!$AD$4*幕後結果_最佳化!$P1258)*12/3</f>
        <v>0.27994758233070854</v>
      </c>
      <c r="AC257" s="116">
        <f>(幕後結果!$AE$2+幕後結果!$AE$4*幕後結果_最佳化!$Q1258)*12/3</f>
        <v>1.708137173961114</v>
      </c>
      <c r="AD257" s="116">
        <f>(幕後結果!$AF$2+幕後結果!$AF$4*幕後結果_最佳化!$R1258)*12/3</f>
        <v>-1.0681078446214536</v>
      </c>
      <c r="AE257" s="116">
        <f>(幕後結果!$AG$2+幕後結果!$AG$4*幕後結果_最佳化!$S1258)*12/3</f>
        <v>1.1956347100697757</v>
      </c>
      <c r="AF257" s="116">
        <f>(幕後結果!$AH$2+幕後結果!$AH$4*幕後結果_最佳化!$T1258)*12/3</f>
        <v>0.37350449070735608</v>
      </c>
      <c r="AG257" s="116">
        <f>(幕後結果!$AI$2+幕後結果!$AI$4*幕後結果_最佳化!$U1258)*12/3</f>
        <v>9.3724913630978159E-3</v>
      </c>
      <c r="AH257" s="116">
        <f>(幕後結果!$AJ$2+幕後結果!$AJ$4*幕後結果_最佳化!$V1258)*12/3</f>
        <v>1.9382151312746454E-2</v>
      </c>
      <c r="AI257" s="93">
        <f>(幕後結果!$AK$2+幕後結果!$AK$4*幕後結果_最佳化!$W1258)*12/3</f>
        <v>0.37338601954333689</v>
      </c>
      <c r="AJ257" s="53"/>
      <c r="AK257" s="53"/>
      <c r="AL257" s="53"/>
      <c r="AM257" s="101">
        <v>256</v>
      </c>
      <c r="AN257" s="120">
        <f t="shared" si="40"/>
        <v>6.0829844446449316E-2</v>
      </c>
      <c r="AO257" s="120">
        <f t="shared" si="41"/>
        <v>0.19403548557941078</v>
      </c>
      <c r="AP257" s="120">
        <f t="shared" si="42"/>
        <v>1.0082646674622433E-2</v>
      </c>
      <c r="AQ257" s="120">
        <f t="shared" si="43"/>
        <v>3.1379417760996599E-2</v>
      </c>
      <c r="AR257" s="120">
        <f t="shared" si="44"/>
        <v>7.0248417425263212E-3</v>
      </c>
      <c r="AS257" s="120">
        <f t="shared" si="45"/>
        <v>0.16848764280867784</v>
      </c>
      <c r="AT257" s="120">
        <f t="shared" si="46"/>
        <v>0.10852747643837922</v>
      </c>
      <c r="AU257" s="120">
        <f t="shared" si="47"/>
        <v>0.16567952725766347</v>
      </c>
      <c r="AV257" s="120">
        <f t="shared" si="48"/>
        <v>7.1846696008667124E-2</v>
      </c>
      <c r="AW257" s="120">
        <f t="shared" si="49"/>
        <v>0.18210642128260682</v>
      </c>
      <c r="AX257" s="120">
        <f t="shared" si="50"/>
        <v>0.99999999999999989</v>
      </c>
      <c r="AY257" s="120">
        <f>SUMPRODUCT(AN257:AW257,幕後結果_最佳化!$Z$1005:$AI$1005)</f>
        <v>0.1941097072315405</v>
      </c>
      <c r="AZ257" s="120">
        <f>(SUMPRODUCT(AN257:AW257,MMULT(AN257:AW257,幕後結果!$AB$9:$AK$18)))*252</f>
        <v>2.2306665003746434E-2</v>
      </c>
      <c r="BA257" s="120">
        <f t="shared" si="51"/>
        <v>0.14935415964661458</v>
      </c>
      <c r="BB257" s="115">
        <f t="shared" si="52"/>
        <v>1.0124238092150653</v>
      </c>
      <c r="BC257" s="53"/>
      <c r="BD257" s="53"/>
    </row>
    <row r="258" spans="1:56">
      <c r="A258" s="88">
        <v>257</v>
      </c>
      <c r="B258" s="116">
        <v>0.31324293260565139</v>
      </c>
      <c r="C258" s="116">
        <v>0.96024144001916389</v>
      </c>
      <c r="D258" s="116">
        <v>0.82957300738459616</v>
      </c>
      <c r="E258" s="116">
        <v>0.84009087411205829</v>
      </c>
      <c r="F258" s="116">
        <v>0.86187421105197481</v>
      </c>
      <c r="G258" s="116">
        <v>0.50571573530420366</v>
      </c>
      <c r="H258" s="116">
        <v>0.16143644584850447</v>
      </c>
      <c r="I258" s="116">
        <v>0.73422628222276098</v>
      </c>
      <c r="J258" s="116">
        <v>0.65909225523745629</v>
      </c>
      <c r="K258" s="97">
        <v>0.46550827355586488</v>
      </c>
      <c r="L258" s="98"/>
      <c r="M258" s="99">
        <v>257</v>
      </c>
      <c r="N258" s="119">
        <v>-0.48667894946813078</v>
      </c>
      <c r="O258" s="119">
        <v>1.7534947496494953</v>
      </c>
      <c r="P258" s="119">
        <v>0.95247924845687926</v>
      </c>
      <c r="Q258" s="119">
        <v>0.99483144099295551</v>
      </c>
      <c r="R258" s="119">
        <v>1.088778493245061</v>
      </c>
      <c r="S258" s="119">
        <v>1.4327713915667017E-2</v>
      </c>
      <c r="T258" s="119">
        <v>-0.98857138614502826</v>
      </c>
      <c r="U258" s="116">
        <v>0.62564557958113598</v>
      </c>
      <c r="V258" s="116">
        <v>0.40998699232271502</v>
      </c>
      <c r="W258" s="91">
        <v>-8.6565931275774222E-2</v>
      </c>
      <c r="X258" s="53"/>
      <c r="Y258" s="92">
        <v>257</v>
      </c>
      <c r="Z258" s="116">
        <f>(幕後結果!$AB$2+幕後結果!$AB$4*幕後結果_最佳化!$N1259)*12/3</f>
        <v>-0.51939370616267877</v>
      </c>
      <c r="AA258" s="116">
        <f>(幕後結果!$AC$2+幕後結果!$AC$4*幕後結果_最佳化!$O1259)*12/3</f>
        <v>1.5711881843133257</v>
      </c>
      <c r="AB258" s="116">
        <f>(幕後結果!$AD$2+幕後結果!$AD$4*幕後結果_最佳化!$P1259)*12/3</f>
        <v>0.79154493313877117</v>
      </c>
      <c r="AC258" s="116">
        <f>(幕後結果!$AE$2+幕後結果!$AE$4*幕後結果_最佳化!$Q1259)*12/3</f>
        <v>0.94881466687798799</v>
      </c>
      <c r="AD258" s="116">
        <f>(幕後結果!$AF$2+幕後結果!$AF$4*幕後結果_最佳化!$R1259)*12/3</f>
        <v>0.21355709977559478</v>
      </c>
      <c r="AE258" s="116">
        <f>(幕後結果!$AG$2+幕後結果!$AG$4*幕後結果_最佳化!$S1259)*12/3</f>
        <v>0.90812613171629708</v>
      </c>
      <c r="AF258" s="116">
        <f>(幕後結果!$AH$2+幕後結果!$AH$4*幕後結果_最佳化!$T1259)*12/3</f>
        <v>-0.23914319476886189</v>
      </c>
      <c r="AG258" s="116">
        <f>(幕後結果!$AI$2+幕後結果!$AI$4*幕後結果_最佳化!$U1259)*12/3</f>
        <v>0.70868978695057139</v>
      </c>
      <c r="AH258" s="116">
        <f>(幕後結果!$AJ$2+幕後結果!$AJ$4*幕後結果_最佳化!$V1259)*12/3</f>
        <v>0.28769446100424462</v>
      </c>
      <c r="AI258" s="93">
        <f>(幕後結果!$AK$2+幕後結果!$AK$4*幕後結果_最佳化!$W1259)*12/3</f>
        <v>0.51940819517468639</v>
      </c>
      <c r="AJ258" s="53"/>
      <c r="AK258" s="53"/>
      <c r="AL258" s="53"/>
      <c r="AM258" s="101">
        <v>257</v>
      </c>
      <c r="AN258" s="120">
        <f t="shared" si="40"/>
        <v>0.1448002593859615</v>
      </c>
      <c r="AO258" s="120">
        <f t="shared" si="41"/>
        <v>0.10416307816618608</v>
      </c>
      <c r="AP258" s="120">
        <f t="shared" si="42"/>
        <v>2.7738001985129529E-3</v>
      </c>
      <c r="AQ258" s="120">
        <f t="shared" si="43"/>
        <v>0.13632495708452955</v>
      </c>
      <c r="AR258" s="120">
        <f t="shared" si="44"/>
        <v>0.1431049531730666</v>
      </c>
      <c r="AS258" s="120">
        <f t="shared" si="45"/>
        <v>2.9456391864613928E-2</v>
      </c>
      <c r="AT258" s="120">
        <f t="shared" si="46"/>
        <v>0.19896471336033575</v>
      </c>
      <c r="AU258" s="120">
        <f t="shared" si="47"/>
        <v>0.12853553374054627</v>
      </c>
      <c r="AV258" s="120">
        <f t="shared" si="48"/>
        <v>0.10516609517187436</v>
      </c>
      <c r="AW258" s="120">
        <f t="shared" si="49"/>
        <v>6.7102178543728798E-3</v>
      </c>
      <c r="AX258" s="120">
        <f t="shared" si="50"/>
        <v>0.99999999999999978</v>
      </c>
      <c r="AY258" s="120">
        <f>SUMPRODUCT(AN258:AW258,幕後結果_最佳化!$Z$1005:$AI$1005)</f>
        <v>5.2540059998284587E-3</v>
      </c>
      <c r="AZ258" s="120">
        <f>(SUMPRODUCT(AN258:AW258,MMULT(AN258:AW258,幕後結果!$AB$9:$AK$18)))*252</f>
        <v>2.8923248726968671E-2</v>
      </c>
      <c r="BA258" s="120">
        <f t="shared" si="51"/>
        <v>0.17006836486239488</v>
      </c>
      <c r="BB258" s="115">
        <f t="shared" si="52"/>
        <v>-0.22135800523884344</v>
      </c>
      <c r="BC258" s="53"/>
      <c r="BD258" s="53"/>
    </row>
    <row r="259" spans="1:56">
      <c r="A259" s="88">
        <v>258</v>
      </c>
      <c r="B259" s="116">
        <v>0.56048344801379213</v>
      </c>
      <c r="C259" s="116">
        <v>0.38868329768484289</v>
      </c>
      <c r="D259" s="116">
        <v>0.17847501451829073</v>
      </c>
      <c r="E259" s="116">
        <v>0.96474931926881524</v>
      </c>
      <c r="F259" s="116">
        <v>5.0250956770423683E-2</v>
      </c>
      <c r="G259" s="116">
        <v>0.12760982145237842</v>
      </c>
      <c r="H259" s="116">
        <v>0.45072911815702321</v>
      </c>
      <c r="I259" s="116">
        <v>0.51555677038058145</v>
      </c>
      <c r="J259" s="116">
        <v>0.25445570061010359</v>
      </c>
      <c r="K259" s="97">
        <v>0.51507400717611618</v>
      </c>
      <c r="L259" s="98"/>
      <c r="M259" s="99">
        <v>258</v>
      </c>
      <c r="N259" s="119">
        <v>0.15219504244353294</v>
      </c>
      <c r="O259" s="119">
        <v>-0.28275246491118944</v>
      </c>
      <c r="P259" s="119">
        <v>-0.9211923165227206</v>
      </c>
      <c r="Q259" s="119">
        <v>1.808675949817083</v>
      </c>
      <c r="R259" s="119">
        <v>-1.6424252119018856</v>
      </c>
      <c r="S259" s="119">
        <v>-1.1377625591105023</v>
      </c>
      <c r="T259" s="119">
        <v>-0.12381944385499426</v>
      </c>
      <c r="U259" s="116">
        <v>3.9004928489875933E-2</v>
      </c>
      <c r="V259" s="116">
        <v>-0.66053369754821845</v>
      </c>
      <c r="W259" s="91">
        <v>3.7793928026981422E-2</v>
      </c>
      <c r="X259" s="53"/>
      <c r="Y259" s="92">
        <v>258</v>
      </c>
      <c r="Z259" s="116">
        <f>(幕後結果!$AB$2+幕後結果!$AB$4*幕後結果_最佳化!$N1260)*12/3</f>
        <v>0.50484725162644539</v>
      </c>
      <c r="AA259" s="116">
        <f>(幕後結果!$AC$2+幕後結果!$AC$4*幕後結果_最佳化!$O1260)*12/3</f>
        <v>7.7398095596434041E-2</v>
      </c>
      <c r="AB259" s="116">
        <f>(幕後結果!$AD$2+幕後結果!$AD$4*幕後結果_最佳化!$P1260)*12/3</f>
        <v>-0.66138955257049059</v>
      </c>
      <c r="AC259" s="116">
        <f>(幕後結果!$AE$2+幕後結果!$AE$4*幕後結果_最佳化!$Q1260)*12/3</f>
        <v>1.2807632424902469</v>
      </c>
      <c r="AD259" s="116">
        <f>(幕後結果!$AF$2+幕後結果!$AF$4*幕後結果_最佳化!$R1260)*12/3</f>
        <v>-1.4039525491708538</v>
      </c>
      <c r="AE259" s="116">
        <f>(幕後結果!$AG$2+幕後結果!$AG$4*幕後結果_最佳化!$S1260)*12/3</f>
        <v>0.30902544684080085</v>
      </c>
      <c r="AF259" s="116">
        <f>(幕後結果!$AH$2+幕後結果!$AH$4*幕後結果_最佳化!$T1260)*12/3</f>
        <v>-0.18770608167365932</v>
      </c>
      <c r="AG259" s="116">
        <f>(幕後結果!$AI$2+幕後結果!$AI$4*幕後結果_最佳化!$U1260)*12/3</f>
        <v>-0.22995265791867628</v>
      </c>
      <c r="AH259" s="116">
        <f>(幕後結果!$AJ$2+幕後結果!$AJ$4*幕後結果_最佳化!$V1260)*12/3</f>
        <v>-0.89772852688666538</v>
      </c>
      <c r="AI259" s="93">
        <f>(幕後結果!$AK$2+幕後結果!$AK$4*幕後結果_最佳化!$W1260)*12/3</f>
        <v>-0.17078641214976367</v>
      </c>
      <c r="AJ259" s="53"/>
      <c r="AK259" s="53"/>
      <c r="AL259" s="53"/>
      <c r="AM259" s="101">
        <v>258</v>
      </c>
      <c r="AN259" s="120">
        <f t="shared" si="40"/>
        <v>4.2184847045107797E-2</v>
      </c>
      <c r="AO259" s="120">
        <f t="shared" si="41"/>
        <v>0.15351736588912948</v>
      </c>
      <c r="AP259" s="120">
        <f t="shared" si="42"/>
        <v>5.3330053192574486E-2</v>
      </c>
      <c r="AQ259" s="120">
        <f t="shared" si="43"/>
        <v>4.4443906072525519E-2</v>
      </c>
      <c r="AR259" s="120">
        <f t="shared" si="44"/>
        <v>0.181364486422815</v>
      </c>
      <c r="AS259" s="120">
        <f t="shared" si="45"/>
        <v>0.13855093948050851</v>
      </c>
      <c r="AT259" s="120">
        <f t="shared" si="46"/>
        <v>1.7953136634798597E-2</v>
      </c>
      <c r="AU259" s="120">
        <f t="shared" si="47"/>
        <v>0.23766832372761687</v>
      </c>
      <c r="AV259" s="120">
        <f t="shared" si="48"/>
        <v>7.0022886434048526E-2</v>
      </c>
      <c r="AW259" s="120">
        <f t="shared" si="49"/>
        <v>6.0964055100875186E-2</v>
      </c>
      <c r="AX259" s="120">
        <f t="shared" si="50"/>
        <v>0.99999999999999989</v>
      </c>
      <c r="AY259" s="120">
        <f>SUMPRODUCT(AN259:AW259,幕後結果_最佳化!$Z$1005:$AI$1005)</f>
        <v>5.7103752819487583E-2</v>
      </c>
      <c r="AZ259" s="120">
        <f>(SUMPRODUCT(AN259:AW259,MMULT(AN259:AW259,幕後結果!$AB$9:$AK$18)))*252</f>
        <v>2.0258405757528557E-2</v>
      </c>
      <c r="BA259" s="120">
        <f t="shared" si="51"/>
        <v>0.14233202646463147</v>
      </c>
      <c r="BB259" s="115">
        <f t="shared" si="52"/>
        <v>9.9793090650733593E-2</v>
      </c>
      <c r="BC259" s="53"/>
      <c r="BD259" s="53"/>
    </row>
    <row r="260" spans="1:56">
      <c r="A260" s="88">
        <v>259</v>
      </c>
      <c r="B260" s="116">
        <v>0.84890170928752218</v>
      </c>
      <c r="C260" s="116">
        <v>0.65957281049239858</v>
      </c>
      <c r="D260" s="116">
        <v>0.93588997295159992</v>
      </c>
      <c r="E260" s="116">
        <v>0.78159446508946173</v>
      </c>
      <c r="F260" s="116">
        <v>0.79244233681811393</v>
      </c>
      <c r="G260" s="116">
        <v>0.60147235349293182</v>
      </c>
      <c r="H260" s="116">
        <v>0.24984558826987069</v>
      </c>
      <c r="I260" s="116">
        <v>0.11249891166255543</v>
      </c>
      <c r="J260" s="116">
        <v>0.81528759622600511</v>
      </c>
      <c r="K260" s="97">
        <v>0.33852623637038315</v>
      </c>
      <c r="L260" s="98"/>
      <c r="M260" s="99">
        <v>259</v>
      </c>
      <c r="N260" s="119">
        <v>1.0317343493298858</v>
      </c>
      <c r="O260" s="119">
        <v>0.41129753205788866</v>
      </c>
      <c r="P260" s="119">
        <v>1.5211585512237522</v>
      </c>
      <c r="Q260" s="119">
        <v>0.77758947152536273</v>
      </c>
      <c r="R260" s="119">
        <v>0.81492485257109926</v>
      </c>
      <c r="S260" s="119">
        <v>0.25715995876794251</v>
      </c>
      <c r="T260" s="119">
        <v>-0.6749757427415255</v>
      </c>
      <c r="U260" s="116">
        <v>-1.2133453180646698</v>
      </c>
      <c r="V260" s="116">
        <v>0.89755130887488288</v>
      </c>
      <c r="W260" s="91">
        <v>-0.41648864762794818</v>
      </c>
      <c r="X260" s="53"/>
      <c r="Y260" s="92">
        <v>259</v>
      </c>
      <c r="Z260" s="116">
        <f>(幕後結果!$AB$2+幕後結果!$AB$4*幕後結果_最佳化!$N1261)*12/3</f>
        <v>1.9149221545081094</v>
      </c>
      <c r="AA260" s="116">
        <f>(幕後結果!$AC$2+幕後結果!$AC$4*幕後結果_最佳化!$O1261)*12/3</f>
        <v>0.53000895736198672</v>
      </c>
      <c r="AB260" s="116">
        <f>(幕後結果!$AD$2+幕後結果!$AD$4*幕後結果_最佳化!$P1261)*12/3</f>
        <v>1.4455690543000426</v>
      </c>
      <c r="AC260" s="116">
        <f>(幕後結果!$AE$2+幕後結果!$AE$4*幕後結果_最佳化!$Q1261)*12/3</f>
        <v>1.0107673930321417</v>
      </c>
      <c r="AD260" s="116">
        <f>(幕後結果!$AF$2+幕後結果!$AF$4*幕後結果_最佳化!$R1261)*12/3</f>
        <v>0.38475055104041783</v>
      </c>
      <c r="AE260" s="116">
        <f>(幕後結果!$AG$2+幕後結果!$AG$4*幕後結果_最佳化!$S1261)*12/3</f>
        <v>1.1159070162809082</v>
      </c>
      <c r="AF260" s="116">
        <f>(幕後結果!$AH$2+幕後結果!$AH$4*幕後結果_最佳化!$T1261)*12/3</f>
        <v>-7.2546198558534086E-2</v>
      </c>
      <c r="AG260" s="116">
        <f>(幕後結果!$AI$2+幕後結果!$AI$4*幕後結果_最佳化!$U1261)*12/3</f>
        <v>-0.13521126914054052</v>
      </c>
      <c r="AH260" s="116">
        <f>(幕後結果!$AJ$2+幕後結果!$AJ$4*幕後結果_最佳化!$V1261)*12/3</f>
        <v>0.3885149417604275</v>
      </c>
      <c r="AI260" s="93">
        <f>(幕後結果!$AK$2+幕後結果!$AK$4*幕後結果_最佳化!$W1261)*12/3</f>
        <v>0.47301499797959795</v>
      </c>
      <c r="AJ260" s="53"/>
      <c r="AK260" s="53"/>
      <c r="AL260" s="53"/>
      <c r="AM260" s="101">
        <v>259</v>
      </c>
      <c r="AN260" s="120">
        <f t="shared" ref="AN260:AN323" si="53">B1261/SUM($B1261:$K1261)</f>
        <v>5.8608459925377054E-2</v>
      </c>
      <c r="AO260" s="120">
        <f t="shared" ref="AO260:AO323" si="54">C1261/SUM($B1261:$K1261)</f>
        <v>6.4876821456257741E-2</v>
      </c>
      <c r="AP260" s="120">
        <f t="shared" ref="AP260:AP323" si="55">D1261/SUM($B1261:$K1261)</f>
        <v>0.11388814724177994</v>
      </c>
      <c r="AQ260" s="120">
        <f t="shared" ref="AQ260:AQ323" si="56">E1261/SUM($B1261:$K1261)</f>
        <v>0.22959629102769108</v>
      </c>
      <c r="AR260" s="120">
        <f t="shared" ref="AR260:AR323" si="57">F1261/SUM($B1261:$K1261)</f>
        <v>8.1933417042286336E-2</v>
      </c>
      <c r="AS260" s="120">
        <f t="shared" ref="AS260:AS323" si="58">G1261/SUM($B1261:$K1261)</f>
        <v>0.10484306821724748</v>
      </c>
      <c r="AT260" s="120">
        <f t="shared" ref="AT260:AT323" si="59">H1261/SUM($B1261:$K1261)</f>
        <v>0.14479210326779654</v>
      </c>
      <c r="AU260" s="120">
        <f t="shared" ref="AU260:AU323" si="60">I1261/SUM($B1261:$K1261)</f>
        <v>4.782666970637886E-2</v>
      </c>
      <c r="AV260" s="120">
        <f t="shared" ref="AV260:AV323" si="61">J1261/SUM($B1261:$K1261)</f>
        <v>9.1868790952847598E-2</v>
      </c>
      <c r="AW260" s="120">
        <f t="shared" ref="AW260:AW323" si="62">K1261/SUM($B1261:$K1261)</f>
        <v>6.1766231162337273E-2</v>
      </c>
      <c r="AX260" s="120">
        <f t="shared" ref="AX260:AX323" si="63">SUM(AN260:AW260)</f>
        <v>0.99999999999999978</v>
      </c>
      <c r="AY260" s="120">
        <f>SUMPRODUCT(AN260:AW260,幕後結果_最佳化!$Z$1005:$AI$1005)</f>
        <v>5.8525159466067664E-2</v>
      </c>
      <c r="AZ260" s="120">
        <f>(SUMPRODUCT(AN260:AW260,MMULT(AN260:AW260,幕後結果!$AB$9:$AK$18)))*252</f>
        <v>2.6180050172352941E-2</v>
      </c>
      <c r="BA260" s="120">
        <f t="shared" ref="BA260:BA323" si="64">AZ260^0.5</f>
        <v>0.16180250360347623</v>
      </c>
      <c r="BB260" s="115">
        <f t="shared" ref="BB260:BB323" si="65">(AY260-$BC$2)/$BA260</f>
        <v>9.6569330622718288E-2</v>
      </c>
      <c r="BC260" s="53"/>
      <c r="BD260" s="53"/>
    </row>
    <row r="261" spans="1:56">
      <c r="A261" s="88">
        <v>260</v>
      </c>
      <c r="B261" s="116">
        <v>0.160727582789018</v>
      </c>
      <c r="C261" s="116">
        <v>0.75067502110121209</v>
      </c>
      <c r="D261" s="116">
        <v>0.9665288880169598</v>
      </c>
      <c r="E261" s="116">
        <v>0.46414328410903094</v>
      </c>
      <c r="F261" s="116">
        <v>0.66509572430307107</v>
      </c>
      <c r="G261" s="116">
        <v>0.45262794724438282</v>
      </c>
      <c r="H261" s="116">
        <v>0.75147573687108871</v>
      </c>
      <c r="I261" s="116">
        <v>0.13926062473479606</v>
      </c>
      <c r="J261" s="116">
        <v>0.26548180589186865</v>
      </c>
      <c r="K261" s="97">
        <v>0.87676812543358018</v>
      </c>
      <c r="L261" s="98"/>
      <c r="M261" s="99">
        <v>260</v>
      </c>
      <c r="N261" s="119">
        <v>-0.99147198463581243</v>
      </c>
      <c r="O261" s="119">
        <v>0.67661547531013699</v>
      </c>
      <c r="P261" s="119">
        <v>1.832061731761671</v>
      </c>
      <c r="Q261" s="119">
        <v>-9.0000813696287318E-2</v>
      </c>
      <c r="R261" s="119">
        <v>0.42641077486864826</v>
      </c>
      <c r="S261" s="119">
        <v>-0.1190245644638636</v>
      </c>
      <c r="T261" s="119">
        <v>0.67914100012966061</v>
      </c>
      <c r="U261" s="116">
        <v>-1.0836472115275857</v>
      </c>
      <c r="V261" s="116">
        <v>-0.62653572540838653</v>
      </c>
      <c r="W261" s="91">
        <v>1.1589814432649825</v>
      </c>
      <c r="X261" s="53"/>
      <c r="Y261" s="92">
        <v>260</v>
      </c>
      <c r="Z261" s="116">
        <f>(幕後結果!$AB$2+幕後結果!$AB$4*幕後結果_最佳化!$N1262)*12/3</f>
        <v>-1.3286764573329821</v>
      </c>
      <c r="AA261" s="116">
        <f>(幕後結果!$AC$2+幕後結果!$AC$4*幕後結果_最佳化!$O1262)*12/3</f>
        <v>0.82461263696044307</v>
      </c>
      <c r="AB261" s="116">
        <f>(幕後結果!$AD$2+幕後結果!$AD$4*幕後結果_最佳化!$P1262)*12/3</f>
        <v>1.2987138403368388</v>
      </c>
      <c r="AC261" s="116">
        <f>(幕後結果!$AE$2+幕後結果!$AE$4*幕後結果_最佳化!$Q1262)*12/3</f>
        <v>0.12779641546840559</v>
      </c>
      <c r="AD261" s="116">
        <f>(幕後結果!$AF$2+幕後結果!$AF$4*幕後結果_最佳化!$R1262)*12/3</f>
        <v>-0.12366579215708368</v>
      </c>
      <c r="AE261" s="116">
        <f>(幕後結果!$AG$2+幕後結果!$AG$4*幕後結果_最佳化!$S1262)*12/3</f>
        <v>0.49558896819771187</v>
      </c>
      <c r="AF261" s="116">
        <f>(幕後結果!$AH$2+幕後結果!$AH$4*幕後結果_最佳化!$T1262)*12/3</f>
        <v>0.39252124483087986</v>
      </c>
      <c r="AG261" s="116">
        <f>(幕後結果!$AI$2+幕後結果!$AI$4*幕後結果_最佳化!$U1262)*12/3</f>
        <v>-0.22195879709568053</v>
      </c>
      <c r="AH261" s="116">
        <f>(幕後結果!$AJ$2+幕後結果!$AJ$4*幕後結果_最佳化!$V1262)*12/3</f>
        <v>-0.33584326483382992</v>
      </c>
      <c r="AI261" s="93">
        <f>(幕後結果!$AK$2+幕後結果!$AK$4*幕後結果_最佳化!$W1262)*12/3</f>
        <v>0.78542963750187578</v>
      </c>
      <c r="AJ261" s="53"/>
      <c r="AK261" s="53"/>
      <c r="AL261" s="53"/>
      <c r="AM261" s="101">
        <v>260</v>
      </c>
      <c r="AN261" s="120">
        <f t="shared" si="53"/>
        <v>0.20464506729574491</v>
      </c>
      <c r="AO261" s="120">
        <f t="shared" si="54"/>
        <v>0.20807561924202581</v>
      </c>
      <c r="AP261" s="120">
        <f t="shared" si="55"/>
        <v>0.16926606471907407</v>
      </c>
      <c r="AQ261" s="120">
        <f t="shared" si="56"/>
        <v>1.0422069113766258E-2</v>
      </c>
      <c r="AR261" s="120">
        <f t="shared" si="57"/>
        <v>0.12028253613503539</v>
      </c>
      <c r="AS261" s="120">
        <f t="shared" si="58"/>
        <v>5.9456831252406313E-2</v>
      </c>
      <c r="AT261" s="120">
        <f t="shared" si="59"/>
        <v>2.6377827198887992E-2</v>
      </c>
      <c r="AU261" s="120">
        <f t="shared" si="60"/>
        <v>4.9585292738682212E-3</v>
      </c>
      <c r="AV261" s="120">
        <f t="shared" si="61"/>
        <v>0.16408774878050875</v>
      </c>
      <c r="AW261" s="120">
        <f t="shared" si="62"/>
        <v>3.2427706988682158E-2</v>
      </c>
      <c r="AX261" s="120">
        <f t="shared" si="63"/>
        <v>0.99999999999999989</v>
      </c>
      <c r="AY261" s="120">
        <f>SUMPRODUCT(AN261:AW261,幕後結果_最佳化!$Z$1005:$AI$1005)</f>
        <v>6.2573394471585927E-2</v>
      </c>
      <c r="AZ261" s="120">
        <f>(SUMPRODUCT(AN261:AW261,MMULT(AN261:AW261,幕後結果!$AB$9:$AK$18)))*252</f>
        <v>4.3497641123333965E-2</v>
      </c>
      <c r="BA261" s="120">
        <f t="shared" si="64"/>
        <v>0.20856088109550641</v>
      </c>
      <c r="BB261" s="115">
        <f t="shared" si="65"/>
        <v>9.4329264281238237E-2</v>
      </c>
      <c r="BC261" s="53"/>
      <c r="BD261" s="53"/>
    </row>
    <row r="262" spans="1:56">
      <c r="A262" s="88">
        <v>261</v>
      </c>
      <c r="B262" s="116">
        <v>0.75410722381394391</v>
      </c>
      <c r="C262" s="116">
        <v>0.47213997525121409</v>
      </c>
      <c r="D262" s="116">
        <v>0.69955276623717855</v>
      </c>
      <c r="E262" s="116">
        <v>0.6938087877401895</v>
      </c>
      <c r="F262" s="116">
        <v>0.64839587313372693</v>
      </c>
      <c r="G262" s="116">
        <v>0.70552829760834856</v>
      </c>
      <c r="H262" s="116">
        <v>0.45090359708423589</v>
      </c>
      <c r="I262" s="116">
        <v>0.98451207348399095</v>
      </c>
      <c r="J262" s="116">
        <v>0.19647252975581964</v>
      </c>
      <c r="K262" s="97">
        <v>0.87996381023889025</v>
      </c>
      <c r="L262" s="98"/>
      <c r="M262" s="99">
        <v>261</v>
      </c>
      <c r="N262" s="119">
        <v>0.68747166200380605</v>
      </c>
      <c r="O262" s="119">
        <v>-6.9891585560790309E-2</v>
      </c>
      <c r="P262" s="119">
        <v>0.52311465531874557</v>
      </c>
      <c r="Q262" s="119">
        <v>0.50667564146770427</v>
      </c>
      <c r="R262" s="119">
        <v>0.38099325469302547</v>
      </c>
      <c r="S262" s="119">
        <v>0.54036780684419461</v>
      </c>
      <c r="T262" s="119">
        <v>-0.12337873657885894</v>
      </c>
      <c r="U262" s="116">
        <v>2.157382764504717</v>
      </c>
      <c r="V262" s="116">
        <v>-0.85428867689623933</v>
      </c>
      <c r="W262" s="91">
        <v>1.1748058991050843</v>
      </c>
      <c r="X262" s="53"/>
      <c r="Y262" s="92">
        <v>261</v>
      </c>
      <c r="Z262" s="116">
        <f>(幕後結果!$AB$2+幕後結果!$AB$4*幕後結果_最佳化!$N1263)*12/3</f>
        <v>1.3630011981661019</v>
      </c>
      <c r="AA262" s="116">
        <f>(幕後結果!$AC$2+幕後結果!$AC$4*幕後結果_最佳化!$O1263)*12/3</f>
        <v>0.20252841262024071</v>
      </c>
      <c r="AB262" s="116">
        <f>(幕後結果!$AD$2+幕後結果!$AD$4*幕後結果_最佳化!$P1263)*12/3</f>
        <v>0.57458894442416431</v>
      </c>
      <c r="AC262" s="116">
        <f>(幕後結果!$AE$2+幕後結果!$AE$4*幕後結果_最佳化!$Q1263)*12/3</f>
        <v>0.60289900998704304</v>
      </c>
      <c r="AD262" s="116">
        <f>(幕後結果!$AF$2+幕後結果!$AF$4*幕後結果_最佳化!$R1263)*12/3</f>
        <v>-3.0120821851751856E-2</v>
      </c>
      <c r="AE262" s="116">
        <f>(幕後結果!$AG$2+幕後結果!$AG$4*幕後結果_最佳化!$S1263)*12/3</f>
        <v>1.0903002703048088</v>
      </c>
      <c r="AF262" s="116">
        <f>(幕後結果!$AH$2+幕後結果!$AH$4*幕後結果_最佳化!$T1263)*12/3</f>
        <v>3.6732356536644646E-2</v>
      </c>
      <c r="AG262" s="116">
        <f>(幕後結果!$AI$2+幕後結果!$AI$4*幕後結果_最佳化!$U1263)*12/3</f>
        <v>0.99210739703229311</v>
      </c>
      <c r="AH262" s="116">
        <f>(幕後結果!$AJ$2+幕後結果!$AJ$4*幕後結果_最佳化!$V1263)*12/3</f>
        <v>2.7353036577328904E-2</v>
      </c>
      <c r="AI262" s="93">
        <f>(幕後結果!$AK$2+幕後結果!$AK$4*幕後結果_最佳化!$W1263)*12/3</f>
        <v>1.3544720081071875</v>
      </c>
      <c r="AJ262" s="53"/>
      <c r="AK262" s="53"/>
      <c r="AL262" s="53"/>
      <c r="AM262" s="101">
        <v>261</v>
      </c>
      <c r="AN262" s="120">
        <f t="shared" si="53"/>
        <v>2.1563903175553702E-2</v>
      </c>
      <c r="AO262" s="120">
        <f t="shared" si="54"/>
        <v>0.15009678387317535</v>
      </c>
      <c r="AP262" s="120">
        <f t="shared" si="55"/>
        <v>7.2280485193958813E-2</v>
      </c>
      <c r="AQ262" s="120">
        <f t="shared" si="56"/>
        <v>0.11780598161933367</v>
      </c>
      <c r="AR262" s="120">
        <f t="shared" si="57"/>
        <v>0.15115878395716659</v>
      </c>
      <c r="AS262" s="120">
        <f t="shared" si="58"/>
        <v>0.13532251414900762</v>
      </c>
      <c r="AT262" s="120">
        <f t="shared" si="59"/>
        <v>3.9632302287773966E-2</v>
      </c>
      <c r="AU262" s="120">
        <f t="shared" si="60"/>
        <v>7.5234992439700943E-2</v>
      </c>
      <c r="AV262" s="120">
        <f t="shared" si="61"/>
        <v>8.7577474016228909E-2</v>
      </c>
      <c r="AW262" s="120">
        <f t="shared" si="62"/>
        <v>0.14932677928810037</v>
      </c>
      <c r="AX262" s="120">
        <f t="shared" si="63"/>
        <v>0.99999999999999978</v>
      </c>
      <c r="AY262" s="120">
        <f>SUMPRODUCT(AN262:AW262,幕後結果_最佳化!$Z$1005:$AI$1005)</f>
        <v>7.8148878095629759E-2</v>
      </c>
      <c r="AZ262" s="120">
        <f>(SUMPRODUCT(AN262:AW262,MMULT(AN262:AW262,幕後結果!$AB$9:$AK$18)))*252</f>
        <v>2.1176733031844731E-2</v>
      </c>
      <c r="BA262" s="120">
        <f t="shared" si="64"/>
        <v>0.14552227675460802</v>
      </c>
      <c r="BB262" s="115">
        <f t="shared" si="65"/>
        <v>0.24222324500234008</v>
      </c>
      <c r="BC262" s="53"/>
      <c r="BD262" s="53"/>
    </row>
    <row r="263" spans="1:56">
      <c r="A263" s="88">
        <v>262</v>
      </c>
      <c r="B263" s="116">
        <v>0.40926924114023855</v>
      </c>
      <c r="C263" s="116">
        <v>0.51682477689613426</v>
      </c>
      <c r="D263" s="116">
        <v>0.888482754933829</v>
      </c>
      <c r="E263" s="116">
        <v>0.17887764432888309</v>
      </c>
      <c r="F263" s="116">
        <v>0.69670252304313696</v>
      </c>
      <c r="G263" s="116">
        <v>0.52390635621565784</v>
      </c>
      <c r="H263" s="116">
        <v>0.89619221540303284</v>
      </c>
      <c r="I263" s="116">
        <v>0.41099327423616305</v>
      </c>
      <c r="J263" s="116">
        <v>0.64176287210557881</v>
      </c>
      <c r="K263" s="97">
        <v>0.50715109574405171</v>
      </c>
      <c r="L263" s="98"/>
      <c r="M263" s="99">
        <v>262</v>
      </c>
      <c r="N263" s="119">
        <v>-0.22942516062394636</v>
      </c>
      <c r="O263" s="119">
        <v>4.2185970896347479E-2</v>
      </c>
      <c r="P263" s="119">
        <v>1.2184987746543383</v>
      </c>
      <c r="Q263" s="119">
        <v>-0.91965076601699036</v>
      </c>
      <c r="R263" s="119">
        <v>0.51493999168143489</v>
      </c>
      <c r="S263" s="119">
        <v>5.9960257577168233E-2</v>
      </c>
      <c r="T263" s="119">
        <v>1.2601491316629481</v>
      </c>
      <c r="U263" s="116">
        <v>-0.2249906494236108</v>
      </c>
      <c r="V263" s="116">
        <v>0.36317487393066744</v>
      </c>
      <c r="W263" s="91">
        <v>1.7926098817451414E-2</v>
      </c>
      <c r="X263" s="53"/>
      <c r="Y263" s="92">
        <v>262</v>
      </c>
      <c r="Z263" s="116">
        <f>(幕後結果!$AB$2+幕後結果!$AB$4*幕後結果_最佳化!$N1264)*12/3</f>
        <v>-0.10696516717610355</v>
      </c>
      <c r="AA263" s="116">
        <f>(幕後結果!$AC$2+幕後結果!$AC$4*幕後結果_最佳化!$O1264)*12/3</f>
        <v>0.33018425615708413</v>
      </c>
      <c r="AB263" s="116">
        <f>(幕後結果!$AD$2+幕後結果!$AD$4*幕後結果_最佳化!$P1264)*12/3</f>
        <v>0.93554877414707482</v>
      </c>
      <c r="AC263" s="116">
        <f>(幕後結果!$AE$2+幕後結果!$AE$4*幕後結果_最佳化!$Q1264)*12/3</f>
        <v>-0.48537068875882544</v>
      </c>
      <c r="AD263" s="116">
        <f>(幕後結果!$AF$2+幕後結果!$AF$4*幕後結果_最佳化!$R1264)*12/3</f>
        <v>-2.7586899797026276E-2</v>
      </c>
      <c r="AE263" s="116">
        <f>(幕後結果!$AG$2+幕後結果!$AG$4*幕後結果_最佳化!$S1264)*12/3</f>
        <v>0.38329473913742507</v>
      </c>
      <c r="AF263" s="116">
        <f>(幕後結果!$AH$2+幕後結果!$AH$4*幕後結果_最佳化!$T1264)*12/3</f>
        <v>0.62978947537850372</v>
      </c>
      <c r="AG263" s="116">
        <f>(幕後結果!$AI$2+幕後結果!$AI$4*幕後結果_最佳化!$U1264)*12/3</f>
        <v>-8.92631614464999E-3</v>
      </c>
      <c r="AH263" s="116">
        <f>(幕後結果!$AJ$2+幕後結果!$AJ$4*幕後結果_最佳化!$V1264)*12/3</f>
        <v>0.24487570688448548</v>
      </c>
      <c r="AI263" s="93">
        <f>(幕後結果!$AK$2+幕後結果!$AK$4*幕後結果_最佳化!$W1264)*12/3</f>
        <v>0.5880407785720545</v>
      </c>
      <c r="AJ263" s="53"/>
      <c r="AK263" s="53"/>
      <c r="AL263" s="53"/>
      <c r="AM263" s="101">
        <v>262</v>
      </c>
      <c r="AN263" s="120">
        <f t="shared" si="53"/>
        <v>0.17949317752567026</v>
      </c>
      <c r="AO263" s="120">
        <f t="shared" si="54"/>
        <v>3.0309607222795045E-2</v>
      </c>
      <c r="AP263" s="120">
        <f t="shared" si="55"/>
        <v>0.16445319492833152</v>
      </c>
      <c r="AQ263" s="120">
        <f t="shared" si="56"/>
        <v>0.11088986688674506</v>
      </c>
      <c r="AR263" s="120">
        <f t="shared" si="57"/>
        <v>6.7534735998874038E-2</v>
      </c>
      <c r="AS263" s="120">
        <f t="shared" si="58"/>
        <v>8.64377237280822E-2</v>
      </c>
      <c r="AT263" s="120">
        <f t="shared" si="59"/>
        <v>0.14339545378400168</v>
      </c>
      <c r="AU263" s="120">
        <f t="shared" si="60"/>
        <v>9.7754369342233943E-2</v>
      </c>
      <c r="AV263" s="120">
        <f t="shared" si="61"/>
        <v>4.4741479112250876E-2</v>
      </c>
      <c r="AW263" s="120">
        <f t="shared" si="62"/>
        <v>7.4990391471015383E-2</v>
      </c>
      <c r="AX263" s="120">
        <f t="shared" si="63"/>
        <v>1</v>
      </c>
      <c r="AY263" s="120">
        <f>SUMPRODUCT(AN263:AW263,幕後結果_最佳化!$Z$1005:$AI$1005)</f>
        <v>9.1077137873114444E-2</v>
      </c>
      <c r="AZ263" s="120">
        <f>(SUMPRODUCT(AN263:AW263,MMULT(AN263:AW263,幕後結果!$AB$9:$AK$18)))*252</f>
        <v>3.8852145640811291E-2</v>
      </c>
      <c r="BA263" s="120">
        <f t="shared" si="64"/>
        <v>0.19710947628364114</v>
      </c>
      <c r="BB263" s="115">
        <f t="shared" si="65"/>
        <v>0.24441817197965354</v>
      </c>
      <c r="BC263" s="53"/>
      <c r="BD263" s="53"/>
    </row>
    <row r="264" spans="1:56">
      <c r="A264" s="88">
        <v>263</v>
      </c>
      <c r="B264" s="116">
        <v>0.33991659923094808</v>
      </c>
      <c r="C264" s="116">
        <v>3.9237947538120821E-2</v>
      </c>
      <c r="D264" s="116">
        <v>0.26559852912347659</v>
      </c>
      <c r="E264" s="116">
        <v>0.11427829207938278</v>
      </c>
      <c r="F264" s="116">
        <v>0.40882879188861909</v>
      </c>
      <c r="G264" s="116">
        <v>0.54616980857465758</v>
      </c>
      <c r="H264" s="116">
        <v>0.60030635805905108</v>
      </c>
      <c r="I264" s="116">
        <v>9.0302539715423791E-2</v>
      </c>
      <c r="J264" s="116">
        <v>0.1637181060019357</v>
      </c>
      <c r="K264" s="97">
        <v>0.92574575370331602</v>
      </c>
      <c r="L264" s="98"/>
      <c r="M264" s="99">
        <v>263</v>
      </c>
      <c r="N264" s="119">
        <v>-0.41269075589691828</v>
      </c>
      <c r="O264" s="119">
        <v>-1.7595985646721994</v>
      </c>
      <c r="P264" s="119">
        <v>-0.62617973416621198</v>
      </c>
      <c r="Q264" s="119">
        <v>-1.2040853694397091</v>
      </c>
      <c r="R264" s="119">
        <v>-0.23055879268559196</v>
      </c>
      <c r="S264" s="119">
        <v>0.11599010636014553</v>
      </c>
      <c r="T264" s="119">
        <v>0.25414015293457287</v>
      </c>
      <c r="U264" s="116">
        <v>-1.3388943187682136</v>
      </c>
      <c r="V264" s="116">
        <v>-0.97929100828622306</v>
      </c>
      <c r="W264" s="91">
        <v>1.4448198548819973</v>
      </c>
      <c r="X264" s="53"/>
      <c r="Y264" s="92">
        <v>263</v>
      </c>
      <c r="Z264" s="116">
        <f>(幕後結果!$AB$2+幕後結果!$AB$4*幕後結果_最佳化!$N1265)*12/3</f>
        <v>-0.40077604570398845</v>
      </c>
      <c r="AA264" s="116">
        <f>(幕後結果!$AC$2+幕後結果!$AC$4*幕後結果_最佳化!$O1265)*12/3</f>
        <v>-0.95302984496004217</v>
      </c>
      <c r="AB264" s="116">
        <f>(幕後結果!$AD$2+幕後結果!$AD$4*幕後結果_最佳化!$P1265)*12/3</f>
        <v>-0.64386253270469884</v>
      </c>
      <c r="AC264" s="116">
        <f>(幕後結果!$AE$2+幕後結果!$AE$4*幕後結果_最佳化!$Q1265)*12/3</f>
        <v>-1.0658046016654878</v>
      </c>
      <c r="AD264" s="116">
        <f>(幕後結果!$AF$2+幕後結果!$AF$4*幕後結果_最佳化!$R1265)*12/3</f>
        <v>-0.68048144859081672</v>
      </c>
      <c r="AE264" s="116">
        <f>(幕後結果!$AG$2+幕後結果!$AG$4*幕後結果_最佳化!$S1265)*12/3</f>
        <v>8.6798605553779051E-2</v>
      </c>
      <c r="AF264" s="116">
        <f>(幕後結果!$AH$2+幕後結果!$AH$4*幕後結果_最佳化!$T1265)*12/3</f>
        <v>-0.17687708042545658</v>
      </c>
      <c r="AG264" s="116">
        <f>(幕後結果!$AI$2+幕後結果!$AI$4*幕後結果_最佳化!$U1265)*12/3</f>
        <v>-0.80305381411303178</v>
      </c>
      <c r="AH264" s="116">
        <f>(幕後結果!$AJ$2+幕後結果!$AJ$4*幕後結果_最佳化!$V1265)*12/3</f>
        <v>-1.2457142130109191</v>
      </c>
      <c r="AI264" s="93">
        <f>(幕後結果!$AK$2+幕後結果!$AK$4*幕後結果_最佳化!$W1265)*12/3</f>
        <v>0.41063408793298328</v>
      </c>
      <c r="AJ264" s="53"/>
      <c r="AK264" s="53"/>
      <c r="AL264" s="53"/>
      <c r="AM264" s="101">
        <v>263</v>
      </c>
      <c r="AN264" s="120">
        <f t="shared" si="53"/>
        <v>0.14436715696639996</v>
      </c>
      <c r="AO264" s="120">
        <f t="shared" si="54"/>
        <v>0.12239584856379195</v>
      </c>
      <c r="AP264" s="120">
        <f t="shared" si="55"/>
        <v>2.2290515346946704E-2</v>
      </c>
      <c r="AQ264" s="120">
        <f t="shared" si="56"/>
        <v>8.7089192889868147E-2</v>
      </c>
      <c r="AR264" s="120">
        <f t="shared" si="57"/>
        <v>0.12550283365632953</v>
      </c>
      <c r="AS264" s="120">
        <f t="shared" si="58"/>
        <v>0.16363781848034842</v>
      </c>
      <c r="AT264" s="120">
        <f t="shared" si="59"/>
        <v>0.10129314736470886</v>
      </c>
      <c r="AU264" s="120">
        <f t="shared" si="60"/>
        <v>0.10819551800051917</v>
      </c>
      <c r="AV264" s="120">
        <f t="shared" si="61"/>
        <v>2.8062225170568715E-2</v>
      </c>
      <c r="AW264" s="120">
        <f t="shared" si="62"/>
        <v>9.7165743560518533E-2</v>
      </c>
      <c r="AX264" s="120">
        <f t="shared" si="63"/>
        <v>1</v>
      </c>
      <c r="AY264" s="120">
        <f>SUMPRODUCT(AN264:AW264,幕後結果_最佳化!$Z$1005:$AI$1005)</f>
        <v>0.13272068237635565</v>
      </c>
      <c r="AZ264" s="120">
        <f>(SUMPRODUCT(AN264:AW264,MMULT(AN264:AW264,幕後結果!$AB$9:$AK$18)))*252</f>
        <v>2.9128945740453067E-2</v>
      </c>
      <c r="BA264" s="120">
        <f t="shared" si="64"/>
        <v>0.17067204147268253</v>
      </c>
      <c r="BB264" s="115">
        <f t="shared" si="65"/>
        <v>0.52627648677145633</v>
      </c>
      <c r="BC264" s="53"/>
      <c r="BD264" s="53"/>
    </row>
    <row r="265" spans="1:56">
      <c r="A265" s="88">
        <v>264</v>
      </c>
      <c r="B265" s="116">
        <v>0.48333966828028596</v>
      </c>
      <c r="C265" s="116">
        <v>0.2487536002882702</v>
      </c>
      <c r="D265" s="116">
        <v>0.74855984967591294</v>
      </c>
      <c r="E265" s="116">
        <v>0.44300536455845374</v>
      </c>
      <c r="F265" s="116">
        <v>0.74855514066102979</v>
      </c>
      <c r="G265" s="116">
        <v>0.9394912504668449</v>
      </c>
      <c r="H265" s="116">
        <v>0.77527685373152089</v>
      </c>
      <c r="I265" s="116">
        <v>0.6905475653656481</v>
      </c>
      <c r="J265" s="116">
        <v>0.92233365098411357</v>
      </c>
      <c r="K265" s="97">
        <v>0.8898401809134604</v>
      </c>
      <c r="L265" s="98"/>
      <c r="M265" s="99">
        <v>264</v>
      </c>
      <c r="N265" s="119">
        <v>-4.1773404593104808E-2</v>
      </c>
      <c r="O265" s="119">
        <v>-0.6784172093922487</v>
      </c>
      <c r="P265" s="119">
        <v>0.66996468847122292</v>
      </c>
      <c r="Q265" s="119">
        <v>-0.14335384960869557</v>
      </c>
      <c r="R265" s="119">
        <v>0.66994991491770162</v>
      </c>
      <c r="S265" s="119">
        <v>1.5505169055264669</v>
      </c>
      <c r="T265" s="119">
        <v>0.75633846346969236</v>
      </c>
      <c r="U265" s="116">
        <v>0.49740303004539782</v>
      </c>
      <c r="V265" s="116">
        <v>1.420945176664866</v>
      </c>
      <c r="W265" s="91">
        <v>1.2256786219212299</v>
      </c>
      <c r="X265" s="53"/>
      <c r="Y265" s="92">
        <v>264</v>
      </c>
      <c r="Z265" s="116">
        <f>(幕後結果!$AB$2+幕後結果!$AB$4*幕後結果_最佳化!$N1266)*12/3</f>
        <v>0.19387759174217703</v>
      </c>
      <c r="AA265" s="116">
        <f>(幕後結果!$AC$2+幕後結果!$AC$4*幕後結果_最佳化!$O1266)*12/3</f>
        <v>-0.19646921433093736</v>
      </c>
      <c r="AB265" s="116">
        <f>(幕後結果!$AD$2+幕後結果!$AD$4*幕後結果_最佳化!$P1266)*12/3</f>
        <v>0.502109767572119</v>
      </c>
      <c r="AC265" s="116">
        <f>(幕後結果!$AE$2+幕後結果!$AE$4*幕後結果_最佳化!$Q1266)*12/3</f>
        <v>2.6827456188636967E-4</v>
      </c>
      <c r="AD265" s="116">
        <f>(幕後結果!$AF$2+幕後結果!$AF$4*幕後結果_最佳化!$R1266)*12/3</f>
        <v>3.3487560384454107E-2</v>
      </c>
      <c r="AE265" s="116">
        <f>(幕後結果!$AG$2+幕後結果!$AG$4*幕後結果_最佳化!$S1266)*12/3</f>
        <v>1.405350895151307</v>
      </c>
      <c r="AF265" s="116">
        <f>(幕後結果!$AH$2+幕後結果!$AH$4*幕後結果_最佳化!$T1266)*12/3</f>
        <v>0.34906805745634939</v>
      </c>
      <c r="AG265" s="116">
        <f>(幕後結果!$AI$2+幕後結果!$AI$4*幕後結果_最佳化!$U1266)*12/3</f>
        <v>0.41036711734444237</v>
      </c>
      <c r="AH265" s="116">
        <f>(幕後結果!$AJ$2+幕後結果!$AJ$4*幕後結果_最佳化!$V1266)*12/3</f>
        <v>0.77580959723567222</v>
      </c>
      <c r="AI265" s="93">
        <f>(幕後結果!$AK$2+幕後結果!$AK$4*幕後結果_最佳化!$W1266)*12/3</f>
        <v>1.7036554826803252</v>
      </c>
      <c r="AJ265" s="53"/>
      <c r="AK265" s="53"/>
      <c r="AL265" s="53"/>
      <c r="AM265" s="101">
        <v>264</v>
      </c>
      <c r="AN265" s="120">
        <f t="shared" si="53"/>
        <v>0.19081614439305097</v>
      </c>
      <c r="AO265" s="120">
        <f t="shared" si="54"/>
        <v>0.15851526328481186</v>
      </c>
      <c r="AP265" s="120">
        <f t="shared" si="55"/>
        <v>0.13102073628486172</v>
      </c>
      <c r="AQ265" s="120">
        <f t="shared" si="56"/>
        <v>3.0713228379317666E-2</v>
      </c>
      <c r="AR265" s="120">
        <f t="shared" si="57"/>
        <v>5.8776278881810433E-3</v>
      </c>
      <c r="AS265" s="120">
        <f t="shared" si="58"/>
        <v>3.0694555087791519E-2</v>
      </c>
      <c r="AT265" s="120">
        <f t="shared" si="59"/>
        <v>0.17362907299412775</v>
      </c>
      <c r="AU265" s="120">
        <f t="shared" si="60"/>
        <v>0.1578737304690675</v>
      </c>
      <c r="AV265" s="120">
        <f t="shared" si="61"/>
        <v>5.0094144780740112E-3</v>
      </c>
      <c r="AW265" s="120">
        <f t="shared" si="62"/>
        <v>0.11585022674071585</v>
      </c>
      <c r="AX265" s="120">
        <f t="shared" si="63"/>
        <v>0.99999999999999989</v>
      </c>
      <c r="AY265" s="120">
        <f>SUMPRODUCT(AN265:AW265,幕後結果_最佳化!$Z$1005:$AI$1005)</f>
        <v>0.1466656858454434</v>
      </c>
      <c r="AZ265" s="120">
        <f>(SUMPRODUCT(AN265:AW265,MMULT(AN265:AW265,幕後結果!$AB$9:$AK$18)))*252</f>
        <v>3.5347424805111632E-2</v>
      </c>
      <c r="BA265" s="120">
        <f t="shared" si="64"/>
        <v>0.1880091083035916</v>
      </c>
      <c r="BB265" s="115">
        <f t="shared" si="65"/>
        <v>0.55191839789956143</v>
      </c>
      <c r="BC265" s="53"/>
      <c r="BD265" s="53"/>
    </row>
    <row r="266" spans="1:56">
      <c r="A266" s="88">
        <v>265</v>
      </c>
      <c r="B266" s="116">
        <v>3.4087571858784971E-2</v>
      </c>
      <c r="C266" s="116">
        <v>0.18354761672494746</v>
      </c>
      <c r="D266" s="116">
        <v>0.4990268619294187</v>
      </c>
      <c r="E266" s="116">
        <v>0.31652779388400676</v>
      </c>
      <c r="F266" s="116">
        <v>0.17747107272362039</v>
      </c>
      <c r="G266" s="116">
        <v>0.54108727085826125</v>
      </c>
      <c r="H266" s="116">
        <v>3.8028526886708436E-2</v>
      </c>
      <c r="I266" s="116">
        <v>0.56609775600872481</v>
      </c>
      <c r="J266" s="116">
        <v>0.90688000729058671</v>
      </c>
      <c r="K266" s="97">
        <v>0.31002164499391793</v>
      </c>
      <c r="L266" s="98"/>
      <c r="M266" s="99">
        <v>265</v>
      </c>
      <c r="N266" s="119">
        <v>-1.8238474126295565</v>
      </c>
      <c r="O266" s="119">
        <v>-0.90192777942317259</v>
      </c>
      <c r="P266" s="119">
        <v>-2.439297821877818E-3</v>
      </c>
      <c r="Q266" s="119">
        <v>-0.4774305170016353</v>
      </c>
      <c r="R266" s="119">
        <v>-0.92504568237766349</v>
      </c>
      <c r="S266" s="119">
        <v>0.10317326476288492</v>
      </c>
      <c r="T266" s="119">
        <v>-1.7740368583802022</v>
      </c>
      <c r="U266" s="116">
        <v>0.16644789100660107</v>
      </c>
      <c r="V266" s="116">
        <v>1.3217843070916053</v>
      </c>
      <c r="W266" s="91">
        <v>-0.495788995130515</v>
      </c>
      <c r="X266" s="53"/>
      <c r="Y266" s="92">
        <v>265</v>
      </c>
      <c r="Z266" s="116">
        <f>(幕後結果!$AB$2+幕後結果!$AB$4*幕後結果_最佳化!$N1267)*12/3</f>
        <v>-2.6631383643788493</v>
      </c>
      <c r="AA266" s="116">
        <f>(幕後結果!$AC$2+幕後結果!$AC$4*幕後結果_最佳化!$O1267)*12/3</f>
        <v>-0.26499231391443812</v>
      </c>
      <c r="AB266" s="116">
        <f>(幕後結果!$AD$2+幕後結果!$AD$4*幕後結果_最佳化!$P1267)*12/3</f>
        <v>-0.38785796842242065</v>
      </c>
      <c r="AC266" s="116">
        <f>(幕後結果!$AE$2+幕後結果!$AE$4*幕後結果_最佳化!$Q1267)*12/3</f>
        <v>-0.61060162355821168</v>
      </c>
      <c r="AD266" s="116">
        <f>(幕後結果!$AF$2+幕後結果!$AF$4*幕後結果_最佳化!$R1267)*12/3</f>
        <v>-1.2178538905357814</v>
      </c>
      <c r="AE266" s="116">
        <f>(幕後結果!$AG$2+幕後結果!$AG$4*幕後結果_最佳化!$S1267)*12/3</f>
        <v>0.24118855970755326</v>
      </c>
      <c r="AF266" s="116">
        <f>(幕後結果!$AH$2+幕後結果!$AH$4*幕後結果_最佳化!$T1267)*12/3</f>
        <v>-1.176675393264218</v>
      </c>
      <c r="AG266" s="116">
        <f>(幕後結果!$AI$2+幕後結果!$AI$4*幕後結果_最佳化!$U1267)*12/3</f>
        <v>-0.17810303138085323</v>
      </c>
      <c r="AH266" s="116">
        <f>(幕後結果!$AJ$2+幕後結果!$AJ$4*幕後結果_最佳化!$V1267)*12/3</f>
        <v>-0.43955398638033216</v>
      </c>
      <c r="AI266" s="93">
        <f>(幕後結果!$AK$2+幕後結果!$AK$4*幕後結果_最佳化!$W1267)*12/3</f>
        <v>-0.18695310811381108</v>
      </c>
      <c r="AJ266" s="53"/>
      <c r="AK266" s="53"/>
      <c r="AL266" s="53"/>
      <c r="AM266" s="101">
        <v>265</v>
      </c>
      <c r="AN266" s="120">
        <f t="shared" si="53"/>
        <v>0.14924706932641821</v>
      </c>
      <c r="AO266" s="120">
        <f t="shared" si="54"/>
        <v>5.9737483384315795E-2</v>
      </c>
      <c r="AP266" s="120">
        <f t="shared" si="55"/>
        <v>0.15602488803230249</v>
      </c>
      <c r="AQ266" s="120">
        <f t="shared" si="56"/>
        <v>4.8101701464388483E-2</v>
      </c>
      <c r="AR266" s="120">
        <f t="shared" si="57"/>
        <v>0.11524854639195174</v>
      </c>
      <c r="AS266" s="120">
        <f t="shared" si="58"/>
        <v>7.7002054550151758E-2</v>
      </c>
      <c r="AT266" s="120">
        <f t="shared" si="59"/>
        <v>0.11739531087668222</v>
      </c>
      <c r="AU266" s="120">
        <f t="shared" si="60"/>
        <v>0.19479948863871241</v>
      </c>
      <c r="AV266" s="120">
        <f t="shared" si="61"/>
        <v>5.0772699434333185E-2</v>
      </c>
      <c r="AW266" s="120">
        <f t="shared" si="62"/>
        <v>3.1670757900743661E-2</v>
      </c>
      <c r="AX266" s="120">
        <f t="shared" si="63"/>
        <v>1</v>
      </c>
      <c r="AY266" s="120">
        <f>SUMPRODUCT(AN266:AW266,幕後結果_最佳化!$Z$1005:$AI$1005)</f>
        <v>5.2311093002870672E-2</v>
      </c>
      <c r="AZ266" s="120">
        <f>(SUMPRODUCT(AN266:AW266,MMULT(AN266:AW266,幕後結果!$AB$9:$AK$18)))*252</f>
        <v>3.097090785477857E-2</v>
      </c>
      <c r="BA266" s="120">
        <f t="shared" si="64"/>
        <v>0.1759855330837696</v>
      </c>
      <c r="BB266" s="115">
        <f t="shared" si="65"/>
        <v>5.3476515017805273E-2</v>
      </c>
      <c r="BC266" s="53"/>
      <c r="BD266" s="53"/>
    </row>
    <row r="267" spans="1:56">
      <c r="A267" s="88">
        <v>266</v>
      </c>
      <c r="B267" s="116">
        <v>0.96426074278121776</v>
      </c>
      <c r="C267" s="116">
        <v>0.86439170775049545</v>
      </c>
      <c r="D267" s="116">
        <v>0.90396452351759127</v>
      </c>
      <c r="E267" s="116">
        <v>7.774770342963877E-2</v>
      </c>
      <c r="F267" s="116">
        <v>0.41297207996642182</v>
      </c>
      <c r="G267" s="116">
        <v>0.5098171642072431</v>
      </c>
      <c r="H267" s="116">
        <v>0.94006693023700794</v>
      </c>
      <c r="I267" s="116">
        <v>0.7134342906274771</v>
      </c>
      <c r="J267" s="116">
        <v>0.27608663218254748</v>
      </c>
      <c r="K267" s="97">
        <v>0.56951630928684538</v>
      </c>
      <c r="L267" s="98"/>
      <c r="M267" s="99">
        <v>266</v>
      </c>
      <c r="N267" s="119">
        <v>1.8024253204414875</v>
      </c>
      <c r="O267" s="119">
        <v>1.1002652125183783</v>
      </c>
      <c r="P267" s="119">
        <v>1.3044771278591194</v>
      </c>
      <c r="Q267" s="119">
        <v>-1.4203857576379701</v>
      </c>
      <c r="R267" s="119">
        <v>-0.21990626120710216</v>
      </c>
      <c r="S267" s="119">
        <v>2.4610465476874677E-2</v>
      </c>
      <c r="T267" s="119">
        <v>1.5553356985651192</v>
      </c>
      <c r="U267" s="116">
        <v>0.56344570989328613</v>
      </c>
      <c r="V267" s="116">
        <v>-0.59450669705880443</v>
      </c>
      <c r="W267" s="91">
        <v>0.17514285985442168</v>
      </c>
      <c r="X267" s="53"/>
      <c r="Y267" s="92">
        <v>266</v>
      </c>
      <c r="Z267" s="116">
        <f>(幕後結果!$AB$2+幕後結果!$AB$4*幕後結果_最佳化!$N1268)*12/3</f>
        <v>3.1504917165883932</v>
      </c>
      <c r="AA267" s="116">
        <f>(幕後結果!$AC$2+幕後結果!$AC$4*幕後結果_最佳化!$O1268)*12/3</f>
        <v>0.98458257299989149</v>
      </c>
      <c r="AB267" s="116">
        <f>(幕後結果!$AD$2+幕後結果!$AD$4*幕後結果_最佳化!$P1268)*12/3</f>
        <v>1.477724064843825</v>
      </c>
      <c r="AC267" s="116">
        <f>(幕後結果!$AE$2+幕後結果!$AE$4*幕後結果_最佳化!$Q1268)*12/3</f>
        <v>-0.47883421015124678</v>
      </c>
      <c r="AD267" s="116">
        <f>(幕後結果!$AF$2+幕後結果!$AF$4*幕後結果_最佳化!$R1268)*12/3</f>
        <v>-0.11468359749917317</v>
      </c>
      <c r="AE267" s="116">
        <f>(幕後結果!$AG$2+幕後結果!$AG$4*幕後結果_最佳化!$S1268)*12/3</f>
        <v>0.57801263003314796</v>
      </c>
      <c r="AF267" s="116">
        <f>(幕後結果!$AH$2+幕後結果!$AH$4*幕後結果_最佳化!$T1268)*12/3</f>
        <v>0.99666780867114879</v>
      </c>
      <c r="AG267" s="116">
        <f>(幕後結果!$AI$2+幕後結果!$AI$4*幕後結果_最佳化!$U1268)*12/3</f>
        <v>0.33167912583936759</v>
      </c>
      <c r="AH267" s="116">
        <f>(幕後結果!$AJ$2+幕後結果!$AJ$4*幕後結果_最佳化!$V1268)*12/3</f>
        <v>0.24177258337208909</v>
      </c>
      <c r="AI267" s="93">
        <f>(幕後結果!$AK$2+幕後結果!$AK$4*幕後結果_最佳化!$W1268)*12/3</f>
        <v>0.72734981991853476</v>
      </c>
      <c r="AJ267" s="53"/>
      <c r="AK267" s="53"/>
      <c r="AL267" s="53"/>
      <c r="AM267" s="101">
        <v>266</v>
      </c>
      <c r="AN267" s="120">
        <f t="shared" si="53"/>
        <v>0.14296524201705535</v>
      </c>
      <c r="AO267" s="120">
        <f t="shared" si="54"/>
        <v>0.12001390672399523</v>
      </c>
      <c r="AP267" s="120">
        <f t="shared" si="55"/>
        <v>2.7585440536750418E-2</v>
      </c>
      <c r="AQ267" s="120">
        <f t="shared" si="56"/>
        <v>9.2514240990683463E-2</v>
      </c>
      <c r="AR267" s="120">
        <f t="shared" si="57"/>
        <v>0.10031012450804758</v>
      </c>
      <c r="AS267" s="120">
        <f t="shared" si="58"/>
        <v>0.13047442178446084</v>
      </c>
      <c r="AT267" s="120">
        <f t="shared" si="59"/>
        <v>0.14666399379787773</v>
      </c>
      <c r="AU267" s="120">
        <f t="shared" si="60"/>
        <v>7.6142615887388243E-2</v>
      </c>
      <c r="AV267" s="120">
        <f t="shared" si="61"/>
        <v>8.1554117519575975E-2</v>
      </c>
      <c r="AW267" s="120">
        <f t="shared" si="62"/>
        <v>8.1775896234165202E-2</v>
      </c>
      <c r="AX267" s="120">
        <f t="shared" si="63"/>
        <v>1</v>
      </c>
      <c r="AY267" s="120">
        <f>SUMPRODUCT(AN267:AW267,幕後結果_最佳化!$Z$1005:$AI$1005)</f>
        <v>0.10561968734963072</v>
      </c>
      <c r="AZ267" s="120">
        <f>(SUMPRODUCT(AN267:AW267,MMULT(AN267:AW267,幕後結果!$AB$9:$AK$18)))*252</f>
        <v>2.9006551834473922E-2</v>
      </c>
      <c r="BA267" s="120">
        <f t="shared" si="64"/>
        <v>0.17031309942125392</v>
      </c>
      <c r="BB267" s="115">
        <f t="shared" si="65"/>
        <v>0.36826108832943777</v>
      </c>
      <c r="BC267" s="53"/>
      <c r="BD267" s="53"/>
    </row>
    <row r="268" spans="1:56">
      <c r="A268" s="88">
        <v>267</v>
      </c>
      <c r="B268" s="116">
        <v>0.21717648550650881</v>
      </c>
      <c r="C268" s="116">
        <v>0.95228850723360448</v>
      </c>
      <c r="D268" s="116">
        <v>0.90712824497553557</v>
      </c>
      <c r="E268" s="116">
        <v>0.60635339534326804</v>
      </c>
      <c r="F268" s="116">
        <v>0.44306692005084636</v>
      </c>
      <c r="G268" s="116">
        <v>0.60356156719116782</v>
      </c>
      <c r="H268" s="116">
        <v>7.5425920776590827E-2</v>
      </c>
      <c r="I268" s="116">
        <v>0.46923321539378038</v>
      </c>
      <c r="J268" s="116">
        <v>0.25762598434112549</v>
      </c>
      <c r="K268" s="97">
        <v>0.56750310329015652</v>
      </c>
      <c r="L268" s="98"/>
      <c r="M268" s="99">
        <v>267</v>
      </c>
      <c r="N268" s="119">
        <v>-0.78176452830624765</v>
      </c>
      <c r="O268" s="119">
        <v>1.6674599309029752</v>
      </c>
      <c r="P268" s="119">
        <v>1.3232763004961248</v>
      </c>
      <c r="Q268" s="119">
        <v>0.26982718285174684</v>
      </c>
      <c r="R268" s="119">
        <v>-0.14319796101486515</v>
      </c>
      <c r="S268" s="119">
        <v>0.26257669368945558</v>
      </c>
      <c r="T268" s="119">
        <v>-1.4365291015780739</v>
      </c>
      <c r="U268" s="116">
        <v>-7.7197499543874254E-2</v>
      </c>
      <c r="V268" s="116">
        <v>-0.65068171547650477</v>
      </c>
      <c r="W268" s="91">
        <v>0.17002078136928567</v>
      </c>
      <c r="X268" s="53"/>
      <c r="Y268" s="92">
        <v>267</v>
      </c>
      <c r="Z268" s="116">
        <f>(幕後結果!$AB$2+幕後結果!$AB$4*幕後結果_最佳化!$N1269)*12/3</f>
        <v>-0.9924740627358748</v>
      </c>
      <c r="AA268" s="116">
        <f>(幕後結果!$AC$2+幕後結果!$AC$4*幕後結果_最佳化!$O1269)*12/3</f>
        <v>1.5246698576712241</v>
      </c>
      <c r="AB268" s="116">
        <f>(幕後結果!$AD$2+幕後結果!$AD$4*幕後結果_最佳化!$P1269)*12/3</f>
        <v>1.0131480988483619</v>
      </c>
      <c r="AC268" s="116">
        <f>(幕後結果!$AE$2+幕後結果!$AE$4*幕後結果_最佳化!$Q1269)*12/3</f>
        <v>0.41501614659311187</v>
      </c>
      <c r="AD268" s="116">
        <f>(幕後結果!$AF$2+幕後結果!$AF$4*幕後結果_最佳化!$R1269)*12/3</f>
        <v>-0.47575138571148462</v>
      </c>
      <c r="AE268" s="116">
        <f>(幕後結果!$AG$2+幕後結果!$AG$4*幕後結果_最佳化!$S1269)*12/3</f>
        <v>0.90528392082593323</v>
      </c>
      <c r="AF268" s="116">
        <f>(幕後結果!$AH$2+幕後結果!$AH$4*幕後結果_最佳化!$T1269)*12/3</f>
        <v>-0.55396874519379868</v>
      </c>
      <c r="AG268" s="116">
        <f>(幕後結果!$AI$2+幕後結果!$AI$4*幕後結果_最佳化!$U1269)*12/3</f>
        <v>0.27803689488624578</v>
      </c>
      <c r="AH268" s="116">
        <f>(幕後結果!$AJ$2+幕後結果!$AJ$4*幕後結果_最佳化!$V1269)*12/3</f>
        <v>-0.54451554766701737</v>
      </c>
      <c r="AI268" s="93">
        <f>(幕後結果!$AK$2+幕後結果!$AK$4*幕後結果_最佳化!$W1269)*12/3</f>
        <v>0.13192665178710083</v>
      </c>
      <c r="AJ268" s="53"/>
      <c r="AK268" s="53"/>
      <c r="AL268" s="53"/>
      <c r="AM268" s="101">
        <v>267</v>
      </c>
      <c r="AN268" s="120">
        <f t="shared" si="53"/>
        <v>0.13895020206678929</v>
      </c>
      <c r="AO268" s="120">
        <f t="shared" si="54"/>
        <v>0.1568828681939004</v>
      </c>
      <c r="AP268" s="120">
        <f t="shared" si="55"/>
        <v>9.9682043743763299E-2</v>
      </c>
      <c r="AQ268" s="120">
        <f t="shared" si="56"/>
        <v>0.14072240061225963</v>
      </c>
      <c r="AR268" s="120">
        <f t="shared" si="57"/>
        <v>0.15447350157962472</v>
      </c>
      <c r="AS268" s="120">
        <f t="shared" si="58"/>
        <v>4.748853738223837E-2</v>
      </c>
      <c r="AT268" s="120">
        <f t="shared" si="59"/>
        <v>2.1829884627481748E-2</v>
      </c>
      <c r="AU268" s="120">
        <f t="shared" si="60"/>
        <v>7.9647742904363245E-2</v>
      </c>
      <c r="AV268" s="120">
        <f t="shared" si="61"/>
        <v>6.2155293399192658E-2</v>
      </c>
      <c r="AW268" s="120">
        <f t="shared" si="62"/>
        <v>9.8167525490386709E-2</v>
      </c>
      <c r="AX268" s="120">
        <f t="shared" si="63"/>
        <v>1</v>
      </c>
      <c r="AY268" s="120">
        <f>SUMPRODUCT(AN268:AW268,幕後結果_最佳化!$Z$1005:$AI$1005)</f>
        <v>5.9192292485317342E-2</v>
      </c>
      <c r="AZ268" s="120">
        <f>(SUMPRODUCT(AN268:AW268,MMULT(AN268:AW268,幕後結果!$AB$9:$AK$18)))*252</f>
        <v>3.0924789206866872E-2</v>
      </c>
      <c r="BA268" s="120">
        <f t="shared" si="64"/>
        <v>0.1758544546119514</v>
      </c>
      <c r="BB268" s="115">
        <f t="shared" si="65"/>
        <v>9.2646458807476156E-2</v>
      </c>
      <c r="BC268" s="53"/>
      <c r="BD268" s="53"/>
    </row>
    <row r="269" spans="1:56">
      <c r="A269" s="88">
        <v>268</v>
      </c>
      <c r="B269" s="116">
        <v>5.3486132116935536E-3</v>
      </c>
      <c r="C269" s="116">
        <v>2.9482843496377864E-2</v>
      </c>
      <c r="D269" s="116">
        <v>2.1928281266109684E-2</v>
      </c>
      <c r="E269" s="116">
        <v>0.68974459272663657</v>
      </c>
      <c r="F269" s="116">
        <v>0.47377923388589482</v>
      </c>
      <c r="G269" s="116">
        <v>0.24693231122072801</v>
      </c>
      <c r="H269" s="116">
        <v>0.3361866306991288</v>
      </c>
      <c r="I269" s="116">
        <v>0.2927617101590676</v>
      </c>
      <c r="J269" s="116">
        <v>0.88870927516670806</v>
      </c>
      <c r="K269" s="97">
        <v>0.17899278245534211</v>
      </c>
      <c r="L269" s="98"/>
      <c r="M269" s="99">
        <v>268</v>
      </c>
      <c r="N269" s="119">
        <v>-2.5524369650810805</v>
      </c>
      <c r="O269" s="119">
        <v>-1.8884490854390275</v>
      </c>
      <c r="P269" s="119">
        <v>-2.015459146260965</v>
      </c>
      <c r="Q269" s="119">
        <v>0.49512652038242805</v>
      </c>
      <c r="R269" s="119">
        <v>-6.5773106488946548E-2</v>
      </c>
      <c r="S269" s="119">
        <v>-0.68417507019716162</v>
      </c>
      <c r="T269" s="119">
        <v>-0.42289309437561895</v>
      </c>
      <c r="U269" s="116">
        <v>-0.54533458711511629</v>
      </c>
      <c r="V269" s="116">
        <v>1.219692542553884</v>
      </c>
      <c r="W269" s="91">
        <v>-0.91921033787153816</v>
      </c>
      <c r="X269" s="53"/>
      <c r="Y269" s="92">
        <v>268</v>
      </c>
      <c r="Z269" s="116">
        <f>(幕後結果!$AB$2+幕後結果!$AB$4*幕後結果_最佳化!$N1270)*12/3</f>
        <v>-3.8312110523984941</v>
      </c>
      <c r="AA269" s="116">
        <f>(幕後結果!$AC$2+幕後結果!$AC$4*幕後結果_最佳化!$O1270)*12/3</f>
        <v>-0.93520990113291724</v>
      </c>
      <c r="AB269" s="116">
        <f>(幕後結果!$AD$2+幕後結果!$AD$4*幕後結果_最佳化!$P1270)*12/3</f>
        <v>-2.1524873917794221</v>
      </c>
      <c r="AC269" s="116">
        <f>(幕後結果!$AE$2+幕後結果!$AE$4*幕後結果_最佳化!$Q1270)*12/3</f>
        <v>-0.32244136737684931</v>
      </c>
      <c r="AD269" s="116">
        <f>(幕後結果!$AF$2+幕後結果!$AF$4*幕後結果_最佳化!$R1270)*12/3</f>
        <v>-1.0872595107353851</v>
      </c>
      <c r="AE269" s="116">
        <f>(幕後結果!$AG$2+幕後結果!$AG$4*幕後結果_最佳化!$S1270)*12/3</f>
        <v>-0.31504616353965298</v>
      </c>
      <c r="AF269" s="116">
        <f>(幕後結果!$AH$2+幕後結果!$AH$4*幕後結果_最佳化!$T1270)*12/3</f>
        <v>-0.71855279057606924</v>
      </c>
      <c r="AG269" s="116">
        <f>(幕後結果!$AI$2+幕後結果!$AI$4*幕後結果_最佳化!$U1270)*12/3</f>
        <v>-0.55898461867925531</v>
      </c>
      <c r="AH269" s="116">
        <f>(幕後結果!$AJ$2+幕後結果!$AJ$4*幕後結果_最佳化!$V1270)*12/3</f>
        <v>-0.73953226960076801</v>
      </c>
      <c r="AI269" s="93">
        <f>(幕後結果!$AK$2+幕後結果!$AK$4*幕後結果_最佳化!$W1270)*12/3</f>
        <v>-0.7181895520753564</v>
      </c>
      <c r="AJ269" s="53"/>
      <c r="AK269" s="53"/>
      <c r="AL269" s="53"/>
      <c r="AM269" s="101">
        <v>268</v>
      </c>
      <c r="AN269" s="120">
        <f t="shared" si="53"/>
        <v>3.6306124176517546E-2</v>
      </c>
      <c r="AO269" s="120">
        <f t="shared" si="54"/>
        <v>0.12033488164242301</v>
      </c>
      <c r="AP269" s="120">
        <f t="shared" si="55"/>
        <v>0.18825270279771961</v>
      </c>
      <c r="AQ269" s="120">
        <f t="shared" si="56"/>
        <v>3.1386620667905603E-2</v>
      </c>
      <c r="AR269" s="120">
        <f t="shared" si="57"/>
        <v>6.1586206064284763E-2</v>
      </c>
      <c r="AS269" s="120">
        <f t="shared" si="58"/>
        <v>9.9811124980040522E-2</v>
      </c>
      <c r="AT269" s="120">
        <f t="shared" si="59"/>
        <v>0.11966464299274451</v>
      </c>
      <c r="AU269" s="120">
        <f t="shared" si="60"/>
        <v>6.1560156311667884E-2</v>
      </c>
      <c r="AV269" s="120">
        <f t="shared" si="61"/>
        <v>8.5728610328071816E-2</v>
      </c>
      <c r="AW269" s="120">
        <f t="shared" si="62"/>
        <v>0.19536893003862482</v>
      </c>
      <c r="AX269" s="120">
        <f t="shared" si="63"/>
        <v>1</v>
      </c>
      <c r="AY269" s="120">
        <f>SUMPRODUCT(AN269:AW269,幕後結果_最佳化!$Z$1005:$AI$1005)</f>
        <v>0.10182230404554538</v>
      </c>
      <c r="AZ269" s="120">
        <f>(SUMPRODUCT(AN269:AW269,MMULT(AN269:AW269,幕後結果!$AB$9:$AK$18)))*252</f>
        <v>2.398830566967981E-2</v>
      </c>
      <c r="BA269" s="120">
        <f t="shared" si="64"/>
        <v>0.15488158596062931</v>
      </c>
      <c r="BB269" s="115">
        <f t="shared" si="65"/>
        <v>0.38043453442246739</v>
      </c>
      <c r="BC269" s="53"/>
      <c r="BD269" s="53"/>
    </row>
    <row r="270" spans="1:56">
      <c r="A270" s="88">
        <v>269</v>
      </c>
      <c r="B270" s="116">
        <v>0.84586716942412532</v>
      </c>
      <c r="C270" s="116">
        <v>0.79482357170195361</v>
      </c>
      <c r="D270" s="116">
        <v>0.77966713419412681</v>
      </c>
      <c r="E270" s="116">
        <v>6.7235545914955619E-2</v>
      </c>
      <c r="F270" s="116">
        <v>0.59728640120360299</v>
      </c>
      <c r="G270" s="116">
        <v>0.64535045118438616</v>
      </c>
      <c r="H270" s="116">
        <v>3.2569628457837396E-2</v>
      </c>
      <c r="I270" s="116">
        <v>0.94974866556181237</v>
      </c>
      <c r="J270" s="116">
        <v>0.6456917701589493</v>
      </c>
      <c r="K270" s="97">
        <v>0.147835322833338</v>
      </c>
      <c r="L270" s="98"/>
      <c r="M270" s="99">
        <v>269</v>
      </c>
      <c r="N270" s="119">
        <v>1.0188679500466331</v>
      </c>
      <c r="O270" s="119">
        <v>0.8232728372967637</v>
      </c>
      <c r="P270" s="119">
        <v>0.77106951040561678</v>
      </c>
      <c r="Q270" s="119">
        <v>-1.4967009390288459</v>
      </c>
      <c r="R270" s="119">
        <v>0.24632947165590158</v>
      </c>
      <c r="S270" s="119">
        <v>0.37279758870438362</v>
      </c>
      <c r="T270" s="119">
        <v>-1.8443011986677882</v>
      </c>
      <c r="U270" s="116">
        <v>1.6424215646447147</v>
      </c>
      <c r="V270" s="116">
        <v>0.37371487177751778</v>
      </c>
      <c r="W270" s="91">
        <v>-1.0457626149014931</v>
      </c>
      <c r="X270" s="53"/>
      <c r="Y270" s="92">
        <v>269</v>
      </c>
      <c r="Z270" s="116">
        <f>(幕後結果!$AB$2+幕後結果!$AB$4*幕後結果_最佳化!$N1271)*12/3</f>
        <v>1.8942947799522234</v>
      </c>
      <c r="AA270" s="116">
        <f>(幕後結果!$AC$2+幕後結果!$AC$4*幕後結果_最佳化!$O1271)*12/3</f>
        <v>0.82623621369157896</v>
      </c>
      <c r="AB270" s="116">
        <f>(幕後結果!$AD$2+幕後結果!$AD$4*幕後結果_最佳化!$P1271)*12/3</f>
        <v>0.89109347728299693</v>
      </c>
      <c r="AC270" s="116">
        <f>(幕後結果!$AE$2+幕後結果!$AE$4*幕後結果_最佳化!$Q1271)*12/3</f>
        <v>-0.7367748990955314</v>
      </c>
      <c r="AD270" s="116">
        <f>(幕後結果!$AF$2+幕後結果!$AF$4*幕後結果_最佳化!$R1271)*12/3</f>
        <v>-4.3928886197190598E-2</v>
      </c>
      <c r="AE270" s="116">
        <f>(幕後結果!$AG$2+幕後結果!$AG$4*幕後結果_最佳化!$S1271)*12/3</f>
        <v>0.6054540500790111</v>
      </c>
      <c r="AF270" s="116">
        <f>(幕後結果!$AH$2+幕後結果!$AH$4*幕後結果_最佳化!$T1271)*12/3</f>
        <v>-0.72573015589780676</v>
      </c>
      <c r="AG270" s="116">
        <f>(幕後結果!$AI$2+幕後結果!$AI$4*幕後結果_最佳化!$U1271)*12/3</f>
        <v>0.7650649576432289</v>
      </c>
      <c r="AH270" s="116">
        <f>(幕後結果!$AJ$2+幕後結果!$AJ$4*幕後結果_最佳化!$V1271)*12/3</f>
        <v>0.15150034328719802</v>
      </c>
      <c r="AI270" s="93">
        <f>(幕後結果!$AK$2+幕後結果!$AK$4*幕後結果_最佳化!$W1271)*12/3</f>
        <v>6.0877205945690682E-2</v>
      </c>
      <c r="AJ270" s="53"/>
      <c r="AK270" s="53"/>
      <c r="AL270" s="53"/>
      <c r="AM270" s="101">
        <v>269</v>
      </c>
      <c r="AN270" s="120">
        <f t="shared" si="53"/>
        <v>0.12023770846432842</v>
      </c>
      <c r="AO270" s="120">
        <f t="shared" si="54"/>
        <v>0.12128546738071673</v>
      </c>
      <c r="AP270" s="120">
        <f t="shared" si="55"/>
        <v>0.17868598697106608</v>
      </c>
      <c r="AQ270" s="120">
        <f t="shared" si="56"/>
        <v>5.1756784688068901E-2</v>
      </c>
      <c r="AR270" s="120">
        <f t="shared" si="57"/>
        <v>8.3636513022891351E-2</v>
      </c>
      <c r="AS270" s="120">
        <f t="shared" si="58"/>
        <v>6.2042029600615008E-2</v>
      </c>
      <c r="AT270" s="120">
        <f t="shared" si="59"/>
        <v>6.1199869662472831E-2</v>
      </c>
      <c r="AU270" s="120">
        <f t="shared" si="60"/>
        <v>0.10256652493799397</v>
      </c>
      <c r="AV270" s="120">
        <f t="shared" si="61"/>
        <v>0.1818771500677113</v>
      </c>
      <c r="AW270" s="120">
        <f t="shared" si="62"/>
        <v>3.6711965204135291E-2</v>
      </c>
      <c r="AX270" s="120">
        <f t="shared" si="63"/>
        <v>0.99999999999999989</v>
      </c>
      <c r="AY270" s="120">
        <f>SUMPRODUCT(AN270:AW270,幕後結果_最佳化!$Z$1005:$AI$1005)</f>
        <v>3.25146234436305E-2</v>
      </c>
      <c r="AZ270" s="120">
        <f>(SUMPRODUCT(AN270:AW270,MMULT(AN270:AW270,幕後結果!$AB$9:$AK$18)))*252</f>
        <v>3.02299358691514E-2</v>
      </c>
      <c r="BA270" s="120">
        <f t="shared" si="64"/>
        <v>0.17386758142089456</v>
      </c>
      <c r="BB270" s="115">
        <f t="shared" si="65"/>
        <v>-5.9731529428875101E-2</v>
      </c>
      <c r="BC270" s="53"/>
      <c r="BD270" s="53"/>
    </row>
    <row r="271" spans="1:56">
      <c r="A271" s="88">
        <v>270</v>
      </c>
      <c r="B271" s="116">
        <v>9.8537846038357912E-2</v>
      </c>
      <c r="C271" s="116">
        <v>0.37463902308329389</v>
      </c>
      <c r="D271" s="116">
        <v>0.53254537029140381</v>
      </c>
      <c r="E271" s="116">
        <v>0.61498395880070422</v>
      </c>
      <c r="F271" s="116">
        <v>0.48994602717904345</v>
      </c>
      <c r="G271" s="116">
        <v>0.34230965276627323</v>
      </c>
      <c r="H271" s="116">
        <v>0.73447345759675353</v>
      </c>
      <c r="I271" s="116">
        <v>0.84509469897970346</v>
      </c>
      <c r="J271" s="116">
        <v>0.78956459157234393</v>
      </c>
      <c r="K271" s="97">
        <v>0.18724527694470883</v>
      </c>
      <c r="L271" s="98"/>
      <c r="M271" s="99">
        <v>270</v>
      </c>
      <c r="N271" s="119">
        <v>-1.2899279018171514</v>
      </c>
      <c r="O271" s="119">
        <v>-0.31959146380553904</v>
      </c>
      <c r="P271" s="119">
        <v>8.166984376333733E-2</v>
      </c>
      <c r="Q271" s="119">
        <v>0.29233293129521176</v>
      </c>
      <c r="R271" s="119">
        <v>-2.5204240805890211E-2</v>
      </c>
      <c r="S271" s="119">
        <v>-0.40616780830965049</v>
      </c>
      <c r="T271" s="119">
        <v>0.62639927526803818</v>
      </c>
      <c r="U271" s="116">
        <v>1.0156195278531286</v>
      </c>
      <c r="V271" s="116">
        <v>0.80491138706625243</v>
      </c>
      <c r="W271" s="91">
        <v>-0.88809332317436152</v>
      </c>
      <c r="X271" s="53"/>
      <c r="Y271" s="92">
        <v>270</v>
      </c>
      <c r="Z271" s="116">
        <f>(幕後結果!$AB$2+幕後結果!$AB$4*幕後結果_最佳化!$N1272)*12/3</f>
        <v>-1.807160130704857</v>
      </c>
      <c r="AA271" s="116">
        <f>(幕後結果!$AC$2+幕後結果!$AC$4*幕後結果_最佳化!$O1272)*12/3</f>
        <v>0.12528141995408185</v>
      </c>
      <c r="AB271" s="116">
        <f>(幕後結果!$AD$2+幕後結果!$AD$4*幕後結果_最佳化!$P1272)*12/3</f>
        <v>-0.17784611634976902</v>
      </c>
      <c r="AC271" s="116">
        <f>(幕後結果!$AE$2+幕後結果!$AE$4*幕後結果_最佳化!$Q1272)*12/3</f>
        <v>7.9480896800435033E-2</v>
      </c>
      <c r="AD271" s="116">
        <f>(幕後結果!$AF$2+幕後結果!$AF$4*幕後結果_最佳化!$R1272)*12/3</f>
        <v>-0.62365378301229502</v>
      </c>
      <c r="AE271" s="116">
        <f>(幕後結果!$AG$2+幕後結果!$AG$4*幕後結果_最佳化!$S1272)*12/3</f>
        <v>0.20643046648857336</v>
      </c>
      <c r="AF271" s="116">
        <f>(幕後結果!$AH$2+幕後結果!$AH$4*幕後結果_最佳化!$T1272)*12/3</f>
        <v>0.14405208193897986</v>
      </c>
      <c r="AG271" s="116">
        <f>(幕後結果!$AI$2+幕後結果!$AI$4*幕後結果_最佳化!$U1272)*12/3</f>
        <v>0.31725861480328521</v>
      </c>
      <c r="AH271" s="116">
        <f>(幕後結果!$AJ$2+幕後結果!$AJ$4*幕後結果_最佳化!$V1272)*12/3</f>
        <v>0.15920879340100375</v>
      </c>
      <c r="AI271" s="93">
        <f>(幕後結果!$AK$2+幕後結果!$AK$4*幕後結果_最佳化!$W1272)*12/3</f>
        <v>3.8774439987435572E-2</v>
      </c>
      <c r="AJ271" s="53"/>
      <c r="AK271" s="53"/>
      <c r="AL271" s="53"/>
      <c r="AM271" s="101">
        <v>270</v>
      </c>
      <c r="AN271" s="120">
        <f t="shared" si="53"/>
        <v>0.10036154198219388</v>
      </c>
      <c r="AO271" s="120">
        <f t="shared" si="54"/>
        <v>0.23894198755763649</v>
      </c>
      <c r="AP271" s="120">
        <f t="shared" si="55"/>
        <v>6.2672181481836467E-2</v>
      </c>
      <c r="AQ271" s="120">
        <f t="shared" si="56"/>
        <v>0.13961481513856147</v>
      </c>
      <c r="AR271" s="120">
        <f t="shared" si="57"/>
        <v>2.3490475165191677E-2</v>
      </c>
      <c r="AS271" s="120">
        <f t="shared" si="58"/>
        <v>1.9859286234177324E-2</v>
      </c>
      <c r="AT271" s="120">
        <f t="shared" si="59"/>
        <v>0.22998395876534614</v>
      </c>
      <c r="AU271" s="120">
        <f t="shared" si="60"/>
        <v>6.4572096614162508E-2</v>
      </c>
      <c r="AV271" s="120">
        <f t="shared" si="61"/>
        <v>8.5716421749137642E-2</v>
      </c>
      <c r="AW271" s="120">
        <f t="shared" si="62"/>
        <v>3.4787235311756377E-2</v>
      </c>
      <c r="AX271" s="120">
        <f t="shared" si="63"/>
        <v>1</v>
      </c>
      <c r="AY271" s="120">
        <f>SUMPRODUCT(AN271:AW271,幕後結果_最佳化!$Z$1005:$AI$1005)</f>
        <v>9.0036101952465822E-2</v>
      </c>
      <c r="AZ271" s="120">
        <f>(SUMPRODUCT(AN271:AW271,MMULT(AN271:AW271,幕後結果!$AB$9:$AK$18)))*252</f>
        <v>2.5624350206008881E-2</v>
      </c>
      <c r="BA271" s="120">
        <f t="shared" si="64"/>
        <v>0.1600760763075135</v>
      </c>
      <c r="BB271" s="115">
        <f t="shared" si="65"/>
        <v>0.29446062796988604</v>
      </c>
      <c r="BC271" s="53"/>
      <c r="BD271" s="53"/>
    </row>
    <row r="272" spans="1:56">
      <c r="A272" s="88">
        <v>271</v>
      </c>
      <c r="B272" s="116">
        <v>0.83819804562699307</v>
      </c>
      <c r="C272" s="116">
        <v>0.93327369645829461</v>
      </c>
      <c r="D272" s="116">
        <v>0.57357375343337424</v>
      </c>
      <c r="E272" s="116">
        <v>0.80756946431384691</v>
      </c>
      <c r="F272" s="116">
        <v>0.72186451519891537</v>
      </c>
      <c r="G272" s="116">
        <v>0.18503601841104222</v>
      </c>
      <c r="H272" s="116">
        <v>0.69355174884227244</v>
      </c>
      <c r="I272" s="116">
        <v>0.43135894381636253</v>
      </c>
      <c r="J272" s="116">
        <v>0.58626244776550274</v>
      </c>
      <c r="K272" s="97">
        <v>0.16641409906645155</v>
      </c>
      <c r="L272" s="98"/>
      <c r="M272" s="99">
        <v>271</v>
      </c>
      <c r="N272" s="119">
        <v>0.98707900613568056</v>
      </c>
      <c r="O272" s="119">
        <v>1.5006249008308012</v>
      </c>
      <c r="P272" s="119">
        <v>0.18548009262912515</v>
      </c>
      <c r="Q272" s="119">
        <v>0.86897451305351825</v>
      </c>
      <c r="R272" s="119">
        <v>0.58838937227550303</v>
      </c>
      <c r="S272" s="119">
        <v>-0.89633843610649722</v>
      </c>
      <c r="T272" s="119">
        <v>0.50594323137008379</v>
      </c>
      <c r="U272" s="116">
        <v>-0.17291544950281029</v>
      </c>
      <c r="V272" s="116">
        <v>0.21794097051465039</v>
      </c>
      <c r="W272" s="91">
        <v>-0.96843293400487818</v>
      </c>
      <c r="X272" s="53"/>
      <c r="Y272" s="92">
        <v>271</v>
      </c>
      <c r="Z272" s="116">
        <f>(幕後結果!$AB$2+幕後結果!$AB$4*幕後結果_最佳化!$N1273)*12/3</f>
        <v>1.8433308359340412</v>
      </c>
      <c r="AA272" s="116">
        <f>(幕後結果!$AC$2+幕後結果!$AC$4*幕後結果_最佳化!$O1273)*12/3</f>
        <v>1.3138283181349291</v>
      </c>
      <c r="AB272" s="116">
        <f>(幕後結果!$AD$2+幕後結果!$AD$4*幕後結果_最佳化!$P1273)*12/3</f>
        <v>0.47731390766321891</v>
      </c>
      <c r="AC272" s="116">
        <f>(幕後結果!$AE$2+幕後結果!$AE$4*幕後結果_最佳化!$Q1273)*12/3</f>
        <v>0.96117036001629541</v>
      </c>
      <c r="AD272" s="116">
        <f>(幕後結果!$AF$2+幕後結果!$AF$4*幕後結果_最佳化!$R1273)*12/3</f>
        <v>7.8562557862182969E-2</v>
      </c>
      <c r="AE272" s="116">
        <f>(幕後結果!$AG$2+幕後結果!$AG$4*幕後結果_最佳化!$S1273)*12/3</f>
        <v>0.43783427416943405</v>
      </c>
      <c r="AF272" s="116">
        <f>(幕後結果!$AH$2+幕後結果!$AH$4*幕後結果_最佳化!$T1273)*12/3</f>
        <v>0.50556733029135337</v>
      </c>
      <c r="AG272" s="116">
        <f>(幕後結果!$AI$2+幕後結果!$AI$4*幕後結果_最佳化!$U1273)*12/3</f>
        <v>0.20236390539973606</v>
      </c>
      <c r="AH272" s="116">
        <f>(幕後結果!$AJ$2+幕後結果!$AJ$4*幕後結果_最佳化!$V1273)*12/3</f>
        <v>0.22663261666047696</v>
      </c>
      <c r="AI272" s="93">
        <f>(幕後結果!$AK$2+幕後結果!$AK$4*幕後結果_最佳化!$W1273)*12/3</f>
        <v>-7.3615885788457347E-2</v>
      </c>
      <c r="AJ272" s="53"/>
      <c r="AK272" s="53"/>
      <c r="AL272" s="53"/>
      <c r="AM272" s="101">
        <v>271</v>
      </c>
      <c r="AN272" s="120">
        <f t="shared" si="53"/>
        <v>6.1035153005769061E-2</v>
      </c>
      <c r="AO272" s="120">
        <f t="shared" si="54"/>
        <v>1.4515100887278276E-2</v>
      </c>
      <c r="AP272" s="120">
        <f t="shared" si="55"/>
        <v>0.15938815914205612</v>
      </c>
      <c r="AQ272" s="120">
        <f t="shared" si="56"/>
        <v>0.10392591927241716</v>
      </c>
      <c r="AR272" s="120">
        <f t="shared" si="57"/>
        <v>0.14897129812671114</v>
      </c>
      <c r="AS272" s="120">
        <f t="shared" si="58"/>
        <v>2.8274132600169338E-2</v>
      </c>
      <c r="AT272" s="120">
        <f t="shared" si="59"/>
        <v>0.1607563707484404</v>
      </c>
      <c r="AU272" s="120">
        <f t="shared" si="60"/>
        <v>5.1791127485258201E-2</v>
      </c>
      <c r="AV272" s="120">
        <f t="shared" si="61"/>
        <v>0.12076843584207589</v>
      </c>
      <c r="AW272" s="120">
        <f t="shared" si="62"/>
        <v>0.15057430288982443</v>
      </c>
      <c r="AX272" s="120">
        <f t="shared" si="63"/>
        <v>0.99999999999999989</v>
      </c>
      <c r="AY272" s="120">
        <f>SUMPRODUCT(AN272:AW272,幕後結果_最佳化!$Z$1005:$AI$1005)</f>
        <v>-1.7583174785109179E-2</v>
      </c>
      <c r="AZ272" s="120">
        <f>(SUMPRODUCT(AN272:AW272,MMULT(AN272:AW272,幕後結果!$AB$9:$AK$18)))*252</f>
        <v>2.7035444488106547E-2</v>
      </c>
      <c r="BA272" s="120">
        <f t="shared" si="64"/>
        <v>0.16442458602078505</v>
      </c>
      <c r="BB272" s="115">
        <f t="shared" si="65"/>
        <v>-0.36784751142668803</v>
      </c>
      <c r="BC272" s="53"/>
      <c r="BD272" s="53"/>
    </row>
    <row r="273" spans="1:56">
      <c r="A273" s="88">
        <v>272</v>
      </c>
      <c r="B273" s="116">
        <v>0.26425760290072509</v>
      </c>
      <c r="C273" s="116">
        <v>0.19284010345772518</v>
      </c>
      <c r="D273" s="116">
        <v>0.87703632487306482</v>
      </c>
      <c r="E273" s="116">
        <v>0.13424491071628331</v>
      </c>
      <c r="F273" s="116">
        <v>0.41744780630978173</v>
      </c>
      <c r="G273" s="116">
        <v>0.90406435912802818</v>
      </c>
      <c r="H273" s="116">
        <v>0.33126163966419431</v>
      </c>
      <c r="I273" s="116">
        <v>0.98894096557020905</v>
      </c>
      <c r="J273" s="116">
        <v>0.60689045089321403</v>
      </c>
      <c r="K273" s="97">
        <v>0.50550524078181325</v>
      </c>
      <c r="L273" s="98"/>
      <c r="M273" s="99">
        <v>272</v>
      </c>
      <c r="N273" s="119">
        <v>-0.63027419113656324</v>
      </c>
      <c r="O273" s="119">
        <v>-0.86747791578304601</v>
      </c>
      <c r="P273" s="119">
        <v>1.1602983643009532</v>
      </c>
      <c r="Q273" s="119">
        <v>-1.1065470262082795</v>
      </c>
      <c r="R273" s="119">
        <v>-0.20842695344360385</v>
      </c>
      <c r="S273" s="119">
        <v>1.3050633367178883</v>
      </c>
      <c r="T273" s="119">
        <v>-0.43643206420630454</v>
      </c>
      <c r="U273" s="116">
        <v>2.2883341563012101</v>
      </c>
      <c r="V273" s="116">
        <v>0.27122355402319798</v>
      </c>
      <c r="W273" s="91">
        <v>1.3800030204708755E-2</v>
      </c>
      <c r="X273" s="53"/>
      <c r="Y273" s="92">
        <v>272</v>
      </c>
      <c r="Z273" s="116">
        <f>(幕後結果!$AB$2+幕後結果!$AB$4*幕後結果_最佳化!$N1274)*12/3</f>
        <v>-0.7496051871784406</v>
      </c>
      <c r="AA273" s="116">
        <f>(幕後結果!$AC$2+幕後結果!$AC$4*幕後結果_最佳化!$O1274)*12/3</f>
        <v>-0.30178187786539712</v>
      </c>
      <c r="AB273" s="116">
        <f>(幕後結果!$AD$2+幕後結果!$AD$4*幕後結果_最佳化!$P1274)*12/3</f>
        <v>0.75056271253044216</v>
      </c>
      <c r="AC273" s="116">
        <f>(幕後結果!$AE$2+幕後結果!$AE$4*幕後結果_最佳化!$Q1274)*12/3</f>
        <v>-0.74275112954028499</v>
      </c>
      <c r="AD273" s="116">
        <f>(幕後結果!$AF$2+幕後結果!$AF$4*幕後結果_最佳化!$R1274)*12/3</f>
        <v>-0.49236634917971561</v>
      </c>
      <c r="AE273" s="116">
        <f>(幕後結果!$AG$2+幕後結果!$AG$4*幕後結果_最佳化!$S1274)*12/3</f>
        <v>0.99681205706115872</v>
      </c>
      <c r="AF273" s="116">
        <f>(幕後結果!$AH$2+幕後結果!$AH$4*幕後結果_最佳化!$T1274)*12/3</f>
        <v>-0.34155083152306315</v>
      </c>
      <c r="AG273" s="116">
        <f>(幕後結果!$AI$2+幕後結果!$AI$4*幕後結果_最佳化!$U1274)*12/3</f>
        <v>0.85216570403610881</v>
      </c>
      <c r="AH273" s="116">
        <f>(幕後結果!$AJ$2+幕後結果!$AJ$4*幕後結果_最佳化!$V1274)*12/3</f>
        <v>0.19954848971948314</v>
      </c>
      <c r="AI273" s="93">
        <f>(幕後結果!$AK$2+幕後結果!$AK$4*幕後結果_最佳化!$W1274)*12/3</f>
        <v>0.85556710999534502</v>
      </c>
      <c r="AJ273" s="53"/>
      <c r="AK273" s="53"/>
      <c r="AL273" s="53"/>
      <c r="AM273" s="101">
        <v>272</v>
      </c>
      <c r="AN273" s="120">
        <f t="shared" si="53"/>
        <v>4.6362418617798926E-2</v>
      </c>
      <c r="AO273" s="120">
        <f t="shared" si="54"/>
        <v>4.5012279253065311E-3</v>
      </c>
      <c r="AP273" s="120">
        <f t="shared" si="55"/>
        <v>5.0686966476170908E-2</v>
      </c>
      <c r="AQ273" s="120">
        <f t="shared" si="56"/>
        <v>0.23361100359905101</v>
      </c>
      <c r="AR273" s="120">
        <f t="shared" si="57"/>
        <v>0.10373931914319839</v>
      </c>
      <c r="AS273" s="120">
        <f t="shared" si="58"/>
        <v>0.16880845534932304</v>
      </c>
      <c r="AT273" s="120">
        <f t="shared" si="59"/>
        <v>0.10525470482472746</v>
      </c>
      <c r="AU273" s="120">
        <f t="shared" si="60"/>
        <v>2.2317986693401258E-2</v>
      </c>
      <c r="AV273" s="120">
        <f t="shared" si="61"/>
        <v>0.19078667902261334</v>
      </c>
      <c r="AW273" s="120">
        <f t="shared" si="62"/>
        <v>7.3931238348409187E-2</v>
      </c>
      <c r="AX273" s="120">
        <f t="shared" si="63"/>
        <v>1</v>
      </c>
      <c r="AY273" s="120">
        <f>SUMPRODUCT(AN273:AW273,幕後結果_最佳化!$Z$1005:$AI$1005)</f>
        <v>3.9205863162922829E-2</v>
      </c>
      <c r="AZ273" s="120">
        <f>(SUMPRODUCT(AN273:AW273,MMULT(AN273:AW273,幕後結果!$AB$9:$AK$18)))*252</f>
        <v>2.845070142530827E-2</v>
      </c>
      <c r="BA273" s="120">
        <f t="shared" si="64"/>
        <v>0.16867335718870444</v>
      </c>
      <c r="BB273" s="115">
        <f t="shared" si="65"/>
        <v>-2.1901128302938395E-2</v>
      </c>
      <c r="BC273" s="53"/>
      <c r="BD273" s="53"/>
    </row>
    <row r="274" spans="1:56">
      <c r="A274" s="88">
        <v>273</v>
      </c>
      <c r="B274" s="116">
        <v>0.20830567271416323</v>
      </c>
      <c r="C274" s="116">
        <v>0.23072569594215464</v>
      </c>
      <c r="D274" s="116">
        <v>0.52076118989148834</v>
      </c>
      <c r="E274" s="116">
        <v>0.57190106664992668</v>
      </c>
      <c r="F274" s="116">
        <v>0.69257034580139765</v>
      </c>
      <c r="G274" s="116">
        <v>0.50337243411561206</v>
      </c>
      <c r="H274" s="116">
        <v>0.71427177650902896</v>
      </c>
      <c r="I274" s="116">
        <v>0.91597214986408071</v>
      </c>
      <c r="J274" s="116">
        <v>0.23205400294398215</v>
      </c>
      <c r="K274" s="97">
        <v>0.75727982328970422</v>
      </c>
      <c r="L274" s="98"/>
      <c r="M274" s="99">
        <v>273</v>
      </c>
      <c r="N274" s="119">
        <v>-0.81231423332528863</v>
      </c>
      <c r="O274" s="119">
        <v>-0.73645903016168435</v>
      </c>
      <c r="P274" s="119">
        <v>5.2064097469556037E-2</v>
      </c>
      <c r="Q274" s="119">
        <v>0.18121621612456704</v>
      </c>
      <c r="R274" s="119">
        <v>0.50314929863548397</v>
      </c>
      <c r="S274" s="119">
        <v>8.4535393923786031E-3</v>
      </c>
      <c r="T274" s="119">
        <v>0.56590781755387121</v>
      </c>
      <c r="U274" s="116">
        <v>1.3784781796844721</v>
      </c>
      <c r="V274" s="116">
        <v>-0.73209922652993353</v>
      </c>
      <c r="W274" s="91">
        <v>0.69757926368630319</v>
      </c>
      <c r="X274" s="53"/>
      <c r="Y274" s="92">
        <v>273</v>
      </c>
      <c r="Z274" s="116">
        <f>(幕後結果!$AB$2+幕後結果!$AB$4*幕後結果_最佳化!$N1275)*12/3</f>
        <v>-1.0414512625045642</v>
      </c>
      <c r="AA274" s="116">
        <f>(幕後結果!$AC$2+幕後結果!$AC$4*幕後結果_最佳化!$O1275)*12/3</f>
        <v>-0.19840419338213067</v>
      </c>
      <c r="AB274" s="116">
        <f>(幕後結果!$AD$2+幕後結果!$AD$4*幕後結果_最佳化!$P1275)*12/3</f>
        <v>-0.13271780860532589</v>
      </c>
      <c r="AC274" s="116">
        <f>(幕後結果!$AE$2+幕後結果!$AE$4*幕後結果_最佳化!$Q1275)*12/3</f>
        <v>4.0756761504724862E-2</v>
      </c>
      <c r="AD274" s="116">
        <f>(幕後結果!$AF$2+幕後結果!$AF$4*幕後結果_最佳化!$R1275)*12/3</f>
        <v>-0.25468947525883501</v>
      </c>
      <c r="AE274" s="116">
        <f>(幕後結果!$AG$2+幕後結果!$AG$4*幕後結果_最佳化!$S1275)*12/3</f>
        <v>0.42833254899201983</v>
      </c>
      <c r="AF274" s="116">
        <f>(幕後結果!$AH$2+幕後結果!$AH$4*幕後結果_最佳化!$T1275)*12/3</f>
        <v>0.14461038506713911</v>
      </c>
      <c r="AG274" s="116">
        <f>(幕後結果!$AI$2+幕後結果!$AI$4*幕後結果_最佳化!$U1275)*12/3</f>
        <v>0.51068563702653746</v>
      </c>
      <c r="AH274" s="116">
        <f>(幕後結果!$AJ$2+幕後結果!$AJ$4*幕後結果_最佳化!$V1275)*12/3</f>
        <v>-0.30059188407867354</v>
      </c>
      <c r="AI274" s="93">
        <f>(幕後結果!$AK$2+幕後結果!$AK$4*幕後結果_最佳化!$W1275)*12/3</f>
        <v>0.76799585449076313</v>
      </c>
      <c r="AJ274" s="53"/>
      <c r="AK274" s="53"/>
      <c r="AL274" s="53"/>
      <c r="AM274" s="101">
        <v>273</v>
      </c>
      <c r="AN274" s="120">
        <f t="shared" si="53"/>
        <v>7.8351053015378747E-3</v>
      </c>
      <c r="AO274" s="120">
        <f t="shared" si="54"/>
        <v>8.6778993831232193E-2</v>
      </c>
      <c r="AP274" s="120">
        <f t="shared" si="55"/>
        <v>7.7614740209357519E-2</v>
      </c>
      <c r="AQ274" s="120">
        <f t="shared" si="56"/>
        <v>0.18626531217558306</v>
      </c>
      <c r="AR274" s="120">
        <f t="shared" si="57"/>
        <v>9.2584096790804718E-2</v>
      </c>
      <c r="AS274" s="120">
        <f t="shared" si="58"/>
        <v>7.3811935181812047E-2</v>
      </c>
      <c r="AT274" s="120">
        <f t="shared" si="59"/>
        <v>0.18746963536296204</v>
      </c>
      <c r="AU274" s="120">
        <f t="shared" si="60"/>
        <v>1.3202653350952848E-3</v>
      </c>
      <c r="AV274" s="120">
        <f t="shared" si="61"/>
        <v>0.10878922588275611</v>
      </c>
      <c r="AW274" s="120">
        <f t="shared" si="62"/>
        <v>0.17753068992885923</v>
      </c>
      <c r="AX274" s="120">
        <f t="shared" si="63"/>
        <v>1</v>
      </c>
      <c r="AY274" s="120">
        <f>SUMPRODUCT(AN274:AW274,幕後結果_最佳化!$Z$1005:$AI$1005)</f>
        <v>4.9666132451039548E-2</v>
      </c>
      <c r="AZ274" s="120">
        <f>(SUMPRODUCT(AN274:AW274,MMULT(AN274:AW274,幕後結果!$AB$9:$AK$18)))*252</f>
        <v>2.2595486893992676E-2</v>
      </c>
      <c r="BA274" s="120">
        <f t="shared" si="64"/>
        <v>0.15031795266698078</v>
      </c>
      <c r="BB274" s="115">
        <f t="shared" si="65"/>
        <v>4.501213814446671E-2</v>
      </c>
      <c r="BC274" s="53"/>
      <c r="BD274" s="53"/>
    </row>
    <row r="275" spans="1:56">
      <c r="A275" s="88">
        <v>274</v>
      </c>
      <c r="B275" s="116">
        <v>0.44314455819619392</v>
      </c>
      <c r="C275" s="116">
        <v>0.14229214998391626</v>
      </c>
      <c r="D275" s="116">
        <v>0.78685593777510388</v>
      </c>
      <c r="E275" s="116">
        <v>0.99546731349019968</v>
      </c>
      <c r="F275" s="116">
        <v>0.48843739219481042</v>
      </c>
      <c r="G275" s="116">
        <v>0.94113917813516013</v>
      </c>
      <c r="H275" s="116">
        <v>0.22180979146792512</v>
      </c>
      <c r="I275" s="116">
        <v>0.31875529769754829</v>
      </c>
      <c r="J275" s="116">
        <v>0.8597315132310579</v>
      </c>
      <c r="K275" s="97">
        <v>2.9584876869400478E-2</v>
      </c>
      <c r="L275" s="98"/>
      <c r="M275" s="99">
        <v>274</v>
      </c>
      <c r="N275" s="119">
        <v>-0.14300134824472693</v>
      </c>
      <c r="O275" s="119">
        <v>-1.0700777797275349</v>
      </c>
      <c r="P275" s="119">
        <v>0.79555948289646439</v>
      </c>
      <c r="Q275" s="119">
        <v>2.6095789300699148</v>
      </c>
      <c r="R275" s="119">
        <v>-2.8987218602482878E-2</v>
      </c>
      <c r="S275" s="119">
        <v>1.564408594117157</v>
      </c>
      <c r="T275" s="119">
        <v>-0.76609532761228449</v>
      </c>
      <c r="U275" s="116">
        <v>-0.47118224679628262</v>
      </c>
      <c r="V275" s="116">
        <v>1.0791138595856855</v>
      </c>
      <c r="W275" s="91">
        <v>-1.8869299083911482</v>
      </c>
      <c r="X275" s="53"/>
      <c r="Y275" s="92">
        <v>274</v>
      </c>
      <c r="Z275" s="116">
        <f>(幕後結果!$AB$2+幕後結果!$AB$4*幕後結果_最佳化!$N1276)*12/3</f>
        <v>3.1589241811825125E-2</v>
      </c>
      <c r="AA275" s="116">
        <f>(幕後結果!$AC$2+幕後結果!$AC$4*幕後結果_最佳化!$O1276)*12/3</f>
        <v>-0.4722427330322379</v>
      </c>
      <c r="AB275" s="116">
        <f>(幕後結果!$AD$2+幕後結果!$AD$4*幕後結果_最佳化!$P1276)*12/3</f>
        <v>0.5530257363512876</v>
      </c>
      <c r="AC275" s="116">
        <f>(幕後結果!$AE$2+幕後結果!$AE$4*幕後結果_最佳化!$Q1276)*12/3</f>
        <v>2.0028818871997389</v>
      </c>
      <c r="AD275" s="116">
        <f>(幕後結果!$AF$2+幕後結果!$AF$4*幕後結果_最佳化!$R1276)*12/3</f>
        <v>-0.3326781977329058</v>
      </c>
      <c r="AE275" s="116">
        <f>(幕後結果!$AG$2+幕後結果!$AG$4*幕後結果_最佳化!$S1276)*12/3</f>
        <v>2.1105012736652577</v>
      </c>
      <c r="AF275" s="116">
        <f>(幕後結果!$AH$2+幕後結果!$AH$4*幕後結果_最佳化!$T1276)*12/3</f>
        <v>-0.38061474888314734</v>
      </c>
      <c r="AG275" s="116">
        <f>(幕後結果!$AI$2+幕後結果!$AI$4*幕後結果_最佳化!$U1276)*12/3</f>
        <v>9.127009505809279E-2</v>
      </c>
      <c r="AH275" s="116">
        <f>(幕後結果!$AJ$2+幕後結果!$AJ$4*幕後結果_最佳化!$V1276)*12/3</f>
        <v>0.27744117191629886</v>
      </c>
      <c r="AI275" s="93">
        <f>(幕後結果!$AK$2+幕後結果!$AK$4*幕後結果_最佳化!$W1276)*12/3</f>
        <v>-0.16346839232276045</v>
      </c>
      <c r="AJ275" s="53"/>
      <c r="AK275" s="53"/>
      <c r="AL275" s="53"/>
      <c r="AM275" s="101">
        <v>274</v>
      </c>
      <c r="AN275" s="120">
        <f t="shared" si="53"/>
        <v>6.4591861232319622E-2</v>
      </c>
      <c r="AO275" s="120">
        <f t="shared" si="54"/>
        <v>8.2570944979709366E-3</v>
      </c>
      <c r="AP275" s="120">
        <f t="shared" si="55"/>
        <v>0.14426408107335115</v>
      </c>
      <c r="AQ275" s="120">
        <f t="shared" si="56"/>
        <v>1.0989931150363634E-2</v>
      </c>
      <c r="AR275" s="120">
        <f t="shared" si="57"/>
        <v>0.10998388659221515</v>
      </c>
      <c r="AS275" s="120">
        <f t="shared" si="58"/>
        <v>7.0693974641327775E-2</v>
      </c>
      <c r="AT275" s="120">
        <f t="shared" si="59"/>
        <v>0.13404843221992555</v>
      </c>
      <c r="AU275" s="120">
        <f t="shared" si="60"/>
        <v>0.18445662170039795</v>
      </c>
      <c r="AV275" s="120">
        <f t="shared" si="61"/>
        <v>0.12774233876435412</v>
      </c>
      <c r="AW275" s="120">
        <f t="shared" si="62"/>
        <v>0.14497177812777418</v>
      </c>
      <c r="AX275" s="120">
        <f t="shared" si="63"/>
        <v>1</v>
      </c>
      <c r="AY275" s="120">
        <f>SUMPRODUCT(AN275:AW275,幕後結果_最佳化!$Z$1005:$AI$1005)</f>
        <v>1.8641220816900471E-2</v>
      </c>
      <c r="AZ275" s="120">
        <f>(SUMPRODUCT(AN275:AW275,MMULT(AN275:AW275,幕後結果!$AB$9:$AK$18)))*252</f>
        <v>2.4858125345347412E-2</v>
      </c>
      <c r="BA275" s="120">
        <f t="shared" si="64"/>
        <v>0.15766459762847021</v>
      </c>
      <c r="BB275" s="115">
        <f t="shared" si="65"/>
        <v>-0.15386319787695327</v>
      </c>
      <c r="BC275" s="53"/>
      <c r="BD275" s="53"/>
    </row>
    <row r="276" spans="1:56">
      <c r="A276" s="88">
        <v>275</v>
      </c>
      <c r="B276" s="116">
        <v>0.46864480534977981</v>
      </c>
      <c r="C276" s="116">
        <v>0.2635809284786863</v>
      </c>
      <c r="D276" s="116">
        <v>2.2047363210483839E-2</v>
      </c>
      <c r="E276" s="116">
        <v>0.13851500306930409</v>
      </c>
      <c r="F276" s="116">
        <v>0.80575619469715831</v>
      </c>
      <c r="G276" s="116">
        <v>0.56420080715289012</v>
      </c>
      <c r="H276" s="116">
        <v>0.72754691619275325</v>
      </c>
      <c r="I276" s="116">
        <v>0.44732572682318894</v>
      </c>
      <c r="J276" s="116">
        <v>0.41337218182690072</v>
      </c>
      <c r="K276" s="97">
        <v>0.52886119378898555</v>
      </c>
      <c r="L276" s="98"/>
      <c r="M276" s="99">
        <v>275</v>
      </c>
      <c r="N276" s="119">
        <v>-7.8676911241959815E-2</v>
      </c>
      <c r="O276" s="119">
        <v>-0.63234439962091593</v>
      </c>
      <c r="P276" s="119">
        <v>-2.0131892243648721</v>
      </c>
      <c r="Q276" s="119">
        <v>-1.0870153947965171</v>
      </c>
      <c r="R276" s="119">
        <v>0.86236333430483048</v>
      </c>
      <c r="S276" s="119">
        <v>0.16162853421920831</v>
      </c>
      <c r="T276" s="119">
        <v>0.60541066329204529</v>
      </c>
      <c r="U276" s="116">
        <v>-0.13242081249251605</v>
      </c>
      <c r="V276" s="116">
        <v>-0.21887892523483471</v>
      </c>
      <c r="W276" s="91">
        <v>7.2407504906854242E-2</v>
      </c>
      <c r="X276" s="53"/>
      <c r="Y276" s="92">
        <v>275</v>
      </c>
      <c r="Z276" s="116">
        <f>(幕後結果!$AB$2+幕後結果!$AB$4*幕後結果_最佳化!$N1277)*12/3</f>
        <v>0.13471399536114478</v>
      </c>
      <c r="AA276" s="116">
        <f>(幕後結果!$AC$2+幕後結果!$AC$4*幕後結果_最佳化!$O1277)*12/3</f>
        <v>-0.16151346539071909</v>
      </c>
      <c r="AB276" s="116">
        <f>(幕後結果!$AD$2+幕後結果!$AD$4*幕後結果_最佳化!$P1277)*12/3</f>
        <v>-1.573565605429988</v>
      </c>
      <c r="AC276" s="116">
        <f>(幕後結果!$AE$2+幕後結果!$AE$4*幕後結果_最佳化!$Q1277)*12/3</f>
        <v>-1.0446733559083823</v>
      </c>
      <c r="AD276" s="116">
        <f>(幕後結果!$AF$2+幕後結果!$AF$4*幕後結果_最佳化!$R1277)*12/3</f>
        <v>-0.20067903500786469</v>
      </c>
      <c r="AE276" s="116">
        <f>(幕後結果!$AG$2+幕後結果!$AG$4*幕後結果_最佳化!$S1277)*12/3</f>
        <v>0.13269275072986741</v>
      </c>
      <c r="AF276" s="116">
        <f>(幕後結果!$AH$2+幕後結果!$AH$4*幕後結果_最佳化!$T1277)*12/3</f>
        <v>0.11802829115292153</v>
      </c>
      <c r="AG276" s="116">
        <f>(幕後結果!$AI$2+幕後結果!$AI$4*幕後結果_最佳化!$U1277)*12/3</f>
        <v>-8.3794757076722015E-2</v>
      </c>
      <c r="AH276" s="116">
        <f>(幕後結果!$AJ$2+幕後結果!$AJ$4*幕後結果_最佳化!$V1277)*12/3</f>
        <v>-0.60443600483105164</v>
      </c>
      <c r="AI276" s="93">
        <f>(幕後結果!$AK$2+幕後結果!$AK$4*幕後結果_最佳化!$W1277)*12/3</f>
        <v>-8.1588629978586735E-3</v>
      </c>
      <c r="AJ276" s="53"/>
      <c r="AK276" s="53"/>
      <c r="AL276" s="53"/>
      <c r="AM276" s="101">
        <v>275</v>
      </c>
      <c r="AN276" s="120">
        <f t="shared" si="53"/>
        <v>9.1462390055416565E-2</v>
      </c>
      <c r="AO276" s="120">
        <f t="shared" si="54"/>
        <v>0.12448672640147652</v>
      </c>
      <c r="AP276" s="120">
        <f t="shared" si="55"/>
        <v>2.3229074443080786E-2</v>
      </c>
      <c r="AQ276" s="120">
        <f t="shared" si="56"/>
        <v>9.8662030927948577E-2</v>
      </c>
      <c r="AR276" s="120">
        <f t="shared" si="57"/>
        <v>8.8920935842709978E-2</v>
      </c>
      <c r="AS276" s="120">
        <f t="shared" si="58"/>
        <v>0.1379499938748551</v>
      </c>
      <c r="AT276" s="120">
        <f t="shared" si="59"/>
        <v>0.13698223281769339</v>
      </c>
      <c r="AU276" s="120">
        <f t="shared" si="60"/>
        <v>0.10963740493037183</v>
      </c>
      <c r="AV276" s="120">
        <f t="shared" si="61"/>
        <v>7.4113666528177649E-2</v>
      </c>
      <c r="AW276" s="120">
        <f t="shared" si="62"/>
        <v>0.11455554417826955</v>
      </c>
      <c r="AX276" s="120">
        <f t="shared" si="63"/>
        <v>1</v>
      </c>
      <c r="AY276" s="120">
        <f>SUMPRODUCT(AN276:AW276,幕後結果_最佳化!$Z$1005:$AI$1005)</f>
        <v>0.11318564733574246</v>
      </c>
      <c r="AZ276" s="120">
        <f>(SUMPRODUCT(AN276:AW276,MMULT(AN276:AW276,幕後結果!$AB$9:$AK$18)))*252</f>
        <v>2.3359238641780775E-2</v>
      </c>
      <c r="BA276" s="120">
        <f t="shared" si="64"/>
        <v>0.15283729466913754</v>
      </c>
      <c r="BB276" s="115">
        <f t="shared" si="65"/>
        <v>0.45987235960893558</v>
      </c>
      <c r="BC276" s="53"/>
      <c r="BD276" s="53"/>
    </row>
    <row r="277" spans="1:56">
      <c r="A277" s="88">
        <v>276</v>
      </c>
      <c r="B277" s="116">
        <v>0.91196367332808737</v>
      </c>
      <c r="C277" s="116">
        <v>0.48140958868352124</v>
      </c>
      <c r="D277" s="116">
        <v>3.5359082646111872E-2</v>
      </c>
      <c r="E277" s="116">
        <v>0.12571316737267257</v>
      </c>
      <c r="F277" s="116">
        <v>0.21717253207091569</v>
      </c>
      <c r="G277" s="116">
        <v>0.21823849898138814</v>
      </c>
      <c r="H277" s="116">
        <v>0.90375636375151935</v>
      </c>
      <c r="I277" s="116">
        <v>0.93148799463580012</v>
      </c>
      <c r="J277" s="116">
        <v>2.7020894212741009E-2</v>
      </c>
      <c r="K277" s="97">
        <v>0.13965033814425443</v>
      </c>
      <c r="L277" s="98"/>
      <c r="M277" s="99">
        <v>276</v>
      </c>
      <c r="N277" s="119">
        <v>1.3529467166927085</v>
      </c>
      <c r="O277" s="119">
        <v>-4.6616128441724455E-2</v>
      </c>
      <c r="P277" s="119">
        <v>-1.8072829999349045</v>
      </c>
      <c r="Q277" s="119">
        <v>-1.1468918178358496</v>
      </c>
      <c r="R277" s="119">
        <v>-0.78177798002184173</v>
      </c>
      <c r="S277" s="119">
        <v>-0.77815609244317907</v>
      </c>
      <c r="T277" s="119">
        <v>1.3032563071923771</v>
      </c>
      <c r="U277" s="116">
        <v>1.4869651682375324</v>
      </c>
      <c r="V277" s="116">
        <v>-1.9265014704142378</v>
      </c>
      <c r="W277" s="91">
        <v>-1.0818916484054439</v>
      </c>
      <c r="X277" s="53"/>
      <c r="Y277" s="92">
        <v>276</v>
      </c>
      <c r="Z277" s="116">
        <f>(幕後結果!$AB$2+幕後結果!$AB$4*幕後結果_最佳化!$N1278)*12/3</f>
        <v>2.4298889037679543</v>
      </c>
      <c r="AA277" s="116">
        <f>(幕後結果!$AC$2+幕後結果!$AC$4*幕後結果_最佳化!$O1278)*12/3</f>
        <v>0.18493494560733001</v>
      </c>
      <c r="AB277" s="116">
        <f>(幕後結果!$AD$2+幕後結果!$AD$4*幕後結果_最佳化!$P1278)*12/3</f>
        <v>-1.0898941996575278</v>
      </c>
      <c r="AC277" s="116">
        <f>(幕後結果!$AE$2+幕後結果!$AE$4*幕後結果_最佳化!$Q1278)*12/3</f>
        <v>-0.81509623607230308</v>
      </c>
      <c r="AD277" s="116">
        <f>(幕後結果!$AF$2+幕後結果!$AF$4*幕後結果_最佳化!$R1278)*12/3</f>
        <v>-0.86571808347773249</v>
      </c>
      <c r="AE277" s="116">
        <f>(幕後結果!$AG$2+幕後結果!$AG$4*幕後結果_最佳化!$S1278)*12/3</f>
        <v>-0.16842669076884365</v>
      </c>
      <c r="AF277" s="116">
        <f>(幕後結果!$AH$2+幕後結果!$AH$4*幕後結果_最佳化!$T1278)*12/3</f>
        <v>0.54452375056015845</v>
      </c>
      <c r="AG277" s="116">
        <f>(幕後結果!$AI$2+幕後結果!$AI$4*幕後結果_最佳化!$U1278)*12/3</f>
        <v>0.30018266750230899</v>
      </c>
      <c r="AH277" s="116">
        <f>(幕後結果!$AJ$2+幕後結果!$AJ$4*幕後結果_最佳化!$V1278)*12/3</f>
        <v>-0.95867404969637215</v>
      </c>
      <c r="AI277" s="93">
        <f>(幕後結果!$AK$2+幕後結果!$AK$4*幕後結果_最佳化!$W1278)*12/3</f>
        <v>-0.71973142984277894</v>
      </c>
      <c r="AJ277" s="53"/>
      <c r="AK277" s="53"/>
      <c r="AL277" s="53"/>
      <c r="AM277" s="101">
        <v>276</v>
      </c>
      <c r="AN277" s="120">
        <f t="shared" si="53"/>
        <v>0.13281488658730936</v>
      </c>
      <c r="AO277" s="120">
        <f t="shared" si="54"/>
        <v>0.1211843737336631</v>
      </c>
      <c r="AP277" s="120">
        <f t="shared" si="55"/>
        <v>0.12299227704546274</v>
      </c>
      <c r="AQ277" s="120">
        <f t="shared" si="56"/>
        <v>0.10358297492101803</v>
      </c>
      <c r="AR277" s="120">
        <f t="shared" si="57"/>
        <v>5.3252471516624766E-2</v>
      </c>
      <c r="AS277" s="120">
        <f t="shared" si="58"/>
        <v>0.13626186736806883</v>
      </c>
      <c r="AT277" s="120">
        <f t="shared" si="59"/>
        <v>1.3617618909957137E-2</v>
      </c>
      <c r="AU277" s="120">
        <f t="shared" si="60"/>
        <v>9.1466457302433996E-2</v>
      </c>
      <c r="AV277" s="120">
        <f t="shared" si="61"/>
        <v>0.10369733949693055</v>
      </c>
      <c r="AW277" s="120">
        <f t="shared" si="62"/>
        <v>0.12112973311853147</v>
      </c>
      <c r="AX277" s="120">
        <f t="shared" si="63"/>
        <v>1</v>
      </c>
      <c r="AY277" s="120">
        <f>SUMPRODUCT(AN277:AW277,幕後結果_最佳化!$Z$1005:$AI$1005)</f>
        <v>0.13422873074691768</v>
      </c>
      <c r="AZ277" s="120">
        <f>(SUMPRODUCT(AN277:AW277,MMULT(AN277:AW277,幕後結果!$AB$9:$AK$18)))*252</f>
        <v>3.1586163987220799E-2</v>
      </c>
      <c r="BA277" s="120">
        <f t="shared" si="64"/>
        <v>0.17772496725902301</v>
      </c>
      <c r="BB277" s="115">
        <f t="shared" si="65"/>
        <v>0.51387676225485968</v>
      </c>
      <c r="BC277" s="53"/>
      <c r="BD277" s="53"/>
    </row>
    <row r="278" spans="1:56">
      <c r="A278" s="88">
        <v>277</v>
      </c>
      <c r="B278" s="116">
        <v>0.21371690734762883</v>
      </c>
      <c r="C278" s="116">
        <v>0.1101378188065103</v>
      </c>
      <c r="D278" s="116">
        <v>1.9305900324979364E-2</v>
      </c>
      <c r="E278" s="116">
        <v>0.85715762978721721</v>
      </c>
      <c r="F278" s="116">
        <v>0.26533978231631239</v>
      </c>
      <c r="G278" s="116">
        <v>0.80044098414944576</v>
      </c>
      <c r="H278" s="116">
        <v>0.61948556653997189</v>
      </c>
      <c r="I278" s="116">
        <v>0.4776192340725709</v>
      </c>
      <c r="J278" s="116">
        <v>0.80708967290040801</v>
      </c>
      <c r="K278" s="97">
        <v>0.14697608579464538</v>
      </c>
      <c r="L278" s="98"/>
      <c r="M278" s="99">
        <v>277</v>
      </c>
      <c r="N278" s="119">
        <v>-0.79359058598065868</v>
      </c>
      <c r="O278" s="119">
        <v>-1.2257955091240944</v>
      </c>
      <c r="P278" s="119">
        <v>-2.0683002247830946</v>
      </c>
      <c r="Q278" s="119">
        <v>1.0676359946629186</v>
      </c>
      <c r="R278" s="119">
        <v>-0.62696898664535416</v>
      </c>
      <c r="S278" s="119">
        <v>0.84319743684174187</v>
      </c>
      <c r="T278" s="119">
        <v>0.3041299804101999</v>
      </c>
      <c r="U278" s="116">
        <v>-5.6129719964077535E-2</v>
      </c>
      <c r="V278" s="116">
        <v>0.86722150742349824</v>
      </c>
      <c r="W278" s="91">
        <v>-1.0494910515613787</v>
      </c>
      <c r="X278" s="53"/>
      <c r="Y278" s="92">
        <v>277</v>
      </c>
      <c r="Z278" s="116">
        <f>(幕後結果!$AB$2+幕後結果!$AB$4*幕後結果_最佳化!$N1279)*12/3</f>
        <v>-1.0114335645979931</v>
      </c>
      <c r="AA278" s="116">
        <f>(幕後結果!$AC$2+幕後結果!$AC$4*幕後結果_最佳化!$O1279)*12/3</f>
        <v>-0.55043465269591929</v>
      </c>
      <c r="AB278" s="116">
        <f>(幕後結果!$AD$2+幕後結果!$AD$4*幕後結果_最佳化!$P1279)*12/3</f>
        <v>-1.7980966937183023</v>
      </c>
      <c r="AC278" s="116">
        <f>(幕後結果!$AE$2+幕後結果!$AE$4*幕後結果_最佳化!$Q1279)*12/3</f>
        <v>0.39163137970874184</v>
      </c>
      <c r="AD278" s="116">
        <f>(幕後結果!$AF$2+幕後結果!$AF$4*幕後結果_最佳化!$R1279)*12/3</f>
        <v>-1.1273908362443277</v>
      </c>
      <c r="AE278" s="116">
        <f>(幕後結果!$AG$2+幕後結果!$AG$4*幕後結果_最佳化!$S1279)*12/3</f>
        <v>1.0218650843975019</v>
      </c>
      <c r="AF278" s="116">
        <f>(幕後結果!$AH$2+幕後結果!$AH$4*幕後結果_最佳化!$T1279)*12/3</f>
        <v>-0.16407528173910382</v>
      </c>
      <c r="AG278" s="116">
        <f>(幕後結果!$AI$2+幕後結果!$AI$4*幕後結果_最佳化!$U1279)*12/3</f>
        <v>-0.10154593808925755</v>
      </c>
      <c r="AH278" s="116">
        <f>(幕後結果!$AJ$2+幕後結果!$AJ$4*幕後結果_最佳化!$V1279)*12/3</f>
        <v>-0.36934652758716857</v>
      </c>
      <c r="AI278" s="93">
        <f>(幕後結果!$AK$2+幕後結果!$AK$4*幕後結果_最佳化!$W1279)*12/3</f>
        <v>-0.39568270284750956</v>
      </c>
      <c r="AJ278" s="53"/>
      <c r="AK278" s="53"/>
      <c r="AL278" s="53"/>
      <c r="AM278" s="101">
        <v>277</v>
      </c>
      <c r="AN278" s="120">
        <f t="shared" si="53"/>
        <v>2.855498460613573E-2</v>
      </c>
      <c r="AO278" s="120">
        <f t="shared" si="54"/>
        <v>1.7933197069497746E-2</v>
      </c>
      <c r="AP278" s="120">
        <f t="shared" si="55"/>
        <v>1.01271641783674E-2</v>
      </c>
      <c r="AQ278" s="120">
        <f t="shared" si="56"/>
        <v>0.14138369067578266</v>
      </c>
      <c r="AR278" s="120">
        <f t="shared" si="57"/>
        <v>5.8555436713524339E-2</v>
      </c>
      <c r="AS278" s="120">
        <f t="shared" si="58"/>
        <v>0.16687054465019879</v>
      </c>
      <c r="AT278" s="120">
        <f t="shared" si="59"/>
        <v>0.16610125026100517</v>
      </c>
      <c r="AU278" s="120">
        <f t="shared" si="60"/>
        <v>0.13047951649735165</v>
      </c>
      <c r="AV278" s="120">
        <f t="shared" si="61"/>
        <v>0.13459201840240007</v>
      </c>
      <c r="AW278" s="120">
        <f t="shared" si="62"/>
        <v>0.14540219694573658</v>
      </c>
      <c r="AX278" s="120">
        <f t="shared" si="63"/>
        <v>1.0000000000000002</v>
      </c>
      <c r="AY278" s="120">
        <f>SUMPRODUCT(AN278:AW278,幕後結果_最佳化!$Z$1005:$AI$1005)</f>
        <v>8.814740022428702E-2</v>
      </c>
      <c r="AZ278" s="120">
        <f>(SUMPRODUCT(AN278:AW278,MMULT(AN278:AW278,幕後結果!$AB$9:$AK$18)))*252</f>
        <v>2.2848003756127441E-2</v>
      </c>
      <c r="BA278" s="120">
        <f t="shared" si="64"/>
        <v>0.15115556144623804</v>
      </c>
      <c r="BB278" s="115">
        <f t="shared" si="65"/>
        <v>0.29934327120593773</v>
      </c>
      <c r="BC278" s="53"/>
      <c r="BD278" s="53"/>
    </row>
    <row r="279" spans="1:56">
      <c r="A279" s="88">
        <v>278</v>
      </c>
      <c r="B279" s="116">
        <v>0.14570692998707013</v>
      </c>
      <c r="C279" s="116">
        <v>8.0328029426217418E-2</v>
      </c>
      <c r="D279" s="116">
        <v>0.71433010076356407</v>
      </c>
      <c r="E279" s="116">
        <v>0.18976755564225245</v>
      </c>
      <c r="F279" s="116">
        <v>0.74517820622577857</v>
      </c>
      <c r="G279" s="116">
        <v>0.23799591363626793</v>
      </c>
      <c r="H279" s="116">
        <v>0.19596828160116697</v>
      </c>
      <c r="I279" s="116">
        <v>0.43247907275942077</v>
      </c>
      <c r="J279" s="116">
        <v>0.61108912811014404</v>
      </c>
      <c r="K279" s="97">
        <v>0.30732904948686612</v>
      </c>
      <c r="L279" s="98"/>
      <c r="M279" s="99">
        <v>278</v>
      </c>
      <c r="N279" s="119">
        <v>-1.055025068098264</v>
      </c>
      <c r="O279" s="119">
        <v>-1.4028684893195971</v>
      </c>
      <c r="P279" s="119">
        <v>0.56607941150841212</v>
      </c>
      <c r="Q279" s="119">
        <v>-0.8787531910808194</v>
      </c>
      <c r="R279" s="119">
        <v>0.65939276395852053</v>
      </c>
      <c r="S279" s="119">
        <v>-0.71276396535246478</v>
      </c>
      <c r="T279" s="119">
        <v>-0.85611067735840973</v>
      </c>
      <c r="U279" s="116">
        <v>-0.1700661100065638</v>
      </c>
      <c r="V279" s="116">
        <v>0.28215880566166612</v>
      </c>
      <c r="W279" s="91">
        <v>-0.5034355267954842</v>
      </c>
      <c r="X279" s="53"/>
      <c r="Y279" s="92">
        <v>278</v>
      </c>
      <c r="Z279" s="116">
        <f>(幕後結果!$AB$2+幕後結果!$AB$4*幕後結果_最佳化!$N1280)*12/3</f>
        <v>-1.4305645790911674</v>
      </c>
      <c r="AA279" s="116">
        <f>(幕後結果!$AC$2+幕後結果!$AC$4*幕後結果_最佳化!$O1280)*12/3</f>
        <v>-0.6640007113290175</v>
      </c>
      <c r="AB279" s="116">
        <f>(幕後結果!$AD$2+幕後結果!$AD$4*幕後結果_最佳化!$P1280)*12/3</f>
        <v>0.17166884517383482</v>
      </c>
      <c r="AC279" s="116">
        <f>(幕後結果!$AE$2+幕後結果!$AE$4*幕後結果_最佳化!$Q1280)*12/3</f>
        <v>-0.74663776074633592</v>
      </c>
      <c r="AD279" s="116">
        <f>(幕後結果!$AF$2+幕後結果!$AF$4*幕後結果_最佳化!$R1280)*12/3</f>
        <v>-0.14447447892088605</v>
      </c>
      <c r="AE279" s="116">
        <f>(幕後結果!$AG$2+幕後結果!$AG$4*幕後結果_最佳化!$S1280)*12/3</f>
        <v>-0.32830265825527338</v>
      </c>
      <c r="AF279" s="116">
        <f>(幕後結果!$AH$2+幕後結果!$AH$4*幕後結果_最佳化!$T1280)*12/3</f>
        <v>-0.61807291188503366</v>
      </c>
      <c r="AG279" s="116">
        <f>(幕後結果!$AI$2+幕後結果!$AI$4*幕後結果_最佳化!$U1280)*12/3</f>
        <v>-0.2866907693589697</v>
      </c>
      <c r="AH279" s="116">
        <f>(幕後結果!$AJ$2+幕後結果!$AJ$4*幕後結果_最佳化!$V1280)*12/3</f>
        <v>-0.45936076486910293</v>
      </c>
      <c r="AI279" s="93">
        <f>(幕後結果!$AK$2+幕後結果!$AK$4*幕後結果_最佳化!$W1280)*12/3</f>
        <v>-0.10230062354568265</v>
      </c>
      <c r="AJ279" s="53"/>
      <c r="AK279" s="53"/>
      <c r="AL279" s="53"/>
      <c r="AM279" s="101">
        <v>278</v>
      </c>
      <c r="AN279" s="120">
        <f t="shared" si="53"/>
        <v>0.11764852993209017</v>
      </c>
      <c r="AO279" s="120">
        <f t="shared" si="54"/>
        <v>4.5431571429993753E-3</v>
      </c>
      <c r="AP279" s="120">
        <f t="shared" si="55"/>
        <v>0.17084952635036513</v>
      </c>
      <c r="AQ279" s="120">
        <f t="shared" si="56"/>
        <v>0.10023369093244763</v>
      </c>
      <c r="AR279" s="120">
        <f t="shared" si="57"/>
        <v>7.5402713802540974E-2</v>
      </c>
      <c r="AS279" s="120">
        <f t="shared" si="58"/>
        <v>0.1567614415640588</v>
      </c>
      <c r="AT279" s="120">
        <f t="shared" si="59"/>
        <v>0.15758520935471892</v>
      </c>
      <c r="AU279" s="120">
        <f t="shared" si="60"/>
        <v>0.13085626862473365</v>
      </c>
      <c r="AV279" s="120">
        <f t="shared" si="61"/>
        <v>3.7947833584231344E-2</v>
      </c>
      <c r="AW279" s="120">
        <f t="shared" si="62"/>
        <v>4.8171628711813991E-2</v>
      </c>
      <c r="AX279" s="120">
        <f t="shared" si="63"/>
        <v>1</v>
      </c>
      <c r="AY279" s="120">
        <f>SUMPRODUCT(AN279:AW279,幕後結果_最佳化!$Z$1005:$AI$1005)</f>
        <v>9.6411901535040506E-2</v>
      </c>
      <c r="AZ279" s="120">
        <f>(SUMPRODUCT(AN279:AW279,MMULT(AN279:AW279,幕後結果!$AB$9:$AK$18)))*252</f>
        <v>3.0312367678685143E-2</v>
      </c>
      <c r="BA279" s="120">
        <f t="shared" si="64"/>
        <v>0.17410447345971655</v>
      </c>
      <c r="BB279" s="115">
        <f t="shared" si="65"/>
        <v>0.307355121161903</v>
      </c>
      <c r="BC279" s="53"/>
      <c r="BD279" s="53"/>
    </row>
    <row r="280" spans="1:56">
      <c r="A280" s="88">
        <v>279</v>
      </c>
      <c r="B280" s="116">
        <v>0.82844216108889301</v>
      </c>
      <c r="C280" s="116">
        <v>0.91486992825663971</v>
      </c>
      <c r="D280" s="116">
        <v>0.41431500684234845</v>
      </c>
      <c r="E280" s="116">
        <v>0.43020458454563704</v>
      </c>
      <c r="F280" s="116">
        <v>0.81674610364453759</v>
      </c>
      <c r="G280" s="116">
        <v>0.73788873505203423</v>
      </c>
      <c r="H280" s="116">
        <v>0.55981688088675208</v>
      </c>
      <c r="I280" s="116">
        <v>6.2458355198194537E-2</v>
      </c>
      <c r="J280" s="116">
        <v>0.28415934931316222</v>
      </c>
      <c r="K280" s="97">
        <v>0.16959136629452809</v>
      </c>
      <c r="L280" s="98"/>
      <c r="M280" s="99">
        <v>279</v>
      </c>
      <c r="N280" s="119">
        <v>0.94802706148742</v>
      </c>
      <c r="O280" s="119">
        <v>1.371368398486871</v>
      </c>
      <c r="P280" s="119">
        <v>-0.21645895782134467</v>
      </c>
      <c r="Q280" s="119">
        <v>-0.17585333259669506</v>
      </c>
      <c r="R280" s="119">
        <v>0.90303410848302224</v>
      </c>
      <c r="S280" s="119">
        <v>0.63685003688020803</v>
      </c>
      <c r="T280" s="119">
        <v>0.15050495945699074</v>
      </c>
      <c r="U280" s="116">
        <v>-1.5344592521654596</v>
      </c>
      <c r="V280" s="116">
        <v>-0.57052938352638238</v>
      </c>
      <c r="W280" s="91">
        <v>-0.95578131044620329</v>
      </c>
      <c r="X280" s="53"/>
      <c r="Y280" s="92">
        <v>279</v>
      </c>
      <c r="Z280" s="116">
        <f>(幕後結果!$AB$2+幕後結果!$AB$4*幕後結果_最佳化!$N1281)*12/3</f>
        <v>1.7807228698930746</v>
      </c>
      <c r="AA280" s="116">
        <f>(幕後結果!$AC$2+幕後結果!$AC$4*幕後結果_最佳化!$O1281)*12/3</f>
        <v>1.2231079250999546</v>
      </c>
      <c r="AB280" s="116">
        <f>(幕後結果!$AD$2+幕後結果!$AD$4*幕後結果_最佳化!$P1281)*12/3</f>
        <v>0.15070331611464707</v>
      </c>
      <c r="AC280" s="116">
        <f>(幕後結果!$AE$2+幕後結果!$AE$4*幕後結果_最佳化!$Q1281)*12/3</f>
        <v>0.12747318397761964</v>
      </c>
      <c r="AD280" s="116">
        <f>(幕後結果!$AF$2+幕後結果!$AF$4*幕後結果_最佳化!$R1281)*12/3</f>
        <v>0.19195262489349363</v>
      </c>
      <c r="AE280" s="116">
        <f>(幕後結果!$AG$2+幕後結果!$AG$4*幕後結果_最佳化!$S1281)*12/3</f>
        <v>1.0445812417879328</v>
      </c>
      <c r="AF280" s="116">
        <f>(幕後結果!$AH$2+幕後結果!$AH$4*幕後結果_最佳化!$T1281)*12/3</f>
        <v>0.29744725137453776</v>
      </c>
      <c r="AG280" s="116">
        <f>(幕後結果!$AI$2+幕後結果!$AI$4*幕後結果_最佳化!$U1281)*12/3</f>
        <v>-0.16226438695708642</v>
      </c>
      <c r="AH280" s="116">
        <f>(幕後結果!$AJ$2+幕後結果!$AJ$4*幕後結果_最佳化!$V1281)*12/3</f>
        <v>-0.40649460925923869</v>
      </c>
      <c r="AI280" s="93">
        <f>(幕後結果!$AK$2+幕後結果!$AK$4*幕後結果_最佳化!$W1281)*12/3</f>
        <v>-0.4523885117035582</v>
      </c>
      <c r="AJ280" s="53"/>
      <c r="AK280" s="53"/>
      <c r="AL280" s="53"/>
      <c r="AM280" s="101">
        <v>279</v>
      </c>
      <c r="AN280" s="120">
        <f t="shared" si="53"/>
        <v>0.17132524950430339</v>
      </c>
      <c r="AO280" s="120">
        <f t="shared" si="54"/>
        <v>0.1534426143312666</v>
      </c>
      <c r="AP280" s="120">
        <f t="shared" si="55"/>
        <v>0.15407448691795553</v>
      </c>
      <c r="AQ280" s="120">
        <f t="shared" si="56"/>
        <v>5.1496345020624661E-2</v>
      </c>
      <c r="AR280" s="120">
        <f t="shared" si="57"/>
        <v>7.1428128887762706E-3</v>
      </c>
      <c r="AS280" s="120">
        <f t="shared" si="58"/>
        <v>0.20379365717859838</v>
      </c>
      <c r="AT280" s="120">
        <f t="shared" si="59"/>
        <v>0.10512667710385484</v>
      </c>
      <c r="AU280" s="120">
        <f t="shared" si="60"/>
        <v>4.6905751709754809E-3</v>
      </c>
      <c r="AV280" s="120">
        <f t="shared" si="61"/>
        <v>4.4306310561880169E-2</v>
      </c>
      <c r="AW280" s="120">
        <f t="shared" si="62"/>
        <v>0.1046012713217646</v>
      </c>
      <c r="AX280" s="120">
        <f t="shared" si="63"/>
        <v>0.99999999999999989</v>
      </c>
      <c r="AY280" s="120">
        <f>SUMPRODUCT(AN280:AW280,幕後結果_最佳化!$Z$1005:$AI$1005)</f>
        <v>0.21730341566845124</v>
      </c>
      <c r="AZ280" s="120">
        <f>(SUMPRODUCT(AN280:AW280,MMULT(AN280:AW280,幕後結果!$AB$9:$AK$18)))*252</f>
        <v>3.7611694234425737E-2</v>
      </c>
      <c r="BA280" s="120">
        <f t="shared" si="64"/>
        <v>0.19393734615701469</v>
      </c>
      <c r="BB280" s="115">
        <f t="shared" si="65"/>
        <v>0.89927710739762068</v>
      </c>
      <c r="BC280" s="53"/>
      <c r="BD280" s="53"/>
    </row>
    <row r="281" spans="1:56">
      <c r="A281" s="88">
        <v>280</v>
      </c>
      <c r="B281" s="116">
        <v>0.80346817859038788</v>
      </c>
      <c r="C281" s="116">
        <v>0.8638480033482494</v>
      </c>
      <c r="D281" s="116">
        <v>0.44854384090048338</v>
      </c>
      <c r="E281" s="116">
        <v>0.69424369034073274</v>
      </c>
      <c r="F281" s="116">
        <v>0.84754785112882103</v>
      </c>
      <c r="G281" s="116">
        <v>0.33479799488900808</v>
      </c>
      <c r="H281" s="116">
        <v>0.24089748595347871</v>
      </c>
      <c r="I281" s="116">
        <v>0.63566193418790284</v>
      </c>
      <c r="J281" s="116">
        <v>0.57705210603084289</v>
      </c>
      <c r="K281" s="97">
        <v>0.17349550100060251</v>
      </c>
      <c r="L281" s="98"/>
      <c r="M281" s="99">
        <v>280</v>
      </c>
      <c r="N281" s="119">
        <v>0.85407462462772687</v>
      </c>
      <c r="O281" s="119">
        <v>1.0977721548039563</v>
      </c>
      <c r="P281" s="119">
        <v>-0.12934118802278158</v>
      </c>
      <c r="Q281" s="119">
        <v>0.50791547831171813</v>
      </c>
      <c r="R281" s="119">
        <v>1.0259730281470596</v>
      </c>
      <c r="S281" s="119">
        <v>-0.42670255441907862</v>
      </c>
      <c r="T281" s="119">
        <v>-0.70341851419212365</v>
      </c>
      <c r="U281" s="116">
        <v>0.34688710893061908</v>
      </c>
      <c r="V281" s="116">
        <v>0.1943577266720411</v>
      </c>
      <c r="W281" s="91">
        <v>-0.94044177600582146</v>
      </c>
      <c r="X281" s="53"/>
      <c r="Y281" s="92">
        <v>280</v>
      </c>
      <c r="Z281" s="116">
        <f>(幕後結果!$AB$2+幕後結果!$AB$4*幕後結果_最佳化!$N1282)*12/3</f>
        <v>1.63009859165653</v>
      </c>
      <c r="AA281" s="116">
        <f>(幕後結果!$AC$2+幕後結果!$AC$4*幕後結果_最佳化!$O1282)*12/3</f>
        <v>1.031662619277439</v>
      </c>
      <c r="AB281" s="116">
        <f>(幕後結果!$AD$2+幕後結果!$AD$4*幕後結果_最佳化!$P1282)*12/3</f>
        <v>0.18115006673311548</v>
      </c>
      <c r="AC281" s="116">
        <f>(幕後結果!$AE$2+幕後結果!$AE$4*幕後結果_最佳化!$Q1282)*12/3</f>
        <v>0.61167159326258203</v>
      </c>
      <c r="AD281" s="116">
        <f>(幕後結果!$AF$2+幕後結果!$AF$4*幕後結果_最佳化!$R1282)*12/3</f>
        <v>0.26313508103970129</v>
      </c>
      <c r="AE281" s="116">
        <f>(幕後結果!$AG$2+幕後結果!$AG$4*幕後結果_最佳化!$S1282)*12/3</f>
        <v>0.54548974733001088</v>
      </c>
      <c r="AF281" s="116">
        <f>(幕後結果!$AH$2+幕後結果!$AH$4*幕後結果_最佳化!$T1282)*12/3</f>
        <v>-0.12140706678049329</v>
      </c>
      <c r="AG281" s="116">
        <f>(幕後結果!$AI$2+幕後結果!$AI$4*幕後結果_最佳化!$U1282)*12/3</f>
        <v>0.42094023107612005</v>
      </c>
      <c r="AH281" s="116">
        <f>(幕後結果!$AJ$2+幕後結果!$AJ$4*幕後結果_最佳化!$V1282)*12/3</f>
        <v>8.221077981811753E-2</v>
      </c>
      <c r="AI281" s="93">
        <f>(幕後結果!$AK$2+幕後結果!$AK$4*幕後結果_最佳化!$W1282)*12/3</f>
        <v>-7.0476744083135756E-2</v>
      </c>
      <c r="AJ281" s="53"/>
      <c r="AK281" s="53"/>
      <c r="AL281" s="53"/>
      <c r="AM281" s="101">
        <v>280</v>
      </c>
      <c r="AN281" s="120">
        <f t="shared" si="53"/>
        <v>0.16417616591499423</v>
      </c>
      <c r="AO281" s="120">
        <f t="shared" si="54"/>
        <v>2.0441941573805383E-2</v>
      </c>
      <c r="AP281" s="120">
        <f t="shared" si="55"/>
        <v>0.15399903771955092</v>
      </c>
      <c r="AQ281" s="120">
        <f t="shared" si="56"/>
        <v>0.16046655555122447</v>
      </c>
      <c r="AR281" s="120">
        <f t="shared" si="57"/>
        <v>0.15022191486891764</v>
      </c>
      <c r="AS281" s="120">
        <f t="shared" si="58"/>
        <v>0.12476820268852586</v>
      </c>
      <c r="AT281" s="120">
        <f t="shared" si="59"/>
        <v>2.7440438139377171E-2</v>
      </c>
      <c r="AU281" s="120">
        <f t="shared" si="60"/>
        <v>5.0353707254104187E-2</v>
      </c>
      <c r="AV281" s="120">
        <f t="shared" si="61"/>
        <v>5.2474718732072267E-2</v>
      </c>
      <c r="AW281" s="120">
        <f t="shared" si="62"/>
        <v>9.5657317557427957E-2</v>
      </c>
      <c r="AX281" s="120">
        <f t="shared" si="63"/>
        <v>1</v>
      </c>
      <c r="AY281" s="120">
        <f>SUMPRODUCT(AN281:AW281,幕後結果_最佳化!$Z$1005:$AI$1005)</f>
        <v>7.320156868472158E-2</v>
      </c>
      <c r="AZ281" s="120">
        <f>(SUMPRODUCT(AN281:AW281,MMULT(AN281:AW281,幕後結果!$AB$9:$AK$18)))*252</f>
        <v>4.0651691377747552E-2</v>
      </c>
      <c r="BA281" s="120">
        <f t="shared" si="64"/>
        <v>0.20162264599431173</v>
      </c>
      <c r="BB281" s="115">
        <f t="shared" si="65"/>
        <v>0.15028851811406374</v>
      </c>
      <c r="BC281" s="53"/>
      <c r="BD281" s="53"/>
    </row>
    <row r="282" spans="1:56">
      <c r="A282" s="88">
        <v>281</v>
      </c>
      <c r="B282" s="116">
        <v>4.1056645357199439E-2</v>
      </c>
      <c r="C282" s="116">
        <v>0.9777214816441997</v>
      </c>
      <c r="D282" s="116">
        <v>0.15572508269735597</v>
      </c>
      <c r="E282" s="116">
        <v>0.7129626107228586</v>
      </c>
      <c r="F282" s="116">
        <v>0.67030364649290397</v>
      </c>
      <c r="G282" s="116">
        <v>0.30553279624774299</v>
      </c>
      <c r="H282" s="116">
        <v>0.19092469305028215</v>
      </c>
      <c r="I282" s="116">
        <v>0.1656837317863018</v>
      </c>
      <c r="J282" s="116">
        <v>0.13040231706964311</v>
      </c>
      <c r="K282" s="97">
        <v>0.33681303066342605</v>
      </c>
      <c r="L282" s="98"/>
      <c r="M282" s="99">
        <v>281</v>
      </c>
      <c r="N282" s="119">
        <v>-1.738553733449496</v>
      </c>
      <c r="O282" s="119">
        <v>2.0088123623630856</v>
      </c>
      <c r="P282" s="119">
        <v>-1.0121838315762122</v>
      </c>
      <c r="Q282" s="119">
        <v>0.56206053080981211</v>
      </c>
      <c r="R282" s="119">
        <v>0.4407517784515364</v>
      </c>
      <c r="S282" s="119">
        <v>-0.50855298258572701</v>
      </c>
      <c r="T282" s="119">
        <v>-0.87449381667882609</v>
      </c>
      <c r="U282" s="116">
        <v>-0.97136316694232694</v>
      </c>
      <c r="V282" s="116">
        <v>-1.1244913592418646</v>
      </c>
      <c r="W282" s="91">
        <v>-0.42117669421315168</v>
      </c>
      <c r="X282" s="53"/>
      <c r="Y282" s="92">
        <v>281</v>
      </c>
      <c r="Z282" s="116">
        <f>(幕後結果!$AB$2+幕後結果!$AB$4*幕後結果_最佳化!$N1283)*12/3</f>
        <v>-2.5263957817056406</v>
      </c>
      <c r="AA282" s="116">
        <f>(幕後結果!$AC$2+幕後結果!$AC$4*幕後結果_最佳化!$O1283)*12/3</f>
        <v>1.8188704832992755</v>
      </c>
      <c r="AB282" s="116">
        <f>(幕後結果!$AD$2+幕後結果!$AD$4*幕後結果_最佳化!$P1283)*12/3</f>
        <v>-0.95850154991885483</v>
      </c>
      <c r="AC282" s="116">
        <f>(幕後結果!$AE$2+幕後結果!$AE$4*幕後結果_最佳化!$Q1283)*12/3</f>
        <v>0.20426409129743853</v>
      </c>
      <c r="AD282" s="116">
        <f>(幕後結果!$AF$2+幕後結果!$AF$4*幕後結果_最佳化!$R1283)*12/3</f>
        <v>-0.59125678302979034</v>
      </c>
      <c r="AE282" s="116">
        <f>(幕後結果!$AG$2+幕後結果!$AG$4*幕後結果_最佳化!$S1283)*12/3</f>
        <v>0.25034760565000058</v>
      </c>
      <c r="AF282" s="116">
        <f>(幕後結果!$AH$2+幕後結果!$AH$4*幕後結果_最佳化!$T1283)*12/3</f>
        <v>-0.41963689553377215</v>
      </c>
      <c r="AG282" s="116">
        <f>(幕後結果!$AI$2+幕後結果!$AI$4*幕後結果_最佳化!$U1283)*12/3</f>
        <v>-7.6682174109276025E-2</v>
      </c>
      <c r="AH282" s="116">
        <f>(幕後結果!$AJ$2+幕後結果!$AJ$4*幕後結果_最佳化!$V1283)*12/3</f>
        <v>-1.2389603495669368</v>
      </c>
      <c r="AI282" s="93">
        <f>(幕後結果!$AK$2+幕後結果!$AK$4*幕後結果_最佳化!$W1283)*12/3</f>
        <v>-0.89015766682483211</v>
      </c>
      <c r="AJ282" s="53"/>
      <c r="AK282" s="53"/>
      <c r="AL282" s="53"/>
      <c r="AM282" s="101">
        <v>281</v>
      </c>
      <c r="AN282" s="120">
        <f t="shared" si="53"/>
        <v>0.18130363321989845</v>
      </c>
      <c r="AO282" s="120">
        <f t="shared" si="54"/>
        <v>3.8930319021954034E-2</v>
      </c>
      <c r="AP282" s="120">
        <f t="shared" si="55"/>
        <v>0.10543021680527853</v>
      </c>
      <c r="AQ282" s="120">
        <f t="shared" si="56"/>
        <v>0.13195522396937939</v>
      </c>
      <c r="AR282" s="120">
        <f t="shared" si="57"/>
        <v>0.11839029859294263</v>
      </c>
      <c r="AS282" s="120">
        <f t="shared" si="58"/>
        <v>1.6050129864879459E-3</v>
      </c>
      <c r="AT282" s="120">
        <f t="shared" si="59"/>
        <v>6.2070874716742289E-2</v>
      </c>
      <c r="AU282" s="120">
        <f t="shared" si="60"/>
        <v>0.11394465451409083</v>
      </c>
      <c r="AV282" s="120">
        <f t="shared" si="61"/>
        <v>0.21202964713801656</v>
      </c>
      <c r="AW282" s="120">
        <f t="shared" si="62"/>
        <v>3.4340119035209178E-2</v>
      </c>
      <c r="AX282" s="120">
        <f t="shared" si="63"/>
        <v>0.99999999999999989</v>
      </c>
      <c r="AY282" s="120">
        <f>SUMPRODUCT(AN282:AW282,幕後結果_最佳化!$Z$1005:$AI$1005)</f>
        <v>-2.7256042257827968E-2</v>
      </c>
      <c r="AZ282" s="120">
        <f>(SUMPRODUCT(AN282:AW282,MMULT(AN282:AW282,幕後結果!$AB$9:$AK$18)))*252</f>
        <v>4.0047755659713635E-2</v>
      </c>
      <c r="BA282" s="120">
        <f t="shared" si="64"/>
        <v>0.20011935353611762</v>
      </c>
      <c r="BB282" s="115">
        <f t="shared" si="65"/>
        <v>-0.35057100184548706</v>
      </c>
      <c r="BC282" s="53"/>
      <c r="BD282" s="53"/>
    </row>
    <row r="283" spans="1:56">
      <c r="A283" s="88">
        <v>282</v>
      </c>
      <c r="B283" s="116">
        <v>0.90211204374759268</v>
      </c>
      <c r="C283" s="116">
        <v>0.72983627871046997</v>
      </c>
      <c r="D283" s="116">
        <v>0.19979409949308669</v>
      </c>
      <c r="E283" s="116">
        <v>0.34813993678062793</v>
      </c>
      <c r="F283" s="116">
        <v>0.16150275680626147</v>
      </c>
      <c r="G283" s="116">
        <v>0.51897489311974287</v>
      </c>
      <c r="H283" s="116">
        <v>0.87246598842012713</v>
      </c>
      <c r="I283" s="116">
        <v>0.83250514370424056</v>
      </c>
      <c r="J283" s="116">
        <v>0.47415576186490371</v>
      </c>
      <c r="K283" s="97">
        <v>0.95600133503120377</v>
      </c>
      <c r="L283" s="98"/>
      <c r="M283" s="99">
        <v>282</v>
      </c>
      <c r="N283" s="119">
        <v>1.2936801849629391</v>
      </c>
      <c r="O283" s="119">
        <v>0.61231790957228405</v>
      </c>
      <c r="P283" s="119">
        <v>-0.84235692032429133</v>
      </c>
      <c r="Q283" s="119">
        <v>-0.39034713487508715</v>
      </c>
      <c r="R283" s="119">
        <v>-0.98830047348374328</v>
      </c>
      <c r="S283" s="119">
        <v>4.7580950964537454E-2</v>
      </c>
      <c r="T283" s="119">
        <v>1.1381256399278126</v>
      </c>
      <c r="U283" s="116">
        <v>0.96411212860139972</v>
      </c>
      <c r="V283" s="116">
        <v>-6.4827276359509967E-2</v>
      </c>
      <c r="W283" s="91">
        <v>1.7060577389631542</v>
      </c>
      <c r="X283" s="53"/>
      <c r="Y283" s="92">
        <v>282</v>
      </c>
      <c r="Z283" s="116">
        <f>(幕後結果!$AB$2+幕後結果!$AB$4*幕後結果_最佳化!$N1284)*12/3</f>
        <v>2.3348729694956885</v>
      </c>
      <c r="AA283" s="116">
        <f>(幕後結果!$AC$2+幕後結果!$AC$4*幕後結果_最佳化!$O1284)*12/3</f>
        <v>0.66072929396943958</v>
      </c>
      <c r="AB283" s="116">
        <f>(幕後結果!$AD$2+幕後結果!$AD$4*幕後結果_最佳化!$P1284)*12/3</f>
        <v>-0.31341500743154482</v>
      </c>
      <c r="AC283" s="116">
        <f>(幕後結果!$AE$2+幕後結果!$AE$4*幕後結果_最佳化!$Q1284)*12/3</f>
        <v>-0.10414927598490191</v>
      </c>
      <c r="AD283" s="116">
        <f>(幕後結果!$AF$2+幕後結果!$AF$4*幕後結果_最佳化!$R1284)*12/3</f>
        <v>-0.87301912794720449</v>
      </c>
      <c r="AE283" s="116">
        <f>(幕後結果!$AG$2+幕後結果!$AG$4*幕後結果_最佳化!$S1284)*12/3</f>
        <v>0.64242624119471237</v>
      </c>
      <c r="AF283" s="116">
        <f>(幕後結果!$AH$2+幕後結果!$AH$4*幕後結果_最佳化!$T1284)*12/3</f>
        <v>0.58519577559735936</v>
      </c>
      <c r="AG283" s="116">
        <f>(幕後結果!$AI$2+幕後結果!$AI$4*幕後結果_最佳化!$U1284)*12/3</f>
        <v>0.3408954014517282</v>
      </c>
      <c r="AH283" s="116">
        <f>(幕後結果!$AJ$2+幕後結果!$AJ$4*幕後結果_最佳化!$V1284)*12/3</f>
        <v>-3.7940713433479656E-2</v>
      </c>
      <c r="AI283" s="93">
        <f>(幕後結果!$AK$2+幕後結果!$AK$4*幕後結果_最佳化!$W1284)*12/3</f>
        <v>1.2569446615722075</v>
      </c>
      <c r="AJ283" s="53"/>
      <c r="AK283" s="53"/>
      <c r="AL283" s="53"/>
      <c r="AM283" s="101">
        <v>282</v>
      </c>
      <c r="AN283" s="120">
        <f t="shared" si="53"/>
        <v>1.5775272938170933E-2</v>
      </c>
      <c r="AO283" s="120">
        <f t="shared" si="54"/>
        <v>0.14684026618069781</v>
      </c>
      <c r="AP283" s="120">
        <f t="shared" si="55"/>
        <v>1.2994763260491033E-2</v>
      </c>
      <c r="AQ283" s="120">
        <f t="shared" si="56"/>
        <v>1.5056239523820347E-2</v>
      </c>
      <c r="AR283" s="120">
        <f t="shared" si="57"/>
        <v>5.9351448487623103E-2</v>
      </c>
      <c r="AS283" s="120">
        <f t="shared" si="58"/>
        <v>0.11082458918044862</v>
      </c>
      <c r="AT283" s="120">
        <f t="shared" si="59"/>
        <v>0.19511132538808459</v>
      </c>
      <c r="AU283" s="120">
        <f t="shared" si="60"/>
        <v>0.19779106539538241</v>
      </c>
      <c r="AV283" s="120">
        <f t="shared" si="61"/>
        <v>5.0948747766318907E-2</v>
      </c>
      <c r="AW283" s="120">
        <f t="shared" si="62"/>
        <v>0.19530628187896218</v>
      </c>
      <c r="AX283" s="120">
        <f t="shared" si="63"/>
        <v>0.99999999999999989</v>
      </c>
      <c r="AY283" s="120">
        <f>SUMPRODUCT(AN283:AW283,幕後結果_最佳化!$Z$1005:$AI$1005)</f>
        <v>0.12137098457085777</v>
      </c>
      <c r="AZ283" s="120">
        <f>(SUMPRODUCT(AN283:AW283,MMULT(AN283:AW283,幕後結果!$AB$9:$AK$18)))*252</f>
        <v>1.8856730892923484E-2</v>
      </c>
      <c r="BA283" s="120">
        <f t="shared" si="64"/>
        <v>0.13731981245589978</v>
      </c>
      <c r="BB283" s="115">
        <f t="shared" si="65"/>
        <v>0.57144692500988314</v>
      </c>
      <c r="BC283" s="53"/>
      <c r="BD283" s="53"/>
    </row>
    <row r="284" spans="1:56">
      <c r="A284" s="88">
        <v>283</v>
      </c>
      <c r="B284" s="116">
        <v>0.68388749940937466</v>
      </c>
      <c r="C284" s="116">
        <v>0.82610307411481987</v>
      </c>
      <c r="D284" s="116">
        <v>0.10997305384748013</v>
      </c>
      <c r="E284" s="116">
        <v>0.17050577438194225</v>
      </c>
      <c r="F284" s="116">
        <v>0.27804783636564667</v>
      </c>
      <c r="G284" s="116">
        <v>0.39511456220766572</v>
      </c>
      <c r="H284" s="116">
        <v>0.64820787467781749</v>
      </c>
      <c r="I284" s="116">
        <v>0.1327648590096917</v>
      </c>
      <c r="J284" s="116">
        <v>5.3438999267430454E-2</v>
      </c>
      <c r="K284" s="97">
        <v>0.73695867739901111</v>
      </c>
      <c r="L284" s="98"/>
      <c r="M284" s="99">
        <v>283</v>
      </c>
      <c r="N284" s="119">
        <v>0.47859749441010474</v>
      </c>
      <c r="O284" s="119">
        <v>0.93887709242116912</v>
      </c>
      <c r="P284" s="119">
        <v>-1.2266714361199653</v>
      </c>
      <c r="Q284" s="119">
        <v>-0.95216846994408</v>
      </c>
      <c r="R284" s="119">
        <v>-0.5886506150610159</v>
      </c>
      <c r="S284" s="119">
        <v>-0.26601309435636677</v>
      </c>
      <c r="T284" s="119">
        <v>0.38048658781834904</v>
      </c>
      <c r="U284" s="116">
        <v>-1.1134162059021204</v>
      </c>
      <c r="V284" s="116">
        <v>-1.6123858662533803</v>
      </c>
      <c r="W284" s="91">
        <v>0.63399720648487234</v>
      </c>
      <c r="X284" s="53"/>
      <c r="Y284" s="92">
        <v>283</v>
      </c>
      <c r="Z284" s="116">
        <f>(幕後結果!$AB$2+幕後結果!$AB$4*幕後結果_最佳化!$N1285)*12/3</f>
        <v>1.0281347296886065</v>
      </c>
      <c r="AA284" s="116">
        <f>(幕後結果!$AC$2+幕後結果!$AC$4*幕後結果_最佳化!$O1285)*12/3</f>
        <v>0.93701461356591442</v>
      </c>
      <c r="AB284" s="116">
        <f>(幕後結果!$AD$2+幕後結果!$AD$4*幕後結果_最佳化!$P1285)*12/3</f>
        <v>-0.75147692981157144</v>
      </c>
      <c r="AC284" s="116">
        <f>(幕後結果!$AE$2+幕後結果!$AE$4*幕後結果_最佳化!$Q1285)*12/3</f>
        <v>-0.66935624139183192</v>
      </c>
      <c r="AD284" s="116">
        <f>(幕後結果!$AF$2+幕後結果!$AF$4*幕後結果_最佳化!$R1285)*12/3</f>
        <v>-0.83515231106508769</v>
      </c>
      <c r="AE284" s="116">
        <f>(幕後結果!$AG$2+幕後結果!$AG$4*幕後結果_最佳化!$S1285)*12/3</f>
        <v>0.20130195944616655</v>
      </c>
      <c r="AF284" s="116">
        <f>(幕後結果!$AH$2+幕後結果!$AH$4*幕後結果_最佳化!$T1285)*12/3</f>
        <v>0.16705590943018134</v>
      </c>
      <c r="AG284" s="116">
        <f>(幕後結果!$AI$2+幕後結果!$AI$4*幕後結果_最佳化!$U1285)*12/3</f>
        <v>-0.43257443458643524</v>
      </c>
      <c r="AH284" s="116">
        <f>(幕後結果!$AJ$2+幕後結果!$AJ$4*幕後結果_最佳化!$V1285)*12/3</f>
        <v>-1.3116225812382694</v>
      </c>
      <c r="AI284" s="93">
        <f>(幕後結果!$AK$2+幕後結果!$AK$4*幕後結果_最佳化!$W1285)*12/3</f>
        <v>-0.26546257634644654</v>
      </c>
      <c r="AJ284" s="53"/>
      <c r="AK284" s="53"/>
      <c r="AL284" s="53"/>
      <c r="AM284" s="101">
        <v>283</v>
      </c>
      <c r="AN284" s="120">
        <f t="shared" si="53"/>
        <v>0.1689196833124432</v>
      </c>
      <c r="AO284" s="120">
        <f t="shared" si="54"/>
        <v>0.10337654980897443</v>
      </c>
      <c r="AP284" s="120">
        <f t="shared" si="55"/>
        <v>9.1874560418908124E-2</v>
      </c>
      <c r="AQ284" s="120">
        <f t="shared" si="56"/>
        <v>0.13009368356508913</v>
      </c>
      <c r="AR284" s="120">
        <f t="shared" si="57"/>
        <v>5.3904232842470867E-2</v>
      </c>
      <c r="AS284" s="120">
        <f t="shared" si="58"/>
        <v>4.1214600063053955E-2</v>
      </c>
      <c r="AT284" s="120">
        <f t="shared" si="59"/>
        <v>0.10829098241745859</v>
      </c>
      <c r="AU284" s="120">
        <f t="shared" si="60"/>
        <v>0.13652507489608251</v>
      </c>
      <c r="AV284" s="120">
        <f t="shared" si="61"/>
        <v>4.3888607541585356E-2</v>
      </c>
      <c r="AW284" s="120">
        <f t="shared" si="62"/>
        <v>0.12191202513393397</v>
      </c>
      <c r="AX284" s="120">
        <f t="shared" si="63"/>
        <v>1.0000000000000004</v>
      </c>
      <c r="AY284" s="120">
        <f>SUMPRODUCT(AN284:AW284,幕後結果_最佳化!$Z$1005:$AI$1005)</f>
        <v>0.10469833131625055</v>
      </c>
      <c r="AZ284" s="120">
        <f>(SUMPRODUCT(AN284:AW284,MMULT(AN284:AW284,幕後結果!$AB$9:$AK$18)))*252</f>
        <v>3.3577376709468948E-2</v>
      </c>
      <c r="BA284" s="120">
        <f t="shared" si="64"/>
        <v>0.18324130732307317</v>
      </c>
      <c r="BB284" s="115">
        <f t="shared" si="65"/>
        <v>0.337251093757445</v>
      </c>
      <c r="BC284" s="53"/>
      <c r="BD284" s="53"/>
    </row>
    <row r="285" spans="1:56">
      <c r="A285" s="88">
        <v>284</v>
      </c>
      <c r="B285" s="116">
        <v>0.98761069560783366</v>
      </c>
      <c r="C285" s="116">
        <v>0.70840703565889851</v>
      </c>
      <c r="D285" s="116">
        <v>0.51651853257440483</v>
      </c>
      <c r="E285" s="116">
        <v>0.58378097947928498</v>
      </c>
      <c r="F285" s="116">
        <v>0.95464836055175706</v>
      </c>
      <c r="G285" s="116">
        <v>0.49396239278558185</v>
      </c>
      <c r="H285" s="116">
        <v>0.88330381741215991</v>
      </c>
      <c r="I285" s="116">
        <v>0.51946314221320988</v>
      </c>
      <c r="J285" s="116">
        <v>0.72307106585958381</v>
      </c>
      <c r="K285" s="97">
        <v>0.32524378908760787</v>
      </c>
      <c r="L285" s="98"/>
      <c r="M285" s="99">
        <v>284</v>
      </c>
      <c r="N285" s="119">
        <v>2.2448368404345258</v>
      </c>
      <c r="O285" s="119">
        <v>0.54873703174831523</v>
      </c>
      <c r="P285" s="119">
        <v>4.1417659224129502E-2</v>
      </c>
      <c r="Q285" s="119">
        <v>0.21157573549872266</v>
      </c>
      <c r="R285" s="119">
        <v>1.6916995258355323</v>
      </c>
      <c r="S285" s="119">
        <v>-1.5134614715395988E-2</v>
      </c>
      <c r="T285" s="119">
        <v>1.1916656673955717</v>
      </c>
      <c r="U285" s="116">
        <v>4.8806232130410285E-2</v>
      </c>
      <c r="V285" s="116">
        <v>0.59198912860063979</v>
      </c>
      <c r="W285" s="91">
        <v>-0.45308494153189932</v>
      </c>
      <c r="X285" s="53"/>
      <c r="Y285" s="92">
        <v>284</v>
      </c>
      <c r="Z285" s="116">
        <f>(幕後結果!$AB$2+幕後結果!$AB$4*幕後結果_最佳化!$N1286)*12/3</f>
        <v>3.8597646009309234</v>
      </c>
      <c r="AA285" s="116">
        <f>(幕後結果!$AC$2+幕後結果!$AC$4*幕後結果_最佳化!$O1286)*12/3</f>
        <v>0.56610110339696162</v>
      </c>
      <c r="AB285" s="116">
        <f>(幕後結果!$AD$2+幕後結果!$AD$4*幕後結果_最佳化!$P1286)*12/3</f>
        <v>0.55474394452343967</v>
      </c>
      <c r="AC285" s="116">
        <f>(幕後結果!$AE$2+幕後結果!$AE$4*幕後結果_最佳化!$Q1286)*12/3</f>
        <v>0.59087651989712842</v>
      </c>
      <c r="AD285" s="116">
        <f>(幕後結果!$AF$2+幕後結果!$AF$4*幕後結果_最佳化!$R1286)*12/3</f>
        <v>0.87839210939160151</v>
      </c>
      <c r="AE285" s="116">
        <f>(幕後結果!$AG$2+幕後結果!$AG$4*幕後結果_最佳化!$S1286)*12/3</f>
        <v>0.81922993716061521</v>
      </c>
      <c r="AF285" s="116">
        <f>(幕後結果!$AH$2+幕後結果!$AH$4*幕後結果_最佳化!$T1286)*12/3</f>
        <v>0.89462371637260996</v>
      </c>
      <c r="AG285" s="116">
        <f>(幕後結果!$AI$2+幕後結果!$AI$4*幕後結果_最佳化!$U1286)*12/3</f>
        <v>0.37448926458767323</v>
      </c>
      <c r="AH285" s="116">
        <f>(幕後結果!$AJ$2+幕後結果!$AJ$4*幕後結果_最佳化!$V1286)*12/3</f>
        <v>0.78299592629927917</v>
      </c>
      <c r="AI285" s="93">
        <f>(幕後結果!$AK$2+幕後結果!$AK$4*幕後結果_最佳化!$W1286)*12/3</f>
        <v>0.71414409834593728</v>
      </c>
      <c r="AJ285" s="53"/>
      <c r="AK285" s="53"/>
      <c r="AL285" s="53"/>
      <c r="AM285" s="101">
        <v>284</v>
      </c>
      <c r="AN285" s="120">
        <f t="shared" si="53"/>
        <v>8.8726486939242663E-2</v>
      </c>
      <c r="AO285" s="120">
        <f t="shared" si="54"/>
        <v>2.8875562498062949E-2</v>
      </c>
      <c r="AP285" s="120">
        <f t="shared" si="55"/>
        <v>5.1065338009011113E-2</v>
      </c>
      <c r="AQ285" s="120">
        <f t="shared" si="56"/>
        <v>0.17815684886647393</v>
      </c>
      <c r="AR285" s="120">
        <f t="shared" si="57"/>
        <v>0.21380247479292319</v>
      </c>
      <c r="AS285" s="120">
        <f t="shared" si="58"/>
        <v>1.4508167150418019E-2</v>
      </c>
      <c r="AT285" s="120">
        <f t="shared" si="59"/>
        <v>0.21302856745107165</v>
      </c>
      <c r="AU285" s="120">
        <f t="shared" si="60"/>
        <v>9.0968490536258093E-2</v>
      </c>
      <c r="AV285" s="120">
        <f t="shared" si="61"/>
        <v>0.11888397503816854</v>
      </c>
      <c r="AW285" s="120">
        <f t="shared" si="62"/>
        <v>1.9840887183699483E-3</v>
      </c>
      <c r="AX285" s="120">
        <f t="shared" si="63"/>
        <v>1</v>
      </c>
      <c r="AY285" s="120">
        <f>SUMPRODUCT(AN285:AW285,幕後結果_最佳化!$Z$1005:$AI$1005)</f>
        <v>-7.5656537317406944E-2</v>
      </c>
      <c r="AZ285" s="120">
        <f>(SUMPRODUCT(AN285:AW285,MMULT(AN285:AW285,幕後結果!$AB$9:$AK$18)))*252</f>
        <v>2.6288433893727522E-2</v>
      </c>
      <c r="BA285" s="120">
        <f t="shared" si="64"/>
        <v>0.16213708364753426</v>
      </c>
      <c r="BB285" s="115">
        <f t="shared" si="65"/>
        <v>-0.73121172929898026</v>
      </c>
      <c r="BC285" s="53"/>
      <c r="BD285" s="53"/>
    </row>
    <row r="286" spans="1:56">
      <c r="A286" s="88">
        <v>285</v>
      </c>
      <c r="B286" s="116">
        <v>0.30356200770611141</v>
      </c>
      <c r="C286" s="116">
        <v>0.89814369272467665</v>
      </c>
      <c r="D286" s="116">
        <v>0.3578272269913334</v>
      </c>
      <c r="E286" s="116">
        <v>0.52247879152847565</v>
      </c>
      <c r="F286" s="116">
        <v>0.66861588333916555</v>
      </c>
      <c r="G286" s="116">
        <v>0.78428210894391803</v>
      </c>
      <c r="H286" s="116">
        <v>0.46039964714742809</v>
      </c>
      <c r="I286" s="116">
        <v>6.6087055202199929E-2</v>
      </c>
      <c r="J286" s="116">
        <v>0.7359365849146946</v>
      </c>
      <c r="K286" s="97">
        <v>0.29993839954599943</v>
      </c>
      <c r="L286" s="98"/>
      <c r="M286" s="99">
        <v>285</v>
      </c>
      <c r="N286" s="119">
        <v>-0.51418305255985541</v>
      </c>
      <c r="O286" s="119">
        <v>1.2710450717977018</v>
      </c>
      <c r="P286" s="119">
        <v>-0.36427260590303517</v>
      </c>
      <c r="Q286" s="119">
        <v>5.6375822780754987E-2</v>
      </c>
      <c r="R286" s="119">
        <v>0.43609440923717091</v>
      </c>
      <c r="S286" s="119">
        <v>0.78673709858852148</v>
      </c>
      <c r="T286" s="119">
        <v>-9.9426939264412553E-2</v>
      </c>
      <c r="U286" s="116">
        <v>-1.5055835638273658</v>
      </c>
      <c r="V286" s="116">
        <v>0.63086800998859616</v>
      </c>
      <c r="W286" s="91">
        <v>-0.52457769023083378</v>
      </c>
      <c r="X286" s="53"/>
      <c r="Y286" s="92">
        <v>285</v>
      </c>
      <c r="Z286" s="116">
        <f>(幕後結果!$AB$2+幕後結果!$AB$4*幕後結果_最佳化!$N1287)*12/3</f>
        <v>-0.56348820562650104</v>
      </c>
      <c r="AA286" s="116">
        <f>(幕後結果!$AC$2+幕後結果!$AC$4*幕後結果_最佳化!$O1287)*12/3</f>
        <v>1.2264806587104484</v>
      </c>
      <c r="AB286" s="116">
        <f>(幕後結果!$AD$2+幕後結果!$AD$4*幕後結果_最佳化!$P1287)*12/3</f>
        <v>-0.26224777934091614</v>
      </c>
      <c r="AC286" s="116">
        <f>(幕後結果!$AE$2+幕後結果!$AE$4*幕後結果_最佳化!$Q1287)*12/3</f>
        <v>5.5789868763866844E-2</v>
      </c>
      <c r="AD286" s="116">
        <f>(幕後結果!$AF$2+幕後結果!$AF$4*幕後結果_最佳化!$R1287)*12/3</f>
        <v>-0.31569714525657855</v>
      </c>
      <c r="AE286" s="116">
        <f>(幕後結果!$AG$2+幕後結果!$AG$4*幕後結果_最佳化!$S1287)*12/3</f>
        <v>1.0299358056837018</v>
      </c>
      <c r="AF286" s="116">
        <f>(幕後結果!$AH$2+幕後結果!$AH$4*幕後結果_最佳化!$T1287)*12/3</f>
        <v>1.5662545371579434E-2</v>
      </c>
      <c r="AG286" s="116">
        <f>(幕後結果!$AI$2+幕後結果!$AI$4*幕後結果_最佳化!$U1287)*12/3</f>
        <v>-0.21085604584155052</v>
      </c>
      <c r="AH286" s="116">
        <f>(幕後結果!$AJ$2+幕後結果!$AJ$4*幕後結果_最佳化!$V1287)*12/3</f>
        <v>-0.21191845699032774</v>
      </c>
      <c r="AI286" s="93">
        <f>(幕後結果!$AK$2+幕後結果!$AK$4*幕後結果_最佳化!$W1287)*12/3</f>
        <v>-0.21264402924463788</v>
      </c>
      <c r="AJ286" s="53"/>
      <c r="AK286" s="53"/>
      <c r="AL286" s="53"/>
      <c r="AM286" s="101">
        <v>285</v>
      </c>
      <c r="AN286" s="120">
        <f t="shared" si="53"/>
        <v>4.8408403062656674E-2</v>
      </c>
      <c r="AO286" s="120">
        <f t="shared" si="54"/>
        <v>0.10654859096759479</v>
      </c>
      <c r="AP286" s="120">
        <f t="shared" si="55"/>
        <v>0.10581083965183789</v>
      </c>
      <c r="AQ286" s="120">
        <f t="shared" si="56"/>
        <v>0.13910487201769617</v>
      </c>
      <c r="AR286" s="120">
        <f t="shared" si="57"/>
        <v>3.1686058418310278E-2</v>
      </c>
      <c r="AS286" s="120">
        <f t="shared" si="58"/>
        <v>0.12064401311515302</v>
      </c>
      <c r="AT286" s="120">
        <f t="shared" si="59"/>
        <v>0.13907133233063468</v>
      </c>
      <c r="AU286" s="120">
        <f t="shared" si="60"/>
        <v>0.1310731699566986</v>
      </c>
      <c r="AV286" s="120">
        <f t="shared" si="61"/>
        <v>3.9040342074883813E-2</v>
      </c>
      <c r="AW286" s="120">
        <f t="shared" si="62"/>
        <v>0.13861237840453414</v>
      </c>
      <c r="AX286" s="120">
        <f t="shared" si="63"/>
        <v>1</v>
      </c>
      <c r="AY286" s="120">
        <f>SUMPRODUCT(AN286:AW286,幕後結果_最佳化!$Z$1005:$AI$1005)</f>
        <v>0.1303217051028509</v>
      </c>
      <c r="AZ286" s="120">
        <f>(SUMPRODUCT(AN286:AW286,MMULT(AN286:AW286,幕後結果!$AB$9:$AK$18)))*252</f>
        <v>2.2077740024788305E-2</v>
      </c>
      <c r="BA286" s="120">
        <f t="shared" si="64"/>
        <v>0.14858580021249779</v>
      </c>
      <c r="BB286" s="115">
        <f t="shared" si="65"/>
        <v>0.5883584096045924</v>
      </c>
      <c r="BC286" s="53"/>
      <c r="BD286" s="53"/>
    </row>
    <row r="287" spans="1:56">
      <c r="A287" s="88">
        <v>286</v>
      </c>
      <c r="B287" s="116">
        <v>0.29557729729050752</v>
      </c>
      <c r="C287" s="116">
        <v>0.63885437602131412</v>
      </c>
      <c r="D287" s="116">
        <v>9.1130542112469737E-3</v>
      </c>
      <c r="E287" s="116">
        <v>0.13049775728159574</v>
      </c>
      <c r="F287" s="116">
        <v>0.83178056833614722</v>
      </c>
      <c r="G287" s="116">
        <v>0.96527953090737917</v>
      </c>
      <c r="H287" s="116">
        <v>2.5322862131549773E-2</v>
      </c>
      <c r="I287" s="116">
        <v>0.55160601215579264</v>
      </c>
      <c r="J287" s="116">
        <v>0.21611161429674253</v>
      </c>
      <c r="K287" s="97">
        <v>0.84248181309527892</v>
      </c>
      <c r="L287" s="98"/>
      <c r="M287" s="99">
        <v>286</v>
      </c>
      <c r="N287" s="119">
        <v>-0.53716362544088081</v>
      </c>
      <c r="O287" s="119">
        <v>0.35539826568161764</v>
      </c>
      <c r="P287" s="119">
        <v>-2.3609923126758354</v>
      </c>
      <c r="Q287" s="119">
        <v>-1.1240412789884853</v>
      </c>
      <c r="R287" s="119">
        <v>0.96122536901199618</v>
      </c>
      <c r="S287" s="119">
        <v>1.8155401726690286</v>
      </c>
      <c r="T287" s="119">
        <v>-1.95446945082384</v>
      </c>
      <c r="U287" s="116">
        <v>0.12971997834565785</v>
      </c>
      <c r="V287" s="116">
        <v>-0.78539292336085387</v>
      </c>
      <c r="W287" s="91">
        <v>1.0047102859088219</v>
      </c>
      <c r="X287" s="53"/>
      <c r="Y287" s="92">
        <v>286</v>
      </c>
      <c r="Z287" s="116">
        <f>(幕後結果!$AB$2+幕後結果!$AB$4*幕後結果_最佳化!$N1288)*12/3</f>
        <v>-0.60033059438578351</v>
      </c>
      <c r="AA287" s="116">
        <f>(幕後結果!$AC$2+幕後結果!$AC$4*幕後結果_最佳化!$O1288)*12/3</f>
        <v>0.57075057200434332</v>
      </c>
      <c r="AB287" s="116">
        <f>(幕後結果!$AD$2+幕後結果!$AD$4*幕後結果_最佳化!$P1288)*12/3</f>
        <v>-1.868603365599478</v>
      </c>
      <c r="AC287" s="116">
        <f>(幕後結果!$AE$2+幕後結果!$AE$4*幕後結果_最佳化!$Q1288)*12/3</f>
        <v>-1.1278789741465205</v>
      </c>
      <c r="AD287" s="116">
        <f>(幕後結果!$AF$2+幕後結果!$AF$4*幕後結果_最佳化!$R1288)*12/3</f>
        <v>-0.27130169426859746</v>
      </c>
      <c r="AE287" s="116">
        <f>(幕後結果!$AG$2+幕後結果!$AG$4*幕後結果_最佳化!$S1288)*12/3</f>
        <v>1.1209315494501251</v>
      </c>
      <c r="AF287" s="116">
        <f>(幕後結果!$AH$2+幕後結果!$AH$4*幕後結果_最佳化!$T1288)*12/3</f>
        <v>-1.0580238573035572</v>
      </c>
      <c r="AG287" s="116">
        <f>(幕後結果!$AI$2+幕後結果!$AI$4*幕後結果_最佳化!$U1288)*12/3</f>
        <v>0.34958060459414581</v>
      </c>
      <c r="AH287" s="116">
        <f>(幕後結果!$AJ$2+幕後結果!$AJ$4*幕後結果_最佳化!$V1288)*12/3</f>
        <v>-1.1534343320023623</v>
      </c>
      <c r="AI287" s="93">
        <f>(幕後結果!$AK$2+幕後結果!$AK$4*幕後結果_最佳化!$W1288)*12/3</f>
        <v>0.17856492381101416</v>
      </c>
      <c r="AJ287" s="53"/>
      <c r="AK287" s="53"/>
      <c r="AL287" s="53"/>
      <c r="AM287" s="101">
        <v>286</v>
      </c>
      <c r="AN287" s="120">
        <f t="shared" si="53"/>
        <v>0.1449151142451521</v>
      </c>
      <c r="AO287" s="120">
        <f t="shared" si="54"/>
        <v>3.5131827281472357E-2</v>
      </c>
      <c r="AP287" s="120">
        <f t="shared" si="55"/>
        <v>5.6803230639102885E-2</v>
      </c>
      <c r="AQ287" s="120">
        <f t="shared" si="56"/>
        <v>0.14299108501743257</v>
      </c>
      <c r="AR287" s="120">
        <f t="shared" si="57"/>
        <v>0.12518777646735665</v>
      </c>
      <c r="AS287" s="120">
        <f t="shared" si="58"/>
        <v>0.11851409939719272</v>
      </c>
      <c r="AT287" s="120">
        <f t="shared" si="59"/>
        <v>0.16303883933081995</v>
      </c>
      <c r="AU287" s="120">
        <f t="shared" si="60"/>
        <v>3.9588259824090977E-2</v>
      </c>
      <c r="AV287" s="120">
        <f t="shared" si="61"/>
        <v>7.2619804636159677E-2</v>
      </c>
      <c r="AW287" s="120">
        <f t="shared" si="62"/>
        <v>0.1012099631612202</v>
      </c>
      <c r="AX287" s="120">
        <f t="shared" si="63"/>
        <v>1</v>
      </c>
      <c r="AY287" s="120">
        <f>SUMPRODUCT(AN287:AW287,幕後結果_最佳化!$Z$1005:$AI$1005)</f>
        <v>7.2705999855774139E-2</v>
      </c>
      <c r="AZ287" s="120">
        <f>(SUMPRODUCT(AN287:AW287,MMULT(AN287:AW287,幕後結果!$AB$9:$AK$18)))*252</f>
        <v>3.283098595916107E-2</v>
      </c>
      <c r="BA287" s="120">
        <f t="shared" si="64"/>
        <v>0.18119322823759465</v>
      </c>
      <c r="BB287" s="115">
        <f t="shared" si="65"/>
        <v>0.16449842052976832</v>
      </c>
      <c r="BC287" s="53"/>
      <c r="BD287" s="53"/>
    </row>
    <row r="288" spans="1:56">
      <c r="A288" s="88">
        <v>287</v>
      </c>
      <c r="B288" s="116">
        <v>0.69309423582458329</v>
      </c>
      <c r="C288" s="116">
        <v>0.92137535089263078</v>
      </c>
      <c r="D288" s="116">
        <v>0.41763741075456084</v>
      </c>
      <c r="E288" s="116">
        <v>0.31562836799444272</v>
      </c>
      <c r="F288" s="116">
        <v>0.5431328854641666</v>
      </c>
      <c r="G288" s="116">
        <v>0.40627527499816818</v>
      </c>
      <c r="H288" s="116">
        <v>0.23951964347346322</v>
      </c>
      <c r="I288" s="116">
        <v>0.86671877757375326</v>
      </c>
      <c r="J288" s="116">
        <v>0.98316470008008539</v>
      </c>
      <c r="K288" s="97">
        <v>0.98776108366964555</v>
      </c>
      <c r="L288" s="98"/>
      <c r="M288" s="99">
        <v>287</v>
      </c>
      <c r="N288" s="119">
        <v>0.5046402584451396</v>
      </c>
      <c r="O288" s="119">
        <v>1.4143836152880003</v>
      </c>
      <c r="P288" s="119">
        <v>-0.20794127396966353</v>
      </c>
      <c r="Q288" s="119">
        <v>-0.47995873420363766</v>
      </c>
      <c r="R288" s="119">
        <v>0.1083296180247932</v>
      </c>
      <c r="S288" s="119">
        <v>-0.23713694716969921</v>
      </c>
      <c r="T288" s="119">
        <v>-0.70784859203157768</v>
      </c>
      <c r="U288" s="116">
        <v>1.1110137174123378</v>
      </c>
      <c r="V288" s="116">
        <v>2.1239945435675587</v>
      </c>
      <c r="W288" s="91">
        <v>2.2495451655715364</v>
      </c>
      <c r="X288" s="53"/>
      <c r="Y288" s="92">
        <v>287</v>
      </c>
      <c r="Z288" s="116">
        <f>(幕後結果!$AB$2+幕後結果!$AB$4*幕後結果_最佳化!$N1289)*12/3</f>
        <v>1.0698864145535751</v>
      </c>
      <c r="AA288" s="116">
        <f>(幕後結果!$AC$2+幕後結果!$AC$4*幕後結果_最佳化!$O1289)*12/3</f>
        <v>1.2768162009173027</v>
      </c>
      <c r="AB288" s="116">
        <f>(幕後結果!$AD$2+幕後結果!$AD$4*幕後結果_最佳化!$P1289)*12/3</f>
        <v>7.1499966749671282E-2</v>
      </c>
      <c r="AC288" s="116">
        <f>(幕後結果!$AE$2+幕後結果!$AE$4*幕後結果_最佳化!$Q1289)*12/3</f>
        <v>-0.15844600914758558</v>
      </c>
      <c r="AD288" s="116">
        <f>(幕後結果!$AF$2+幕後結果!$AF$4*幕後結果_最佳化!$R1289)*12/3</f>
        <v>-0.32109221605614757</v>
      </c>
      <c r="AE288" s="116">
        <f>(幕後結果!$AG$2+幕後結果!$AG$4*幕後結果_最佳化!$S1289)*12/3</f>
        <v>0.42233527051117287</v>
      </c>
      <c r="AF288" s="116">
        <f>(幕後結果!$AH$2+幕後結果!$AH$4*幕後結果_最佳化!$T1289)*12/3</f>
        <v>-0.20445849481126444</v>
      </c>
      <c r="AG288" s="116">
        <f>(幕後結果!$AI$2+幕後結果!$AI$4*幕後結果_最佳化!$U1289)*12/3</f>
        <v>0.59195472325467802</v>
      </c>
      <c r="AH288" s="116">
        <f>(幕後結果!$AJ$2+幕後結果!$AJ$4*幕後結果_最佳化!$V1289)*12/3</f>
        <v>0.78942474632688908</v>
      </c>
      <c r="AI288" s="93">
        <f>(幕後結果!$AK$2+幕後結果!$AK$4*幕後結果_最佳化!$W1289)*12/3</f>
        <v>1.9065133558473277</v>
      </c>
      <c r="AJ288" s="53"/>
      <c r="AK288" s="53"/>
      <c r="AL288" s="53"/>
      <c r="AM288" s="101">
        <v>287</v>
      </c>
      <c r="AN288" s="120">
        <f t="shared" si="53"/>
        <v>1.1947956084853712E-2</v>
      </c>
      <c r="AO288" s="120">
        <f t="shared" si="54"/>
        <v>2.4134623113683078E-2</v>
      </c>
      <c r="AP288" s="120">
        <f t="shared" si="55"/>
        <v>8.1933115911184629E-2</v>
      </c>
      <c r="AQ288" s="120">
        <f t="shared" si="56"/>
        <v>0.20496625128510318</v>
      </c>
      <c r="AR288" s="120">
        <f t="shared" si="57"/>
        <v>0.12814219321958326</v>
      </c>
      <c r="AS288" s="120">
        <f t="shared" si="58"/>
        <v>8.0472223394633072E-2</v>
      </c>
      <c r="AT288" s="120">
        <f t="shared" si="59"/>
        <v>0.18478168847846438</v>
      </c>
      <c r="AU288" s="120">
        <f t="shared" si="60"/>
        <v>8.4221511206485328E-2</v>
      </c>
      <c r="AV288" s="120">
        <f t="shared" si="61"/>
        <v>0.11018062036031764</v>
      </c>
      <c r="AW288" s="120">
        <f t="shared" si="62"/>
        <v>8.9219816945691588E-2</v>
      </c>
      <c r="AX288" s="120">
        <f t="shared" si="63"/>
        <v>0.99999999999999989</v>
      </c>
      <c r="AY288" s="120">
        <f>SUMPRODUCT(AN288:AW288,幕後結果_最佳化!$Z$1005:$AI$1005)</f>
        <v>1.2983065293896562E-3</v>
      </c>
      <c r="AZ288" s="120">
        <f>(SUMPRODUCT(AN288:AW288,MMULT(AN288:AW288,幕後結果!$AB$9:$AK$18)))*252</f>
        <v>2.2246448727303039E-2</v>
      </c>
      <c r="BA288" s="120">
        <f t="shared" si="64"/>
        <v>0.14915243453361074</v>
      </c>
      <c r="BB288" s="115">
        <f t="shared" si="65"/>
        <v>-0.27892064652310866</v>
      </c>
      <c r="BC288" s="53"/>
      <c r="BD288" s="53"/>
    </row>
    <row r="289" spans="1:56">
      <c r="A289" s="88">
        <v>288</v>
      </c>
      <c r="B289" s="116">
        <v>0.76670674219271584</v>
      </c>
      <c r="C289" s="116">
        <v>0.69996110997784733</v>
      </c>
      <c r="D289" s="116">
        <v>0.74299434183414648</v>
      </c>
      <c r="E289" s="116">
        <v>0.9982536825638133</v>
      </c>
      <c r="F289" s="116">
        <v>0.41558901653075764</v>
      </c>
      <c r="G289" s="116">
        <v>0.59276788882171028</v>
      </c>
      <c r="H289" s="116">
        <v>3.1388014287819344E-2</v>
      </c>
      <c r="I289" s="116">
        <v>0.34833683545599037</v>
      </c>
      <c r="J289" s="116">
        <v>0.59304697033773524</v>
      </c>
      <c r="K289" s="97">
        <v>0.3635947085206479</v>
      </c>
      <c r="L289" s="98"/>
      <c r="M289" s="99">
        <v>288</v>
      </c>
      <c r="N289" s="119">
        <v>0.72804422324687645</v>
      </c>
      <c r="O289" s="119">
        <v>0.52428866425299503</v>
      </c>
      <c r="P289" s="119">
        <v>0.65260444946431639</v>
      </c>
      <c r="Q289" s="119">
        <v>2.920684355690486</v>
      </c>
      <c r="R289" s="119">
        <v>-0.21319094206280167</v>
      </c>
      <c r="S289" s="119">
        <v>0.23467083962904986</v>
      </c>
      <c r="T289" s="119">
        <v>-1.8607744958665222</v>
      </c>
      <c r="U289" s="116">
        <v>-0.38981456754204208</v>
      </c>
      <c r="V289" s="116">
        <v>0.23538998398592362</v>
      </c>
      <c r="W289" s="91">
        <v>-0.34886665857554877</v>
      </c>
      <c r="X289" s="53"/>
      <c r="Y289" s="92">
        <v>288</v>
      </c>
      <c r="Z289" s="116">
        <f>(幕後結果!$AB$2+幕後結果!$AB$4*幕後結果_最佳化!$N1290)*12/3</f>
        <v>1.4280470123856077</v>
      </c>
      <c r="AA289" s="116">
        <f>(幕後結果!$AC$2+幕後結果!$AC$4*幕後結果_最佳化!$O1290)*12/3</f>
        <v>0.62672160148394185</v>
      </c>
      <c r="AB289" s="116">
        <f>(幕後結果!$AD$2+幕後結果!$AD$4*幕後結果_最佳化!$P1290)*12/3</f>
        <v>0.72181591691882285</v>
      </c>
      <c r="AC289" s="116">
        <f>(幕後結果!$AE$2+幕後結果!$AE$4*幕後結果_最佳化!$Q1290)*12/3</f>
        <v>2.4351372080602309</v>
      </c>
      <c r="AD289" s="116">
        <f>(幕後結果!$AF$2+幕後結果!$AF$4*幕後結果_最佳化!$R1290)*12/3</f>
        <v>-0.32697478361271137</v>
      </c>
      <c r="AE289" s="116">
        <f>(幕後結果!$AG$2+幕後結果!$AG$4*幕後結果_最佳化!$S1290)*12/3</f>
        <v>1.6039424812304395</v>
      </c>
      <c r="AF289" s="116">
        <f>(幕後結果!$AH$2+幕後結果!$AH$4*幕後結果_最佳化!$T1290)*12/3</f>
        <v>-0.69706484147776526</v>
      </c>
      <c r="AG289" s="116">
        <f>(幕後結果!$AI$2+幕後結果!$AI$4*幕後結果_最佳化!$U1290)*12/3</f>
        <v>0.1725180913482536</v>
      </c>
      <c r="AH289" s="116">
        <f>(幕後結果!$AJ$2+幕後結果!$AJ$4*幕後結果_最佳化!$V1290)*12/3</f>
        <v>-0.12641472985979446</v>
      </c>
      <c r="AI289" s="93">
        <f>(幕後結果!$AK$2+幕後結果!$AK$4*幕後結果_最佳化!$W1290)*12/3</f>
        <v>0.24773936896247969</v>
      </c>
      <c r="AJ289" s="53"/>
      <c r="AK289" s="53"/>
      <c r="AL289" s="53"/>
      <c r="AM289" s="101">
        <v>288</v>
      </c>
      <c r="AN289" s="120">
        <f t="shared" si="53"/>
        <v>2.0238408845023988E-2</v>
      </c>
      <c r="AO289" s="120">
        <f t="shared" si="54"/>
        <v>0.17825742752326865</v>
      </c>
      <c r="AP289" s="120">
        <f t="shared" si="55"/>
        <v>3.4902163043731761E-2</v>
      </c>
      <c r="AQ289" s="120">
        <f t="shared" si="56"/>
        <v>0.1400655607041508</v>
      </c>
      <c r="AR289" s="120">
        <f t="shared" si="57"/>
        <v>0.1341973681269846</v>
      </c>
      <c r="AS289" s="120">
        <f t="shared" si="58"/>
        <v>2.1863807003301677E-2</v>
      </c>
      <c r="AT289" s="120">
        <f t="shared" si="59"/>
        <v>9.5930289971914148E-2</v>
      </c>
      <c r="AU289" s="120">
        <f t="shared" si="60"/>
        <v>0.14923903831381499</v>
      </c>
      <c r="AV289" s="120">
        <f t="shared" si="61"/>
        <v>0.13035528951658365</v>
      </c>
      <c r="AW289" s="120">
        <f t="shared" si="62"/>
        <v>9.4950646951225764E-2</v>
      </c>
      <c r="AX289" s="120">
        <f t="shared" si="63"/>
        <v>1</v>
      </c>
      <c r="AY289" s="120">
        <f>SUMPRODUCT(AN289:AW289,幕後結果_最佳化!$Z$1005:$AI$1005)</f>
        <v>9.0871490287935744E-3</v>
      </c>
      <c r="AZ289" s="120">
        <f>(SUMPRODUCT(AN289:AW289,MMULT(AN289:AW289,幕後結果!$AB$9:$AK$18)))*252</f>
        <v>1.9686808109801675E-2</v>
      </c>
      <c r="BA289" s="120">
        <f t="shared" si="64"/>
        <v>0.14030968644324479</v>
      </c>
      <c r="BB289" s="115">
        <f t="shared" si="65"/>
        <v>-0.24098728910554376</v>
      </c>
      <c r="BC289" s="53"/>
      <c r="BD289" s="53"/>
    </row>
    <row r="290" spans="1:56">
      <c r="A290" s="88">
        <v>289</v>
      </c>
      <c r="B290" s="116">
        <v>0.9999740779918298</v>
      </c>
      <c r="C290" s="116">
        <v>2.5364633600562181E-2</v>
      </c>
      <c r="D290" s="116">
        <v>0.94945112440057855</v>
      </c>
      <c r="E290" s="116">
        <v>0.28857399614817769</v>
      </c>
      <c r="F290" s="116">
        <v>0.9107733108857714</v>
      </c>
      <c r="G290" s="116">
        <v>0.19572794106995861</v>
      </c>
      <c r="H290" s="116">
        <v>9.5154069981679523E-2</v>
      </c>
      <c r="I290" s="116">
        <v>0.6598548401730111</v>
      </c>
      <c r="J290" s="116">
        <v>0.98333022147193661</v>
      </c>
      <c r="K290" s="97">
        <v>0.21241657162883443</v>
      </c>
      <c r="L290" s="98"/>
      <c r="M290" s="99">
        <v>289</v>
      </c>
      <c r="N290" s="119">
        <v>4.0471545330751075</v>
      </c>
      <c r="O290" s="119">
        <v>-1.9537628704167278</v>
      </c>
      <c r="P290" s="119">
        <v>1.6395548793307875</v>
      </c>
      <c r="Q290" s="119">
        <v>-0.55755543905189686</v>
      </c>
      <c r="R290" s="119">
        <v>1.3455323604446303</v>
      </c>
      <c r="S290" s="119">
        <v>-0.85698010085213572</v>
      </c>
      <c r="T290" s="119">
        <v>-1.3096680989878688</v>
      </c>
      <c r="U290" s="116">
        <v>0.41206699439881955</v>
      </c>
      <c r="V290" s="116">
        <v>2.1279701681653966</v>
      </c>
      <c r="W290" s="91">
        <v>-0.79806435841651091</v>
      </c>
      <c r="X290" s="53"/>
      <c r="Y290" s="92">
        <v>289</v>
      </c>
      <c r="Z290" s="116">
        <f>(幕後結果!$AB$2+幕後結果!$AB$4*幕後結果_最佳化!$N1291)*12/3</f>
        <v>6.749235174348347</v>
      </c>
      <c r="AA290" s="116">
        <f>(幕後結果!$AC$2+幕後結果!$AC$4*幕後結果_最佳化!$O1291)*12/3</f>
        <v>-1.3221459813855914</v>
      </c>
      <c r="AB290" s="116">
        <f>(幕後結果!$AD$2+幕後結果!$AD$4*幕後結果_最佳化!$P1291)*12/3</f>
        <v>1.9837658626974866</v>
      </c>
      <c r="AC290" s="116">
        <f>(幕後結果!$AE$2+幕後結果!$AE$4*幕後結果_最佳化!$Q1291)*12/3</f>
        <v>0.35554356473545351</v>
      </c>
      <c r="AD290" s="116">
        <f>(幕後結果!$AF$2+幕後結果!$AF$4*幕後結果_最佳化!$R1291)*12/3</f>
        <v>1.188201041386554</v>
      </c>
      <c r="AE290" s="116">
        <f>(幕後結果!$AG$2+幕後結果!$AG$4*幕後結果_最佳化!$S1291)*12/3</f>
        <v>0.24530849840821936</v>
      </c>
      <c r="AF290" s="116">
        <f>(幕後結果!$AH$2+幕後結果!$AH$4*幕後結果_最佳化!$T1291)*12/3</f>
        <v>-0.34276904528587582</v>
      </c>
      <c r="AG290" s="116">
        <f>(幕後結果!$AI$2+幕後結果!$AI$4*幕後結果_最佳化!$U1291)*12/3</f>
        <v>3.2245855441907986E-2</v>
      </c>
      <c r="AH290" s="116">
        <f>(幕後結果!$AJ$2+幕後結果!$AJ$4*幕後結果_最佳化!$V1291)*12/3</f>
        <v>1.2642224111556484</v>
      </c>
      <c r="AI290" s="93">
        <f>(幕後結果!$AK$2+幕後結果!$AK$4*幕後結果_最佳化!$W1291)*12/3</f>
        <v>1.0877188463417713</v>
      </c>
      <c r="AJ290" s="53"/>
      <c r="AK290" s="53"/>
      <c r="AL290" s="53"/>
      <c r="AM290" s="101">
        <v>289</v>
      </c>
      <c r="AN290" s="120">
        <f t="shared" si="53"/>
        <v>6.6568627235723016E-2</v>
      </c>
      <c r="AO290" s="120">
        <f t="shared" si="54"/>
        <v>7.9164250205757292E-2</v>
      </c>
      <c r="AP290" s="120">
        <f t="shared" si="55"/>
        <v>6.1651452179055564E-2</v>
      </c>
      <c r="AQ290" s="120">
        <f t="shared" si="56"/>
        <v>5.9479805219378172E-2</v>
      </c>
      <c r="AR290" s="120">
        <f t="shared" si="57"/>
        <v>7.0415223323894174E-2</v>
      </c>
      <c r="AS290" s="120">
        <f t="shared" si="58"/>
        <v>0.15037575488928528</v>
      </c>
      <c r="AT290" s="120">
        <f t="shared" si="59"/>
        <v>0.17521980065217191</v>
      </c>
      <c r="AU290" s="120">
        <f t="shared" si="60"/>
        <v>0.1214043489402294</v>
      </c>
      <c r="AV290" s="120">
        <f t="shared" si="61"/>
        <v>0.13225604767247012</v>
      </c>
      <c r="AW290" s="120">
        <f t="shared" si="62"/>
        <v>8.3464689682034965E-2</v>
      </c>
      <c r="AX290" s="120">
        <f t="shared" si="63"/>
        <v>1</v>
      </c>
      <c r="AY290" s="120">
        <f>SUMPRODUCT(AN290:AW290,幕後結果_最佳化!$Z$1005:$AI$1005)</f>
        <v>8.3248217997798052E-2</v>
      </c>
      <c r="AZ290" s="120">
        <f>(SUMPRODUCT(AN290:AW290,MMULT(AN290:AW290,幕後結果!$AB$9:$AK$18)))*252</f>
        <v>2.1996248291128548E-2</v>
      </c>
      <c r="BA290" s="120">
        <f t="shared" si="64"/>
        <v>0.148311322194661</v>
      </c>
      <c r="BB290" s="115">
        <f t="shared" si="65"/>
        <v>0.27205082795257102</v>
      </c>
      <c r="BC290" s="53"/>
      <c r="BD290" s="53"/>
    </row>
    <row r="291" spans="1:56">
      <c r="A291" s="88">
        <v>290</v>
      </c>
      <c r="B291" s="116">
        <v>0.92940816440484975</v>
      </c>
      <c r="C291" s="116">
        <v>0.69445364240126328</v>
      </c>
      <c r="D291" s="116">
        <v>0.91335722629560889</v>
      </c>
      <c r="E291" s="116">
        <v>0.26161358670732171</v>
      </c>
      <c r="F291" s="116">
        <v>0.64129817174864834</v>
      </c>
      <c r="G291" s="116">
        <v>0.8440193431808074</v>
      </c>
      <c r="H291" s="116">
        <v>0.94474813251608092</v>
      </c>
      <c r="I291" s="116">
        <v>0.85631117456987837</v>
      </c>
      <c r="J291" s="116">
        <v>0.39023061181331431</v>
      </c>
      <c r="K291" s="97">
        <v>0.27880017174556349</v>
      </c>
      <c r="L291" s="98"/>
      <c r="M291" s="99">
        <v>290</v>
      </c>
      <c r="N291" s="119">
        <v>1.4713974183891203</v>
      </c>
      <c r="O291" s="119">
        <v>0.5085142970539972</v>
      </c>
      <c r="P291" s="119">
        <v>1.3617222792608787</v>
      </c>
      <c r="Q291" s="119">
        <v>-0.63837872988950561</v>
      </c>
      <c r="R291" s="119">
        <v>0.36193091570242208</v>
      </c>
      <c r="S291" s="119">
        <v>1.0111151635062443</v>
      </c>
      <c r="T291" s="119">
        <v>1.5959330800516813</v>
      </c>
      <c r="U291" s="116">
        <v>1.0638919484816574</v>
      </c>
      <c r="V291" s="116">
        <v>-0.27871803137121548</v>
      </c>
      <c r="W291" s="91">
        <v>-0.58640952721849782</v>
      </c>
      <c r="X291" s="53"/>
      <c r="Y291" s="92">
        <v>290</v>
      </c>
      <c r="Z291" s="116">
        <f>(幕後結果!$AB$2+幕後結果!$AB$4*幕後結果_最佳化!$N1292)*12/3</f>
        <v>2.619788730169248</v>
      </c>
      <c r="AA291" s="116">
        <f>(幕後結果!$AC$2+幕後結果!$AC$4*幕後結果_最佳化!$O1292)*12/3</f>
        <v>0.57709947104171899</v>
      </c>
      <c r="AB291" s="116">
        <f>(幕後結果!$AD$2+幕後結果!$AD$4*幕後結果_最佳化!$P1292)*12/3</f>
        <v>1.4167632926271085</v>
      </c>
      <c r="AC291" s="116">
        <f>(幕後結果!$AE$2+幕後結果!$AE$4*幕後結果_最佳化!$Q1292)*12/3</f>
        <v>1.9995928408997742E-2</v>
      </c>
      <c r="AD291" s="116">
        <f>(幕後結果!$AF$2+幕後結果!$AF$4*幕後結果_最佳化!$R1292)*12/3</f>
        <v>0.1734492414067238</v>
      </c>
      <c r="AE291" s="116">
        <f>(幕後結果!$AG$2+幕後結果!$AG$4*幕後結果_最佳化!$S1292)*12/3</f>
        <v>1.2734772151821159</v>
      </c>
      <c r="AF291" s="116">
        <f>(幕後結果!$AH$2+幕後結果!$AH$4*幕後結果_最佳化!$T1292)*12/3</f>
        <v>0.99435059964939088</v>
      </c>
      <c r="AG291" s="116">
        <f>(幕後結果!$AI$2+幕後結果!$AI$4*幕後結果_最佳化!$U1292)*12/3</f>
        <v>0.67851668328940018</v>
      </c>
      <c r="AH291" s="116">
        <f>(幕後結果!$AJ$2+幕後結果!$AJ$4*幕後結果_最佳化!$V1292)*12/3</f>
        <v>0.58854570745484569</v>
      </c>
      <c r="AI291" s="93">
        <f>(幕後結果!$AK$2+幕後結果!$AK$4*幕後結果_最佳化!$W1292)*12/3</f>
        <v>0.70479498496174975</v>
      </c>
      <c r="AJ291" s="53"/>
      <c r="AK291" s="53"/>
      <c r="AL291" s="53"/>
      <c r="AM291" s="101">
        <v>290</v>
      </c>
      <c r="AN291" s="120">
        <f t="shared" si="53"/>
        <v>9.1559414217447344E-2</v>
      </c>
      <c r="AO291" s="120">
        <f t="shared" si="54"/>
        <v>8.2267567676296796E-2</v>
      </c>
      <c r="AP291" s="120">
        <f t="shared" si="55"/>
        <v>0.14753373103193157</v>
      </c>
      <c r="AQ291" s="120">
        <f t="shared" si="56"/>
        <v>0.14979760802348105</v>
      </c>
      <c r="AR291" s="120">
        <f t="shared" si="57"/>
        <v>0.1539068415417974</v>
      </c>
      <c r="AS291" s="120">
        <f t="shared" si="58"/>
        <v>4.877751171894134E-2</v>
      </c>
      <c r="AT291" s="120">
        <f t="shared" si="59"/>
        <v>3.8478138636205764E-2</v>
      </c>
      <c r="AU291" s="120">
        <f t="shared" si="60"/>
        <v>7.2211838129682654E-2</v>
      </c>
      <c r="AV291" s="120">
        <f t="shared" si="61"/>
        <v>0.12072959125931929</v>
      </c>
      <c r="AW291" s="120">
        <f t="shared" si="62"/>
        <v>9.473775776489668E-2</v>
      </c>
      <c r="AX291" s="120">
        <f t="shared" si="63"/>
        <v>0.99999999999999989</v>
      </c>
      <c r="AY291" s="120">
        <f>SUMPRODUCT(AN291:AW291,幕後結果_最佳化!$Z$1005:$AI$1005)</f>
        <v>9.2960915846415394E-3</v>
      </c>
      <c r="AZ291" s="120">
        <f>(SUMPRODUCT(AN291:AW291,MMULT(AN291:AW291,幕後結果!$AB$9:$AK$18)))*252</f>
        <v>2.8487767550774007E-2</v>
      </c>
      <c r="BA291" s="120">
        <f t="shared" si="64"/>
        <v>0.168783196885158</v>
      </c>
      <c r="BB291" s="115">
        <f t="shared" si="65"/>
        <v>-0.19909510564741192</v>
      </c>
      <c r="BC291" s="53"/>
      <c r="BD291" s="53"/>
    </row>
    <row r="292" spans="1:56">
      <c r="A292" s="88">
        <v>291</v>
      </c>
      <c r="B292" s="116">
        <v>0.57955085906481485</v>
      </c>
      <c r="C292" s="116">
        <v>0.42139501282059877</v>
      </c>
      <c r="D292" s="116">
        <v>3.9486894897485358E-2</v>
      </c>
      <c r="E292" s="116">
        <v>0.36307433496878039</v>
      </c>
      <c r="F292" s="116">
        <v>0.42272051782833531</v>
      </c>
      <c r="G292" s="116">
        <v>0.74220462563364853</v>
      </c>
      <c r="H292" s="116">
        <v>0.24084302760228149</v>
      </c>
      <c r="I292" s="116">
        <v>0.55060294456422221</v>
      </c>
      <c r="J292" s="116">
        <v>0.99859855534057207</v>
      </c>
      <c r="K292" s="97">
        <v>0.8109320500072188</v>
      </c>
      <c r="L292" s="98"/>
      <c r="M292" s="99">
        <v>291</v>
      </c>
      <c r="N292" s="119">
        <v>0.20074460240969058</v>
      </c>
      <c r="O292" s="119">
        <v>-0.19832598082023356</v>
      </c>
      <c r="P292" s="119">
        <v>-1.7566716656296364</v>
      </c>
      <c r="Q292" s="119">
        <v>-0.35025321921760899</v>
      </c>
      <c r="R292" s="119">
        <v>-0.19493857411873478</v>
      </c>
      <c r="S292" s="119">
        <v>0.6501571002246066</v>
      </c>
      <c r="T292" s="119">
        <v>-0.70359334785824901</v>
      </c>
      <c r="U292" s="116">
        <v>0.12718483114461349</v>
      </c>
      <c r="V292" s="116">
        <v>2.9885671169908914</v>
      </c>
      <c r="W292" s="91">
        <v>0.88133615992134784</v>
      </c>
      <c r="X292" s="53"/>
      <c r="Y292" s="92">
        <v>291</v>
      </c>
      <c r="Z292" s="116">
        <f>(幕後結果!$AB$2+幕後結果!$AB$4*幕後結果_最佳化!$N1293)*12/3</f>
        <v>0.58268176739877231</v>
      </c>
      <c r="AA292" s="116">
        <f>(幕後結果!$AC$2+幕後結果!$AC$4*幕後結果_最佳化!$O1293)*12/3</f>
        <v>0.13546658749907173</v>
      </c>
      <c r="AB292" s="116">
        <f>(幕後結果!$AD$2+幕後結果!$AD$4*幕後結果_最佳化!$P1293)*12/3</f>
        <v>-1.2910949105846454</v>
      </c>
      <c r="AC292" s="116">
        <f>(幕後結果!$AE$2+幕後結果!$AE$4*幕後結果_最佳化!$Q1293)*12/3</f>
        <v>-0.40292646146628314</v>
      </c>
      <c r="AD292" s="116">
        <f>(幕後結果!$AF$2+幕後結果!$AF$4*幕後結果_最佳化!$R1293)*12/3</f>
        <v>-0.71067276251965694</v>
      </c>
      <c r="AE292" s="116">
        <f>(幕後結果!$AG$2+幕後結果!$AG$4*幕後結果_最佳化!$S1293)*12/3</f>
        <v>0.73901809635070481</v>
      </c>
      <c r="AF292" s="116">
        <f>(幕後結果!$AH$2+幕後結果!$AH$4*幕後結果_最佳化!$T1293)*12/3</f>
        <v>-0.46500258277629425</v>
      </c>
      <c r="AG292" s="116">
        <f>(幕後結果!$AI$2+幕後結果!$AI$4*幕後結果_最佳化!$U1293)*12/3</f>
        <v>6.0858453037339499E-2</v>
      </c>
      <c r="AH292" s="116">
        <f>(幕後結果!$AJ$2+幕後結果!$AJ$4*幕後結果_最佳化!$V1293)*12/3</f>
        <v>0.59040375752081808</v>
      </c>
      <c r="AI292" s="93">
        <f>(幕後結果!$AK$2+幕後結果!$AK$4*幕後結果_最佳化!$W1293)*12/3</f>
        <v>1.0420691096189325</v>
      </c>
      <c r="AJ292" s="53"/>
      <c r="AK292" s="53"/>
      <c r="AL292" s="53"/>
      <c r="AM292" s="101">
        <v>291</v>
      </c>
      <c r="AN292" s="120">
        <f t="shared" si="53"/>
        <v>0.11240351174281193</v>
      </c>
      <c r="AO292" s="120">
        <f t="shared" si="54"/>
        <v>0.12144457064777235</v>
      </c>
      <c r="AP292" s="120">
        <f t="shared" si="55"/>
        <v>9.7527735853884231E-2</v>
      </c>
      <c r="AQ292" s="120">
        <f t="shared" si="56"/>
        <v>9.3634028177601317E-2</v>
      </c>
      <c r="AR292" s="120">
        <f t="shared" si="57"/>
        <v>0.12565524857342147</v>
      </c>
      <c r="AS292" s="120">
        <f t="shared" si="58"/>
        <v>2.2935989428686514E-2</v>
      </c>
      <c r="AT292" s="120">
        <f t="shared" si="59"/>
        <v>8.9440786908155837E-2</v>
      </c>
      <c r="AU292" s="120">
        <f t="shared" si="60"/>
        <v>9.8829350972059471E-2</v>
      </c>
      <c r="AV292" s="120">
        <f t="shared" si="61"/>
        <v>0.11970416955451947</v>
      </c>
      <c r="AW292" s="120">
        <f t="shared" si="62"/>
        <v>0.11842460814108748</v>
      </c>
      <c r="AX292" s="120">
        <f t="shared" si="63"/>
        <v>1</v>
      </c>
      <c r="AY292" s="120">
        <f>SUMPRODUCT(AN292:AW292,幕後結果_最佳化!$Z$1005:$AI$1005)</f>
        <v>2.8573703414907607E-2</v>
      </c>
      <c r="AZ292" s="120">
        <f>(SUMPRODUCT(AN292:AW292,MMULT(AN292:AW292,幕後結果!$AB$9:$AK$18)))*252</f>
        <v>2.7066136153560641E-2</v>
      </c>
      <c r="BA292" s="120">
        <f t="shared" si="64"/>
        <v>0.16451789007144677</v>
      </c>
      <c r="BB292" s="115">
        <f t="shared" si="65"/>
        <v>-8.7080478474838061E-2</v>
      </c>
      <c r="BC292" s="53"/>
      <c r="BD292" s="53"/>
    </row>
    <row r="293" spans="1:56">
      <c r="A293" s="88">
        <v>292</v>
      </c>
      <c r="B293" s="116">
        <v>0.53320395548255584</v>
      </c>
      <c r="C293" s="116">
        <v>0.36261386591822409</v>
      </c>
      <c r="D293" s="116">
        <v>0.40324126262744442</v>
      </c>
      <c r="E293" s="116">
        <v>0.33317348692002779</v>
      </c>
      <c r="F293" s="116">
        <v>0.47775525265361796</v>
      </c>
      <c r="G293" s="116">
        <v>0.97666789098358842</v>
      </c>
      <c r="H293" s="116">
        <v>0.74823041411053248</v>
      </c>
      <c r="I293" s="116">
        <v>0.62899170501270141</v>
      </c>
      <c r="J293" s="116">
        <v>0.42701548360336083</v>
      </c>
      <c r="K293" s="97">
        <v>0.23765951063975121</v>
      </c>
      <c r="L293" s="98"/>
      <c r="M293" s="99">
        <v>292</v>
      </c>
      <c r="N293" s="119">
        <v>8.3326299494412948E-2</v>
      </c>
      <c r="O293" s="119">
        <v>-0.35148072313261575</v>
      </c>
      <c r="P293" s="119">
        <v>-0.24496629988872029</v>
      </c>
      <c r="Q293" s="119">
        <v>-0.43116696280883438</v>
      </c>
      <c r="R293" s="119">
        <v>-5.5788237699609694E-2</v>
      </c>
      <c r="S293" s="119">
        <v>1.9893351894289528</v>
      </c>
      <c r="T293" s="119">
        <v>0.66893150535784673</v>
      </c>
      <c r="U293" s="116">
        <v>0.32918403413883374</v>
      </c>
      <c r="V293" s="116">
        <v>-0.18397767694698597</v>
      </c>
      <c r="W293" s="91">
        <v>-0.71385148230078588</v>
      </c>
      <c r="X293" s="53"/>
      <c r="Y293" s="92">
        <v>292</v>
      </c>
      <c r="Z293" s="116">
        <f>(幕後結果!$AB$2+幕後結果!$AB$4*幕後結果_最佳化!$N1294)*12/3</f>
        <v>0.39443707977256776</v>
      </c>
      <c r="AA293" s="116">
        <f>(幕後結果!$AC$2+幕後結果!$AC$4*幕後結果_最佳化!$O1294)*12/3</f>
        <v>3.1639062955342523E-2</v>
      </c>
      <c r="AB293" s="116">
        <f>(幕後結果!$AD$2+幕後結果!$AD$4*幕後結果_最佳化!$P1294)*12/3</f>
        <v>-0.15765071209331286</v>
      </c>
      <c r="AC293" s="116">
        <f>(幕後結果!$AE$2+幕後結果!$AE$4*幕後結果_最佳化!$Q1294)*12/3</f>
        <v>-0.29253377250349016</v>
      </c>
      <c r="AD293" s="116">
        <f>(幕後結果!$AF$2+幕後結果!$AF$4*幕後結果_最佳化!$R1294)*12/3</f>
        <v>-0.46630933507873912</v>
      </c>
      <c r="AE293" s="116">
        <f>(幕後結果!$AG$2+幕後結果!$AG$4*幕後結果_最佳化!$S1294)*12/3</f>
        <v>1.6015317768012602</v>
      </c>
      <c r="AF293" s="116">
        <f>(幕後結果!$AH$2+幕後結果!$AH$4*幕後結果_最佳化!$T1294)*12/3</f>
        <v>0.25744035349344568</v>
      </c>
      <c r="AG293" s="116">
        <f>(幕後結果!$AI$2+幕後結果!$AI$4*幕後結果_最佳化!$U1294)*12/3</f>
        <v>0.32612958148170718</v>
      </c>
      <c r="AH293" s="116">
        <f>(幕後結果!$AJ$2+幕後結果!$AJ$4*幕後結果_最佳化!$V1294)*12/3</f>
        <v>-0.14802943992347928</v>
      </c>
      <c r="AI293" s="93">
        <f>(幕後結果!$AK$2+幕後結果!$AK$4*幕後結果_最佳化!$W1294)*12/3</f>
        <v>0.10970116752646542</v>
      </c>
      <c r="AJ293" s="53"/>
      <c r="AK293" s="53"/>
      <c r="AL293" s="53"/>
      <c r="AM293" s="101">
        <v>292</v>
      </c>
      <c r="AN293" s="120">
        <f t="shared" si="53"/>
        <v>0.11076365426205673</v>
      </c>
      <c r="AO293" s="120">
        <f t="shared" si="54"/>
        <v>5.7107494381105704E-2</v>
      </c>
      <c r="AP293" s="120">
        <f t="shared" si="55"/>
        <v>3.552647782452515E-2</v>
      </c>
      <c r="AQ293" s="120">
        <f t="shared" si="56"/>
        <v>6.8824933136700697E-2</v>
      </c>
      <c r="AR293" s="120">
        <f t="shared" si="57"/>
        <v>0.14233078631448234</v>
      </c>
      <c r="AS293" s="120">
        <f t="shared" si="58"/>
        <v>0.14926419907711888</v>
      </c>
      <c r="AT293" s="120">
        <f t="shared" si="59"/>
        <v>0.12144265787739308</v>
      </c>
      <c r="AU293" s="120">
        <f t="shared" si="60"/>
        <v>0.15482752112824524</v>
      </c>
      <c r="AV293" s="120">
        <f t="shared" si="61"/>
        <v>3.2371511764407536E-2</v>
      </c>
      <c r="AW293" s="120">
        <f t="shared" si="62"/>
        <v>0.12754076423396465</v>
      </c>
      <c r="AX293" s="120">
        <f t="shared" si="63"/>
        <v>1</v>
      </c>
      <c r="AY293" s="120">
        <f>SUMPRODUCT(AN293:AW293,幕後結果_最佳化!$Z$1005:$AI$1005)</f>
        <v>9.6141734710869925E-2</v>
      </c>
      <c r="AZ293" s="120">
        <f>(SUMPRODUCT(AN293:AW293,MMULT(AN293:AW293,幕後結果!$AB$9:$AK$18)))*252</f>
        <v>2.5594815840717159E-2</v>
      </c>
      <c r="BA293" s="120">
        <f t="shared" si="64"/>
        <v>0.15998379868198268</v>
      </c>
      <c r="BB293" s="115">
        <f t="shared" si="65"/>
        <v>0.3327945401315564</v>
      </c>
      <c r="BC293" s="53"/>
      <c r="BD293" s="53"/>
    </row>
    <row r="294" spans="1:56">
      <c r="A294" s="88">
        <v>293</v>
      </c>
      <c r="B294" s="116">
        <v>0.51509282758970687</v>
      </c>
      <c r="C294" s="116">
        <v>0.45056320405483707</v>
      </c>
      <c r="D294" s="116">
        <v>0.50246397665940035</v>
      </c>
      <c r="E294" s="116">
        <v>0.79882027503932029</v>
      </c>
      <c r="F294" s="116">
        <v>0.72446704200954626</v>
      </c>
      <c r="G294" s="116">
        <v>0.38002050218683081</v>
      </c>
      <c r="H294" s="116">
        <v>0.98539275092423151</v>
      </c>
      <c r="I294" s="116">
        <v>0.58931885434557341</v>
      </c>
      <c r="J294" s="116">
        <v>0.13368632493269605</v>
      </c>
      <c r="K294" s="97">
        <v>0.40754673384395335</v>
      </c>
      <c r="L294" s="98"/>
      <c r="M294" s="99">
        <v>293</v>
      </c>
      <c r="N294" s="119">
        <v>3.7841137554490721E-2</v>
      </c>
      <c r="O294" s="119">
        <v>-0.12423853999033077</v>
      </c>
      <c r="P294" s="119">
        <v>6.1763128300621238E-3</v>
      </c>
      <c r="Q294" s="119">
        <v>0.83741479927821905</v>
      </c>
      <c r="R294" s="119">
        <v>0.59616363572216202</v>
      </c>
      <c r="S294" s="119">
        <v>-0.30542694247632252</v>
      </c>
      <c r="T294" s="119">
        <v>2.1805799675231574</v>
      </c>
      <c r="U294" s="116">
        <v>0.22579316762752474</v>
      </c>
      <c r="V294" s="116">
        <v>-1.1091333729301263</v>
      </c>
      <c r="W294" s="91">
        <v>-0.2338602574194972</v>
      </c>
      <c r="X294" s="53"/>
      <c r="Y294" s="92">
        <v>293</v>
      </c>
      <c r="Z294" s="116">
        <f>(幕後結果!$AB$2+幕後結果!$AB$4*幕後結果_最佳化!$N1295)*12/3</f>
        <v>0.32151539815717178</v>
      </c>
      <c r="AA294" s="116">
        <f>(幕後結果!$AC$2+幕後結果!$AC$4*幕後結果_最佳化!$O1295)*12/3</f>
        <v>0.19701372366465528</v>
      </c>
      <c r="AB294" s="116">
        <f>(幕後結果!$AD$2+幕後結果!$AD$4*幕後結果_最佳化!$P1295)*12/3</f>
        <v>4.2110118810995745E-2</v>
      </c>
      <c r="AC294" s="116">
        <f>(幕後結果!$AE$2+幕後結果!$AE$4*幕後結果_最佳化!$Q1295)*12/3</f>
        <v>0.67922210305233355</v>
      </c>
      <c r="AD294" s="116">
        <f>(幕後結果!$AF$2+幕後結果!$AF$4*幕後結果_最佳化!$R1295)*12/3</f>
        <v>-7.4731149664432894E-2</v>
      </c>
      <c r="AE294" s="116">
        <f>(幕後結果!$AG$2+幕後結果!$AG$4*幕後結果_最佳化!$S1295)*12/3</f>
        <v>0.54236731818993877</v>
      </c>
      <c r="AF294" s="116">
        <f>(幕後結果!$AH$2+幕後結果!$AH$4*幕後結果_最佳化!$T1295)*12/3</f>
        <v>1.0671438038731818</v>
      </c>
      <c r="AG294" s="116">
        <f>(幕後結果!$AI$2+幕後結果!$AI$4*幕後結果_最佳化!$U1295)*12/3</f>
        <v>0.19073502534043477</v>
      </c>
      <c r="AH294" s="116">
        <f>(幕後結果!$AJ$2+幕後結果!$AJ$4*幕後結果_最佳化!$V1295)*12/3</f>
        <v>-0.21143448000539133</v>
      </c>
      <c r="AI294" s="93">
        <f>(幕後結果!$AK$2+幕後結果!$AK$4*幕後結果_最佳化!$W1295)*12/3</f>
        <v>0.25186588765738083</v>
      </c>
      <c r="AJ294" s="53"/>
      <c r="AK294" s="53"/>
      <c r="AL294" s="53"/>
      <c r="AM294" s="101">
        <v>293</v>
      </c>
      <c r="AN294" s="120">
        <f t="shared" si="53"/>
        <v>2.455361603848423E-2</v>
      </c>
      <c r="AO294" s="120">
        <f t="shared" si="54"/>
        <v>5.5583872835706961E-2</v>
      </c>
      <c r="AP294" s="120">
        <f t="shared" si="55"/>
        <v>9.9955833905573152E-2</v>
      </c>
      <c r="AQ294" s="120">
        <f t="shared" si="56"/>
        <v>0.10384010485508886</v>
      </c>
      <c r="AR294" s="120">
        <f t="shared" si="57"/>
        <v>0.17720818327437973</v>
      </c>
      <c r="AS294" s="120">
        <f t="shared" si="58"/>
        <v>5.1219405066845599E-3</v>
      </c>
      <c r="AT294" s="120">
        <f t="shared" si="59"/>
        <v>0.17580369054595338</v>
      </c>
      <c r="AU294" s="120">
        <f t="shared" si="60"/>
        <v>0.17286314999264762</v>
      </c>
      <c r="AV294" s="120">
        <f t="shared" si="61"/>
        <v>0.16970918215288522</v>
      </c>
      <c r="AW294" s="120">
        <f t="shared" si="62"/>
        <v>1.536042589259611E-2</v>
      </c>
      <c r="AX294" s="120">
        <f t="shared" si="63"/>
        <v>0.99999999999999989</v>
      </c>
      <c r="AY294" s="120">
        <f>SUMPRODUCT(AN294:AW294,幕後結果_最佳化!$Z$1005:$AI$1005)</f>
        <v>-8.5229778405465292E-2</v>
      </c>
      <c r="AZ294" s="120">
        <f>(SUMPRODUCT(AN294:AW294,MMULT(AN294:AW294,幕後結果!$AB$9:$AK$18)))*252</f>
        <v>2.0557582351847049E-2</v>
      </c>
      <c r="BA294" s="120">
        <f t="shared" si="64"/>
        <v>0.14337915591830999</v>
      </c>
      <c r="BB294" s="115">
        <f t="shared" si="65"/>
        <v>-0.89364299562808835</v>
      </c>
      <c r="BC294" s="53"/>
      <c r="BD294" s="53"/>
    </row>
    <row r="295" spans="1:56">
      <c r="A295" s="88">
        <v>294</v>
      </c>
      <c r="B295" s="116">
        <v>0.62666536089944902</v>
      </c>
      <c r="C295" s="116">
        <v>0.19274284580123968</v>
      </c>
      <c r="D295" s="116">
        <v>0.16931123000923787</v>
      </c>
      <c r="E295" s="116">
        <v>0.49934475253366917</v>
      </c>
      <c r="F295" s="116">
        <v>0.5021995373697441</v>
      </c>
      <c r="G295" s="116">
        <v>0.14487139049805853</v>
      </c>
      <c r="H295" s="116">
        <v>0.59888373832502628</v>
      </c>
      <c r="I295" s="116">
        <v>0.35187109844778486</v>
      </c>
      <c r="J295" s="116">
        <v>0.33328955690180573</v>
      </c>
      <c r="K295" s="97">
        <v>0.31673519714718523</v>
      </c>
      <c r="L295" s="98"/>
      <c r="M295" s="99">
        <v>294</v>
      </c>
      <c r="N295" s="119">
        <v>0.32303428359878056</v>
      </c>
      <c r="O295" s="119">
        <v>-0.86783312796129886</v>
      </c>
      <c r="P295" s="119">
        <v>-0.95689063211742942</v>
      </c>
      <c r="Q295" s="119">
        <v>-1.6424625644588565E-3</v>
      </c>
      <c r="R295" s="119">
        <v>5.5134504950840194E-3</v>
      </c>
      <c r="S295" s="119">
        <v>-1.0586860545686405</v>
      </c>
      <c r="T295" s="119">
        <v>0.25045885041084537</v>
      </c>
      <c r="U295" s="116">
        <v>-0.38027377974630855</v>
      </c>
      <c r="V295" s="116">
        <v>-0.43084769971869663</v>
      </c>
      <c r="W295" s="91">
        <v>-0.47684795565327776</v>
      </c>
      <c r="X295" s="53"/>
      <c r="Y295" s="92">
        <v>294</v>
      </c>
      <c r="Z295" s="116">
        <f>(幕後結果!$AB$2+幕後結果!$AB$4*幕後結果_最佳化!$N1296)*12/3</f>
        <v>0.77873623475007259</v>
      </c>
      <c r="AA295" s="116">
        <f>(幕後結果!$AC$2+幕後結果!$AC$4*幕後結果_最佳化!$O1296)*12/3</f>
        <v>-0.35116083903188788</v>
      </c>
      <c r="AB295" s="116">
        <f>(幕後結果!$AD$2+幕後結果!$AD$4*幕後結果_最佳化!$P1296)*12/3</f>
        <v>-0.69336004716422606</v>
      </c>
      <c r="AC295" s="116">
        <f>(幕後結果!$AE$2+幕後結果!$AE$4*幕後結果_最佳化!$Q1296)*12/3</f>
        <v>-6.3472208799807417E-2</v>
      </c>
      <c r="AD295" s="116">
        <f>(幕後結果!$AF$2+幕後結果!$AF$4*幕後結果_最佳化!$R1296)*12/3</f>
        <v>-0.47325285064413164</v>
      </c>
      <c r="AE295" s="116">
        <f>(幕後結果!$AG$2+幕後結果!$AG$4*幕後結果_最佳化!$S1296)*12/3</f>
        <v>-0.196510897486742</v>
      </c>
      <c r="AF295" s="116">
        <f>(幕後結果!$AH$2+幕後結果!$AH$4*幕後結果_最佳化!$T1296)*12/3</f>
        <v>-9.5726588125427444E-3</v>
      </c>
      <c r="AG295" s="116">
        <f>(幕後結果!$AI$2+幕後結果!$AI$4*幕後結果_最佳化!$U1296)*12/3</f>
        <v>-0.36934702514847279</v>
      </c>
      <c r="AH295" s="116">
        <f>(幕後結果!$AJ$2+幕後結果!$AJ$4*幕後結果_最佳化!$V1296)*12/3</f>
        <v>-0.70764346432177838</v>
      </c>
      <c r="AI295" s="93">
        <f>(幕後結果!$AK$2+幕後結果!$AK$4*幕後結果_最佳化!$W1296)*12/3</f>
        <v>-0.3248466930037911</v>
      </c>
      <c r="AJ295" s="53"/>
      <c r="AK295" s="53"/>
      <c r="AL295" s="53"/>
      <c r="AM295" s="101">
        <v>294</v>
      </c>
      <c r="AN295" s="120">
        <f t="shared" si="53"/>
        <v>2.6806242230546361E-2</v>
      </c>
      <c r="AO295" s="120">
        <f t="shared" si="54"/>
        <v>6.2375561334771221E-2</v>
      </c>
      <c r="AP295" s="120">
        <f t="shared" si="55"/>
        <v>6.097207539497599E-2</v>
      </c>
      <c r="AQ295" s="120">
        <f t="shared" si="56"/>
        <v>0.16132038464767287</v>
      </c>
      <c r="AR295" s="120">
        <f t="shared" si="57"/>
        <v>0.15178831353872724</v>
      </c>
      <c r="AS295" s="120">
        <f t="shared" si="58"/>
        <v>1.5109533798940509E-2</v>
      </c>
      <c r="AT295" s="120">
        <f t="shared" si="59"/>
        <v>0.19424254909996019</v>
      </c>
      <c r="AU295" s="120">
        <f t="shared" si="60"/>
        <v>0.10341222032896627</v>
      </c>
      <c r="AV295" s="120">
        <f t="shared" si="61"/>
        <v>0.17221974709840362</v>
      </c>
      <c r="AW295" s="120">
        <f t="shared" si="62"/>
        <v>5.1753372527035629E-2</v>
      </c>
      <c r="AX295" s="120">
        <f t="shared" si="63"/>
        <v>0.99999999999999989</v>
      </c>
      <c r="AY295" s="120">
        <f>SUMPRODUCT(AN295:AW295,幕後結果_最佳化!$Z$1005:$AI$1005)</f>
        <v>-5.7171062388131841E-2</v>
      </c>
      <c r="AZ295" s="120">
        <f>(SUMPRODUCT(AN295:AW295,MMULT(AN295:AW295,幕後結果!$AB$9:$AK$18)))*252</f>
        <v>2.121620590970099E-2</v>
      </c>
      <c r="BA295" s="120">
        <f t="shared" si="64"/>
        <v>0.1456578384766882</v>
      </c>
      <c r="BB295" s="115">
        <f t="shared" si="65"/>
        <v>-0.68702833595974111</v>
      </c>
      <c r="BC295" s="53"/>
      <c r="BD295" s="53"/>
    </row>
    <row r="296" spans="1:56">
      <c r="A296" s="88">
        <v>295</v>
      </c>
      <c r="B296" s="116">
        <v>0.9511083620183427</v>
      </c>
      <c r="C296" s="116">
        <v>0.64895199292959171</v>
      </c>
      <c r="D296" s="116">
        <v>0.56661011980402187</v>
      </c>
      <c r="E296" s="116">
        <v>0.18461594150057015</v>
      </c>
      <c r="F296" s="116">
        <v>0.35480321135132242</v>
      </c>
      <c r="G296" s="116">
        <v>0.46972391617840326</v>
      </c>
      <c r="H296" s="116">
        <v>0.91779292632228437</v>
      </c>
      <c r="I296" s="116">
        <v>0.18747687251439271</v>
      </c>
      <c r="J296" s="116">
        <v>3.2722033264607209E-2</v>
      </c>
      <c r="K296" s="97">
        <v>0.33512539007623987</v>
      </c>
      <c r="L296" s="98"/>
      <c r="M296" s="99">
        <v>295</v>
      </c>
      <c r="N296" s="119">
        <v>1.655696601173408</v>
      </c>
      <c r="O296" s="119">
        <v>0.38249260351839637</v>
      </c>
      <c r="P296" s="119">
        <v>0.16775025267359656</v>
      </c>
      <c r="Q296" s="119">
        <v>-0.89791309458306945</v>
      </c>
      <c r="R296" s="119">
        <v>-0.37238472831466218</v>
      </c>
      <c r="S296" s="119">
        <v>-7.596388296831072E-2</v>
      </c>
      <c r="T296" s="119">
        <v>1.3903779211443936</v>
      </c>
      <c r="U296" s="116">
        <v>-0.88723248729258353</v>
      </c>
      <c r="V296" s="116">
        <v>-1.8422125423543412</v>
      </c>
      <c r="W296" s="91">
        <v>-0.42580385159043443</v>
      </c>
      <c r="X296" s="53"/>
      <c r="Y296" s="92">
        <v>295</v>
      </c>
      <c r="Z296" s="116">
        <f>(幕後結果!$AB$2+幕後結果!$AB$4*幕後結果_最佳化!$N1297)*12/3</f>
        <v>2.9152566532410522</v>
      </c>
      <c r="AA296" s="116">
        <f>(幕後結果!$AC$2+幕後結果!$AC$4*幕後結果_最佳化!$O1297)*12/3</f>
        <v>0.47719051801518225</v>
      </c>
      <c r="AB296" s="116">
        <f>(幕後結果!$AD$2+幕後結果!$AD$4*幕後結果_最佳化!$P1297)*12/3</f>
        <v>0.52357176141931494</v>
      </c>
      <c r="AC296" s="116">
        <f>(幕後結果!$AE$2+幕後結果!$AE$4*幕後結果_最佳化!$Q1297)*12/3</f>
        <v>-0.30572856559418521</v>
      </c>
      <c r="AD296" s="116">
        <f>(幕後結果!$AF$2+幕後結果!$AF$4*幕後結果_最佳化!$R1297)*12/3</f>
        <v>-0.35120683982008388</v>
      </c>
      <c r="AE296" s="116">
        <f>(幕後結果!$AG$2+幕後結果!$AG$4*幕後結果_最佳化!$S1297)*12/3</f>
        <v>0.50672984239990249</v>
      </c>
      <c r="AF296" s="116">
        <f>(幕後結果!$AH$2+幕後結果!$AH$4*幕後結果_最佳化!$T1297)*12/3</f>
        <v>0.78600697921717366</v>
      </c>
      <c r="AG296" s="116">
        <f>(幕後結果!$AI$2+幕後結果!$AI$4*幕後結果_最佳化!$U1297)*12/3</f>
        <v>-0.32476022173734059</v>
      </c>
      <c r="AH296" s="116">
        <f>(幕後結果!$AJ$2+幕後結果!$AJ$4*幕後結果_最佳化!$V1297)*12/3</f>
        <v>-0.80584900357343958</v>
      </c>
      <c r="AI296" s="93">
        <f>(幕後結果!$AK$2+幕後結果!$AK$4*幕後結果_最佳化!$W1297)*12/3</f>
        <v>-0.28215564942915849</v>
      </c>
      <c r="AJ296" s="53"/>
      <c r="AK296" s="53"/>
      <c r="AL296" s="53"/>
      <c r="AM296" s="101">
        <v>295</v>
      </c>
      <c r="AN296" s="120">
        <f t="shared" si="53"/>
        <v>0.16580082724955231</v>
      </c>
      <c r="AO296" s="120">
        <f t="shared" si="54"/>
        <v>0.12301228532851477</v>
      </c>
      <c r="AP296" s="120">
        <f t="shared" si="55"/>
        <v>6.0878711210894235E-2</v>
      </c>
      <c r="AQ296" s="120">
        <f t="shared" si="56"/>
        <v>9.8620746842722068E-2</v>
      </c>
      <c r="AR296" s="120">
        <f t="shared" si="57"/>
        <v>9.4466020140126991E-3</v>
      </c>
      <c r="AS296" s="120">
        <f t="shared" si="58"/>
        <v>9.5052773560560452E-2</v>
      </c>
      <c r="AT296" s="120">
        <f t="shared" si="59"/>
        <v>0.13020844568072296</v>
      </c>
      <c r="AU296" s="120">
        <f t="shared" si="60"/>
        <v>0.16140246075663811</v>
      </c>
      <c r="AV296" s="120">
        <f t="shared" si="61"/>
        <v>0.15170757748147856</v>
      </c>
      <c r="AW296" s="120">
        <f t="shared" si="62"/>
        <v>3.8695698749037725E-3</v>
      </c>
      <c r="AX296" s="120">
        <f t="shared" si="63"/>
        <v>0.99999999999999989</v>
      </c>
      <c r="AY296" s="120">
        <f>SUMPRODUCT(AN296:AW296,幕後結果_最佳化!$Z$1005:$AI$1005)</f>
        <v>9.9036358714477996E-2</v>
      </c>
      <c r="AZ296" s="120">
        <f>(SUMPRODUCT(AN296:AW296,MMULT(AN296:AW296,幕後結果!$AB$9:$AK$18)))*252</f>
        <v>3.2313231924021107E-2</v>
      </c>
      <c r="BA296" s="120">
        <f t="shared" si="64"/>
        <v>0.17975881598414334</v>
      </c>
      <c r="BB296" s="115">
        <f t="shared" si="65"/>
        <v>0.31228709650284869</v>
      </c>
      <c r="BC296" s="53"/>
      <c r="BD296" s="53"/>
    </row>
    <row r="297" spans="1:56">
      <c r="A297" s="88">
        <v>296</v>
      </c>
      <c r="B297" s="116">
        <v>0.84949012365820087</v>
      </c>
      <c r="C297" s="116">
        <v>0.8401320230489735</v>
      </c>
      <c r="D297" s="116">
        <v>1.0986433530732143E-2</v>
      </c>
      <c r="E297" s="116">
        <v>0.86005021133206183</v>
      </c>
      <c r="F297" s="116">
        <v>0.69531104877224625</v>
      </c>
      <c r="G297" s="116">
        <v>0.55388744390900757</v>
      </c>
      <c r="H297" s="116">
        <v>0.38098775002316732</v>
      </c>
      <c r="I297" s="116">
        <v>0.59802653836143649</v>
      </c>
      <c r="J297" s="116">
        <v>0.63887307732600185</v>
      </c>
      <c r="K297" s="97">
        <v>1.1333546814784379E-2</v>
      </c>
      <c r="L297" s="98"/>
      <c r="M297" s="99">
        <v>296</v>
      </c>
      <c r="N297" s="119">
        <v>1.0342490419310757</v>
      </c>
      <c r="O297" s="119">
        <v>0.99500063830970586</v>
      </c>
      <c r="P297" s="119">
        <v>-2.2908365807280395</v>
      </c>
      <c r="Q297" s="119">
        <v>1.080544959443122</v>
      </c>
      <c r="R297" s="119">
        <v>0.5109616617894861</v>
      </c>
      <c r="S297" s="119">
        <v>0.1354891879713998</v>
      </c>
      <c r="T297" s="119">
        <v>-0.30288762818178455</v>
      </c>
      <c r="U297" s="116">
        <v>0.2482423212648921</v>
      </c>
      <c r="V297" s="116">
        <v>0.35544819930850008</v>
      </c>
      <c r="W297" s="91">
        <v>-2.2789995234415703</v>
      </c>
      <c r="X297" s="53"/>
      <c r="Y297" s="92">
        <v>296</v>
      </c>
      <c r="Z297" s="116">
        <f>(幕後結果!$AB$2+幕後結果!$AB$4*幕後結果_最佳化!$N1298)*12/3</f>
        <v>1.9189537024987875</v>
      </c>
      <c r="AA297" s="116">
        <f>(幕後結果!$AC$2+幕後結果!$AC$4*幕後結果_最佳化!$O1298)*12/3</f>
        <v>0.94864663598586529</v>
      </c>
      <c r="AB297" s="116">
        <f>(幕後結果!$AD$2+幕後結果!$AD$4*幕後結果_最佳化!$P1298)*12/3</f>
        <v>-1.4582405499491093</v>
      </c>
      <c r="AC297" s="116">
        <f>(幕後結果!$AE$2+幕後結果!$AE$4*幕後結果_最佳化!$Q1298)*12/3</f>
        <v>0.77293898909833969</v>
      </c>
      <c r="AD297" s="116">
        <f>(幕後結果!$AF$2+幕後結果!$AF$4*幕後結果_最佳化!$R1298)*12/3</f>
        <v>-0.25345126723337752</v>
      </c>
      <c r="AE297" s="116">
        <f>(幕後結果!$AG$2+幕後結果!$AG$4*幕後結果_最佳化!$S1298)*12/3</f>
        <v>0.91588264577807088</v>
      </c>
      <c r="AF297" s="116">
        <f>(幕後結果!$AH$2+幕後結果!$AH$4*幕後結果_最佳化!$T1298)*12/3</f>
        <v>-4.1986210898372824E-2</v>
      </c>
      <c r="AG297" s="116">
        <f>(幕後結果!$AI$2+幕後結果!$AI$4*幕後結果_最佳化!$U1298)*12/3</f>
        <v>0.37657798231734557</v>
      </c>
      <c r="AH297" s="116">
        <f>(幕後結果!$AJ$2+幕後結果!$AJ$4*幕後結果_最佳化!$V1298)*12/3</f>
        <v>-0.15064470682235787</v>
      </c>
      <c r="AI297" s="93">
        <f>(幕後結果!$AK$2+幕後結果!$AK$4*幕後結果_最佳化!$W1298)*12/3</f>
        <v>-1.0086827512873784</v>
      </c>
      <c r="AJ297" s="53"/>
      <c r="AK297" s="53"/>
      <c r="AL297" s="53"/>
      <c r="AM297" s="101">
        <v>296</v>
      </c>
      <c r="AN297" s="120">
        <f t="shared" si="53"/>
        <v>0.16724899359898102</v>
      </c>
      <c r="AO297" s="120">
        <f t="shared" si="54"/>
        <v>0.17158653772941385</v>
      </c>
      <c r="AP297" s="120">
        <f t="shared" si="55"/>
        <v>4.3087712366420776E-2</v>
      </c>
      <c r="AQ297" s="120">
        <f t="shared" si="56"/>
        <v>6.4738591534647658E-2</v>
      </c>
      <c r="AR297" s="120">
        <f t="shared" si="57"/>
        <v>0.15156475699813796</v>
      </c>
      <c r="AS297" s="120">
        <f t="shared" si="58"/>
        <v>9.6085457431533128E-2</v>
      </c>
      <c r="AT297" s="120">
        <f t="shared" si="59"/>
        <v>1.3608978401170856E-2</v>
      </c>
      <c r="AU297" s="120">
        <f t="shared" si="60"/>
        <v>0.11602839587940347</v>
      </c>
      <c r="AV297" s="120">
        <f t="shared" si="61"/>
        <v>0.14241268501951995</v>
      </c>
      <c r="AW297" s="120">
        <f t="shared" si="62"/>
        <v>3.3637891040771195E-2</v>
      </c>
      <c r="AX297" s="120">
        <f t="shared" si="63"/>
        <v>0.99999999999999989</v>
      </c>
      <c r="AY297" s="120">
        <f>SUMPRODUCT(AN297:AW297,幕後結果_最佳化!$Z$1005:$AI$1005)</f>
        <v>5.8877087412066036E-2</v>
      </c>
      <c r="AZ297" s="120">
        <f>(SUMPRODUCT(AN297:AW297,MMULT(AN297:AW297,幕後結果!$AB$9:$AK$18)))*252</f>
        <v>3.2925661222057916E-2</v>
      </c>
      <c r="BA297" s="120">
        <f t="shared" si="64"/>
        <v>0.18145429513257028</v>
      </c>
      <c r="BB297" s="115">
        <f t="shared" si="65"/>
        <v>8.8050202396108598E-2</v>
      </c>
      <c r="BC297" s="53"/>
      <c r="BD297" s="53"/>
    </row>
    <row r="298" spans="1:56">
      <c r="A298" s="88">
        <v>297</v>
      </c>
      <c r="B298" s="116">
        <v>0.50175422989825935</v>
      </c>
      <c r="C298" s="116">
        <v>3.4225631984295291E-2</v>
      </c>
      <c r="D298" s="116">
        <v>0.99738302501234477</v>
      </c>
      <c r="E298" s="116">
        <v>3.9589950365627846E-2</v>
      </c>
      <c r="F298" s="116">
        <v>0.31051378387970452</v>
      </c>
      <c r="G298" s="116">
        <v>0.89754330503948521</v>
      </c>
      <c r="H298" s="116">
        <v>0.26249505646193483</v>
      </c>
      <c r="I298" s="116">
        <v>0.42833155461387307</v>
      </c>
      <c r="J298" s="116">
        <v>0.20751435161351028</v>
      </c>
      <c r="K298" s="97">
        <v>0.26425567679732564</v>
      </c>
      <c r="L298" s="98"/>
      <c r="M298" s="99">
        <v>297</v>
      </c>
      <c r="N298" s="119">
        <v>4.3972164335443088E-3</v>
      </c>
      <c r="O298" s="119">
        <v>-1.8220245283944914</v>
      </c>
      <c r="P298" s="119">
        <v>2.7922710047833204</v>
      </c>
      <c r="Q298" s="119">
        <v>-1.7554644241528072</v>
      </c>
      <c r="R298" s="119">
        <v>-0.49439454214971496</v>
      </c>
      <c r="S298" s="119">
        <v>1.2676768088952959</v>
      </c>
      <c r="T298" s="119">
        <v>-0.63567217967445488</v>
      </c>
      <c r="U298" s="116">
        <v>-0.18062349962958732</v>
      </c>
      <c r="V298" s="116">
        <v>-0.81507618383327518</v>
      </c>
      <c r="W298" s="91">
        <v>-0.63028007999500002</v>
      </c>
      <c r="X298" s="53"/>
      <c r="Y298" s="92">
        <v>297</v>
      </c>
      <c r="Z298" s="116">
        <f>(幕後結果!$AB$2+幕後結果!$AB$4*幕後結果_最佳化!$N1299)*12/3</f>
        <v>0.26789819940621934</v>
      </c>
      <c r="AA298" s="116">
        <f>(幕後結果!$AC$2+幕後結果!$AC$4*幕後結果_最佳化!$O1299)*12/3</f>
        <v>-1.0193088284354714</v>
      </c>
      <c r="AB298" s="116">
        <f>(幕後結果!$AD$2+幕後結果!$AD$4*幕後結果_最佳化!$P1299)*12/3</f>
        <v>2.0743503201041857</v>
      </c>
      <c r="AC298" s="116">
        <f>(幕後結果!$AE$2+幕後結果!$AE$4*幕後結果_最佳化!$Q1299)*12/3</f>
        <v>-0.96906400341791288</v>
      </c>
      <c r="AD298" s="116">
        <f>(幕後結果!$AF$2+幕後結果!$AF$4*幕後結果_最佳化!$R1299)*12/3</f>
        <v>-0.34535385331509677</v>
      </c>
      <c r="AE298" s="116">
        <f>(幕後結果!$AG$2+幕後結果!$AG$4*幕後結果_最佳化!$S1299)*12/3</f>
        <v>0.92851558688342395</v>
      </c>
      <c r="AF298" s="116">
        <f>(幕後結果!$AH$2+幕後結果!$AH$4*幕後結果_最佳化!$T1299)*12/3</f>
        <v>-0.42155287336197822</v>
      </c>
      <c r="AG298" s="116">
        <f>(幕後結果!$AI$2+幕後結果!$AI$4*幕後結果_最佳化!$U1299)*12/3</f>
        <v>-0.22932608768155904</v>
      </c>
      <c r="AH298" s="116">
        <f>(幕後結果!$AJ$2+幕後結果!$AJ$4*幕後結果_最佳化!$V1299)*12/3</f>
        <v>-0.50699867504796314</v>
      </c>
      <c r="AI298" s="93">
        <f>(幕後結果!$AK$2+幕後結果!$AK$4*幕後結果_最佳化!$W1299)*12/3</f>
        <v>0.1513675937612719</v>
      </c>
      <c r="AJ298" s="53"/>
      <c r="AK298" s="53"/>
      <c r="AL298" s="53"/>
      <c r="AM298" s="101">
        <v>297</v>
      </c>
      <c r="AN298" s="120">
        <f t="shared" si="53"/>
        <v>0.1265142795370737</v>
      </c>
      <c r="AO298" s="120">
        <f t="shared" si="54"/>
        <v>0.13074850226422066</v>
      </c>
      <c r="AP298" s="120">
        <f t="shared" si="55"/>
        <v>0.12342126247320595</v>
      </c>
      <c r="AQ298" s="120">
        <f t="shared" si="56"/>
        <v>4.5476431026695373E-2</v>
      </c>
      <c r="AR298" s="120">
        <f t="shared" si="57"/>
        <v>0.12145103764221633</v>
      </c>
      <c r="AS298" s="120">
        <f t="shared" si="58"/>
        <v>2.6858421597656001E-2</v>
      </c>
      <c r="AT298" s="120">
        <f t="shared" si="59"/>
        <v>5.611636076168721E-2</v>
      </c>
      <c r="AU298" s="120">
        <f t="shared" si="60"/>
        <v>0.14620472978362961</v>
      </c>
      <c r="AV298" s="120">
        <f t="shared" si="61"/>
        <v>0.10190258881438698</v>
      </c>
      <c r="AW298" s="120">
        <f t="shared" si="62"/>
        <v>0.12130638609922816</v>
      </c>
      <c r="AX298" s="120">
        <f t="shared" si="63"/>
        <v>1</v>
      </c>
      <c r="AY298" s="120">
        <f>SUMPRODUCT(AN298:AW298,幕後結果_最佳化!$Z$1005:$AI$1005)</f>
        <v>4.4340230061346603E-2</v>
      </c>
      <c r="AZ298" s="120">
        <f>(SUMPRODUCT(AN298:AW298,MMULT(AN298:AW298,幕後結果!$AB$9:$AK$18)))*252</f>
        <v>2.848276062840838E-2</v>
      </c>
      <c r="BA298" s="120">
        <f t="shared" si="64"/>
        <v>0.16876836382571345</v>
      </c>
      <c r="BB298" s="115">
        <f t="shared" si="65"/>
        <v>8.5337679924059884E-3</v>
      </c>
      <c r="BC298" s="53"/>
      <c r="BD298" s="53"/>
    </row>
    <row r="299" spans="1:56">
      <c r="A299" s="88">
        <v>298</v>
      </c>
      <c r="B299" s="116">
        <v>0.19254378216093615</v>
      </c>
      <c r="C299" s="116">
        <v>6.238200129664162E-2</v>
      </c>
      <c r="D299" s="116">
        <v>8.4577173652683246E-2</v>
      </c>
      <c r="E299" s="116">
        <v>0.99039737240376535</v>
      </c>
      <c r="F299" s="116">
        <v>0.74255660826778125</v>
      </c>
      <c r="G299" s="116">
        <v>0.21210055037563524</v>
      </c>
      <c r="H299" s="116">
        <v>0.72229099287073573</v>
      </c>
      <c r="I299" s="116">
        <v>0.50954395573901623</v>
      </c>
      <c r="J299" s="116">
        <v>0.26463773004213187</v>
      </c>
      <c r="K299" s="97">
        <v>6.9233340418269895E-2</v>
      </c>
      <c r="L299" s="98"/>
      <c r="M299" s="99">
        <v>298</v>
      </c>
      <c r="N299" s="119">
        <v>-0.86856050572981314</v>
      </c>
      <c r="O299" s="119">
        <v>-1.5350807156120252</v>
      </c>
      <c r="P299" s="119">
        <v>-1.3749261302337965</v>
      </c>
      <c r="Q299" s="119">
        <v>2.3415227550592528</v>
      </c>
      <c r="R299" s="119">
        <v>0.65124742088656451</v>
      </c>
      <c r="S299" s="119">
        <v>-0.79915403513642602</v>
      </c>
      <c r="T299" s="119">
        <v>0.58966089937284538</v>
      </c>
      <c r="U299" s="116">
        <v>2.3925431702252302E-2</v>
      </c>
      <c r="V299" s="116">
        <v>-0.62911241975081655</v>
      </c>
      <c r="W299" s="91">
        <v>-1.4815251774130547</v>
      </c>
      <c r="X299" s="53"/>
      <c r="Y299" s="92">
        <v>298</v>
      </c>
      <c r="Z299" s="116">
        <f>(幕後結果!$AB$2+幕後結果!$AB$4*幕後結果_最佳化!$N1300)*12/3</f>
        <v>-1.1316251256591687</v>
      </c>
      <c r="AA299" s="116">
        <f>(幕後結果!$AC$2+幕後結果!$AC$4*幕後結果_最佳化!$O1300)*12/3</f>
        <v>-0.76846253269473308</v>
      </c>
      <c r="AB299" s="116">
        <f>(幕後結果!$AD$2+幕後結果!$AD$4*幕後結果_最佳化!$P1300)*12/3</f>
        <v>-1.2981913826331317</v>
      </c>
      <c r="AC299" s="116">
        <f>(幕後結果!$AE$2+幕後結果!$AE$4*幕後結果_最佳化!$Q1300)*12/3</f>
        <v>1.3891638623542188</v>
      </c>
      <c r="AD299" s="116">
        <f>(幕後結果!$AF$2+幕後結果!$AF$4*幕後結果_最佳化!$R1300)*12/3</f>
        <v>-0.33366536195545987</v>
      </c>
      <c r="AE299" s="116">
        <f>(幕後結果!$AG$2+幕後結果!$AG$4*幕後結果_最佳化!$S1300)*12/3</f>
        <v>0.32046492744451144</v>
      </c>
      <c r="AF299" s="116">
        <f>(幕後結果!$AH$2+幕後結果!$AH$4*幕後結果_最佳化!$T1300)*12/3</f>
        <v>6.702522103393932E-2</v>
      </c>
      <c r="AG299" s="116">
        <f>(幕後結果!$AI$2+幕後結果!$AI$4*幕後結果_最佳化!$U1300)*12/3</f>
        <v>-7.5505911001579828E-2</v>
      </c>
      <c r="AH299" s="116">
        <f>(幕後結果!$AJ$2+幕後結果!$AJ$4*幕後結果_最佳化!$V1300)*12/3</f>
        <v>-0.67228424816063326</v>
      </c>
      <c r="AI299" s="93">
        <f>(幕後結果!$AK$2+幕後結果!$AK$4*幕後結果_最佳化!$W1300)*12/3</f>
        <v>-0.70444246912564923</v>
      </c>
      <c r="AJ299" s="53"/>
      <c r="AK299" s="53"/>
      <c r="AL299" s="53"/>
      <c r="AM299" s="101">
        <v>298</v>
      </c>
      <c r="AN299" s="120">
        <f t="shared" si="53"/>
        <v>0.13009151763143351</v>
      </c>
      <c r="AO299" s="120">
        <f t="shared" si="54"/>
        <v>0.11035084372064266</v>
      </c>
      <c r="AP299" s="120">
        <f t="shared" si="55"/>
        <v>5.6083329182283113E-2</v>
      </c>
      <c r="AQ299" s="120">
        <f t="shared" si="56"/>
        <v>0.14521175220509411</v>
      </c>
      <c r="AR299" s="120">
        <f t="shared" si="57"/>
        <v>0.14691902586677741</v>
      </c>
      <c r="AS299" s="120">
        <f t="shared" si="58"/>
        <v>6.1770889313419425E-2</v>
      </c>
      <c r="AT299" s="120">
        <f t="shared" si="59"/>
        <v>6.1440214074896672E-2</v>
      </c>
      <c r="AU299" s="120">
        <f t="shared" si="60"/>
        <v>1.1703142592352932E-2</v>
      </c>
      <c r="AV299" s="120">
        <f t="shared" si="61"/>
        <v>0.12625852118612904</v>
      </c>
      <c r="AW299" s="120">
        <f t="shared" si="62"/>
        <v>0.15017076422697104</v>
      </c>
      <c r="AX299" s="120">
        <f t="shared" si="63"/>
        <v>0.99999999999999989</v>
      </c>
      <c r="AY299" s="120">
        <f>SUMPRODUCT(AN299:AW299,幕後結果_最佳化!$Z$1005:$AI$1005)</f>
        <v>4.8164372901476099E-2</v>
      </c>
      <c r="AZ299" s="120">
        <f>(SUMPRODUCT(AN299:AW299,MMULT(AN299:AW299,幕後結果!$AB$9:$AK$18)))*252</f>
        <v>3.1277784017969622E-2</v>
      </c>
      <c r="BA299" s="120">
        <f t="shared" si="64"/>
        <v>0.17685526290718526</v>
      </c>
      <c r="BB299" s="115">
        <f t="shared" si="65"/>
        <v>2.9766560604073594E-2</v>
      </c>
      <c r="BC299" s="53"/>
      <c r="BD299" s="53"/>
    </row>
    <row r="300" spans="1:56">
      <c r="A300" s="88">
        <v>299</v>
      </c>
      <c r="B300" s="116">
        <v>0.85718114657378064</v>
      </c>
      <c r="C300" s="116">
        <v>0.41246854077323469</v>
      </c>
      <c r="D300" s="116">
        <v>0.24539614677168875</v>
      </c>
      <c r="E300" s="116">
        <v>6.9249353718639606E-2</v>
      </c>
      <c r="F300" s="116">
        <v>0.67989616337487147</v>
      </c>
      <c r="G300" s="116">
        <v>0.33646207311432841</v>
      </c>
      <c r="H300" s="116">
        <v>0.89705180237708593</v>
      </c>
      <c r="I300" s="116">
        <v>0.79118722849093248</v>
      </c>
      <c r="J300" s="116">
        <v>0.27384452943991389</v>
      </c>
      <c r="K300" s="97">
        <v>0.50574863060049791</v>
      </c>
      <c r="L300" s="98"/>
      <c r="M300" s="99">
        <v>299</v>
      </c>
      <c r="N300" s="119">
        <v>1.0677402279959258</v>
      </c>
      <c r="O300" s="119">
        <v>-0.22119952185086958</v>
      </c>
      <c r="P300" s="119">
        <v>-0.68904922086744758</v>
      </c>
      <c r="Q300" s="119">
        <v>-1.481404908819703</v>
      </c>
      <c r="R300" s="119">
        <v>0.46740845683963539</v>
      </c>
      <c r="S300" s="119">
        <v>-0.42213820072710662</v>
      </c>
      <c r="T300" s="119">
        <v>1.2649300747447039</v>
      </c>
      <c r="U300" s="116">
        <v>0.81054755842152693</v>
      </c>
      <c r="V300" s="116">
        <v>-0.60122661646792785</v>
      </c>
      <c r="W300" s="91">
        <v>1.44101787081579E-2</v>
      </c>
      <c r="X300" s="53"/>
      <c r="Y300" s="92">
        <v>299</v>
      </c>
      <c r="Z300" s="116">
        <f>(幕後結果!$AB$2+幕後結果!$AB$4*幕後結果_最佳化!$N1301)*12/3</f>
        <v>1.9726466762727128</v>
      </c>
      <c r="AA300" s="116">
        <f>(幕後結果!$AC$2+幕後結果!$AC$4*幕後結果_最佳化!$O1301)*12/3</f>
        <v>7.4379970954177366E-2</v>
      </c>
      <c r="AB300" s="116">
        <f>(幕後結果!$AD$2+幕後結果!$AD$4*幕後結果_最佳化!$P1301)*12/3</f>
        <v>-0.29514698533583061</v>
      </c>
      <c r="AC300" s="116">
        <f>(幕後結果!$AE$2+幕後結果!$AE$4*幕後結果_最佳化!$Q1301)*12/3</f>
        <v>-0.968432100002246</v>
      </c>
      <c r="AD300" s="116">
        <f>(幕後結果!$AF$2+幕後結果!$AF$4*幕後結果_最佳化!$R1301)*12/3</f>
        <v>-8.1814010402648907E-2</v>
      </c>
      <c r="AE300" s="116">
        <f>(幕後結果!$AG$2+幕後結果!$AG$4*幕後結果_最佳化!$S1301)*12/3</f>
        <v>-5.4951281872699376E-2</v>
      </c>
      <c r="AF300" s="116">
        <f>(幕後結果!$AH$2+幕後結果!$AH$4*幕後結果_最佳化!$T1301)*12/3</f>
        <v>0.60279015366859634</v>
      </c>
      <c r="AG300" s="116">
        <f>(幕後結果!$AI$2+幕後結果!$AI$4*幕後結果_最佳化!$U1301)*12/3</f>
        <v>0.21753789121985465</v>
      </c>
      <c r="AH300" s="116">
        <f>(幕後結果!$AJ$2+幕後結果!$AJ$4*幕後結果_最佳化!$V1301)*12/3</f>
        <v>-0.21164483467577747</v>
      </c>
      <c r="AI300" s="93">
        <f>(幕後結果!$AK$2+幕後結果!$AK$4*幕後結果_最佳化!$W1301)*12/3</f>
        <v>0.31980975917275301</v>
      </c>
      <c r="AJ300" s="53"/>
      <c r="AK300" s="53"/>
      <c r="AL300" s="53"/>
      <c r="AM300" s="101">
        <v>299</v>
      </c>
      <c r="AN300" s="120">
        <f t="shared" si="53"/>
        <v>2.3896728287744438E-2</v>
      </c>
      <c r="AO300" s="120">
        <f t="shared" si="54"/>
        <v>0.11125468193901183</v>
      </c>
      <c r="AP300" s="120">
        <f t="shared" si="55"/>
        <v>9.4780844843449008E-2</v>
      </c>
      <c r="AQ300" s="120">
        <f t="shared" si="56"/>
        <v>0.13556235510252945</v>
      </c>
      <c r="AR300" s="120">
        <f t="shared" si="57"/>
        <v>0.16204365944374266</v>
      </c>
      <c r="AS300" s="120">
        <f t="shared" si="58"/>
        <v>2.1040436108478593E-2</v>
      </c>
      <c r="AT300" s="120">
        <f t="shared" si="59"/>
        <v>0.14080845415451262</v>
      </c>
      <c r="AU300" s="120">
        <f t="shared" si="60"/>
        <v>4.1267967497728271E-2</v>
      </c>
      <c r="AV300" s="120">
        <f t="shared" si="61"/>
        <v>0.20448530095883238</v>
      </c>
      <c r="AW300" s="120">
        <f t="shared" si="62"/>
        <v>6.485957166397073E-2</v>
      </c>
      <c r="AX300" s="120">
        <f t="shared" si="63"/>
        <v>1.0000000000000002</v>
      </c>
      <c r="AY300" s="120">
        <f>SUMPRODUCT(AN300:AW300,幕後結果_最佳化!$Z$1005:$AI$1005)</f>
        <v>-5.2799338713810567E-2</v>
      </c>
      <c r="AZ300" s="120">
        <f>(SUMPRODUCT(AN300:AW300,MMULT(AN300:AW300,幕後結果!$AB$9:$AK$18)))*252</f>
        <v>2.2060551366686089E-2</v>
      </c>
      <c r="BA300" s="120">
        <f t="shared" si="64"/>
        <v>0.14852794809962902</v>
      </c>
      <c r="BB300" s="115">
        <f t="shared" si="65"/>
        <v>-0.64431872882009866</v>
      </c>
      <c r="BC300" s="53"/>
      <c r="BD300" s="53"/>
    </row>
    <row r="301" spans="1:56">
      <c r="A301" s="88">
        <v>300</v>
      </c>
      <c r="B301" s="116">
        <v>0.89698556932274709</v>
      </c>
      <c r="C301" s="116">
        <v>0.31309337235624479</v>
      </c>
      <c r="D301" s="116">
        <v>0.78377364414701711</v>
      </c>
      <c r="E301" s="116">
        <v>0.87107945058656822</v>
      </c>
      <c r="F301" s="116">
        <v>0.55109764942586725</v>
      </c>
      <c r="G301" s="116">
        <v>0.86948508875055763</v>
      </c>
      <c r="H301" s="116">
        <v>0.84730448198972197</v>
      </c>
      <c r="I301" s="116">
        <v>0.80276271468061711</v>
      </c>
      <c r="J301" s="116">
        <v>0.60770772926187755</v>
      </c>
      <c r="K301" s="97">
        <v>0.67714248582362391</v>
      </c>
      <c r="L301" s="98"/>
      <c r="M301" s="99">
        <v>300</v>
      </c>
      <c r="N301" s="119">
        <v>1.2645606642035694</v>
      </c>
      <c r="O301" s="119">
        <v>-0.48710101845844012</v>
      </c>
      <c r="P301" s="119">
        <v>0.78500146149188399</v>
      </c>
      <c r="Q301" s="119">
        <v>1.1315085690183559</v>
      </c>
      <c r="R301" s="119">
        <v>0.12843504216563725</v>
      </c>
      <c r="S301" s="119">
        <v>1.1239604078512673</v>
      </c>
      <c r="T301" s="119">
        <v>1.024940981705001</v>
      </c>
      <c r="U301" s="116">
        <v>0.85153078356479073</v>
      </c>
      <c r="V301" s="116">
        <v>0.2733495346493135</v>
      </c>
      <c r="W301" s="91">
        <v>0.45972304183799517</v>
      </c>
      <c r="X301" s="53"/>
      <c r="Y301" s="92">
        <v>300</v>
      </c>
      <c r="Z301" s="116">
        <f>(幕後結果!$AB$2+幕後結果!$AB$4*幕後結果_最佳化!$N1302)*12/3</f>
        <v>2.2881886370443199</v>
      </c>
      <c r="AA301" s="116">
        <f>(幕後結果!$AC$2+幕後結果!$AC$4*幕後結果_最佳化!$O1302)*12/3</f>
        <v>-0.12652844471943209</v>
      </c>
      <c r="AB301" s="116">
        <f>(幕後結果!$AD$2+幕後結果!$AD$4*幕後結果_最佳化!$P1302)*12/3</f>
        <v>0.86460131274390795</v>
      </c>
      <c r="AC301" s="116">
        <f>(幕後結果!$AE$2+幕後結果!$AE$4*幕後結果_最佳化!$Q1302)*12/3</f>
        <v>1.1578929767193611</v>
      </c>
      <c r="AD301" s="116">
        <f>(幕後結果!$AF$2+幕後結果!$AF$4*幕後結果_最佳化!$R1302)*12/3</f>
        <v>-3.7968057762387986E-2</v>
      </c>
      <c r="AE301" s="116">
        <f>(幕後結果!$AG$2+幕後結果!$AG$4*幕後結果_最佳化!$S1302)*12/3</f>
        <v>1.6631304535361506</v>
      </c>
      <c r="AF301" s="116">
        <f>(幕後結果!$AH$2+幕後結果!$AH$4*幕後結果_最佳化!$T1302)*12/3</f>
        <v>0.61787689725618911</v>
      </c>
      <c r="AG301" s="116">
        <f>(幕後結果!$AI$2+幕後結果!$AI$4*幕後結果_最佳化!$U1302)*12/3</f>
        <v>0.55001488332958481</v>
      </c>
      <c r="AH301" s="116">
        <f>(幕後結果!$AJ$2+幕後結果!$AJ$4*幕後結果_最佳化!$V1302)*12/3</f>
        <v>0.58686240434698145</v>
      </c>
      <c r="AI301" s="93">
        <f>(幕後結果!$AK$2+幕後結果!$AK$4*幕後結果_最佳化!$W1302)*12/3</f>
        <v>1.3072909996331779</v>
      </c>
      <c r="AJ301" s="53"/>
      <c r="AK301" s="53"/>
      <c r="AL301" s="53"/>
      <c r="AM301" s="101">
        <v>300</v>
      </c>
      <c r="AN301" s="120">
        <f t="shared" si="53"/>
        <v>8.6754170945372563E-2</v>
      </c>
      <c r="AO301" s="120">
        <f t="shared" si="54"/>
        <v>9.6251602176905551E-2</v>
      </c>
      <c r="AP301" s="120">
        <f t="shared" si="55"/>
        <v>7.7910675640979365E-2</v>
      </c>
      <c r="AQ301" s="120">
        <f t="shared" si="56"/>
        <v>8.2850020486847267E-2</v>
      </c>
      <c r="AR301" s="120">
        <f t="shared" si="57"/>
        <v>7.2962145811487453E-2</v>
      </c>
      <c r="AS301" s="120">
        <f t="shared" si="58"/>
        <v>0.14115027656189402</v>
      </c>
      <c r="AT301" s="120">
        <f t="shared" si="59"/>
        <v>0.12186029057811336</v>
      </c>
      <c r="AU301" s="120">
        <f t="shared" si="60"/>
        <v>0.11960769530564772</v>
      </c>
      <c r="AV301" s="120">
        <f t="shared" si="61"/>
        <v>0.13144913976315772</v>
      </c>
      <c r="AW301" s="120">
        <f t="shared" si="62"/>
        <v>6.9203982729594854E-2</v>
      </c>
      <c r="AX301" s="120">
        <f t="shared" si="63"/>
        <v>0.99999999999999989</v>
      </c>
      <c r="AY301" s="120">
        <f>SUMPRODUCT(AN301:AW301,幕後結果_最佳化!$Z$1005:$AI$1005)</f>
        <v>8.5983732418369985E-2</v>
      </c>
      <c r="AZ301" s="120">
        <f>(SUMPRODUCT(AN301:AW301,MMULT(AN301:AW301,幕後結果!$AB$9:$AK$18)))*252</f>
        <v>2.3951820231329836E-2</v>
      </c>
      <c r="BA301" s="120">
        <f t="shared" si="64"/>
        <v>0.15476375619417435</v>
      </c>
      <c r="BB301" s="115">
        <f t="shared" si="65"/>
        <v>0.27838386375370072</v>
      </c>
      <c r="BC301" s="53"/>
      <c r="BD301" s="53"/>
    </row>
    <row r="302" spans="1:56">
      <c r="A302" s="88">
        <v>301</v>
      </c>
      <c r="B302" s="116">
        <v>0.48270525117847818</v>
      </c>
      <c r="C302" s="116">
        <v>0.43523496290440344</v>
      </c>
      <c r="D302" s="116">
        <v>0.18666043558558676</v>
      </c>
      <c r="E302" s="116">
        <v>0.78272760209842906</v>
      </c>
      <c r="F302" s="116">
        <v>0.21059523171053307</v>
      </c>
      <c r="G302" s="116">
        <v>0.19203009084060274</v>
      </c>
      <c r="H302" s="116">
        <v>0.28293466215595031</v>
      </c>
      <c r="I302" s="116">
        <v>0.67200202757329786</v>
      </c>
      <c r="J302" s="116">
        <v>0.38961908602312301</v>
      </c>
      <c r="K302" s="97">
        <v>0.195006571516954</v>
      </c>
      <c r="L302" s="98"/>
      <c r="M302" s="99">
        <v>301</v>
      </c>
      <c r="N302" s="119">
        <v>-4.3365094135740898E-2</v>
      </c>
      <c r="O302" s="119">
        <v>-0.16306161019626361</v>
      </c>
      <c r="P302" s="119">
        <v>-0.89027010157048181</v>
      </c>
      <c r="Q302" s="119">
        <v>0.78143822605113555</v>
      </c>
      <c r="R302" s="119">
        <v>-0.80435763026314611</v>
      </c>
      <c r="S302" s="119">
        <v>-0.87043965851197025</v>
      </c>
      <c r="T302" s="119">
        <v>-0.57414553167422977</v>
      </c>
      <c r="U302" s="116">
        <v>0.44544811875075746</v>
      </c>
      <c r="V302" s="116">
        <v>-0.28031196477217368</v>
      </c>
      <c r="W302" s="91">
        <v>-0.85959352950639478</v>
      </c>
      <c r="X302" s="53"/>
      <c r="Y302" s="92">
        <v>301</v>
      </c>
      <c r="Z302" s="116">
        <f>(幕後結果!$AB$2+幕後結果!$AB$4*幕後結果_最佳化!$N1303)*12/3</f>
        <v>0.19132579961682486</v>
      </c>
      <c r="AA302" s="116">
        <f>(幕後結果!$AC$2+幕後結果!$AC$4*幕後結果_最佳化!$O1303)*12/3</f>
        <v>0.17334538108889244</v>
      </c>
      <c r="AB302" s="116">
        <f>(幕後結果!$AD$2+幕後結果!$AD$4*幕後結果_最佳化!$P1303)*12/3</f>
        <v>-0.66871476725887924</v>
      </c>
      <c r="AC302" s="116">
        <f>(幕後結果!$AE$2+幕後結果!$AE$4*幕後結果_最佳化!$Q1303)*12/3</f>
        <v>0.50736908400635916</v>
      </c>
      <c r="AD302" s="116">
        <f>(幕後結果!$AF$2+幕後結果!$AF$4*幕後結果_最佳化!$R1303)*12/3</f>
        <v>-0.97443021273923047</v>
      </c>
      <c r="AE302" s="116">
        <f>(幕後結果!$AG$2+幕後結果!$AG$4*幕後結果_最佳化!$S1303)*12/3</f>
        <v>0.16590353092072313</v>
      </c>
      <c r="AF302" s="116">
        <f>(幕後結果!$AH$2+幕後結果!$AH$4*幕後結果_最佳化!$T1303)*12/3</f>
        <v>-0.38848113063979112</v>
      </c>
      <c r="AG302" s="116">
        <f>(幕後結果!$AI$2+幕後結果!$AI$4*幕後結果_最佳化!$U1303)*12/3</f>
        <v>3.2280745177369619E-3</v>
      </c>
      <c r="AH302" s="116">
        <f>(幕後結果!$AJ$2+幕後結果!$AJ$4*幕後結果_最佳化!$V1303)*12/3</f>
        <v>-0.68327419195014105</v>
      </c>
      <c r="AI302" s="93">
        <f>(幕後結果!$AK$2+幕後結果!$AK$4*幕後結果_最佳化!$W1303)*12/3</f>
        <v>-0.50843319974424106</v>
      </c>
      <c r="AJ302" s="53"/>
      <c r="AK302" s="53"/>
      <c r="AL302" s="53"/>
      <c r="AM302" s="101">
        <v>301</v>
      </c>
      <c r="AN302" s="120">
        <f t="shared" si="53"/>
        <v>9.400803237058096E-2</v>
      </c>
      <c r="AO302" s="120">
        <f t="shared" si="54"/>
        <v>0.19752676309668724</v>
      </c>
      <c r="AP302" s="120">
        <f t="shared" si="55"/>
        <v>0.21998462434904714</v>
      </c>
      <c r="AQ302" s="120">
        <f t="shared" si="56"/>
        <v>1.7727985140763645E-2</v>
      </c>
      <c r="AR302" s="120">
        <f t="shared" si="57"/>
        <v>7.5450015112125568E-2</v>
      </c>
      <c r="AS302" s="120">
        <f t="shared" si="58"/>
        <v>3.7467292413337648E-2</v>
      </c>
      <c r="AT302" s="120">
        <f t="shared" si="59"/>
        <v>0.14632523510917428</v>
      </c>
      <c r="AU302" s="120">
        <f t="shared" si="60"/>
        <v>0.1813439742337232</v>
      </c>
      <c r="AV302" s="120">
        <f t="shared" si="61"/>
        <v>7.8879267697162751E-3</v>
      </c>
      <c r="AW302" s="120">
        <f t="shared" si="62"/>
        <v>2.2278151404844054E-2</v>
      </c>
      <c r="AX302" s="120">
        <f t="shared" si="63"/>
        <v>1</v>
      </c>
      <c r="AY302" s="120">
        <f>SUMPRODUCT(AN302:AW302,幕後結果_最佳化!$Z$1005:$AI$1005)</f>
        <v>7.9806356553975888E-2</v>
      </c>
      <c r="AZ302" s="120">
        <f>(SUMPRODUCT(AN302:AW302,MMULT(AN302:AW302,幕後結果!$AB$9:$AK$18)))*252</f>
        <v>2.5584923995467711E-2</v>
      </c>
      <c r="BA302" s="120">
        <f t="shared" si="64"/>
        <v>0.15995288054757786</v>
      </c>
      <c r="BB302" s="115">
        <f t="shared" si="65"/>
        <v>0.23073267844650111</v>
      </c>
      <c r="BC302" s="53"/>
      <c r="BD302" s="53"/>
    </row>
    <row r="303" spans="1:56">
      <c r="A303" s="88">
        <v>302</v>
      </c>
      <c r="B303" s="116">
        <v>0.30112596343253029</v>
      </c>
      <c r="C303" s="116">
        <v>0.49751729602843597</v>
      </c>
      <c r="D303" s="116">
        <v>0.45242265763259182</v>
      </c>
      <c r="E303" s="116">
        <v>0.77147851714702154</v>
      </c>
      <c r="F303" s="116">
        <v>3.0468255391266297E-2</v>
      </c>
      <c r="G303" s="116">
        <v>0.75531260012969126</v>
      </c>
      <c r="H303" s="116">
        <v>0.70477678643905795</v>
      </c>
      <c r="I303" s="116">
        <v>0.89997596230764976</v>
      </c>
      <c r="J303" s="116">
        <v>0.97156365796135535</v>
      </c>
      <c r="K303" s="97">
        <v>0.76531057699037119</v>
      </c>
      <c r="L303" s="98"/>
      <c r="M303" s="99">
        <v>302</v>
      </c>
      <c r="N303" s="119">
        <v>-0.52116486614137758</v>
      </c>
      <c r="O303" s="119">
        <v>-6.2232561424228243E-3</v>
      </c>
      <c r="P303" s="119">
        <v>-0.11954282317848168</v>
      </c>
      <c r="Q303" s="119">
        <v>0.74372482813754326</v>
      </c>
      <c r="R303" s="119">
        <v>-1.8739558486039261</v>
      </c>
      <c r="S303" s="119">
        <v>0.69130355257914833</v>
      </c>
      <c r="T303" s="119">
        <v>0.5381892119575804</v>
      </c>
      <c r="U303" s="116">
        <v>1.2814146093540906</v>
      </c>
      <c r="V303" s="116">
        <v>1.9042880163616625</v>
      </c>
      <c r="W303" s="91">
        <v>0.723490080744842</v>
      </c>
      <c r="X303" s="53"/>
      <c r="Y303" s="92">
        <v>302</v>
      </c>
      <c r="Z303" s="116">
        <f>(幕後結果!$AB$2+幕後結果!$AB$4*幕後結果_最佳化!$N1304)*12/3</f>
        <v>-0.57468142920482468</v>
      </c>
      <c r="AA303" s="116">
        <f>(幕後結果!$AC$2+幕後結果!$AC$4*幕後結果_最佳化!$O1304)*12/3</f>
        <v>0.31048731803406382</v>
      </c>
      <c r="AB303" s="116">
        <f>(幕後結果!$AD$2+幕後結果!$AD$4*幕後結果_最佳化!$P1304)*12/3</f>
        <v>-0.15888596042746203</v>
      </c>
      <c r="AC303" s="116">
        <f>(幕後結果!$AE$2+幕後結果!$AE$4*幕後結果_最佳化!$Q1304)*12/3</f>
        <v>0.51774808635187641</v>
      </c>
      <c r="AD303" s="116">
        <f>(幕後結果!$AF$2+幕後結果!$AF$4*幕後結果_最佳化!$R1304)*12/3</f>
        <v>-1.5515563130540937</v>
      </c>
      <c r="AE303" s="116">
        <f>(幕後結果!$AG$2+幕後結果!$AG$4*幕後結果_最佳化!$S1304)*12/3</f>
        <v>1.152628804791886</v>
      </c>
      <c r="AF303" s="116">
        <f>(幕後結果!$AH$2+幕後結果!$AH$4*幕後結果_最佳化!$T1304)*12/3</f>
        <v>0.1061162456191187</v>
      </c>
      <c r="AG303" s="116">
        <f>(幕後結果!$AI$2+幕後結果!$AI$4*幕後結果_最佳化!$U1304)*12/3</f>
        <v>0.41151812941048438</v>
      </c>
      <c r="AH303" s="116">
        <f>(幕後結果!$AJ$2+幕後結果!$AJ$4*幕後結果_最佳化!$V1304)*12/3</f>
        <v>0.55968739224214725</v>
      </c>
      <c r="AI303" s="93">
        <f>(幕後結果!$AK$2+幕後結果!$AK$4*幕後結果_最佳化!$W1304)*12/3</f>
        <v>1.1291771417752861</v>
      </c>
      <c r="AJ303" s="53"/>
      <c r="AK303" s="53"/>
      <c r="AL303" s="53"/>
      <c r="AM303" s="101">
        <v>302</v>
      </c>
      <c r="AN303" s="120">
        <f t="shared" si="53"/>
        <v>0.10839150336099719</v>
      </c>
      <c r="AO303" s="120">
        <f t="shared" si="54"/>
        <v>0.13062760452105984</v>
      </c>
      <c r="AP303" s="120">
        <f t="shared" si="55"/>
        <v>3.5105251184094154E-2</v>
      </c>
      <c r="AQ303" s="120">
        <f t="shared" si="56"/>
        <v>0.11988269591814754</v>
      </c>
      <c r="AR303" s="120">
        <f t="shared" si="57"/>
        <v>2.5857994205603824E-2</v>
      </c>
      <c r="AS303" s="120">
        <f t="shared" si="58"/>
        <v>2.2811713076861004E-2</v>
      </c>
      <c r="AT303" s="120">
        <f t="shared" si="59"/>
        <v>2.9660121065194917E-2</v>
      </c>
      <c r="AU303" s="120">
        <f t="shared" si="60"/>
        <v>0.2129595706136268</v>
      </c>
      <c r="AV303" s="120">
        <f t="shared" si="61"/>
        <v>0.22767907582130828</v>
      </c>
      <c r="AW303" s="120">
        <f t="shared" si="62"/>
        <v>8.7024470233106457E-2</v>
      </c>
      <c r="AX303" s="120">
        <f t="shared" si="63"/>
        <v>1</v>
      </c>
      <c r="AY303" s="120">
        <f>SUMPRODUCT(AN303:AW303,幕後結果_最佳化!$Z$1005:$AI$1005)</f>
        <v>4.2880021539526511E-2</v>
      </c>
      <c r="AZ303" s="120">
        <f>(SUMPRODUCT(AN303:AW303,MMULT(AN303:AW303,幕後結果!$AB$9:$AK$18)))*252</f>
        <v>2.6979043096510742E-2</v>
      </c>
      <c r="BA303" s="120">
        <f t="shared" si="64"/>
        <v>0.16425298504596725</v>
      </c>
      <c r="BB303" s="115">
        <f t="shared" si="65"/>
        <v>-1.2163225202816531E-4</v>
      </c>
      <c r="BC303" s="53"/>
      <c r="BD303" s="53"/>
    </row>
    <row r="304" spans="1:56">
      <c r="A304" s="88">
        <v>303</v>
      </c>
      <c r="B304" s="116">
        <v>0.5567681198783565</v>
      </c>
      <c r="C304" s="116">
        <v>0.27206617931515087</v>
      </c>
      <c r="D304" s="116">
        <v>0.52486392693686801</v>
      </c>
      <c r="E304" s="116">
        <v>0.16589093645308317</v>
      </c>
      <c r="F304" s="116">
        <v>0.50629692611822641</v>
      </c>
      <c r="G304" s="116">
        <v>0.41923475147564249</v>
      </c>
      <c r="H304" s="116">
        <v>0.89842714574504057</v>
      </c>
      <c r="I304" s="116">
        <v>0.30205805932356866</v>
      </c>
      <c r="J304" s="116">
        <v>0.37354085147053095</v>
      </c>
      <c r="K304" s="97">
        <v>0.23955231758650641</v>
      </c>
      <c r="L304" s="98"/>
      <c r="M304" s="99">
        <v>303</v>
      </c>
      <c r="N304" s="119">
        <v>0.14278021863363571</v>
      </c>
      <c r="O304" s="119">
        <v>-0.60657595926501662</v>
      </c>
      <c r="P304" s="119">
        <v>6.2365025755203654E-2</v>
      </c>
      <c r="Q304" s="119">
        <v>-0.9705310152930835</v>
      </c>
      <c r="R304" s="119">
        <v>1.5784708505207527E-2</v>
      </c>
      <c r="S304" s="119">
        <v>-0.20385155578333222</v>
      </c>
      <c r="T304" s="119">
        <v>1.2726403074963657</v>
      </c>
      <c r="U304" s="116">
        <v>-0.5184904540785531</v>
      </c>
      <c r="V304" s="116">
        <v>-0.32248974830240779</v>
      </c>
      <c r="W304" s="91">
        <v>-0.7077433766791269</v>
      </c>
      <c r="X304" s="53"/>
      <c r="Y304" s="92">
        <v>303</v>
      </c>
      <c r="Z304" s="116">
        <f>(幕後結果!$AB$2+幕後結果!$AB$4*幕後結果_最佳化!$N1305)*12/3</f>
        <v>0.48975343300407403</v>
      </c>
      <c r="AA304" s="116">
        <f>(幕後結果!$AC$2+幕後結果!$AC$4*幕後結果_最佳化!$O1305)*12/3</f>
        <v>-0.15443808006908</v>
      </c>
      <c r="AB304" s="116">
        <f>(幕後結果!$AD$2+幕後結果!$AD$4*幕後結果_最佳化!$P1305)*12/3</f>
        <v>7.4674399688338416E-2</v>
      </c>
      <c r="AC304" s="116">
        <f>(幕後結果!$AE$2+幕後結果!$AE$4*幕後結果_最佳化!$Q1305)*12/3</f>
        <v>-0.65517551661553708</v>
      </c>
      <c r="AD304" s="116">
        <f>(幕後結果!$AF$2+幕後結果!$AF$4*幕後結果_最佳化!$R1305)*12/3</f>
        <v>-0.38068838538120325</v>
      </c>
      <c r="AE304" s="116">
        <f>(幕後結果!$AG$2+幕後結果!$AG$4*幕後結果_最佳化!$S1305)*12/3</f>
        <v>0.14230159379843738</v>
      </c>
      <c r="AF304" s="116">
        <f>(幕後結果!$AH$2+幕後結果!$AH$4*幕後結果_最佳化!$T1305)*12/3</f>
        <v>0.51897079034060112</v>
      </c>
      <c r="AG304" s="116">
        <f>(幕後結果!$AI$2+幕後結果!$AI$4*幕後結果_最佳化!$U1305)*12/3</f>
        <v>-0.31862699174341885</v>
      </c>
      <c r="AH304" s="116">
        <f>(幕後結果!$AJ$2+幕後結果!$AJ$4*幕後結果_最佳化!$V1305)*12/3</f>
        <v>-0.36776278435000226</v>
      </c>
      <c r="AI304" s="93">
        <f>(幕後結果!$AK$2+幕後結果!$AK$4*幕後結果_最佳化!$W1305)*12/3</f>
        <v>-0.19061789351690481</v>
      </c>
      <c r="AJ304" s="53"/>
      <c r="AK304" s="53"/>
      <c r="AL304" s="53"/>
      <c r="AM304" s="101">
        <v>303</v>
      </c>
      <c r="AN304" s="120">
        <f t="shared" si="53"/>
        <v>0.21204055434656696</v>
      </c>
      <c r="AO304" s="120">
        <f t="shared" si="54"/>
        <v>1.6277538017142493E-2</v>
      </c>
      <c r="AP304" s="120">
        <f t="shared" si="55"/>
        <v>6.9104293027597158E-2</v>
      </c>
      <c r="AQ304" s="120">
        <f t="shared" si="56"/>
        <v>4.1671293945226277E-2</v>
      </c>
      <c r="AR304" s="120">
        <f t="shared" si="57"/>
        <v>1.2867565489984679E-2</v>
      </c>
      <c r="AS304" s="120">
        <f t="shared" si="58"/>
        <v>0.19871713902306545</v>
      </c>
      <c r="AT304" s="120">
        <f t="shared" si="59"/>
        <v>5.8976381765661785E-2</v>
      </c>
      <c r="AU304" s="120">
        <f t="shared" si="60"/>
        <v>2.4772567698490781E-2</v>
      </c>
      <c r="AV304" s="120">
        <f t="shared" si="61"/>
        <v>9.7293545469886972E-2</v>
      </c>
      <c r="AW304" s="120">
        <f t="shared" si="62"/>
        <v>0.26827912121637743</v>
      </c>
      <c r="AX304" s="120">
        <f t="shared" si="63"/>
        <v>1</v>
      </c>
      <c r="AY304" s="120">
        <f>SUMPRODUCT(AN304:AW304,幕後結果_最佳化!$Z$1005:$AI$1005)</f>
        <v>0.21156858277983787</v>
      </c>
      <c r="AZ304" s="120">
        <f>(SUMPRODUCT(AN304:AW304,MMULT(AN304:AW304,幕後結果!$AB$9:$AK$18)))*252</f>
        <v>4.9489007264089238E-2</v>
      </c>
      <c r="BA304" s="120">
        <f t="shared" si="64"/>
        <v>0.22246124890436364</v>
      </c>
      <c r="BB304" s="115">
        <f t="shared" si="65"/>
        <v>0.75819309479984398</v>
      </c>
      <c r="BC304" s="53"/>
      <c r="BD304" s="53"/>
    </row>
    <row r="305" spans="1:56">
      <c r="A305" s="88">
        <v>304</v>
      </c>
      <c r="B305" s="116">
        <v>0.81950440529931967</v>
      </c>
      <c r="C305" s="116">
        <v>0.80260842331831839</v>
      </c>
      <c r="D305" s="116">
        <v>0.76146123687943956</v>
      </c>
      <c r="E305" s="116">
        <v>0.12733382607751431</v>
      </c>
      <c r="F305" s="116">
        <v>0.19577564627037791</v>
      </c>
      <c r="G305" s="116">
        <v>3.0896754456162911E-2</v>
      </c>
      <c r="H305" s="116">
        <v>0.55551915406145969</v>
      </c>
      <c r="I305" s="116">
        <v>0.40541589250972287</v>
      </c>
      <c r="J305" s="116">
        <v>0.26773895991156227</v>
      </c>
      <c r="K305" s="97">
        <v>0.70212689882954527</v>
      </c>
      <c r="L305" s="98"/>
      <c r="M305" s="99">
        <v>304</v>
      </c>
      <c r="N305" s="119">
        <v>0.91347801829149722</v>
      </c>
      <c r="O305" s="119">
        <v>0.85097515661015188</v>
      </c>
      <c r="P305" s="119">
        <v>0.711010827503887</v>
      </c>
      <c r="Q305" s="119">
        <v>-1.139085122428495</v>
      </c>
      <c r="R305" s="119">
        <v>-0.85680747743679819</v>
      </c>
      <c r="S305" s="119">
        <v>-1.8677745023875372</v>
      </c>
      <c r="T305" s="119">
        <v>0.13961815959659865</v>
      </c>
      <c r="U305" s="116">
        <v>-0.23935311142570576</v>
      </c>
      <c r="V305" s="116">
        <v>-0.61966567314721499</v>
      </c>
      <c r="W305" s="91">
        <v>0.53052756512397581</v>
      </c>
      <c r="X305" s="53"/>
      <c r="Y305" s="92">
        <v>304</v>
      </c>
      <c r="Z305" s="116">
        <f>(幕後結果!$AB$2+幕後結果!$AB$4*幕後結果_最佳化!$N1306)*12/3</f>
        <v>1.7253339425902041</v>
      </c>
      <c r="AA305" s="116">
        <f>(幕後結果!$AC$2+幕後結果!$AC$4*幕後結果_最佳化!$O1306)*12/3</f>
        <v>0.8515415009113948</v>
      </c>
      <c r="AB305" s="116">
        <f>(幕後結果!$AD$2+幕後結果!$AD$4*幕後結果_最佳化!$P1306)*12/3</f>
        <v>0.82549221770985193</v>
      </c>
      <c r="AC305" s="116">
        <f>(幕後結果!$AE$2+幕後結果!$AE$4*幕後結果_最佳化!$Q1306)*12/3</f>
        <v>-0.49569600623167615</v>
      </c>
      <c r="AD305" s="116">
        <f>(幕後結果!$AF$2+幕後結果!$AF$4*幕後結果_最佳化!$R1306)*12/3</f>
        <v>-0.67801391703665603</v>
      </c>
      <c r="AE305" s="116">
        <f>(幕後結果!$AG$2+幕後結果!$AG$4*幕後結果_最佳化!$S1306)*12/3</f>
        <v>-0.63058758145021565</v>
      </c>
      <c r="AF305" s="116">
        <f>(幕後結果!$AH$2+幕後結果!$AH$4*幕後結果_最佳化!$T1306)*12/3</f>
        <v>0.15004979988442724</v>
      </c>
      <c r="AG305" s="116">
        <f>(幕後結果!$AI$2+幕後結果!$AI$4*幕後結果_最佳化!$U1306)*12/3</f>
        <v>-0.32311832775769878</v>
      </c>
      <c r="AH305" s="116">
        <f>(幕後結果!$AJ$2+幕後結果!$AJ$4*幕後結果_最佳化!$V1306)*12/3</f>
        <v>-0.55935172145712064</v>
      </c>
      <c r="AI305" s="93">
        <f>(幕後結果!$AK$2+幕後結果!$AK$4*幕後結果_最佳化!$W1306)*12/3</f>
        <v>0.18955479841299142</v>
      </c>
      <c r="AJ305" s="53"/>
      <c r="AK305" s="53"/>
      <c r="AL305" s="53"/>
      <c r="AM305" s="101">
        <v>304</v>
      </c>
      <c r="AN305" s="120">
        <f t="shared" si="53"/>
        <v>7.7916210651939127E-2</v>
      </c>
      <c r="AO305" s="120">
        <f t="shared" si="54"/>
        <v>0.17471779287146835</v>
      </c>
      <c r="AP305" s="120">
        <f t="shared" si="55"/>
        <v>0.17315762123127945</v>
      </c>
      <c r="AQ305" s="120">
        <f t="shared" si="56"/>
        <v>3.9027634827622837E-2</v>
      </c>
      <c r="AR305" s="120">
        <f t="shared" si="57"/>
        <v>0.10441819634130806</v>
      </c>
      <c r="AS305" s="120">
        <f t="shared" si="58"/>
        <v>0.11140308074370799</v>
      </c>
      <c r="AT305" s="120">
        <f t="shared" si="59"/>
        <v>2.3814805453526201E-2</v>
      </c>
      <c r="AU305" s="120">
        <f t="shared" si="60"/>
        <v>4.0749207555441702E-2</v>
      </c>
      <c r="AV305" s="120">
        <f t="shared" si="61"/>
        <v>7.5359058714463564E-2</v>
      </c>
      <c r="AW305" s="120">
        <f t="shared" si="62"/>
        <v>0.17943639160924277</v>
      </c>
      <c r="AX305" s="120">
        <f t="shared" si="63"/>
        <v>0.99999999999999989</v>
      </c>
      <c r="AY305" s="120">
        <f>SUMPRODUCT(AN305:AW305,幕後結果_最佳化!$Z$1005:$AI$1005)</f>
        <v>0.11576944055838859</v>
      </c>
      <c r="AZ305" s="120">
        <f>(SUMPRODUCT(AN305:AW305,MMULT(AN305:AW305,幕後結果!$AB$9:$AK$18)))*252</f>
        <v>2.6696829775136398E-2</v>
      </c>
      <c r="BA305" s="120">
        <f t="shared" si="64"/>
        <v>0.1633916453651667</v>
      </c>
      <c r="BB305" s="115">
        <f t="shared" si="65"/>
        <v>0.4459802115067234</v>
      </c>
      <c r="BC305" s="53"/>
      <c r="BD305" s="53"/>
    </row>
    <row r="306" spans="1:56">
      <c r="A306" s="88">
        <v>305</v>
      </c>
      <c r="B306" s="116">
        <v>0.19521397890108005</v>
      </c>
      <c r="C306" s="116">
        <v>5.6106156721455358E-2</v>
      </c>
      <c r="D306" s="116">
        <v>0.8740097814964356</v>
      </c>
      <c r="E306" s="116">
        <v>0.92129245806914195</v>
      </c>
      <c r="F306" s="116">
        <v>3.9308495718609393E-2</v>
      </c>
      <c r="G306" s="116">
        <v>0.69025148638315015</v>
      </c>
      <c r="H306" s="116">
        <v>0.55972223652786091</v>
      </c>
      <c r="I306" s="116">
        <v>0.54888319249136042</v>
      </c>
      <c r="J306" s="116">
        <v>0.48542842400920705</v>
      </c>
      <c r="K306" s="97">
        <v>0.89691233798584369</v>
      </c>
      <c r="L306" s="98"/>
      <c r="M306" s="99">
        <v>305</v>
      </c>
      <c r="N306" s="119">
        <v>-0.85884151860929681</v>
      </c>
      <c r="O306" s="119">
        <v>-1.5883274500150915</v>
      </c>
      <c r="P306" s="119">
        <v>1.1455523159454359</v>
      </c>
      <c r="Q306" s="119">
        <v>1.4138188963283387</v>
      </c>
      <c r="R306" s="119">
        <v>-1.758767591997344</v>
      </c>
      <c r="S306" s="119">
        <v>0.49656331639271889</v>
      </c>
      <c r="T306" s="119">
        <v>0.15026502335778572</v>
      </c>
      <c r="U306" s="116">
        <v>0.12284023194390839</v>
      </c>
      <c r="V306" s="116">
        <v>-3.653364971406782E-2</v>
      </c>
      <c r="W306" s="91">
        <v>1.2641524219764302</v>
      </c>
      <c r="X306" s="53"/>
      <c r="Y306" s="92">
        <v>305</v>
      </c>
      <c r="Z306" s="116">
        <f>(幕後結果!$AB$2+幕後結果!$AB$4*幕後結果_最佳化!$N1307)*12/3</f>
        <v>-1.1160436732865791</v>
      </c>
      <c r="AA306" s="116">
        <f>(幕後結果!$AC$2+幕後結果!$AC$4*幕後結果_最佳化!$O1307)*12/3</f>
        <v>-0.80716426227584803</v>
      </c>
      <c r="AB306" s="116">
        <f>(幕後結果!$AD$2+幕後結果!$AD$4*幕後結果_最佳化!$P1307)*12/3</f>
        <v>0.64599636422153561</v>
      </c>
      <c r="AC306" s="116">
        <f>(幕後結果!$AE$2+幕後結果!$AE$4*幕後結果_最佳化!$Q1307)*12/3</f>
        <v>1.032605683931854</v>
      </c>
      <c r="AD306" s="116">
        <f>(幕後結果!$AF$2+幕後結果!$AF$4*幕後結果_最佳化!$R1307)*12/3</f>
        <v>-1.3667729762427945</v>
      </c>
      <c r="AE306" s="116">
        <f>(幕後結果!$AG$2+幕後結果!$AG$4*幕後結果_最佳化!$S1307)*12/3</f>
        <v>1.1279694159791798</v>
      </c>
      <c r="AF306" s="116">
        <f>(幕後結果!$AH$2+幕後結果!$AH$4*幕後結果_最佳化!$T1307)*12/3</f>
        <v>-0.1685980697597621</v>
      </c>
      <c r="AG306" s="116">
        <f>(幕後結果!$AI$2+幕後結果!$AI$4*幕後結果_最佳化!$U1307)*12/3</f>
        <v>-0.17823906402583986</v>
      </c>
      <c r="AH306" s="116">
        <f>(幕後結果!$AJ$2+幕後結果!$AJ$4*幕後結果_最佳化!$V1307)*12/3</f>
        <v>-0.40044509091561115</v>
      </c>
      <c r="AI306" s="93">
        <f>(幕後結果!$AK$2+幕後結果!$AK$4*幕後結果_最佳化!$W1307)*12/3</f>
        <v>1.0481643549376907</v>
      </c>
      <c r="AJ306" s="53"/>
      <c r="AK306" s="53"/>
      <c r="AL306" s="53"/>
      <c r="AM306" s="101">
        <v>305</v>
      </c>
      <c r="AN306" s="120">
        <f t="shared" si="53"/>
        <v>7.6750373556777093E-2</v>
      </c>
      <c r="AO306" s="120">
        <f t="shared" si="54"/>
        <v>9.9878530674217259E-2</v>
      </c>
      <c r="AP306" s="120">
        <f t="shared" si="55"/>
        <v>0.15930705558669925</v>
      </c>
      <c r="AQ306" s="120">
        <f t="shared" si="56"/>
        <v>0.16823509333257516</v>
      </c>
      <c r="AR306" s="120">
        <f t="shared" si="57"/>
        <v>3.3673853370291842E-2</v>
      </c>
      <c r="AS306" s="120">
        <f t="shared" si="58"/>
        <v>5.914783200200191E-2</v>
      </c>
      <c r="AT306" s="120">
        <f t="shared" si="59"/>
        <v>4.1227181283665473E-4</v>
      </c>
      <c r="AU306" s="120">
        <f t="shared" si="60"/>
        <v>0.16933859216402325</v>
      </c>
      <c r="AV306" s="120">
        <f t="shared" si="61"/>
        <v>0.14767344618599523</v>
      </c>
      <c r="AW306" s="120">
        <f t="shared" si="62"/>
        <v>8.5582951314582295E-2</v>
      </c>
      <c r="AX306" s="120">
        <f t="shared" si="63"/>
        <v>0.99999999999999989</v>
      </c>
      <c r="AY306" s="120">
        <f>SUMPRODUCT(AN306:AW306,幕後結果_最佳化!$Z$1005:$AI$1005)</f>
        <v>6.4170393827680805E-2</v>
      </c>
      <c r="AZ306" s="120">
        <f>(SUMPRODUCT(AN306:AW306,MMULT(AN306:AW306,幕後結果!$AB$9:$AK$18)))*252</f>
        <v>2.7433913288877759E-2</v>
      </c>
      <c r="BA306" s="120">
        <f t="shared" si="64"/>
        <v>0.16563186072998684</v>
      </c>
      <c r="BB306" s="115">
        <f t="shared" si="65"/>
        <v>0.12841969977235124</v>
      </c>
      <c r="BC306" s="53"/>
      <c r="BD306" s="53"/>
    </row>
    <row r="307" spans="1:56">
      <c r="A307" s="88">
        <v>306</v>
      </c>
      <c r="B307" s="116">
        <v>0.42207305064747236</v>
      </c>
      <c r="C307" s="116">
        <v>0.45572744112786756</v>
      </c>
      <c r="D307" s="116">
        <v>3.554250317554386E-2</v>
      </c>
      <c r="E307" s="116">
        <v>0.21110540223050189</v>
      </c>
      <c r="F307" s="116">
        <v>0.76996429916602271</v>
      </c>
      <c r="G307" s="116">
        <v>0.4291076068737949</v>
      </c>
      <c r="H307" s="116">
        <v>0.32605668035647262</v>
      </c>
      <c r="I307" s="116">
        <v>0.43725118908820759</v>
      </c>
      <c r="J307" s="116">
        <v>0.80442207570162094</v>
      </c>
      <c r="K307" s="97">
        <v>0.64291122453718375</v>
      </c>
      <c r="L307" s="98"/>
      <c r="M307" s="99">
        <v>306</v>
      </c>
      <c r="N307" s="119">
        <v>-0.19659293305713543</v>
      </c>
      <c r="O307" s="119">
        <v>-0.11120361853615986</v>
      </c>
      <c r="P307" s="119">
        <v>-1.8049340269453549</v>
      </c>
      <c r="Q307" s="119">
        <v>-0.80259163562523483</v>
      </c>
      <c r="R307" s="119">
        <v>0.73872928123274118</v>
      </c>
      <c r="S307" s="119">
        <v>-0.1786465844312643</v>
      </c>
      <c r="T307" s="119">
        <v>-0.45082821989167676</v>
      </c>
      <c r="U307" s="116">
        <v>-0.15794215737384951</v>
      </c>
      <c r="V307" s="116">
        <v>0.85752310979667878</v>
      </c>
      <c r="W307" s="91">
        <v>0.36625131965044572</v>
      </c>
      <c r="X307" s="53"/>
      <c r="Y307" s="92">
        <v>306</v>
      </c>
      <c r="Z307" s="116">
        <f>(幕後結果!$AB$2+幕後結果!$AB$4*幕後結果_最佳化!$N1308)*12/3</f>
        <v>-5.432863378278513E-2</v>
      </c>
      <c r="AA307" s="116">
        <f>(幕後結果!$AC$2+幕後結果!$AC$4*幕後結果_最佳化!$O1308)*12/3</f>
        <v>0.21844581368808036</v>
      </c>
      <c r="AB307" s="116">
        <f>(幕後結果!$AD$2+幕後結果!$AD$4*幕後結果_最佳化!$P1308)*12/3</f>
        <v>-1.4020214467299212</v>
      </c>
      <c r="AC307" s="116">
        <f>(幕後結果!$AE$2+幕後結果!$AE$4*幕後結果_最佳化!$Q1308)*12/3</f>
        <v>-0.79579722735539582</v>
      </c>
      <c r="AD307" s="116">
        <f>(幕後結果!$AF$2+幕後結果!$AF$4*幕後結果_最佳化!$R1308)*12/3</f>
        <v>-0.26574594591883038</v>
      </c>
      <c r="AE307" s="116">
        <f>(幕後結果!$AG$2+幕後結果!$AG$4*幕後結果_最佳化!$S1308)*12/3</f>
        <v>4.5439364533605031E-2</v>
      </c>
      <c r="AF307" s="116">
        <f>(幕後結果!$AH$2+幕後結果!$AH$4*幕後結果_最佳化!$T1308)*12/3</f>
        <v>-0.3395945412123107</v>
      </c>
      <c r="AG307" s="116">
        <f>(幕後結果!$AI$2+幕後結果!$AI$4*幕後結果_最佳化!$U1308)*12/3</f>
        <v>-6.1767504461818522E-2</v>
      </c>
      <c r="AH307" s="116">
        <f>(幕後結果!$AJ$2+幕後結果!$AJ$4*幕後結果_最佳化!$V1308)*12/3</f>
        <v>-0.29983128240605156</v>
      </c>
      <c r="AI307" s="93">
        <f>(幕後結果!$AK$2+幕後結果!$AK$4*幕後結果_最佳化!$W1308)*12/3</f>
        <v>0.23186615160504884</v>
      </c>
      <c r="AJ307" s="53"/>
      <c r="AK307" s="53"/>
      <c r="AL307" s="53"/>
      <c r="AM307" s="101">
        <v>306</v>
      </c>
      <c r="AN307" s="120">
        <f t="shared" si="53"/>
        <v>0.13096317314270731</v>
      </c>
      <c r="AO307" s="120">
        <f t="shared" si="54"/>
        <v>0.10073192799768951</v>
      </c>
      <c r="AP307" s="120">
        <f t="shared" si="55"/>
        <v>0.13510555305423169</v>
      </c>
      <c r="AQ307" s="120">
        <f t="shared" si="56"/>
        <v>0.12124336383948127</v>
      </c>
      <c r="AR307" s="120">
        <f t="shared" si="57"/>
        <v>4.9191796186080036E-2</v>
      </c>
      <c r="AS307" s="120">
        <f t="shared" si="58"/>
        <v>0.10223327711807612</v>
      </c>
      <c r="AT307" s="120">
        <f t="shared" si="59"/>
        <v>6.9359866604284032E-2</v>
      </c>
      <c r="AU307" s="120">
        <f t="shared" si="60"/>
        <v>7.9035699879295429E-2</v>
      </c>
      <c r="AV307" s="120">
        <f t="shared" si="61"/>
        <v>0.15634047743497373</v>
      </c>
      <c r="AW307" s="120">
        <f t="shared" si="62"/>
        <v>5.5794864743180794E-2</v>
      </c>
      <c r="AX307" s="120">
        <f t="shared" si="63"/>
        <v>0.99999999999999978</v>
      </c>
      <c r="AY307" s="120">
        <f>SUMPRODUCT(AN307:AW307,幕後結果_最佳化!$Z$1005:$AI$1005)</f>
        <v>8.0598844252551205E-2</v>
      </c>
      <c r="AZ307" s="120">
        <f>(SUMPRODUCT(AN307:AW307,MMULT(AN307:AW307,幕後結果!$AB$9:$AK$18)))*252</f>
        <v>3.1457800537549901E-2</v>
      </c>
      <c r="BA307" s="120">
        <f t="shared" si="64"/>
        <v>0.17736347013280357</v>
      </c>
      <c r="BB307" s="115">
        <f t="shared" si="65"/>
        <v>0.21255134568760764</v>
      </c>
      <c r="BC307" s="53"/>
      <c r="BD307" s="53"/>
    </row>
    <row r="308" spans="1:56">
      <c r="A308" s="88">
        <v>307</v>
      </c>
      <c r="B308" s="116">
        <v>0.81861371519270798</v>
      </c>
      <c r="C308" s="116">
        <v>0.95075502296221615</v>
      </c>
      <c r="D308" s="116">
        <v>0.94171381059549875</v>
      </c>
      <c r="E308" s="116">
        <v>0.98748309732385731</v>
      </c>
      <c r="F308" s="116">
        <v>0.86846763278170913</v>
      </c>
      <c r="G308" s="116">
        <v>0.89956353014697088</v>
      </c>
      <c r="H308" s="116">
        <v>0.38611738428209663</v>
      </c>
      <c r="I308" s="116">
        <v>0.6359844091805531</v>
      </c>
      <c r="J308" s="116">
        <v>0.14038479796701608</v>
      </c>
      <c r="K308" s="97">
        <v>0.42631322204637256</v>
      </c>
      <c r="L308" s="98"/>
      <c r="M308" s="99">
        <v>307</v>
      </c>
      <c r="N308" s="119">
        <v>0.91009469963172007</v>
      </c>
      <c r="O308" s="119">
        <v>1.6522188060175349</v>
      </c>
      <c r="P308" s="119">
        <v>1.569324360678918</v>
      </c>
      <c r="Q308" s="119">
        <v>2.2408806749203545</v>
      </c>
      <c r="R308" s="119">
        <v>1.1191767681543261</v>
      </c>
      <c r="S308" s="119">
        <v>1.2790684866519357</v>
      </c>
      <c r="T308" s="119">
        <v>-0.28945296490920486</v>
      </c>
      <c r="U308" s="116">
        <v>0.3477456877541657</v>
      </c>
      <c r="V308" s="116">
        <v>-1.0785921193877921</v>
      </c>
      <c r="W308" s="91">
        <v>-0.18576832629720766</v>
      </c>
      <c r="X308" s="53"/>
      <c r="Y308" s="92">
        <v>307</v>
      </c>
      <c r="Z308" s="116">
        <f>(幕後結果!$AB$2+幕後結果!$AB$4*幕後結果_最佳化!$N1309)*12/3</f>
        <v>1.7199098157851251</v>
      </c>
      <c r="AA308" s="116">
        <f>(幕後結果!$AC$2+幕後結果!$AC$4*幕後結果_最佳化!$O1309)*12/3</f>
        <v>1.4265536422188623</v>
      </c>
      <c r="AB308" s="116">
        <f>(幕後結果!$AD$2+幕後結果!$AD$4*幕後結果_最佳化!$P1309)*12/3</f>
        <v>1.5402152963135702</v>
      </c>
      <c r="AC308" s="116">
        <f>(幕後結果!$AE$2+幕後結果!$AE$4*幕後結果_最佳化!$Q1309)*12/3</f>
        <v>2.1468566042080366</v>
      </c>
      <c r="AD308" s="116">
        <f>(幕後結果!$AF$2+幕後結果!$AF$4*幕後結果_最佳化!$R1309)*12/3</f>
        <v>0.5378859634386074</v>
      </c>
      <c r="AE308" s="116">
        <f>(幕後結果!$AG$2+幕後結果!$AG$4*幕後結果_最佳化!$S1309)*12/3</f>
        <v>2.1818757081573623</v>
      </c>
      <c r="AF308" s="116">
        <f>(幕後結果!$AH$2+幕後結果!$AH$4*幕後結果_最佳化!$T1309)*12/3</f>
        <v>0.28243601246500716</v>
      </c>
      <c r="AG308" s="116">
        <f>(幕後結果!$AI$2+幕後結果!$AI$4*幕後結果_最佳化!$U1309)*12/3</f>
        <v>0.86765532055638228</v>
      </c>
      <c r="AH308" s="116">
        <f>(幕後結果!$AJ$2+幕後結果!$AJ$4*幕後結果_最佳化!$V1309)*12/3</f>
        <v>0.1766344287734857</v>
      </c>
      <c r="AI308" s="93">
        <f>(幕後結果!$AK$2+幕後結果!$AK$4*幕後結果_最佳化!$W1309)*12/3</f>
        <v>0.67430920479261724</v>
      </c>
      <c r="AJ308" s="53"/>
      <c r="AK308" s="53"/>
      <c r="AL308" s="53"/>
      <c r="AM308" s="101">
        <v>307</v>
      </c>
      <c r="AN308" s="120">
        <f t="shared" si="53"/>
        <v>3.9549400420314136E-2</v>
      </c>
      <c r="AO308" s="120">
        <f t="shared" si="54"/>
        <v>7.9975171875635423E-2</v>
      </c>
      <c r="AP308" s="120">
        <f t="shared" si="55"/>
        <v>0.16474265677813849</v>
      </c>
      <c r="AQ308" s="120">
        <f t="shared" si="56"/>
        <v>0.13279208676219972</v>
      </c>
      <c r="AR308" s="120">
        <f t="shared" si="57"/>
        <v>0.15360459869141568</v>
      </c>
      <c r="AS308" s="120">
        <f t="shared" si="58"/>
        <v>0.11309763345869397</v>
      </c>
      <c r="AT308" s="120">
        <f t="shared" si="59"/>
        <v>3.6008260956647282E-2</v>
      </c>
      <c r="AU308" s="120">
        <f t="shared" si="60"/>
        <v>7.2324251788147734E-2</v>
      </c>
      <c r="AV308" s="120">
        <f t="shared" si="61"/>
        <v>0.18083974887814275</v>
      </c>
      <c r="AW308" s="120">
        <f t="shared" si="62"/>
        <v>2.7066190390664688E-2</v>
      </c>
      <c r="AX308" s="120">
        <f t="shared" si="63"/>
        <v>0.99999999999999989</v>
      </c>
      <c r="AY308" s="120">
        <f>SUMPRODUCT(AN308:AW308,幕後結果_最佳化!$Z$1005:$AI$1005)</f>
        <v>-4.5595946111482736E-3</v>
      </c>
      <c r="AZ308" s="120">
        <f>(SUMPRODUCT(AN308:AW308,MMULT(AN308:AW308,幕後結果!$AB$9:$AK$18)))*252</f>
        <v>2.5027551245321425E-2</v>
      </c>
      <c r="BA308" s="120">
        <f t="shared" si="64"/>
        <v>0.15820098370528998</v>
      </c>
      <c r="BB308" s="115">
        <f t="shared" si="65"/>
        <v>-0.29999557208544275</v>
      </c>
      <c r="BC308" s="53"/>
      <c r="BD308" s="53"/>
    </row>
    <row r="309" spans="1:56">
      <c r="A309" s="88">
        <v>308</v>
      </c>
      <c r="B309" s="116">
        <v>0.12304016567349807</v>
      </c>
      <c r="C309" s="116">
        <v>0.11559388633891698</v>
      </c>
      <c r="D309" s="116">
        <v>0.64590488507703525</v>
      </c>
      <c r="E309" s="116">
        <v>0.60034030737878452</v>
      </c>
      <c r="F309" s="116">
        <v>0.86975121892923579</v>
      </c>
      <c r="G309" s="116">
        <v>0.25769167289534178</v>
      </c>
      <c r="H309" s="116">
        <v>0.94479538720354261</v>
      </c>
      <c r="I309" s="116">
        <v>0.19251171479725082</v>
      </c>
      <c r="J309" s="116">
        <v>0.58727480373457674</v>
      </c>
      <c r="K309" s="97">
        <v>0.93310312523844274</v>
      </c>
      <c r="L309" s="98"/>
      <c r="M309" s="99">
        <v>308</v>
      </c>
      <c r="N309" s="119">
        <v>-1.1599225730371483</v>
      </c>
      <c r="O309" s="119">
        <v>-1.1973048039457512</v>
      </c>
      <c r="P309" s="119">
        <v>0.37428777028761878</v>
      </c>
      <c r="Q309" s="119">
        <v>0.2542280452281398</v>
      </c>
      <c r="R309" s="119">
        <v>1.1252158879781553</v>
      </c>
      <c r="S309" s="119">
        <v>-0.65047825121119185</v>
      </c>
      <c r="T309" s="119">
        <v>1.5963564851752896</v>
      </c>
      <c r="U309" s="116">
        <v>-0.86867772273024157</v>
      </c>
      <c r="V309" s="116">
        <v>0.22054029678855902</v>
      </c>
      <c r="W309" s="91">
        <v>1.4993079938946376</v>
      </c>
      <c r="X309" s="53"/>
      <c r="Y309" s="92">
        <v>308</v>
      </c>
      <c r="Z309" s="116">
        <f>(幕後結果!$AB$2+幕後結果!$AB$4*幕後結果_最佳化!$N1310)*12/3</f>
        <v>-1.5987359591888375</v>
      </c>
      <c r="AA309" s="116">
        <f>(幕後結果!$AC$2+幕後結果!$AC$4*幕後結果_最佳化!$O1310)*12/3</f>
        <v>-0.51111737122947221</v>
      </c>
      <c r="AB309" s="116">
        <f>(幕後結果!$AD$2+幕後結果!$AD$4*幕後結果_最佳化!$P1310)*12/3</f>
        <v>1.6191669235081054E-2</v>
      </c>
      <c r="AC309" s="116">
        <f>(幕後結果!$AE$2+幕後結果!$AE$4*幕後結果_最佳化!$Q1310)*12/3</f>
        <v>5.7827721387152607E-2</v>
      </c>
      <c r="AD309" s="116">
        <f>(幕後結果!$AF$2+幕後結果!$AF$4*幕後結果_最佳化!$R1310)*12/3</f>
        <v>7.9471153315771093E-2</v>
      </c>
      <c r="AE309" s="116">
        <f>(幕後結果!$AG$2+幕後結果!$AG$4*幕後結果_最佳化!$S1310)*12/3</f>
        <v>-2.7861711590285387E-2</v>
      </c>
      <c r="AF309" s="116">
        <f>(幕後結果!$AH$2+幕後結果!$AH$4*幕後結果_最佳化!$T1310)*12/3</f>
        <v>0.61275875946444525</v>
      </c>
      <c r="AG309" s="116">
        <f>(幕後結果!$AI$2+幕後結果!$AI$4*幕後結果_最佳化!$U1310)*12/3</f>
        <v>-0.38614011729609016</v>
      </c>
      <c r="AH309" s="116">
        <f>(幕後結果!$AJ$2+幕後結果!$AJ$4*幕後結果_最佳化!$V1310)*12/3</f>
        <v>-9.291643019866902E-2</v>
      </c>
      <c r="AI309" s="93">
        <f>(幕後結果!$AK$2+幕後結果!$AK$4*幕後結果_最佳化!$W1310)*12/3</f>
        <v>1.1325204368792781</v>
      </c>
      <c r="AJ309" s="53"/>
      <c r="AK309" s="53"/>
      <c r="AL309" s="53"/>
      <c r="AM309" s="101">
        <v>308</v>
      </c>
      <c r="AN309" s="120">
        <f t="shared" si="53"/>
        <v>0.18168046322572276</v>
      </c>
      <c r="AO309" s="120">
        <f t="shared" si="54"/>
        <v>9.5378564793696871E-2</v>
      </c>
      <c r="AP309" s="120">
        <f t="shared" si="55"/>
        <v>9.8095897794743241E-3</v>
      </c>
      <c r="AQ309" s="120">
        <f t="shared" si="56"/>
        <v>1.4890464620601538E-2</v>
      </c>
      <c r="AR309" s="120">
        <f t="shared" si="57"/>
        <v>0.22438560857275552</v>
      </c>
      <c r="AS309" s="120">
        <f t="shared" si="58"/>
        <v>0.1724557711945818</v>
      </c>
      <c r="AT309" s="120">
        <f t="shared" si="59"/>
        <v>5.2325587067946447E-2</v>
      </c>
      <c r="AU309" s="120">
        <f t="shared" si="60"/>
        <v>0.15700051972431722</v>
      </c>
      <c r="AV309" s="120">
        <f t="shared" si="61"/>
        <v>8.6266513637057118E-2</v>
      </c>
      <c r="AW309" s="120">
        <f t="shared" si="62"/>
        <v>5.8069173838463219E-3</v>
      </c>
      <c r="AX309" s="120">
        <f t="shared" si="63"/>
        <v>0.99999999999999989</v>
      </c>
      <c r="AY309" s="120">
        <f>SUMPRODUCT(AN309:AW309,幕後結果_最佳化!$Z$1005:$AI$1005)</f>
        <v>5.6257990037123735E-2</v>
      </c>
      <c r="AZ309" s="120">
        <f>(SUMPRODUCT(AN309:AW309,MMULT(AN309:AW309,幕後結果!$AB$9:$AK$18)))*252</f>
        <v>3.5246800497972221E-2</v>
      </c>
      <c r="BA309" s="120">
        <f t="shared" si="64"/>
        <v>0.18774131270972891</v>
      </c>
      <c r="BB309" s="115">
        <f t="shared" si="65"/>
        <v>7.1151042060608294E-2</v>
      </c>
      <c r="BC309" s="53"/>
      <c r="BD309" s="53"/>
    </row>
    <row r="310" spans="1:56">
      <c r="A310" s="88">
        <v>309</v>
      </c>
      <c r="B310" s="116">
        <v>0.34588713435870044</v>
      </c>
      <c r="C310" s="116">
        <v>8.5400553957825531E-2</v>
      </c>
      <c r="D310" s="116">
        <v>0.69549782245398473</v>
      </c>
      <c r="E310" s="116">
        <v>0.97950842780357283</v>
      </c>
      <c r="F310" s="116">
        <v>0.44814137323940284</v>
      </c>
      <c r="G310" s="116">
        <v>0.35387075321601635</v>
      </c>
      <c r="H310" s="116">
        <v>8.5463555948072756E-2</v>
      </c>
      <c r="I310" s="116">
        <v>0.61315581428803823</v>
      </c>
      <c r="J310" s="116">
        <v>0.88929012704238941</v>
      </c>
      <c r="K310" s="97">
        <v>8.8579193276723478E-2</v>
      </c>
      <c r="L310" s="98"/>
      <c r="M310" s="99">
        <v>309</v>
      </c>
      <c r="N310" s="119">
        <v>-0.39644839731700499</v>
      </c>
      <c r="O310" s="119">
        <v>-1.3696342328135569</v>
      </c>
      <c r="P310" s="119">
        <v>0.51149519078544603</v>
      </c>
      <c r="Q310" s="119">
        <v>2.0437004939825285</v>
      </c>
      <c r="R310" s="119">
        <v>-0.13035856583045138</v>
      </c>
      <c r="S310" s="119">
        <v>-0.37489103534780827</v>
      </c>
      <c r="T310" s="119">
        <v>-1.3692308937257707</v>
      </c>
      <c r="U310" s="116">
        <v>0.28755372494768561</v>
      </c>
      <c r="V310" s="116">
        <v>1.2227616188323489</v>
      </c>
      <c r="W310" s="91">
        <v>-1.3495561850806295</v>
      </c>
      <c r="X310" s="53"/>
      <c r="Y310" s="92">
        <v>309</v>
      </c>
      <c r="Z310" s="116">
        <f>(幕後結果!$AB$2+幕後結果!$AB$4*幕後結果_最佳化!$N1311)*12/3</f>
        <v>-0.37473634285293694</v>
      </c>
      <c r="AA310" s="116">
        <f>(幕後結果!$AC$2+幕後結果!$AC$4*幕後結果_最佳化!$O1311)*12/3</f>
        <v>-0.67409394272201384</v>
      </c>
      <c r="AB310" s="116">
        <f>(幕後結果!$AD$2+幕後結果!$AD$4*幕後結果_最佳化!$P1311)*12/3</f>
        <v>0.26334142789083836</v>
      </c>
      <c r="AC310" s="116">
        <f>(幕後結果!$AE$2+幕後結果!$AE$4*幕後結果_最佳化!$Q1311)*12/3</f>
        <v>1.4948695010025521</v>
      </c>
      <c r="AD310" s="116">
        <f>(幕後結果!$AF$2+幕後結果!$AF$4*幕後結果_最佳化!$R1311)*12/3</f>
        <v>-0.46497356950838659</v>
      </c>
      <c r="AE310" s="116">
        <f>(幕後結果!$AG$2+幕後結果!$AG$4*幕後結果_最佳化!$S1311)*12/3</f>
        <v>0.72555470531753607</v>
      </c>
      <c r="AF310" s="116">
        <f>(幕後結果!$AH$2+幕後結果!$AH$4*幕後結果_最佳化!$T1311)*12/3</f>
        <v>-0.76652298143304576</v>
      </c>
      <c r="AG310" s="116">
        <f>(幕後結果!$AI$2+幕後結果!$AI$4*幕後結果_最佳化!$U1311)*12/3</f>
        <v>2.8579398366494393E-2</v>
      </c>
      <c r="AH310" s="116">
        <f>(幕後結果!$AJ$2+幕後結果!$AJ$4*幕後結果_最佳化!$V1311)*12/3</f>
        <v>0.10250379598335291</v>
      </c>
      <c r="AI310" s="93">
        <f>(幕後結果!$AK$2+幕後結果!$AK$4*幕後結果_最佳化!$W1311)*12/3</f>
        <v>-9.4437971000475629E-2</v>
      </c>
      <c r="AJ310" s="53"/>
      <c r="AK310" s="53"/>
      <c r="AL310" s="53"/>
      <c r="AM310" s="101">
        <v>309</v>
      </c>
      <c r="AN310" s="120">
        <f t="shared" si="53"/>
        <v>7.8520346238109828E-2</v>
      </c>
      <c r="AO310" s="120">
        <f t="shared" si="54"/>
        <v>4.7899631900934561E-2</v>
      </c>
      <c r="AP310" s="120">
        <f t="shared" si="55"/>
        <v>0.12276660721184403</v>
      </c>
      <c r="AQ310" s="120">
        <f t="shared" si="56"/>
        <v>0.16981839042028415</v>
      </c>
      <c r="AR310" s="120">
        <f t="shared" si="57"/>
        <v>0.11059318216341453</v>
      </c>
      <c r="AS310" s="120">
        <f t="shared" si="58"/>
        <v>0.1497146741297162</v>
      </c>
      <c r="AT310" s="120">
        <f t="shared" si="59"/>
        <v>7.543382690576074E-2</v>
      </c>
      <c r="AU310" s="120">
        <f t="shared" si="60"/>
        <v>1.1241678634541256E-2</v>
      </c>
      <c r="AV310" s="120">
        <f t="shared" si="61"/>
        <v>0.14358928527730286</v>
      </c>
      <c r="AW310" s="120">
        <f t="shared" si="62"/>
        <v>9.0422377118091701E-2</v>
      </c>
      <c r="AX310" s="120">
        <f t="shared" si="63"/>
        <v>0.99999999999999978</v>
      </c>
      <c r="AY310" s="120">
        <f>SUMPRODUCT(AN310:AW310,幕後結果_最佳化!$Z$1005:$AI$1005)</f>
        <v>6.1369399697700625E-2</v>
      </c>
      <c r="AZ310" s="120">
        <f>(SUMPRODUCT(AN310:AW310,MMULT(AN310:AW310,幕後結果!$AB$9:$AK$18)))*252</f>
        <v>2.8987010174447499E-2</v>
      </c>
      <c r="BA310" s="120">
        <f t="shared" si="64"/>
        <v>0.17025571994634278</v>
      </c>
      <c r="BB310" s="115">
        <f t="shared" si="65"/>
        <v>0.10848034770004425</v>
      </c>
      <c r="BC310" s="53"/>
      <c r="BD310" s="53"/>
    </row>
    <row r="311" spans="1:56">
      <c r="A311" s="88">
        <v>310</v>
      </c>
      <c r="B311" s="116">
        <v>0.66895903094220999</v>
      </c>
      <c r="C311" s="116">
        <v>0.91017741487307235</v>
      </c>
      <c r="D311" s="116">
        <v>5.8676394496927964E-2</v>
      </c>
      <c r="E311" s="116">
        <v>0.55010331515618205</v>
      </c>
      <c r="F311" s="116">
        <v>0.82274716721738739</v>
      </c>
      <c r="G311" s="116">
        <v>0.87935606365026353</v>
      </c>
      <c r="H311" s="116">
        <v>6.9204180875225063E-2</v>
      </c>
      <c r="I311" s="116">
        <v>0.14844735521404795</v>
      </c>
      <c r="J311" s="116">
        <v>0.12451760692988989</v>
      </c>
      <c r="K311" s="97">
        <v>3.747709490655704E-2</v>
      </c>
      <c r="L311" s="98"/>
      <c r="M311" s="99">
        <v>310</v>
      </c>
      <c r="N311" s="119">
        <v>0.43704055328739105</v>
      </c>
      <c r="O311" s="119">
        <v>1.341848354016473</v>
      </c>
      <c r="P311" s="119">
        <v>-1.5659821801635183</v>
      </c>
      <c r="Q311" s="119">
        <v>0.12592237661346842</v>
      </c>
      <c r="R311" s="119">
        <v>0.92588515743394217</v>
      </c>
      <c r="S311" s="119">
        <v>1.1717738287780788</v>
      </c>
      <c r="T311" s="119">
        <v>-1.4817442364940445</v>
      </c>
      <c r="U311" s="116">
        <v>-1.0431156994142765</v>
      </c>
      <c r="V311" s="116">
        <v>-1.1526959268698918</v>
      </c>
      <c r="W311" s="91">
        <v>-1.7807445613923312</v>
      </c>
      <c r="X311" s="53"/>
      <c r="Y311" s="92">
        <v>310</v>
      </c>
      <c r="Z311" s="116">
        <f>(幕後結果!$AB$2+幕後結果!$AB$4*幕後結果_最佳化!$N1312)*12/3</f>
        <v>0.96151076045963257</v>
      </c>
      <c r="AA311" s="116">
        <f>(幕後結果!$AC$2+幕後結果!$AC$4*幕後結果_最佳化!$O1312)*12/3</f>
        <v>1.2282605089355094</v>
      </c>
      <c r="AB311" s="116">
        <f>(幕後結果!$AD$2+幕後結果!$AD$4*幕後結果_最佳化!$P1312)*12/3</f>
        <v>-0.99516796958865583</v>
      </c>
      <c r="AC311" s="116">
        <f>(幕後結果!$AE$2+幕後結果!$AE$4*幕後結果_最佳化!$Q1312)*12/3</f>
        <v>9.647942492246786E-2</v>
      </c>
      <c r="AD311" s="116">
        <f>(幕後結果!$AF$2+幕後結果!$AF$4*幕後結果_最佳化!$R1312)*12/3</f>
        <v>-3.9558577216608437E-2</v>
      </c>
      <c r="AE311" s="116">
        <f>(幕後結果!$AG$2+幕後結果!$AG$4*幕後結果_最佳化!$S1312)*12/3</f>
        <v>1.2923439463092792</v>
      </c>
      <c r="AF311" s="116">
        <f>(幕後結果!$AH$2+幕後結果!$AH$4*幕後結果_最佳化!$T1312)*12/3</f>
        <v>-0.58638763413551664</v>
      </c>
      <c r="AG311" s="116">
        <f>(幕後結果!$AI$2+幕後結果!$AI$4*幕後結果_最佳化!$U1312)*12/3</f>
        <v>7.021586628104895E-2</v>
      </c>
      <c r="AH311" s="116">
        <f>(幕後結果!$AJ$2+幕後結果!$AJ$4*幕後結果_最佳化!$V1312)*12/3</f>
        <v>-1.0681094915951204</v>
      </c>
      <c r="AI311" s="93">
        <f>(幕後結果!$AK$2+幕後結果!$AK$4*幕後結果_最佳化!$W1312)*12/3</f>
        <v>-1.2842134359017783</v>
      </c>
      <c r="AJ311" s="53"/>
      <c r="AK311" s="53"/>
      <c r="AL311" s="53"/>
      <c r="AM311" s="101">
        <v>310</v>
      </c>
      <c r="AN311" s="120">
        <f t="shared" si="53"/>
        <v>0.13105441398849177</v>
      </c>
      <c r="AO311" s="120">
        <f t="shared" si="54"/>
        <v>0.10073796988762058</v>
      </c>
      <c r="AP311" s="120">
        <f t="shared" si="55"/>
        <v>1.3871098128003677E-2</v>
      </c>
      <c r="AQ311" s="120">
        <f t="shared" si="56"/>
        <v>8.3647156164004893E-2</v>
      </c>
      <c r="AR311" s="120">
        <f t="shared" si="57"/>
        <v>0.15076915746750263</v>
      </c>
      <c r="AS311" s="120">
        <f t="shared" si="58"/>
        <v>2.1195640382673728E-2</v>
      </c>
      <c r="AT311" s="120">
        <f t="shared" si="59"/>
        <v>0.16681899306229611</v>
      </c>
      <c r="AU311" s="120">
        <f t="shared" si="60"/>
        <v>0.1248739492942369</v>
      </c>
      <c r="AV311" s="120">
        <f t="shared" si="61"/>
        <v>4.6595227251232461E-2</v>
      </c>
      <c r="AW311" s="120">
        <f t="shared" si="62"/>
        <v>0.16043639437393745</v>
      </c>
      <c r="AX311" s="120">
        <f t="shared" si="63"/>
        <v>1.0000000000000002</v>
      </c>
      <c r="AY311" s="120">
        <f>SUMPRODUCT(AN311:AW311,幕後結果_最佳化!$Z$1005:$AI$1005)</f>
        <v>4.472674225557921E-2</v>
      </c>
      <c r="AZ311" s="120">
        <f>(SUMPRODUCT(AN311:AW311,MMULT(AN311:AW311,幕後結果!$AB$9:$AK$18)))*252</f>
        <v>2.7198243667710512E-2</v>
      </c>
      <c r="BA311" s="120">
        <f t="shared" si="64"/>
        <v>0.16491890027437883</v>
      </c>
      <c r="BB311" s="115">
        <f t="shared" si="65"/>
        <v>1.1076609488300145E-2</v>
      </c>
      <c r="BC311" s="53"/>
      <c r="BD311" s="53"/>
    </row>
    <row r="312" spans="1:56">
      <c r="A312" s="88">
        <v>311</v>
      </c>
      <c r="B312" s="116">
        <v>0.37471063271085669</v>
      </c>
      <c r="C312" s="116">
        <v>0.46127848544174599</v>
      </c>
      <c r="D312" s="116">
        <v>0.20993039075051234</v>
      </c>
      <c r="E312" s="116">
        <v>0.99572223578968022</v>
      </c>
      <c r="F312" s="116">
        <v>7.6919570914688373E-2</v>
      </c>
      <c r="G312" s="116">
        <v>8.3700132239310054E-2</v>
      </c>
      <c r="H312" s="116">
        <v>0.48818856661925669</v>
      </c>
      <c r="I312" s="116">
        <v>4.6537459068431763E-2</v>
      </c>
      <c r="J312" s="116">
        <v>0.641600060237147</v>
      </c>
      <c r="K312" s="97">
        <v>0.8111014522421458</v>
      </c>
      <c r="L312" s="98"/>
      <c r="M312" s="99">
        <v>311</v>
      </c>
      <c r="N312" s="119">
        <v>-0.31940256579665544</v>
      </c>
      <c r="O312" s="119">
        <v>-9.7213344472284816E-2</v>
      </c>
      <c r="P312" s="119">
        <v>-0.80666280052425754</v>
      </c>
      <c r="Q312" s="119">
        <v>2.6293220948308562</v>
      </c>
      <c r="R312" s="119">
        <v>-1.4261011675422983</v>
      </c>
      <c r="S312" s="119">
        <v>-1.3806055872968022</v>
      </c>
      <c r="T312" s="119">
        <v>-2.9611199604522517E-2</v>
      </c>
      <c r="U312" s="116">
        <v>-1.6793958675736178</v>
      </c>
      <c r="V312" s="116">
        <v>0.36273897833376934</v>
      </c>
      <c r="W312" s="91">
        <v>0.88196248358711171</v>
      </c>
      <c r="X312" s="53"/>
      <c r="Y312" s="92">
        <v>311</v>
      </c>
      <c r="Z312" s="116">
        <f>(幕後結果!$AB$2+幕後結果!$AB$4*幕後結果_最佳化!$N1313)*12/3</f>
        <v>-0.25121668597359792</v>
      </c>
      <c r="AA312" s="116">
        <f>(幕後結果!$AC$2+幕後結果!$AC$4*幕後結果_最佳化!$O1313)*12/3</f>
        <v>0.23481128112400795</v>
      </c>
      <c r="AB312" s="116">
        <f>(幕後結果!$AD$2+幕後結果!$AD$4*幕後結果_最佳化!$P1313)*12/3</f>
        <v>-0.65500020390439084</v>
      </c>
      <c r="AC312" s="116">
        <f>(幕後結果!$AE$2+幕後結果!$AE$4*幕後結果_最佳化!$Q1313)*12/3</f>
        <v>1.8396596921695465</v>
      </c>
      <c r="AD312" s="116">
        <f>(幕後結果!$AF$2+幕後結果!$AF$4*幕後結果_最佳化!$R1313)*12/3</f>
        <v>-1.341328765858923</v>
      </c>
      <c r="AE312" s="116">
        <f>(幕後結果!$AG$2+幕後結果!$AG$4*幕後結果_最佳化!$S1313)*12/3</f>
        <v>0.33269952037393624</v>
      </c>
      <c r="AF312" s="116">
        <f>(幕後結果!$AH$2+幕後結果!$AH$4*幕後結果_最佳化!$T1313)*12/3</f>
        <v>-0.12769193193458556</v>
      </c>
      <c r="AG312" s="116">
        <f>(幕後結果!$AI$2+幕後結果!$AI$4*幕後結果_最佳化!$U1313)*12/3</f>
        <v>-0.79924272307685706</v>
      </c>
      <c r="AH312" s="116">
        <f>(幕後結果!$AJ$2+幕後結果!$AJ$4*幕後結果_最佳化!$V1313)*12/3</f>
        <v>-0.71548418543303693</v>
      </c>
      <c r="AI312" s="93">
        <f>(幕後結果!$AK$2+幕後結果!$AK$4*幕後結果_最佳化!$W1313)*12/3</f>
        <v>0.20455616464846652</v>
      </c>
      <c r="AJ312" s="53"/>
      <c r="AK312" s="53"/>
      <c r="AL312" s="53"/>
      <c r="AM312" s="101">
        <v>311</v>
      </c>
      <c r="AN312" s="120">
        <f t="shared" si="53"/>
        <v>0.17951474439028028</v>
      </c>
      <c r="AO312" s="120">
        <f t="shared" si="54"/>
        <v>9.1470212258524558E-2</v>
      </c>
      <c r="AP312" s="120">
        <f t="shared" si="55"/>
        <v>0.18396132136675278</v>
      </c>
      <c r="AQ312" s="120">
        <f t="shared" si="56"/>
        <v>0.10604077524150586</v>
      </c>
      <c r="AR312" s="120">
        <f t="shared" si="57"/>
        <v>6.3348231430496532E-2</v>
      </c>
      <c r="AS312" s="120">
        <f t="shared" si="58"/>
        <v>0.10937801138897923</v>
      </c>
      <c r="AT312" s="120">
        <f t="shared" si="59"/>
        <v>0.11943069131133745</v>
      </c>
      <c r="AU312" s="120">
        <f t="shared" si="60"/>
        <v>3.0322579349872484E-2</v>
      </c>
      <c r="AV312" s="120">
        <f t="shared" si="61"/>
        <v>2.1240317048074171E-2</v>
      </c>
      <c r="AW312" s="120">
        <f t="shared" si="62"/>
        <v>9.5293116214176563E-2</v>
      </c>
      <c r="AX312" s="120">
        <f t="shared" si="63"/>
        <v>1</v>
      </c>
      <c r="AY312" s="120">
        <f>SUMPRODUCT(AN312:AW312,幕後結果_最佳化!$Z$1005:$AI$1005)</f>
        <v>0.13247763259358095</v>
      </c>
      <c r="AZ312" s="120">
        <f>(SUMPRODUCT(AN312:AW312,MMULT(AN312:AW312,幕後結果!$AB$9:$AK$18)))*252</f>
        <v>3.9547888121219538E-2</v>
      </c>
      <c r="BA312" s="120">
        <f t="shared" si="64"/>
        <v>0.19886650829443236</v>
      </c>
      <c r="BB312" s="115">
        <f t="shared" si="65"/>
        <v>0.45044101876096976</v>
      </c>
      <c r="BC312" s="53"/>
      <c r="BD312" s="53"/>
    </row>
    <row r="313" spans="1:56">
      <c r="A313" s="88">
        <v>312</v>
      </c>
      <c r="B313" s="116">
        <v>0.85653023006072759</v>
      </c>
      <c r="C313" s="116">
        <v>0.39380439650873234</v>
      </c>
      <c r="D313" s="116">
        <v>3.6175254667114576E-3</v>
      </c>
      <c r="E313" s="116">
        <v>0.5205413181103975</v>
      </c>
      <c r="F313" s="116">
        <v>0.94152779609152915</v>
      </c>
      <c r="G313" s="116">
        <v>0.31229157122259843</v>
      </c>
      <c r="H313" s="116">
        <v>0.99729661227461697</v>
      </c>
      <c r="I313" s="116">
        <v>0.88493332932730673</v>
      </c>
      <c r="J313" s="116">
        <v>0.62724292192098852</v>
      </c>
      <c r="K313" s="97">
        <v>0.40705499531777245</v>
      </c>
      <c r="L313" s="98"/>
      <c r="M313" s="99">
        <v>312</v>
      </c>
      <c r="N313" s="119">
        <v>1.064859444607223</v>
      </c>
      <c r="O313" s="119">
        <v>-0.2694170162798577</v>
      </c>
      <c r="P313" s="119">
        <v>-2.6858271383930545</v>
      </c>
      <c r="Q313" s="119">
        <v>5.1512221065335817E-2</v>
      </c>
      <c r="R313" s="119">
        <v>1.5677289268943841</v>
      </c>
      <c r="S313" s="119">
        <v>-0.48936523731686205</v>
      </c>
      <c r="T313" s="119">
        <v>2.7817434950916753</v>
      </c>
      <c r="U313" s="116">
        <v>1.2000154469218496</v>
      </c>
      <c r="V313" s="116">
        <v>0.3245599323441824</v>
      </c>
      <c r="W313" s="91">
        <v>-0.23512722219417348</v>
      </c>
      <c r="X313" s="53"/>
      <c r="Y313" s="92">
        <v>312</v>
      </c>
      <c r="Z313" s="116">
        <f>(幕後結果!$AB$2+幕後結果!$AB$4*幕後結果_最佳化!$N1314)*12/3</f>
        <v>1.968028212577863</v>
      </c>
      <c r="AA313" s="116">
        <f>(幕後結果!$AC$2+幕後結果!$AC$4*幕後結果_最佳化!$O1314)*12/3</f>
        <v>3.9935646800788899E-2</v>
      </c>
      <c r="AB313" s="116">
        <f>(幕後結果!$AD$2+幕後結果!$AD$4*幕後結果_最佳化!$P1314)*12/3</f>
        <v>-1.8403689793054661</v>
      </c>
      <c r="AC313" s="116">
        <f>(幕後結果!$AE$2+幕後結果!$AE$4*幕後結果_最佳化!$Q1314)*12/3</f>
        <v>-0.10378162753545854</v>
      </c>
      <c r="AD313" s="116">
        <f>(幕後結果!$AF$2+幕後結果!$AF$4*幕後結果_最佳化!$R1314)*12/3</f>
        <v>0.29482294563207334</v>
      </c>
      <c r="AE313" s="116">
        <f>(幕後結果!$AG$2+幕後結果!$AG$4*幕後結果_最佳化!$S1314)*12/3</f>
        <v>0.11369368353404935</v>
      </c>
      <c r="AF313" s="116">
        <f>(幕後結果!$AH$2+幕後結果!$AH$4*幕後結果_最佳化!$T1314)*12/3</f>
        <v>1.3244794269506781</v>
      </c>
      <c r="AG313" s="116">
        <f>(幕後結果!$AI$2+幕後結果!$AI$4*幕後結果_最佳化!$U1314)*12/3</f>
        <v>0.5367698858322355</v>
      </c>
      <c r="AH313" s="116">
        <f>(幕後結果!$AJ$2+幕後結果!$AJ$4*幕後結果_最佳化!$V1314)*12/3</f>
        <v>0.4092571783941607</v>
      </c>
      <c r="AI313" s="93">
        <f>(幕後結果!$AK$2+幕後結果!$AK$4*幕後結果_最佳化!$W1314)*12/3</f>
        <v>0.49155942139358233</v>
      </c>
      <c r="AJ313" s="53"/>
      <c r="AK313" s="53"/>
      <c r="AL313" s="53"/>
      <c r="AM313" s="101">
        <v>312</v>
      </c>
      <c r="AN313" s="120">
        <f t="shared" si="53"/>
        <v>0.10045146656292921</v>
      </c>
      <c r="AO313" s="120">
        <f t="shared" si="54"/>
        <v>0.15052099935609969</v>
      </c>
      <c r="AP313" s="120">
        <f t="shared" si="55"/>
        <v>0.12292130351095371</v>
      </c>
      <c r="AQ313" s="120">
        <f t="shared" si="56"/>
        <v>9.5427577529001148E-2</v>
      </c>
      <c r="AR313" s="120">
        <f t="shared" si="57"/>
        <v>0.11834680003036409</v>
      </c>
      <c r="AS313" s="120">
        <f t="shared" si="58"/>
        <v>5.7575042438046307E-2</v>
      </c>
      <c r="AT313" s="120">
        <f t="shared" si="59"/>
        <v>6.1075229178474043E-2</v>
      </c>
      <c r="AU313" s="120">
        <f t="shared" si="60"/>
        <v>0.14289025610177031</v>
      </c>
      <c r="AV313" s="120">
        <f t="shared" si="61"/>
        <v>0.1294185819423864</v>
      </c>
      <c r="AW313" s="120">
        <f t="shared" si="62"/>
        <v>2.1372743349974931E-2</v>
      </c>
      <c r="AX313" s="120">
        <f t="shared" si="63"/>
        <v>1</v>
      </c>
      <c r="AY313" s="120">
        <f>SUMPRODUCT(AN313:AW313,幕後結果_最佳化!$Z$1005:$AI$1005)</f>
        <v>3.0388916215697323E-2</v>
      </c>
      <c r="AZ313" s="120">
        <f>(SUMPRODUCT(AN313:AW313,MMULT(AN313:AW313,幕後結果!$AB$9:$AK$18)))*252</f>
        <v>2.5482636589125151E-2</v>
      </c>
      <c r="BA313" s="120">
        <f t="shared" si="64"/>
        <v>0.15963281802037182</v>
      </c>
      <c r="BB313" s="115">
        <f t="shared" si="65"/>
        <v>-7.8374133461116074E-2</v>
      </c>
      <c r="BC313" s="53"/>
      <c r="BD313" s="53"/>
    </row>
    <row r="314" spans="1:56">
      <c r="A314" s="88">
        <v>313</v>
      </c>
      <c r="B314" s="116">
        <v>0.83539581373287053</v>
      </c>
      <c r="C314" s="116">
        <v>0.21978359569341821</v>
      </c>
      <c r="D314" s="116">
        <v>0.86279841722327855</v>
      </c>
      <c r="E314" s="116">
        <v>0.74490577679830849</v>
      </c>
      <c r="F314" s="116">
        <v>0.33208059388347944</v>
      </c>
      <c r="G314" s="116">
        <v>0.73672717661420872</v>
      </c>
      <c r="H314" s="116">
        <v>0.15424636043805418</v>
      </c>
      <c r="I314" s="116">
        <v>5.896561164199432E-2</v>
      </c>
      <c r="J314" s="116">
        <v>0.28737683736233288</v>
      </c>
      <c r="K314" s="97">
        <v>0.3002692454686644</v>
      </c>
      <c r="L314" s="98"/>
      <c r="M314" s="99">
        <v>313</v>
      </c>
      <c r="N314" s="119">
        <v>0.97570964239934466</v>
      </c>
      <c r="O314" s="119">
        <v>-0.77292428512914835</v>
      </c>
      <c r="P314" s="119">
        <v>1.0929786688272556</v>
      </c>
      <c r="Q314" s="119">
        <v>0.65854429125900082</v>
      </c>
      <c r="R314" s="119">
        <v>-0.43417524532712226</v>
      </c>
      <c r="S314" s="119">
        <v>0.63328791025335429</v>
      </c>
      <c r="T314" s="119">
        <v>-1.0183898562888476</v>
      </c>
      <c r="U314" s="116">
        <v>-1.5635162213795732</v>
      </c>
      <c r="V314" s="116">
        <v>-0.56106434303712149</v>
      </c>
      <c r="W314" s="91">
        <v>-0.52362629194177612</v>
      </c>
      <c r="X314" s="53"/>
      <c r="Y314" s="92">
        <v>313</v>
      </c>
      <c r="Z314" s="116">
        <f>(幕後結果!$AB$2+幕後結果!$AB$4*幕後結果_最佳化!$N1315)*12/3</f>
        <v>1.8251035044881123</v>
      </c>
      <c r="AA314" s="116">
        <f>(幕後結果!$AC$2+幕後結果!$AC$4*幕後結果_最佳化!$O1315)*12/3</f>
        <v>-0.31670265589610302</v>
      </c>
      <c r="AB314" s="116">
        <f>(幕後結果!$AD$2+幕後結果!$AD$4*幕後結果_最佳化!$P1315)*12/3</f>
        <v>1.0257893756183101</v>
      </c>
      <c r="AC314" s="116">
        <f>(幕後結果!$AE$2+幕後結果!$AE$4*幕後結果_最佳化!$Q1315)*12/3</f>
        <v>0.79058174544278126</v>
      </c>
      <c r="AD314" s="116">
        <f>(幕後結果!$AF$2+幕後結果!$AF$4*幕後結果_最佳化!$R1315)*12/3</f>
        <v>-0.35891301854256047</v>
      </c>
      <c r="AE314" s="116">
        <f>(幕後結果!$AG$2+幕後結果!$AG$4*幕後結果_最佳化!$S1315)*12/3</f>
        <v>1.2332876159302528</v>
      </c>
      <c r="AF314" s="116">
        <f>(幕後結果!$AH$2+幕後結果!$AH$4*幕後結果_最佳化!$T1315)*12/3</f>
        <v>-0.44274306343659625</v>
      </c>
      <c r="AG314" s="116">
        <f>(幕後結果!$AI$2+幕後結果!$AI$4*幕後結果_最佳化!$U1315)*12/3</f>
        <v>-0.54218867717085062</v>
      </c>
      <c r="AH314" s="116">
        <f>(幕後結果!$AJ$2+幕後結果!$AJ$4*幕後結果_最佳化!$V1315)*12/3</f>
        <v>-0.66033972424980525</v>
      </c>
      <c r="AI314" s="93">
        <f>(幕後結果!$AK$2+幕後結果!$AK$4*幕後結果_最佳化!$W1315)*12/3</f>
        <v>-0.11797132773040808</v>
      </c>
      <c r="AJ314" s="53"/>
      <c r="AK314" s="53"/>
      <c r="AL314" s="53"/>
      <c r="AM314" s="101">
        <v>313</v>
      </c>
      <c r="AN314" s="120">
        <f t="shared" si="53"/>
        <v>9.3307748868876175E-2</v>
      </c>
      <c r="AO314" s="120">
        <f t="shared" si="54"/>
        <v>7.3541481887683016E-2</v>
      </c>
      <c r="AP314" s="120">
        <f t="shared" si="55"/>
        <v>1.880371601891145E-2</v>
      </c>
      <c r="AQ314" s="120">
        <f t="shared" si="56"/>
        <v>4.1695444625595178E-2</v>
      </c>
      <c r="AR314" s="120">
        <f t="shared" si="57"/>
        <v>0.19851249710728053</v>
      </c>
      <c r="AS314" s="120">
        <f t="shared" si="58"/>
        <v>0.18167628368589989</v>
      </c>
      <c r="AT314" s="120">
        <f t="shared" si="59"/>
        <v>6.5129532791116856E-2</v>
      </c>
      <c r="AU314" s="120">
        <f t="shared" si="60"/>
        <v>0.20098144983077385</v>
      </c>
      <c r="AV314" s="120">
        <f t="shared" si="61"/>
        <v>4.8716289729120912E-2</v>
      </c>
      <c r="AW314" s="120">
        <f t="shared" si="62"/>
        <v>7.7635555454742253E-2</v>
      </c>
      <c r="AX314" s="120">
        <f t="shared" si="63"/>
        <v>1</v>
      </c>
      <c r="AY314" s="120">
        <f>SUMPRODUCT(AN314:AW314,幕後結果_最佳化!$Z$1005:$AI$1005)</f>
        <v>7.2243052990599244E-2</v>
      </c>
      <c r="AZ314" s="120">
        <f>(SUMPRODUCT(AN314:AW314,MMULT(AN314:AW314,幕後結果!$AB$9:$AK$18)))*252</f>
        <v>2.3966584712582169E-2</v>
      </c>
      <c r="BA314" s="120">
        <f t="shared" si="64"/>
        <v>0.15481144890666895</v>
      </c>
      <c r="BB314" s="115">
        <f t="shared" si="65"/>
        <v>0.18954058758463829</v>
      </c>
      <c r="BC314" s="53"/>
      <c r="BD314" s="53"/>
    </row>
    <row r="315" spans="1:56">
      <c r="A315" s="88">
        <v>314</v>
      </c>
      <c r="B315" s="116">
        <v>0.50201222287738778</v>
      </c>
      <c r="C315" s="116">
        <v>0.85014906578329774</v>
      </c>
      <c r="D315" s="116">
        <v>0.26618613468571839</v>
      </c>
      <c r="E315" s="116">
        <v>0.90624595368097971</v>
      </c>
      <c r="F315" s="116">
        <v>0.48847802604045643</v>
      </c>
      <c r="G315" s="116">
        <v>0.29660525503632473</v>
      </c>
      <c r="H315" s="116">
        <v>0.52146114887671513</v>
      </c>
      <c r="I315" s="116">
        <v>0.72052561218219058</v>
      </c>
      <c r="J315" s="116">
        <v>0.97510636899799485</v>
      </c>
      <c r="K315" s="97">
        <v>0.16130001226993218</v>
      </c>
      <c r="L315" s="98"/>
      <c r="M315" s="99">
        <v>314</v>
      </c>
      <c r="N315" s="119">
        <v>5.0439161463587947E-3</v>
      </c>
      <c r="O315" s="119">
        <v>1.0370729330943342</v>
      </c>
      <c r="P315" s="119">
        <v>-0.6243888141601901</v>
      </c>
      <c r="Q315" s="119">
        <v>1.3179867226055455</v>
      </c>
      <c r="R315" s="119">
        <v>-2.8885322005559495E-2</v>
      </c>
      <c r="S315" s="119">
        <v>-0.53418938849005826</v>
      </c>
      <c r="T315" s="119">
        <v>5.3821095314304776E-2</v>
      </c>
      <c r="U315" s="116">
        <v>0.58440364406130996</v>
      </c>
      <c r="V315" s="116">
        <v>1.9617872217134824</v>
      </c>
      <c r="W315" s="91">
        <v>-0.98912901231081463</v>
      </c>
      <c r="X315" s="53"/>
      <c r="Y315" s="92">
        <v>314</v>
      </c>
      <c r="Z315" s="116">
        <f>(幕後結果!$AB$2+幕後結果!$AB$4*幕後結果_最佳化!$N1316)*12/3</f>
        <v>0.26893498653739223</v>
      </c>
      <c r="AA315" s="116">
        <f>(幕後結果!$AC$2+幕後結果!$AC$4*幕後結果_最佳化!$O1316)*12/3</f>
        <v>1.0318657304825416</v>
      </c>
      <c r="AB315" s="116">
        <f>(幕後結果!$AD$2+幕後結果!$AD$4*幕後結果_最佳化!$P1316)*12/3</f>
        <v>-0.37469948197860808</v>
      </c>
      <c r="AC315" s="116">
        <f>(幕後結果!$AE$2+幕後結果!$AE$4*幕後結果_最佳化!$Q1316)*12/3</f>
        <v>1.0132480639726034</v>
      </c>
      <c r="AD315" s="116">
        <f>(幕後結果!$AF$2+幕後結果!$AF$4*幕後結果_最佳化!$R1316)*12/3</f>
        <v>-0.51196568768020434</v>
      </c>
      <c r="AE315" s="116">
        <f>(幕後結果!$AG$2+幕後結果!$AG$4*幕後結果_最佳化!$S1316)*12/3</f>
        <v>0.59334543042644583</v>
      </c>
      <c r="AF315" s="116">
        <f>(幕後結果!$AH$2+幕後結果!$AH$4*幕後結果_最佳化!$T1316)*12/3</f>
        <v>0.10052196091795922</v>
      </c>
      <c r="AG315" s="116">
        <f>(幕後結果!$AI$2+幕後結果!$AI$4*幕後結果_最佳化!$U1316)*12/3</f>
        <v>0.39120540020546152</v>
      </c>
      <c r="AH315" s="116">
        <f>(幕後結果!$AJ$2+幕後結果!$AJ$4*幕後結果_最佳化!$V1316)*12/3</f>
        <v>0.67391189252377581</v>
      </c>
      <c r="AI315" s="93">
        <f>(幕後結果!$AK$2+幕後結果!$AK$4*幕後結果_最佳化!$W1316)*12/3</f>
        <v>0.13396199181868212</v>
      </c>
      <c r="AJ315" s="53"/>
      <c r="AK315" s="53"/>
      <c r="AL315" s="53"/>
      <c r="AM315" s="101">
        <v>314</v>
      </c>
      <c r="AN315" s="120">
        <f t="shared" si="53"/>
        <v>6.0203573474862437E-2</v>
      </c>
      <c r="AO315" s="120">
        <f t="shared" si="54"/>
        <v>7.3122270695835878E-2</v>
      </c>
      <c r="AP315" s="120">
        <f t="shared" si="55"/>
        <v>0.16064885313847505</v>
      </c>
      <c r="AQ315" s="120">
        <f t="shared" si="56"/>
        <v>8.1397582400577123E-2</v>
      </c>
      <c r="AR315" s="120">
        <f t="shared" si="57"/>
        <v>7.939409896382911E-2</v>
      </c>
      <c r="AS315" s="120">
        <f t="shared" si="58"/>
        <v>4.763818549868664E-2</v>
      </c>
      <c r="AT315" s="120">
        <f t="shared" si="59"/>
        <v>0.10285860454421042</v>
      </c>
      <c r="AU315" s="120">
        <f t="shared" si="60"/>
        <v>0.1372860131172976</v>
      </c>
      <c r="AV315" s="120">
        <f t="shared" si="61"/>
        <v>0.14544631149682566</v>
      </c>
      <c r="AW315" s="120">
        <f t="shared" si="62"/>
        <v>0.11200450666940012</v>
      </c>
      <c r="AX315" s="120">
        <f t="shared" si="63"/>
        <v>1</v>
      </c>
      <c r="AY315" s="120">
        <f>SUMPRODUCT(AN315:AW315,幕後結果_最佳化!$Z$1005:$AI$1005)</f>
        <v>2.6397332087247202E-2</v>
      </c>
      <c r="AZ315" s="120">
        <f>(SUMPRODUCT(AN315:AW315,MMULT(AN315:AW315,幕後結果!$AB$9:$AK$18)))*252</f>
        <v>2.420232845822445E-2</v>
      </c>
      <c r="BA315" s="120">
        <f t="shared" si="64"/>
        <v>0.15557097562921063</v>
      </c>
      <c r="BB315" s="115">
        <f t="shared" si="65"/>
        <v>-0.10607806402195109</v>
      </c>
      <c r="BC315" s="53"/>
      <c r="BD315" s="53"/>
    </row>
    <row r="316" spans="1:56">
      <c r="A316" s="88">
        <v>315</v>
      </c>
      <c r="B316" s="116">
        <v>0.66115493059758124</v>
      </c>
      <c r="C316" s="116">
        <v>0.58153141022421773</v>
      </c>
      <c r="D316" s="116">
        <v>0.16426879442937903</v>
      </c>
      <c r="E316" s="116">
        <v>0.71971295576086947</v>
      </c>
      <c r="F316" s="116">
        <v>0.33223287430491322</v>
      </c>
      <c r="G316" s="116">
        <v>8.6482059248497611E-2</v>
      </c>
      <c r="H316" s="116">
        <v>0.45036952003222286</v>
      </c>
      <c r="I316" s="116">
        <v>0.36100344114754579</v>
      </c>
      <c r="J316" s="116">
        <v>0.34246310594851193</v>
      </c>
      <c r="K316" s="97">
        <v>0.72270145340216807</v>
      </c>
      <c r="L316" s="98"/>
      <c r="M316" s="99">
        <v>315</v>
      </c>
      <c r="N316" s="119">
        <v>0.41561719968347455</v>
      </c>
      <c r="O316" s="119">
        <v>0.20581275230518062</v>
      </c>
      <c r="P316" s="119">
        <v>-0.97706375761678532</v>
      </c>
      <c r="Q316" s="119">
        <v>0.58198900262009445</v>
      </c>
      <c r="R316" s="119">
        <v>-0.43375584525710797</v>
      </c>
      <c r="S316" s="119">
        <v>-1.3627411042916824</v>
      </c>
      <c r="T316" s="119">
        <v>-0.12472781007395599</v>
      </c>
      <c r="U316" s="116">
        <v>-0.35577792478656772</v>
      </c>
      <c r="V316" s="116">
        <v>-0.40575012003563171</v>
      </c>
      <c r="W316" s="91">
        <v>0.59088557292239896</v>
      </c>
      <c r="X316" s="53"/>
      <c r="Y316" s="92">
        <v>315</v>
      </c>
      <c r="Z316" s="116">
        <f>(幕後結果!$AB$2+幕後結果!$AB$4*幕後結果_最佳化!$N1317)*12/3</f>
        <v>0.92716490119453276</v>
      </c>
      <c r="AA316" s="116">
        <f>(幕後結果!$AC$2+幕後結果!$AC$4*幕後結果_最佳化!$O1317)*12/3</f>
        <v>0.41433621385276509</v>
      </c>
      <c r="AB316" s="116">
        <f>(幕後結果!$AD$2+幕後結果!$AD$4*幕後結果_最佳化!$P1317)*12/3</f>
        <v>-0.6196793897075823</v>
      </c>
      <c r="AC316" s="116">
        <f>(幕後結果!$AE$2+幕後結果!$AE$4*幕後結果_最佳化!$Q1317)*12/3</f>
        <v>0.43911738950472312</v>
      </c>
      <c r="AD316" s="116">
        <f>(幕後結果!$AF$2+幕後結果!$AF$4*幕後結果_最佳化!$R1317)*12/3</f>
        <v>-0.71120647816452542</v>
      </c>
      <c r="AE316" s="116">
        <f>(幕後結果!$AG$2+幕後結果!$AG$4*幕後結果_最佳化!$S1317)*12/3</f>
        <v>-0.12271221589873449</v>
      </c>
      <c r="AF316" s="116">
        <f>(幕後結果!$AH$2+幕後結果!$AH$4*幕後結果_最佳化!$T1317)*12/3</f>
        <v>-9.1842209016801013E-2</v>
      </c>
      <c r="AG316" s="116">
        <f>(幕後結果!$AI$2+幕後結果!$AI$4*幕後結果_最佳化!$U1317)*12/3</f>
        <v>-0.26997101965932652</v>
      </c>
      <c r="AH316" s="116">
        <f>(幕後結果!$AJ$2+幕後結果!$AJ$4*幕後結果_最佳化!$V1317)*12/3</f>
        <v>-0.71863003051017538</v>
      </c>
      <c r="AI316" s="93">
        <f>(幕後結果!$AK$2+幕後結果!$AK$4*幕後結果_最佳化!$W1317)*12/3</f>
        <v>0.12763128030969723</v>
      </c>
      <c r="AJ316" s="53"/>
      <c r="AK316" s="53"/>
      <c r="AL316" s="53"/>
      <c r="AM316" s="101">
        <v>315</v>
      </c>
      <c r="AN316" s="120">
        <f t="shared" si="53"/>
        <v>0.17016367479543176</v>
      </c>
      <c r="AO316" s="120">
        <f t="shared" si="54"/>
        <v>0.10652369550283904</v>
      </c>
      <c r="AP316" s="120">
        <f t="shared" si="55"/>
        <v>0.16145508048412519</v>
      </c>
      <c r="AQ316" s="120">
        <f t="shared" si="56"/>
        <v>5.5093143730598773E-2</v>
      </c>
      <c r="AR316" s="120">
        <f t="shared" si="57"/>
        <v>2.7884390008590557E-2</v>
      </c>
      <c r="AS316" s="120">
        <f t="shared" si="58"/>
        <v>7.7846006806336155E-3</v>
      </c>
      <c r="AT316" s="120">
        <f t="shared" si="59"/>
        <v>0.1636899370960751</v>
      </c>
      <c r="AU316" s="120">
        <f t="shared" si="60"/>
        <v>0.1125156654480601</v>
      </c>
      <c r="AV316" s="120">
        <f t="shared" si="61"/>
        <v>3.6056205133319461E-2</v>
      </c>
      <c r="AW316" s="120">
        <f t="shared" si="62"/>
        <v>0.15883360712032663</v>
      </c>
      <c r="AX316" s="120">
        <f t="shared" si="63"/>
        <v>1.0000000000000002</v>
      </c>
      <c r="AY316" s="120">
        <f>SUMPRODUCT(AN316:AW316,幕後結果_最佳化!$Z$1005:$AI$1005)</f>
        <v>0.10636460132009334</v>
      </c>
      <c r="AZ316" s="120">
        <f>(SUMPRODUCT(AN316:AW316,MMULT(AN316:AW316,幕後結果!$AB$9:$AK$18)))*252</f>
        <v>3.5228681128726035E-2</v>
      </c>
      <c r="BA316" s="120">
        <f t="shared" si="64"/>
        <v>0.18769305029415989</v>
      </c>
      <c r="BB316" s="115">
        <f t="shared" si="65"/>
        <v>0.33812973480173691</v>
      </c>
      <c r="BC316" s="53"/>
      <c r="BD316" s="53"/>
    </row>
    <row r="317" spans="1:56">
      <c r="A317" s="88">
        <v>316</v>
      </c>
      <c r="B317" s="116">
        <v>0.91376135689824634</v>
      </c>
      <c r="C317" s="116">
        <v>0.66229213200031567</v>
      </c>
      <c r="D317" s="116">
        <v>0.58374156267272204</v>
      </c>
      <c r="E317" s="116">
        <v>0.16259990446656913</v>
      </c>
      <c r="F317" s="116">
        <v>0.82500197681173493</v>
      </c>
      <c r="G317" s="116">
        <v>0.27771014610156475</v>
      </c>
      <c r="H317" s="116">
        <v>0.67962170450960957</v>
      </c>
      <c r="I317" s="116">
        <v>0.91760140589282524</v>
      </c>
      <c r="J317" s="116">
        <v>0.39978304053902836</v>
      </c>
      <c r="K317" s="97">
        <v>0.62254768208668865</v>
      </c>
      <c r="L317" s="98"/>
      <c r="M317" s="99">
        <v>316</v>
      </c>
      <c r="N317" s="119">
        <v>1.3642869032542861</v>
      </c>
      <c r="O317" s="119">
        <v>0.4187268971981567</v>
      </c>
      <c r="P317" s="119">
        <v>0.21147469693328047</v>
      </c>
      <c r="Q317" s="119">
        <v>-0.98382857089467579</v>
      </c>
      <c r="R317" s="119">
        <v>0.93459695984166136</v>
      </c>
      <c r="S317" s="119">
        <v>-0.58965750230084335</v>
      </c>
      <c r="T317" s="119">
        <v>0.46664121961037769</v>
      </c>
      <c r="U317" s="116">
        <v>1.3891169569665061</v>
      </c>
      <c r="V317" s="116">
        <v>-0.25390871592432174</v>
      </c>
      <c r="W317" s="91">
        <v>0.31217880907947321</v>
      </c>
      <c r="X317" s="53"/>
      <c r="Y317" s="92">
        <v>316</v>
      </c>
      <c r="Z317" s="116">
        <f>(幕後結果!$AB$2+幕後結果!$AB$4*幕後結果_最佳化!$N1318)*12/3</f>
        <v>2.4480694584507052</v>
      </c>
      <c r="AA317" s="116">
        <f>(幕後結果!$AC$2+幕後結果!$AC$4*幕後結果_最佳化!$O1318)*12/3</f>
        <v>0.51820254116369513</v>
      </c>
      <c r="AB317" s="116">
        <f>(幕後結果!$AD$2+幕後結果!$AD$4*幕後結果_最佳化!$P1318)*12/3</f>
        <v>0.50147391595352431</v>
      </c>
      <c r="AC317" s="116">
        <f>(幕後結果!$AE$2+幕後結果!$AE$4*幕後結果_最佳化!$Q1318)*12/3</f>
        <v>-0.40444897709428784</v>
      </c>
      <c r="AD317" s="116">
        <f>(幕後結果!$AF$2+幕後結果!$AF$4*幕後結果_最佳化!$R1318)*12/3</f>
        <v>0.33196347537325077</v>
      </c>
      <c r="AE317" s="116">
        <f>(幕後結果!$AG$2+幕後結果!$AG$4*幕後結果_最佳化!$S1318)*12/3</f>
        <v>9.7511724619488371E-2</v>
      </c>
      <c r="AF317" s="116">
        <f>(幕後結果!$AH$2+幕後結果!$AH$4*幕後結果_最佳化!$T1318)*12/3</f>
        <v>0.38990698174827321</v>
      </c>
      <c r="AG317" s="116">
        <f>(幕後結果!$AI$2+幕後結果!$AI$4*幕後結果_最佳化!$U1318)*12/3</f>
        <v>0.60513304820018632</v>
      </c>
      <c r="AH317" s="116">
        <f>(幕後結果!$AJ$2+幕後結果!$AJ$4*幕後結果_最佳化!$V1318)*12/3</f>
        <v>0.22591005843630732</v>
      </c>
      <c r="AI317" s="93">
        <f>(幕後結果!$AK$2+幕後結果!$AK$4*幕後結果_最佳化!$W1318)*12/3</f>
        <v>0.8001358291838111</v>
      </c>
      <c r="AJ317" s="53"/>
      <c r="AK317" s="53"/>
      <c r="AL317" s="53"/>
      <c r="AM317" s="101">
        <v>316</v>
      </c>
      <c r="AN317" s="120">
        <f t="shared" si="53"/>
        <v>6.8022303250940053E-2</v>
      </c>
      <c r="AO317" s="120">
        <f t="shared" si="54"/>
        <v>1.7912385491736585E-2</v>
      </c>
      <c r="AP317" s="120">
        <f t="shared" si="55"/>
        <v>0.12967673577744193</v>
      </c>
      <c r="AQ317" s="120">
        <f t="shared" si="56"/>
        <v>6.6535003325834868E-2</v>
      </c>
      <c r="AR317" s="120">
        <f t="shared" si="57"/>
        <v>0.12775183242508992</v>
      </c>
      <c r="AS317" s="120">
        <f t="shared" si="58"/>
        <v>8.0459113995577189E-2</v>
      </c>
      <c r="AT317" s="120">
        <f t="shared" si="59"/>
        <v>4.3011949055431681E-2</v>
      </c>
      <c r="AU317" s="120">
        <f t="shared" si="60"/>
        <v>0.1596770381296376</v>
      </c>
      <c r="AV317" s="120">
        <f t="shared" si="61"/>
        <v>0.1449859414728982</v>
      </c>
      <c r="AW317" s="120">
        <f t="shared" si="62"/>
        <v>0.16196769707541206</v>
      </c>
      <c r="AX317" s="120">
        <f t="shared" si="63"/>
        <v>1.0000000000000002</v>
      </c>
      <c r="AY317" s="120">
        <f>SUMPRODUCT(AN317:AW317,幕後結果_最佳化!$Z$1005:$AI$1005)</f>
        <v>2.2246914950649278E-2</v>
      </c>
      <c r="AZ317" s="120">
        <f>(SUMPRODUCT(AN317:AW317,MMULT(AN317:AW317,幕後結果!$AB$9:$AK$18)))*252</f>
        <v>2.650832189902301E-2</v>
      </c>
      <c r="BA317" s="120">
        <f t="shared" si="64"/>
        <v>0.16281376446425841</v>
      </c>
      <c r="BB317" s="115">
        <f t="shared" si="65"/>
        <v>-0.12685097674210818</v>
      </c>
      <c r="BC317" s="53"/>
      <c r="BD317" s="53"/>
    </row>
    <row r="318" spans="1:56">
      <c r="A318" s="88">
        <v>317</v>
      </c>
      <c r="B318" s="116">
        <v>0.38858788081553386</v>
      </c>
      <c r="C318" s="116">
        <v>0.81974079916616716</v>
      </c>
      <c r="D318" s="116">
        <v>0.8966198501744711</v>
      </c>
      <c r="E318" s="116">
        <v>0.98571780886590554</v>
      </c>
      <c r="F318" s="116">
        <v>0.34649583750233792</v>
      </c>
      <c r="G318" s="116">
        <v>0.16083855554220849</v>
      </c>
      <c r="H318" s="116">
        <v>0.93939447359966177</v>
      </c>
      <c r="I318" s="116">
        <v>0.73762129709636248</v>
      </c>
      <c r="J318" s="116">
        <v>0.26623768081950749</v>
      </c>
      <c r="K318" s="97">
        <v>0.14888132792429998</v>
      </c>
      <c r="L318" s="98"/>
      <c r="M318" s="99">
        <v>317</v>
      </c>
      <c r="N318" s="119">
        <v>-0.28300140284545111</v>
      </c>
      <c r="O318" s="119">
        <v>0.9143777260139444</v>
      </c>
      <c r="P318" s="119">
        <v>1.2625239894780831</v>
      </c>
      <c r="Q318" s="119">
        <v>2.1894467861675726</v>
      </c>
      <c r="R318" s="119">
        <v>-0.39479840111366332</v>
      </c>
      <c r="S318" s="119">
        <v>-0.99101734448428147</v>
      </c>
      <c r="T318" s="119">
        <v>1.549710350103878</v>
      </c>
      <c r="U318" s="116">
        <v>0.63602917584342789</v>
      </c>
      <c r="V318" s="116">
        <v>-0.62423180605586936</v>
      </c>
      <c r="W318" s="91">
        <v>-1.0412432752496306</v>
      </c>
      <c r="X318" s="53"/>
      <c r="Y318" s="92">
        <v>317</v>
      </c>
      <c r="Z318" s="116">
        <f>(幕後結果!$AB$2+幕後結果!$AB$4*幕後結果_最佳化!$N1319)*12/3</f>
        <v>-0.19285844557282941</v>
      </c>
      <c r="AA318" s="116">
        <f>(幕後結果!$AC$2+幕後結果!$AC$4*幕後結果_最佳化!$O1319)*12/3</f>
        <v>0.95868328415380732</v>
      </c>
      <c r="AB318" s="116">
        <f>(幕後結果!$AD$2+幕後結果!$AD$4*幕後結果_最佳化!$P1319)*12/3</f>
        <v>1.016303058961306</v>
      </c>
      <c r="AC318" s="116">
        <f>(幕後結果!$AE$2+幕後結果!$AE$4*幕後結果_最佳化!$Q1319)*12/3</f>
        <v>1.8489781405878869</v>
      </c>
      <c r="AD318" s="116">
        <f>(幕後結果!$AF$2+幕後結果!$AF$4*幕後結果_最佳化!$R1319)*12/3</f>
        <v>-0.52299746803443437</v>
      </c>
      <c r="AE318" s="116">
        <f>(幕後結果!$AG$2+幕後結果!$AG$4*幕後結果_最佳化!$S1319)*12/3</f>
        <v>0.6406752091518102</v>
      </c>
      <c r="AF318" s="116">
        <f>(幕後結果!$AH$2+幕後結果!$AH$4*幕後結果_最佳化!$T1319)*12/3</f>
        <v>0.87670667121541213</v>
      </c>
      <c r="AG318" s="116">
        <f>(幕後結果!$AI$2+幕後結果!$AI$4*幕後結果_最佳化!$U1319)*12/3</f>
        <v>0.38198314981728859</v>
      </c>
      <c r="AH318" s="116">
        <f>(幕後結果!$AJ$2+幕後結果!$AJ$4*幕後結果_最佳化!$V1319)*12/3</f>
        <v>9.6078600394357172E-2</v>
      </c>
      <c r="AI318" s="93">
        <f>(幕後結果!$AK$2+幕後結果!$AK$4*幕後結果_最佳化!$W1319)*12/3</f>
        <v>-1.6502246132233278E-2</v>
      </c>
      <c r="AJ318" s="53"/>
      <c r="AK318" s="53"/>
      <c r="AL318" s="53"/>
      <c r="AM318" s="101">
        <v>317</v>
      </c>
      <c r="AN318" s="120">
        <f t="shared" si="53"/>
        <v>6.4796510911822966E-2</v>
      </c>
      <c r="AO318" s="120">
        <f t="shared" si="54"/>
        <v>0.13327483050845557</v>
      </c>
      <c r="AP318" s="120">
        <f t="shared" si="55"/>
        <v>7.4687741207457286E-3</v>
      </c>
      <c r="AQ318" s="120">
        <f t="shared" si="56"/>
        <v>7.699504305474536E-2</v>
      </c>
      <c r="AR318" s="120">
        <f t="shared" si="57"/>
        <v>4.3234513835786317E-2</v>
      </c>
      <c r="AS318" s="120">
        <f t="shared" si="58"/>
        <v>0.2150786162199354</v>
      </c>
      <c r="AT318" s="120">
        <f t="shared" si="59"/>
        <v>9.2517452039678968E-2</v>
      </c>
      <c r="AU318" s="120">
        <f t="shared" si="60"/>
        <v>4.8593963160609009E-2</v>
      </c>
      <c r="AV318" s="120">
        <f t="shared" si="61"/>
        <v>0.14198423663681076</v>
      </c>
      <c r="AW318" s="120">
        <f t="shared" si="62"/>
        <v>0.17605605951140998</v>
      </c>
      <c r="AX318" s="120">
        <f t="shared" si="63"/>
        <v>1.0000000000000002</v>
      </c>
      <c r="AY318" s="120">
        <f>SUMPRODUCT(AN318:AW318,幕後結果_最佳化!$Z$1005:$AI$1005)</f>
        <v>0.16566109570141221</v>
      </c>
      <c r="AZ318" s="120">
        <f>(SUMPRODUCT(AN318:AW318,MMULT(AN318:AW318,幕後結果!$AB$9:$AK$18)))*252</f>
        <v>2.470949477748317E-2</v>
      </c>
      <c r="BA318" s="120">
        <f t="shared" si="64"/>
        <v>0.15719254046386288</v>
      </c>
      <c r="BB318" s="115">
        <f t="shared" si="65"/>
        <v>0.78096005916790856</v>
      </c>
      <c r="BC318" s="53"/>
      <c r="BD318" s="53"/>
    </row>
    <row r="319" spans="1:56">
      <c r="A319" s="88">
        <v>318</v>
      </c>
      <c r="B319" s="116">
        <v>0.33346360892700444</v>
      </c>
      <c r="C319" s="116">
        <v>0.70915390290042479</v>
      </c>
      <c r="D319" s="116">
        <v>0.44028487706681685</v>
      </c>
      <c r="E319" s="116">
        <v>0.30194399856340026</v>
      </c>
      <c r="F319" s="116">
        <v>0.6385137554562923</v>
      </c>
      <c r="G319" s="116">
        <v>3.4486487346634842E-2</v>
      </c>
      <c r="H319" s="116">
        <v>2.952342580133438E-3</v>
      </c>
      <c r="I319" s="116">
        <v>0.84938625875487039</v>
      </c>
      <c r="J319" s="116">
        <v>0.78555759943363146</v>
      </c>
      <c r="K319" s="97">
        <v>0.9581525499972301</v>
      </c>
      <c r="L319" s="98"/>
      <c r="M319" s="99">
        <v>318</v>
      </c>
      <c r="N319" s="119">
        <v>-0.43036903299815626</v>
      </c>
      <c r="O319" s="119">
        <v>0.55091463547193242</v>
      </c>
      <c r="P319" s="119">
        <v>-0.15024698979423018</v>
      </c>
      <c r="Q319" s="119">
        <v>-0.51881752296371852</v>
      </c>
      <c r="R319" s="119">
        <v>0.35448894284253213</v>
      </c>
      <c r="S319" s="119">
        <v>-1.8185967456716146</v>
      </c>
      <c r="T319" s="119">
        <v>-2.7530279684172885</v>
      </c>
      <c r="U319" s="116">
        <v>1.0338046817925652</v>
      </c>
      <c r="V319" s="116">
        <v>0.79110143625570373</v>
      </c>
      <c r="W319" s="91">
        <v>1.729638404392527</v>
      </c>
      <c r="X319" s="53"/>
      <c r="Y319" s="92">
        <v>318</v>
      </c>
      <c r="Z319" s="116">
        <f>(幕後結果!$AB$2+幕後結果!$AB$4*幕後結果_最佳化!$N1320)*12/3</f>
        <v>-0.42911780902425384</v>
      </c>
      <c r="AA319" s="116">
        <f>(幕後結果!$AC$2+幕後結果!$AC$4*幕後結果_最佳化!$O1320)*12/3</f>
        <v>0.70551712310180681</v>
      </c>
      <c r="AB319" s="116">
        <f>(幕後結果!$AD$2+幕後結果!$AD$4*幕後結果_最佳化!$P1320)*12/3</f>
        <v>-0.12772880857472921</v>
      </c>
      <c r="AC319" s="116">
        <f>(幕後結果!$AE$2+幕後結果!$AE$4*幕後結果_最佳化!$Q1320)*12/3</f>
        <v>-0.36868095894333902</v>
      </c>
      <c r="AD319" s="116">
        <f>(幕後結果!$AF$2+幕後結果!$AF$4*幕後結果_最佳化!$R1320)*12/3</f>
        <v>-0.31831651932523786</v>
      </c>
      <c r="AE319" s="116">
        <f>(幕後結果!$AG$2+幕後結果!$AG$4*幕後結果_最佳化!$S1320)*12/3</f>
        <v>-0.72153006078498805</v>
      </c>
      <c r="AF319" s="116">
        <f>(幕後結果!$AH$2+幕後結果!$AH$4*幕後結果_最佳化!$T1320)*12/3</f>
        <v>-1.3393016223141536</v>
      </c>
      <c r="AG319" s="116">
        <f>(幕後結果!$AI$2+幕後結果!$AI$4*幕後結果_最佳化!$U1320)*12/3</f>
        <v>0.26023137522427781</v>
      </c>
      <c r="AH319" s="116">
        <f>(幕後結果!$AJ$2+幕後結果!$AJ$4*幕後結果_最佳化!$V1320)*12/3</f>
        <v>-0.34242185773171657</v>
      </c>
      <c r="AI319" s="93">
        <f>(幕後結果!$AK$2+幕後結果!$AK$4*幕後結果_最佳化!$W1320)*12/3</f>
        <v>0.94312101792001357</v>
      </c>
      <c r="AJ319" s="53"/>
      <c r="AK319" s="53"/>
      <c r="AL319" s="53"/>
      <c r="AM319" s="101">
        <v>318</v>
      </c>
      <c r="AN319" s="120">
        <f t="shared" si="53"/>
        <v>0.11040363610280793</v>
      </c>
      <c r="AO319" s="120">
        <f t="shared" si="54"/>
        <v>0.10938152911855657</v>
      </c>
      <c r="AP319" s="120">
        <f t="shared" si="55"/>
        <v>5.0051079651575063E-2</v>
      </c>
      <c r="AQ319" s="120">
        <f t="shared" si="56"/>
        <v>2.2555685513347506E-2</v>
      </c>
      <c r="AR319" s="120">
        <f t="shared" si="57"/>
        <v>0.22075766223811044</v>
      </c>
      <c r="AS319" s="120">
        <f t="shared" si="58"/>
        <v>3.8190374006996041E-3</v>
      </c>
      <c r="AT319" s="120">
        <f t="shared" si="59"/>
        <v>5.1283407733230271E-2</v>
      </c>
      <c r="AU319" s="120">
        <f t="shared" si="60"/>
        <v>0.14840055817250367</v>
      </c>
      <c r="AV319" s="120">
        <f t="shared" si="61"/>
        <v>7.2842249438515666E-2</v>
      </c>
      <c r="AW319" s="120">
        <f t="shared" si="62"/>
        <v>0.21050515463065328</v>
      </c>
      <c r="AX319" s="120">
        <f t="shared" si="63"/>
        <v>1</v>
      </c>
      <c r="AY319" s="120">
        <f>SUMPRODUCT(AN319:AW319,幕後結果_最佳化!$Z$1005:$AI$1005)</f>
        <v>5.8060120006617269E-3</v>
      </c>
      <c r="AZ319" s="120">
        <f>(SUMPRODUCT(AN319:AW319,MMULT(AN319:AW319,幕後結果!$AB$9:$AK$18)))*252</f>
        <v>2.7801137883205491E-2</v>
      </c>
      <c r="BA319" s="120">
        <f t="shared" si="64"/>
        <v>0.16673673225538962</v>
      </c>
      <c r="BB319" s="115">
        <f t="shared" si="65"/>
        <v>-0.22247040287752337</v>
      </c>
      <c r="BC319" s="53"/>
      <c r="BD319" s="53"/>
    </row>
    <row r="320" spans="1:56">
      <c r="A320" s="88">
        <v>319</v>
      </c>
      <c r="B320" s="116">
        <v>0.42315503162007229</v>
      </c>
      <c r="C320" s="116">
        <v>0.64690918034486788</v>
      </c>
      <c r="D320" s="116">
        <v>0.20109777439711229</v>
      </c>
      <c r="E320" s="116">
        <v>0.11887644471105752</v>
      </c>
      <c r="F320" s="116">
        <v>0.15890445081771509</v>
      </c>
      <c r="G320" s="116">
        <v>0.36810997349084862</v>
      </c>
      <c r="H320" s="116">
        <v>0.35467717105212015</v>
      </c>
      <c r="I320" s="116">
        <v>0.2642390703980293</v>
      </c>
      <c r="J320" s="116">
        <v>6.4806330354379549E-2</v>
      </c>
      <c r="K320" s="97">
        <v>0.40429216306728533</v>
      </c>
      <c r="L320" s="98"/>
      <c r="M320" s="99">
        <v>319</v>
      </c>
      <c r="N320" s="119">
        <v>-0.19382863686841167</v>
      </c>
      <c r="O320" s="119">
        <v>0.37698918876626952</v>
      </c>
      <c r="P320" s="119">
        <v>-0.83770652342329899</v>
      </c>
      <c r="Q320" s="119">
        <v>-1.180622076860788</v>
      </c>
      <c r="R320" s="119">
        <v>-0.99897066597898332</v>
      </c>
      <c r="S320" s="119">
        <v>-0.33686330709508755</v>
      </c>
      <c r="T320" s="119">
        <v>-0.37272336861651756</v>
      </c>
      <c r="U320" s="116">
        <v>-0.63033085321979865</v>
      </c>
      <c r="V320" s="116">
        <v>-1.515631091435703</v>
      </c>
      <c r="W320" s="91">
        <v>-0.24225274652556794</v>
      </c>
      <c r="X320" s="53"/>
      <c r="Y320" s="92">
        <v>319</v>
      </c>
      <c r="Z320" s="116">
        <f>(幕後結果!$AB$2+幕後結果!$AB$4*幕後結果_最佳化!$N1321)*12/3</f>
        <v>-4.9896922033995206E-2</v>
      </c>
      <c r="AA320" s="116">
        <f>(幕後結果!$AC$2+幕後結果!$AC$4*幕後結果_最佳化!$O1321)*12/3</f>
        <v>0.56854848963525151</v>
      </c>
      <c r="AB320" s="116">
        <f>(幕後結果!$AD$2+幕後結果!$AD$4*幕後結果_最佳化!$P1321)*12/3</f>
        <v>-0.62261981617482665</v>
      </c>
      <c r="AC320" s="116">
        <f>(幕後結果!$AE$2+幕後結果!$AE$4*幕後結果_最佳化!$Q1321)*12/3</f>
        <v>-0.91943784182480248</v>
      </c>
      <c r="AD320" s="116">
        <f>(幕後結果!$AF$2+幕後結果!$AF$4*幕後結果_最佳化!$R1321)*12/3</f>
        <v>-1.1184793107918098</v>
      </c>
      <c r="AE320" s="116">
        <f>(幕後結果!$AG$2+幕後結果!$AG$4*幕後結果_最佳化!$S1321)*12/3</f>
        <v>2.3181852165478412E-2</v>
      </c>
      <c r="AF320" s="116">
        <f>(幕後結果!$AH$2+幕後結果!$AH$4*幕後結果_最佳化!$T1321)*12/3</f>
        <v>-0.31357791932305018</v>
      </c>
      <c r="AG320" s="116">
        <f>(幕後結果!$AI$2+幕後結果!$AI$4*幕後結果_最佳化!$U1321)*12/3</f>
        <v>-0.40365660182518343</v>
      </c>
      <c r="AH320" s="116">
        <f>(幕後結果!$AJ$2+幕後結果!$AJ$4*幕後結果_最佳化!$V1321)*12/3</f>
        <v>-1.4508783802474785</v>
      </c>
      <c r="AI320" s="93">
        <f>(幕後結果!$AK$2+幕後結果!$AK$4*幕後結果_最佳化!$W1321)*12/3</f>
        <v>-0.75220411511264784</v>
      </c>
      <c r="AJ320" s="53"/>
      <c r="AK320" s="53"/>
      <c r="AL320" s="53"/>
      <c r="AM320" s="101">
        <v>319</v>
      </c>
      <c r="AN320" s="120">
        <f t="shared" si="53"/>
        <v>2.3202964541492642E-2</v>
      </c>
      <c r="AO320" s="120">
        <f t="shared" si="54"/>
        <v>0.19314689975108257</v>
      </c>
      <c r="AP320" s="120">
        <f t="shared" si="55"/>
        <v>4.0921110232014182E-2</v>
      </c>
      <c r="AQ320" s="120">
        <f t="shared" si="56"/>
        <v>0.12246962136854987</v>
      </c>
      <c r="AR320" s="120">
        <f t="shared" si="57"/>
        <v>7.2459605366988561E-2</v>
      </c>
      <c r="AS320" s="120">
        <f t="shared" si="58"/>
        <v>0.12373580512703571</v>
      </c>
      <c r="AT320" s="120">
        <f t="shared" si="59"/>
        <v>5.0249158377568562E-2</v>
      </c>
      <c r="AU320" s="120">
        <f t="shared" si="60"/>
        <v>1.2716013902839161E-2</v>
      </c>
      <c r="AV320" s="120">
        <f t="shared" si="61"/>
        <v>0.18905399131919337</v>
      </c>
      <c r="AW320" s="120">
        <f t="shared" si="62"/>
        <v>0.17204483001323537</v>
      </c>
      <c r="AX320" s="120">
        <f t="shared" si="63"/>
        <v>1</v>
      </c>
      <c r="AY320" s="120">
        <f>SUMPRODUCT(AN320:AW320,幕後結果_最佳化!$Z$1005:$AI$1005)</f>
        <v>9.6690869776832583E-2</v>
      </c>
      <c r="AZ320" s="120">
        <f>(SUMPRODUCT(AN320:AW320,MMULT(AN320:AW320,幕後結果!$AB$9:$AK$18)))*252</f>
        <v>2.2941448852349847E-2</v>
      </c>
      <c r="BA320" s="120">
        <f t="shared" si="64"/>
        <v>0.15146434845319159</v>
      </c>
      <c r="BB320" s="115">
        <f t="shared" si="65"/>
        <v>0.35513881864718855</v>
      </c>
      <c r="BC320" s="53"/>
      <c r="BD320" s="53"/>
    </row>
    <row r="321" spans="1:56">
      <c r="A321" s="88">
        <v>320</v>
      </c>
      <c r="B321" s="116">
        <v>0.44923006228801898</v>
      </c>
      <c r="C321" s="116">
        <v>0.92589526018982693</v>
      </c>
      <c r="D321" s="116">
        <v>0.65367122334694661</v>
      </c>
      <c r="E321" s="116">
        <v>0.54512333793086865</v>
      </c>
      <c r="F321" s="116">
        <v>0.84907776983628991</v>
      </c>
      <c r="G321" s="116">
        <v>0.81872941086040174</v>
      </c>
      <c r="H321" s="116">
        <v>0.71089431537438386</v>
      </c>
      <c r="I321" s="116">
        <v>0.94303318804218295</v>
      </c>
      <c r="J321" s="116">
        <v>4.6870779028558296E-2</v>
      </c>
      <c r="K321" s="97">
        <v>1.2901981077155122E-2</v>
      </c>
      <c r="L321" s="98"/>
      <c r="M321" s="99">
        <v>320</v>
      </c>
      <c r="N321" s="119">
        <v>-0.12760683150566776</v>
      </c>
      <c r="O321" s="119">
        <v>1.445884929383729</v>
      </c>
      <c r="P321" s="119">
        <v>0.395251141534323</v>
      </c>
      <c r="Q321" s="119">
        <v>0.1133496899829462</v>
      </c>
      <c r="R321" s="119">
        <v>1.0324860906290758</v>
      </c>
      <c r="S321" s="119">
        <v>0.91053358472947776</v>
      </c>
      <c r="T321" s="119">
        <v>0.55599924741532847</v>
      </c>
      <c r="U321" s="116">
        <v>1.5807569385410751</v>
      </c>
      <c r="V321" s="116">
        <v>-1.675982818632914</v>
      </c>
      <c r="W321" s="91">
        <v>-2.2291494571983619</v>
      </c>
      <c r="X321" s="53"/>
      <c r="Y321" s="92">
        <v>320</v>
      </c>
      <c r="Z321" s="116">
        <f>(幕後結果!$AB$2+幕後結果!$AB$4*幕後結果_最佳化!$N1322)*12/3</f>
        <v>5.6269687046939409E-2</v>
      </c>
      <c r="AA321" s="116">
        <f>(幕後結果!$AC$2+幕後結果!$AC$4*幕後結果_最佳化!$O1322)*12/3</f>
        <v>1.3319960323071403</v>
      </c>
      <c r="AB321" s="116">
        <f>(幕後結果!$AD$2+幕後結果!$AD$4*幕後結果_最佳化!$P1322)*12/3</f>
        <v>0.41286893453833234</v>
      </c>
      <c r="AC321" s="116">
        <f>(幕後結果!$AE$2+幕後結果!$AE$4*幕後結果_最佳化!$Q1322)*12/3</f>
        <v>0.26390410267941122</v>
      </c>
      <c r="AD321" s="116">
        <f>(幕後結果!$AF$2+幕後結果!$AF$4*幕後結果_最佳化!$R1322)*12/3</f>
        <v>0.1684192098051237</v>
      </c>
      <c r="AE321" s="116">
        <f>(幕後結果!$AG$2+幕後結果!$AG$4*幕後結果_最佳化!$S1322)*12/3</f>
        <v>1.2057173294467503</v>
      </c>
      <c r="AF321" s="116">
        <f>(幕後結果!$AH$2+幕後結果!$AH$4*幕後結果_最佳化!$T1322)*12/3</f>
        <v>0.45251394114115623</v>
      </c>
      <c r="AG321" s="116">
        <f>(幕後結果!$AI$2+幕後結果!$AI$4*幕後結果_最佳化!$U1322)*12/3</f>
        <v>1.0678837029591486</v>
      </c>
      <c r="AH321" s="116">
        <f>(幕後結果!$AJ$2+幕後結果!$AJ$4*幕後結果_最佳化!$V1322)*12/3</f>
        <v>-0.23998498682197281</v>
      </c>
      <c r="AI321" s="93">
        <f>(幕後結果!$AK$2+幕後結果!$AK$4*幕後結果_最佳化!$W1322)*12/3</f>
        <v>-0.73077903657750254</v>
      </c>
      <c r="AJ321" s="53"/>
      <c r="AK321" s="53"/>
      <c r="AL321" s="53"/>
      <c r="AM321" s="101">
        <v>320</v>
      </c>
      <c r="AN321" s="120">
        <f t="shared" si="53"/>
        <v>0.1115850498728809</v>
      </c>
      <c r="AO321" s="120">
        <f t="shared" si="54"/>
        <v>0.15006383520974545</v>
      </c>
      <c r="AP321" s="120">
        <f t="shared" si="55"/>
        <v>7.2885345585084305E-2</v>
      </c>
      <c r="AQ321" s="120">
        <f t="shared" si="56"/>
        <v>0.16803383793160798</v>
      </c>
      <c r="AR321" s="120">
        <f t="shared" si="57"/>
        <v>8.695888186345789E-2</v>
      </c>
      <c r="AS321" s="120">
        <f t="shared" si="58"/>
        <v>4.1890007941207494E-2</v>
      </c>
      <c r="AT321" s="120">
        <f t="shared" si="59"/>
        <v>3.9254627494561392E-2</v>
      </c>
      <c r="AU321" s="120">
        <f t="shared" si="60"/>
        <v>2.9577534998996277E-2</v>
      </c>
      <c r="AV321" s="120">
        <f t="shared" si="61"/>
        <v>0.14273338062874125</v>
      </c>
      <c r="AW321" s="120">
        <f t="shared" si="62"/>
        <v>0.15701749847371713</v>
      </c>
      <c r="AX321" s="120">
        <f t="shared" si="63"/>
        <v>1</v>
      </c>
      <c r="AY321" s="120">
        <f>SUMPRODUCT(AN321:AW321,幕後結果_最佳化!$Z$1005:$AI$1005)</f>
        <v>6.956499497905326E-2</v>
      </c>
      <c r="AZ321" s="120">
        <f>(SUMPRODUCT(AN321:AW321,MMULT(AN321:AW321,幕後結果!$AB$9:$AK$18)))*252</f>
        <v>2.9445890541259585E-2</v>
      </c>
      <c r="BA321" s="120">
        <f t="shared" si="64"/>
        <v>0.17159804935155756</v>
      </c>
      <c r="BB321" s="115">
        <f t="shared" si="65"/>
        <v>0.15539218003827049</v>
      </c>
      <c r="BC321" s="53"/>
      <c r="BD321" s="53"/>
    </row>
    <row r="322" spans="1:56">
      <c r="A322" s="88">
        <v>321</v>
      </c>
      <c r="B322" s="116">
        <v>0.75307291223675588</v>
      </c>
      <c r="C322" s="116">
        <v>0.41264235557515927</v>
      </c>
      <c r="D322" s="116">
        <v>0.30830429092531597</v>
      </c>
      <c r="E322" s="116">
        <v>0.95363784804252671</v>
      </c>
      <c r="F322" s="116">
        <v>0.32496002903781052</v>
      </c>
      <c r="G322" s="116">
        <v>0.98442662815155724</v>
      </c>
      <c r="H322" s="116">
        <v>0.3839515898036947</v>
      </c>
      <c r="I322" s="116">
        <v>0.25067528612299617</v>
      </c>
      <c r="J322" s="116">
        <v>0.7517496814671647</v>
      </c>
      <c r="K322" s="97">
        <v>0.88730445106421985</v>
      </c>
      <c r="L322" s="98"/>
      <c r="M322" s="99">
        <v>321</v>
      </c>
      <c r="N322" s="119">
        <v>0.6841916163148356</v>
      </c>
      <c r="O322" s="119">
        <v>-0.22075306436570274</v>
      </c>
      <c r="P322" s="119">
        <v>-0.50066262264687478</v>
      </c>
      <c r="Q322" s="119">
        <v>1.6811988134753006</v>
      </c>
      <c r="R322" s="119">
        <v>-0.45387324977500693</v>
      </c>
      <c r="S322" s="119">
        <v>2.1551928819858768</v>
      </c>
      <c r="T322" s="119">
        <v>-0.29511873330270527</v>
      </c>
      <c r="U322" s="116">
        <v>-0.67236623574780507</v>
      </c>
      <c r="V322" s="116">
        <v>0.6800060390634608</v>
      </c>
      <c r="W322" s="91">
        <v>1.2123168980474155</v>
      </c>
      <c r="X322" s="53"/>
      <c r="Y322" s="92">
        <v>321</v>
      </c>
      <c r="Z322" s="116">
        <f>(幕後結果!$AB$2+幕後結果!$AB$4*幕後結果_最佳化!$N1323)*12/3</f>
        <v>1.357742638292643</v>
      </c>
      <c r="AA322" s="116">
        <f>(幕後結果!$AC$2+幕後結果!$AC$4*幕後結果_最佳化!$O1323)*12/3</f>
        <v>9.4464588053969234E-2</v>
      </c>
      <c r="AB322" s="116">
        <f>(幕後結果!$AD$2+幕後結果!$AD$4*幕後結果_最佳化!$P1323)*12/3</f>
        <v>-0.22634163973871893</v>
      </c>
      <c r="AC322" s="116">
        <f>(幕後結果!$AE$2+幕後結果!$AE$4*幕後結果_最佳化!$Q1323)*12/3</f>
        <v>1.3243270867928438</v>
      </c>
      <c r="AD322" s="116">
        <f>(幕後結果!$AF$2+幕後結果!$AF$4*幕後結果_最佳化!$R1323)*12/3</f>
        <v>-0.60970970519336143</v>
      </c>
      <c r="AE322" s="116">
        <f>(幕後結果!$AG$2+幕後結果!$AG$4*幕後結果_最佳化!$S1323)*12/3</f>
        <v>2.3168147496319049</v>
      </c>
      <c r="AF322" s="116">
        <f>(幕後結果!$AH$2+幕後結果!$AH$4*幕後結果_最佳化!$T1323)*12/3</f>
        <v>-0.11493285666217272</v>
      </c>
      <c r="AG322" s="116">
        <f>(幕後結果!$AI$2+幕後結果!$AI$4*幕後結果_最佳化!$U1323)*12/3</f>
        <v>8.2275758050394804E-2</v>
      </c>
      <c r="AH322" s="116">
        <f>(幕後結果!$AJ$2+幕後結果!$AJ$4*幕後結果_最佳化!$V1323)*12/3</f>
        <v>1.4995264981080225E-2</v>
      </c>
      <c r="AI322" s="93">
        <f>(幕後結果!$AK$2+幕後結果!$AK$4*幕後結果_最佳化!$W1323)*12/3</f>
        <v>1.1734322243458315</v>
      </c>
      <c r="AJ322" s="53"/>
      <c r="AK322" s="53"/>
      <c r="AL322" s="53"/>
      <c r="AM322" s="101">
        <v>321</v>
      </c>
      <c r="AN322" s="120">
        <f t="shared" si="53"/>
        <v>0.13548841906491477</v>
      </c>
      <c r="AO322" s="120">
        <f t="shared" si="54"/>
        <v>3.3349378069340595E-2</v>
      </c>
      <c r="AP322" s="120">
        <f t="shared" si="55"/>
        <v>5.1222483778965183E-2</v>
      </c>
      <c r="AQ322" s="120">
        <f t="shared" si="56"/>
        <v>0.10806399352415227</v>
      </c>
      <c r="AR322" s="120">
        <f t="shared" si="57"/>
        <v>5.2590413797103046E-2</v>
      </c>
      <c r="AS322" s="120">
        <f t="shared" si="58"/>
        <v>5.3944768333009804E-2</v>
      </c>
      <c r="AT322" s="120">
        <f t="shared" si="59"/>
        <v>0.10619824166467096</v>
      </c>
      <c r="AU322" s="120">
        <f t="shared" si="60"/>
        <v>0.20336774236274902</v>
      </c>
      <c r="AV322" s="120">
        <f t="shared" si="61"/>
        <v>7.2136280160746427E-2</v>
      </c>
      <c r="AW322" s="120">
        <f t="shared" si="62"/>
        <v>0.18363827924434784</v>
      </c>
      <c r="AX322" s="120">
        <f t="shared" si="63"/>
        <v>1</v>
      </c>
      <c r="AY322" s="120">
        <f>SUMPRODUCT(AN322:AW322,幕後結果_最佳化!$Z$1005:$AI$1005)</f>
        <v>9.1590270676745161E-2</v>
      </c>
      <c r="AZ322" s="120">
        <f>(SUMPRODUCT(AN322:AW322,MMULT(AN322:AW322,幕後結果!$AB$9:$AK$18)))*252</f>
        <v>2.9946668399845638E-2</v>
      </c>
      <c r="BA322" s="120">
        <f t="shared" si="64"/>
        <v>0.17305105720522379</v>
      </c>
      <c r="BB322" s="115">
        <f t="shared" si="65"/>
        <v>0.28136361293073553</v>
      </c>
      <c r="BC322" s="53"/>
      <c r="BD322" s="53"/>
    </row>
    <row r="323" spans="1:56">
      <c r="A323" s="88">
        <v>322</v>
      </c>
      <c r="B323" s="116">
        <v>0.66098239563836003</v>
      </c>
      <c r="C323" s="116">
        <v>0.36185677525381488</v>
      </c>
      <c r="D323" s="116">
        <v>0.48954547434047013</v>
      </c>
      <c r="E323" s="116">
        <v>0.11754254406464915</v>
      </c>
      <c r="F323" s="116">
        <v>0.61095342471315517</v>
      </c>
      <c r="G323" s="116">
        <v>0.29977361849096851</v>
      </c>
      <c r="H323" s="116">
        <v>0.83184669208089113</v>
      </c>
      <c r="I323" s="116">
        <v>6.203154071094219E-2</v>
      </c>
      <c r="J323" s="116">
        <v>0.71739235241596999</v>
      </c>
      <c r="K323" s="97">
        <v>0.79193655412056363</v>
      </c>
      <c r="L323" s="98"/>
      <c r="M323" s="99">
        <v>322</v>
      </c>
      <c r="N323" s="119">
        <v>0.41514575145038662</v>
      </c>
      <c r="O323" s="119">
        <v>-0.35350010440406893</v>
      </c>
      <c r="P323" s="119">
        <v>-2.6208609717579896E-2</v>
      </c>
      <c r="Q323" s="119">
        <v>-1.1873614268110579</v>
      </c>
      <c r="R323" s="119">
        <v>0.28180485164316343</v>
      </c>
      <c r="S323" s="119">
        <v>-0.52505172061963479</v>
      </c>
      <c r="T323" s="119">
        <v>0.96148847843632712</v>
      </c>
      <c r="U323" s="116">
        <v>-1.5379408360095403</v>
      </c>
      <c r="V323" s="116">
        <v>0.57511238084838123</v>
      </c>
      <c r="W323" s="91">
        <v>0.81315901952392744</v>
      </c>
      <c r="X323" s="53"/>
      <c r="Y323" s="92">
        <v>322</v>
      </c>
      <c r="Z323" s="116">
        <f>(幕後結果!$AB$2+幕後結果!$AB$4*幕後結果_最佳化!$N1324)*12/3</f>
        <v>0.92640907673474981</v>
      </c>
      <c r="AA323" s="116">
        <f>(幕後結果!$AC$2+幕後結果!$AC$4*幕後結果_最佳化!$O1324)*12/3</f>
        <v>1.3091590987772184E-2</v>
      </c>
      <c r="AB323" s="116">
        <f>(幕後結果!$AD$2+幕後結果!$AD$4*幕後結果_最佳化!$P1324)*12/3</f>
        <v>7.7408396469213075E-2</v>
      </c>
      <c r="AC323" s="116">
        <f>(幕後結果!$AE$2+幕後結果!$AE$4*幕後結果_最佳化!$Q1324)*12/3</f>
        <v>-0.77090839026288149</v>
      </c>
      <c r="AD323" s="116">
        <f>(幕後結果!$AF$2+幕後結果!$AF$4*幕後結果_最佳化!$R1324)*12/3</f>
        <v>-0.20444155850147325</v>
      </c>
      <c r="AE323" s="116">
        <f>(幕後結果!$AG$2+幕後結果!$AG$4*幕後結果_最佳化!$S1324)*12/3</f>
        <v>-7.3347122207701787E-2</v>
      </c>
      <c r="AF323" s="116">
        <f>(幕後結果!$AH$2+幕後結果!$AH$4*幕後結果_最佳化!$T1324)*12/3</f>
        <v>0.41941133858372198</v>
      </c>
      <c r="AG323" s="116">
        <f>(幕後結果!$AI$2+幕後結果!$AI$4*幕後結果_最佳化!$U1324)*12/3</f>
        <v>-0.68336211116511369</v>
      </c>
      <c r="AH323" s="116">
        <f>(幕後結果!$AJ$2+幕後結果!$AJ$4*幕後結果_最佳化!$V1324)*12/3</f>
        <v>-0.17868419974141267</v>
      </c>
      <c r="AI323" s="93">
        <f>(幕後結果!$AK$2+幕後結果!$AK$4*幕後結果_最佳化!$W1324)*12/3</f>
        <v>0.57019585416756324</v>
      </c>
      <c r="AJ323" s="53"/>
      <c r="AK323" s="53"/>
      <c r="AL323" s="53"/>
      <c r="AM323" s="101">
        <v>322</v>
      </c>
      <c r="AN323" s="120">
        <f t="shared" si="53"/>
        <v>0.2044076995676406</v>
      </c>
      <c r="AO323" s="120">
        <f t="shared" si="54"/>
        <v>9.3190656462775204E-2</v>
      </c>
      <c r="AP323" s="120">
        <f t="shared" si="55"/>
        <v>0.19375165755229637</v>
      </c>
      <c r="AQ323" s="120">
        <f t="shared" si="56"/>
        <v>0.19187827046498812</v>
      </c>
      <c r="AR323" s="120">
        <f t="shared" si="57"/>
        <v>4.7854577749096565E-2</v>
      </c>
      <c r="AS323" s="120">
        <f t="shared" si="58"/>
        <v>0.11948479119490563</v>
      </c>
      <c r="AT323" s="120">
        <f t="shared" si="59"/>
        <v>4.7760752007742852E-2</v>
      </c>
      <c r="AU323" s="120">
        <f t="shared" si="60"/>
        <v>1.0140500281503186E-2</v>
      </c>
      <c r="AV323" s="120">
        <f t="shared" si="61"/>
        <v>4.9556456091061858E-2</v>
      </c>
      <c r="AW323" s="120">
        <f t="shared" si="62"/>
        <v>4.1974638627989704E-2</v>
      </c>
      <c r="AX323" s="120">
        <f t="shared" si="63"/>
        <v>0.99999999999999989</v>
      </c>
      <c r="AY323" s="120">
        <f>SUMPRODUCT(AN323:AW323,幕後結果_最佳化!$Z$1005:$AI$1005)</f>
        <v>0.13559605356271343</v>
      </c>
      <c r="AZ323" s="120">
        <f>(SUMPRODUCT(AN323:AW323,MMULT(AN323:AW323,幕後結果!$AB$9:$AK$18)))*252</f>
        <v>4.8181571531033245E-2</v>
      </c>
      <c r="BA323" s="120">
        <f t="shared" si="64"/>
        <v>0.21950301030061808</v>
      </c>
      <c r="BB323" s="115">
        <f t="shared" si="65"/>
        <v>0.42229969163412612</v>
      </c>
      <c r="BC323" s="53"/>
      <c r="BD323" s="53"/>
    </row>
    <row r="324" spans="1:56">
      <c r="A324" s="88">
        <v>323</v>
      </c>
      <c r="B324" s="116">
        <v>3.2156171033028702E-2</v>
      </c>
      <c r="C324" s="116">
        <v>0.60471952655958994</v>
      </c>
      <c r="D324" s="116">
        <v>0.91545874307220254</v>
      </c>
      <c r="E324" s="116">
        <v>0.53485513579922239</v>
      </c>
      <c r="F324" s="116">
        <v>8.6536940701636089E-2</v>
      </c>
      <c r="G324" s="116">
        <v>0.65629805871453151</v>
      </c>
      <c r="H324" s="116">
        <v>0.96148696053307892</v>
      </c>
      <c r="I324" s="116">
        <v>0.14700630051473684</v>
      </c>
      <c r="J324" s="116">
        <v>0.86361869985963913</v>
      </c>
      <c r="K324" s="97">
        <v>0.27533232348044812</v>
      </c>
      <c r="L324" s="98"/>
      <c r="M324" s="99">
        <v>323</v>
      </c>
      <c r="N324" s="119">
        <v>-1.8500083781074981</v>
      </c>
      <c r="O324" s="119">
        <v>0.26558226346647107</v>
      </c>
      <c r="P324" s="119">
        <v>1.375157846081607</v>
      </c>
      <c r="Q324" s="119">
        <v>8.7480319266414044E-2</v>
      </c>
      <c r="R324" s="119">
        <v>-1.3623930325898095</v>
      </c>
      <c r="S324" s="119">
        <v>0.40238068512614661</v>
      </c>
      <c r="T324" s="119">
        <v>1.7682083491288578</v>
      </c>
      <c r="U324" s="116">
        <v>-1.049359695118504</v>
      </c>
      <c r="V324" s="116">
        <v>1.0967227683699912</v>
      </c>
      <c r="W324" s="91">
        <v>-0.59676446337059486</v>
      </c>
      <c r="X324" s="53"/>
      <c r="Y324" s="92">
        <v>323</v>
      </c>
      <c r="Z324" s="116">
        <f>(幕後結果!$AB$2+幕後結果!$AB$4*幕後結果_最佳化!$N1325)*12/3</f>
        <v>-2.7050795494592399</v>
      </c>
      <c r="AA324" s="116">
        <f>(幕後結果!$AC$2+幕後結果!$AC$4*幕後結果_最佳化!$O1325)*12/3</f>
        <v>0.57396477775429156</v>
      </c>
      <c r="AB324" s="116">
        <f>(幕後結果!$AD$2+幕後結果!$AD$4*幕後結果_最佳化!$P1325)*12/3</f>
        <v>0.74732450479985257</v>
      </c>
      <c r="AC324" s="116">
        <f>(幕後結果!$AE$2+幕後結果!$AE$4*幕後結果_最佳化!$Q1325)*12/3</f>
        <v>4.7460872592299287E-2</v>
      </c>
      <c r="AD324" s="116">
        <f>(幕後結果!$AF$2+幕後結果!$AF$4*幕後結果_最佳化!$R1325)*12/3</f>
        <v>-1.3037197383997787</v>
      </c>
      <c r="AE324" s="116">
        <f>(幕後結果!$AG$2+幕後結果!$AG$4*幕後結果_最佳化!$S1325)*12/3</f>
        <v>0.76455540527938348</v>
      </c>
      <c r="AF324" s="116">
        <f>(幕後結果!$AH$2+幕後結果!$AH$4*幕後結果_最佳化!$T1325)*12/3</f>
        <v>0.68817300446119989</v>
      </c>
      <c r="AG324" s="116">
        <f>(幕後結果!$AI$2+幕後結果!$AI$4*幕後結果_最佳化!$U1325)*12/3</f>
        <v>-0.42092609038021078</v>
      </c>
      <c r="AH324" s="116">
        <f>(幕後結果!$AJ$2+幕後結果!$AJ$4*幕後結果_最佳化!$V1325)*12/3</f>
        <v>0.12640245023554453</v>
      </c>
      <c r="AI324" s="93">
        <f>(幕後結果!$AK$2+幕後結果!$AK$4*幕後結果_最佳化!$W1325)*12/3</f>
        <v>4.3923403545770401E-2</v>
      </c>
      <c r="AJ324" s="53"/>
      <c r="AK324" s="53"/>
      <c r="AL324" s="53"/>
      <c r="AM324" s="101">
        <v>323</v>
      </c>
      <c r="AN324" s="120">
        <f t="shared" ref="AN324:AN387" si="66">B1325/SUM($B1325:$K1325)</f>
        <v>9.6651138736779982E-2</v>
      </c>
      <c r="AO324" s="120">
        <f t="shared" ref="AO324:AO387" si="67">C1325/SUM($B1325:$K1325)</f>
        <v>0.15574300344208347</v>
      </c>
      <c r="AP324" s="120">
        <f t="shared" ref="AP324:AP387" si="68">D1325/SUM($B1325:$K1325)</f>
        <v>0.15606707377657311</v>
      </c>
      <c r="AQ324" s="120">
        <f t="shared" ref="AQ324:AQ387" si="69">E1325/SUM($B1325:$K1325)</f>
        <v>2.618032109926029E-2</v>
      </c>
      <c r="AR324" s="120">
        <f t="shared" ref="AR324:AR387" si="70">F1325/SUM($B1325:$K1325)</f>
        <v>9.6125920477854371E-2</v>
      </c>
      <c r="AS324" s="120">
        <f t="shared" ref="AS324:AS387" si="71">G1325/SUM($B1325:$K1325)</f>
        <v>0.13506613745455748</v>
      </c>
      <c r="AT324" s="120">
        <f t="shared" ref="AT324:AT387" si="72">H1325/SUM($B1325:$K1325)</f>
        <v>5.5384907860027699E-2</v>
      </c>
      <c r="AU324" s="120">
        <f t="shared" ref="AU324:AU387" si="73">I1325/SUM($B1325:$K1325)</f>
        <v>3.673990066662159E-2</v>
      </c>
      <c r="AV324" s="120">
        <f t="shared" ref="AV324:AV387" si="74">J1325/SUM($B1325:$K1325)</f>
        <v>8.7766323200061322E-2</v>
      </c>
      <c r="AW324" s="120">
        <f t="shared" ref="AW324:AW387" si="75">K1325/SUM($B1325:$K1325)</f>
        <v>0.15427527328618068</v>
      </c>
      <c r="AX324" s="120">
        <f t="shared" ref="AX324:AX387" si="76">SUM(AN324:AW324)</f>
        <v>1</v>
      </c>
      <c r="AY324" s="120">
        <f>SUMPRODUCT(AN324:AW324,幕後結果_最佳化!$Z$1005:$AI$1005)</f>
        <v>0.12135030824083312</v>
      </c>
      <c r="AZ324" s="120">
        <f>(SUMPRODUCT(AN324:AW324,MMULT(AN324:AW324,幕後結果!$AB$9:$AK$18)))*252</f>
        <v>2.7444031032550782E-2</v>
      </c>
      <c r="BA324" s="120">
        <f t="shared" ref="BA324:BA387" si="77">AZ324^0.5</f>
        <v>0.1656624007810788</v>
      </c>
      <c r="BB324" s="115">
        <f t="shared" ref="BB324:BB387" si="78">(AY324-$BC$2)/$BA324</f>
        <v>0.47355530205374979</v>
      </c>
      <c r="BC324" s="53"/>
      <c r="BD324" s="53"/>
    </row>
    <row r="325" spans="1:56">
      <c r="A325" s="88">
        <v>324</v>
      </c>
      <c r="B325" s="116">
        <v>0.89786104766172481</v>
      </c>
      <c r="C325" s="116">
        <v>0.26252757983973241</v>
      </c>
      <c r="D325" s="116">
        <v>0.14838258783040104</v>
      </c>
      <c r="E325" s="116">
        <v>0.63316948951041807</v>
      </c>
      <c r="F325" s="116">
        <v>0.52302155789326044</v>
      </c>
      <c r="G325" s="116">
        <v>0.80846733277687144</v>
      </c>
      <c r="H325" s="116">
        <v>0.57638292668703706</v>
      </c>
      <c r="I325" s="116">
        <v>0.38652572071889635</v>
      </c>
      <c r="J325" s="116">
        <v>0.99060747244775849</v>
      </c>
      <c r="K325" s="97">
        <v>0.38541726751200089</v>
      </c>
      <c r="L325" s="98"/>
      <c r="M325" s="99">
        <v>324</v>
      </c>
      <c r="N325" s="119">
        <v>1.2694575973872055</v>
      </c>
      <c r="O325" s="119">
        <v>-0.63557240588375519</v>
      </c>
      <c r="P325" s="119">
        <v>-1.0433954593247436</v>
      </c>
      <c r="Q325" s="119">
        <v>0.34025962321890862</v>
      </c>
      <c r="R325" s="119">
        <v>5.7738552797038045E-2</v>
      </c>
      <c r="S325" s="119">
        <v>0.87226223569875661</v>
      </c>
      <c r="T325" s="119">
        <v>0.19264864325341821</v>
      </c>
      <c r="U325" s="116">
        <v>-0.28838579314701673</v>
      </c>
      <c r="V325" s="116">
        <v>2.3497691970835337</v>
      </c>
      <c r="W325" s="91">
        <v>-0.29128346163934959</v>
      </c>
      <c r="X325" s="53"/>
      <c r="Y325" s="92">
        <v>324</v>
      </c>
      <c r="Z325" s="116">
        <f>(幕後結果!$AB$2+幕後結果!$AB$4*幕後結果_最佳化!$N1326)*12/3</f>
        <v>2.2960393863278035</v>
      </c>
      <c r="AA325" s="116">
        <f>(幕後結果!$AC$2+幕後結果!$AC$4*幕後結果_最佳化!$O1326)*12/3</f>
        <v>-0.23329890223121219</v>
      </c>
      <c r="AB325" s="116">
        <f>(幕後結果!$AD$2+幕後結果!$AD$4*幕後結果_最佳化!$P1326)*12/3</f>
        <v>-0.55568630291708898</v>
      </c>
      <c r="AC325" s="116">
        <f>(幕後結果!$AE$2+幕後結果!$AE$4*幕後結果_最佳化!$Q1326)*12/3</f>
        <v>0.3308909231307221</v>
      </c>
      <c r="AD325" s="116">
        <f>(幕後結果!$AF$2+幕後結果!$AF$4*幕後結果_最佳化!$R1326)*12/3</f>
        <v>-0.30397937423809163</v>
      </c>
      <c r="AE325" s="116">
        <f>(幕後結果!$AG$2+幕後結果!$AG$4*幕後結果_最佳化!$S1326)*12/3</f>
        <v>1.1754332990956315</v>
      </c>
      <c r="AF325" s="116">
        <f>(幕後結果!$AH$2+幕後結果!$AH$4*幕後結果_最佳化!$T1326)*12/3</f>
        <v>8.6413139010733275E-2</v>
      </c>
      <c r="AG325" s="116">
        <f>(幕後結果!$AI$2+幕後結果!$AI$4*幕後結果_最佳化!$U1326)*12/3</f>
        <v>-1.9667360316690502E-2</v>
      </c>
      <c r="AH325" s="116">
        <f>(幕後結果!$AJ$2+幕後結果!$AJ$4*幕後結果_最佳化!$V1326)*12/3</f>
        <v>0.72530357548979518</v>
      </c>
      <c r="AI325" s="93">
        <f>(幕後結果!$AK$2+幕後結果!$AK$4*幕後結果_最佳化!$W1326)*12/3</f>
        <v>0.67878579562366548</v>
      </c>
      <c r="AJ325" s="53"/>
      <c r="AK325" s="53"/>
      <c r="AL325" s="53"/>
      <c r="AM325" s="101">
        <v>324</v>
      </c>
      <c r="AN325" s="120">
        <f t="shared" si="66"/>
        <v>6.889069780190786E-2</v>
      </c>
      <c r="AO325" s="120">
        <f t="shared" si="67"/>
        <v>1.5358334479003857E-2</v>
      </c>
      <c r="AP325" s="120">
        <f t="shared" si="68"/>
        <v>8.3259685110403645E-2</v>
      </c>
      <c r="AQ325" s="120">
        <f t="shared" si="69"/>
        <v>9.1083807261734845E-2</v>
      </c>
      <c r="AR325" s="120">
        <f t="shared" si="70"/>
        <v>5.7653592724360742E-2</v>
      </c>
      <c r="AS325" s="120">
        <f t="shared" si="71"/>
        <v>0.20848963940396689</v>
      </c>
      <c r="AT325" s="120">
        <f t="shared" si="72"/>
        <v>0.10960839901621217</v>
      </c>
      <c r="AU325" s="120">
        <f t="shared" si="73"/>
        <v>6.8299879991271226E-2</v>
      </c>
      <c r="AV325" s="120">
        <f t="shared" si="74"/>
        <v>0.15960080572649779</v>
      </c>
      <c r="AW325" s="120">
        <f t="shared" si="75"/>
        <v>0.13775515848464095</v>
      </c>
      <c r="AX325" s="120">
        <f t="shared" si="76"/>
        <v>0.99999999999999989</v>
      </c>
      <c r="AY325" s="120">
        <f>SUMPRODUCT(AN325:AW325,幕後結果_最佳化!$Z$1005:$AI$1005)</f>
        <v>0.11005038062463472</v>
      </c>
      <c r="AZ325" s="120">
        <f>(SUMPRODUCT(AN325:AW325,MMULT(AN325:AW325,幕後結果!$AB$9:$AK$18)))*252</f>
        <v>2.719168190594972E-2</v>
      </c>
      <c r="BA325" s="120">
        <f t="shared" si="77"/>
        <v>0.1648990051696787</v>
      </c>
      <c r="BB325" s="115">
        <f t="shared" si="78"/>
        <v>0.4072212597980075</v>
      </c>
      <c r="BC325" s="53"/>
      <c r="BD325" s="53"/>
    </row>
    <row r="326" spans="1:56">
      <c r="A326" s="88">
        <v>325</v>
      </c>
      <c r="B326" s="116">
        <v>0.99754904434340164</v>
      </c>
      <c r="C326" s="116">
        <v>0.72696568932611227</v>
      </c>
      <c r="D326" s="116">
        <v>0.23179456833616929</v>
      </c>
      <c r="E326" s="116">
        <v>0.46324409448053627</v>
      </c>
      <c r="F326" s="116">
        <v>0.77605117403798785</v>
      </c>
      <c r="G326" s="116">
        <v>0.84158362853282909</v>
      </c>
      <c r="H326" s="116">
        <v>0.54751324152173053</v>
      </c>
      <c r="I326" s="116">
        <v>0.36152128161550978</v>
      </c>
      <c r="J326" s="116">
        <v>0.54283613201160175</v>
      </c>
      <c r="K326" s="97">
        <v>5.6540296590885664E-2</v>
      </c>
      <c r="L326" s="98"/>
      <c r="M326" s="99">
        <v>325</v>
      </c>
      <c r="N326" s="119">
        <v>2.8134099528545824</v>
      </c>
      <c r="O326" s="119">
        <v>0.60366164182167703</v>
      </c>
      <c r="P326" s="119">
        <v>-0.73294965410528867</v>
      </c>
      <c r="Q326" s="119">
        <v>-9.2264127387384792E-2</v>
      </c>
      <c r="R326" s="119">
        <v>0.75892461731208161</v>
      </c>
      <c r="S326" s="119">
        <v>1.0009877248502157</v>
      </c>
      <c r="T326" s="119">
        <v>0.1193809955632581</v>
      </c>
      <c r="U326" s="116">
        <v>-0.35439542428811671</v>
      </c>
      <c r="V326" s="116">
        <v>0.10758142019501152</v>
      </c>
      <c r="W326" s="91">
        <v>-1.5844973105771949</v>
      </c>
      <c r="X326" s="53"/>
      <c r="Y326" s="92">
        <v>325</v>
      </c>
      <c r="Z326" s="116">
        <f>(幕後結果!$AB$2+幕後結果!$AB$4*幕後結果_最佳化!$N1327)*12/3</f>
        <v>4.7712993896546188</v>
      </c>
      <c r="AA326" s="116">
        <f>(幕後結果!$AC$2+幕後結果!$AC$4*幕後結果_最佳化!$O1327)*12/3</f>
        <v>0.57620712088254034</v>
      </c>
      <c r="AB326" s="116">
        <f>(幕後結果!$AD$2+幕後結果!$AD$4*幕後結果_最佳化!$P1327)*12/3</f>
        <v>7.4201348129946595E-2</v>
      </c>
      <c r="AC326" s="116">
        <f>(幕後結果!$AE$2+幕後結果!$AE$4*幕後結果_最佳化!$Q1327)*12/3</f>
        <v>0.35468769650278592</v>
      </c>
      <c r="AD326" s="116">
        <f>(幕後結果!$AF$2+幕後結果!$AF$4*幕後結果_最佳化!$R1327)*12/3</f>
        <v>0.35412687836978068</v>
      </c>
      <c r="AE326" s="116">
        <f>(幕後結果!$AG$2+幕後結果!$AG$4*幕後結果_最佳化!$S1327)*12/3</f>
        <v>1.4068753596540022</v>
      </c>
      <c r="AF326" s="116">
        <f>(幕後結果!$AH$2+幕後結果!$AH$4*幕後結果_最佳化!$T1327)*12/3</f>
        <v>0.34388408172783486</v>
      </c>
      <c r="AG326" s="116">
        <f>(幕後結果!$AI$2+幕後結果!$AI$4*幕後結果_最佳化!$U1327)*12/3</f>
        <v>0.22252511129881203</v>
      </c>
      <c r="AH326" s="116">
        <f>(幕後結果!$AJ$2+幕後結果!$AJ$4*幕後結果_最佳化!$V1327)*12/3</f>
        <v>0.19049368056994345</v>
      </c>
      <c r="AI326" s="93">
        <f>(幕後結果!$AK$2+幕後結果!$AK$4*幕後結果_最佳化!$W1327)*12/3</f>
        <v>-0.23793085220413449</v>
      </c>
      <c r="AJ326" s="53"/>
      <c r="AK326" s="53"/>
      <c r="AL326" s="53"/>
      <c r="AM326" s="101">
        <v>325</v>
      </c>
      <c r="AN326" s="120">
        <f t="shared" si="66"/>
        <v>8.8355021380737406E-2</v>
      </c>
      <c r="AO326" s="120">
        <f t="shared" si="67"/>
        <v>0.17200809686206828</v>
      </c>
      <c r="AP326" s="120">
        <f t="shared" si="68"/>
        <v>1.3710842184189272E-2</v>
      </c>
      <c r="AQ326" s="120">
        <f t="shared" si="69"/>
        <v>5.2564145943674707E-2</v>
      </c>
      <c r="AR326" s="120">
        <f t="shared" si="70"/>
        <v>9.0555449472129262E-2</v>
      </c>
      <c r="AS326" s="120">
        <f t="shared" si="71"/>
        <v>8.5723925594595629E-2</v>
      </c>
      <c r="AT326" s="120">
        <f t="shared" si="72"/>
        <v>0.16383446383613021</v>
      </c>
      <c r="AU326" s="120">
        <f t="shared" si="73"/>
        <v>0.16702971707292991</v>
      </c>
      <c r="AV326" s="120">
        <f t="shared" si="74"/>
        <v>2.4414628845435511E-2</v>
      </c>
      <c r="AW326" s="120">
        <f t="shared" si="75"/>
        <v>0.14180370880810989</v>
      </c>
      <c r="AX326" s="120">
        <f t="shared" si="76"/>
        <v>1</v>
      </c>
      <c r="AY326" s="120">
        <f>SUMPRODUCT(AN326:AW326,幕後結果_最佳化!$Z$1005:$AI$1005)</f>
        <v>0.11611536932413161</v>
      </c>
      <c r="AZ326" s="120">
        <f>(SUMPRODUCT(AN326:AW326,MMULT(AN326:AW326,幕後結果!$AB$9:$AK$18)))*252</f>
        <v>2.1402445470587495E-2</v>
      </c>
      <c r="BA326" s="120">
        <f t="shared" si="77"/>
        <v>0.14629574659089545</v>
      </c>
      <c r="BB326" s="115">
        <f t="shared" si="78"/>
        <v>0.50046136699293542</v>
      </c>
      <c r="BC326" s="53"/>
      <c r="BD326" s="53"/>
    </row>
    <row r="327" spans="1:56">
      <c r="A327" s="88">
        <v>326</v>
      </c>
      <c r="B327" s="116">
        <v>0.83688157938240981</v>
      </c>
      <c r="C327" s="116">
        <v>0.33800340753724423</v>
      </c>
      <c r="D327" s="116">
        <v>0.94603582002957975</v>
      </c>
      <c r="E327" s="116">
        <v>0.57583804452276199</v>
      </c>
      <c r="F327" s="116">
        <v>6.9432819485067521E-2</v>
      </c>
      <c r="G327" s="116">
        <v>0.17803901690028257</v>
      </c>
      <c r="H327" s="116">
        <v>0.42542378832801941</v>
      </c>
      <c r="I327" s="116">
        <v>0.9388326870175463</v>
      </c>
      <c r="J327" s="116">
        <v>0.35021759408119113</v>
      </c>
      <c r="K327" s="97">
        <v>0.90416781746112829</v>
      </c>
      <c r="L327" s="98"/>
      <c r="M327" s="99">
        <v>326</v>
      </c>
      <c r="N327" s="119">
        <v>0.98172196504363407</v>
      </c>
      <c r="O327" s="119">
        <v>-0.41791835077899947</v>
      </c>
      <c r="P327" s="119">
        <v>1.6075746863158318</v>
      </c>
      <c r="Q327" s="119">
        <v>0.19125743046688967</v>
      </c>
      <c r="R327" s="119">
        <v>-1.4800285076617459</v>
      </c>
      <c r="S327" s="119">
        <v>-0.92286409506962386</v>
      </c>
      <c r="T327" s="119">
        <v>-0.18803708932433827</v>
      </c>
      <c r="U327" s="116">
        <v>1.5450481136180116</v>
      </c>
      <c r="V327" s="116">
        <v>-0.38473307425058367</v>
      </c>
      <c r="W327" s="91">
        <v>1.3056712908188022</v>
      </c>
      <c r="X327" s="53"/>
      <c r="Y327" s="92">
        <v>326</v>
      </c>
      <c r="Z327" s="116">
        <f>(幕後結果!$AB$2+幕後結果!$AB$4*幕後結果_最佳化!$N1328)*12/3</f>
        <v>1.8347424429668846</v>
      </c>
      <c r="AA327" s="116">
        <f>(幕後結果!$AC$2+幕後結果!$AC$4*幕後結果_最佳化!$O1328)*12/3</f>
        <v>-6.2319869952772167E-2</v>
      </c>
      <c r="AB327" s="116">
        <f>(幕後結果!$AD$2+幕後結果!$AD$4*幕後結果_最佳化!$P1328)*12/3</f>
        <v>1.4476418557675867</v>
      </c>
      <c r="AC327" s="116">
        <f>(幕後結果!$AE$2+幕後結果!$AE$4*幕後結果_最佳化!$Q1328)*12/3</f>
        <v>0.53531044636236913</v>
      </c>
      <c r="AD327" s="116">
        <f>(幕後結果!$AF$2+幕後結果!$AF$4*幕後結果_最佳化!$R1328)*12/3</f>
        <v>-0.88192458578350996</v>
      </c>
      <c r="AE327" s="116">
        <f>(幕後結果!$AG$2+幕後結果!$AG$4*幕後結果_最佳化!$S1328)*12/3</f>
        <v>0.27547587660188794</v>
      </c>
      <c r="AF327" s="116">
        <f>(幕後結果!$AH$2+幕後結果!$AH$4*幕後結果_最佳化!$T1328)*12/3</f>
        <v>-6.5104420172793359E-2</v>
      </c>
      <c r="AG327" s="116">
        <f>(幕後結果!$AI$2+幕後結果!$AI$4*幕後結果_最佳化!$U1328)*12/3</f>
        <v>0.31629248944127997</v>
      </c>
      <c r="AH327" s="116">
        <f>(幕後結果!$AJ$2+幕後結果!$AJ$4*幕後結果_最佳化!$V1328)*12/3</f>
        <v>-7.9310105324699842E-2</v>
      </c>
      <c r="AI327" s="93">
        <f>(幕後結果!$AK$2+幕後結果!$AK$4*幕後結果_最佳化!$W1328)*12/3</f>
        <v>1.2585162475576201</v>
      </c>
      <c r="AJ327" s="53"/>
      <c r="AK327" s="53"/>
      <c r="AL327" s="53"/>
      <c r="AM327" s="101">
        <v>326</v>
      </c>
      <c r="AN327" s="120">
        <f t="shared" si="66"/>
        <v>0.15310295007858016</v>
      </c>
      <c r="AO327" s="120">
        <f t="shared" si="67"/>
        <v>7.9757968633836107E-2</v>
      </c>
      <c r="AP327" s="120">
        <f t="shared" si="68"/>
        <v>0.1252160985946188</v>
      </c>
      <c r="AQ327" s="120">
        <f t="shared" si="69"/>
        <v>4.3093885139596229E-2</v>
      </c>
      <c r="AR327" s="120">
        <f t="shared" si="70"/>
        <v>0.10651895600269741</v>
      </c>
      <c r="AS327" s="120">
        <f t="shared" si="71"/>
        <v>0.10386128367364844</v>
      </c>
      <c r="AT327" s="120">
        <f t="shared" si="72"/>
        <v>7.1713080517236891E-2</v>
      </c>
      <c r="AU327" s="120">
        <f t="shared" si="73"/>
        <v>0.14452542203062468</v>
      </c>
      <c r="AV327" s="120">
        <f t="shared" si="74"/>
        <v>1.4419872505946053E-2</v>
      </c>
      <c r="AW327" s="120">
        <f t="shared" si="75"/>
        <v>0.1577904828232152</v>
      </c>
      <c r="AX327" s="120">
        <f t="shared" si="76"/>
        <v>0.99999999999999989</v>
      </c>
      <c r="AY327" s="120">
        <f>SUMPRODUCT(AN327:AW327,幕後結果_最佳化!$Z$1005:$AI$1005)</f>
        <v>0.11774438070676718</v>
      </c>
      <c r="AZ327" s="120">
        <f>(SUMPRODUCT(AN327:AW327,MMULT(AN327:AW327,幕後結果!$AB$9:$AK$18)))*252</f>
        <v>3.2184444465116153E-2</v>
      </c>
      <c r="BA327" s="120">
        <f t="shared" si="77"/>
        <v>0.17940023540986827</v>
      </c>
      <c r="BB327" s="115">
        <f t="shared" si="78"/>
        <v>0.4171922101204234</v>
      </c>
      <c r="BC327" s="53"/>
      <c r="BD327" s="53"/>
    </row>
    <row r="328" spans="1:56">
      <c r="A328" s="88">
        <v>327</v>
      </c>
      <c r="B328" s="116">
        <v>0.698304443657906</v>
      </c>
      <c r="C328" s="116">
        <v>0.69029434563146119</v>
      </c>
      <c r="D328" s="116">
        <v>0.60046487332829757</v>
      </c>
      <c r="E328" s="116">
        <v>0.50723522953238875</v>
      </c>
      <c r="F328" s="116">
        <v>0.31400185867541963</v>
      </c>
      <c r="G328" s="116">
        <v>0.84412195307821003</v>
      </c>
      <c r="H328" s="116">
        <v>0.20875637922541279</v>
      </c>
      <c r="I328" s="116">
        <v>0.22511459109948517</v>
      </c>
      <c r="J328" s="116">
        <v>0.80440404356253503</v>
      </c>
      <c r="K328" s="97">
        <v>0.35361853149143374</v>
      </c>
      <c r="L328" s="98"/>
      <c r="M328" s="99">
        <v>327</v>
      </c>
      <c r="N328" s="119">
        <v>0.51953012248859853</v>
      </c>
      <c r="O328" s="119">
        <v>0.4966848484075872</v>
      </c>
      <c r="P328" s="119">
        <v>0.25455055414523953</v>
      </c>
      <c r="Q328" s="119">
        <v>1.8137025237768535E-2</v>
      </c>
      <c r="R328" s="119">
        <v>-0.48453854311595751</v>
      </c>
      <c r="S328" s="119">
        <v>1.011544081922918</v>
      </c>
      <c r="T328" s="119">
        <v>-0.81074389768843624</v>
      </c>
      <c r="U328" s="116">
        <v>-0.75503299972745941</v>
      </c>
      <c r="V328" s="116">
        <v>0.85745782630772638</v>
      </c>
      <c r="W328" s="91">
        <v>-0.37556937353378489</v>
      </c>
      <c r="X328" s="53"/>
      <c r="Y328" s="92">
        <v>327</v>
      </c>
      <c r="Z328" s="116">
        <f>(幕後結果!$AB$2+幕後結果!$AB$4*幕後結果_最佳化!$N1329)*12/3</f>
        <v>1.0937578020295127</v>
      </c>
      <c r="AA328" s="116">
        <f>(幕後結果!$AC$2+幕後結果!$AC$4*幕後結果_最佳化!$O1329)*12/3</f>
        <v>0.6176625030134606</v>
      </c>
      <c r="AB328" s="116">
        <f>(幕後結果!$AD$2+幕後結果!$AD$4*幕後結果_最佳化!$P1329)*12/3</f>
        <v>0.37103525329956533</v>
      </c>
      <c r="AC328" s="116">
        <f>(幕後結果!$AE$2+幕後結果!$AE$4*幕後結果_最佳化!$Q1329)*12/3</f>
        <v>0.21675660591159251</v>
      </c>
      <c r="AD328" s="116">
        <f>(幕後結果!$AF$2+幕後結果!$AF$4*幕後結果_最佳化!$R1329)*12/3</f>
        <v>-0.57880574471025903</v>
      </c>
      <c r="AE328" s="116">
        <f>(幕後結果!$AG$2+幕後結果!$AG$4*幕後結果_最佳化!$S1329)*12/3</f>
        <v>1.2898290809704145</v>
      </c>
      <c r="AF328" s="116">
        <f>(幕後結果!$AH$2+幕後結果!$AH$4*幕後結果_最佳化!$T1329)*12/3</f>
        <v>-0.32538107058344545</v>
      </c>
      <c r="AG328" s="116">
        <f>(幕後結果!$AI$2+幕後結果!$AI$4*幕後結果_最佳化!$U1329)*12/3</f>
        <v>-9.3990223292735486E-2</v>
      </c>
      <c r="AH328" s="116">
        <f>(幕後結果!$AJ$2+幕後結果!$AJ$4*幕後結果_最佳化!$V1329)*12/3</f>
        <v>-3.9383191067887291E-2</v>
      </c>
      <c r="AI328" s="93">
        <f>(幕後結果!$AK$2+幕後結果!$AK$4*幕後結果_最佳化!$W1329)*12/3</f>
        <v>0.15291403489780403</v>
      </c>
      <c r="AJ328" s="53"/>
      <c r="AK328" s="53"/>
      <c r="AL328" s="53"/>
      <c r="AM328" s="101">
        <v>327</v>
      </c>
      <c r="AN328" s="120">
        <f t="shared" si="66"/>
        <v>3.3900411274505902E-2</v>
      </c>
      <c r="AO328" s="120">
        <f t="shared" si="67"/>
        <v>7.9516342815725866E-2</v>
      </c>
      <c r="AP328" s="120">
        <f t="shared" si="68"/>
        <v>0.12445501157013325</v>
      </c>
      <c r="AQ328" s="120">
        <f t="shared" si="69"/>
        <v>3.5209785652139947E-2</v>
      </c>
      <c r="AR328" s="120">
        <f t="shared" si="70"/>
        <v>0.19512433189186243</v>
      </c>
      <c r="AS328" s="120">
        <f t="shared" si="71"/>
        <v>0.11732068569608506</v>
      </c>
      <c r="AT328" s="120">
        <f t="shared" si="72"/>
        <v>0.11854139528664219</v>
      </c>
      <c r="AU328" s="120">
        <f t="shared" si="73"/>
        <v>5.663403818052716E-2</v>
      </c>
      <c r="AV328" s="120">
        <f t="shared" si="74"/>
        <v>4.6097633579467057E-2</v>
      </c>
      <c r="AW328" s="120">
        <f t="shared" si="75"/>
        <v>0.19320036405291113</v>
      </c>
      <c r="AX328" s="120">
        <f t="shared" si="76"/>
        <v>1</v>
      </c>
      <c r="AY328" s="120">
        <f>SUMPRODUCT(AN328:AW328,幕後結果_最佳化!$Z$1005:$AI$1005)</f>
        <v>4.9086369741495273E-2</v>
      </c>
      <c r="AZ328" s="120">
        <f>(SUMPRODUCT(AN328:AW328,MMULT(AN328:AW328,幕後結果!$AB$9:$AK$18)))*252</f>
        <v>2.2337428626870968E-2</v>
      </c>
      <c r="BA328" s="120">
        <f t="shared" si="77"/>
        <v>0.14945711300192763</v>
      </c>
      <c r="BB328" s="115">
        <f t="shared" si="78"/>
        <v>4.1392273791716311E-2</v>
      </c>
      <c r="BC328" s="53"/>
      <c r="BD328" s="53"/>
    </row>
    <row r="329" spans="1:56">
      <c r="A329" s="88">
        <v>328</v>
      </c>
      <c r="B329" s="116">
        <v>0.48602183081140904</v>
      </c>
      <c r="C329" s="116">
        <v>0.34975719137270511</v>
      </c>
      <c r="D329" s="116">
        <v>0.51832280242772488</v>
      </c>
      <c r="E329" s="116">
        <v>0.70655784382936759</v>
      </c>
      <c r="F329" s="116">
        <v>7.4463615594404509E-2</v>
      </c>
      <c r="G329" s="116">
        <v>0.92557329567301494</v>
      </c>
      <c r="H329" s="116">
        <v>0.39009843762949714</v>
      </c>
      <c r="I329" s="116">
        <v>0.85326179644828071</v>
      </c>
      <c r="J329" s="116">
        <v>0.42860037338287715</v>
      </c>
      <c r="K329" s="97">
        <v>0.36954779559584461</v>
      </c>
      <c r="L329" s="98"/>
      <c r="M329" s="99">
        <v>328</v>
      </c>
      <c r="N329" s="119">
        <v>-3.5045246376916341E-2</v>
      </c>
      <c r="O329" s="119">
        <v>-0.38597608187225568</v>
      </c>
      <c r="P329" s="119">
        <v>4.5944613657392185E-2</v>
      </c>
      <c r="Q329" s="119">
        <v>0.54335658379906926</v>
      </c>
      <c r="R329" s="119">
        <v>-1.4433310707135014</v>
      </c>
      <c r="S329" s="119">
        <v>1.4435933072559364</v>
      </c>
      <c r="T329" s="119">
        <v>-0.27906248140923068</v>
      </c>
      <c r="U329" s="116">
        <v>1.0505258616314694</v>
      </c>
      <c r="V329" s="116">
        <v>-0.17993863129002496</v>
      </c>
      <c r="W329" s="91">
        <v>-0.33305125823560067</v>
      </c>
      <c r="X329" s="53"/>
      <c r="Y329" s="92">
        <v>328</v>
      </c>
      <c r="Z329" s="116">
        <f>(幕後結果!$AB$2+幕後結果!$AB$4*幕後結果_最佳化!$N1330)*12/3</f>
        <v>0.20466415576380106</v>
      </c>
      <c r="AA329" s="116">
        <f>(幕後結果!$AC$2+幕後結果!$AC$4*幕後結果_最佳化!$O1330)*12/3</f>
        <v>1.2990692779459134E-2</v>
      </c>
      <c r="AB329" s="116">
        <f>(幕後結果!$AD$2+幕後結果!$AD$4*幕後結果_最佳化!$P1330)*12/3</f>
        <v>4.099574773803516E-2</v>
      </c>
      <c r="AC329" s="116">
        <f>(幕後結果!$AE$2+幕後結果!$AE$4*幕後結果_最佳化!$Q1330)*12/3</f>
        <v>0.44214598493863039</v>
      </c>
      <c r="AD329" s="116">
        <f>(幕後結果!$AF$2+幕後結果!$AF$4*幕後結果_最佳化!$R1330)*12/3</f>
        <v>-1.2125617676429972</v>
      </c>
      <c r="AE329" s="116">
        <f>(幕後結果!$AG$2+幕後結果!$AG$4*幕後結果_最佳化!$S1330)*12/3</f>
        <v>1.5768652885019308</v>
      </c>
      <c r="AF329" s="116">
        <f>(幕後結果!$AH$2+幕後結果!$AH$4*幕後結果_最佳化!$T1330)*12/3</f>
        <v>-0.24709981553081248</v>
      </c>
      <c r="AG329" s="116">
        <f>(幕後結果!$AI$2+幕後結果!$AI$4*幕後結果_最佳化!$U1330)*12/3</f>
        <v>0.4188196737688929</v>
      </c>
      <c r="AH329" s="116">
        <f>(幕後結果!$AJ$2+幕後結果!$AJ$4*幕後結果_最佳化!$V1330)*12/3</f>
        <v>-0.31772782848787035</v>
      </c>
      <c r="AI329" s="93">
        <f>(幕後結果!$AK$2+幕後結果!$AK$4*幕後結果_最佳化!$W1330)*12/3</f>
        <v>0.23733550515647883</v>
      </c>
      <c r="AJ329" s="53"/>
      <c r="AK329" s="53"/>
      <c r="AL329" s="53"/>
      <c r="AM329" s="101">
        <v>328</v>
      </c>
      <c r="AN329" s="120">
        <f t="shared" si="66"/>
        <v>0.16105870941316788</v>
      </c>
      <c r="AO329" s="120">
        <f t="shared" si="67"/>
        <v>2.2254044828427751E-3</v>
      </c>
      <c r="AP329" s="120">
        <f t="shared" si="68"/>
        <v>0.14941533544747604</v>
      </c>
      <c r="AQ329" s="120">
        <f t="shared" si="69"/>
        <v>0.14879030418641503</v>
      </c>
      <c r="AR329" s="120">
        <f t="shared" si="70"/>
        <v>7.3412562963389508E-2</v>
      </c>
      <c r="AS329" s="120">
        <f t="shared" si="71"/>
        <v>0.1256690300491011</v>
      </c>
      <c r="AT329" s="120">
        <f t="shared" si="72"/>
        <v>2.1016319518350569E-2</v>
      </c>
      <c r="AU329" s="120">
        <f t="shared" si="73"/>
        <v>0.11662993862941992</v>
      </c>
      <c r="AV329" s="120">
        <f t="shared" si="74"/>
        <v>0.15027690711575026</v>
      </c>
      <c r="AW329" s="120">
        <f t="shared" si="75"/>
        <v>5.1505488194086936E-2</v>
      </c>
      <c r="AX329" s="120">
        <f t="shared" si="76"/>
        <v>1</v>
      </c>
      <c r="AY329" s="120">
        <f>SUMPRODUCT(AN329:AW329,幕後結果_最佳化!$Z$1005:$AI$1005)</f>
        <v>6.6227938220310631E-2</v>
      </c>
      <c r="AZ329" s="120">
        <f>(SUMPRODUCT(AN329:AW329,MMULT(AN329:AW329,幕後結果!$AB$9:$AK$18)))*252</f>
        <v>3.9618209571548151E-2</v>
      </c>
      <c r="BA329" s="120">
        <f t="shared" si="77"/>
        <v>0.19904323543277763</v>
      </c>
      <c r="BB329" s="115">
        <f t="shared" si="78"/>
        <v>0.11720035684502886</v>
      </c>
      <c r="BC329" s="53"/>
      <c r="BD329" s="53"/>
    </row>
    <row r="330" spans="1:56">
      <c r="A330" s="88">
        <v>329</v>
      </c>
      <c r="B330" s="116">
        <v>0.41877182050498751</v>
      </c>
      <c r="C330" s="116">
        <v>0.56480668665167832</v>
      </c>
      <c r="D330" s="116">
        <v>0.26408759729333031</v>
      </c>
      <c r="E330" s="116">
        <v>4.6426107586831744E-2</v>
      </c>
      <c r="F330" s="116">
        <v>0.62710667453777891</v>
      </c>
      <c r="G330" s="116">
        <v>0.81452710358336211</v>
      </c>
      <c r="H330" s="116">
        <v>0.51102231729687309</v>
      </c>
      <c r="I330" s="116">
        <v>0.89396078372482557</v>
      </c>
      <c r="J330" s="116">
        <v>3.2196760540665892E-3</v>
      </c>
      <c r="K330" s="97">
        <v>0.63560456285877698</v>
      </c>
      <c r="L330" s="98"/>
      <c r="M330" s="99">
        <v>329</v>
      </c>
      <c r="N330" s="119">
        <v>-0.20503645762572079</v>
      </c>
      <c r="O330" s="119">
        <v>0.16316740828088325</v>
      </c>
      <c r="P330" s="119">
        <v>-0.63079404960562413</v>
      </c>
      <c r="Q330" s="119">
        <v>-1.6805404287867791</v>
      </c>
      <c r="R330" s="119">
        <v>0.32419996189566097</v>
      </c>
      <c r="S330" s="119">
        <v>0.89470315288141011</v>
      </c>
      <c r="T330" s="119">
        <v>2.7632368224460933E-2</v>
      </c>
      <c r="U330" s="116">
        <v>1.2478706444496974</v>
      </c>
      <c r="V330" s="116">
        <v>-2.724527738200706</v>
      </c>
      <c r="W330" s="91">
        <v>0.3467343865041897</v>
      </c>
      <c r="X330" s="53"/>
      <c r="Y330" s="92">
        <v>329</v>
      </c>
      <c r="Z330" s="116">
        <f>(幕後結果!$AB$2+幕後結果!$AB$4*幕後結果_最佳化!$N1331)*12/3</f>
        <v>-6.7865268237674081E-2</v>
      </c>
      <c r="AA330" s="116">
        <f>(幕後結果!$AC$2+幕後結果!$AC$4*幕後結果_最佳化!$O1331)*12/3</f>
        <v>0.41572345207148209</v>
      </c>
      <c r="AB330" s="116">
        <f>(幕後結果!$AD$2+幕後結果!$AD$4*幕後結果_最佳化!$P1331)*12/3</f>
        <v>-0.47921819644425212</v>
      </c>
      <c r="AC330" s="116">
        <f>(幕後結果!$AE$2+幕後結果!$AE$4*幕後結果_最佳化!$Q1331)*12/3</f>
        <v>-1.274223310647929</v>
      </c>
      <c r="AD330" s="116">
        <f>(幕後結果!$AF$2+幕後結果!$AF$4*幕後結果_最佳化!$R1331)*12/3</f>
        <v>-0.36207333398667602</v>
      </c>
      <c r="AE330" s="116">
        <f>(幕後結果!$AG$2+幕後結果!$AG$4*幕後結果_最佳化!$S1331)*12/3</f>
        <v>0.58670249307850941</v>
      </c>
      <c r="AF330" s="116">
        <f>(幕後結果!$AH$2+幕後結果!$AH$4*幕後結果_最佳化!$T1331)*12/3</f>
        <v>-6.6531724872302203E-2</v>
      </c>
      <c r="AG330" s="116">
        <f>(幕後結果!$AI$2+幕後結果!$AI$4*幕後結果_最佳化!$U1331)*12/3</f>
        <v>0.55068198837595861</v>
      </c>
      <c r="AH330" s="116">
        <f>(幕後結果!$AJ$2+幕後結果!$AJ$4*幕後結果_最佳化!$V1331)*12/3</f>
        <v>-1.3078649938420828</v>
      </c>
      <c r="AI330" s="93">
        <f>(幕後結果!$AK$2+幕後結果!$AK$4*幕後結果_最佳化!$W1331)*12/3</f>
        <v>-4.8479022705384178E-2</v>
      </c>
      <c r="AJ330" s="53"/>
      <c r="AK330" s="53"/>
      <c r="AL330" s="53"/>
      <c r="AM330" s="101">
        <v>329</v>
      </c>
      <c r="AN330" s="120">
        <f t="shared" si="66"/>
        <v>8.8892339701647699E-2</v>
      </c>
      <c r="AO330" s="120">
        <f t="shared" si="67"/>
        <v>0.10822526002578567</v>
      </c>
      <c r="AP330" s="120">
        <f t="shared" si="68"/>
        <v>0.14365612026816116</v>
      </c>
      <c r="AQ330" s="120">
        <f t="shared" si="69"/>
        <v>0.14712674865662542</v>
      </c>
      <c r="AR330" s="120">
        <f t="shared" si="70"/>
        <v>0.11189282398819481</v>
      </c>
      <c r="AS330" s="120">
        <f t="shared" si="71"/>
        <v>7.732911093984636E-2</v>
      </c>
      <c r="AT330" s="120">
        <f t="shared" si="72"/>
        <v>0.11283139226591611</v>
      </c>
      <c r="AU330" s="120">
        <f t="shared" si="73"/>
        <v>9.2885334700245112E-2</v>
      </c>
      <c r="AV330" s="120">
        <f t="shared" si="74"/>
        <v>0.11278524432505271</v>
      </c>
      <c r="AW330" s="120">
        <f t="shared" si="75"/>
        <v>4.3756251285249469E-3</v>
      </c>
      <c r="AX330" s="120">
        <f t="shared" si="76"/>
        <v>1</v>
      </c>
      <c r="AY330" s="120">
        <f>SUMPRODUCT(AN330:AW330,幕後結果_最佳化!$Z$1005:$AI$1005)</f>
        <v>2.9168281369453913E-2</v>
      </c>
      <c r="AZ330" s="120">
        <f>(SUMPRODUCT(AN330:AW330,MMULT(AN330:AW330,幕後結果!$AB$9:$AK$18)))*252</f>
        <v>2.5973928104345585E-2</v>
      </c>
      <c r="BA330" s="120">
        <f t="shared" si="77"/>
        <v>0.16116428917209166</v>
      </c>
      <c r="BB330" s="115">
        <f t="shared" si="78"/>
        <v>-8.5203233924131427E-2</v>
      </c>
      <c r="BC330" s="53"/>
      <c r="BD330" s="53"/>
    </row>
    <row r="331" spans="1:56">
      <c r="A331" s="88">
        <v>330</v>
      </c>
      <c r="B331" s="116">
        <v>0.10190003057301489</v>
      </c>
      <c r="C331" s="116">
        <v>0.18170505390245473</v>
      </c>
      <c r="D331" s="116">
        <v>0.26157563077462953</v>
      </c>
      <c r="E331" s="116">
        <v>0.4725010054322436</v>
      </c>
      <c r="F331" s="116">
        <v>0.49585635167683506</v>
      </c>
      <c r="G331" s="116">
        <v>0.20640328336602343</v>
      </c>
      <c r="H331" s="116">
        <v>0.23871367337633553</v>
      </c>
      <c r="I331" s="116">
        <v>0.72855291708248959</v>
      </c>
      <c r="J331" s="116">
        <v>0.64336797628376097</v>
      </c>
      <c r="K331" s="97">
        <v>0.29098896602580537</v>
      </c>
      <c r="L331" s="98"/>
      <c r="M331" s="99">
        <v>330</v>
      </c>
      <c r="N331" s="119">
        <v>-1.2707992907191672</v>
      </c>
      <c r="O331" s="119">
        <v>-0.90888637260126504</v>
      </c>
      <c r="P331" s="119">
        <v>-0.63849537840711834</v>
      </c>
      <c r="Q331" s="119">
        <v>-6.8984432723341593E-2</v>
      </c>
      <c r="R331" s="119">
        <v>-1.0386772806866399E-2</v>
      </c>
      <c r="S331" s="119">
        <v>-0.81896467758550451</v>
      </c>
      <c r="T331" s="119">
        <v>-0.71044641851528323</v>
      </c>
      <c r="U331" s="116">
        <v>0.60844229686523954</v>
      </c>
      <c r="V331" s="116">
        <v>0.3674759239682886</v>
      </c>
      <c r="W331" s="91">
        <v>-0.55049787783812265</v>
      </c>
      <c r="X331" s="53"/>
      <c r="Y331" s="92">
        <v>330</v>
      </c>
      <c r="Z331" s="116">
        <f>(幕後結果!$AB$2+幕後結果!$AB$4*幕後結果_最佳化!$N1332)*12/3</f>
        <v>-1.7764931960663839</v>
      </c>
      <c r="AA331" s="116">
        <f>(幕後結果!$AC$2+幕後結果!$AC$4*幕後結果_最佳化!$O1332)*12/3</f>
        <v>-0.29848327900718452</v>
      </c>
      <c r="AB331" s="116">
        <f>(幕後結果!$AD$2+幕後結果!$AD$4*幕後結果_最佳化!$P1332)*12/3</f>
        <v>-0.76880803189445179</v>
      </c>
      <c r="AC331" s="116">
        <f>(幕後結果!$AE$2+幕後結果!$AE$4*幕後結果_最佳化!$Q1332)*12/3</f>
        <v>-0.31102771420694786</v>
      </c>
      <c r="AD331" s="116">
        <f>(幕後結果!$AF$2+幕後結果!$AF$4*幕後結果_最佳化!$R1332)*12/3</f>
        <v>-0.69718529133495755</v>
      </c>
      <c r="AE331" s="116">
        <f>(幕後結果!$AG$2+幕後結果!$AG$4*幕後結果_最佳化!$S1332)*12/3</f>
        <v>-0.22878111916168387</v>
      </c>
      <c r="AF331" s="116">
        <f>(幕後結果!$AH$2+幕後結果!$AH$4*幕後結果_最佳化!$T1332)*12/3</f>
        <v>-0.59702076058479436</v>
      </c>
      <c r="AG331" s="116">
        <f>(幕後結果!$AI$2+幕後結果!$AI$4*幕後結果_最佳化!$U1332)*12/3</f>
        <v>-1.1546512886417837E-3</v>
      </c>
      <c r="AH331" s="116">
        <f>(幕後結果!$AJ$2+幕後結果!$AJ$4*幕後結果_最佳化!$V1332)*12/3</f>
        <v>-0.51338204305005419</v>
      </c>
      <c r="AI331" s="93">
        <f>(幕後結果!$AK$2+幕後結果!$AK$4*幕後結果_最佳化!$W1332)*12/3</f>
        <v>-0.23614221503985711</v>
      </c>
      <c r="AJ331" s="53"/>
      <c r="AK331" s="53"/>
      <c r="AL331" s="53"/>
      <c r="AM331" s="101">
        <v>330</v>
      </c>
      <c r="AN331" s="120">
        <f t="shared" si="66"/>
        <v>7.091988520858436E-2</v>
      </c>
      <c r="AO331" s="120">
        <f t="shared" si="67"/>
        <v>0.12800427341003034</v>
      </c>
      <c r="AP331" s="120">
        <f t="shared" si="68"/>
        <v>0.12298727624106692</v>
      </c>
      <c r="AQ331" s="120">
        <f t="shared" si="69"/>
        <v>4.1187349112225796E-2</v>
      </c>
      <c r="AR331" s="120">
        <f t="shared" si="70"/>
        <v>6.4443659015362337E-2</v>
      </c>
      <c r="AS331" s="120">
        <f t="shared" si="71"/>
        <v>0.17577938406872454</v>
      </c>
      <c r="AT331" s="120">
        <f t="shared" si="72"/>
        <v>6.9639029998834062E-3</v>
      </c>
      <c r="AU331" s="120">
        <f t="shared" si="73"/>
        <v>0.16884469325269588</v>
      </c>
      <c r="AV331" s="120">
        <f t="shared" si="74"/>
        <v>1.5958332905493703E-2</v>
      </c>
      <c r="AW331" s="120">
        <f t="shared" si="75"/>
        <v>0.20491124378593256</v>
      </c>
      <c r="AX331" s="120">
        <f t="shared" si="76"/>
        <v>0.99999999999999978</v>
      </c>
      <c r="AY331" s="120">
        <f>SUMPRODUCT(AN331:AW331,幕後結果_最佳化!$Z$1005:$AI$1005)</f>
        <v>0.17918020450260266</v>
      </c>
      <c r="AZ331" s="120">
        <f>(SUMPRODUCT(AN331:AW331,MMULT(AN331:AW331,幕後結果!$AB$9:$AK$18)))*252</f>
        <v>2.5004726422562365E-2</v>
      </c>
      <c r="BA331" s="120">
        <f t="shared" si="77"/>
        <v>0.15812882856254379</v>
      </c>
      <c r="BB331" s="115">
        <f t="shared" si="78"/>
        <v>0.86183022881688232</v>
      </c>
      <c r="BC331" s="53"/>
      <c r="BD331" s="53"/>
    </row>
    <row r="332" spans="1:56">
      <c r="A332" s="88">
        <v>331</v>
      </c>
      <c r="B332" s="116">
        <v>0.82841268745172547</v>
      </c>
      <c r="C332" s="116">
        <v>0.45177935674692238</v>
      </c>
      <c r="D332" s="116">
        <v>0.73144755686681928</v>
      </c>
      <c r="E332" s="116">
        <v>7.1395856375841671E-2</v>
      </c>
      <c r="F332" s="116">
        <v>0.77247254327210468</v>
      </c>
      <c r="G332" s="116">
        <v>0.6872645621362421</v>
      </c>
      <c r="H332" s="116">
        <v>0.74087767259476345</v>
      </c>
      <c r="I332" s="116">
        <v>0.62293291225834735</v>
      </c>
      <c r="J332" s="116">
        <v>0.71017288169187487</v>
      </c>
      <c r="K332" s="97">
        <v>0.42982047449299654</v>
      </c>
      <c r="L332" s="98"/>
      <c r="M332" s="99">
        <v>331</v>
      </c>
      <c r="N332" s="119">
        <v>0.94791127388337648</v>
      </c>
      <c r="O332" s="119">
        <v>-0.12116706083907394</v>
      </c>
      <c r="P332" s="119">
        <v>0.61719686049252798</v>
      </c>
      <c r="Q332" s="119">
        <v>-1.4654737364684842</v>
      </c>
      <c r="R332" s="119">
        <v>0.74701432573376247</v>
      </c>
      <c r="S332" s="119">
        <v>0.48811148606757343</v>
      </c>
      <c r="T332" s="119">
        <v>0.64605358256068879</v>
      </c>
      <c r="U332" s="116">
        <v>0.31319281678653466</v>
      </c>
      <c r="V332" s="116">
        <v>0.5538898431592042</v>
      </c>
      <c r="W332" s="91">
        <v>-0.17683124097194827</v>
      </c>
      <c r="X332" s="53"/>
      <c r="Y332" s="92">
        <v>331</v>
      </c>
      <c r="Z332" s="116">
        <f>(幕後結果!$AB$2+幕後結果!$AB$4*幕後結果_最佳化!$N1333)*12/3</f>
        <v>1.7805372395372185</v>
      </c>
      <c r="AA332" s="116">
        <f>(幕後結果!$AC$2+幕後結果!$AC$4*幕後結果_最佳化!$O1333)*12/3</f>
        <v>0.15232125805683241</v>
      </c>
      <c r="AB332" s="116">
        <f>(幕後結果!$AD$2+幕後結果!$AD$4*幕後結果_最佳化!$P1333)*12/3</f>
        <v>0.6958897787261229</v>
      </c>
      <c r="AC332" s="116">
        <f>(幕後結果!$AE$2+幕後結果!$AE$4*幕後結果_最佳化!$Q1333)*12/3</f>
        <v>-0.79916543659412698</v>
      </c>
      <c r="AD332" s="116">
        <f>(幕後結果!$AF$2+幕後結果!$AF$4*幕後結果_最佳化!$R1333)*12/3</f>
        <v>0.21315562508935615</v>
      </c>
      <c r="AE332" s="116">
        <f>(幕後結果!$AG$2+幕後結果!$AG$4*幕後結果_最佳化!$S1333)*12/3</f>
        <v>0.57274668271229767</v>
      </c>
      <c r="AF332" s="116">
        <f>(幕後結果!$AH$2+幕後結果!$AH$4*幕後結果_最佳化!$T1333)*12/3</f>
        <v>0.39293072406207535</v>
      </c>
      <c r="AG332" s="116">
        <f>(幕後結果!$AI$2+幕後結果!$AI$4*幕後結果_最佳化!$U1333)*12/3</f>
        <v>0.22033232521387405</v>
      </c>
      <c r="AH332" s="116">
        <f>(幕後結果!$AJ$2+幕後結果!$AJ$4*幕後結果_最佳化!$V1333)*12/3</f>
        <v>0.38602338590490332</v>
      </c>
      <c r="AI332" s="93">
        <f>(幕後結果!$AK$2+幕後結果!$AK$4*幕後結果_最佳化!$W1333)*12/3</f>
        <v>0.63914103797705435</v>
      </c>
      <c r="AJ332" s="53"/>
      <c r="AK332" s="53"/>
      <c r="AL332" s="53"/>
      <c r="AM332" s="101">
        <v>331</v>
      </c>
      <c r="AN332" s="120">
        <f t="shared" si="66"/>
        <v>9.9675595342967716E-2</v>
      </c>
      <c r="AO332" s="120">
        <f t="shared" si="67"/>
        <v>0.10797565967167014</v>
      </c>
      <c r="AP332" s="120">
        <f t="shared" si="68"/>
        <v>0.10960281891217337</v>
      </c>
      <c r="AQ332" s="120">
        <f t="shared" si="69"/>
        <v>0.14992637215021734</v>
      </c>
      <c r="AR332" s="120">
        <f t="shared" si="70"/>
        <v>0.10130610353518557</v>
      </c>
      <c r="AS332" s="120">
        <f t="shared" si="71"/>
        <v>8.408321281491335E-2</v>
      </c>
      <c r="AT332" s="120">
        <f t="shared" si="72"/>
        <v>0.10701256675417244</v>
      </c>
      <c r="AU332" s="120">
        <f t="shared" si="73"/>
        <v>3.2110169257605889E-2</v>
      </c>
      <c r="AV332" s="120">
        <f t="shared" si="74"/>
        <v>5.1933569967396419E-2</v>
      </c>
      <c r="AW332" s="120">
        <f t="shared" si="75"/>
        <v>0.15637393159369778</v>
      </c>
      <c r="AX332" s="120">
        <f t="shared" si="76"/>
        <v>1</v>
      </c>
      <c r="AY332" s="120">
        <f>SUMPRODUCT(AN332:AW332,幕後結果_最佳化!$Z$1005:$AI$1005)</f>
        <v>9.3248667800430549E-2</v>
      </c>
      <c r="AZ332" s="120">
        <f>(SUMPRODUCT(AN332:AW332,MMULT(AN332:AW332,幕後結果!$AB$9:$AK$18)))*252</f>
        <v>2.7526853726208399E-2</v>
      </c>
      <c r="BA332" s="120">
        <f t="shared" si="77"/>
        <v>0.16591218679231612</v>
      </c>
      <c r="BB332" s="115">
        <f t="shared" si="78"/>
        <v>0.30346575965185424</v>
      </c>
      <c r="BC332" s="53"/>
      <c r="BD332" s="53"/>
    </row>
    <row r="333" spans="1:56">
      <c r="A333" s="88">
        <v>332</v>
      </c>
      <c r="B333" s="116">
        <v>0.76657093514283203</v>
      </c>
      <c r="C333" s="116">
        <v>0.81918092362863026</v>
      </c>
      <c r="D333" s="116">
        <v>0.42665515823198152</v>
      </c>
      <c r="E333" s="116">
        <v>0.85194598435807767</v>
      </c>
      <c r="F333" s="116">
        <v>0.44064052818554078</v>
      </c>
      <c r="G333" s="116">
        <v>0.1842212478274019</v>
      </c>
      <c r="H333" s="116">
        <v>0.61767421570872116</v>
      </c>
      <c r="I333" s="116">
        <v>0.14105980342585678</v>
      </c>
      <c r="J333" s="116">
        <v>0.79048481144695315</v>
      </c>
      <c r="K333" s="97">
        <v>0.39962522465245653</v>
      </c>
      <c r="L333" s="98"/>
      <c r="M333" s="99">
        <v>332</v>
      </c>
      <c r="N333" s="119">
        <v>0.72760057305925263</v>
      </c>
      <c r="O333" s="119">
        <v>0.91224805394910391</v>
      </c>
      <c r="P333" s="119">
        <v>-0.18489637224377387</v>
      </c>
      <c r="Q333" s="119">
        <v>1.0448159724828137</v>
      </c>
      <c r="R333" s="119">
        <v>-0.14934544631934563</v>
      </c>
      <c r="S333" s="119">
        <v>-0.89939463535654507</v>
      </c>
      <c r="T333" s="119">
        <v>0.29937810187202041</v>
      </c>
      <c r="U333" s="116">
        <v>-1.075570007824838</v>
      </c>
      <c r="V333" s="116">
        <v>0.808104587245842</v>
      </c>
      <c r="W333" s="91">
        <v>-0.25431728227512235</v>
      </c>
      <c r="X333" s="53"/>
      <c r="Y333" s="92">
        <v>332</v>
      </c>
      <c r="Z333" s="116">
        <f>(幕後結果!$AB$2+幕後結果!$AB$4*幕後結果_最佳化!$N1334)*12/3</f>
        <v>1.4273357536728601</v>
      </c>
      <c r="AA333" s="116">
        <f>(幕後結果!$AC$2+幕後結果!$AC$4*幕後結果_最佳化!$O1334)*12/3</f>
        <v>0.90507892653806399</v>
      </c>
      <c r="AB333" s="116">
        <f>(幕後結果!$AD$2+幕後結果!$AD$4*幕後結果_最佳化!$P1334)*12/3</f>
        <v>0.10076052673455467</v>
      </c>
      <c r="AC333" s="116">
        <f>(幕後結果!$AE$2+幕後結果!$AE$4*幕後結果_最佳化!$Q1334)*12/3</f>
        <v>0.96964142358266603</v>
      </c>
      <c r="AD333" s="116">
        <f>(幕後結果!$AF$2+幕後結果!$AF$4*幕後結果_最佳化!$R1334)*12/3</f>
        <v>-0.41052287660017989</v>
      </c>
      <c r="AE333" s="116">
        <f>(幕後結果!$AG$2+幕後結果!$AG$4*幕後結果_最佳化!$S1334)*12/3</f>
        <v>0.4088923762891874</v>
      </c>
      <c r="AF333" s="116">
        <f>(幕後結果!$AH$2+幕後結果!$AH$4*幕後結果_最佳化!$T1334)*12/3</f>
        <v>0.27522218503027118</v>
      </c>
      <c r="AG333" s="116">
        <f>(幕後結果!$AI$2+幕後結果!$AI$4*幕後結果_最佳化!$U1334)*12/3</f>
        <v>-0.29952171303664477</v>
      </c>
      <c r="AH333" s="116">
        <f>(幕後結果!$AJ$2+幕後結果!$AJ$4*幕後結果_最佳化!$V1334)*12/3</f>
        <v>4.9446688666894167E-2</v>
      </c>
      <c r="AI333" s="93">
        <f>(幕後結果!$AK$2+幕後結果!$AK$4*幕後結果_最佳化!$W1334)*12/3</f>
        <v>0.10649711580483817</v>
      </c>
      <c r="AJ333" s="53"/>
      <c r="AK333" s="53"/>
      <c r="AL333" s="53"/>
      <c r="AM333" s="101">
        <v>332</v>
      </c>
      <c r="AN333" s="120">
        <f t="shared" si="66"/>
        <v>0.19373789427387453</v>
      </c>
      <c r="AO333" s="120">
        <f t="shared" si="67"/>
        <v>0.1042792752819731</v>
      </c>
      <c r="AP333" s="120">
        <f t="shared" si="68"/>
        <v>8.7357432952295491E-2</v>
      </c>
      <c r="AQ333" s="120">
        <f t="shared" si="69"/>
        <v>0.11684189681427311</v>
      </c>
      <c r="AR333" s="120">
        <f t="shared" si="70"/>
        <v>5.180335162749089E-2</v>
      </c>
      <c r="AS333" s="120">
        <f t="shared" si="71"/>
        <v>9.519276863873409E-2</v>
      </c>
      <c r="AT333" s="120">
        <f t="shared" si="72"/>
        <v>0.121244963872878</v>
      </c>
      <c r="AU333" s="120">
        <f t="shared" si="73"/>
        <v>7.9545986459621396E-2</v>
      </c>
      <c r="AV333" s="120">
        <f t="shared" si="74"/>
        <v>0.14344167674631017</v>
      </c>
      <c r="AW333" s="120">
        <f t="shared" si="75"/>
        <v>6.5547533325494367E-3</v>
      </c>
      <c r="AX333" s="120">
        <f t="shared" si="76"/>
        <v>1</v>
      </c>
      <c r="AY333" s="120">
        <f>SUMPRODUCT(AN333:AW333,幕後結果_最佳化!$Z$1005:$AI$1005)</f>
        <v>8.4228183910743284E-2</v>
      </c>
      <c r="AZ333" s="120">
        <f>(SUMPRODUCT(AN333:AW333,MMULT(AN333:AW333,幕後結果!$AB$9:$AK$18)))*252</f>
        <v>3.8690938905735217E-2</v>
      </c>
      <c r="BA333" s="120">
        <f t="shared" si="77"/>
        <v>0.19670012431550524</v>
      </c>
      <c r="BB333" s="115">
        <f t="shared" si="78"/>
        <v>0.21010756375757672</v>
      </c>
      <c r="BC333" s="53"/>
      <c r="BD333" s="53"/>
    </row>
    <row r="334" spans="1:56">
      <c r="A334" s="88">
        <v>333</v>
      </c>
      <c r="B334" s="116">
        <v>0.83097504402150579</v>
      </c>
      <c r="C334" s="116">
        <v>0.42172631975501296</v>
      </c>
      <c r="D334" s="116">
        <v>0.17256884814303386</v>
      </c>
      <c r="E334" s="116">
        <v>8.6527674328567228E-2</v>
      </c>
      <c r="F334" s="116">
        <v>0.14415266739382937</v>
      </c>
      <c r="G334" s="116">
        <v>0.59243184974693985</v>
      </c>
      <c r="H334" s="116">
        <v>0.3409239552082286</v>
      </c>
      <c r="I334" s="116">
        <v>0.71679359962145761</v>
      </c>
      <c r="J334" s="116">
        <v>0.60254519923905603</v>
      </c>
      <c r="K334" s="97">
        <v>0.12802617984563414</v>
      </c>
      <c r="L334" s="98"/>
      <c r="M334" s="99">
        <v>333</v>
      </c>
      <c r="N334" s="119">
        <v>0.95802547671511018</v>
      </c>
      <c r="O334" s="119">
        <v>-0.19747909446774631</v>
      </c>
      <c r="P334" s="119">
        <v>-0.94406252855493955</v>
      </c>
      <c r="Q334" s="119">
        <v>-1.3624517906298381</v>
      </c>
      <c r="R334" s="119">
        <v>-1.0618465908145354</v>
      </c>
      <c r="S334" s="119">
        <v>0.23380508656578011</v>
      </c>
      <c r="T334" s="119">
        <v>-0.40994279651350168</v>
      </c>
      <c r="U334" s="116">
        <v>0.57334252033024702</v>
      </c>
      <c r="V334" s="116">
        <v>0.25994058912679485</v>
      </c>
      <c r="W334" s="91">
        <v>-1.135771136922302</v>
      </c>
      <c r="X334" s="53"/>
      <c r="Y334" s="92">
        <v>333</v>
      </c>
      <c r="Z334" s="116">
        <f>(幕後結果!$AB$2+幕後結果!$AB$4*幕後結果_最佳化!$N1335)*12/3</f>
        <v>1.7967523006084178</v>
      </c>
      <c r="AA334" s="116">
        <f>(幕後結果!$AC$2+幕後結果!$AC$4*幕後結果_最佳化!$O1335)*12/3</f>
        <v>9.7051380221051378E-2</v>
      </c>
      <c r="AB334" s="116">
        <f>(幕後結果!$AD$2+幕後結果!$AD$4*幕後結果_最佳化!$P1335)*12/3</f>
        <v>-0.51237568428500846</v>
      </c>
      <c r="AC334" s="116">
        <f>(幕後結果!$AE$2+幕後結果!$AE$4*幕後結果_最佳化!$Q1335)*12/3</f>
        <v>-0.92901161374104613</v>
      </c>
      <c r="AD334" s="116">
        <f>(幕後結果!$AF$2+幕後結果!$AF$4*幕後結果_最佳化!$R1335)*12/3</f>
        <v>-0.97844784881901647</v>
      </c>
      <c r="AE334" s="116">
        <f>(幕後結果!$AG$2+幕後結果!$AG$4*幕後結果_最佳化!$S1335)*12/3</f>
        <v>0.40224073333896954</v>
      </c>
      <c r="AF334" s="116">
        <f>(幕後結果!$AH$2+幕後結果!$AH$4*幕後結果_最佳化!$T1335)*12/3</f>
        <v>-0.29498742181334542</v>
      </c>
      <c r="AG334" s="116">
        <f>(幕後結果!$AI$2+幕後結果!$AI$4*幕後結果_最佳化!$U1335)*12/3</f>
        <v>3.2957122144441228E-2</v>
      </c>
      <c r="AH334" s="116">
        <f>(幕後結果!$AJ$2+幕後結果!$AJ$4*幕後結果_最佳化!$V1335)*12/3</f>
        <v>-0.40101383435080046</v>
      </c>
      <c r="AI334" s="93">
        <f>(幕後結果!$AK$2+幕後結果!$AK$4*幕後結果_最佳化!$W1335)*12/3</f>
        <v>-0.45800502407360283</v>
      </c>
      <c r="AJ334" s="53"/>
      <c r="AK334" s="53"/>
      <c r="AL334" s="53"/>
      <c r="AM334" s="101">
        <v>333</v>
      </c>
      <c r="AN334" s="120">
        <f t="shared" si="66"/>
        <v>0.17038530849789138</v>
      </c>
      <c r="AO334" s="120">
        <f t="shared" si="67"/>
        <v>7.5897983541054967E-2</v>
      </c>
      <c r="AP334" s="120">
        <f t="shared" si="68"/>
        <v>1.6884442238716425E-2</v>
      </c>
      <c r="AQ334" s="120">
        <f t="shared" si="69"/>
        <v>3.2069655897199185E-2</v>
      </c>
      <c r="AR334" s="120">
        <f t="shared" si="70"/>
        <v>1.0086254004261819E-2</v>
      </c>
      <c r="AS334" s="120">
        <f t="shared" si="71"/>
        <v>0.19574019013969862</v>
      </c>
      <c r="AT334" s="120">
        <f t="shared" si="72"/>
        <v>8.641106469023134E-2</v>
      </c>
      <c r="AU334" s="120">
        <f t="shared" si="73"/>
        <v>0.22931598495541317</v>
      </c>
      <c r="AV334" s="120">
        <f t="shared" si="74"/>
        <v>6.4224462062103416E-2</v>
      </c>
      <c r="AW334" s="120">
        <f t="shared" si="75"/>
        <v>0.11898465397342979</v>
      </c>
      <c r="AX334" s="120">
        <f t="shared" si="76"/>
        <v>1</v>
      </c>
      <c r="AY334" s="120">
        <f>SUMPRODUCT(AN334:AW334,幕後結果_最佳化!$Z$1005:$AI$1005)</f>
        <v>0.19268215662843455</v>
      </c>
      <c r="AZ334" s="120">
        <f>(SUMPRODUCT(AN334:AW334,MMULT(AN334:AW334,幕後結果!$AB$9:$AK$18)))*252</f>
        <v>3.3363381183678917E-2</v>
      </c>
      <c r="BA334" s="120">
        <f t="shared" si="77"/>
        <v>0.18265645672595018</v>
      </c>
      <c r="BB334" s="115">
        <f t="shared" si="78"/>
        <v>0.82002114413705729</v>
      </c>
      <c r="BC334" s="53"/>
      <c r="BD334" s="53"/>
    </row>
    <row r="335" spans="1:56">
      <c r="A335" s="88">
        <v>334</v>
      </c>
      <c r="B335" s="116">
        <v>0.95597178702553909</v>
      </c>
      <c r="C335" s="116">
        <v>0.95457211052831292</v>
      </c>
      <c r="D335" s="116">
        <v>0.48842569973648997</v>
      </c>
      <c r="E335" s="116">
        <v>0.82723974567118819</v>
      </c>
      <c r="F335" s="116">
        <v>0.58573544017894275</v>
      </c>
      <c r="G335" s="116">
        <v>0.59941330550862615</v>
      </c>
      <c r="H335" s="116">
        <v>0.46472844165541405</v>
      </c>
      <c r="I335" s="116">
        <v>9.2430917501582943E-2</v>
      </c>
      <c r="J335" s="116">
        <v>0.56212938665963286</v>
      </c>
      <c r="K335" s="97">
        <v>0.57909023935261428</v>
      </c>
      <c r="L335" s="98"/>
      <c r="M335" s="99">
        <v>334</v>
      </c>
      <c r="N335" s="119">
        <v>1.7057403904482547</v>
      </c>
      <c r="O335" s="119">
        <v>1.6909006510645639</v>
      </c>
      <c r="P335" s="119">
        <v>-2.901653957758521E-2</v>
      </c>
      <c r="Q335" s="119">
        <v>0.9433136252127281</v>
      </c>
      <c r="R335" s="119">
        <v>0.21658840895826659</v>
      </c>
      <c r="S335" s="119">
        <v>0.25182880826667425</v>
      </c>
      <c r="T335" s="119">
        <v>-8.8528185724875488E-2</v>
      </c>
      <c r="U335" s="116">
        <v>-1.3259331692330434</v>
      </c>
      <c r="V335" s="116">
        <v>0.15637019806645866</v>
      </c>
      <c r="W335" s="91">
        <v>0.19956663875752378</v>
      </c>
      <c r="X335" s="53"/>
      <c r="Y335" s="92">
        <v>334</v>
      </c>
      <c r="Z335" s="116">
        <f>(幕後結果!$AB$2+幕後結果!$AB$4*幕後結果_最佳化!$N1336)*12/3</f>
        <v>2.9954867131702301</v>
      </c>
      <c r="AA335" s="116">
        <f>(幕後結果!$AC$2+幕後結果!$AC$4*幕後結果_最佳化!$O1336)*12/3</f>
        <v>1.4133054989288505</v>
      </c>
      <c r="AB335" s="116">
        <f>(幕後結果!$AD$2+幕後結果!$AD$4*幕後結果_最佳化!$P1336)*12/3</f>
        <v>0.46789453696018074</v>
      </c>
      <c r="AC335" s="116">
        <f>(幕後結果!$AE$2+幕後結果!$AE$4*幕後結果_最佳化!$Q1336)*12/3</f>
        <v>1.1058891893258773</v>
      </c>
      <c r="AD335" s="116">
        <f>(幕後結果!$AF$2+幕後結果!$AF$4*幕後結果_最佳化!$R1336)*12/3</f>
        <v>-4.0794291984066533E-2</v>
      </c>
      <c r="AE335" s="116">
        <f>(幕後結果!$AG$2+幕後結果!$AG$4*幕後結果_最佳化!$S1336)*12/3</f>
        <v>1.2463462403867069</v>
      </c>
      <c r="AF335" s="116">
        <f>(幕後結果!$AH$2+幕後結果!$AH$4*幕後結果_最佳化!$T1336)*12/3</f>
        <v>0.27927967599131193</v>
      </c>
      <c r="AG335" s="116">
        <f>(幕後結果!$AI$2+幕後結果!$AI$4*幕後結果_最佳化!$U1336)*12/3</f>
        <v>-8.8002544579719857E-2</v>
      </c>
      <c r="AH335" s="116">
        <f>(幕後結果!$AJ$2+幕後結果!$AJ$4*幕後結果_最佳化!$V1336)*12/3</f>
        <v>-5.4451431751845747E-3</v>
      </c>
      <c r="AI335" s="93">
        <f>(幕後結果!$AK$2+幕後結果!$AK$4*幕後結果_最佳化!$W1336)*12/3</f>
        <v>0.38730822940213933</v>
      </c>
      <c r="AJ335" s="53"/>
      <c r="AK335" s="53"/>
      <c r="AL335" s="53"/>
      <c r="AM335" s="101">
        <v>334</v>
      </c>
      <c r="AN335" s="120">
        <f t="shared" si="66"/>
        <v>0.12829471528500441</v>
      </c>
      <c r="AO335" s="120">
        <f t="shared" si="67"/>
        <v>3.3231932792791935E-2</v>
      </c>
      <c r="AP335" s="120">
        <f t="shared" si="68"/>
        <v>4.043329794885292E-2</v>
      </c>
      <c r="AQ335" s="120">
        <f t="shared" si="69"/>
        <v>0.13034746481929793</v>
      </c>
      <c r="AR335" s="120">
        <f t="shared" si="70"/>
        <v>7.7591815150308704E-2</v>
      </c>
      <c r="AS335" s="120">
        <f t="shared" si="71"/>
        <v>0.20127988526168497</v>
      </c>
      <c r="AT335" s="120">
        <f t="shared" si="72"/>
        <v>7.3249352451498648E-2</v>
      </c>
      <c r="AU335" s="120">
        <f t="shared" si="73"/>
        <v>4.7048265816414019E-2</v>
      </c>
      <c r="AV335" s="120">
        <f t="shared" si="74"/>
        <v>0.14339041568036867</v>
      </c>
      <c r="AW335" s="120">
        <f t="shared" si="75"/>
        <v>0.12513285479377778</v>
      </c>
      <c r="AX335" s="120">
        <f t="shared" si="76"/>
        <v>1</v>
      </c>
      <c r="AY335" s="120">
        <f>SUMPRODUCT(AN335:AW335,幕後結果_最佳化!$Z$1005:$AI$1005)</f>
        <v>0.12152747627159438</v>
      </c>
      <c r="AZ335" s="120">
        <f>(SUMPRODUCT(AN335:AW335,MMULT(AN335:AW335,幕後結果!$AB$9:$AK$18)))*252</f>
        <v>3.3101132376779141E-2</v>
      </c>
      <c r="BA335" s="120">
        <f t="shared" si="77"/>
        <v>0.18193716601282747</v>
      </c>
      <c r="BB335" s="115">
        <f t="shared" si="78"/>
        <v>0.43216830290766844</v>
      </c>
      <c r="BC335" s="53"/>
      <c r="BD335" s="53"/>
    </row>
    <row r="336" spans="1:56">
      <c r="A336" s="88">
        <v>335</v>
      </c>
      <c r="B336" s="116">
        <v>0.95853180936233495</v>
      </c>
      <c r="C336" s="116">
        <v>0.44781671275159418</v>
      </c>
      <c r="D336" s="116">
        <v>7.453085905839707E-3</v>
      </c>
      <c r="E336" s="116">
        <v>0.16753528520881034</v>
      </c>
      <c r="F336" s="116">
        <v>0.99590345669452884</v>
      </c>
      <c r="G336" s="116">
        <v>0.14510702417458154</v>
      </c>
      <c r="H336" s="116">
        <v>0.78052551317804109</v>
      </c>
      <c r="I336" s="116">
        <v>0.63980324438997771</v>
      </c>
      <c r="J336" s="116">
        <v>0.57319684887572064</v>
      </c>
      <c r="K336" s="97">
        <v>0.29433361610010156</v>
      </c>
      <c r="L336" s="98"/>
      <c r="M336" s="99">
        <v>335</v>
      </c>
      <c r="N336" s="119">
        <v>1.7338968816288247</v>
      </c>
      <c r="O336" s="119">
        <v>-0.13117935707290818</v>
      </c>
      <c r="P336" s="119">
        <v>-2.434650688643393</v>
      </c>
      <c r="Q336" s="119">
        <v>-0.9639508453594936</v>
      </c>
      <c r="R336" s="119">
        <v>2.6440073951746506</v>
      </c>
      <c r="S336" s="119">
        <v>-1.057652170588123</v>
      </c>
      <c r="T336" s="119">
        <v>0.77396925366393376</v>
      </c>
      <c r="U336" s="116">
        <v>0.35793292375275981</v>
      </c>
      <c r="V336" s="116">
        <v>0.18451902672858014</v>
      </c>
      <c r="W336" s="91">
        <v>-0.54076839115714903</v>
      </c>
      <c r="X336" s="53"/>
      <c r="Y336" s="92">
        <v>335</v>
      </c>
      <c r="Z336" s="116">
        <f>(幕後結果!$AB$2+幕後結果!$AB$4*幕後結果_最佳化!$N1337)*12/3</f>
        <v>3.0406271193534189</v>
      </c>
      <c r="AA336" s="116">
        <f>(幕後結果!$AC$2+幕後結果!$AC$4*幕後結果_最佳化!$O1337)*12/3</f>
        <v>0.10463616720221609</v>
      </c>
      <c r="AB336" s="116">
        <f>(幕後結果!$AD$2+幕後結果!$AD$4*幕後結果_最佳化!$P1337)*12/3</f>
        <v>-1.5036457408335739</v>
      </c>
      <c r="AC336" s="116">
        <f>(幕後結果!$AE$2+幕後結果!$AE$4*幕後結果_最佳化!$Q1337)*12/3</f>
        <v>-0.71029203396582064</v>
      </c>
      <c r="AD336" s="116">
        <f>(幕後結果!$AF$2+幕後結果!$AF$4*幕後結果_最佳化!$R1337)*12/3</f>
        <v>1.0211492548861778</v>
      </c>
      <c r="AE336" s="116">
        <f>(幕後結果!$AG$2+幕後結果!$AG$4*幕後結果_最佳化!$S1337)*12/3</f>
        <v>-0.4271781990382475</v>
      </c>
      <c r="AF336" s="116">
        <f>(幕後結果!$AH$2+幕後結果!$AH$4*幕後結果_最佳化!$T1337)*12/3</f>
        <v>0.47471438168348506</v>
      </c>
      <c r="AG336" s="116">
        <f>(幕後結果!$AI$2+幕後結果!$AI$4*幕後結果_最佳化!$U1337)*12/3</f>
        <v>0.24827831122009292</v>
      </c>
      <c r="AH336" s="116">
        <f>(幕後結果!$AJ$2+幕後結果!$AJ$4*幕後結果_最佳化!$V1337)*12/3</f>
        <v>7.5349469459328078E-2</v>
      </c>
      <c r="AI336" s="93">
        <f>(幕後結果!$AK$2+幕後結果!$AK$4*幕後結果_最佳化!$W1337)*12/3</f>
        <v>6.6802677065429694E-2</v>
      </c>
      <c r="AJ336" s="53"/>
      <c r="AK336" s="53"/>
      <c r="AL336" s="53"/>
      <c r="AM336" s="101">
        <v>335</v>
      </c>
      <c r="AN336" s="120">
        <f t="shared" si="66"/>
        <v>7.4529025117611863E-2</v>
      </c>
      <c r="AO336" s="120">
        <f t="shared" si="67"/>
        <v>0.12756672588672746</v>
      </c>
      <c r="AP336" s="120">
        <f t="shared" si="68"/>
        <v>0.12636487691688658</v>
      </c>
      <c r="AQ336" s="120">
        <f t="shared" si="69"/>
        <v>0.1549673016540512</v>
      </c>
      <c r="AR336" s="120">
        <f t="shared" si="70"/>
        <v>0.18950140797980236</v>
      </c>
      <c r="AS336" s="120">
        <f t="shared" si="71"/>
        <v>6.478127551024114E-2</v>
      </c>
      <c r="AT336" s="120">
        <f t="shared" si="72"/>
        <v>1.733532023628763E-2</v>
      </c>
      <c r="AU336" s="120">
        <f t="shared" si="73"/>
        <v>2.6933293863565279E-2</v>
      </c>
      <c r="AV336" s="120">
        <f t="shared" si="74"/>
        <v>7.1729193962195251E-2</v>
      </c>
      <c r="AW336" s="120">
        <f t="shared" si="75"/>
        <v>0.14629157887263133</v>
      </c>
      <c r="AX336" s="120">
        <f t="shared" si="76"/>
        <v>1</v>
      </c>
      <c r="AY336" s="120">
        <f>SUMPRODUCT(AN336:AW336,幕後結果_最佳化!$Z$1005:$AI$1005)</f>
        <v>3.5375228724506332E-2</v>
      </c>
      <c r="AZ336" s="120">
        <f>(SUMPRODUCT(AN336:AW336,MMULT(AN336:AW336,幕後結果!$AB$9:$AK$18)))*252</f>
        <v>2.6793560573041542E-2</v>
      </c>
      <c r="BA336" s="120">
        <f t="shared" si="77"/>
        <v>0.16368738672555544</v>
      </c>
      <c r="BB336" s="115">
        <f t="shared" si="78"/>
        <v>-4.597037942886821E-2</v>
      </c>
      <c r="BC336" s="53"/>
      <c r="BD336" s="53"/>
    </row>
    <row r="337" spans="1:56">
      <c r="A337" s="88">
        <v>336</v>
      </c>
      <c r="B337" s="116">
        <v>0.80161423022175282</v>
      </c>
      <c r="C337" s="116">
        <v>0.84314255198622456</v>
      </c>
      <c r="D337" s="116">
        <v>0.61156953580388906</v>
      </c>
      <c r="E337" s="116">
        <v>0.3043600200242953</v>
      </c>
      <c r="F337" s="116">
        <v>0.59912450545412499</v>
      </c>
      <c r="G337" s="116">
        <v>0.97047845670332977</v>
      </c>
      <c r="H337" s="116">
        <v>0.28511045841190996</v>
      </c>
      <c r="I337" s="116">
        <v>0.70817294263099639</v>
      </c>
      <c r="J337" s="116">
        <v>0.6277493148040838</v>
      </c>
      <c r="K337" s="97">
        <v>0.46750781530590935</v>
      </c>
      <c r="L337" s="98"/>
      <c r="M337" s="99">
        <v>336</v>
      </c>
      <c r="N337" s="119">
        <v>0.84740119337173181</v>
      </c>
      <c r="O337" s="119">
        <v>1.0074576569508464</v>
      </c>
      <c r="P337" s="119">
        <v>0.28341213343267657</v>
      </c>
      <c r="Q337" s="119">
        <v>-0.51190136893434224</v>
      </c>
      <c r="R337" s="119">
        <v>0.25108164179359899</v>
      </c>
      <c r="S337" s="119">
        <v>1.8878723703270912</v>
      </c>
      <c r="T337" s="119">
        <v>-0.56772617275157289</v>
      </c>
      <c r="U337" s="116">
        <v>0.54805503407743605</v>
      </c>
      <c r="V337" s="116">
        <v>0.3258982095400636</v>
      </c>
      <c r="W337" s="91">
        <v>-8.1536082621168154E-2</v>
      </c>
      <c r="X337" s="53"/>
      <c r="Y337" s="92">
        <v>336</v>
      </c>
      <c r="Z337" s="116">
        <f>(幕後結果!$AB$2+幕後結果!$AB$4*幕後結果_最佳化!$N1338)*12/3</f>
        <v>1.6193997657410664</v>
      </c>
      <c r="AA337" s="116">
        <f>(幕後結果!$AC$2+幕後結果!$AC$4*幕後結果_最佳化!$O1338)*12/3</f>
        <v>0.96721199530798219</v>
      </c>
      <c r="AB337" s="116">
        <f>(幕後結果!$AD$2+幕後結果!$AD$4*幕後結果_最佳化!$P1338)*12/3</f>
        <v>0.49250136632696817</v>
      </c>
      <c r="AC337" s="116">
        <f>(幕後結果!$AE$2+幕後結果!$AE$4*幕後結果_最佳化!$Q1338)*12/3</f>
        <v>-9.0805922545619741E-2</v>
      </c>
      <c r="AD337" s="116">
        <f>(幕後結果!$AF$2+幕後結果!$AF$4*幕後結果_最佳化!$R1338)*12/3</f>
        <v>-0.12340909463047911</v>
      </c>
      <c r="AE337" s="116">
        <f>(幕後結果!$AG$2+幕後結果!$AG$4*幕後結果_最佳化!$S1338)*12/3</f>
        <v>1.7349698139026728</v>
      </c>
      <c r="AF337" s="116">
        <f>(幕後結果!$AH$2+幕後結果!$AH$4*幕後結果_最佳化!$T1338)*12/3</f>
        <v>-0.10069053793246234</v>
      </c>
      <c r="AG337" s="116">
        <f>(幕後結果!$AI$2+幕後結果!$AI$4*幕後結果_最佳化!$U1338)*12/3</f>
        <v>0.62825342727044386</v>
      </c>
      <c r="AH337" s="116">
        <f>(幕後結果!$AJ$2+幕後結果!$AJ$4*幕後結果_最佳化!$V1338)*12/3</f>
        <v>0.21319319016778007</v>
      </c>
      <c r="AI337" s="93">
        <f>(幕後結果!$AK$2+幕後結果!$AK$4*幕後結果_最佳化!$W1338)*12/3</f>
        <v>0.60296504817936702</v>
      </c>
      <c r="AJ337" s="53"/>
      <c r="AK337" s="53"/>
      <c r="AL337" s="53"/>
      <c r="AM337" s="101">
        <v>336</v>
      </c>
      <c r="AN337" s="120">
        <f t="shared" si="66"/>
        <v>0.30193419984665931</v>
      </c>
      <c r="AO337" s="120">
        <f t="shared" si="67"/>
        <v>0.11482443789720428</v>
      </c>
      <c r="AP337" s="120">
        <f t="shared" si="68"/>
        <v>5.564207521185055E-2</v>
      </c>
      <c r="AQ337" s="120">
        <f t="shared" si="69"/>
        <v>1.6280654393298222E-3</v>
      </c>
      <c r="AR337" s="120">
        <f t="shared" si="70"/>
        <v>0.12531258225752601</v>
      </c>
      <c r="AS337" s="120">
        <f t="shared" si="71"/>
        <v>9.1941281573451189E-2</v>
      </c>
      <c r="AT337" s="120">
        <f t="shared" si="72"/>
        <v>0.20721551710266273</v>
      </c>
      <c r="AU337" s="120">
        <f t="shared" si="73"/>
        <v>3.2948412185527791E-2</v>
      </c>
      <c r="AV337" s="120">
        <f t="shared" si="74"/>
        <v>1.6200459472406937E-2</v>
      </c>
      <c r="AW337" s="120">
        <f t="shared" si="75"/>
        <v>5.2352969013381503E-2</v>
      </c>
      <c r="AX337" s="120">
        <f t="shared" si="76"/>
        <v>1</v>
      </c>
      <c r="AY337" s="120">
        <f>SUMPRODUCT(AN337:AW337,幕後結果_最佳化!$Z$1005:$AI$1005)</f>
        <v>0.12058572697347149</v>
      </c>
      <c r="AZ337" s="120">
        <f>(SUMPRODUCT(AN337:AW337,MMULT(AN337:AW337,幕後結果!$AB$9:$AK$18)))*252</f>
        <v>5.9703930004850823E-2</v>
      </c>
      <c r="BA337" s="120">
        <f t="shared" si="77"/>
        <v>0.24434387654461656</v>
      </c>
      <c r="BB337" s="115">
        <f t="shared" si="78"/>
        <v>0.31793605009490084</v>
      </c>
      <c r="BC337" s="53"/>
      <c r="BD337" s="53"/>
    </row>
    <row r="338" spans="1:56">
      <c r="A338" s="88">
        <v>337</v>
      </c>
      <c r="B338" s="116">
        <v>0.12926070485088981</v>
      </c>
      <c r="C338" s="116">
        <v>0.33802698904787332</v>
      </c>
      <c r="D338" s="116">
        <v>0.37089672435999721</v>
      </c>
      <c r="E338" s="116">
        <v>0.3412446376938576</v>
      </c>
      <c r="F338" s="116">
        <v>0.87650866114746728</v>
      </c>
      <c r="G338" s="116">
        <v>5.518006985470203E-2</v>
      </c>
      <c r="H338" s="116">
        <v>0.99209677587860523</v>
      </c>
      <c r="I338" s="116">
        <v>0.21931598783772421</v>
      </c>
      <c r="J338" s="116">
        <v>0.35011023240754247</v>
      </c>
      <c r="K338" s="97">
        <v>0.362852719204795</v>
      </c>
      <c r="L338" s="98"/>
      <c r="M338" s="99">
        <v>337</v>
      </c>
      <c r="N338" s="119">
        <v>-1.1298927727031161</v>
      </c>
      <c r="O338" s="119">
        <v>-0.41785384751118332</v>
      </c>
      <c r="P338" s="119">
        <v>-0.32947928519331376</v>
      </c>
      <c r="Q338" s="119">
        <v>-0.40906865915633861</v>
      </c>
      <c r="R338" s="119">
        <v>1.1577093238854244</v>
      </c>
      <c r="S338" s="119">
        <v>-1.596576504519936</v>
      </c>
      <c r="T338" s="119">
        <v>2.4133542515278577</v>
      </c>
      <c r="U338" s="116">
        <v>-0.77450540069872076</v>
      </c>
      <c r="V338" s="116">
        <v>-0.38502287897348364</v>
      </c>
      <c r="W338" s="91">
        <v>-0.35084392956239746</v>
      </c>
      <c r="X338" s="53"/>
      <c r="Y338" s="92">
        <v>337</v>
      </c>
      <c r="Z338" s="116">
        <f>(幕後結果!$AB$2+幕後結果!$AB$4*幕後結果_最佳化!$N1339)*12/3</f>
        <v>-1.5505922691251512</v>
      </c>
      <c r="AA338" s="116">
        <f>(幕後結果!$AC$2+幕後結果!$AC$4*幕後結果_最佳化!$O1339)*12/3</f>
        <v>4.6538212987883992E-2</v>
      </c>
      <c r="AB338" s="116">
        <f>(幕後結果!$AD$2+幕後結果!$AD$4*幕後結果_最佳化!$P1339)*12/3</f>
        <v>-0.46973554913566029</v>
      </c>
      <c r="AC338" s="116">
        <f>(幕後結果!$AE$2+幕後結果!$AE$4*幕後結果_最佳化!$Q1339)*12/3</f>
        <v>-0.47150530586746414</v>
      </c>
      <c r="AD338" s="116">
        <f>(幕後結果!$AF$2+幕後結果!$AF$4*幕後結果_最佳化!$R1339)*12/3</f>
        <v>4.1268419277309398E-3</v>
      </c>
      <c r="AE338" s="116">
        <f>(幕後結果!$AG$2+幕後結果!$AG$4*幕後結果_最佳化!$S1339)*12/3</f>
        <v>-0.75541243370579758</v>
      </c>
      <c r="AF338" s="116">
        <f>(幕後結果!$AH$2+幕後結果!$AH$4*幕後結果_最佳化!$T1339)*12/3</f>
        <v>1.0209897118465951</v>
      </c>
      <c r="AG338" s="116">
        <f>(幕後結果!$AI$2+幕後結果!$AI$4*幕後結果_最佳化!$U1339)*12/3</f>
        <v>-0.4178856549641537</v>
      </c>
      <c r="AH338" s="116">
        <f>(幕後結果!$AJ$2+幕後結果!$AJ$4*幕後結果_最佳化!$V1339)*12/3</f>
        <v>-0.35180790703745918</v>
      </c>
      <c r="AI338" s="93">
        <f>(幕後結果!$AK$2+幕後結果!$AK$4*幕後結果_最佳化!$W1339)*12/3</f>
        <v>-0.15229982435858963</v>
      </c>
      <c r="AJ338" s="53"/>
      <c r="AK338" s="53"/>
      <c r="AL338" s="53"/>
      <c r="AM338" s="101">
        <v>337</v>
      </c>
      <c r="AN338" s="120">
        <f t="shared" si="66"/>
        <v>0.17801444232542027</v>
      </c>
      <c r="AO338" s="120">
        <f t="shared" si="67"/>
        <v>8.4378295896531619E-2</v>
      </c>
      <c r="AP338" s="120">
        <f t="shared" si="68"/>
        <v>3.0155609223500419E-2</v>
      </c>
      <c r="AQ338" s="120">
        <f t="shared" si="69"/>
        <v>8.1426932902801563E-2</v>
      </c>
      <c r="AR338" s="120">
        <f t="shared" si="70"/>
        <v>0.16084780396689702</v>
      </c>
      <c r="AS338" s="120">
        <f t="shared" si="71"/>
        <v>0.14566154939605017</v>
      </c>
      <c r="AT338" s="120">
        <f t="shared" si="72"/>
        <v>1.3417099749951559E-2</v>
      </c>
      <c r="AU338" s="120">
        <f t="shared" si="73"/>
        <v>9.5382072443683574E-2</v>
      </c>
      <c r="AV338" s="120">
        <f t="shared" si="74"/>
        <v>0.1838828788825177</v>
      </c>
      <c r="AW338" s="120">
        <f t="shared" si="75"/>
        <v>2.6833315212645922E-2</v>
      </c>
      <c r="AX338" s="120">
        <f t="shared" si="76"/>
        <v>0.99999999999999978</v>
      </c>
      <c r="AY338" s="120">
        <f>SUMPRODUCT(AN338:AW338,幕後結果_最佳化!$Z$1005:$AI$1005)</f>
        <v>4.7061972876661994E-2</v>
      </c>
      <c r="AZ338" s="120">
        <f>(SUMPRODUCT(AN338:AW338,MMULT(AN338:AW338,幕後結果!$AB$9:$AK$18)))*252</f>
        <v>3.701001596742657E-2</v>
      </c>
      <c r="BA338" s="120">
        <f t="shared" si="77"/>
        <v>0.1923798741225978</v>
      </c>
      <c r="BB338" s="115">
        <f t="shared" si="78"/>
        <v>2.1634138683393124E-2</v>
      </c>
      <c r="BC338" s="53"/>
      <c r="BD338" s="53"/>
    </row>
    <row r="339" spans="1:56">
      <c r="A339" s="88">
        <v>338</v>
      </c>
      <c r="B339" s="116">
        <v>0.77763747828357621</v>
      </c>
      <c r="C339" s="116">
        <v>0.66588106952276349</v>
      </c>
      <c r="D339" s="116">
        <v>0.38848280130537627</v>
      </c>
      <c r="E339" s="116">
        <v>9.2803025452537824E-2</v>
      </c>
      <c r="F339" s="116">
        <v>0.81866423487871964</v>
      </c>
      <c r="G339" s="116">
        <v>0.77620209961142517</v>
      </c>
      <c r="H339" s="116">
        <v>0.17777858831819637</v>
      </c>
      <c r="I339" s="116">
        <v>0.99201316222808988</v>
      </c>
      <c r="J339" s="116">
        <v>0.69321996408380526</v>
      </c>
      <c r="K339" s="97">
        <v>0.32272019748627256</v>
      </c>
      <c r="L339" s="98"/>
      <c r="M339" s="99">
        <v>338</v>
      </c>
      <c r="N339" s="119">
        <v>0.76423864072405689</v>
      </c>
      <c r="O339" s="119">
        <v>0.42856769281616591</v>
      </c>
      <c r="P339" s="119">
        <v>-0.28327557042964935</v>
      </c>
      <c r="Q339" s="119">
        <v>-1.3236899098130861</v>
      </c>
      <c r="R339" s="119">
        <v>0.91028632169249468</v>
      </c>
      <c r="S339" s="119">
        <v>0.75942928500731977</v>
      </c>
      <c r="T339" s="119">
        <v>-0.92386390755357461</v>
      </c>
      <c r="U339" s="116">
        <v>2.4095164590486715</v>
      </c>
      <c r="V339" s="116">
        <v>0.50499824043576802</v>
      </c>
      <c r="W339" s="91">
        <v>-0.46010564143496469</v>
      </c>
      <c r="X339" s="53"/>
      <c r="Y339" s="92">
        <v>338</v>
      </c>
      <c r="Z339" s="116">
        <f>(幕後結果!$AB$2+幕後結果!$AB$4*幕後結果_最佳化!$N1340)*12/3</f>
        <v>1.4860737990333461</v>
      </c>
      <c r="AA339" s="116">
        <f>(幕後結果!$AC$2+幕後結果!$AC$4*幕後結果_最佳化!$O1340)*12/3</f>
        <v>0.55618321428653061</v>
      </c>
      <c r="AB339" s="116">
        <f>(幕後結果!$AD$2+幕後結果!$AD$4*幕後結果_最佳化!$P1340)*12/3</f>
        <v>2.6291567350762712E-4</v>
      </c>
      <c r="AC339" s="116">
        <f>(幕後結果!$AE$2+幕後結果!$AE$4*幕後結果_最佳化!$Q1340)*12/3</f>
        <v>-0.80720708540633213</v>
      </c>
      <c r="AD339" s="116">
        <f>(幕後結果!$AF$2+幕後結果!$AF$4*幕後結果_最佳化!$R1340)*12/3</f>
        <v>0.15993307861718342</v>
      </c>
      <c r="AE339" s="116">
        <f>(幕後結果!$AG$2+幕後結果!$AG$4*幕後結果_最佳化!$S1340)*12/3</f>
        <v>0.72713169889780771</v>
      </c>
      <c r="AF339" s="116">
        <f>(幕後結果!$AH$2+幕後結果!$AH$4*幕後結果_最佳化!$T1340)*12/3</f>
        <v>-0.35428080432592085</v>
      </c>
      <c r="AG339" s="116">
        <f>(幕後結果!$AI$2+幕後結果!$AI$4*幕後結果_最佳化!$U1340)*12/3</f>
        <v>1.111952236484796</v>
      </c>
      <c r="AH339" s="116">
        <f>(幕後結果!$AJ$2+幕後結果!$AJ$4*幕後結果_最佳化!$V1340)*12/3</f>
        <v>0.3855947572788227</v>
      </c>
      <c r="AI339" s="93">
        <f>(幕後結果!$AK$2+幕後結果!$AK$4*幕後結果_最佳化!$W1340)*12/3</f>
        <v>0.55394300475980107</v>
      </c>
      <c r="AJ339" s="53"/>
      <c r="AK339" s="53"/>
      <c r="AL339" s="53"/>
      <c r="AM339" s="101">
        <v>338</v>
      </c>
      <c r="AN339" s="120">
        <f t="shared" si="66"/>
        <v>4.6625345375033038E-2</v>
      </c>
      <c r="AO339" s="120">
        <f t="shared" si="67"/>
        <v>8.6961048127151885E-2</v>
      </c>
      <c r="AP339" s="120">
        <f t="shared" si="68"/>
        <v>6.2218945789626494E-2</v>
      </c>
      <c r="AQ339" s="120">
        <f t="shared" si="69"/>
        <v>0.28493098942577988</v>
      </c>
      <c r="AR339" s="120">
        <f t="shared" si="70"/>
        <v>4.821890665732332E-2</v>
      </c>
      <c r="AS339" s="120">
        <f t="shared" si="71"/>
        <v>6.2802761976002222E-2</v>
      </c>
      <c r="AT339" s="120">
        <f t="shared" si="72"/>
        <v>4.9662312639566976E-2</v>
      </c>
      <c r="AU339" s="120">
        <f t="shared" si="73"/>
        <v>6.3659718624419867E-2</v>
      </c>
      <c r="AV339" s="120">
        <f t="shared" si="74"/>
        <v>0.10666143615443267</v>
      </c>
      <c r="AW339" s="120">
        <f t="shared" si="75"/>
        <v>0.18825853523066333</v>
      </c>
      <c r="AX339" s="120">
        <f t="shared" si="76"/>
        <v>0.99999999999999978</v>
      </c>
      <c r="AY339" s="120">
        <f>SUMPRODUCT(AN339:AW339,幕後結果_最佳化!$Z$1005:$AI$1005)</f>
        <v>8.5510890001872772E-2</v>
      </c>
      <c r="AZ339" s="120">
        <f>(SUMPRODUCT(AN339:AW339,MMULT(AN339:AW339,幕後結果!$AB$9:$AK$18)))*252</f>
        <v>2.8293201068493118E-2</v>
      </c>
      <c r="BA339" s="120">
        <f t="shared" si="77"/>
        <v>0.16820582947238516</v>
      </c>
      <c r="BB339" s="115">
        <f t="shared" si="78"/>
        <v>0.25332588136529671</v>
      </c>
      <c r="BC339" s="53"/>
      <c r="BD339" s="53"/>
    </row>
    <row r="340" spans="1:56">
      <c r="A340" s="88">
        <v>339</v>
      </c>
      <c r="B340" s="116">
        <v>0.16176131592200393</v>
      </c>
      <c r="C340" s="116">
        <v>0.72630591852881743</v>
      </c>
      <c r="D340" s="116">
        <v>0.61911807703213628</v>
      </c>
      <c r="E340" s="116">
        <v>0.99867978035210303</v>
      </c>
      <c r="F340" s="116">
        <v>1.4145419753480937E-2</v>
      </c>
      <c r="G340" s="116">
        <v>0.39241252849350938</v>
      </c>
      <c r="H340" s="116">
        <v>0.74009043633651306</v>
      </c>
      <c r="I340" s="116">
        <v>1.7821895621274786E-2</v>
      </c>
      <c r="J340" s="116">
        <v>0.71708523377108735</v>
      </c>
      <c r="K340" s="97">
        <v>0.87670097472350172</v>
      </c>
      <c r="L340" s="98"/>
      <c r="M340" s="99">
        <v>339</v>
      </c>
      <c r="N340" s="119">
        <v>-0.98724482525383717</v>
      </c>
      <c r="O340" s="119">
        <v>0.60167850178790361</v>
      </c>
      <c r="P340" s="119">
        <v>0.30316536036293229</v>
      </c>
      <c r="Q340" s="119">
        <v>3.0067648488282663</v>
      </c>
      <c r="R340" s="119">
        <v>-2.1932296196386321</v>
      </c>
      <c r="S340" s="119">
        <v>-0.2730366316712996</v>
      </c>
      <c r="T340" s="119">
        <v>0.6436242406226802</v>
      </c>
      <c r="U340" s="116">
        <v>-2.1009678193917396</v>
      </c>
      <c r="V340" s="116">
        <v>0.57420434050349634</v>
      </c>
      <c r="W340" s="91">
        <v>1.1586520322868168</v>
      </c>
      <c r="X340" s="53"/>
      <c r="Y340" s="92">
        <v>339</v>
      </c>
      <c r="Z340" s="116">
        <f>(幕後結果!$AB$2+幕後結果!$AB$4*幕後結果_最佳化!$N1341)*12/3</f>
        <v>-1.3218994874939591</v>
      </c>
      <c r="AA340" s="116">
        <f>(幕後結果!$AC$2+幕後結果!$AC$4*幕後結果_最佳化!$O1341)*12/3</f>
        <v>0.7706326313680818</v>
      </c>
      <c r="AB340" s="116">
        <f>(幕後結果!$AD$2+幕後結果!$AD$4*幕後結果_最佳化!$P1341)*12/3</f>
        <v>0.11434597191908898</v>
      </c>
      <c r="AC340" s="116">
        <f>(幕後結果!$AE$2+幕後結果!$AE$4*幕後結果_最佳化!$Q1341)*12/3</f>
        <v>2.2025104902184056</v>
      </c>
      <c r="AD340" s="116">
        <f>(幕後結果!$AF$2+幕後結果!$AF$4*幕後結果_最佳化!$R1341)*12/3</f>
        <v>-1.7419011073281514</v>
      </c>
      <c r="AE340" s="116">
        <f>(幕後結果!$AG$2+幕後結果!$AG$4*幕後結果_最佳化!$S1341)*12/3</f>
        <v>1.1829731891667197</v>
      </c>
      <c r="AF340" s="116">
        <f>(幕後結果!$AH$2+幕後結果!$AH$4*幕後結果_最佳化!$T1341)*12/3</f>
        <v>0.23302307124224328</v>
      </c>
      <c r="AG340" s="116">
        <f>(幕後結果!$AI$2+幕後結果!$AI$4*幕後結果_最佳化!$U1341)*12/3</f>
        <v>-0.77587447801837606</v>
      </c>
      <c r="AH340" s="116">
        <f>(幕後結果!$AJ$2+幕後結果!$AJ$4*幕後結果_最佳化!$V1341)*12/3</f>
        <v>-0.47029531123872714</v>
      </c>
      <c r="AI340" s="93">
        <f>(幕後結果!$AK$2+幕後結果!$AK$4*幕後結果_最佳化!$W1341)*12/3</f>
        <v>0.51422201562243064</v>
      </c>
      <c r="AJ340" s="53"/>
      <c r="AK340" s="53"/>
      <c r="AL340" s="53"/>
      <c r="AM340" s="101">
        <v>339</v>
      </c>
      <c r="AN340" s="120">
        <f t="shared" si="66"/>
        <v>0.15480917086356091</v>
      </c>
      <c r="AO340" s="120">
        <f t="shared" si="67"/>
        <v>0.18799792859472275</v>
      </c>
      <c r="AP340" s="120">
        <f t="shared" si="68"/>
        <v>0.13675871308488288</v>
      </c>
      <c r="AQ340" s="120">
        <f t="shared" si="69"/>
        <v>3.4806771929768776E-2</v>
      </c>
      <c r="AR340" s="120">
        <f t="shared" si="70"/>
        <v>1.2517717317317729E-2</v>
      </c>
      <c r="AS340" s="120">
        <f t="shared" si="71"/>
        <v>0.13735740250133696</v>
      </c>
      <c r="AT340" s="120">
        <f t="shared" si="72"/>
        <v>0.17374578253053399</v>
      </c>
      <c r="AU340" s="120">
        <f t="shared" si="73"/>
        <v>8.3219510134201952E-2</v>
      </c>
      <c r="AV340" s="120">
        <f t="shared" si="74"/>
        <v>5.108552906707307E-3</v>
      </c>
      <c r="AW340" s="120">
        <f t="shared" si="75"/>
        <v>7.3678450136966667E-2</v>
      </c>
      <c r="AX340" s="120">
        <f t="shared" si="76"/>
        <v>1</v>
      </c>
      <c r="AY340" s="120">
        <f>SUMPRODUCT(AN340:AW340,幕後結果_最佳化!$Z$1005:$AI$1005)</f>
        <v>0.18735774811494083</v>
      </c>
      <c r="AZ340" s="120">
        <f>(SUMPRODUCT(AN340:AW340,MMULT(AN340:AW340,幕後結果!$AB$9:$AK$18)))*252</f>
        <v>3.1293955354694231E-2</v>
      </c>
      <c r="BA340" s="120">
        <f t="shared" si="77"/>
        <v>0.17690097612702488</v>
      </c>
      <c r="BB340" s="115">
        <f t="shared" si="78"/>
        <v>0.81660232338804062</v>
      </c>
      <c r="BC340" s="53"/>
      <c r="BD340" s="53"/>
    </row>
    <row r="341" spans="1:56">
      <c r="A341" s="88">
        <v>340</v>
      </c>
      <c r="B341" s="116">
        <v>0.81425284931291775</v>
      </c>
      <c r="C341" s="116">
        <v>0.75327297048861519</v>
      </c>
      <c r="D341" s="116">
        <v>0.11863174921357289</v>
      </c>
      <c r="E341" s="116">
        <v>0.23966754827366765</v>
      </c>
      <c r="F341" s="116">
        <v>0.17479800834370884</v>
      </c>
      <c r="G341" s="116">
        <v>3.6664680041603948E-2</v>
      </c>
      <c r="H341" s="116">
        <v>0.7154181113571958</v>
      </c>
      <c r="I341" s="116">
        <v>0.81436552544599961</v>
      </c>
      <c r="J341" s="116">
        <v>0.40360673303054129</v>
      </c>
      <c r="K341" s="97">
        <v>0.97372235079385683</v>
      </c>
      <c r="L341" s="98"/>
      <c r="M341" s="99">
        <v>340</v>
      </c>
      <c r="N341" s="119">
        <v>0.89367780982900902</v>
      </c>
      <c r="O341" s="119">
        <v>0.68482547313893671</v>
      </c>
      <c r="P341" s="119">
        <v>-1.1818543489065907</v>
      </c>
      <c r="Q341" s="119">
        <v>-0.70737237977942002</v>
      </c>
      <c r="R341" s="119">
        <v>-0.9353731741562854</v>
      </c>
      <c r="S341" s="119">
        <v>-1.7907753023340474</v>
      </c>
      <c r="T341" s="119">
        <v>0.5692834781217897</v>
      </c>
      <c r="U341" s="116">
        <v>0.89409895364411085</v>
      </c>
      <c r="V341" s="116">
        <v>-0.24402240707776435</v>
      </c>
      <c r="W341" s="91">
        <v>1.9385570441383402</v>
      </c>
      <c r="X341" s="53"/>
      <c r="Y341" s="92">
        <v>340</v>
      </c>
      <c r="Z341" s="116">
        <f>(幕後結果!$AB$2+幕後結果!$AB$4*幕後結果_最佳化!$N1342)*12/3</f>
        <v>1.6935903049765331</v>
      </c>
      <c r="AA341" s="116">
        <f>(幕後結果!$AC$2+幕後結果!$AC$4*幕後結果_最佳化!$O1342)*12/3</f>
        <v>0.7333607160969976</v>
      </c>
      <c r="AB341" s="116">
        <f>(幕後結果!$AD$2+幕後結果!$AD$4*幕後結果_最佳化!$P1342)*12/3</f>
        <v>-0.65066430272548947</v>
      </c>
      <c r="AC341" s="116">
        <f>(幕後結果!$AE$2+幕後結果!$AE$4*幕後結果_最佳化!$Q1342)*12/3</f>
        <v>-0.43658069837771812</v>
      </c>
      <c r="AD341" s="116">
        <f>(幕後結果!$AF$2+幕後結果!$AF$4*幕後結果_最佳化!$R1342)*12/3</f>
        <v>-0.9517765496811984</v>
      </c>
      <c r="AE341" s="116">
        <f>(幕後結果!$AG$2+幕後結果!$AG$4*幕後結果_最佳化!$S1342)*12/3</f>
        <v>-0.61526104213662547</v>
      </c>
      <c r="AF341" s="116">
        <f>(幕後結果!$AH$2+幕後結果!$AH$4*幕後結果_最佳化!$T1342)*12/3</f>
        <v>0.25065488120361845</v>
      </c>
      <c r="AG341" s="116">
        <f>(幕後結果!$AI$2+幕後結果!$AI$4*幕後結果_最佳化!$U1342)*12/3</f>
        <v>6.4782464526868755E-2</v>
      </c>
      <c r="AH341" s="116">
        <f>(幕後結果!$AJ$2+幕後結果!$AJ$4*幕後結果_最佳化!$V1342)*12/3</f>
        <v>-0.4442779665637106</v>
      </c>
      <c r="AI341" s="93">
        <f>(幕後結果!$AK$2+幕後結果!$AK$4*幕後結果_最佳化!$W1342)*12/3</f>
        <v>0.96046779397471882</v>
      </c>
      <c r="AJ341" s="53"/>
      <c r="AK341" s="53"/>
      <c r="AL341" s="53"/>
      <c r="AM341" s="101">
        <v>340</v>
      </c>
      <c r="AN341" s="120">
        <f t="shared" si="66"/>
        <v>1.3633293079467729E-2</v>
      </c>
      <c r="AO341" s="120">
        <f t="shared" si="67"/>
        <v>0.24793033792365141</v>
      </c>
      <c r="AP341" s="120">
        <f t="shared" si="68"/>
        <v>6.5271478790365378E-2</v>
      </c>
      <c r="AQ341" s="120">
        <f t="shared" si="69"/>
        <v>0.18968099072380951</v>
      </c>
      <c r="AR341" s="120">
        <f t="shared" si="70"/>
        <v>1.2346878984539523E-2</v>
      </c>
      <c r="AS341" s="120">
        <f t="shared" si="71"/>
        <v>0.1273198856809776</v>
      </c>
      <c r="AT341" s="120">
        <f t="shared" si="72"/>
        <v>9.9756826062478537E-5</v>
      </c>
      <c r="AU341" s="120">
        <f t="shared" si="73"/>
        <v>0.22520085445123661</v>
      </c>
      <c r="AV341" s="120">
        <f t="shared" si="74"/>
        <v>3.1214867128204947E-2</v>
      </c>
      <c r="AW341" s="120">
        <f t="shared" si="75"/>
        <v>8.7301656411684747E-2</v>
      </c>
      <c r="AX341" s="120">
        <f t="shared" si="76"/>
        <v>1</v>
      </c>
      <c r="AY341" s="120">
        <f>SUMPRODUCT(AN341:AW341,幕後結果_最佳化!$Z$1005:$AI$1005)</f>
        <v>0.16893710817893115</v>
      </c>
      <c r="AZ341" s="120">
        <f>(SUMPRODUCT(AN341:AW341,MMULT(AN341:AW341,幕後結果!$AB$9:$AK$18)))*252</f>
        <v>2.4105907516645812E-2</v>
      </c>
      <c r="BA341" s="120">
        <f t="shared" si="77"/>
        <v>0.15526077262671925</v>
      </c>
      <c r="BB341" s="115">
        <f t="shared" si="78"/>
        <v>0.81177689667918784</v>
      </c>
      <c r="BC341" s="53"/>
      <c r="BD341" s="53"/>
    </row>
    <row r="342" spans="1:56">
      <c r="A342" s="88">
        <v>341</v>
      </c>
      <c r="B342" s="116">
        <v>0.15731653866333528</v>
      </c>
      <c r="C342" s="116">
        <v>0.7391771625673067</v>
      </c>
      <c r="D342" s="116">
        <v>0.69926280000028296</v>
      </c>
      <c r="E342" s="116">
        <v>0.76576071593629647</v>
      </c>
      <c r="F342" s="116">
        <v>0.62819031859898766</v>
      </c>
      <c r="G342" s="116">
        <v>0.65076293510306926</v>
      </c>
      <c r="H342" s="116">
        <v>0.61790527341252521</v>
      </c>
      <c r="I342" s="116">
        <v>0.93381409367580481</v>
      </c>
      <c r="J342" s="116">
        <v>0.37558638946091194</v>
      </c>
      <c r="K342" s="97">
        <v>0.62313566824218869</v>
      </c>
      <c r="L342" s="98"/>
      <c r="M342" s="99">
        <v>341</v>
      </c>
      <c r="N342" s="119">
        <v>-1.0055479403047614</v>
      </c>
      <c r="O342" s="119">
        <v>0.64081070820327357</v>
      </c>
      <c r="P342" s="119">
        <v>0.52228142535863964</v>
      </c>
      <c r="Q342" s="119">
        <v>0.72495674319284564</v>
      </c>
      <c r="R342" s="119">
        <v>0.3270641543646377</v>
      </c>
      <c r="S342" s="119">
        <v>0.3873810512196269</v>
      </c>
      <c r="T342" s="119">
        <v>0.29998387792868886</v>
      </c>
      <c r="U342" s="116">
        <v>1.50481435279667</v>
      </c>
      <c r="V342" s="116">
        <v>-0.31709333910419868</v>
      </c>
      <c r="W342" s="91">
        <v>0.31372664295086167</v>
      </c>
      <c r="X342" s="53"/>
      <c r="Y342" s="92">
        <v>341</v>
      </c>
      <c r="Z342" s="116">
        <f>(幕後結果!$AB$2+幕後結果!$AB$4*幕後結果_最佳化!$N1343)*12/3</f>
        <v>-1.3512429892292357</v>
      </c>
      <c r="AA342" s="116">
        <f>(幕後結果!$AC$2+幕後結果!$AC$4*幕後結果_最佳化!$O1343)*12/3</f>
        <v>0.7996504888575745</v>
      </c>
      <c r="AB342" s="116">
        <f>(幕後結果!$AD$2+幕後結果!$AD$4*幕後結果_最佳化!$P1343)*12/3</f>
        <v>0.28241951059727644</v>
      </c>
      <c r="AC342" s="116">
        <f>(幕後結果!$AE$2+幕後結果!$AE$4*幕後結果_最佳化!$Q1343)*12/3</f>
        <v>0.5528011193794885</v>
      </c>
      <c r="AD342" s="116">
        <f>(幕後結果!$AF$2+幕後結果!$AF$4*幕後結果_最佳化!$R1343)*12/3</f>
        <v>-0.33539830725959058</v>
      </c>
      <c r="AE342" s="116">
        <f>(幕後結果!$AG$2+幕後結果!$AG$4*幕後結果_最佳化!$S1343)*12/3</f>
        <v>0.91996702586289525</v>
      </c>
      <c r="AF342" s="116">
        <f>(幕後結果!$AH$2+幕後結果!$AH$4*幕後結果_最佳化!$T1343)*12/3</f>
        <v>0.16028800048871583</v>
      </c>
      <c r="AG342" s="116">
        <f>(幕後結果!$AI$2+幕後結果!$AI$4*幕後結果_最佳化!$U1343)*12/3</f>
        <v>0.8098567179758005</v>
      </c>
      <c r="AH342" s="116">
        <f>(幕後結果!$AJ$2+幕後結果!$AJ$4*幕後結果_最佳化!$V1343)*12/3</f>
        <v>2.6741568344821331E-2</v>
      </c>
      <c r="AI342" s="93">
        <f>(幕後結果!$AK$2+幕後結果!$AK$4*幕後結果_最佳化!$W1343)*12/3</f>
        <v>0.70351575156621815</v>
      </c>
      <c r="AJ342" s="53"/>
      <c r="AK342" s="53"/>
      <c r="AL342" s="53"/>
      <c r="AM342" s="101">
        <v>341</v>
      </c>
      <c r="AN342" s="120">
        <f t="shared" si="66"/>
        <v>6.2997527295174487E-3</v>
      </c>
      <c r="AO342" s="120">
        <f t="shared" si="67"/>
        <v>9.6868008670437742E-3</v>
      </c>
      <c r="AP342" s="120">
        <f t="shared" si="68"/>
        <v>0.14062010904967057</v>
      </c>
      <c r="AQ342" s="120">
        <f t="shared" si="69"/>
        <v>3.5138965916423112E-2</v>
      </c>
      <c r="AR342" s="120">
        <f t="shared" si="70"/>
        <v>2.3767431745873348E-2</v>
      </c>
      <c r="AS342" s="120">
        <f t="shared" si="71"/>
        <v>0.16582257346634974</v>
      </c>
      <c r="AT342" s="120">
        <f t="shared" si="72"/>
        <v>0.21495859063842557</v>
      </c>
      <c r="AU342" s="120">
        <f t="shared" si="73"/>
        <v>0.10590621343986997</v>
      </c>
      <c r="AV342" s="120">
        <f t="shared" si="74"/>
        <v>0.13035392927204903</v>
      </c>
      <c r="AW342" s="120">
        <f t="shared" si="75"/>
        <v>0.1674456328747774</v>
      </c>
      <c r="AX342" s="120">
        <f t="shared" si="76"/>
        <v>1</v>
      </c>
      <c r="AY342" s="120">
        <f>SUMPRODUCT(AN342:AW342,幕後結果_最佳化!$Z$1005:$AI$1005)</f>
        <v>9.5672099364410693E-2</v>
      </c>
      <c r="AZ342" s="120">
        <f>(SUMPRODUCT(AN342:AW342,MMULT(AN342:AW342,幕後結果!$AB$9:$AK$18)))*252</f>
        <v>2.3057453255819958E-2</v>
      </c>
      <c r="BA342" s="120">
        <f t="shared" si="77"/>
        <v>0.15184680851377799</v>
      </c>
      <c r="BB342" s="115">
        <f t="shared" si="78"/>
        <v>0.34753512359545152</v>
      </c>
      <c r="BC342" s="53"/>
      <c r="BD342" s="53"/>
    </row>
    <row r="343" spans="1:56">
      <c r="A343" s="88">
        <v>342</v>
      </c>
      <c r="B343" s="116">
        <v>0.24999719581967961</v>
      </c>
      <c r="C343" s="116">
        <v>0.96307347613482497</v>
      </c>
      <c r="D343" s="116">
        <v>0.66271643585197615</v>
      </c>
      <c r="E343" s="116">
        <v>0.25966667878635219</v>
      </c>
      <c r="F343" s="116">
        <v>0.28546127169520163</v>
      </c>
      <c r="G343" s="116">
        <v>0.90743119421946505</v>
      </c>
      <c r="H343" s="116">
        <v>0.60861348290153461</v>
      </c>
      <c r="I343" s="116">
        <v>0.61856500796315039</v>
      </c>
      <c r="J343" s="116">
        <v>0.24540120643518826</v>
      </c>
      <c r="K343" s="97">
        <v>0.30522553389608453</v>
      </c>
      <c r="L343" s="98"/>
      <c r="M343" s="99">
        <v>342</v>
      </c>
      <c r="N343" s="119">
        <v>-0.67449857459947327</v>
      </c>
      <c r="O343" s="119">
        <v>1.7875226928752668</v>
      </c>
      <c r="P343" s="119">
        <v>0.41988820007038702</v>
      </c>
      <c r="Q343" s="119">
        <v>-0.6443733562502415</v>
      </c>
      <c r="R343" s="119">
        <v>-0.56669334455113429</v>
      </c>
      <c r="S343" s="119">
        <v>1.3251011295359869</v>
      </c>
      <c r="T343" s="119">
        <v>0.2757071100454343</v>
      </c>
      <c r="U343" s="116">
        <v>0.30171414537477748</v>
      </c>
      <c r="V343" s="116">
        <v>-0.68903314004537475</v>
      </c>
      <c r="W343" s="91">
        <v>-0.50942969287613971</v>
      </c>
      <c r="X343" s="53"/>
      <c r="Y343" s="92">
        <v>342</v>
      </c>
      <c r="Z343" s="116">
        <f>(幕後結果!$AB$2+幕後結果!$AB$4*幕後結果_最佳化!$N1344)*12/3</f>
        <v>-0.8205055923430753</v>
      </c>
      <c r="AA343" s="116">
        <f>(幕後結果!$AC$2+幕後結果!$AC$4*幕後結果_最佳化!$O1344)*12/3</f>
        <v>1.6052792900315673</v>
      </c>
      <c r="AB343" s="116">
        <f>(幕後結果!$AD$2+幕後結果!$AD$4*幕後結果_最佳化!$P1344)*12/3</f>
        <v>0.34510182537382966</v>
      </c>
      <c r="AC343" s="116">
        <f>(幕後結果!$AE$2+幕後結果!$AE$4*幕後結果_最佳化!$Q1344)*12/3</f>
        <v>-0.35150076844050515</v>
      </c>
      <c r="AD343" s="116">
        <f>(幕後結果!$AF$2+幕後結果!$AF$4*幕後結果_最佳化!$R1344)*12/3</f>
        <v>-0.81149466608898535</v>
      </c>
      <c r="AE343" s="116">
        <f>(幕後結果!$AG$2+幕後結果!$AG$4*幕後結果_最佳化!$S1344)*12/3</f>
        <v>1.2900819889518913</v>
      </c>
      <c r="AF343" s="116">
        <f>(幕後結果!$AH$2+幕後結果!$AH$4*幕後結果_最佳化!$T1344)*12/3</f>
        <v>0.19840867666127238</v>
      </c>
      <c r="AG343" s="116">
        <f>(幕後結果!$AI$2+幕後結果!$AI$4*幕後結果_最佳化!$U1344)*12/3</f>
        <v>0.44587440194029498</v>
      </c>
      <c r="AH343" s="116">
        <f>(幕後結果!$AJ$2+幕後結果!$AJ$4*幕後結果_最佳化!$V1344)*12/3</f>
        <v>-0.40297231381465831</v>
      </c>
      <c r="AI343" s="93">
        <f>(幕後結果!$AK$2+幕後結果!$AK$4*幕後結果_最佳化!$W1344)*12/3</f>
        <v>-0.14563586045208288</v>
      </c>
      <c r="AJ343" s="53"/>
      <c r="AK343" s="53"/>
      <c r="AL343" s="53"/>
      <c r="AM343" s="101">
        <v>342</v>
      </c>
      <c r="AN343" s="120">
        <f t="shared" si="66"/>
        <v>0.13326619968823114</v>
      </c>
      <c r="AO343" s="120">
        <f t="shared" si="67"/>
        <v>0.11169960334693976</v>
      </c>
      <c r="AP343" s="120">
        <f t="shared" si="68"/>
        <v>0.10896943362382736</v>
      </c>
      <c r="AQ343" s="120">
        <f t="shared" si="69"/>
        <v>0.19626372107892892</v>
      </c>
      <c r="AR343" s="120">
        <f t="shared" si="70"/>
        <v>8.9762955937913461E-2</v>
      </c>
      <c r="AS343" s="120">
        <f t="shared" si="71"/>
        <v>7.7483798853415969E-2</v>
      </c>
      <c r="AT343" s="120">
        <f t="shared" si="72"/>
        <v>7.0601198445412071E-3</v>
      </c>
      <c r="AU343" s="120">
        <f t="shared" si="73"/>
        <v>4.8830038053555097E-2</v>
      </c>
      <c r="AV343" s="120">
        <f t="shared" si="74"/>
        <v>0.11136773838129881</v>
      </c>
      <c r="AW343" s="120">
        <f t="shared" si="75"/>
        <v>0.11529639119134825</v>
      </c>
      <c r="AX343" s="120">
        <f t="shared" si="76"/>
        <v>1</v>
      </c>
      <c r="AY343" s="120">
        <f>SUMPRODUCT(AN343:AW343,幕後結果_最佳化!$Z$1005:$AI$1005)</f>
        <v>8.2921016823580884E-2</v>
      </c>
      <c r="AZ343" s="120">
        <f>(SUMPRODUCT(AN343:AW343,MMULT(AN343:AW343,幕後結果!$AB$9:$AK$18)))*252</f>
        <v>3.3713317452612468E-2</v>
      </c>
      <c r="BA343" s="120">
        <f t="shared" si="77"/>
        <v>0.18361186631754622</v>
      </c>
      <c r="BB343" s="115">
        <f t="shared" si="78"/>
        <v>0.21796530706989722</v>
      </c>
      <c r="BC343" s="53"/>
      <c r="BD343" s="53"/>
    </row>
    <row r="344" spans="1:56">
      <c r="A344" s="88">
        <v>343</v>
      </c>
      <c r="B344" s="116">
        <v>0.94786262591064974</v>
      </c>
      <c r="C344" s="116">
        <v>0.9398242348691126</v>
      </c>
      <c r="D344" s="116">
        <v>0.17344162497657112</v>
      </c>
      <c r="E344" s="116">
        <v>0.7962301747514744</v>
      </c>
      <c r="F344" s="116">
        <v>0.59744304377823831</v>
      </c>
      <c r="G344" s="116">
        <v>0.67532766682457912</v>
      </c>
      <c r="H344" s="116">
        <v>0.30687484768296436</v>
      </c>
      <c r="I344" s="116">
        <v>2.6475759194763304E-2</v>
      </c>
      <c r="J344" s="116">
        <v>0.40540620159981455</v>
      </c>
      <c r="K344" s="97">
        <v>0.41827551339719249</v>
      </c>
      <c r="L344" s="98"/>
      <c r="M344" s="99">
        <v>343</v>
      </c>
      <c r="N344" s="119">
        <v>1.6244737037295778</v>
      </c>
      <c r="O344" s="119">
        <v>1.5532997906646686</v>
      </c>
      <c r="P344" s="119">
        <v>-0.94065195053779926</v>
      </c>
      <c r="Q344" s="119">
        <v>0.82823107123735129</v>
      </c>
      <c r="R344" s="119">
        <v>0.2467342315882961</v>
      </c>
      <c r="S344" s="119">
        <v>0.45467278007414003</v>
      </c>
      <c r="T344" s="119">
        <v>-0.50472827997280101</v>
      </c>
      <c r="U344" s="116">
        <v>-1.9353160955463637</v>
      </c>
      <c r="V344" s="116">
        <v>-0.23937810890031599</v>
      </c>
      <c r="W344" s="91">
        <v>-0.20630710773149208</v>
      </c>
      <c r="X344" s="53"/>
      <c r="Y344" s="92">
        <v>343</v>
      </c>
      <c r="Z344" s="116">
        <f>(幕後結果!$AB$2+幕後結果!$AB$4*幕後結果_最佳化!$N1345)*12/3</f>
        <v>2.8652001933010731</v>
      </c>
      <c r="AA344" s="116">
        <f>(幕後結果!$AC$2+幕後結果!$AC$4*幕後結果_最佳化!$O1345)*12/3</f>
        <v>1.3187739284067788</v>
      </c>
      <c r="AB344" s="116">
        <f>(幕後結果!$AD$2+幕後結果!$AD$4*幕後結果_最佳化!$P1345)*12/3</f>
        <v>-0.2611772190727164</v>
      </c>
      <c r="AC344" s="116">
        <f>(幕後結果!$AE$2+幕後結果!$AE$4*幕後結果_最佳化!$Q1345)*12/3</f>
        <v>0.88286360190034741</v>
      </c>
      <c r="AD344" s="116">
        <f>(幕後結果!$AF$2+幕後結果!$AF$4*幕後結果_最佳化!$R1345)*12/3</f>
        <v>-0.14797479530773727</v>
      </c>
      <c r="AE344" s="116">
        <f>(幕後結果!$AG$2+幕後結果!$AG$4*幕後結果_最佳化!$S1345)*12/3</f>
        <v>1.2563870575501508</v>
      </c>
      <c r="AF344" s="116">
        <f>(幕後結果!$AH$2+幕後結果!$AH$4*幕後結果_最佳化!$T1345)*12/3</f>
        <v>1.3767234533733831E-2</v>
      </c>
      <c r="AG344" s="116">
        <f>(幕後結果!$AI$2+幕後結果!$AI$4*幕後結果_最佳化!$U1345)*12/3</f>
        <v>-0.3297883785184082</v>
      </c>
      <c r="AH344" s="116">
        <f>(幕後結果!$AJ$2+幕後結果!$AJ$4*幕後結果_最佳化!$V1345)*12/3</f>
        <v>-0.50612976637265694</v>
      </c>
      <c r="AI344" s="93">
        <f>(幕後結果!$AK$2+幕後結果!$AK$4*幕後結果_最佳化!$W1345)*12/3</f>
        <v>-0.1942662668614564</v>
      </c>
      <c r="AJ344" s="53"/>
      <c r="AK344" s="53"/>
      <c r="AL344" s="53"/>
      <c r="AM344" s="101">
        <v>343</v>
      </c>
      <c r="AN344" s="120">
        <f t="shared" si="66"/>
        <v>0.15318176805876413</v>
      </c>
      <c r="AO344" s="120">
        <f t="shared" si="67"/>
        <v>7.5218340564432423E-3</v>
      </c>
      <c r="AP344" s="120">
        <f t="shared" si="68"/>
        <v>0.16788400882283505</v>
      </c>
      <c r="AQ344" s="120">
        <f t="shared" si="69"/>
        <v>9.2650570169811458E-2</v>
      </c>
      <c r="AR344" s="120">
        <f t="shared" si="70"/>
        <v>2.7694740337601772E-2</v>
      </c>
      <c r="AS344" s="120">
        <f t="shared" si="71"/>
        <v>0.11904642977612083</v>
      </c>
      <c r="AT344" s="120">
        <f t="shared" si="72"/>
        <v>0.15825321394517478</v>
      </c>
      <c r="AU344" s="120">
        <f t="shared" si="73"/>
        <v>5.9564195539998609E-2</v>
      </c>
      <c r="AV344" s="120">
        <f t="shared" si="74"/>
        <v>0.16485387010148167</v>
      </c>
      <c r="AW344" s="120">
        <f t="shared" si="75"/>
        <v>4.9349369191768515E-2</v>
      </c>
      <c r="AX344" s="120">
        <f t="shared" si="76"/>
        <v>1</v>
      </c>
      <c r="AY344" s="120">
        <f>SUMPRODUCT(AN344:AW344,幕後結果_最佳化!$Z$1005:$AI$1005)</f>
        <v>7.2213664890075913E-2</v>
      </c>
      <c r="AZ344" s="120">
        <f>(SUMPRODUCT(AN344:AW344,MMULT(AN344:AW344,幕後結果!$AB$9:$AK$18)))*252</f>
        <v>3.7249883953470349E-2</v>
      </c>
      <c r="BA344" s="120">
        <f t="shared" si="77"/>
        <v>0.19300229002131128</v>
      </c>
      <c r="BB344" s="115">
        <f t="shared" si="78"/>
        <v>0.15188247189626145</v>
      </c>
      <c r="BC344" s="53"/>
      <c r="BD344" s="53"/>
    </row>
    <row r="345" spans="1:56">
      <c r="A345" s="88">
        <v>344</v>
      </c>
      <c r="B345" s="116">
        <v>0.44780761762065047</v>
      </c>
      <c r="C345" s="116">
        <v>0.87467981401315864</v>
      </c>
      <c r="D345" s="116">
        <v>0.51385963314817307</v>
      </c>
      <c r="E345" s="116">
        <v>0.44883264509525111</v>
      </c>
      <c r="F345" s="116">
        <v>0.37004225248119793</v>
      </c>
      <c r="G345" s="116">
        <v>0.9875235576061292</v>
      </c>
      <c r="H345" s="116">
        <v>0.60348938281407416</v>
      </c>
      <c r="I345" s="116">
        <v>0.52399020475149616</v>
      </c>
      <c r="J345" s="116">
        <v>0.65972664842655826</v>
      </c>
      <c r="K345" s="97">
        <v>0.39015472166236909</v>
      </c>
      <c r="L345" s="98"/>
      <c r="M345" s="99">
        <v>344</v>
      </c>
      <c r="N345" s="119">
        <v>-0.13120235222149323</v>
      </c>
      <c r="O345" s="119">
        <v>1.1487953627776237</v>
      </c>
      <c r="P345" s="119">
        <v>3.4747939614494509E-2</v>
      </c>
      <c r="Q345" s="119">
        <v>-0.12861121694259611</v>
      </c>
      <c r="R345" s="119">
        <v>-0.33174144187653093</v>
      </c>
      <c r="S345" s="119">
        <v>2.2421313436538521</v>
      </c>
      <c r="T345" s="119">
        <v>0.26238941256076964</v>
      </c>
      <c r="U345" s="116">
        <v>6.0170814176156322E-2</v>
      </c>
      <c r="V345" s="116">
        <v>0.41171721829261093</v>
      </c>
      <c r="W345" s="91">
        <v>-0.27891579942199274</v>
      </c>
      <c r="X345" s="53"/>
      <c r="Y345" s="92">
        <v>344</v>
      </c>
      <c r="Z345" s="116">
        <f>(幕後結果!$AB$2+幕後結果!$AB$4*幕後結果_最佳化!$N1346)*12/3</f>
        <v>5.0505358512124177E-2</v>
      </c>
      <c r="AA345" s="116">
        <f>(幕後結果!$AC$2+幕後結果!$AC$4*幕後結果_最佳化!$O1346)*12/3</f>
        <v>1.1190397611983882</v>
      </c>
      <c r="AB345" s="116">
        <f>(幕後結果!$AD$2+幕後結果!$AD$4*幕後結果_最佳化!$P1346)*12/3</f>
        <v>0.11427229337003357</v>
      </c>
      <c r="AC345" s="116">
        <f>(幕後結果!$AE$2+幕後結果!$AE$4*幕後結果_最佳化!$Q1346)*12/3</f>
        <v>2.1424119226275212E-2</v>
      </c>
      <c r="AD345" s="116">
        <f>(幕後結果!$AF$2+幕後結果!$AF$4*幕後結果_最佳化!$R1346)*12/3</f>
        <v>-0.63195592997772287</v>
      </c>
      <c r="AE345" s="116">
        <f>(幕後結果!$AG$2+幕後結果!$AG$4*幕後結果_最佳化!$S1346)*12/3</f>
        <v>1.953111082595469</v>
      </c>
      <c r="AF345" s="116">
        <f>(幕後結果!$AH$2+幕後結果!$AH$4*幕後結果_最佳化!$T1346)*12/3</f>
        <v>0.19292739276973733</v>
      </c>
      <c r="AG345" s="116">
        <f>(幕後結果!$AI$2+幕後結果!$AI$4*幕後結果_最佳化!$U1346)*12/3</f>
        <v>0.4478822963059626</v>
      </c>
      <c r="AH345" s="116">
        <f>(幕後結果!$AJ$2+幕後結果!$AJ$4*幕後結果_最佳化!$V1346)*12/3</f>
        <v>9.8488435306405608E-2</v>
      </c>
      <c r="AI345" s="93">
        <f>(幕後結果!$AK$2+幕後結果!$AK$4*幕後結果_最佳化!$W1346)*12/3</f>
        <v>0.34634794005232034</v>
      </c>
      <c r="AJ345" s="53"/>
      <c r="AK345" s="53"/>
      <c r="AL345" s="53"/>
      <c r="AM345" s="101">
        <v>344</v>
      </c>
      <c r="AN345" s="120">
        <f t="shared" si="66"/>
        <v>0.13635714422363923</v>
      </c>
      <c r="AO345" s="120">
        <f t="shared" si="67"/>
        <v>2.2962061401190084E-2</v>
      </c>
      <c r="AP345" s="120">
        <f t="shared" si="68"/>
        <v>0.1680706547082039</v>
      </c>
      <c r="AQ345" s="120">
        <f t="shared" si="69"/>
        <v>2.7492506533735254E-2</v>
      </c>
      <c r="AR345" s="120">
        <f t="shared" si="70"/>
        <v>0.17351701054913735</v>
      </c>
      <c r="AS345" s="120">
        <f t="shared" si="71"/>
        <v>1.4291453921505676E-2</v>
      </c>
      <c r="AT345" s="120">
        <f t="shared" si="72"/>
        <v>0.18408510641410963</v>
      </c>
      <c r="AU345" s="120">
        <f t="shared" si="73"/>
        <v>0.12026155587486832</v>
      </c>
      <c r="AV345" s="120">
        <f t="shared" si="74"/>
        <v>0.13416415754139435</v>
      </c>
      <c r="AW345" s="120">
        <f t="shared" si="75"/>
        <v>1.8798348832216118E-2</v>
      </c>
      <c r="AX345" s="120">
        <f t="shared" si="76"/>
        <v>0.99999999999999978</v>
      </c>
      <c r="AY345" s="120">
        <f>SUMPRODUCT(AN345:AW345,幕後結果_最佳化!$Z$1005:$AI$1005)</f>
        <v>-5.1089189623988063E-2</v>
      </c>
      <c r="AZ345" s="120">
        <f>(SUMPRODUCT(AN345:AW345,MMULT(AN345:AW345,幕後結果!$AB$9:$AK$18)))*252</f>
        <v>3.2823343735267886E-2</v>
      </c>
      <c r="BA345" s="120">
        <f t="shared" si="77"/>
        <v>0.18117213840783544</v>
      </c>
      <c r="BB345" s="115">
        <f t="shared" si="78"/>
        <v>-0.51878390601323909</v>
      </c>
      <c r="BC345" s="53"/>
      <c r="BD345" s="53"/>
    </row>
    <row r="346" spans="1:56">
      <c r="A346" s="88">
        <v>345</v>
      </c>
      <c r="B346" s="116">
        <v>0.67730792584836097</v>
      </c>
      <c r="C346" s="116">
        <v>0.44998084298490371</v>
      </c>
      <c r="D346" s="116">
        <v>9.7792454995619948E-2</v>
      </c>
      <c r="E346" s="116">
        <v>0.55828596381831486</v>
      </c>
      <c r="F346" s="116">
        <v>0.83853831267956314</v>
      </c>
      <c r="G346" s="116">
        <v>0.91535938553770357</v>
      </c>
      <c r="H346" s="116">
        <v>0.48126252272179393</v>
      </c>
      <c r="I346" s="116">
        <v>0.63516464323916644</v>
      </c>
      <c r="J346" s="116">
        <v>0.88702089585011312</v>
      </c>
      <c r="K346" s="97">
        <v>0.73756237544216741</v>
      </c>
      <c r="L346" s="98"/>
      <c r="M346" s="99">
        <v>345</v>
      </c>
      <c r="N346" s="119">
        <v>0.46018400858298131</v>
      </c>
      <c r="O346" s="119">
        <v>-0.12570974715128558</v>
      </c>
      <c r="P346" s="119">
        <v>-1.2942331196240848</v>
      </c>
      <c r="Q346" s="119">
        <v>0.14662493341577515</v>
      </c>
      <c r="R346" s="119">
        <v>0.98846825384772152</v>
      </c>
      <c r="S346" s="119">
        <v>1.3745170237093041</v>
      </c>
      <c r="T346" s="119">
        <v>-4.6985172078785678E-2</v>
      </c>
      <c r="U346" s="116">
        <v>0.34556358929409625</v>
      </c>
      <c r="V346" s="116">
        <v>1.2108361477606182</v>
      </c>
      <c r="W346" s="91">
        <v>0.63584838220424622</v>
      </c>
      <c r="X346" s="53"/>
      <c r="Y346" s="92">
        <v>345</v>
      </c>
      <c r="Z346" s="116">
        <f>(幕後結果!$AB$2+幕後結果!$AB$4*幕後結果_最佳化!$N1347)*12/3</f>
        <v>0.99861428184039136</v>
      </c>
      <c r="AA346" s="116">
        <f>(幕後結果!$AC$2+幕後結果!$AC$4*幕後結果_最佳化!$O1347)*12/3</f>
        <v>0.17419484472715915</v>
      </c>
      <c r="AB346" s="116">
        <f>(幕後結果!$AD$2+幕後結果!$AD$4*幕後結果_最佳化!$P1347)*12/3</f>
        <v>-0.87746678160213298</v>
      </c>
      <c r="AC346" s="116">
        <f>(幕後結果!$AE$2+幕後結果!$AE$4*幕後結果_最佳化!$Q1347)*12/3</f>
        <v>6.5225079604539368E-2</v>
      </c>
      <c r="AD346" s="116">
        <f>(幕後結果!$AF$2+幕後結果!$AF$4*幕後結果_最佳化!$R1347)*12/3</f>
        <v>4.6521673807056019E-2</v>
      </c>
      <c r="AE346" s="116">
        <f>(幕後結果!$AG$2+幕後結果!$AG$4*幕後結果_最佳化!$S1347)*12/3</f>
        <v>1.3257206327767124</v>
      </c>
      <c r="AF346" s="116">
        <f>(幕後結果!$AH$2+幕後結果!$AH$4*幕後結果_最佳化!$T1347)*12/3</f>
        <v>-1.5451689421279535E-2</v>
      </c>
      <c r="AG346" s="116">
        <f>(幕後結果!$AI$2+幕後結果!$AI$4*幕後結果_最佳化!$U1347)*12/3</f>
        <v>0.42960687310277951</v>
      </c>
      <c r="AH346" s="116">
        <f>(幕後結果!$AJ$2+幕後結果!$AJ$4*幕後結果_最佳化!$V1347)*12/3</f>
        <v>0.36232370824599452</v>
      </c>
      <c r="AI346" s="93">
        <f>(幕後結果!$AK$2+幕後結果!$AK$4*幕後結果_最佳化!$W1347)*12/3</f>
        <v>0.99321474219164585</v>
      </c>
      <c r="AJ346" s="53"/>
      <c r="AK346" s="53"/>
      <c r="AL346" s="53"/>
      <c r="AM346" s="101">
        <v>345</v>
      </c>
      <c r="AN346" s="120">
        <f t="shared" si="66"/>
        <v>3.6377558476010881E-2</v>
      </c>
      <c r="AO346" s="120">
        <f t="shared" si="67"/>
        <v>0.28340445532673869</v>
      </c>
      <c r="AP346" s="120">
        <f t="shared" si="68"/>
        <v>0.10991236837467747</v>
      </c>
      <c r="AQ346" s="120">
        <f t="shared" si="69"/>
        <v>2.372639958474873E-3</v>
      </c>
      <c r="AR346" s="120">
        <f t="shared" si="70"/>
        <v>2.7223292263731432E-2</v>
      </c>
      <c r="AS346" s="120">
        <f t="shared" si="71"/>
        <v>0.14936846049066843</v>
      </c>
      <c r="AT346" s="120">
        <f t="shared" si="72"/>
        <v>0.14238016958509586</v>
      </c>
      <c r="AU346" s="120">
        <f t="shared" si="73"/>
        <v>3.2765433117516569E-2</v>
      </c>
      <c r="AV346" s="120">
        <f t="shared" si="74"/>
        <v>0.21164133524699302</v>
      </c>
      <c r="AW346" s="120">
        <f t="shared" si="75"/>
        <v>4.5542871600929525E-3</v>
      </c>
      <c r="AX346" s="120">
        <f t="shared" si="76"/>
        <v>1.0000000000000002</v>
      </c>
      <c r="AY346" s="120">
        <f>SUMPRODUCT(AN346:AW346,幕後結果_最佳化!$Z$1005:$AI$1005)</f>
        <v>0.10650150994589042</v>
      </c>
      <c r="AZ346" s="120">
        <f>(SUMPRODUCT(AN346:AW346,MMULT(AN346:AW346,幕後結果!$AB$9:$AK$18)))*252</f>
        <v>2.4148346485026444E-2</v>
      </c>
      <c r="BA346" s="120">
        <f t="shared" si="77"/>
        <v>0.15539738249091084</v>
      </c>
      <c r="BB346" s="115">
        <f t="shared" si="78"/>
        <v>0.40928301961334812</v>
      </c>
      <c r="BC346" s="53"/>
      <c r="BD346" s="53"/>
    </row>
    <row r="347" spans="1:56">
      <c r="A347" s="88">
        <v>346</v>
      </c>
      <c r="B347" s="116">
        <v>0.38662297990761907</v>
      </c>
      <c r="C347" s="116">
        <v>0.21427785900793261</v>
      </c>
      <c r="D347" s="116">
        <v>0.55120807571995245</v>
      </c>
      <c r="E347" s="116">
        <v>1.3394101281683835E-2</v>
      </c>
      <c r="F347" s="116">
        <v>0.40776897591454575</v>
      </c>
      <c r="G347" s="116">
        <v>0.10591247049940677</v>
      </c>
      <c r="H347" s="116">
        <v>0.2676828794294559</v>
      </c>
      <c r="I347" s="116">
        <v>0.93955605669967701</v>
      </c>
      <c r="J347" s="116">
        <v>0.45232928101778036</v>
      </c>
      <c r="K347" s="97">
        <v>8.8130697023164339E-2</v>
      </c>
      <c r="L347" s="98"/>
      <c r="M347" s="99">
        <v>346</v>
      </c>
      <c r="N347" s="119">
        <v>-0.28813165842049232</v>
      </c>
      <c r="O347" s="119">
        <v>-0.79166554420104296</v>
      </c>
      <c r="P347" s="119">
        <v>0.12871413724932285</v>
      </c>
      <c r="Q347" s="119">
        <v>-2.2145902396444557</v>
      </c>
      <c r="R347" s="119">
        <v>-0.23328777378305821</v>
      </c>
      <c r="S347" s="119">
        <v>-1.2485630310521756</v>
      </c>
      <c r="T347" s="119">
        <v>-0.61983600897158275</v>
      </c>
      <c r="U347" s="116">
        <v>1.5510575764578809</v>
      </c>
      <c r="V347" s="116">
        <v>-0.1197785653733964</v>
      </c>
      <c r="W347" s="91">
        <v>-1.3523561996758628</v>
      </c>
      <c r="X347" s="53"/>
      <c r="Y347" s="92">
        <v>346</v>
      </c>
      <c r="Z347" s="116">
        <f>(幕後結果!$AB$2+幕後結果!$AB$4*幕後結果_最佳化!$N1348)*12/3</f>
        <v>-0.20108325664732651</v>
      </c>
      <c r="AA347" s="116">
        <f>(幕後結果!$AC$2+幕後結果!$AC$4*幕後結果_最佳化!$O1348)*12/3</f>
        <v>-0.26502231297699075</v>
      </c>
      <c r="AB347" s="116">
        <f>(幕後結果!$AD$2+幕後結果!$AD$4*幕後結果_最佳化!$P1348)*12/3</f>
        <v>2.7577283658641576E-2</v>
      </c>
      <c r="AC347" s="116">
        <f>(幕後結果!$AE$2+幕後結果!$AE$4*幕後結果_最佳化!$Q1348)*12/3</f>
        <v>-1.6360768732052302</v>
      </c>
      <c r="AD347" s="116">
        <f>(幕後結果!$AF$2+幕後結果!$AF$4*幕後結果_最佳化!$R1348)*12/3</f>
        <v>-0.58605190980530564</v>
      </c>
      <c r="AE347" s="116">
        <f>(幕後結果!$AG$2+幕後結果!$AG$4*幕後結果_最佳化!$S1348)*12/3</f>
        <v>-0.85629926279112245</v>
      </c>
      <c r="AF347" s="116">
        <f>(幕後結果!$AH$2+幕後結果!$AH$4*幕後結果_最佳化!$T1348)*12/3</f>
        <v>-0.49220651526067516</v>
      </c>
      <c r="AG347" s="116">
        <f>(幕後結果!$AI$2+幕後結果!$AI$4*幕後結果_最佳化!$U1348)*12/3</f>
        <v>0.17616017434167305</v>
      </c>
      <c r="AH347" s="116">
        <f>(幕後結果!$AJ$2+幕後結果!$AJ$4*幕後結果_最佳化!$V1348)*12/3</f>
        <v>-0.47071489340761136</v>
      </c>
      <c r="AI347" s="93">
        <f>(幕後結果!$AK$2+幕後結果!$AK$4*幕後結果_最佳化!$W1348)*12/3</f>
        <v>-0.56379528608598173</v>
      </c>
      <c r="AJ347" s="53"/>
      <c r="AK347" s="53"/>
      <c r="AL347" s="53"/>
      <c r="AM347" s="101">
        <v>346</v>
      </c>
      <c r="AN347" s="120">
        <f t="shared" si="66"/>
        <v>2.9830429488239357E-2</v>
      </c>
      <c r="AO347" s="120">
        <f t="shared" si="67"/>
        <v>4.3788828660173092E-2</v>
      </c>
      <c r="AP347" s="120">
        <f t="shared" si="68"/>
        <v>4.4190925579214925E-2</v>
      </c>
      <c r="AQ347" s="120">
        <f t="shared" si="69"/>
        <v>0.1937866897203965</v>
      </c>
      <c r="AR347" s="120">
        <f t="shared" si="70"/>
        <v>0.10737141079949594</v>
      </c>
      <c r="AS347" s="120">
        <f t="shared" si="71"/>
        <v>0.11485103735915907</v>
      </c>
      <c r="AT347" s="120">
        <f t="shared" si="72"/>
        <v>1.1606338101300826E-2</v>
      </c>
      <c r="AU347" s="120">
        <f t="shared" si="73"/>
        <v>0.12317003654088264</v>
      </c>
      <c r="AV347" s="120">
        <f t="shared" si="74"/>
        <v>0.16199596593761612</v>
      </c>
      <c r="AW347" s="120">
        <f t="shared" si="75"/>
        <v>0.16940833781352146</v>
      </c>
      <c r="AX347" s="120">
        <f t="shared" si="76"/>
        <v>1</v>
      </c>
      <c r="AY347" s="120">
        <f>SUMPRODUCT(AN347:AW347,幕後結果_最佳化!$Z$1005:$AI$1005)</f>
        <v>4.8785662146219384E-2</v>
      </c>
      <c r="AZ347" s="120">
        <f>(SUMPRODUCT(AN347:AW347,MMULT(AN347:AW347,幕後結果!$AB$9:$AK$18)))*252</f>
        <v>2.5446433715115114E-2</v>
      </c>
      <c r="BA347" s="120">
        <f t="shared" si="77"/>
        <v>0.15951938350907427</v>
      </c>
      <c r="BB347" s="115">
        <f t="shared" si="78"/>
        <v>3.6896219235229039E-2</v>
      </c>
      <c r="BC347" s="53"/>
      <c r="BD347" s="53"/>
    </row>
    <row r="348" spans="1:56">
      <c r="A348" s="88">
        <v>347</v>
      </c>
      <c r="B348" s="116">
        <v>0.86525764849275211</v>
      </c>
      <c r="C348" s="116">
        <v>0.63228561596301947</v>
      </c>
      <c r="D348" s="116">
        <v>0.97637998265813786</v>
      </c>
      <c r="E348" s="116">
        <v>0.14967402291013432</v>
      </c>
      <c r="F348" s="116">
        <v>0.21315720117692427</v>
      </c>
      <c r="G348" s="116">
        <v>0.14123337461166363</v>
      </c>
      <c r="H348" s="116">
        <v>0.70624874692904771</v>
      </c>
      <c r="I348" s="116">
        <v>0.41562943659605711</v>
      </c>
      <c r="J348" s="116">
        <v>0.98938976001584478</v>
      </c>
      <c r="K348" s="97">
        <v>9.5734495934658881E-2</v>
      </c>
      <c r="L348" s="98"/>
      <c r="M348" s="99">
        <v>347</v>
      </c>
      <c r="N348" s="119">
        <v>1.1042500060913794</v>
      </c>
      <c r="O348" s="119">
        <v>0.33791297687029304</v>
      </c>
      <c r="P348" s="119">
        <v>1.9841417977922882</v>
      </c>
      <c r="Q348" s="119">
        <v>-1.0378324944569262</v>
      </c>
      <c r="R348" s="119">
        <v>-0.79551428912593103</v>
      </c>
      <c r="S348" s="119">
        <v>-1.0747944870509656</v>
      </c>
      <c r="T348" s="119">
        <v>0.5424587654629901</v>
      </c>
      <c r="U348" s="116">
        <v>-0.21308729629533452</v>
      </c>
      <c r="V348" s="116">
        <v>2.3040385449827339</v>
      </c>
      <c r="W348" s="91">
        <v>-1.3062457716923528</v>
      </c>
      <c r="X348" s="53"/>
      <c r="Y348" s="92">
        <v>347</v>
      </c>
      <c r="Z348" s="116">
        <f>(幕後結果!$AB$2+幕後結果!$AB$4*幕後結果_最佳化!$N1349)*12/3</f>
        <v>2.0311790481622953</v>
      </c>
      <c r="AA348" s="116">
        <f>(幕後結果!$AC$2+幕後結果!$AC$4*幕後結果_最佳化!$O1349)*12/3</f>
        <v>0.47362379035860364</v>
      </c>
      <c r="AB348" s="116">
        <f>(幕後結果!$AD$2+幕後結果!$AD$4*幕後結果_最佳化!$P1349)*12/3</f>
        <v>1.812638794678499</v>
      </c>
      <c r="AC348" s="116">
        <f>(幕後結果!$AE$2+幕後結果!$AE$4*幕後結果_最佳化!$Q1349)*12/3</f>
        <v>-0.25740211607426339</v>
      </c>
      <c r="AD348" s="116">
        <f>(幕後結果!$AF$2+幕後結果!$AF$4*幕後結果_最佳化!$R1349)*12/3</f>
        <v>-0.45218527393930641</v>
      </c>
      <c r="AE348" s="116">
        <f>(幕後結果!$AG$2+幕後結果!$AG$4*幕後結果_最佳化!$S1349)*12/3</f>
        <v>-5.8448523987959633E-2</v>
      </c>
      <c r="AF348" s="116">
        <f>(幕後結果!$AH$2+幕後結果!$AH$4*幕後結果_最佳化!$T1349)*12/3</f>
        <v>0.38711530939145461</v>
      </c>
      <c r="AG348" s="116">
        <f>(幕後結果!$AI$2+幕後結果!$AI$4*幕後結果_最佳化!$U1349)*12/3</f>
        <v>-0.23943415950410318</v>
      </c>
      <c r="AH348" s="116">
        <f>(幕後結果!$AJ$2+幕後結果!$AJ$4*幕後結果_最佳化!$V1349)*12/3</f>
        <v>0.99176618747106327</v>
      </c>
      <c r="AI348" s="93">
        <f>(幕後結果!$AK$2+幕後結果!$AK$4*幕後結果_最佳化!$W1349)*12/3</f>
        <v>0.23748929301147501</v>
      </c>
      <c r="AJ348" s="53"/>
      <c r="AK348" s="53"/>
      <c r="AL348" s="53"/>
      <c r="AM348" s="101">
        <v>347</v>
      </c>
      <c r="AN348" s="120">
        <f t="shared" si="66"/>
        <v>0.10608993242119164</v>
      </c>
      <c r="AO348" s="120">
        <f t="shared" si="67"/>
        <v>8.7018245972969602E-2</v>
      </c>
      <c r="AP348" s="120">
        <f t="shared" si="68"/>
        <v>1.8808308996274697E-2</v>
      </c>
      <c r="AQ348" s="120">
        <f t="shared" si="69"/>
        <v>0.13152723276141032</v>
      </c>
      <c r="AR348" s="120">
        <f t="shared" si="70"/>
        <v>0.10431911558363866</v>
      </c>
      <c r="AS348" s="120">
        <f t="shared" si="71"/>
        <v>8.1789743090617387E-2</v>
      </c>
      <c r="AT348" s="120">
        <f t="shared" si="72"/>
        <v>0.10997358514266314</v>
      </c>
      <c r="AU348" s="120">
        <f t="shared" si="73"/>
        <v>0.17313544945356252</v>
      </c>
      <c r="AV348" s="120">
        <f t="shared" si="74"/>
        <v>0.16965792736241009</v>
      </c>
      <c r="AW348" s="120">
        <f t="shared" si="75"/>
        <v>1.768045921526188E-2</v>
      </c>
      <c r="AX348" s="120">
        <f t="shared" si="76"/>
        <v>0.99999999999999989</v>
      </c>
      <c r="AY348" s="120">
        <f>SUMPRODUCT(AN348:AW348,幕後結果_最佳化!$Z$1005:$AI$1005)</f>
        <v>2.3039298338187734E-2</v>
      </c>
      <c r="AZ348" s="120">
        <f>(SUMPRODUCT(AN348:AW348,MMULT(AN348:AW348,幕後結果!$AB$9:$AK$18)))*252</f>
        <v>2.5345508298081396E-2</v>
      </c>
      <c r="BA348" s="120">
        <f t="shared" si="77"/>
        <v>0.15920272704348187</v>
      </c>
      <c r="BB348" s="115">
        <f t="shared" si="78"/>
        <v>-0.12475101419831745</v>
      </c>
      <c r="BC348" s="53"/>
      <c r="BD348" s="53"/>
    </row>
    <row r="349" spans="1:56">
      <c r="A349" s="88">
        <v>348</v>
      </c>
      <c r="B349" s="116">
        <v>0.59674825037352175</v>
      </c>
      <c r="C349" s="116">
        <v>0.88146594269770273</v>
      </c>
      <c r="D349" s="116">
        <v>5.6907966947591815E-2</v>
      </c>
      <c r="E349" s="116">
        <v>0.53392050934935997</v>
      </c>
      <c r="F349" s="116">
        <v>0.18400329289730011</v>
      </c>
      <c r="G349" s="116">
        <v>0.86700861498876103</v>
      </c>
      <c r="H349" s="116">
        <v>0.36287452554540511</v>
      </c>
      <c r="I349" s="116">
        <v>0.59155505247447837</v>
      </c>
      <c r="J349" s="116">
        <v>0.56629374887208606</v>
      </c>
      <c r="K349" s="97">
        <v>0.3999367409041108</v>
      </c>
      <c r="L349" s="98"/>
      <c r="M349" s="99">
        <v>348</v>
      </c>
      <c r="N349" s="119">
        <v>0.24493921229674581</v>
      </c>
      <c r="O349" s="119">
        <v>1.1823468211940704</v>
      </c>
      <c r="P349" s="119">
        <v>-1.5812716717241353</v>
      </c>
      <c r="Q349" s="119">
        <v>8.5128816373335164E-2</v>
      </c>
      <c r="R349" s="119">
        <v>-0.90021360790583205</v>
      </c>
      <c r="S349" s="119">
        <v>1.1123614559215487</v>
      </c>
      <c r="T349" s="119">
        <v>-0.35078579997119719</v>
      </c>
      <c r="U349" s="116">
        <v>0.23154697623122353</v>
      </c>
      <c r="V349" s="116">
        <v>0.16694604573583241</v>
      </c>
      <c r="W349" s="91">
        <v>-0.25351084490068598</v>
      </c>
      <c r="X349" s="53"/>
      <c r="Y349" s="92">
        <v>348</v>
      </c>
      <c r="Z349" s="116">
        <f>(幕後結果!$AB$2+幕後結果!$AB$4*幕後結果_最佳化!$N1350)*12/3</f>
        <v>0.653534439651696</v>
      </c>
      <c r="AA349" s="116">
        <f>(幕後結果!$AC$2+幕後結果!$AC$4*幕後結果_最佳化!$O1350)*12/3</f>
        <v>1.1237280215833758</v>
      </c>
      <c r="AB349" s="116">
        <f>(幕後結果!$AD$2+幕後結果!$AD$4*幕後結果_最佳化!$P1350)*12/3</f>
        <v>-1.0558744454482887</v>
      </c>
      <c r="AC349" s="116">
        <f>(幕後結果!$AE$2+幕後結果!$AE$4*幕後結果_最佳化!$Q1350)*12/3</f>
        <v>2.6678084495490487E-2</v>
      </c>
      <c r="AD349" s="116">
        <f>(幕後結果!$AF$2+幕後結果!$AF$4*幕後結果_最佳化!$R1350)*12/3</f>
        <v>-1.0840010741008834</v>
      </c>
      <c r="AE349" s="116">
        <f>(幕後結果!$AG$2+幕後結果!$AG$4*幕後結果_最佳化!$S1350)*12/3</f>
        <v>1.2802075063557368</v>
      </c>
      <c r="AF349" s="116">
        <f>(幕後結果!$AH$2+幕後結果!$AH$4*幕後結果_最佳化!$T1350)*12/3</f>
        <v>-0.17850590843732031</v>
      </c>
      <c r="AG349" s="116">
        <f>(幕後結果!$AI$2+幕後結果!$AI$4*幕後結果_最佳化!$U1350)*12/3</f>
        <v>0.2908325388176165</v>
      </c>
      <c r="AH349" s="116">
        <f>(幕後結果!$AJ$2+幕後結果!$AJ$4*幕後結果_最佳化!$V1350)*12/3</f>
        <v>-0.42755775982414912</v>
      </c>
      <c r="AI349" s="93">
        <f>(幕後結果!$AK$2+幕後結果!$AK$4*幕後結果_最佳化!$W1350)*12/3</f>
        <v>-0.11191802681779611</v>
      </c>
      <c r="AJ349" s="53"/>
      <c r="AK349" s="53"/>
      <c r="AL349" s="53"/>
      <c r="AM349" s="101">
        <v>348</v>
      </c>
      <c r="AN349" s="120">
        <f t="shared" si="66"/>
        <v>0.10976575945263374</v>
      </c>
      <c r="AO349" s="120">
        <f t="shared" si="67"/>
        <v>0.10091205059454034</v>
      </c>
      <c r="AP349" s="120">
        <f t="shared" si="68"/>
        <v>5.8271226462545761E-2</v>
      </c>
      <c r="AQ349" s="120">
        <f t="shared" si="69"/>
        <v>0.12767540443145803</v>
      </c>
      <c r="AR349" s="120">
        <f t="shared" si="70"/>
        <v>9.1639490732567747E-2</v>
      </c>
      <c r="AS349" s="120">
        <f t="shared" si="71"/>
        <v>6.4830717107372621E-2</v>
      </c>
      <c r="AT349" s="120">
        <f t="shared" si="72"/>
        <v>0.16289015458688613</v>
      </c>
      <c r="AU349" s="120">
        <f t="shared" si="73"/>
        <v>0.1555990012680214</v>
      </c>
      <c r="AV349" s="120">
        <f t="shared" si="74"/>
        <v>0.12781138050733121</v>
      </c>
      <c r="AW349" s="120">
        <f t="shared" si="75"/>
        <v>6.0481485664308097E-4</v>
      </c>
      <c r="AX349" s="120">
        <f t="shared" si="76"/>
        <v>1</v>
      </c>
      <c r="AY349" s="120">
        <f>SUMPRODUCT(AN349:AW349,幕後結果_最佳化!$Z$1005:$AI$1005)</f>
        <v>3.0192406433185597E-2</v>
      </c>
      <c r="AZ349" s="120">
        <f>(SUMPRODUCT(AN349:AW349,MMULT(AN349:AW349,幕後結果!$AB$9:$AK$18)))*252</f>
        <v>2.5117420130379202E-2</v>
      </c>
      <c r="BA349" s="120">
        <f t="shared" si="77"/>
        <v>0.15848476308585377</v>
      </c>
      <c r="BB349" s="115">
        <f t="shared" si="78"/>
        <v>-8.0181799937010315E-2</v>
      </c>
      <c r="BC349" s="53"/>
      <c r="BD349" s="53"/>
    </row>
    <row r="350" spans="1:56">
      <c r="A350" s="88">
        <v>349</v>
      </c>
      <c r="B350" s="116">
        <v>7.8406506205477289E-3</v>
      </c>
      <c r="C350" s="116">
        <v>0.72464703866920988</v>
      </c>
      <c r="D350" s="116">
        <v>0.57370353709453248</v>
      </c>
      <c r="E350" s="116">
        <v>0.32771578544151048</v>
      </c>
      <c r="F350" s="116">
        <v>0.34394356778505464</v>
      </c>
      <c r="G350" s="116">
        <v>0.43212689732246212</v>
      </c>
      <c r="H350" s="116">
        <v>0.82451106543617558</v>
      </c>
      <c r="I350" s="116">
        <v>0.55624969958818959</v>
      </c>
      <c r="J350" s="116">
        <v>0.59122291269501703</v>
      </c>
      <c r="K350" s="97">
        <v>0.19455661396892499</v>
      </c>
      <c r="L350" s="98"/>
      <c r="M350" s="99">
        <v>349</v>
      </c>
      <c r="N350" s="119">
        <v>-2.4162497515030354</v>
      </c>
      <c r="O350" s="119">
        <v>0.59670265055052785</v>
      </c>
      <c r="P350" s="119">
        <v>0.1858110665546796</v>
      </c>
      <c r="Q350" s="119">
        <v>-0.44622936825419152</v>
      </c>
      <c r="R350" s="119">
        <v>-0.40172403276898766</v>
      </c>
      <c r="S350" s="119">
        <v>-0.17096180999522961</v>
      </c>
      <c r="T350" s="119">
        <v>0.93269422178386296</v>
      </c>
      <c r="U350" s="116">
        <v>0.1414675407884268</v>
      </c>
      <c r="V350" s="116">
        <v>0.23069188979315233</v>
      </c>
      <c r="W350" s="91">
        <v>-0.86122664458573728</v>
      </c>
      <c r="X350" s="53"/>
      <c r="Y350" s="92">
        <v>349</v>
      </c>
      <c r="Z350" s="116">
        <f>(幕後結果!$AB$2+幕後結果!$AB$4*幕後結果_最佳化!$N1351)*12/3</f>
        <v>-3.6128761008434531</v>
      </c>
      <c r="AA350" s="116">
        <f>(幕後結果!$AC$2+幕後結果!$AC$4*幕後結果_最佳化!$O1351)*12/3</f>
        <v>0.8406996227409228</v>
      </c>
      <c r="AB350" s="116">
        <f>(幕後結果!$AD$2+幕後結果!$AD$4*幕後結果_最佳化!$P1351)*12/3</f>
        <v>-0.26217175487774236</v>
      </c>
      <c r="AC350" s="116">
        <f>(幕後結果!$AE$2+幕後結果!$AE$4*幕後結果_最佳化!$Q1351)*12/3</f>
        <v>-0.56431279339407281</v>
      </c>
      <c r="AD350" s="116">
        <f>(幕後結果!$AF$2+幕後結果!$AF$4*幕後結果_最佳化!$R1351)*12/3</f>
        <v>-1.0132390457477913</v>
      </c>
      <c r="AE350" s="116">
        <f>(幕後結果!$AG$2+幕後結果!$AG$4*幕後結果_最佳化!$S1351)*12/3</f>
        <v>0.12550799921718836</v>
      </c>
      <c r="AF350" s="116">
        <f>(幕後結果!$AH$2+幕後結果!$AH$4*幕後結果_最佳化!$T1351)*12/3</f>
        <v>0.24381648241235646</v>
      </c>
      <c r="AG350" s="116">
        <f>(幕後結果!$AI$2+幕後結果!$AI$4*幕後結果_最佳化!$U1351)*12/3</f>
        <v>4.0629120207006514E-2</v>
      </c>
      <c r="AH350" s="116">
        <f>(幕後結果!$AJ$2+幕後結果!$AJ$4*幕後結果_最佳化!$V1351)*12/3</f>
        <v>-0.34157532156745024</v>
      </c>
      <c r="AI350" s="93">
        <f>(幕後結果!$AK$2+幕後結果!$AK$4*幕後結果_最佳化!$W1351)*12/3</f>
        <v>-0.41854119618111163</v>
      </c>
      <c r="AJ350" s="53"/>
      <c r="AK350" s="53"/>
      <c r="AL350" s="53"/>
      <c r="AM350" s="101">
        <v>349</v>
      </c>
      <c r="AN350" s="120">
        <f t="shared" si="66"/>
        <v>5.6395537708329453E-2</v>
      </c>
      <c r="AO350" s="120">
        <f t="shared" si="67"/>
        <v>5.2507675286908834E-2</v>
      </c>
      <c r="AP350" s="120">
        <f t="shared" si="68"/>
        <v>6.1523755375106973E-2</v>
      </c>
      <c r="AQ350" s="120">
        <f t="shared" si="69"/>
        <v>0.15705009171587048</v>
      </c>
      <c r="AR350" s="120">
        <f t="shared" si="70"/>
        <v>5.0710909804018475E-2</v>
      </c>
      <c r="AS350" s="120">
        <f t="shared" si="71"/>
        <v>0.10614271664817966</v>
      </c>
      <c r="AT350" s="120">
        <f t="shared" si="72"/>
        <v>0.19875917666871351</v>
      </c>
      <c r="AU350" s="120">
        <f t="shared" si="73"/>
        <v>6.6459340755091578E-2</v>
      </c>
      <c r="AV350" s="120">
        <f t="shared" si="74"/>
        <v>0.20382293366444762</v>
      </c>
      <c r="AW350" s="120">
        <f t="shared" si="75"/>
        <v>4.6627862373333419E-2</v>
      </c>
      <c r="AX350" s="120">
        <f t="shared" si="76"/>
        <v>0.99999999999999989</v>
      </c>
      <c r="AY350" s="120">
        <f>SUMPRODUCT(AN350:AW350,幕後結果_最佳化!$Z$1005:$AI$1005)</f>
        <v>3.1831509590207918E-2</v>
      </c>
      <c r="AZ350" s="120">
        <f>(SUMPRODUCT(AN350:AW350,MMULT(AN350:AW350,幕後結果!$AB$9:$AK$18)))*252</f>
        <v>2.4114534483853006E-2</v>
      </c>
      <c r="BA350" s="120">
        <f t="shared" si="77"/>
        <v>0.15528855232712102</v>
      </c>
      <c r="BB350" s="115">
        <f t="shared" si="78"/>
        <v>-7.1276924434686612E-2</v>
      </c>
      <c r="BC350" s="53"/>
      <c r="BD350" s="53"/>
    </row>
    <row r="351" spans="1:56">
      <c r="A351" s="88">
        <v>350</v>
      </c>
      <c r="B351" s="116">
        <v>0.58540862274078687</v>
      </c>
      <c r="C351" s="116">
        <v>0.78807434792780495</v>
      </c>
      <c r="D351" s="116">
        <v>0.14825885443457443</v>
      </c>
      <c r="E351" s="116">
        <v>0.11427984895799836</v>
      </c>
      <c r="F351" s="116">
        <v>1.1201070795838763E-3</v>
      </c>
      <c r="G351" s="116">
        <v>0.90628966991581916</v>
      </c>
      <c r="H351" s="116">
        <v>0.65642237332222653</v>
      </c>
      <c r="I351" s="116">
        <v>0.93784500498702061</v>
      </c>
      <c r="J351" s="116">
        <v>0.70112944506347818</v>
      </c>
      <c r="K351" s="97">
        <v>0.20615709504619439</v>
      </c>
      <c r="L351" s="98"/>
      <c r="M351" s="99">
        <v>350</v>
      </c>
      <c r="N351" s="119">
        <v>0.21574983328338976</v>
      </c>
      <c r="O351" s="119">
        <v>0.79975751217185642</v>
      </c>
      <c r="P351" s="119">
        <v>-1.0439301475246432</v>
      </c>
      <c r="Q351" s="119">
        <v>-1.2040773125515265</v>
      </c>
      <c r="R351" s="119">
        <v>-3.0563876529721865</v>
      </c>
      <c r="S351" s="119">
        <v>1.3182479456775043</v>
      </c>
      <c r="T351" s="119">
        <v>0.40271859430396306</v>
      </c>
      <c r="U351" s="116">
        <v>1.5369318866588717</v>
      </c>
      <c r="V351" s="116">
        <v>0.52765168942996421</v>
      </c>
      <c r="W351" s="91">
        <v>-0.81982795878486547</v>
      </c>
      <c r="X351" s="53"/>
      <c r="Y351" s="92">
        <v>350</v>
      </c>
      <c r="Z351" s="116">
        <f>(幕後結果!$AB$2+幕後結果!$AB$4*幕後結果_最佳化!$N1352)*12/3</f>
        <v>0.60673811064720684</v>
      </c>
      <c r="AA351" s="116">
        <f>(幕後結果!$AC$2+幕後結果!$AC$4*幕後結果_最佳化!$O1352)*12/3</f>
        <v>0.85075035819748213</v>
      </c>
      <c r="AB351" s="116">
        <f>(幕後結果!$AD$2+幕後結果!$AD$4*幕後結果_最佳化!$P1352)*12/3</f>
        <v>-0.67210391847391138</v>
      </c>
      <c r="AC351" s="116">
        <f>(幕後結果!$AE$2+幕後結果!$AE$4*幕後結果_最佳化!$Q1352)*12/3</f>
        <v>-0.87801024581787657</v>
      </c>
      <c r="AD351" s="116">
        <f>(幕後結果!$AF$2+幕後結果!$AF$4*幕後結果_最佳化!$R1352)*12/3</f>
        <v>-2.2242913010134111</v>
      </c>
      <c r="AE351" s="116">
        <f>(幕後結果!$AG$2+幕後結果!$AG$4*幕後結果_最佳化!$S1352)*12/3</f>
        <v>1.1610122364295712</v>
      </c>
      <c r="AF351" s="116">
        <f>(幕後結果!$AH$2+幕後結果!$AH$4*幕後結果_最佳化!$T1352)*12/3</f>
        <v>1.9426820366324579E-2</v>
      </c>
      <c r="AG351" s="116">
        <f>(幕後結果!$AI$2+幕後結果!$AI$4*幕後結果_最佳化!$U1352)*12/3</f>
        <v>0.42119005745803789</v>
      </c>
      <c r="AH351" s="116">
        <f>(幕後結果!$AJ$2+幕後結果!$AJ$4*幕後結果_最佳化!$V1352)*12/3</f>
        <v>-0.25704305862313181</v>
      </c>
      <c r="AI351" s="93">
        <f>(幕後結果!$AK$2+幕後結果!$AK$4*幕後結果_最佳化!$W1352)*12/3</f>
        <v>-0.24072169607878924</v>
      </c>
      <c r="AJ351" s="53"/>
      <c r="AK351" s="53"/>
      <c r="AL351" s="53"/>
      <c r="AM351" s="101">
        <v>350</v>
      </c>
      <c r="AN351" s="120">
        <f t="shared" si="66"/>
        <v>0.11147819753018327</v>
      </c>
      <c r="AO351" s="120">
        <f t="shared" si="67"/>
        <v>0.1932654017883064</v>
      </c>
      <c r="AP351" s="120">
        <f t="shared" si="68"/>
        <v>0.11329596204244451</v>
      </c>
      <c r="AQ351" s="120">
        <f t="shared" si="69"/>
        <v>5.3206229705425559E-2</v>
      </c>
      <c r="AR351" s="120">
        <f t="shared" si="70"/>
        <v>0.13294505405200768</v>
      </c>
      <c r="AS351" s="120">
        <f t="shared" si="71"/>
        <v>0.13200775127218548</v>
      </c>
      <c r="AT351" s="120">
        <f t="shared" si="72"/>
        <v>5.8046105084241014E-3</v>
      </c>
      <c r="AU351" s="120">
        <f t="shared" si="73"/>
        <v>9.8468132423332994E-2</v>
      </c>
      <c r="AV351" s="120">
        <f t="shared" si="74"/>
        <v>3.3872390410507408E-2</v>
      </c>
      <c r="AW351" s="120">
        <f t="shared" si="75"/>
        <v>0.12565627026718268</v>
      </c>
      <c r="AX351" s="120">
        <f t="shared" si="76"/>
        <v>1</v>
      </c>
      <c r="AY351" s="120">
        <f>SUMPRODUCT(AN351:AW351,幕後結果_最佳化!$Z$1005:$AI$1005)</f>
        <v>0.12865599910519854</v>
      </c>
      <c r="AZ351" s="120">
        <f>(SUMPRODUCT(AN351:AW351,MMULT(AN351:AW351,幕後結果!$AB$9:$AK$18)))*252</f>
        <v>2.6991456239354145E-2</v>
      </c>
      <c r="BA351" s="120">
        <f t="shared" si="77"/>
        <v>0.16429076735883288</v>
      </c>
      <c r="BB351" s="115">
        <f t="shared" si="78"/>
        <v>0.52197698314900454</v>
      </c>
      <c r="BC351" s="53"/>
      <c r="BD351" s="53"/>
    </row>
    <row r="352" spans="1:56">
      <c r="A352" s="88">
        <v>351</v>
      </c>
      <c r="B352" s="116">
        <v>0.96877561282461078</v>
      </c>
      <c r="C352" s="116">
        <v>0.10452009635882442</v>
      </c>
      <c r="D352" s="116">
        <v>0.11597883332963943</v>
      </c>
      <c r="E352" s="116">
        <v>0.63117323340830755</v>
      </c>
      <c r="F352" s="116">
        <v>0.3948225267797969</v>
      </c>
      <c r="G352" s="116">
        <v>0.7368681161202093</v>
      </c>
      <c r="H352" s="116">
        <v>0.62518805931250276</v>
      </c>
      <c r="I352" s="116">
        <v>1.6153306261819322E-2</v>
      </c>
      <c r="J352" s="116">
        <v>0.3161392145702977</v>
      </c>
      <c r="K352" s="97">
        <v>0.92631261788950914</v>
      </c>
      <c r="L352" s="98"/>
      <c r="M352" s="99">
        <v>351</v>
      </c>
      <c r="N352" s="119">
        <v>1.8630959045197293</v>
      </c>
      <c r="O352" s="119">
        <v>-1.2562090326159732</v>
      </c>
      <c r="P352" s="119">
        <v>-1.1953311686208885</v>
      </c>
      <c r="Q352" s="119">
        <v>0.33496228948222978</v>
      </c>
      <c r="R352" s="119">
        <v>-0.26677155894719773</v>
      </c>
      <c r="S352" s="119">
        <v>0.63371969743658785</v>
      </c>
      <c r="T352" s="119">
        <v>0.31913534640303443</v>
      </c>
      <c r="U352" s="116">
        <v>-2.1405962369225531</v>
      </c>
      <c r="V352" s="116">
        <v>-0.47852240831735504</v>
      </c>
      <c r="W352" s="91">
        <v>1.4488668720652549</v>
      </c>
      <c r="X352" s="53"/>
      <c r="Y352" s="92">
        <v>351</v>
      </c>
      <c r="Z352" s="116">
        <f>(幕後結果!$AB$2+幕後結果!$AB$4*幕後結果_最佳化!$N1353)*12/3</f>
        <v>3.2477586235726368</v>
      </c>
      <c r="AA352" s="116">
        <f>(幕後結果!$AC$2+幕後結果!$AC$4*幕後結果_最佳化!$O1353)*12/3</f>
        <v>-0.70915371711916941</v>
      </c>
      <c r="AB352" s="116">
        <f>(幕後結果!$AD$2+幕後結果!$AD$4*幕後結果_最佳化!$P1353)*12/3</f>
        <v>-0.59523373746308161</v>
      </c>
      <c r="AC352" s="116">
        <f>(幕後結果!$AE$2+幕後結果!$AE$4*幕後結果_最佳化!$Q1353)*12/3</f>
        <v>0.3595139467633533</v>
      </c>
      <c r="AD352" s="116">
        <f>(幕後結果!$AF$2+幕後結果!$AF$4*幕後結果_最佳化!$R1353)*12/3</f>
        <v>-0.40201285545475329</v>
      </c>
      <c r="AE352" s="116">
        <f>(幕後結果!$AG$2+幕後結果!$AG$4*幕後結果_最佳化!$S1353)*12/3</f>
        <v>1.0505154436458874</v>
      </c>
      <c r="AF352" s="116">
        <f>(幕後結果!$AH$2+幕後結果!$AH$4*幕後結果_最佳化!$T1353)*12/3</f>
        <v>0.11382241038284997</v>
      </c>
      <c r="AG352" s="116">
        <f>(幕後結果!$AI$2+幕後結果!$AI$4*幕後結果_最佳化!$U1353)*12/3</f>
        <v>-0.85307204899367983</v>
      </c>
      <c r="AH352" s="116">
        <f>(幕後結果!$AJ$2+幕後結果!$AJ$4*幕後結果_最佳化!$V1353)*12/3</f>
        <v>-0.80101509087695588</v>
      </c>
      <c r="AI352" s="93">
        <f>(幕後結果!$AK$2+幕後結果!$AK$4*幕後結果_最佳化!$W1353)*12/3</f>
        <v>0.69844467080037231</v>
      </c>
      <c r="AJ352" s="53"/>
      <c r="AK352" s="53"/>
      <c r="AL352" s="53"/>
      <c r="AM352" s="101">
        <v>351</v>
      </c>
      <c r="AN352" s="120">
        <f t="shared" si="66"/>
        <v>1.6616853095353528E-2</v>
      </c>
      <c r="AO352" s="120">
        <f t="shared" si="67"/>
        <v>0.14605568298215876</v>
      </c>
      <c r="AP352" s="120">
        <f t="shared" si="68"/>
        <v>0.16787121167834629</v>
      </c>
      <c r="AQ352" s="120">
        <f t="shared" si="69"/>
        <v>0.15510799298014891</v>
      </c>
      <c r="AR352" s="120">
        <f t="shared" si="70"/>
        <v>4.1980454678942743E-2</v>
      </c>
      <c r="AS352" s="120">
        <f t="shared" si="71"/>
        <v>0.15427501079663633</v>
      </c>
      <c r="AT352" s="120">
        <f t="shared" si="72"/>
        <v>5.5051830839707945E-2</v>
      </c>
      <c r="AU352" s="120">
        <f t="shared" si="73"/>
        <v>0.16823027419232339</v>
      </c>
      <c r="AV352" s="120">
        <f t="shared" si="74"/>
        <v>5.4106993005510168E-2</v>
      </c>
      <c r="AW352" s="120">
        <f t="shared" si="75"/>
        <v>4.0703695750871974E-2</v>
      </c>
      <c r="AX352" s="120">
        <f t="shared" si="76"/>
        <v>1</v>
      </c>
      <c r="AY352" s="120">
        <f>SUMPRODUCT(AN352:AW352,幕後結果_最佳化!$Z$1005:$AI$1005)</f>
        <v>0.12078739070453923</v>
      </c>
      <c r="AZ352" s="120">
        <f>(SUMPRODUCT(AN352:AW352,MMULT(AN352:AW352,幕後結果!$AB$9:$AK$18)))*252</f>
        <v>2.2973291335630495E-2</v>
      </c>
      <c r="BA352" s="120">
        <f t="shared" si="77"/>
        <v>0.15156942744376417</v>
      </c>
      <c r="BB352" s="115">
        <f t="shared" si="78"/>
        <v>0.51387269859178752</v>
      </c>
      <c r="BC352" s="53"/>
      <c r="BD352" s="53"/>
    </row>
    <row r="353" spans="1:56">
      <c r="A353" s="88">
        <v>352</v>
      </c>
      <c r="B353" s="116">
        <v>0.61896501549801086</v>
      </c>
      <c r="C353" s="116">
        <v>0.6653417561597561</v>
      </c>
      <c r="D353" s="116">
        <v>0.49865088610696517</v>
      </c>
      <c r="E353" s="116">
        <v>0.29437555370436086</v>
      </c>
      <c r="F353" s="116">
        <v>0.6040013186269384</v>
      </c>
      <c r="G353" s="116">
        <v>0.59262465581732848</v>
      </c>
      <c r="H353" s="116">
        <v>0.45695546510374041</v>
      </c>
      <c r="I353" s="116">
        <v>0.5675049091512927</v>
      </c>
      <c r="J353" s="116">
        <v>0.89470853624819968</v>
      </c>
      <c r="K353" s="97">
        <v>0.45434046199529687</v>
      </c>
      <c r="L353" s="98"/>
      <c r="M353" s="99">
        <v>352</v>
      </c>
      <c r="N353" s="119">
        <v>0.30276367371055823</v>
      </c>
      <c r="O353" s="119">
        <v>0.42708627728010368</v>
      </c>
      <c r="P353" s="119">
        <v>-3.3817334756199124E-3</v>
      </c>
      <c r="Q353" s="119">
        <v>-0.54064672221523991</v>
      </c>
      <c r="R353" s="119">
        <v>0.26371782048656717</v>
      </c>
      <c r="S353" s="119">
        <v>0.23430180032212747</v>
      </c>
      <c r="T353" s="119">
        <v>-0.10810685539697303</v>
      </c>
      <c r="U353" s="116">
        <v>0.17002537389445418</v>
      </c>
      <c r="V353" s="116">
        <v>1.2519641499096477</v>
      </c>
      <c r="W353" s="91">
        <v>-0.11470251047822742</v>
      </c>
      <c r="X353" s="53"/>
      <c r="Y353" s="92">
        <v>352</v>
      </c>
      <c r="Z353" s="116">
        <f>(幕後結果!$AB$2+幕後結果!$AB$4*幕後結果_最佳化!$N1354)*12/3</f>
        <v>0.74623845091517627</v>
      </c>
      <c r="AA353" s="116">
        <f>(幕後結果!$AC$2+幕後結果!$AC$4*幕後結果_最佳化!$O1354)*12/3</f>
        <v>0.57890026979134601</v>
      </c>
      <c r="AB353" s="116">
        <f>(幕後結果!$AD$2+幕後結果!$AD$4*幕後結果_最佳化!$P1354)*12/3</f>
        <v>0.1240087721152217</v>
      </c>
      <c r="AC353" s="116">
        <f>(幕後結果!$AE$2+幕後結果!$AE$4*幕後結果_最佳化!$Q1354)*12/3</f>
        <v>-0.26384385874982641</v>
      </c>
      <c r="AD353" s="116">
        <f>(幕後結果!$AF$2+幕後結果!$AF$4*幕後結果_最佳化!$R1354)*12/3</f>
        <v>-0.23282224705065069</v>
      </c>
      <c r="AE353" s="116">
        <f>(幕後結果!$AG$2+幕後結果!$AG$4*幕後結果_最佳化!$S1354)*12/3</f>
        <v>0.60113797766883226</v>
      </c>
      <c r="AF353" s="116">
        <f>(幕後結果!$AH$2+幕後結果!$AH$4*幕後結果_最佳化!$T1354)*12/3</f>
        <v>-6.9124887222609859E-3</v>
      </c>
      <c r="AG353" s="116">
        <f>(幕後結果!$AI$2+幕後結果!$AI$4*幕後結果_最佳化!$U1354)*12/3</f>
        <v>0.18724465006132793</v>
      </c>
      <c r="AH353" s="116">
        <f>(幕後結果!$AJ$2+幕後結果!$AJ$4*幕後結果_最佳化!$V1354)*12/3</f>
        <v>0.35042168898599141</v>
      </c>
      <c r="AI353" s="93">
        <f>(幕後結果!$AK$2+幕後結果!$AK$4*幕後結果_最佳化!$W1354)*12/3</f>
        <v>0.49932265114817148</v>
      </c>
      <c r="AJ353" s="53"/>
      <c r="AK353" s="53"/>
      <c r="AL353" s="53"/>
      <c r="AM353" s="101">
        <v>352</v>
      </c>
      <c r="AN353" s="120">
        <f t="shared" si="66"/>
        <v>5.8099885535844095E-2</v>
      </c>
      <c r="AO353" s="120">
        <f t="shared" si="67"/>
        <v>0.11625005415904839</v>
      </c>
      <c r="AP353" s="120">
        <f t="shared" si="68"/>
        <v>2.7888677595415284E-2</v>
      </c>
      <c r="AQ353" s="120">
        <f t="shared" si="69"/>
        <v>0.12211826635685115</v>
      </c>
      <c r="AR353" s="120">
        <f t="shared" si="70"/>
        <v>0.1405702448388205</v>
      </c>
      <c r="AS353" s="120">
        <f t="shared" si="71"/>
        <v>2.1231041244875563E-2</v>
      </c>
      <c r="AT353" s="120">
        <f t="shared" si="72"/>
        <v>0.18631570885387924</v>
      </c>
      <c r="AU353" s="120">
        <f t="shared" si="73"/>
        <v>5.7416384491172888E-2</v>
      </c>
      <c r="AV353" s="120">
        <f t="shared" si="74"/>
        <v>0.13956042039243141</v>
      </c>
      <c r="AW353" s="120">
        <f t="shared" si="75"/>
        <v>0.13054931653166163</v>
      </c>
      <c r="AX353" s="120">
        <f t="shared" si="76"/>
        <v>1.0000000000000002</v>
      </c>
      <c r="AY353" s="120">
        <f>SUMPRODUCT(AN353:AW353,幕後結果_最佳化!$Z$1005:$AI$1005)</f>
        <v>7.1463263423487272E-4</v>
      </c>
      <c r="AZ353" s="120">
        <f>(SUMPRODUCT(AN353:AW353,MMULT(AN353:AW353,幕後結果!$AB$9:$AK$18)))*252</f>
        <v>2.2030457867570907E-2</v>
      </c>
      <c r="BA353" s="120">
        <f t="shared" si="77"/>
        <v>0.14842660768060054</v>
      </c>
      <c r="BB353" s="115">
        <f t="shared" si="78"/>
        <v>-0.28421701489360918</v>
      </c>
      <c r="BC353" s="53"/>
      <c r="BD353" s="53"/>
    </row>
    <row r="354" spans="1:56">
      <c r="A354" s="88">
        <v>353</v>
      </c>
      <c r="B354" s="116">
        <v>0.82056486574289078</v>
      </c>
      <c r="C354" s="116">
        <v>0.92290260085521658</v>
      </c>
      <c r="D354" s="116">
        <v>0.53072221552519849</v>
      </c>
      <c r="E354" s="116">
        <v>5.0371139568110346E-2</v>
      </c>
      <c r="F354" s="116">
        <v>0.63245823668370593</v>
      </c>
      <c r="G354" s="116">
        <v>0.4405545502639836</v>
      </c>
      <c r="H354" s="116">
        <v>0.92939014726926694</v>
      </c>
      <c r="I354" s="116">
        <v>0.99638309841489692</v>
      </c>
      <c r="J354" s="116">
        <v>0.74805673131217865</v>
      </c>
      <c r="K354" s="97">
        <v>0.11537042875017445</v>
      </c>
      <c r="L354" s="98"/>
      <c r="M354" s="99">
        <v>353</v>
      </c>
      <c r="N354" s="119">
        <v>0.91751990266064409</v>
      </c>
      <c r="O354" s="119">
        <v>1.424869947218024</v>
      </c>
      <c r="P354" s="119">
        <v>7.7085448523659381E-2</v>
      </c>
      <c r="Q354" s="119">
        <v>-1.6412656696895005</v>
      </c>
      <c r="R354" s="119">
        <v>0.33837113087711146</v>
      </c>
      <c r="S354" s="119">
        <v>-0.14956338143486783</v>
      </c>
      <c r="T354" s="119">
        <v>1.4712641094983141</v>
      </c>
      <c r="U354" s="116">
        <v>2.685884769067918</v>
      </c>
      <c r="V354" s="116">
        <v>0.66838708492432874</v>
      </c>
      <c r="W354" s="91">
        <v>-1.198452620594501</v>
      </c>
      <c r="X354" s="53"/>
      <c r="Y354" s="92">
        <v>353</v>
      </c>
      <c r="Z354" s="116">
        <f>(幕後結果!$AB$2+幕後結果!$AB$4*幕後結果_最佳化!$N1355)*12/3</f>
        <v>1.7318138800582179</v>
      </c>
      <c r="AA354" s="116">
        <f>(幕後結果!$AC$2+幕後結果!$AC$4*幕後結果_最佳化!$O1355)*12/3</f>
        <v>1.2630636840524232</v>
      </c>
      <c r="AB354" s="116">
        <f>(幕後結果!$AD$2+幕後結果!$AD$4*幕後結果_最佳化!$P1355)*12/3</f>
        <v>0.37474176080656801</v>
      </c>
      <c r="AC354" s="116">
        <f>(幕後結果!$AE$2+幕後結果!$AE$4*幕後結果_最佳化!$Q1355)*12/3</f>
        <v>-0.91329886712143382</v>
      </c>
      <c r="AD354" s="116">
        <f>(幕後結果!$AF$2+幕後結果!$AF$4*幕後結果_最佳化!$R1355)*12/3</f>
        <v>-0.10073565297694548</v>
      </c>
      <c r="AE354" s="116">
        <f>(幕後結果!$AG$2+幕後結果!$AG$4*幕後結果_最佳化!$S1355)*12/3</f>
        <v>0.23665297380819672</v>
      </c>
      <c r="AF354" s="116">
        <f>(幕後結果!$AH$2+幕後結果!$AH$4*幕後結果_最佳化!$T1355)*12/3</f>
        <v>0.87076881498578251</v>
      </c>
      <c r="AG354" s="116">
        <f>(幕後結果!$AI$2+幕後結果!$AI$4*幕後結果_最佳化!$U1355)*12/3</f>
        <v>1.1553086268352719</v>
      </c>
      <c r="AH354" s="116">
        <f>(幕後結果!$AJ$2+幕後結果!$AJ$4*幕後結果_最佳化!$V1355)*12/3</f>
        <v>0.87861875426820435</v>
      </c>
      <c r="AI354" s="93">
        <f>(幕後結果!$AK$2+幕後結果!$AK$4*幕後結果_最佳化!$W1355)*12/3</f>
        <v>0.33907044438406714</v>
      </c>
      <c r="AJ354" s="53"/>
      <c r="AK354" s="53"/>
      <c r="AL354" s="53"/>
      <c r="AM354" s="101">
        <v>353</v>
      </c>
      <c r="AN354" s="120">
        <f t="shared" si="66"/>
        <v>1.0371858210654495E-2</v>
      </c>
      <c r="AO354" s="120">
        <f t="shared" si="67"/>
        <v>8.9950747664354236E-2</v>
      </c>
      <c r="AP354" s="120">
        <f t="shared" si="68"/>
        <v>0.13947259875055756</v>
      </c>
      <c r="AQ354" s="120">
        <f t="shared" si="69"/>
        <v>0.20590976431731733</v>
      </c>
      <c r="AR354" s="120">
        <f t="shared" si="70"/>
        <v>0.17818908506342146</v>
      </c>
      <c r="AS354" s="120">
        <f t="shared" si="71"/>
        <v>0.13595663405370062</v>
      </c>
      <c r="AT354" s="120">
        <f t="shared" si="72"/>
        <v>3.796654217393073E-2</v>
      </c>
      <c r="AU354" s="120">
        <f t="shared" si="73"/>
        <v>0.16470007374658227</v>
      </c>
      <c r="AV354" s="120">
        <f t="shared" si="74"/>
        <v>5.9630888575401067E-3</v>
      </c>
      <c r="AW354" s="120">
        <f t="shared" si="75"/>
        <v>3.1519607161941222E-2</v>
      </c>
      <c r="AX354" s="120">
        <f t="shared" si="76"/>
        <v>1</v>
      </c>
      <c r="AY354" s="120">
        <f>SUMPRODUCT(AN354:AW354,幕後結果_最佳化!$Z$1005:$AI$1005)</f>
        <v>4.4973584481019326E-2</v>
      </c>
      <c r="AZ354" s="120">
        <f>(SUMPRODUCT(AN354:AW354,MMULT(AN354:AW354,幕後結果!$AB$9:$AK$18)))*252</f>
        <v>2.2859180301241695E-2</v>
      </c>
      <c r="BA354" s="120">
        <f t="shared" si="77"/>
        <v>0.15119252726653423</v>
      </c>
      <c r="BB354" s="115">
        <f t="shared" si="78"/>
        <v>1.3714860902905902E-2</v>
      </c>
      <c r="BC354" s="53"/>
      <c r="BD354" s="53"/>
    </row>
    <row r="355" spans="1:56">
      <c r="A355" s="88">
        <v>354</v>
      </c>
      <c r="B355" s="116">
        <v>0.32280352952185631</v>
      </c>
      <c r="C355" s="116">
        <v>0.46296877134815828</v>
      </c>
      <c r="D355" s="116">
        <v>0.85946080201707686</v>
      </c>
      <c r="E355" s="116">
        <v>0.70071182735824311</v>
      </c>
      <c r="F355" s="116">
        <v>0.60923713283967795</v>
      </c>
      <c r="G355" s="116">
        <v>0.62749706380338144</v>
      </c>
      <c r="H355" s="116">
        <v>0.45995197918024466</v>
      </c>
      <c r="I355" s="116">
        <v>0.13550972025606201</v>
      </c>
      <c r="J355" s="116">
        <v>0.37994551715998082</v>
      </c>
      <c r="K355" s="97">
        <v>0.36087921149374069</v>
      </c>
      <c r="L355" s="98"/>
      <c r="M355" s="99">
        <v>354</v>
      </c>
      <c r="N355" s="119">
        <v>-0.4598734489319713</v>
      </c>
      <c r="O355" s="119">
        <v>-9.2957226047996735E-2</v>
      </c>
      <c r="P355" s="119">
        <v>1.0778999764162982</v>
      </c>
      <c r="Q355" s="119">
        <v>0.52644890318233228</v>
      </c>
      <c r="R355" s="119">
        <v>0.27733129155801811</v>
      </c>
      <c r="S355" s="119">
        <v>0.32523149671045526</v>
      </c>
      <c r="T355" s="119">
        <v>-0.1005547002085433</v>
      </c>
      <c r="U355" s="116">
        <v>-1.100717929225506</v>
      </c>
      <c r="V355" s="116">
        <v>-0.30562388262625551</v>
      </c>
      <c r="W355" s="91">
        <v>-0.35610968698191092</v>
      </c>
      <c r="X355" s="53"/>
      <c r="Y355" s="92">
        <v>354</v>
      </c>
      <c r="Z355" s="116">
        <f>(幕後結果!$AB$2+幕後結果!$AB$4*幕後結果_最佳化!$N1356)*12/3</f>
        <v>-0.47641920431917734</v>
      </c>
      <c r="AA355" s="116">
        <f>(幕後結果!$AC$2+幕後結果!$AC$4*幕後結果_最佳化!$O1356)*12/3</f>
        <v>0.24510324097396249</v>
      </c>
      <c r="AB355" s="116">
        <f>(幕後結果!$AD$2+幕後結果!$AD$4*幕後結果_最佳化!$P1356)*12/3</f>
        <v>0.77204755283512327</v>
      </c>
      <c r="AC355" s="116">
        <f>(幕後結果!$AE$2+幕後結果!$AE$4*幕後結果_最佳化!$Q1356)*12/3</f>
        <v>0.51751427670195693</v>
      </c>
      <c r="AD355" s="116">
        <f>(幕後結果!$AF$2+幕後結果!$AF$4*幕後結果_最佳化!$R1356)*12/3</f>
        <v>-0.20226334329728191</v>
      </c>
      <c r="AE355" s="116">
        <f>(幕後結果!$AG$2+幕後結果!$AG$4*幕後結果_最佳化!$S1356)*12/3</f>
        <v>0.87623722809824522</v>
      </c>
      <c r="AF355" s="116">
        <f>(幕後結果!$AH$2+幕後結果!$AH$4*幕後結果_最佳化!$T1356)*12/3</f>
        <v>-3.2635873083597375E-2</v>
      </c>
      <c r="AG355" s="116">
        <f>(幕後結果!$AI$2+幕後結果!$AI$4*幕後結果_最佳化!$U1356)*12/3</f>
        <v>-0.26190907564611965</v>
      </c>
      <c r="AH355" s="116">
        <f>(幕後結果!$AJ$2+幕後結果!$AJ$4*幕後結果_最佳化!$V1356)*12/3</f>
        <v>-0.39393834619765178</v>
      </c>
      <c r="AI355" s="93">
        <f>(幕後結果!$AK$2+幕後結果!$AK$4*幕後結果_最佳化!$W1356)*12/3</f>
        <v>2.6833686787609196E-2</v>
      </c>
      <c r="AJ355" s="53"/>
      <c r="AK355" s="53"/>
      <c r="AL355" s="53"/>
      <c r="AM355" s="101">
        <v>354</v>
      </c>
      <c r="AN355" s="120">
        <f t="shared" si="66"/>
        <v>1.4896564203472117E-2</v>
      </c>
      <c r="AO355" s="120">
        <f t="shared" si="67"/>
        <v>1.9933120008696029E-2</v>
      </c>
      <c r="AP355" s="120">
        <f t="shared" si="68"/>
        <v>1.322453513162313E-2</v>
      </c>
      <c r="AQ355" s="120">
        <f t="shared" si="69"/>
        <v>0.23123860406196084</v>
      </c>
      <c r="AR355" s="120">
        <f t="shared" si="70"/>
        <v>0.1517924275952878</v>
      </c>
      <c r="AS355" s="120">
        <f t="shared" si="71"/>
        <v>4.4076597628150714E-2</v>
      </c>
      <c r="AT355" s="120">
        <f t="shared" si="72"/>
        <v>0.13270925941779213</v>
      </c>
      <c r="AU355" s="120">
        <f t="shared" si="73"/>
        <v>4.7376349003716831E-2</v>
      </c>
      <c r="AV355" s="120">
        <f t="shared" si="74"/>
        <v>0.20449165543893597</v>
      </c>
      <c r="AW355" s="120">
        <f t="shared" si="75"/>
        <v>0.14026088751036464</v>
      </c>
      <c r="AX355" s="120">
        <f t="shared" si="76"/>
        <v>1.0000000000000002</v>
      </c>
      <c r="AY355" s="120">
        <f>SUMPRODUCT(AN355:AW355,幕後結果_最佳化!$Z$1005:$AI$1005)</f>
        <v>-4.1153170909228036E-2</v>
      </c>
      <c r="AZ355" s="120">
        <f>(SUMPRODUCT(AN355:AW355,MMULT(AN355:AW355,幕後結果!$AB$9:$AK$18)))*252</f>
        <v>2.5077629556344249E-2</v>
      </c>
      <c r="BA355" s="120">
        <f t="shared" si="77"/>
        <v>0.15835917894566215</v>
      </c>
      <c r="BB355" s="115">
        <f t="shared" si="78"/>
        <v>-0.53077549068418217</v>
      </c>
      <c r="BC355" s="53"/>
      <c r="BD355" s="53"/>
    </row>
    <row r="356" spans="1:56">
      <c r="A356" s="88">
        <v>355</v>
      </c>
      <c r="B356" s="116">
        <v>0.99659418691950097</v>
      </c>
      <c r="C356" s="116">
        <v>3.5496059918337153E-2</v>
      </c>
      <c r="D356" s="116">
        <v>0.43667086625325546</v>
      </c>
      <c r="E356" s="116">
        <v>0.46827408267036508</v>
      </c>
      <c r="F356" s="116">
        <v>0.22654126829557297</v>
      </c>
      <c r="G356" s="116">
        <v>0.97504397684964306</v>
      </c>
      <c r="H356" s="116">
        <v>0.75163420889817734</v>
      </c>
      <c r="I356" s="116">
        <v>0.63350543352694033</v>
      </c>
      <c r="J356" s="116">
        <v>0.59312729677594933</v>
      </c>
      <c r="K356" s="97">
        <v>0.29452345768094967</v>
      </c>
      <c r="L356" s="98"/>
      <c r="M356" s="99">
        <v>355</v>
      </c>
      <c r="N356" s="119">
        <v>2.7059160577471109</v>
      </c>
      <c r="O356" s="119">
        <v>-1.8055278605614162</v>
      </c>
      <c r="P356" s="119">
        <v>-0.15941524020338294</v>
      </c>
      <c r="Q356" s="119">
        <v>-7.9609090063340562E-2</v>
      </c>
      <c r="R356" s="119">
        <v>-0.75028589375711219</v>
      </c>
      <c r="S356" s="119">
        <v>1.9607169875519352</v>
      </c>
      <c r="T356" s="119">
        <v>0.67964134760857697</v>
      </c>
      <c r="U356" s="116">
        <v>0.34115203112462555</v>
      </c>
      <c r="V356" s="116">
        <v>0.23559699374476581</v>
      </c>
      <c r="W356" s="91">
        <v>-0.54021768859731467</v>
      </c>
      <c r="X356" s="53"/>
      <c r="Y356" s="92">
        <v>355</v>
      </c>
      <c r="Z356" s="116">
        <f>(幕後結果!$AB$2+幕後結果!$AB$4*幕後結果_最佳化!$N1357)*12/3</f>
        <v>4.598965484259729</v>
      </c>
      <c r="AA356" s="116">
        <f>(幕後結果!$AC$2+幕後結果!$AC$4*幕後結果_最佳化!$O1357)*12/3</f>
        <v>-1.146683239933644</v>
      </c>
      <c r="AB356" s="116">
        <f>(幕後結果!$AD$2+幕後結果!$AD$4*幕後結果_最佳化!$P1357)*12/3</f>
        <v>0.33671438634987966</v>
      </c>
      <c r="AC356" s="116">
        <f>(幕後結果!$AE$2+幕後結果!$AE$4*幕後結果_最佳化!$Q1357)*12/3</f>
        <v>0.28260400777701572</v>
      </c>
      <c r="AD356" s="116">
        <f>(幕後結果!$AF$2+幕後結果!$AF$4*幕後結果_最佳化!$R1357)*12/3</f>
        <v>-0.40671441775004041</v>
      </c>
      <c r="AE356" s="116">
        <f>(幕後結果!$AG$2+幕後結果!$AG$4*幕後結果_最佳化!$S1357)*12/3</f>
        <v>1.8888842971799573</v>
      </c>
      <c r="AF356" s="116">
        <f>(幕後結果!$AH$2+幕後結果!$AH$4*幕後結果_最佳化!$T1357)*12/3</f>
        <v>0.33135441285474115</v>
      </c>
      <c r="AG356" s="116">
        <f>(幕後結果!$AI$2+幕後結果!$AI$4*幕後結果_最佳化!$U1357)*12/3</f>
        <v>0.11018601489944202</v>
      </c>
      <c r="AH356" s="116">
        <f>(幕後結果!$AJ$2+幕後結果!$AJ$4*幕後結果_最佳化!$V1357)*12/3</f>
        <v>0.21363186179157764</v>
      </c>
      <c r="AI356" s="93">
        <f>(幕後結果!$AK$2+幕後結果!$AK$4*幕後結果_最佳化!$W1357)*12/3</f>
        <v>0.6281246868558783</v>
      </c>
      <c r="AJ356" s="53"/>
      <c r="AK356" s="53"/>
      <c r="AL356" s="53"/>
      <c r="AM356" s="101">
        <v>355</v>
      </c>
      <c r="AN356" s="120">
        <f t="shared" si="66"/>
        <v>0.19015179364087079</v>
      </c>
      <c r="AO356" s="120">
        <f t="shared" si="67"/>
        <v>5.3681565015829109E-2</v>
      </c>
      <c r="AP356" s="120">
        <f t="shared" si="68"/>
        <v>7.0402869854574515E-2</v>
      </c>
      <c r="AQ356" s="120">
        <f t="shared" si="69"/>
        <v>2.2036880152580214E-2</v>
      </c>
      <c r="AR356" s="120">
        <f t="shared" si="70"/>
        <v>5.9733322606240771E-2</v>
      </c>
      <c r="AS356" s="120">
        <f t="shared" si="71"/>
        <v>0.13711387381148932</v>
      </c>
      <c r="AT356" s="120">
        <f t="shared" si="72"/>
        <v>6.4650792916065292E-2</v>
      </c>
      <c r="AU356" s="120">
        <f t="shared" si="73"/>
        <v>6.5153727084504828E-2</v>
      </c>
      <c r="AV356" s="120">
        <f t="shared" si="74"/>
        <v>0.11880548143778014</v>
      </c>
      <c r="AW356" s="120">
        <f t="shared" si="75"/>
        <v>0.2182696934800652</v>
      </c>
      <c r="AX356" s="120">
        <f t="shared" si="76"/>
        <v>1.0000000000000002</v>
      </c>
      <c r="AY356" s="120">
        <f>SUMPRODUCT(AN356:AW356,幕後結果_最佳化!$Z$1005:$AI$1005)</f>
        <v>0.14369018723822524</v>
      </c>
      <c r="AZ356" s="120">
        <f>(SUMPRODUCT(AN356:AW356,MMULT(AN356:AW356,幕後結果!$AB$9:$AK$18)))*252</f>
        <v>4.1113685767354885E-2</v>
      </c>
      <c r="BA356" s="120">
        <f t="shared" si="77"/>
        <v>0.20276509997372547</v>
      </c>
      <c r="BB356" s="115">
        <f t="shared" si="78"/>
        <v>0.49707857639843228</v>
      </c>
      <c r="BC356" s="53"/>
      <c r="BD356" s="53"/>
    </row>
    <row r="357" spans="1:56">
      <c r="A357" s="88">
        <v>356</v>
      </c>
      <c r="B357" s="116">
        <v>0.37656962947033334</v>
      </c>
      <c r="C357" s="116">
        <v>0.19397848359114667</v>
      </c>
      <c r="D357" s="116">
        <v>0.50386276384094675</v>
      </c>
      <c r="E357" s="116">
        <v>0.28774623030196489</v>
      </c>
      <c r="F357" s="116">
        <v>0.14019628016928753</v>
      </c>
      <c r="G357" s="116">
        <v>0.16389799384921733</v>
      </c>
      <c r="H357" s="116">
        <v>0.11158089858845877</v>
      </c>
      <c r="I357" s="116">
        <v>0.92583531615201009</v>
      </c>
      <c r="J357" s="116">
        <v>0.38785279527389327</v>
      </c>
      <c r="K357" s="97">
        <v>0.57093957033637488</v>
      </c>
      <c r="L357" s="98"/>
      <c r="M357" s="99">
        <v>356</v>
      </c>
      <c r="N357" s="119">
        <v>-0.3145027094587069</v>
      </c>
      <c r="O357" s="119">
        <v>-0.86332833913642915</v>
      </c>
      <c r="P357" s="119">
        <v>9.6826643578797264E-3</v>
      </c>
      <c r="Q357" s="119">
        <v>-0.55998090749586771</v>
      </c>
      <c r="R357" s="119">
        <v>-1.0794379064661135</v>
      </c>
      <c r="S357" s="119">
        <v>-0.97856292086785801</v>
      </c>
      <c r="T357" s="119">
        <v>-1.2181636312031043</v>
      </c>
      <c r="U357" s="116">
        <v>1.4454576950215134</v>
      </c>
      <c r="V357" s="116">
        <v>-0.28491979435907105</v>
      </c>
      <c r="W357" s="91">
        <v>0.17876674362886957</v>
      </c>
      <c r="X357" s="53"/>
      <c r="Y357" s="92">
        <v>356</v>
      </c>
      <c r="Z357" s="116">
        <f>(幕後結果!$AB$2+幕後結果!$AB$4*幕後結果_最佳化!$N1358)*12/3</f>
        <v>-0.24336125029747568</v>
      </c>
      <c r="AA357" s="116">
        <f>(幕後結果!$AC$2+幕後結果!$AC$4*幕後結果_最佳化!$O1358)*12/3</f>
        <v>-0.31507658810967087</v>
      </c>
      <c r="AB357" s="116">
        <f>(幕後結果!$AD$2+幕後結果!$AD$4*幕後結果_最佳化!$P1358)*12/3</f>
        <v>-7.4305217280760602E-2</v>
      </c>
      <c r="AC357" s="116">
        <f>(幕後結果!$AE$2+幕後結果!$AE$4*幕後結果_最佳化!$Q1358)*12/3</f>
        <v>-0.44305550202505189</v>
      </c>
      <c r="AD357" s="116">
        <f>(幕後結果!$AF$2+幕後結果!$AF$4*幕後結果_最佳化!$R1358)*12/3</f>
        <v>-1.0624329673551296</v>
      </c>
      <c r="AE357" s="116">
        <f>(幕後結果!$AG$2+幕後結果!$AG$4*幕後結果_最佳化!$S1358)*12/3</f>
        <v>-0.25482941843928852</v>
      </c>
      <c r="AF357" s="116">
        <f>(幕後結果!$AH$2+幕後結果!$AH$4*幕後結果_最佳化!$T1358)*12/3</f>
        <v>-0.79243834074170039</v>
      </c>
      <c r="AG357" s="116">
        <f>(幕後結果!$AI$2+幕後結果!$AI$4*幕後結果_最佳化!$U1358)*12/3</f>
        <v>0.16208464023912311</v>
      </c>
      <c r="AH357" s="116">
        <f>(幕後結果!$AJ$2+幕後結果!$AJ$4*幕後結果_最佳化!$V1358)*12/3</f>
        <v>-0.68326241751359673</v>
      </c>
      <c r="AI357" s="93">
        <f>(幕後結果!$AK$2+幕後結果!$AK$4*幕後結果_最佳化!$W1358)*12/3</f>
        <v>0.15544769844401535</v>
      </c>
      <c r="AJ357" s="53"/>
      <c r="AK357" s="53"/>
      <c r="AL357" s="53"/>
      <c r="AM357" s="101">
        <v>356</v>
      </c>
      <c r="AN357" s="120">
        <f t="shared" si="66"/>
        <v>9.9178987297573365E-2</v>
      </c>
      <c r="AO357" s="120">
        <f t="shared" si="67"/>
        <v>9.0470054047582335E-2</v>
      </c>
      <c r="AP357" s="120">
        <f t="shared" si="68"/>
        <v>9.9491716532151539E-2</v>
      </c>
      <c r="AQ357" s="120">
        <f t="shared" si="69"/>
        <v>7.0288194375423815E-2</v>
      </c>
      <c r="AR357" s="120">
        <f t="shared" si="70"/>
        <v>0.12812504285912696</v>
      </c>
      <c r="AS357" s="120">
        <f t="shared" si="71"/>
        <v>0.15059640714996153</v>
      </c>
      <c r="AT357" s="120">
        <f t="shared" si="72"/>
        <v>0.11944131833336133</v>
      </c>
      <c r="AU357" s="120">
        <f t="shared" si="73"/>
        <v>0.1045513438077455</v>
      </c>
      <c r="AV357" s="120">
        <f t="shared" si="74"/>
        <v>5.3353983454304275E-2</v>
      </c>
      <c r="AW357" s="120">
        <f t="shared" si="75"/>
        <v>8.4502952142769261E-2</v>
      </c>
      <c r="AX357" s="120">
        <f t="shared" si="76"/>
        <v>1</v>
      </c>
      <c r="AY357" s="120">
        <f>SUMPRODUCT(AN357:AW357,幕後結果_最佳化!$Z$1005:$AI$1005)</f>
        <v>9.2028170638376414E-2</v>
      </c>
      <c r="AZ357" s="120">
        <f>(SUMPRODUCT(AN357:AW357,MMULT(AN357:AW357,幕後結果!$AB$9:$AK$18)))*252</f>
        <v>2.4964517270648974E-2</v>
      </c>
      <c r="BA357" s="120">
        <f t="shared" si="77"/>
        <v>0.15800163692395397</v>
      </c>
      <c r="BB357" s="115">
        <f t="shared" si="78"/>
        <v>0.31093456748186571</v>
      </c>
      <c r="BC357" s="53"/>
      <c r="BD357" s="53"/>
    </row>
    <row r="358" spans="1:56">
      <c r="A358" s="88">
        <v>357</v>
      </c>
      <c r="B358" s="116">
        <v>0.95972818040293406</v>
      </c>
      <c r="C358" s="116">
        <v>0.81713764138208744</v>
      </c>
      <c r="D358" s="116">
        <v>0.76851224276124785</v>
      </c>
      <c r="E358" s="116">
        <v>0.13486759797609782</v>
      </c>
      <c r="F358" s="116">
        <v>0.12736934998808169</v>
      </c>
      <c r="G358" s="116">
        <v>0.98012058271813762</v>
      </c>
      <c r="H358" s="116">
        <v>0.28664835586208559</v>
      </c>
      <c r="I358" s="116">
        <v>0.13204937002705197</v>
      </c>
      <c r="J358" s="116">
        <v>0.14252612990112534</v>
      </c>
      <c r="K358" s="97">
        <v>0.43008118423099062</v>
      </c>
      <c r="L358" s="98"/>
      <c r="M358" s="99">
        <v>357</v>
      </c>
      <c r="N358" s="119">
        <v>1.7475404242845471</v>
      </c>
      <c r="O358" s="119">
        <v>0.90451059812534362</v>
      </c>
      <c r="P358" s="119">
        <v>0.73395606664138235</v>
      </c>
      <c r="Q358" s="119">
        <v>-1.1036725760220498</v>
      </c>
      <c r="R358" s="119">
        <v>-1.1389147809729352</v>
      </c>
      <c r="S358" s="119">
        <v>2.0562457493154009</v>
      </c>
      <c r="T358" s="119">
        <v>-0.56320292446844966</v>
      </c>
      <c r="U358" s="116">
        <v>-1.1167558283286116</v>
      </c>
      <c r="V358" s="116">
        <v>-1.06903863716276</v>
      </c>
      <c r="W358" s="91">
        <v>-0.17616747991109225</v>
      </c>
      <c r="X358" s="53"/>
      <c r="Y358" s="92">
        <v>357</v>
      </c>
      <c r="Z358" s="116">
        <f>(幕後結果!$AB$2+幕後結果!$AB$4*幕後結果_最佳化!$N1359)*12/3</f>
        <v>3.0625004079428009</v>
      </c>
      <c r="AA358" s="116">
        <f>(幕後結果!$AC$2+幕後結果!$AC$4*幕後結果_最佳化!$O1359)*12/3</f>
        <v>0.84697018361619092</v>
      </c>
      <c r="AB358" s="116">
        <f>(幕後結果!$AD$2+幕後結果!$AD$4*幕後結果_最佳化!$P1359)*12/3</f>
        <v>1.0134254819088848</v>
      </c>
      <c r="AC358" s="116">
        <f>(幕後結果!$AE$2+幕後結果!$AE$4*幕後結果_最佳化!$Q1359)*12/3</f>
        <v>-0.33955435812587748</v>
      </c>
      <c r="AD358" s="116">
        <f>(幕後結果!$AF$2+幕後結果!$AF$4*幕後結果_最佳化!$R1359)*12/3</f>
        <v>-0.69909857806222098</v>
      </c>
      <c r="AE358" s="116">
        <f>(幕後結果!$AG$2+幕後結果!$AG$4*幕後結果_最佳化!$S1359)*12/3</f>
        <v>1.8624313945811659</v>
      </c>
      <c r="AF358" s="116">
        <f>(幕後結果!$AH$2+幕後結果!$AH$4*幕後結果_最佳化!$T1359)*12/3</f>
        <v>-9.7962746646925905E-2</v>
      </c>
      <c r="AG358" s="116">
        <f>(幕後結果!$AI$2+幕後結果!$AI$4*幕後結果_最佳化!$U1359)*12/3</f>
        <v>-0.16288926926957736</v>
      </c>
      <c r="AH358" s="116">
        <f>(幕後結果!$AJ$2+幕後結果!$AJ$4*幕後結果_最佳化!$V1359)*12/3</f>
        <v>-0.70048317348822531</v>
      </c>
      <c r="AI358" s="93">
        <f>(幕後結果!$AK$2+幕後結果!$AK$4*幕後結果_最佳化!$W1359)*12/3</f>
        <v>-2.0183840800158837E-2</v>
      </c>
      <c r="AJ358" s="53"/>
      <c r="AK358" s="53"/>
      <c r="AL358" s="53"/>
      <c r="AM358" s="101">
        <v>357</v>
      </c>
      <c r="AN358" s="120">
        <f t="shared" si="66"/>
        <v>0.30132670092669817</v>
      </c>
      <c r="AO358" s="120">
        <f t="shared" si="67"/>
        <v>4.4745226066460067E-3</v>
      </c>
      <c r="AP358" s="120">
        <f t="shared" si="68"/>
        <v>9.2129967171545049E-2</v>
      </c>
      <c r="AQ358" s="120">
        <f t="shared" si="69"/>
        <v>3.8221907976621512E-2</v>
      </c>
      <c r="AR358" s="120">
        <f t="shared" si="70"/>
        <v>1.2672853038024562E-2</v>
      </c>
      <c r="AS358" s="120">
        <f t="shared" si="71"/>
        <v>0.14595232136349279</v>
      </c>
      <c r="AT358" s="120">
        <f t="shared" si="72"/>
        <v>0.1246042106726357</v>
      </c>
      <c r="AU358" s="120">
        <f t="shared" si="73"/>
        <v>3.0080912751765509E-3</v>
      </c>
      <c r="AV358" s="120">
        <f t="shared" si="74"/>
        <v>0.27287407471845154</v>
      </c>
      <c r="AW358" s="120">
        <f t="shared" si="75"/>
        <v>4.7353502507081315E-3</v>
      </c>
      <c r="AX358" s="120">
        <f t="shared" si="76"/>
        <v>1</v>
      </c>
      <c r="AY358" s="120">
        <f>SUMPRODUCT(AN358:AW358,幕後結果_最佳化!$Z$1005:$AI$1005)</f>
        <v>9.0178816139422135E-2</v>
      </c>
      <c r="AZ358" s="120">
        <f>(SUMPRODUCT(AN358:AW358,MMULT(AN358:AW358,幕後結果!$AB$9:$AK$18)))*252</f>
        <v>6.8591768883349988E-2</v>
      </c>
      <c r="BA358" s="120">
        <f t="shared" si="77"/>
        <v>0.26190030332809849</v>
      </c>
      <c r="BB358" s="115">
        <f t="shared" si="78"/>
        <v>0.18052218931641739</v>
      </c>
      <c r="BC358" s="53"/>
      <c r="BD358" s="53"/>
    </row>
    <row r="359" spans="1:56">
      <c r="A359" s="88">
        <v>358</v>
      </c>
      <c r="B359" s="116">
        <v>0.55662422711830417</v>
      </c>
      <c r="C359" s="116">
        <v>5.8942954931277658E-2</v>
      </c>
      <c r="D359" s="116">
        <v>0.24541830136198062</v>
      </c>
      <c r="E359" s="116">
        <v>0.74539342325962132</v>
      </c>
      <c r="F359" s="116">
        <v>0.13043772052120861</v>
      </c>
      <c r="G359" s="116">
        <v>0.82564606300816679</v>
      </c>
      <c r="H359" s="116">
        <v>0.43235049891763055</v>
      </c>
      <c r="I359" s="116">
        <v>0.74706243653532245</v>
      </c>
      <c r="J359" s="116">
        <v>0.19499300627835048</v>
      </c>
      <c r="K359" s="97">
        <v>0.6149187812565331</v>
      </c>
      <c r="L359" s="98"/>
      <c r="M359" s="99">
        <v>358</v>
      </c>
      <c r="N359" s="119">
        <v>0.14241584713843813</v>
      </c>
      <c r="O359" s="119">
        <v>-1.5637090567574243</v>
      </c>
      <c r="P359" s="119">
        <v>-0.68897880959280122</v>
      </c>
      <c r="Q359" s="119">
        <v>0.66006338625969341</v>
      </c>
      <c r="R359" s="119">
        <v>-1.1243243758468484</v>
      </c>
      <c r="S359" s="119">
        <v>0.93709853689219591</v>
      </c>
      <c r="T359" s="119">
        <v>-0.17039310046139483</v>
      </c>
      <c r="U359" s="116">
        <v>0.66527420365204781</v>
      </c>
      <c r="V359" s="116">
        <v>-0.85964273084023346</v>
      </c>
      <c r="W359" s="91">
        <v>0.29216242744430776</v>
      </c>
      <c r="X359" s="53"/>
      <c r="Y359" s="92">
        <v>358</v>
      </c>
      <c r="Z359" s="116">
        <f>(幕後結果!$AB$2+幕後結果!$AB$4*幕後結果_最佳化!$N1360)*12/3</f>
        <v>0.48916927366442781</v>
      </c>
      <c r="AA359" s="116">
        <f>(幕後結果!$AC$2+幕後結果!$AC$4*幕後結果_最佳化!$O1360)*12/3</f>
        <v>-0.84109717399134187</v>
      </c>
      <c r="AB359" s="116">
        <f>(幕後結果!$AD$2+幕後結果!$AD$4*幕後結果_最佳化!$P1360)*12/3</f>
        <v>-0.56849214501874568</v>
      </c>
      <c r="AC359" s="116">
        <f>(幕後結果!$AE$2+幕後結果!$AE$4*幕後結果_最佳化!$Q1360)*12/3</f>
        <v>0.39057305926145319</v>
      </c>
      <c r="AD359" s="116">
        <f>(幕後結果!$AF$2+幕後結果!$AF$4*幕後結果_最佳化!$R1360)*12/3</f>
        <v>-1.0849241970485681</v>
      </c>
      <c r="AE359" s="116">
        <f>(幕後結果!$AG$2+幕後結果!$AG$4*幕後結果_最佳化!$S1360)*12/3</f>
        <v>1.1669119409624247</v>
      </c>
      <c r="AF359" s="116">
        <f>(幕後結果!$AH$2+幕後結果!$AH$4*幕後結果_最佳化!$T1360)*12/3</f>
        <v>-0.30904772308223155</v>
      </c>
      <c r="AG359" s="116">
        <f>(幕後結果!$AI$2+幕後結果!$AI$4*幕後結果_最佳化!$U1360)*12/3</f>
        <v>8.7491084753409831E-2</v>
      </c>
      <c r="AH359" s="116">
        <f>(幕後結果!$AJ$2+幕後結果!$AJ$4*幕後結果_最佳化!$V1360)*12/3</f>
        <v>-0.80197975268526134</v>
      </c>
      <c r="AI359" s="93">
        <f>(幕後結果!$AK$2+幕後結果!$AK$4*幕後結果_最佳化!$W1360)*12/3</f>
        <v>0.30738737251998888</v>
      </c>
      <c r="AJ359" s="53"/>
      <c r="AK359" s="53"/>
      <c r="AL359" s="53"/>
      <c r="AM359" s="101">
        <v>358</v>
      </c>
      <c r="AN359" s="120">
        <f t="shared" si="66"/>
        <v>3.6745273393313731E-2</v>
      </c>
      <c r="AO359" s="120">
        <f t="shared" si="67"/>
        <v>5.3941479832038092E-2</v>
      </c>
      <c r="AP359" s="120">
        <f t="shared" si="68"/>
        <v>0.12962433631312739</v>
      </c>
      <c r="AQ359" s="120">
        <f t="shared" si="69"/>
        <v>2.9473104593484328E-2</v>
      </c>
      <c r="AR359" s="120">
        <f t="shared" si="70"/>
        <v>0.12184850672390873</v>
      </c>
      <c r="AS359" s="120">
        <f t="shared" si="71"/>
        <v>0.13935957847996078</v>
      </c>
      <c r="AT359" s="120">
        <f t="shared" si="72"/>
        <v>8.7559322554945751E-2</v>
      </c>
      <c r="AU359" s="120">
        <f t="shared" si="73"/>
        <v>0.10434050425368903</v>
      </c>
      <c r="AV359" s="120">
        <f t="shared" si="74"/>
        <v>0.1721625656555435</v>
      </c>
      <c r="AW359" s="120">
        <f t="shared" si="75"/>
        <v>0.12494532819998867</v>
      </c>
      <c r="AX359" s="120">
        <f t="shared" si="76"/>
        <v>1</v>
      </c>
      <c r="AY359" s="120">
        <f>SUMPRODUCT(AN359:AW359,幕後結果_最佳化!$Z$1005:$AI$1005)</f>
        <v>3.8059927792896742E-2</v>
      </c>
      <c r="AZ359" s="120">
        <f>(SUMPRODUCT(AN359:AW359,MMULT(AN359:AW359,幕後結果!$AB$9:$AK$18)))*252</f>
        <v>2.3238628528514802E-2</v>
      </c>
      <c r="BA359" s="120">
        <f t="shared" si="77"/>
        <v>0.1524422137352866</v>
      </c>
      <c r="BB359" s="115">
        <f t="shared" si="78"/>
        <v>-3.1750209397430854E-2</v>
      </c>
      <c r="BC359" s="53"/>
      <c r="BD359" s="53"/>
    </row>
    <row r="360" spans="1:56">
      <c r="A360" s="88">
        <v>359</v>
      </c>
      <c r="B360" s="116">
        <v>0.58445654776872491</v>
      </c>
      <c r="C360" s="116">
        <v>0.41107738179173725</v>
      </c>
      <c r="D360" s="116">
        <v>0.11800541315298863</v>
      </c>
      <c r="E360" s="116">
        <v>0.44460324234779569</v>
      </c>
      <c r="F360" s="116">
        <v>0.60742976730059217</v>
      </c>
      <c r="G360" s="116">
        <v>0.21054960967035652</v>
      </c>
      <c r="H360" s="116">
        <v>0.2183560490482519</v>
      </c>
      <c r="I360" s="116">
        <v>0.765247635794295</v>
      </c>
      <c r="J360" s="116">
        <v>0.89789708666245893</v>
      </c>
      <c r="K360" s="97">
        <v>0.56298006042905002</v>
      </c>
      <c r="L360" s="98"/>
      <c r="M360" s="99">
        <v>359</v>
      </c>
      <c r="N360" s="119">
        <v>0.21330778150257665</v>
      </c>
      <c r="O360" s="119">
        <v>-0.22477442410276838</v>
      </c>
      <c r="P360" s="119">
        <v>-1.1850167450050586</v>
      </c>
      <c r="Q360" s="119">
        <v>-0.13930835908759828</v>
      </c>
      <c r="R360" s="119">
        <v>0.27262633593290397</v>
      </c>
      <c r="S360" s="119">
        <v>-0.80451567665910717</v>
      </c>
      <c r="T360" s="119">
        <v>-0.77775731192138597</v>
      </c>
      <c r="U360" s="116">
        <v>0.72328512701580339</v>
      </c>
      <c r="V360" s="116">
        <v>1.2696598322892418</v>
      </c>
      <c r="W360" s="91">
        <v>0.15852911644647949</v>
      </c>
      <c r="X360" s="53"/>
      <c r="Y360" s="92">
        <v>359</v>
      </c>
      <c r="Z360" s="116">
        <f>(幕後結果!$AB$2+幕後結果!$AB$4*幕後結果_最佳化!$N1361)*12/3</f>
        <v>0.60282302021213319</v>
      </c>
      <c r="AA360" s="116">
        <f>(幕後結果!$AC$2+幕後結果!$AC$4*幕後結果_最佳化!$O1361)*12/3</f>
        <v>0.11584424671223897</v>
      </c>
      <c r="AB360" s="116">
        <f>(幕後結果!$AD$2+幕後結果!$AD$4*幕後結果_最佳化!$P1361)*12/3</f>
        <v>-0.84902189071183909</v>
      </c>
      <c r="AC360" s="116">
        <f>(幕後結果!$AE$2+幕後結果!$AE$4*幕後結果_最佳化!$Q1361)*12/3</f>
        <v>-0.17328968656769181</v>
      </c>
      <c r="AD360" s="116">
        <f>(幕後結果!$AF$2+幕後結果!$AF$4*幕後結果_最佳化!$R1361)*12/3</f>
        <v>-0.37762418821861243</v>
      </c>
      <c r="AE360" s="116">
        <f>(幕後結果!$AG$2+幕後結果!$AG$4*幕後結果_最佳化!$S1361)*12/3</f>
        <v>-6.6315385471635846E-2</v>
      </c>
      <c r="AF360" s="116">
        <f>(幕後結果!$AH$2+幕後結果!$AH$4*幕後結果_最佳化!$T1361)*12/3</f>
        <v>-0.4505182026491043</v>
      </c>
      <c r="AG360" s="116">
        <f>(幕後結果!$AI$2+幕後結果!$AI$4*幕後結果_最佳化!$U1361)*12/3</f>
        <v>0.17428088072809603</v>
      </c>
      <c r="AH360" s="116">
        <f>(幕後結果!$AJ$2+幕後結果!$AJ$4*幕後結果_最佳化!$V1361)*12/3</f>
        <v>5.8567774300726738E-2</v>
      </c>
      <c r="AI360" s="93">
        <f>(幕後結果!$AK$2+幕後結果!$AK$4*幕後結果_最佳化!$W1361)*12/3</f>
        <v>0.42046209394177109</v>
      </c>
      <c r="AJ360" s="53"/>
      <c r="AK360" s="53"/>
      <c r="AL360" s="53"/>
      <c r="AM360" s="101">
        <v>359</v>
      </c>
      <c r="AN360" s="120">
        <f t="shared" si="66"/>
        <v>0.14718152031677678</v>
      </c>
      <c r="AO360" s="120">
        <f t="shared" si="67"/>
        <v>0.11403600880588467</v>
      </c>
      <c r="AP360" s="120">
        <f t="shared" si="68"/>
        <v>0.11080186859529451</v>
      </c>
      <c r="AQ360" s="120">
        <f t="shared" si="69"/>
        <v>2.2553577951894083E-2</v>
      </c>
      <c r="AR360" s="120">
        <f t="shared" si="70"/>
        <v>3.7021335298861001E-2</v>
      </c>
      <c r="AS360" s="120">
        <f t="shared" si="71"/>
        <v>0.12411645999052619</v>
      </c>
      <c r="AT360" s="120">
        <f t="shared" si="72"/>
        <v>8.6701923827736935E-2</v>
      </c>
      <c r="AU360" s="120">
        <f t="shared" si="73"/>
        <v>0.15265275208124937</v>
      </c>
      <c r="AV360" s="120">
        <f t="shared" si="74"/>
        <v>0.14135762293206333</v>
      </c>
      <c r="AW360" s="120">
        <f t="shared" si="75"/>
        <v>6.3576930199713028E-2</v>
      </c>
      <c r="AX360" s="120">
        <f t="shared" si="76"/>
        <v>0.99999999999999989</v>
      </c>
      <c r="AY360" s="120">
        <f>SUMPRODUCT(AN360:AW360,幕後結果_最佳化!$Z$1005:$AI$1005)</f>
        <v>0.10953368274097319</v>
      </c>
      <c r="AZ360" s="120">
        <f>(SUMPRODUCT(AN360:AW360,MMULT(AN360:AW360,幕後結果!$AB$9:$AK$18)))*252</f>
        <v>3.056094869018065E-2</v>
      </c>
      <c r="BA360" s="120">
        <f t="shared" si="77"/>
        <v>0.17481690047069434</v>
      </c>
      <c r="BB360" s="115">
        <f t="shared" si="78"/>
        <v>0.38116270544530917</v>
      </c>
      <c r="BC360" s="53"/>
      <c r="BD360" s="53"/>
    </row>
    <row r="361" spans="1:56">
      <c r="A361" s="88">
        <v>360</v>
      </c>
      <c r="B361" s="116">
        <v>0.88198865212141997</v>
      </c>
      <c r="C361" s="116">
        <v>0.41092474776432009</v>
      </c>
      <c r="D361" s="116">
        <v>0.63573628695787865</v>
      </c>
      <c r="E361" s="116">
        <v>0.28296164610438912</v>
      </c>
      <c r="F361" s="116">
        <v>0.15202934536460866</v>
      </c>
      <c r="G361" s="116">
        <v>0.89006482876098092</v>
      </c>
      <c r="H361" s="116">
        <v>5.8104163788408991E-2</v>
      </c>
      <c r="I361" s="116">
        <v>0.79494702880784884</v>
      </c>
      <c r="J361" s="116">
        <v>0.49011499613149878</v>
      </c>
      <c r="K361" s="97">
        <v>0.9063808905573334</v>
      </c>
      <c r="L361" s="98"/>
      <c r="M361" s="99">
        <v>360</v>
      </c>
      <c r="N361" s="119">
        <v>1.1849867247032326</v>
      </c>
      <c r="O361" s="119">
        <v>-0.22516682637127564</v>
      </c>
      <c r="P361" s="119">
        <v>0.34708504797607531</v>
      </c>
      <c r="Q361" s="119">
        <v>-0.57406577508427159</v>
      </c>
      <c r="R361" s="119">
        <v>-1.0277685983406604</v>
      </c>
      <c r="S361" s="119">
        <v>1.2268729615694107</v>
      </c>
      <c r="T361" s="119">
        <v>-1.5708894585875264</v>
      </c>
      <c r="U361" s="116">
        <v>0.82370720882330173</v>
      </c>
      <c r="V361" s="116">
        <v>-2.4780566151744784E-2</v>
      </c>
      <c r="W361" s="91">
        <v>1.3187933176367892</v>
      </c>
      <c r="X361" s="53"/>
      <c r="Y361" s="92">
        <v>360</v>
      </c>
      <c r="Z361" s="116">
        <f>(幕後結果!$AB$2+幕後結果!$AB$4*幕後結果_最佳化!$N1362)*12/3</f>
        <v>2.1606159246773591</v>
      </c>
      <c r="AA361" s="116">
        <f>(幕後結果!$AC$2+幕後結果!$AC$4*幕後結果_最佳化!$O1362)*12/3</f>
        <v>6.5491971347076183E-2</v>
      </c>
      <c r="AB361" s="116">
        <f>(幕後結果!$AD$2+幕後結果!$AD$4*幕後結果_最佳化!$P1362)*12/3</f>
        <v>0.52789694021026956</v>
      </c>
      <c r="AC361" s="116">
        <f>(幕後結果!$AE$2+幕後結果!$AE$4*幕後結果_最佳化!$Q1362)*12/3</f>
        <v>-0.14960566843595932</v>
      </c>
      <c r="AD361" s="116">
        <f>(幕後結果!$AF$2+幕後結果!$AF$4*幕後結果_最佳化!$R1362)*12/3</f>
        <v>-0.75982932911319578</v>
      </c>
      <c r="AE361" s="116">
        <f>(幕後結果!$AG$2+幕後結果!$AG$4*幕後結果_最佳化!$S1362)*12/3</f>
        <v>1.3147980237810399</v>
      </c>
      <c r="AF361" s="116">
        <f>(幕後結果!$AH$2+幕後結果!$AH$4*幕後結果_最佳化!$T1362)*12/3</f>
        <v>-0.73834250257928546</v>
      </c>
      <c r="AG361" s="116">
        <f>(幕後結果!$AI$2+幕後結果!$AI$4*幕後結果_最佳化!$U1362)*12/3</f>
        <v>0.3299363911947123</v>
      </c>
      <c r="AH361" s="116">
        <f>(幕後結果!$AJ$2+幕後結果!$AJ$4*幕後結果_最佳化!$V1362)*12/3</f>
        <v>-0.30586796647037784</v>
      </c>
      <c r="AI361" s="93">
        <f>(幕後結果!$AK$2+幕後結果!$AK$4*幕後結果_最佳化!$W1362)*12/3</f>
        <v>1.1010242055380508</v>
      </c>
      <c r="AJ361" s="53"/>
      <c r="AK361" s="53"/>
      <c r="AL361" s="53"/>
      <c r="AM361" s="101">
        <v>360</v>
      </c>
      <c r="AN361" s="120">
        <f t="shared" si="66"/>
        <v>9.775776635507967E-2</v>
      </c>
      <c r="AO361" s="120">
        <f t="shared" si="67"/>
        <v>0.1324709367549772</v>
      </c>
      <c r="AP361" s="120">
        <f t="shared" si="68"/>
        <v>0.15840605394909815</v>
      </c>
      <c r="AQ361" s="120">
        <f t="shared" si="69"/>
        <v>1.3342776877727695E-2</v>
      </c>
      <c r="AR361" s="120">
        <f t="shared" si="70"/>
        <v>2.8667914021239561E-2</v>
      </c>
      <c r="AS361" s="120">
        <f t="shared" si="71"/>
        <v>0.10603543956773805</v>
      </c>
      <c r="AT361" s="120">
        <f t="shared" si="72"/>
        <v>0.12110635101623628</v>
      </c>
      <c r="AU361" s="120">
        <f t="shared" si="73"/>
        <v>5.2858266347557067E-2</v>
      </c>
      <c r="AV361" s="120">
        <f t="shared" si="74"/>
        <v>0.16512974936422498</v>
      </c>
      <c r="AW361" s="120">
        <f t="shared" si="75"/>
        <v>0.12422474574612132</v>
      </c>
      <c r="AX361" s="120">
        <f t="shared" si="76"/>
        <v>1</v>
      </c>
      <c r="AY361" s="120">
        <f>SUMPRODUCT(AN361:AW361,幕後結果_最佳化!$Z$1005:$AI$1005)</f>
        <v>0.10035622032567776</v>
      </c>
      <c r="AZ361" s="120">
        <f>(SUMPRODUCT(AN361:AW361,MMULT(AN361:AW361,幕後結果!$AB$9:$AK$18)))*252</f>
        <v>2.7731651847749481E-2</v>
      </c>
      <c r="BA361" s="120">
        <f t="shared" si="77"/>
        <v>0.16652823138359898</v>
      </c>
      <c r="BB361" s="115">
        <f t="shared" si="78"/>
        <v>0.34502390284399848</v>
      </c>
      <c r="BC361" s="53"/>
      <c r="BD361" s="53"/>
    </row>
    <row r="362" spans="1:56">
      <c r="A362" s="88">
        <v>361</v>
      </c>
      <c r="B362" s="116">
        <v>0.60493851011902855</v>
      </c>
      <c r="C362" s="116">
        <v>0.19852501912635501</v>
      </c>
      <c r="D362" s="116">
        <v>0.61810772554118421</v>
      </c>
      <c r="E362" s="116">
        <v>0.31594195531180658</v>
      </c>
      <c r="F362" s="116">
        <v>0.24533909893980432</v>
      </c>
      <c r="G362" s="116">
        <v>4.6284983494657039E-2</v>
      </c>
      <c r="H362" s="116">
        <v>5.2795444127332614E-2</v>
      </c>
      <c r="I362" s="116">
        <v>0.75210405940946923</v>
      </c>
      <c r="J362" s="116">
        <v>0.2897738969910717</v>
      </c>
      <c r="K362" s="97">
        <v>0.82986365136089435</v>
      </c>
      <c r="L362" s="98"/>
      <c r="M362" s="99">
        <v>361</v>
      </c>
      <c r="N362" s="119">
        <v>0.26615092062776502</v>
      </c>
      <c r="O362" s="119">
        <v>-0.84690147862627674</v>
      </c>
      <c r="P362" s="119">
        <v>0.30051474774583475</v>
      </c>
      <c r="Q362" s="119">
        <v>-0.47907691674093011</v>
      </c>
      <c r="R362" s="119">
        <v>-0.68923054486899582</v>
      </c>
      <c r="S362" s="119">
        <v>-1.6819941877115032</v>
      </c>
      <c r="T362" s="119">
        <v>-1.6183328342484746</v>
      </c>
      <c r="U362" s="116">
        <v>0.68112581907911796</v>
      </c>
      <c r="V362" s="116">
        <v>-0.55404537299789303</v>
      </c>
      <c r="W362" s="91">
        <v>0.95362657817258356</v>
      </c>
      <c r="X362" s="53"/>
      <c r="Y362" s="92">
        <v>361</v>
      </c>
      <c r="Z362" s="116">
        <f>(幕後結果!$AB$2+幕後結果!$AB$4*幕後結果_最佳化!$N1363)*12/3</f>
        <v>0.68754098982021594</v>
      </c>
      <c r="AA362" s="116">
        <f>(幕後結果!$AC$2+幕後結果!$AC$4*幕後結果_最佳化!$O1363)*12/3</f>
        <v>-0.33321259716956941</v>
      </c>
      <c r="AB362" s="116">
        <f>(幕後結果!$AD$2+幕後結果!$AD$4*幕後結果_最佳化!$P1363)*12/3</f>
        <v>0.26734025430419517</v>
      </c>
      <c r="AC362" s="116">
        <f>(幕後結果!$AE$2+幕後結果!$AE$4*幕後結果_最佳化!$Q1363)*12/3</f>
        <v>-0.258525779796144</v>
      </c>
      <c r="AD362" s="116">
        <f>(幕後結果!$AF$2+幕後結果!$AF$4*幕後結果_最佳化!$R1363)*12/3</f>
        <v>-0.71742137235979475</v>
      </c>
      <c r="AE362" s="116">
        <f>(幕後結果!$AG$2+幕後結果!$AG$4*幕後結果_最佳化!$S1363)*12/3</f>
        <v>-0.58799687464509043</v>
      </c>
      <c r="AF362" s="116">
        <f>(幕後結果!$AH$2+幕後結果!$AH$4*幕後結果_最佳化!$T1363)*12/3</f>
        <v>-0.89796491833844494</v>
      </c>
      <c r="AG362" s="116">
        <f>(幕後結果!$AI$2+幕後結果!$AI$4*幕後結果_最佳化!$U1363)*12/3</f>
        <v>-0.14282607039061607</v>
      </c>
      <c r="AH362" s="116">
        <f>(幕後結果!$AJ$2+幕後結果!$AJ$4*幕後結果_最佳化!$V1363)*12/3</f>
        <v>-0.84596615374281159</v>
      </c>
      <c r="AI362" s="93">
        <f>(幕後結果!$AK$2+幕後結果!$AK$4*幕後結果_最佳化!$W1363)*12/3</f>
        <v>0.42662432768462599</v>
      </c>
      <c r="AJ362" s="53"/>
      <c r="AK362" s="53"/>
      <c r="AL362" s="53"/>
      <c r="AM362" s="101">
        <v>361</v>
      </c>
      <c r="AN362" s="120">
        <f t="shared" si="66"/>
        <v>0.2052513453785203</v>
      </c>
      <c r="AO362" s="120">
        <f t="shared" si="67"/>
        <v>0.14870223321385143</v>
      </c>
      <c r="AP362" s="120">
        <f t="shared" si="68"/>
        <v>4.5564942282487364E-2</v>
      </c>
      <c r="AQ362" s="120">
        <f t="shared" si="69"/>
        <v>0.17302511450108193</v>
      </c>
      <c r="AR362" s="120">
        <f t="shared" si="70"/>
        <v>0.12716316664077856</v>
      </c>
      <c r="AS362" s="120">
        <f t="shared" si="71"/>
        <v>0.11019306758755891</v>
      </c>
      <c r="AT362" s="120">
        <f t="shared" si="72"/>
        <v>3.2042268911870592E-2</v>
      </c>
      <c r="AU362" s="120">
        <f t="shared" si="73"/>
        <v>6.3278677403127537E-2</v>
      </c>
      <c r="AV362" s="120">
        <f t="shared" si="74"/>
        <v>4.7390870317449332E-2</v>
      </c>
      <c r="AW362" s="120">
        <f t="shared" si="75"/>
        <v>4.7388313763274077E-2</v>
      </c>
      <c r="AX362" s="120">
        <f t="shared" si="76"/>
        <v>1</v>
      </c>
      <c r="AY362" s="120">
        <f>SUMPRODUCT(AN362:AW362,幕後結果_最佳化!$Z$1005:$AI$1005)</f>
        <v>0.11341316553776565</v>
      </c>
      <c r="AZ362" s="120">
        <f>(SUMPRODUCT(AN362:AW362,MMULT(AN362:AW362,幕後結果!$AB$9:$AK$18)))*252</f>
        <v>4.1234456181885558E-2</v>
      </c>
      <c r="BA362" s="120">
        <f t="shared" si="77"/>
        <v>0.20306269027540622</v>
      </c>
      <c r="BB362" s="115">
        <f t="shared" si="78"/>
        <v>0.34724825836854284</v>
      </c>
      <c r="BC362" s="53"/>
      <c r="BD362" s="53"/>
    </row>
    <row r="363" spans="1:56">
      <c r="A363" s="88">
        <v>362</v>
      </c>
      <c r="B363" s="116">
        <v>0.34838183879135398</v>
      </c>
      <c r="C363" s="116">
        <v>0.12267149892555351</v>
      </c>
      <c r="D363" s="116">
        <v>0.53867678150310283</v>
      </c>
      <c r="E363" s="116">
        <v>0.68302321377029451</v>
      </c>
      <c r="F363" s="116">
        <v>0.96330771910807922</v>
      </c>
      <c r="G363" s="116">
        <v>0.41055672116820263</v>
      </c>
      <c r="H363" s="116">
        <v>0.61074061954578562</v>
      </c>
      <c r="I363" s="116">
        <v>0.29612930756577627</v>
      </c>
      <c r="J363" s="116">
        <v>0.32058251753628064</v>
      </c>
      <c r="K363" s="97">
        <v>0.57130249976323721</v>
      </c>
      <c r="L363" s="98"/>
      <c r="M363" s="99">
        <v>362</v>
      </c>
      <c r="N363" s="119">
        <v>-0.38969285900832679</v>
      </c>
      <c r="O363" s="119">
        <v>-1.1617353107239101</v>
      </c>
      <c r="P363" s="119">
        <v>9.7100684859813782E-2</v>
      </c>
      <c r="Q363" s="119">
        <v>0.47616957597628168</v>
      </c>
      <c r="R363" s="119">
        <v>1.7904315520690357</v>
      </c>
      <c r="S363" s="119">
        <v>-0.22611311769488684</v>
      </c>
      <c r="T363" s="119">
        <v>0.28124986479766612</v>
      </c>
      <c r="U363" s="116">
        <v>-0.53556587995431115</v>
      </c>
      <c r="V363" s="116">
        <v>-0.46607050441617481</v>
      </c>
      <c r="W363" s="91">
        <v>0.17969120242319145</v>
      </c>
      <c r="X363" s="53"/>
      <c r="Y363" s="92">
        <v>362</v>
      </c>
      <c r="Z363" s="116">
        <f>(幕後結果!$AB$2+幕後結果!$AB$4*幕後結果_最佳化!$N1364)*12/3</f>
        <v>-0.36390588314529176</v>
      </c>
      <c r="AA363" s="116">
        <f>(幕後結果!$AC$2+幕後結果!$AC$4*幕後結果_最佳化!$O1364)*12/3</f>
        <v>-0.52528872629608026</v>
      </c>
      <c r="AB363" s="116">
        <f>(幕後結果!$AD$2+幕後結果!$AD$4*幕後結果_最佳化!$P1364)*12/3</f>
        <v>-4.1511894557113266E-2</v>
      </c>
      <c r="AC363" s="116">
        <f>(幕後結果!$AE$2+幕後結果!$AE$4*幕後結果_最佳化!$Q1364)*12/3</f>
        <v>0.30162057244237023</v>
      </c>
      <c r="AD363" s="116">
        <f>(幕後結果!$AF$2+幕後結果!$AF$4*幕後結果_最佳化!$R1364)*12/3</f>
        <v>0.53856932032171656</v>
      </c>
      <c r="AE363" s="116">
        <f>(幕後結果!$AG$2+幕後結果!$AG$4*幕後結果_最佳化!$S1364)*12/3</f>
        <v>0.33077275673328332</v>
      </c>
      <c r="AF363" s="116">
        <f>(幕後結果!$AH$2+幕後結果!$AH$4*幕後結果_最佳化!$T1364)*12/3</f>
        <v>8.4667456719041703E-2</v>
      </c>
      <c r="AG363" s="116">
        <f>(幕後結果!$AI$2+幕後結果!$AI$4*幕後結果_最佳化!$U1364)*12/3</f>
        <v>-0.10626333227303005</v>
      </c>
      <c r="AH363" s="116">
        <f>(幕後結果!$AJ$2+幕後結果!$AJ$4*幕後結果_最佳化!$V1364)*12/3</f>
        <v>-0.33897471817574831</v>
      </c>
      <c r="AI363" s="93">
        <f>(幕後結果!$AK$2+幕後結果!$AK$4*幕後結果_最佳化!$W1364)*12/3</f>
        <v>0.40944048625813201</v>
      </c>
      <c r="AJ363" s="53"/>
      <c r="AK363" s="53"/>
      <c r="AL363" s="53"/>
      <c r="AM363" s="101">
        <v>362</v>
      </c>
      <c r="AN363" s="120">
        <f t="shared" si="66"/>
        <v>4.2616421693103292E-2</v>
      </c>
      <c r="AO363" s="120">
        <f t="shared" si="67"/>
        <v>9.6760613572982865E-2</v>
      </c>
      <c r="AP363" s="120">
        <f t="shared" si="68"/>
        <v>1.8491613874226157E-2</v>
      </c>
      <c r="AQ363" s="120">
        <f t="shared" si="69"/>
        <v>0.17409958189994232</v>
      </c>
      <c r="AR363" s="120">
        <f t="shared" si="70"/>
        <v>2.2232605626805103E-2</v>
      </c>
      <c r="AS363" s="120">
        <f t="shared" si="71"/>
        <v>5.0036989898465119E-2</v>
      </c>
      <c r="AT363" s="120">
        <f t="shared" si="72"/>
        <v>0.20099251518970124</v>
      </c>
      <c r="AU363" s="120">
        <f t="shared" si="73"/>
        <v>5.3483149521425577E-2</v>
      </c>
      <c r="AV363" s="120">
        <f t="shared" si="74"/>
        <v>0.19828945399125339</v>
      </c>
      <c r="AW363" s="120">
        <f t="shared" si="75"/>
        <v>0.14299705473209487</v>
      </c>
      <c r="AX363" s="120">
        <f t="shared" si="76"/>
        <v>1</v>
      </c>
      <c r="AY363" s="120">
        <f>SUMPRODUCT(AN363:AW363,幕後結果_最佳化!$Z$1005:$AI$1005)</f>
        <v>4.882735196218823E-2</v>
      </c>
      <c r="AZ363" s="120">
        <f>(SUMPRODUCT(AN363:AW363,MMULT(AN363:AW363,幕後結果!$AB$9:$AK$18)))*252</f>
        <v>2.3598542661477279E-2</v>
      </c>
      <c r="BA363" s="120">
        <f t="shared" si="77"/>
        <v>0.15361817165126423</v>
      </c>
      <c r="BB363" s="115">
        <f t="shared" si="78"/>
        <v>3.8584966208582323E-2</v>
      </c>
      <c r="BC363" s="53"/>
      <c r="BD363" s="53"/>
    </row>
    <row r="364" spans="1:56">
      <c r="A364" s="88">
        <v>363</v>
      </c>
      <c r="B364" s="116">
        <v>0.94010594361217459</v>
      </c>
      <c r="C364" s="116">
        <v>0.23749077140612584</v>
      </c>
      <c r="D364" s="116">
        <v>0.85029314989985516</v>
      </c>
      <c r="E364" s="116">
        <v>0.31856587843068929</v>
      </c>
      <c r="F364" s="116">
        <v>0.78979912149477527</v>
      </c>
      <c r="G364" s="116">
        <v>0.11934172877157811</v>
      </c>
      <c r="H364" s="116">
        <v>0.89793952963922852</v>
      </c>
      <c r="I364" s="116">
        <v>0.27675664339494688</v>
      </c>
      <c r="J364" s="116">
        <v>0.87085264847792909</v>
      </c>
      <c r="K364" s="97">
        <v>0.83863416578946115</v>
      </c>
      <c r="L364" s="98"/>
      <c r="M364" s="99">
        <v>363</v>
      </c>
      <c r="N364" s="119">
        <v>1.5556635736267377</v>
      </c>
      <c r="O364" s="119">
        <v>-0.71439729719041722</v>
      </c>
      <c r="P364" s="119">
        <v>1.0376915070387001</v>
      </c>
      <c r="Q364" s="119">
        <v>-0.47171285974292415</v>
      </c>
      <c r="R364" s="119">
        <v>0.80572443510217095</v>
      </c>
      <c r="S364" s="119">
        <v>-1.1782838662908588</v>
      </c>
      <c r="T364" s="119">
        <v>1.2698980700753351</v>
      </c>
      <c r="U364" s="116">
        <v>-0.59250378521168068</v>
      </c>
      <c r="V364" s="116">
        <v>1.1304308924740369</v>
      </c>
      <c r="W364" s="91">
        <v>0.9888599489749319</v>
      </c>
      <c r="X364" s="53"/>
      <c r="Y364" s="92">
        <v>363</v>
      </c>
      <c r="Z364" s="116">
        <f>(幕後結果!$AB$2+幕後結果!$AB$4*幕後結果_最佳化!$N1365)*12/3</f>
        <v>2.7548839893948234</v>
      </c>
      <c r="AA364" s="116">
        <f>(幕後結果!$AC$2+幕後結果!$AC$4*幕後結果_最佳化!$O1365)*12/3</f>
        <v>-0.30459863261681719</v>
      </c>
      <c r="AB364" s="116">
        <f>(幕後結果!$AD$2+幕後結果!$AD$4*幕後結果_最佳化!$P1365)*12/3</f>
        <v>1.1028728239610555</v>
      </c>
      <c r="AC364" s="116">
        <f>(幕後結果!$AE$2+幕後結果!$AE$4*幕後結果_最佳化!$Q1365)*12/3</f>
        <v>4.2013501463855331E-2</v>
      </c>
      <c r="AD364" s="116">
        <f>(幕後結果!$AF$2+幕後結果!$AF$4*幕後結果_最佳化!$R1365)*12/3</f>
        <v>0.40651501454799172</v>
      </c>
      <c r="AE364" s="116">
        <f>(幕後結果!$AG$2+幕後結果!$AG$4*幕後結果_最佳化!$S1365)*12/3</f>
        <v>-0.1323503734553434</v>
      </c>
      <c r="AF364" s="116">
        <f>(幕後結果!$AH$2+幕後結果!$AH$4*幕後結果_最佳化!$T1365)*12/3</f>
        <v>0.73076452190861962</v>
      </c>
      <c r="AG364" s="116">
        <f>(幕後結果!$AI$2+幕後結果!$AI$4*幕後結果_最佳化!$U1365)*12/3</f>
        <v>-0.31890136587633044</v>
      </c>
      <c r="AH364" s="116">
        <f>(幕後結果!$AJ$2+幕後結果!$AJ$4*幕後結果_最佳化!$V1365)*12/3</f>
        <v>0.65519015991409035</v>
      </c>
      <c r="AI364" s="93">
        <f>(幕後結果!$AK$2+幕後結果!$AK$4*幕後結果_最佳化!$W1365)*12/3</f>
        <v>1.3465123809621569</v>
      </c>
      <c r="AJ364" s="53"/>
      <c r="AK364" s="53"/>
      <c r="AL364" s="53"/>
      <c r="AM364" s="101">
        <v>363</v>
      </c>
      <c r="AN364" s="120">
        <f t="shared" si="66"/>
        <v>1.5503426336665047E-2</v>
      </c>
      <c r="AO364" s="120">
        <f t="shared" si="67"/>
        <v>0.21367197707409596</v>
      </c>
      <c r="AP364" s="120">
        <f t="shared" si="68"/>
        <v>4.2311748931908574E-2</v>
      </c>
      <c r="AQ364" s="120">
        <f t="shared" si="69"/>
        <v>0.21380322614421163</v>
      </c>
      <c r="AR364" s="120">
        <f t="shared" si="70"/>
        <v>7.8603179926037881E-2</v>
      </c>
      <c r="AS364" s="120">
        <f t="shared" si="71"/>
        <v>3.7452600071922679E-2</v>
      </c>
      <c r="AT364" s="120">
        <f t="shared" si="72"/>
        <v>8.1225130268422943E-2</v>
      </c>
      <c r="AU364" s="120">
        <f t="shared" si="73"/>
        <v>3.6112479499444405E-2</v>
      </c>
      <c r="AV364" s="120">
        <f t="shared" si="74"/>
        <v>0.19751036910100989</v>
      </c>
      <c r="AW364" s="120">
        <f t="shared" si="75"/>
        <v>8.3805862646281121E-2</v>
      </c>
      <c r="AX364" s="120">
        <f t="shared" si="76"/>
        <v>0.99999999999999989</v>
      </c>
      <c r="AY364" s="120">
        <f>SUMPRODUCT(AN364:AW364,幕後結果_最佳化!$Z$1005:$AI$1005)</f>
        <v>3.0826874306807504E-2</v>
      </c>
      <c r="AZ364" s="120">
        <f>(SUMPRODUCT(AN364:AW364,MMULT(AN364:AW364,幕後結果!$AB$9:$AK$18)))*252</f>
        <v>2.3117546379295587E-2</v>
      </c>
      <c r="BA364" s="120">
        <f t="shared" si="77"/>
        <v>0.15204455392843108</v>
      </c>
      <c r="BB364" s="115">
        <f t="shared" si="78"/>
        <v>-7.9405183423244749E-2</v>
      </c>
      <c r="BC364" s="53"/>
      <c r="BD364" s="53"/>
    </row>
    <row r="365" spans="1:56">
      <c r="A365" s="88">
        <v>364</v>
      </c>
      <c r="B365" s="116">
        <v>0.44600286920155408</v>
      </c>
      <c r="C365" s="116">
        <v>0.49797419535246323</v>
      </c>
      <c r="D365" s="116">
        <v>1.9153752728559681E-2</v>
      </c>
      <c r="E365" s="116">
        <v>0.99236258906440145</v>
      </c>
      <c r="F365" s="116">
        <v>0.8858400385397025</v>
      </c>
      <c r="G365" s="116">
        <v>0.22869108329402921</v>
      </c>
      <c r="H365" s="116">
        <v>0.62697564252177762</v>
      </c>
      <c r="I365" s="116">
        <v>0.55721408867038047</v>
      </c>
      <c r="J365" s="116">
        <v>0.16260665570601263</v>
      </c>
      <c r="K365" s="97">
        <v>0.46665953252061065</v>
      </c>
      <c r="L365" s="98"/>
      <c r="M365" s="99">
        <v>364</v>
      </c>
      <c r="N365" s="119">
        <v>-0.13576667268661591</v>
      </c>
      <c r="O365" s="119">
        <v>-5.0779610314301456E-3</v>
      </c>
      <c r="P365" s="119">
        <v>-2.0715491589809023</v>
      </c>
      <c r="Q365" s="119">
        <v>2.4257967574145103</v>
      </c>
      <c r="R365" s="119">
        <v>1.2046979624178082</v>
      </c>
      <c r="S365" s="119">
        <v>-0.74316437882706232</v>
      </c>
      <c r="T365" s="119">
        <v>0.32385381025757259</v>
      </c>
      <c r="U365" s="116">
        <v>0.1439096408254282</v>
      </c>
      <c r="V365" s="116">
        <v>-0.98380111418791194</v>
      </c>
      <c r="W365" s="91">
        <v>-8.3669679250339246E-2</v>
      </c>
      <c r="X365" s="53"/>
      <c r="Y365" s="92">
        <v>364</v>
      </c>
      <c r="Z365" s="116">
        <f>(幕後結果!$AB$2+幕後結果!$AB$4*幕後結果_最佳化!$N1366)*12/3</f>
        <v>4.3187852988280373E-2</v>
      </c>
      <c r="AA365" s="116">
        <f>(幕後結果!$AC$2+幕後結果!$AC$4*幕後結果_最佳化!$O1366)*12/3</f>
        <v>0.29144936590187015</v>
      </c>
      <c r="AB365" s="116">
        <f>(幕後結果!$AD$2+幕後結果!$AD$4*幕後結果_最佳化!$P1366)*12/3</f>
        <v>-1.588692591121138</v>
      </c>
      <c r="AC365" s="116">
        <f>(幕後結果!$AE$2+幕後結果!$AE$4*幕後結果_最佳化!$Q1366)*12/3</f>
        <v>1.5584760989354856</v>
      </c>
      <c r="AD365" s="116">
        <f>(幕後結果!$AF$2+幕後結果!$AF$4*幕後結果_最佳化!$R1366)*12/3</f>
        <v>-9.3326431982374558E-3</v>
      </c>
      <c r="AE365" s="116">
        <f>(幕後結果!$AG$2+幕後結果!$AG$4*幕後結果_最佳化!$S1366)*12/3</f>
        <v>0.50787641660383476</v>
      </c>
      <c r="AF365" s="116">
        <f>(幕後結果!$AH$2+幕後結果!$AH$4*幕後結果_最佳化!$T1366)*12/3</f>
        <v>0.1435727734802501</v>
      </c>
      <c r="AG365" s="116">
        <f>(幕後結果!$AI$2+幕後結果!$AI$4*幕後結果_最佳化!$U1366)*12/3</f>
        <v>0.24875151704554507</v>
      </c>
      <c r="AH365" s="116">
        <f>(幕後結果!$AJ$2+幕後結果!$AJ$4*幕後結果_最佳化!$V1366)*12/3</f>
        <v>-0.66984972957838129</v>
      </c>
      <c r="AI365" s="93">
        <f>(幕後結果!$AK$2+幕後結果!$AK$4*幕後結果_最佳化!$W1366)*12/3</f>
        <v>-7.5316314715088373E-2</v>
      </c>
      <c r="AJ365" s="53"/>
      <c r="AK365" s="53"/>
      <c r="AL365" s="53"/>
      <c r="AM365" s="101">
        <v>364</v>
      </c>
      <c r="AN365" s="120">
        <f t="shared" si="66"/>
        <v>0.14283573016891768</v>
      </c>
      <c r="AO365" s="120">
        <f t="shared" si="67"/>
        <v>0.12798531614075143</v>
      </c>
      <c r="AP365" s="120">
        <f t="shared" si="68"/>
        <v>0.12200543008996612</v>
      </c>
      <c r="AQ365" s="120">
        <f t="shared" si="69"/>
        <v>8.0288838738755849E-2</v>
      </c>
      <c r="AR365" s="120">
        <f t="shared" si="70"/>
        <v>7.5284581739685552E-2</v>
      </c>
      <c r="AS365" s="120">
        <f t="shared" si="71"/>
        <v>0.12887112189116579</v>
      </c>
      <c r="AT365" s="120">
        <f t="shared" si="72"/>
        <v>0.14719360251263108</v>
      </c>
      <c r="AU365" s="120">
        <f t="shared" si="73"/>
        <v>1.7046003718222057E-3</v>
      </c>
      <c r="AV365" s="120">
        <f t="shared" si="74"/>
        <v>8.9869748496834836E-2</v>
      </c>
      <c r="AW365" s="120">
        <f t="shared" si="75"/>
        <v>8.396102984946946E-2</v>
      </c>
      <c r="AX365" s="120">
        <f t="shared" si="76"/>
        <v>0.99999999999999978</v>
      </c>
      <c r="AY365" s="120">
        <f>SUMPRODUCT(AN365:AW365,幕後結果_最佳化!$Z$1005:$AI$1005)</f>
        <v>0.11422610121124947</v>
      </c>
      <c r="AZ365" s="120">
        <f>(SUMPRODUCT(AN365:AW365,MMULT(AN365:AW365,幕後結果!$AB$9:$AK$18)))*252</f>
        <v>3.1715746304435431E-2</v>
      </c>
      <c r="BA365" s="120">
        <f t="shared" si="77"/>
        <v>0.17808915268605058</v>
      </c>
      <c r="BB365" s="115">
        <f t="shared" si="78"/>
        <v>0.40050783630257747</v>
      </c>
      <c r="BC365" s="53"/>
      <c r="BD365" s="53"/>
    </row>
    <row r="366" spans="1:56">
      <c r="A366" s="88">
        <v>365</v>
      </c>
      <c r="B366" s="116">
        <v>0.30492231858864471</v>
      </c>
      <c r="C366" s="116">
        <v>0.86783417043427735</v>
      </c>
      <c r="D366" s="116">
        <v>0.61635781974172388</v>
      </c>
      <c r="E366" s="116">
        <v>5.7391437643595111E-2</v>
      </c>
      <c r="F366" s="116">
        <v>0.60010426804459893</v>
      </c>
      <c r="G366" s="116">
        <v>0.44466581596773747</v>
      </c>
      <c r="H366" s="116">
        <v>0.20167394587926979</v>
      </c>
      <c r="I366" s="116">
        <v>0.51817109276030804</v>
      </c>
      <c r="J366" s="116">
        <v>0.70716572533171096</v>
      </c>
      <c r="K366" s="97">
        <v>0.55068713296082139</v>
      </c>
      <c r="L366" s="98"/>
      <c r="M366" s="99">
        <v>365</v>
      </c>
      <c r="N366" s="119">
        <v>-0.51029523977690483</v>
      </c>
      <c r="O366" s="119">
        <v>1.1162113924021315</v>
      </c>
      <c r="P366" s="119">
        <v>0.2959289255113085</v>
      </c>
      <c r="Q366" s="119">
        <v>-1.5770549783673828</v>
      </c>
      <c r="R366" s="119">
        <v>0.25361699734010928</v>
      </c>
      <c r="S366" s="119">
        <v>-0.13914998265283982</v>
      </c>
      <c r="T366" s="119">
        <v>-0.8356570009610228</v>
      </c>
      <c r="U366" s="116">
        <v>4.5563935655812779E-2</v>
      </c>
      <c r="V366" s="116">
        <v>0.54512354623682568</v>
      </c>
      <c r="W366" s="91">
        <v>0.12739757676138094</v>
      </c>
      <c r="X366" s="53"/>
      <c r="Y366" s="92">
        <v>365</v>
      </c>
      <c r="Z366" s="116">
        <f>(幕後結果!$AB$2+幕後結果!$AB$4*幕後結果_最佳化!$N1367)*12/3</f>
        <v>-0.55725527528510643</v>
      </c>
      <c r="AA366" s="116">
        <f>(幕後結果!$AC$2+幕後結果!$AC$4*幕後結果_最佳化!$O1367)*12/3</f>
        <v>1.1151976897445026</v>
      </c>
      <c r="AB366" s="116">
        <f>(幕後結果!$AD$2+幕後結果!$AD$4*幕後結果_最佳化!$P1367)*12/3</f>
        <v>0.23798719035499527</v>
      </c>
      <c r="AC366" s="116">
        <f>(幕後結果!$AE$2+幕後結果!$AE$4*幕後結果_最佳化!$Q1367)*12/3</f>
        <v>-1.0679020218546789</v>
      </c>
      <c r="AD366" s="116">
        <f>(幕後結果!$AF$2+幕後結果!$AF$4*幕後結果_最佳化!$R1367)*12/3</f>
        <v>-0.34509892944857978</v>
      </c>
      <c r="AE366" s="116">
        <f>(幕後結果!$AG$2+幕後結果!$AG$4*幕後結果_最佳化!$S1367)*12/3</f>
        <v>9.307859618840858E-2</v>
      </c>
      <c r="AF366" s="116">
        <f>(幕後結果!$AH$2+幕後結果!$AH$4*幕後結果_最佳化!$T1367)*12/3</f>
        <v>-0.37784272742890024</v>
      </c>
      <c r="AG366" s="116">
        <f>(幕後結果!$AI$2+幕後結果!$AI$4*幕後結果_最佳化!$U1367)*12/3</f>
        <v>0.11315278309187242</v>
      </c>
      <c r="AH366" s="116">
        <f>(幕後結果!$AJ$2+幕後結果!$AJ$4*幕後結果_最佳化!$V1367)*12/3</f>
        <v>-0.18668503014252061</v>
      </c>
      <c r="AI366" s="93">
        <f>(幕後結果!$AK$2+幕後結果!$AK$4*幕後結果_最佳化!$W1367)*12/3</f>
        <v>0.19479554451270129</v>
      </c>
      <c r="AJ366" s="53"/>
      <c r="AK366" s="53"/>
      <c r="AL366" s="53"/>
      <c r="AM366" s="101">
        <v>365</v>
      </c>
      <c r="AN366" s="120">
        <f t="shared" si="66"/>
        <v>8.9182555654745574E-2</v>
      </c>
      <c r="AO366" s="120">
        <f t="shared" si="67"/>
        <v>0.12490845816937725</v>
      </c>
      <c r="AP366" s="120">
        <f t="shared" si="68"/>
        <v>0.11006131425105013</v>
      </c>
      <c r="AQ366" s="120">
        <f t="shared" si="69"/>
        <v>3.5313575384592941E-2</v>
      </c>
      <c r="AR366" s="120">
        <f t="shared" si="70"/>
        <v>8.9152561880328343E-2</v>
      </c>
      <c r="AS366" s="120">
        <f t="shared" si="71"/>
        <v>7.4486478051017421E-2</v>
      </c>
      <c r="AT366" s="120">
        <f t="shared" si="72"/>
        <v>0.13807397070733085</v>
      </c>
      <c r="AU366" s="120">
        <f t="shared" si="73"/>
        <v>0.19108193583646174</v>
      </c>
      <c r="AV366" s="120">
        <f t="shared" si="74"/>
        <v>4.8615818801612441E-2</v>
      </c>
      <c r="AW366" s="120">
        <f t="shared" si="75"/>
        <v>9.9123331263483147E-2</v>
      </c>
      <c r="AX366" s="120">
        <f t="shared" si="76"/>
        <v>0.99999999999999989</v>
      </c>
      <c r="AY366" s="120">
        <f>SUMPRODUCT(AN366:AW366,幕後結果_最佳化!$Z$1005:$AI$1005)</f>
        <v>8.08552592497781E-2</v>
      </c>
      <c r="AZ366" s="120">
        <f>(SUMPRODUCT(AN366:AW366,MMULT(AN366:AW366,幕後結果!$AB$9:$AK$18)))*252</f>
        <v>2.2345549693195407E-2</v>
      </c>
      <c r="BA366" s="120">
        <f t="shared" si="77"/>
        <v>0.14948427908377324</v>
      </c>
      <c r="BB366" s="115">
        <f t="shared" si="78"/>
        <v>0.25390803288757474</v>
      </c>
      <c r="BC366" s="53"/>
      <c r="BD366" s="53"/>
    </row>
    <row r="367" spans="1:56">
      <c r="A367" s="88">
        <v>366</v>
      </c>
      <c r="B367" s="116">
        <v>0.94129659217703221</v>
      </c>
      <c r="C367" s="116">
        <v>0.7187468639901089</v>
      </c>
      <c r="D367" s="116">
        <v>6.1602745882390231E-2</v>
      </c>
      <c r="E367" s="116">
        <v>0.12151515486719888</v>
      </c>
      <c r="F367" s="116">
        <v>0.71750578084361405</v>
      </c>
      <c r="G367" s="116">
        <v>0.49378389688363256</v>
      </c>
      <c r="H367" s="116">
        <v>0.7680024299386583</v>
      </c>
      <c r="I367" s="116">
        <v>0.28782122411705235</v>
      </c>
      <c r="J367" s="116">
        <v>0.12123968308634758</v>
      </c>
      <c r="K367" s="97">
        <v>0.48019412779094384</v>
      </c>
      <c r="L367" s="98"/>
      <c r="M367" s="99">
        <v>366</v>
      </c>
      <c r="N367" s="119">
        <v>1.5657514524526415</v>
      </c>
      <c r="O367" s="119">
        <v>0.57912286625622034</v>
      </c>
      <c r="P367" s="119">
        <v>-1.5414574472873797</v>
      </c>
      <c r="Q367" s="119">
        <v>-1.1674459849333343</v>
      </c>
      <c r="R367" s="119">
        <v>0.57544786817857352</v>
      </c>
      <c r="S367" s="119">
        <v>-1.5582090365800707E-2</v>
      </c>
      <c r="T367" s="119">
        <v>0.73228416864582069</v>
      </c>
      <c r="U367" s="116">
        <v>-0.55976102969752195</v>
      </c>
      <c r="V367" s="116">
        <v>-1.1688120455267994</v>
      </c>
      <c r="W367" s="91">
        <v>-4.966637080321834E-2</v>
      </c>
      <c r="X367" s="53"/>
      <c r="Y367" s="92">
        <v>366</v>
      </c>
      <c r="Z367" s="116">
        <f>(幕後結果!$AB$2+幕後結果!$AB$4*幕後結果_最佳化!$N1368)*12/3</f>
        <v>2.7710568478951156</v>
      </c>
      <c r="AA367" s="116">
        <f>(幕後結果!$AC$2+幕後結果!$AC$4*幕後結果_最佳化!$O1368)*12/3</f>
        <v>0.62289423820980194</v>
      </c>
      <c r="AB367" s="116">
        <f>(幕後結果!$AD$2+幕後結果!$AD$4*幕後結果_最佳化!$P1368)*12/3</f>
        <v>-0.80091776776729018</v>
      </c>
      <c r="AC367" s="116">
        <f>(幕後結果!$AE$2+幕後結果!$AE$4*幕後結果_最佳化!$Q1368)*12/3</f>
        <v>-0.72773492611560764</v>
      </c>
      <c r="AD367" s="116">
        <f>(幕後結果!$AF$2+幕後結果!$AF$4*幕後結果_最佳化!$R1368)*12/3</f>
        <v>-5.2441832182166082E-2</v>
      </c>
      <c r="AE367" s="116">
        <f>(幕後結果!$AG$2+幕後結果!$AG$4*幕後結果_最佳化!$S1368)*12/3</f>
        <v>0.3266510601991145</v>
      </c>
      <c r="AF367" s="116">
        <f>(幕後結果!$AH$2+幕後結果!$AH$4*幕後結果_最佳化!$T1368)*12/3</f>
        <v>0.43958286983697387</v>
      </c>
      <c r="AG367" s="116">
        <f>(幕後結果!$AI$2+幕後結果!$AI$4*幕後結果_最佳化!$U1368)*12/3</f>
        <v>-0.1090101769475295</v>
      </c>
      <c r="AH367" s="116">
        <f>(幕後結果!$AJ$2+幕後結果!$AJ$4*幕後結果_最佳化!$V1368)*12/3</f>
        <v>-0.73464760774153992</v>
      </c>
      <c r="AI367" s="93">
        <f>(幕後結果!$AK$2+幕後結果!$AK$4*幕後結果_最佳化!$W1368)*12/3</f>
        <v>-0.16463432467193023</v>
      </c>
      <c r="AJ367" s="53"/>
      <c r="AK367" s="53"/>
      <c r="AL367" s="53"/>
      <c r="AM367" s="101">
        <v>366</v>
      </c>
      <c r="AN367" s="120">
        <f t="shared" si="66"/>
        <v>0.15941721840320058</v>
      </c>
      <c r="AO367" s="120">
        <f t="shared" si="67"/>
        <v>0.14018117199173091</v>
      </c>
      <c r="AP367" s="120">
        <f t="shared" si="68"/>
        <v>0.15284165873539532</v>
      </c>
      <c r="AQ367" s="120">
        <f t="shared" si="69"/>
        <v>4.3546864225812588E-2</v>
      </c>
      <c r="AR367" s="120">
        <f t="shared" si="70"/>
        <v>7.3278103346250303E-2</v>
      </c>
      <c r="AS367" s="120">
        <f t="shared" si="71"/>
        <v>9.9556034459246295E-2</v>
      </c>
      <c r="AT367" s="120">
        <f t="shared" si="72"/>
        <v>0.10093320860806693</v>
      </c>
      <c r="AU367" s="120">
        <f t="shared" si="73"/>
        <v>9.7797210936364232E-2</v>
      </c>
      <c r="AV367" s="120">
        <f t="shared" si="74"/>
        <v>7.6736443836326149E-2</v>
      </c>
      <c r="AW367" s="120">
        <f t="shared" si="75"/>
        <v>5.5712085457606746E-2</v>
      </c>
      <c r="AX367" s="120">
        <f t="shared" si="76"/>
        <v>1.0000000000000002</v>
      </c>
      <c r="AY367" s="120">
        <f>SUMPRODUCT(AN367:AW367,幕後結果_最佳化!$Z$1005:$AI$1005)</f>
        <v>0.10550775206729324</v>
      </c>
      <c r="AZ367" s="120">
        <f>(SUMPRODUCT(AN367:AW367,MMULT(AN367:AW367,幕後結果!$AB$9:$AK$18)))*252</f>
        <v>3.2787339019389003E-2</v>
      </c>
      <c r="BA367" s="120">
        <f t="shared" si="77"/>
        <v>0.18107274510369858</v>
      </c>
      <c r="BB367" s="115">
        <f t="shared" si="78"/>
        <v>0.34576021936066853</v>
      </c>
      <c r="BC367" s="53"/>
      <c r="BD367" s="53"/>
    </row>
    <row r="368" spans="1:56">
      <c r="A368" s="88">
        <v>367</v>
      </c>
      <c r="B368" s="116">
        <v>0.16746081380203259</v>
      </c>
      <c r="C368" s="116">
        <v>0.29731053102281124</v>
      </c>
      <c r="D368" s="116">
        <v>0.18087024202364166</v>
      </c>
      <c r="E368" s="116">
        <v>0.51863562863132029</v>
      </c>
      <c r="F368" s="116">
        <v>4.8645931292342404E-2</v>
      </c>
      <c r="G368" s="116">
        <v>0.63747540998881469</v>
      </c>
      <c r="H368" s="116">
        <v>0.23631104036069583</v>
      </c>
      <c r="I368" s="116">
        <v>0.99757472722108131</v>
      </c>
      <c r="J368" s="116">
        <v>0.76439191841560539</v>
      </c>
      <c r="K368" s="97">
        <v>0.76819139298953432</v>
      </c>
      <c r="L368" s="98"/>
      <c r="M368" s="99">
        <v>367</v>
      </c>
      <c r="N368" s="119">
        <v>-0.96424795392419538</v>
      </c>
      <c r="O368" s="119">
        <v>-0.53215151279531669</v>
      </c>
      <c r="P368" s="119">
        <v>-0.91205363476559709</v>
      </c>
      <c r="Q368" s="119">
        <v>4.672959495962719E-2</v>
      </c>
      <c r="R368" s="119">
        <v>-1.6581268643983897</v>
      </c>
      <c r="S368" s="119">
        <v>0.35171877328605949</v>
      </c>
      <c r="T368" s="119">
        <v>-0.71821929817382624</v>
      </c>
      <c r="U368" s="116">
        <v>2.8167951279640455</v>
      </c>
      <c r="V368" s="116">
        <v>0.7205016841292553</v>
      </c>
      <c r="W368" s="91">
        <v>0.7329036217174435</v>
      </c>
      <c r="X368" s="53"/>
      <c r="Y368" s="92">
        <v>367</v>
      </c>
      <c r="Z368" s="116">
        <f>(幕後結果!$AB$2+幕後結果!$AB$4*幕後結果_最佳化!$N1369)*12/3</f>
        <v>-1.2850309691084394</v>
      </c>
      <c r="AA368" s="116">
        <f>(幕後結果!$AC$2+幕後結果!$AC$4*幕後結果_最佳化!$O1369)*12/3</f>
        <v>-4.3998285504219858E-2</v>
      </c>
      <c r="AB368" s="116">
        <f>(幕後結果!$AD$2+幕後結果!$AD$4*幕後結果_最佳化!$P1369)*12/3</f>
        <v>-0.89389705628584171</v>
      </c>
      <c r="AC368" s="116">
        <f>(幕後結果!$AE$2+幕後結果!$AE$4*幕後結果_最佳化!$Q1369)*12/3</f>
        <v>-0.1940079786883929</v>
      </c>
      <c r="AD368" s="116">
        <f>(幕後結果!$AF$2+幕後結果!$AF$4*幕後結果_最佳化!$R1369)*12/3</f>
        <v>-1.5989500035043429</v>
      </c>
      <c r="AE368" s="116">
        <f>(幕後結果!$AG$2+幕後結果!$AG$4*幕後結果_最佳化!$S1369)*12/3</f>
        <v>0.61628335216572938</v>
      </c>
      <c r="AF368" s="116">
        <f>(幕後結果!$AH$2+幕後結果!$AH$4*幕後結果_最佳化!$T1369)*12/3</f>
        <v>-0.63228299500827834</v>
      </c>
      <c r="AG368" s="116">
        <f>(幕後結果!$AI$2+幕後結果!$AI$4*幕後結果_最佳化!$U1369)*12/3</f>
        <v>0.82559678718404894</v>
      </c>
      <c r="AH368" s="116">
        <f>(幕後結果!$AJ$2+幕後結果!$AJ$4*幕後結果_最佳化!$V1369)*12/3</f>
        <v>-0.1296313360462211</v>
      </c>
      <c r="AI368" s="93">
        <f>(幕後結果!$AK$2+幕後結果!$AK$4*幕後結果_最佳化!$W1369)*12/3</f>
        <v>0.81014663861821046</v>
      </c>
      <c r="AJ368" s="53"/>
      <c r="AK368" s="53"/>
      <c r="AL368" s="53"/>
      <c r="AM368" s="101">
        <v>367</v>
      </c>
      <c r="AN368" s="120">
        <f t="shared" si="66"/>
        <v>3.814723175299279E-2</v>
      </c>
      <c r="AO368" s="120">
        <f t="shared" si="67"/>
        <v>0.1628078442779882</v>
      </c>
      <c r="AP368" s="120">
        <f t="shared" si="68"/>
        <v>3.6069636017594171E-2</v>
      </c>
      <c r="AQ368" s="120">
        <f t="shared" si="69"/>
        <v>0.1921601603323943</v>
      </c>
      <c r="AR368" s="120">
        <f t="shared" si="70"/>
        <v>2.3130482124577273E-2</v>
      </c>
      <c r="AS368" s="120">
        <f t="shared" si="71"/>
        <v>0.22072975003444126</v>
      </c>
      <c r="AT368" s="120">
        <f t="shared" si="72"/>
        <v>0.21321663515608316</v>
      </c>
      <c r="AU368" s="120">
        <f t="shared" si="73"/>
        <v>1.2292403973206032E-2</v>
      </c>
      <c r="AV368" s="120">
        <f t="shared" si="74"/>
        <v>1.9687995614634479E-2</v>
      </c>
      <c r="AW368" s="120">
        <f t="shared" si="75"/>
        <v>8.1757860716088385E-2</v>
      </c>
      <c r="AX368" s="120">
        <f t="shared" si="76"/>
        <v>1.0000000000000002</v>
      </c>
      <c r="AY368" s="120">
        <f>SUMPRODUCT(AN368:AW368,幕後結果_最佳化!$Z$1005:$AI$1005)</f>
        <v>0.19031648486019476</v>
      </c>
      <c r="AZ368" s="120">
        <f>(SUMPRODUCT(AN368:AW368,MMULT(AN368:AW368,幕後結果!$AB$9:$AK$18)))*252</f>
        <v>2.4469174739219005E-2</v>
      </c>
      <c r="BA368" s="120">
        <f t="shared" si="77"/>
        <v>0.15642625974950308</v>
      </c>
      <c r="BB368" s="115">
        <f t="shared" si="78"/>
        <v>0.94240241437891348</v>
      </c>
      <c r="BC368" s="53"/>
      <c r="BD368" s="53"/>
    </row>
    <row r="369" spans="1:56">
      <c r="A369" s="88">
        <v>368</v>
      </c>
      <c r="B369" s="116">
        <v>0.28010594025786406</v>
      </c>
      <c r="C369" s="116">
        <v>0.67664316102230759</v>
      </c>
      <c r="D369" s="116">
        <v>0.64975078326344393</v>
      </c>
      <c r="E369" s="116">
        <v>0.96165029458204399</v>
      </c>
      <c r="F369" s="116">
        <v>0.83486430982575111</v>
      </c>
      <c r="G369" s="116">
        <v>2.7561417204154726E-2</v>
      </c>
      <c r="H369" s="116">
        <v>0.75078156639112437</v>
      </c>
      <c r="I369" s="116">
        <v>0.41520614102996389</v>
      </c>
      <c r="J369" s="116">
        <v>0.464073330425115</v>
      </c>
      <c r="K369" s="97">
        <v>0.73205746855650311</v>
      </c>
      <c r="L369" s="98"/>
      <c r="M369" s="99">
        <v>368</v>
      </c>
      <c r="N369" s="119">
        <v>-0.58252682159610625</v>
      </c>
      <c r="O369" s="119">
        <v>0.45833236116282949</v>
      </c>
      <c r="P369" s="119">
        <v>0.38464772038919759</v>
      </c>
      <c r="Q369" s="119">
        <v>1.7701664840616016</v>
      </c>
      <c r="R369" s="119">
        <v>0.97356739827602423</v>
      </c>
      <c r="S369" s="119">
        <v>-1.9179067641118586</v>
      </c>
      <c r="T369" s="119">
        <v>0.67695127894117202</v>
      </c>
      <c r="U369" s="116">
        <v>-0.21417283121172684</v>
      </c>
      <c r="V369" s="116">
        <v>-9.017687458593579E-2</v>
      </c>
      <c r="W369" s="91">
        <v>0.61904750698807298</v>
      </c>
      <c r="X369" s="53"/>
      <c r="Y369" s="92">
        <v>368</v>
      </c>
      <c r="Z369" s="116">
        <f>(幕後結果!$AB$2+幕後結果!$AB$4*幕後結果_最佳化!$N1370)*12/3</f>
        <v>-0.67305674080375899</v>
      </c>
      <c r="AA369" s="116">
        <f>(幕後結果!$AC$2+幕後結果!$AC$4*幕後結果_最佳化!$O1370)*12/3</f>
        <v>0.64693635335459332</v>
      </c>
      <c r="AB369" s="116">
        <f>(幕後結果!$AD$2+幕後結果!$AD$4*幕後結果_最佳化!$P1370)*12/3</f>
        <v>0.24868763945376704</v>
      </c>
      <c r="AC369" s="116">
        <f>(幕後結果!$AE$2+幕後結果!$AE$4*幕後結果_最佳化!$Q1370)*12/3</f>
        <v>1.3557337212095171</v>
      </c>
      <c r="AD369" s="116">
        <f>(幕後結果!$AF$2+幕後結果!$AF$4*幕後結果_最佳化!$R1370)*12/3</f>
        <v>8.2741189615165522E-2</v>
      </c>
      <c r="AE369" s="116">
        <f>(幕後結果!$AG$2+幕後結果!$AG$4*幕後結果_最佳化!$S1370)*12/3</f>
        <v>-0.20796599727107601</v>
      </c>
      <c r="AF369" s="116">
        <f>(幕後結果!$AH$2+幕後結果!$AH$4*幕後結果_最佳化!$T1370)*12/3</f>
        <v>0.40341861475518059</v>
      </c>
      <c r="AG369" s="116">
        <f>(幕後結果!$AI$2+幕後結果!$AI$4*幕後結果_最佳化!$U1370)*12/3</f>
        <v>2.7601252694090042E-3</v>
      </c>
      <c r="AH369" s="116">
        <f>(幕後結果!$AJ$2+幕後結果!$AJ$4*幕後結果_最佳化!$V1370)*12/3</f>
        <v>-6.9222917867259121E-2</v>
      </c>
      <c r="AI369" s="93">
        <f>(幕後結果!$AK$2+幕後結果!$AK$4*幕後結果_最佳化!$W1370)*12/3</f>
        <v>0.59355933291019225</v>
      </c>
      <c r="AJ369" s="53"/>
      <c r="AK369" s="53"/>
      <c r="AL369" s="53"/>
      <c r="AM369" s="101">
        <v>368</v>
      </c>
      <c r="AN369" s="120">
        <f t="shared" si="66"/>
        <v>0.16795410532579111</v>
      </c>
      <c r="AO369" s="120">
        <f t="shared" si="67"/>
        <v>6.9835677968922621E-2</v>
      </c>
      <c r="AP369" s="120">
        <f t="shared" si="68"/>
        <v>5.3523037826909189E-2</v>
      </c>
      <c r="AQ369" s="120">
        <f t="shared" si="69"/>
        <v>0.16461997641656681</v>
      </c>
      <c r="AR369" s="120">
        <f t="shared" si="70"/>
        <v>0.1113867724308802</v>
      </c>
      <c r="AS369" s="120">
        <f t="shared" si="71"/>
        <v>0.12106477520580886</v>
      </c>
      <c r="AT369" s="120">
        <f t="shared" si="72"/>
        <v>4.0257063572504269E-2</v>
      </c>
      <c r="AU369" s="120">
        <f t="shared" si="73"/>
        <v>4.104191789215151E-2</v>
      </c>
      <c r="AV369" s="120">
        <f t="shared" si="74"/>
        <v>0.13471760406794375</v>
      </c>
      <c r="AW369" s="120">
        <f t="shared" si="75"/>
        <v>9.5599069292521571E-2</v>
      </c>
      <c r="AX369" s="120">
        <f t="shared" si="76"/>
        <v>0.99999999999999989</v>
      </c>
      <c r="AY369" s="120">
        <f>SUMPRODUCT(AN369:AW369,幕後結果_最佳化!$Z$1005:$AI$1005)</f>
        <v>8.1188248157634813E-2</v>
      </c>
      <c r="AZ369" s="120">
        <f>(SUMPRODUCT(AN369:AW369,MMULT(AN369:AW369,幕後結果!$AB$9:$AK$18)))*252</f>
        <v>3.76308475634103E-2</v>
      </c>
      <c r="BA369" s="120">
        <f t="shared" si="77"/>
        <v>0.19398672006972617</v>
      </c>
      <c r="BB369" s="115">
        <f t="shared" si="78"/>
        <v>0.19737561490741515</v>
      </c>
      <c r="BC369" s="53"/>
      <c r="BD369" s="53"/>
    </row>
    <row r="370" spans="1:56">
      <c r="A370" s="88">
        <v>369</v>
      </c>
      <c r="B370" s="116">
        <v>0.95253643787812003</v>
      </c>
      <c r="C370" s="116">
        <v>0.19417956148216398</v>
      </c>
      <c r="D370" s="116">
        <v>6.2794831514145111E-2</v>
      </c>
      <c r="E370" s="116">
        <v>0.67820761636570426</v>
      </c>
      <c r="F370" s="116">
        <v>0.66011446856467515</v>
      </c>
      <c r="G370" s="116">
        <v>0.87851855556614233</v>
      </c>
      <c r="H370" s="116">
        <v>0.50077130709158491</v>
      </c>
      <c r="I370" s="116">
        <v>0.18519565205071009</v>
      </c>
      <c r="J370" s="116">
        <v>0.40085996824969117</v>
      </c>
      <c r="K370" s="97">
        <v>0.62871942532887481</v>
      </c>
      <c r="L370" s="98"/>
      <c r="M370" s="99">
        <v>369</v>
      </c>
      <c r="N370" s="119">
        <v>1.6699607766147606</v>
      </c>
      <c r="O370" s="119">
        <v>-0.86259692258114706</v>
      </c>
      <c r="P370" s="119">
        <v>-1.5317276226005072</v>
      </c>
      <c r="Q370" s="119">
        <v>0.46269253861087917</v>
      </c>
      <c r="R370" s="119">
        <v>0.41277555497189272</v>
      </c>
      <c r="S370" s="119">
        <v>1.1676130374938787</v>
      </c>
      <c r="T370" s="119">
        <v>1.9333813686742874E-3</v>
      </c>
      <c r="U370" s="116">
        <v>-0.89574063183389974</v>
      </c>
      <c r="V370" s="116">
        <v>-0.25112180694285519</v>
      </c>
      <c r="W370" s="91">
        <v>0.32846361664685197</v>
      </c>
      <c r="X370" s="53"/>
      <c r="Y370" s="92">
        <v>369</v>
      </c>
      <c r="Z370" s="116">
        <f>(幕後結果!$AB$2+幕後結果!$AB$4*幕後結果_最佳化!$N1371)*12/3</f>
        <v>2.9381249385384494</v>
      </c>
      <c r="AA370" s="116">
        <f>(幕後結果!$AC$2+幕後結果!$AC$4*幕後結果_最佳化!$O1371)*12/3</f>
        <v>-0.41681153074407229</v>
      </c>
      <c r="AB370" s="116">
        <f>(幕後結果!$AD$2+幕後結果!$AD$4*幕後結果_最佳化!$P1371)*12/3</f>
        <v>-0.86758553006653172</v>
      </c>
      <c r="AC370" s="116">
        <f>(幕後結果!$AE$2+幕後結果!$AE$4*幕後結果_最佳化!$Q1371)*12/3</f>
        <v>0.40389206906795533</v>
      </c>
      <c r="AD370" s="116">
        <f>(幕後結果!$AF$2+幕後結果!$AF$4*幕後結果_最佳化!$R1371)*12/3</f>
        <v>-9.9854973563323679E-2</v>
      </c>
      <c r="AE370" s="116">
        <f>(幕後結果!$AG$2+幕後結果!$AG$4*幕後結果_最佳化!$S1371)*12/3</f>
        <v>1.366038280662919</v>
      </c>
      <c r="AF370" s="116">
        <f>(幕後結果!$AH$2+幕後結果!$AH$4*幕後結果_最佳化!$T1371)*12/3</f>
        <v>8.6403859239462567E-3</v>
      </c>
      <c r="AG370" s="116">
        <f>(幕後結果!$AI$2+幕後結果!$AI$4*幕後結果_最佳化!$U1371)*12/3</f>
        <v>-0.19170816229835497</v>
      </c>
      <c r="AH370" s="116">
        <f>(幕後結果!$AJ$2+幕後結果!$AJ$4*幕後結果_最佳化!$V1371)*12/3</f>
        <v>-0.45749710314302067</v>
      </c>
      <c r="AI370" s="93">
        <f>(幕後結果!$AK$2+幕後結果!$AK$4*幕後結果_最佳化!$W1371)*12/3</f>
        <v>0.39083378787650541</v>
      </c>
      <c r="AJ370" s="53"/>
      <c r="AK370" s="53"/>
      <c r="AL370" s="53"/>
      <c r="AM370" s="101">
        <v>369</v>
      </c>
      <c r="AN370" s="120">
        <f t="shared" si="66"/>
        <v>0.10296594622448633</v>
      </c>
      <c r="AO370" s="120">
        <f t="shared" si="67"/>
        <v>0.12803701470210471</v>
      </c>
      <c r="AP370" s="120">
        <f t="shared" si="68"/>
        <v>0.16961524476484122</v>
      </c>
      <c r="AQ370" s="120">
        <f t="shared" si="69"/>
        <v>7.9493247858903257E-3</v>
      </c>
      <c r="AR370" s="120">
        <f t="shared" si="70"/>
        <v>0.1020719536839871</v>
      </c>
      <c r="AS370" s="120">
        <f t="shared" si="71"/>
        <v>0.12317724554575753</v>
      </c>
      <c r="AT370" s="120">
        <f t="shared" si="72"/>
        <v>7.1615359100743473E-2</v>
      </c>
      <c r="AU370" s="120">
        <f t="shared" si="73"/>
        <v>0.17956323189165049</v>
      </c>
      <c r="AV370" s="120">
        <f t="shared" si="74"/>
        <v>1.7640267858283012E-2</v>
      </c>
      <c r="AW370" s="120">
        <f t="shared" si="75"/>
        <v>9.7364411442255938E-2</v>
      </c>
      <c r="AX370" s="120">
        <f t="shared" si="76"/>
        <v>1</v>
      </c>
      <c r="AY370" s="120">
        <f>SUMPRODUCT(AN370:AW370,幕後結果_最佳化!$Z$1005:$AI$1005)</f>
        <v>0.11353260284909523</v>
      </c>
      <c r="AZ370" s="120">
        <f>(SUMPRODUCT(AN370:AW370,MMULT(AN370:AW370,幕後結果!$AB$9:$AK$18)))*252</f>
        <v>2.5662435051872823E-2</v>
      </c>
      <c r="BA370" s="120">
        <f t="shared" si="77"/>
        <v>0.16019499072028695</v>
      </c>
      <c r="BB370" s="115">
        <f t="shared" si="78"/>
        <v>0.44091642648442925</v>
      </c>
      <c r="BC370" s="53"/>
      <c r="BD370" s="53"/>
    </row>
    <row r="371" spans="1:56">
      <c r="A371" s="88">
        <v>370</v>
      </c>
      <c r="B371" s="116">
        <v>0.3977424088654411</v>
      </c>
      <c r="C371" s="116">
        <v>0.70032733381093615</v>
      </c>
      <c r="D371" s="116">
        <v>5.308881623641315E-2</v>
      </c>
      <c r="E371" s="116">
        <v>0.17208868922255016</v>
      </c>
      <c r="F371" s="116">
        <v>0.21698077752130862</v>
      </c>
      <c r="G371" s="116">
        <v>0.81827214302353024</v>
      </c>
      <c r="H371" s="116">
        <v>1.52668050902518E-2</v>
      </c>
      <c r="I371" s="116">
        <v>0.45047762523880008</v>
      </c>
      <c r="J371" s="116">
        <v>0.95497306328422371</v>
      </c>
      <c r="K371" s="97">
        <v>0.49484328723483029</v>
      </c>
      <c r="L371" s="98"/>
      <c r="M371" s="99">
        <v>370</v>
      </c>
      <c r="N371" s="119">
        <v>-0.25919496242507478</v>
      </c>
      <c r="O371" s="119">
        <v>0.52534219128864879</v>
      </c>
      <c r="P371" s="119">
        <v>-1.6156147517146717</v>
      </c>
      <c r="Q371" s="119">
        <v>-0.94594355155214205</v>
      </c>
      <c r="R371" s="119">
        <v>-0.78243060213473836</v>
      </c>
      <c r="S371" s="119">
        <v>0.90879998606376733</v>
      </c>
      <c r="T371" s="119">
        <v>-2.1630984255893155</v>
      </c>
      <c r="U371" s="116">
        <v>-0.12445471911687704</v>
      </c>
      <c r="V371" s="116">
        <v>1.6951135965333055</v>
      </c>
      <c r="W371" s="91">
        <v>-1.292632198839589E-2</v>
      </c>
      <c r="X371" s="53"/>
      <c r="Y371" s="92">
        <v>370</v>
      </c>
      <c r="Z371" s="116">
        <f>(幕後結果!$AB$2+幕後結果!$AB$4*幕後結果_最佳化!$N1372)*12/3</f>
        <v>-0.1546920283349722</v>
      </c>
      <c r="AA371" s="116">
        <f>(幕後結果!$AC$2+幕後結果!$AC$4*幕後結果_最佳化!$O1372)*12/3</f>
        <v>0.67835001038014697</v>
      </c>
      <c r="AB371" s="116">
        <f>(幕後結果!$AD$2+幕後結果!$AD$4*幕後結果_最佳化!$P1372)*12/3</f>
        <v>-1.2264356754395715</v>
      </c>
      <c r="AC371" s="116">
        <f>(幕後結果!$AE$2+幕後結果!$AE$4*幕後結果_最佳化!$Q1372)*12/3</f>
        <v>-0.84897781351578017</v>
      </c>
      <c r="AD371" s="116">
        <f>(幕後結果!$AF$2+幕後結果!$AF$4*幕後結果_最佳化!$R1372)*12/3</f>
        <v>-1.10376372596773</v>
      </c>
      <c r="AE371" s="116">
        <f>(幕後結果!$AG$2+幕後結果!$AG$4*幕後結果_最佳化!$S1372)*12/3</f>
        <v>0.77937280950763854</v>
      </c>
      <c r="AF371" s="116">
        <f>(幕後結果!$AH$2+幕後結果!$AH$4*幕後結果_最佳化!$T1372)*12/3</f>
        <v>-1.175740612749568</v>
      </c>
      <c r="AG371" s="116">
        <f>(幕後結果!$AI$2+幕後結果!$AI$4*幕後結果_最佳化!$U1372)*12/3</f>
        <v>-1.5348043281308163E-2</v>
      </c>
      <c r="AH371" s="116">
        <f>(幕後結果!$AJ$2+幕後結果!$AJ$4*幕後結果_最佳化!$V1372)*12/3</f>
        <v>-0.32749785744467413</v>
      </c>
      <c r="AI371" s="93">
        <f>(幕後結果!$AK$2+幕後結果!$AK$4*幕後結果_最佳化!$W1372)*12/3</f>
        <v>-2.5253348398331654E-2</v>
      </c>
      <c r="AJ371" s="53"/>
      <c r="AK371" s="53"/>
      <c r="AL371" s="53"/>
      <c r="AM371" s="101">
        <v>370</v>
      </c>
      <c r="AN371" s="120">
        <f t="shared" si="66"/>
        <v>0.16783194986320571</v>
      </c>
      <c r="AO371" s="120">
        <f t="shared" si="67"/>
        <v>0.25345849490146066</v>
      </c>
      <c r="AP371" s="120">
        <f t="shared" si="68"/>
        <v>0.18103196129543284</v>
      </c>
      <c r="AQ371" s="120">
        <f t="shared" si="69"/>
        <v>5.749793586518185E-2</v>
      </c>
      <c r="AR371" s="120">
        <f t="shared" si="70"/>
        <v>2.598247646946408E-2</v>
      </c>
      <c r="AS371" s="120">
        <f t="shared" si="71"/>
        <v>0.10245662627163653</v>
      </c>
      <c r="AT371" s="120">
        <f t="shared" si="72"/>
        <v>3.2188353629576213E-2</v>
      </c>
      <c r="AU371" s="120">
        <f t="shared" si="73"/>
        <v>0.10072023830650775</v>
      </c>
      <c r="AV371" s="120">
        <f t="shared" si="74"/>
        <v>6.6597247596482314E-4</v>
      </c>
      <c r="AW371" s="120">
        <f t="shared" si="75"/>
        <v>7.8165990921569561E-2</v>
      </c>
      <c r="AX371" s="120">
        <f t="shared" si="76"/>
        <v>1</v>
      </c>
      <c r="AY371" s="120">
        <f>SUMPRODUCT(AN371:AW371,幕後結果_最佳化!$Z$1005:$AI$1005)</f>
        <v>0.19050504014858524</v>
      </c>
      <c r="AZ371" s="120">
        <f>(SUMPRODUCT(AN371:AW371,MMULT(AN371:AW371,幕後結果!$AB$9:$AK$18)))*252</f>
        <v>3.5557678446941354E-2</v>
      </c>
      <c r="BA371" s="120">
        <f t="shared" si="77"/>
        <v>0.1885674373982458</v>
      </c>
      <c r="BB371" s="115">
        <f t="shared" si="78"/>
        <v>0.7827705683715166</v>
      </c>
      <c r="BC371" s="53"/>
      <c r="BD371" s="53"/>
    </row>
    <row r="372" spans="1:56">
      <c r="A372" s="88">
        <v>371</v>
      </c>
      <c r="B372" s="116">
        <v>0.45714220635345648</v>
      </c>
      <c r="C372" s="116">
        <v>0.1625746374671555</v>
      </c>
      <c r="D372" s="116">
        <v>0.86459200138018888</v>
      </c>
      <c r="E372" s="116">
        <v>0.63132400041669112</v>
      </c>
      <c r="F372" s="116">
        <v>0.16753285974530963</v>
      </c>
      <c r="G372" s="116">
        <v>0.31351433413490559</v>
      </c>
      <c r="H372" s="116">
        <v>0.39123763856276583</v>
      </c>
      <c r="I372" s="116">
        <v>0.29936052477147856</v>
      </c>
      <c r="J372" s="116">
        <v>0.9298556070525017</v>
      </c>
      <c r="K372" s="97">
        <v>0.97056102827138058</v>
      </c>
      <c r="L372" s="98"/>
      <c r="M372" s="99">
        <v>371</v>
      </c>
      <c r="N372" s="119">
        <v>-0.10763603314714364</v>
      </c>
      <c r="O372" s="119">
        <v>-0.98393133617829587</v>
      </c>
      <c r="P372" s="119">
        <v>1.1011853481045308</v>
      </c>
      <c r="Q372" s="119">
        <v>0.33536204015385235</v>
      </c>
      <c r="R372" s="119">
        <v>-0.96396052056474135</v>
      </c>
      <c r="S372" s="119">
        <v>-0.48591325755697712</v>
      </c>
      <c r="T372" s="119">
        <v>-0.27609477055461273</v>
      </c>
      <c r="U372" s="116">
        <v>-0.52624059829272873</v>
      </c>
      <c r="V372" s="116">
        <v>1.474716471273442</v>
      </c>
      <c r="W372" s="91">
        <v>1.8891036351707389</v>
      </c>
      <c r="X372" s="53"/>
      <c r="Y372" s="92">
        <v>371</v>
      </c>
      <c r="Z372" s="116">
        <f>(幕後結果!$AB$2+幕後結果!$AB$4*幕後結果_最佳化!$N1373)*12/3</f>
        <v>8.8286813894351404E-2</v>
      </c>
      <c r="AA372" s="116">
        <f>(幕後結果!$AC$2+幕後結果!$AC$4*幕後結果_最佳化!$O1373)*12/3</f>
        <v>-0.41226090124796883</v>
      </c>
      <c r="AB372" s="116">
        <f>(幕後結果!$AD$2+幕後結果!$AD$4*幕後結果_最佳化!$P1373)*12/3</f>
        <v>0.80170701576415337</v>
      </c>
      <c r="AC372" s="116">
        <f>(幕後結果!$AE$2+幕後結果!$AE$4*幕後結果_最佳化!$Q1373)*12/3</f>
        <v>0.38069307892743559</v>
      </c>
      <c r="AD372" s="116">
        <f>(幕後結果!$AF$2+幕後結果!$AF$4*幕後結果_最佳化!$R1373)*12/3</f>
        <v>-0.82464607592276939</v>
      </c>
      <c r="AE372" s="116">
        <f>(幕後結果!$AG$2+幕後結果!$AG$4*幕後結果_最佳化!$S1373)*12/3</f>
        <v>0.35615784095822595</v>
      </c>
      <c r="AF372" s="116">
        <f>(幕後結果!$AH$2+幕後結果!$AH$4*幕後結果_最佳化!$T1373)*12/3</f>
        <v>-0.24562099535005447</v>
      </c>
      <c r="AG372" s="116">
        <f>(幕後結果!$AI$2+幕後結果!$AI$4*幕後結果_最佳化!$U1373)*12/3</f>
        <v>-0.42638348377620644</v>
      </c>
      <c r="AH372" s="116">
        <f>(幕後結果!$AJ$2+幕後結果!$AJ$4*幕後結果_最佳化!$V1373)*12/3</f>
        <v>0.16499057951324159</v>
      </c>
      <c r="AI372" s="93">
        <f>(幕後結果!$AK$2+幕後結果!$AK$4*幕後結果_最佳化!$W1373)*12/3</f>
        <v>1.5022126040885571</v>
      </c>
      <c r="AJ372" s="53"/>
      <c r="AK372" s="53"/>
      <c r="AL372" s="53"/>
      <c r="AM372" s="101">
        <v>371</v>
      </c>
      <c r="AN372" s="120">
        <f t="shared" si="66"/>
        <v>0.14652495727410511</v>
      </c>
      <c r="AO372" s="120">
        <f t="shared" si="67"/>
        <v>0.14328321940347863</v>
      </c>
      <c r="AP372" s="120">
        <f t="shared" si="68"/>
        <v>3.8191273243027679E-2</v>
      </c>
      <c r="AQ372" s="120">
        <f t="shared" si="69"/>
        <v>0.15112185289583371</v>
      </c>
      <c r="AR372" s="120">
        <f t="shared" si="70"/>
        <v>3.7120665764837163E-2</v>
      </c>
      <c r="AS372" s="120">
        <f t="shared" si="71"/>
        <v>2.6148721482643763E-3</v>
      </c>
      <c r="AT372" s="120">
        <f t="shared" si="72"/>
        <v>0.17770786526893617</v>
      </c>
      <c r="AU372" s="120">
        <f t="shared" si="73"/>
        <v>0.10781404159973677</v>
      </c>
      <c r="AV372" s="120">
        <f t="shared" si="74"/>
        <v>3.670830193100888E-2</v>
      </c>
      <c r="AW372" s="120">
        <f t="shared" si="75"/>
        <v>0.1589129504707715</v>
      </c>
      <c r="AX372" s="120">
        <f t="shared" si="76"/>
        <v>1.0000000000000002</v>
      </c>
      <c r="AY372" s="120">
        <f>SUMPRODUCT(AN372:AW372,幕後結果_最佳化!$Z$1005:$AI$1005)</f>
        <v>0.10668935578865921</v>
      </c>
      <c r="AZ372" s="120">
        <f>(SUMPRODUCT(AN372:AW372,MMULT(AN372:AW372,幕後結果!$AB$9:$AK$18)))*252</f>
        <v>2.9734689962640781E-2</v>
      </c>
      <c r="BA372" s="120">
        <f t="shared" si="77"/>
        <v>0.17243749581410878</v>
      </c>
      <c r="BB372" s="115">
        <f t="shared" si="78"/>
        <v>0.36992740753684727</v>
      </c>
      <c r="BC372" s="53"/>
      <c r="BD372" s="53"/>
    </row>
    <row r="373" spans="1:56">
      <c r="A373" s="88">
        <v>372</v>
      </c>
      <c r="B373" s="116">
        <v>0.34041250509807464</v>
      </c>
      <c r="C373" s="116">
        <v>0.3065822213940903</v>
      </c>
      <c r="D373" s="116">
        <v>0.86648736769700263</v>
      </c>
      <c r="E373" s="116">
        <v>7.8477497468630419E-2</v>
      </c>
      <c r="F373" s="116">
        <v>6.5615286666897976E-2</v>
      </c>
      <c r="G373" s="116">
        <v>0.99137710302008797</v>
      </c>
      <c r="H373" s="116">
        <v>8.1261319130900178E-2</v>
      </c>
      <c r="I373" s="116">
        <v>0.23244774169096072</v>
      </c>
      <c r="J373" s="116">
        <v>0.45073131384074427</v>
      </c>
      <c r="K373" s="97">
        <v>0.83530849610497993</v>
      </c>
      <c r="L373" s="98"/>
      <c r="M373" s="99">
        <v>372</v>
      </c>
      <c r="N373" s="119">
        <v>-0.41133758955924421</v>
      </c>
      <c r="O373" s="119">
        <v>-0.50556160236344594</v>
      </c>
      <c r="P373" s="119">
        <v>1.109939112926464</v>
      </c>
      <c r="Q373" s="119">
        <v>-1.4153872189607803</v>
      </c>
      <c r="R373" s="119">
        <v>-1.5092669646890577</v>
      </c>
      <c r="S373" s="119">
        <v>2.3814251752689812</v>
      </c>
      <c r="T373" s="119">
        <v>-1.3966373978374245</v>
      </c>
      <c r="U373" s="116">
        <v>-0.7308095600248008</v>
      </c>
      <c r="V373" s="116">
        <v>-0.12381389774208626</v>
      </c>
      <c r="W373" s="91">
        <v>0.97535739853793157</v>
      </c>
      <c r="X373" s="53"/>
      <c r="Y373" s="92">
        <v>372</v>
      </c>
      <c r="Z373" s="116">
        <f>(幕後結果!$AB$2+幕後結果!$AB$4*幕後結果_最佳化!$N1374)*12/3</f>
        <v>-0.39860665329907907</v>
      </c>
      <c r="AA373" s="116">
        <f>(幕後結果!$AC$2+幕後結果!$AC$4*幕後結果_最佳化!$O1374)*12/3</f>
        <v>-5.341338337412771E-2</v>
      </c>
      <c r="AB373" s="116">
        <f>(幕後結果!$AD$2+幕後結果!$AD$4*幕後結果_最佳化!$P1374)*12/3</f>
        <v>0.77929161695020277</v>
      </c>
      <c r="AC373" s="116">
        <f>(幕後結果!$AE$2+幕後結果!$AE$4*幕後結果_最佳化!$Q1374)*12/3</f>
        <v>-0.92279989386888683</v>
      </c>
      <c r="AD373" s="116">
        <f>(幕後結果!$AF$2+幕後結果!$AF$4*幕後結果_最佳化!$R1374)*12/3</f>
        <v>-1.1910335512814838</v>
      </c>
      <c r="AE373" s="116">
        <f>(幕後結果!$AG$2+幕後結果!$AG$4*幕後結果_最佳化!$S1374)*12/3</f>
        <v>1.6674730084838369</v>
      </c>
      <c r="AF373" s="116">
        <f>(幕後結果!$AH$2+幕後結果!$AH$4*幕後結果_最佳化!$T1374)*12/3</f>
        <v>-0.82364185414579272</v>
      </c>
      <c r="AG373" s="116">
        <f>(幕後結果!$AI$2+幕後結果!$AI$4*幕後結果_最佳化!$U1374)*12/3</f>
        <v>-0.25514241781753139</v>
      </c>
      <c r="AH373" s="116">
        <f>(幕後結果!$AJ$2+幕後結果!$AJ$4*幕後結果_最佳化!$V1374)*12/3</f>
        <v>-0.747740520910812</v>
      </c>
      <c r="AI373" s="93">
        <f>(幕後結果!$AK$2+幕後結果!$AK$4*幕後結果_最佳化!$W1374)*12/3</f>
        <v>0.59889974970660553</v>
      </c>
      <c r="AJ373" s="53"/>
      <c r="AK373" s="53"/>
      <c r="AL373" s="53"/>
      <c r="AM373" s="101">
        <v>372</v>
      </c>
      <c r="AN373" s="120">
        <f t="shared" si="66"/>
        <v>0.1577223252238191</v>
      </c>
      <c r="AO373" s="120">
        <f t="shared" si="67"/>
        <v>2.6371950275354092E-2</v>
      </c>
      <c r="AP373" s="120">
        <f t="shared" si="68"/>
        <v>0.236174374432367</v>
      </c>
      <c r="AQ373" s="120">
        <f t="shared" si="69"/>
        <v>2.1254350651060658E-2</v>
      </c>
      <c r="AR373" s="120">
        <f t="shared" si="70"/>
        <v>4.0437278389835338E-2</v>
      </c>
      <c r="AS373" s="120">
        <f t="shared" si="71"/>
        <v>3.3595142460856292E-2</v>
      </c>
      <c r="AT373" s="120">
        <f t="shared" si="72"/>
        <v>0.20828300002728264</v>
      </c>
      <c r="AU373" s="120">
        <f t="shared" si="73"/>
        <v>8.2455510150041447E-2</v>
      </c>
      <c r="AV373" s="120">
        <f t="shared" si="74"/>
        <v>0.13983484176696284</v>
      </c>
      <c r="AW373" s="120">
        <f t="shared" si="75"/>
        <v>5.3871226622420589E-2</v>
      </c>
      <c r="AX373" s="120">
        <f t="shared" si="76"/>
        <v>1</v>
      </c>
      <c r="AY373" s="120">
        <f>SUMPRODUCT(AN373:AW373,幕後結果_最佳化!$Z$1005:$AI$1005)</f>
        <v>3.1737578636306926E-2</v>
      </c>
      <c r="AZ373" s="120">
        <f>(SUMPRODUCT(AN373:AW373,MMULT(AN373:AW373,幕後結果!$AB$9:$AK$18)))*252</f>
        <v>3.8560146346994839E-2</v>
      </c>
      <c r="BA373" s="120">
        <f t="shared" si="77"/>
        <v>0.19636737597420514</v>
      </c>
      <c r="BB373" s="115">
        <f t="shared" si="78"/>
        <v>-5.6844581786128119E-2</v>
      </c>
      <c r="BC373" s="53"/>
      <c r="BD373" s="53"/>
    </row>
    <row r="374" spans="1:56">
      <c r="A374" s="88">
        <v>373</v>
      </c>
      <c r="B374" s="116">
        <v>0.82066820558969988</v>
      </c>
      <c r="C374" s="116">
        <v>0.35038468830372804</v>
      </c>
      <c r="D374" s="116">
        <v>8.0227521712718186E-2</v>
      </c>
      <c r="E374" s="116">
        <v>7.9013831931164846E-2</v>
      </c>
      <c r="F374" s="116">
        <v>0.59284293203258098</v>
      </c>
      <c r="G374" s="116">
        <v>0.17499003814857539</v>
      </c>
      <c r="H374" s="116">
        <v>0.1847610220604281</v>
      </c>
      <c r="I374" s="116">
        <v>0.40667622958042027</v>
      </c>
      <c r="J374" s="116">
        <v>8.911117447236272E-2</v>
      </c>
      <c r="K374" s="97">
        <v>8.7232803039877682E-2</v>
      </c>
      <c r="L374" s="98"/>
      <c r="M374" s="99">
        <v>373</v>
      </c>
      <c r="N374" s="119">
        <v>0.91791457821317846</v>
      </c>
      <c r="O374" s="119">
        <v>-0.38428209585182799</v>
      </c>
      <c r="P374" s="119">
        <v>-1.403542783185991</v>
      </c>
      <c r="Q374" s="119">
        <v>-1.4117361536752426</v>
      </c>
      <c r="R374" s="119">
        <v>0.23486420094102956</v>
      </c>
      <c r="S374" s="119">
        <v>-0.934627937260048</v>
      </c>
      <c r="T374" s="119">
        <v>-0.89736900852045343</v>
      </c>
      <c r="U374" s="116">
        <v>-0.23610336975199367</v>
      </c>
      <c r="V374" s="116">
        <v>-1.3462486227261521</v>
      </c>
      <c r="W374" s="91">
        <v>-1.3579939431156176</v>
      </c>
      <c r="X374" s="53"/>
      <c r="Y374" s="92">
        <v>373</v>
      </c>
      <c r="Z374" s="116">
        <f>(幕後結果!$AB$2+幕後結果!$AB$4*幕後結果_最佳化!$N1375)*12/3</f>
        <v>1.7324466227759707</v>
      </c>
      <c r="AA374" s="116">
        <f>(幕後結果!$AC$2+幕後結果!$AC$4*幕後結果_最佳化!$O1375)*12/3</f>
        <v>-3.4900142124334843E-2</v>
      </c>
      <c r="AB374" s="116">
        <f>(幕後結果!$AD$2+幕後結果!$AD$4*幕後結果_最佳化!$P1375)*12/3</f>
        <v>-0.88741063736256709</v>
      </c>
      <c r="AC374" s="116">
        <f>(幕後結果!$AE$2+幕後結果!$AE$4*幕後結果_最佳化!$Q1375)*12/3</f>
        <v>-1.0417013953987875</v>
      </c>
      <c r="AD374" s="116">
        <f>(幕後結果!$AF$2+幕後結果!$AF$4*幕後結果_最佳化!$R1375)*12/3</f>
        <v>-0.32006505818272618</v>
      </c>
      <c r="AE374" s="116">
        <f>(幕後結果!$AG$2+幕後結果!$AG$4*幕後結果_最佳化!$S1375)*12/3</f>
        <v>-0.41667901153956849</v>
      </c>
      <c r="AF374" s="116">
        <f>(幕後結果!$AH$2+幕後結果!$AH$4*幕後結果_最佳化!$T1375)*12/3</f>
        <v>-0.51024471884920031</v>
      </c>
      <c r="AG374" s="116">
        <f>(幕後結果!$AI$2+幕後結果!$AI$4*幕後結果_最佳化!$U1375)*12/3</f>
        <v>-0.29861162274032294</v>
      </c>
      <c r="AH374" s="116">
        <f>(幕後結果!$AJ$2+幕後結果!$AJ$4*幕後結果_最佳化!$V1375)*12/3</f>
        <v>-1.2647013683060926</v>
      </c>
      <c r="AI374" s="93">
        <f>(幕後結果!$AK$2+幕後結果!$AK$4*幕後結果_最佳化!$W1375)*12/3</f>
        <v>-1.1487345471164254</v>
      </c>
      <c r="AJ374" s="53"/>
      <c r="AK374" s="53"/>
      <c r="AL374" s="53"/>
      <c r="AM374" s="101">
        <v>373</v>
      </c>
      <c r="AN374" s="120">
        <f t="shared" si="66"/>
        <v>0.16211387519415332</v>
      </c>
      <c r="AO374" s="120">
        <f t="shared" si="67"/>
        <v>5.2553074158823439E-2</v>
      </c>
      <c r="AP374" s="120">
        <f t="shared" si="68"/>
        <v>1.5068048448051152E-2</v>
      </c>
      <c r="AQ374" s="120">
        <f t="shared" si="69"/>
        <v>2.598575126075088E-3</v>
      </c>
      <c r="AR374" s="120">
        <f t="shared" si="70"/>
        <v>9.5694827744738281E-2</v>
      </c>
      <c r="AS374" s="120">
        <f t="shared" si="71"/>
        <v>6.1821459108043465E-2</v>
      </c>
      <c r="AT374" s="120">
        <f t="shared" si="72"/>
        <v>0.17013907017194538</v>
      </c>
      <c r="AU374" s="120">
        <f t="shared" si="73"/>
        <v>0.1630688276656978</v>
      </c>
      <c r="AV374" s="120">
        <f t="shared" si="74"/>
        <v>8.081333026849917E-2</v>
      </c>
      <c r="AW374" s="120">
        <f t="shared" si="75"/>
        <v>0.19612891211397288</v>
      </c>
      <c r="AX374" s="120">
        <f t="shared" si="76"/>
        <v>0.99999999999999989</v>
      </c>
      <c r="AY374" s="120">
        <f>SUMPRODUCT(AN374:AW374,幕後結果_最佳化!$Z$1005:$AI$1005)</f>
        <v>8.3558559007914257E-2</v>
      </c>
      <c r="AZ374" s="120">
        <f>(SUMPRODUCT(AN374:AW374,MMULT(AN374:AW374,幕後結果!$AB$9:$AK$18)))*252</f>
        <v>3.2449885670355498E-2</v>
      </c>
      <c r="BA374" s="120">
        <f t="shared" si="77"/>
        <v>0.18013851800865771</v>
      </c>
      <c r="BB374" s="115">
        <f t="shared" si="78"/>
        <v>0.22570719165103906</v>
      </c>
      <c r="BC374" s="53"/>
      <c r="BD374" s="53"/>
    </row>
    <row r="375" spans="1:56">
      <c r="A375" s="88">
        <v>374</v>
      </c>
      <c r="B375" s="116">
        <v>0.62026054237689165</v>
      </c>
      <c r="C375" s="116">
        <v>0.55568233965037783</v>
      </c>
      <c r="D375" s="116">
        <v>0.59380850574765365</v>
      </c>
      <c r="E375" s="116">
        <v>0.84620053249076155</v>
      </c>
      <c r="F375" s="116">
        <v>0.94660280417315579</v>
      </c>
      <c r="G375" s="116">
        <v>0.32409204729231211</v>
      </c>
      <c r="H375" s="116">
        <v>0.24936083631456052</v>
      </c>
      <c r="I375" s="116">
        <v>0.85381426623833612</v>
      </c>
      <c r="J375" s="116">
        <v>0.53643802391156381</v>
      </c>
      <c r="K375" s="97">
        <v>0.69568380224047588</v>
      </c>
      <c r="L375" s="98"/>
      <c r="M375" s="99">
        <v>374</v>
      </c>
      <c r="N375" s="119">
        <v>0.30616513702744802</v>
      </c>
      <c r="O375" s="119">
        <v>0.14003122343267468</v>
      </c>
      <c r="P375" s="119">
        <v>0.23735294845006707</v>
      </c>
      <c r="Q375" s="119">
        <v>1.0202731470219775</v>
      </c>
      <c r="R375" s="119">
        <v>1.6127704345184815</v>
      </c>
      <c r="S375" s="119">
        <v>-0.45628632735623953</v>
      </c>
      <c r="T375" s="119">
        <v>-0.67650247902316463</v>
      </c>
      <c r="U375" s="116">
        <v>1.0529335079688387</v>
      </c>
      <c r="V375" s="116">
        <v>9.146394709193828E-2</v>
      </c>
      <c r="W375" s="91">
        <v>0.51202659668814887</v>
      </c>
      <c r="X375" s="53"/>
      <c r="Y375" s="92">
        <v>374</v>
      </c>
      <c r="Z375" s="116">
        <f>(幕後結果!$AB$2+幕後結果!$AB$4*幕後結果_最佳化!$N1376)*12/3</f>
        <v>0.75169166718267688</v>
      </c>
      <c r="AA375" s="116">
        <f>(幕後結果!$AC$2+幕後結果!$AC$4*幕後結果_最佳化!$O1376)*12/3</f>
        <v>0.37278252321864674</v>
      </c>
      <c r="AB375" s="116">
        <f>(幕後結果!$AD$2+幕後結果!$AD$4*幕後結果_最佳化!$P1376)*12/3</f>
        <v>0.29161425216227599</v>
      </c>
      <c r="AC375" s="116">
        <f>(幕後結果!$AE$2+幕後結果!$AE$4*幕後結果_最佳化!$Q1376)*12/3</f>
        <v>0.89891668213352138</v>
      </c>
      <c r="AD375" s="116">
        <f>(幕後結果!$AF$2+幕後結果!$AF$4*幕後結果_最佳化!$R1376)*12/3</f>
        <v>0.55905070911466959</v>
      </c>
      <c r="AE375" s="116">
        <f>(幕後結果!$AG$2+幕後結果!$AG$4*幕後結果_最佳化!$S1376)*12/3</f>
        <v>0.52570887717845693</v>
      </c>
      <c r="AF375" s="116">
        <f>(幕後結果!$AH$2+幕後結果!$AH$4*幕後結果_最佳化!$T1376)*12/3</f>
        <v>-0.18090701149203267</v>
      </c>
      <c r="AG375" s="116">
        <f>(幕後結果!$AI$2+幕後結果!$AI$4*幕後結果_最佳化!$U1376)*12/3</f>
        <v>0.65260155843834344</v>
      </c>
      <c r="AH375" s="116">
        <f>(幕後結果!$AJ$2+幕後結果!$AJ$4*幕後結果_最佳化!$V1376)*12/3</f>
        <v>0.20969191738218629</v>
      </c>
      <c r="AI375" s="93">
        <f>(幕後結果!$AK$2+幕後結果!$AK$4*幕後結果_最佳化!$W1376)*12/3</f>
        <v>0.92888815656536361</v>
      </c>
      <c r="AJ375" s="53"/>
      <c r="AK375" s="53"/>
      <c r="AL375" s="53"/>
      <c r="AM375" s="101">
        <v>374</v>
      </c>
      <c r="AN375" s="120">
        <f t="shared" si="66"/>
        <v>9.8888919931068783E-2</v>
      </c>
      <c r="AO375" s="120">
        <f t="shared" si="67"/>
        <v>8.1528182303198457E-2</v>
      </c>
      <c r="AP375" s="120">
        <f t="shared" si="68"/>
        <v>0.13847981343975829</v>
      </c>
      <c r="AQ375" s="120">
        <f t="shared" si="69"/>
        <v>0.15515949395098275</v>
      </c>
      <c r="AR375" s="120">
        <f t="shared" si="70"/>
        <v>8.8735444509688816E-2</v>
      </c>
      <c r="AS375" s="120">
        <f t="shared" si="71"/>
        <v>9.9264987225766321E-2</v>
      </c>
      <c r="AT375" s="120">
        <f t="shared" si="72"/>
        <v>2.1733201261381799E-2</v>
      </c>
      <c r="AU375" s="120">
        <f t="shared" si="73"/>
        <v>0.10289945140779654</v>
      </c>
      <c r="AV375" s="120">
        <f t="shared" si="74"/>
        <v>0.1110462045044546</v>
      </c>
      <c r="AW375" s="120">
        <f t="shared" si="75"/>
        <v>0.10226430146590371</v>
      </c>
      <c r="AX375" s="120">
        <f t="shared" si="76"/>
        <v>1</v>
      </c>
      <c r="AY375" s="120">
        <f>SUMPRODUCT(AN375:AW375,幕後結果_最佳化!$Z$1005:$AI$1005)</f>
        <v>7.3388000600371053E-2</v>
      </c>
      <c r="AZ375" s="120">
        <f>(SUMPRODUCT(AN375:AW375,MMULT(AN375:AW375,幕後結果!$AB$9:$AK$18)))*252</f>
        <v>2.8997878570892498E-2</v>
      </c>
      <c r="BA375" s="120">
        <f t="shared" si="77"/>
        <v>0.17028763481501674</v>
      </c>
      <c r="BB375" s="115">
        <f t="shared" si="78"/>
        <v>0.17903825273919702</v>
      </c>
      <c r="BC375" s="53"/>
      <c r="BD375" s="53"/>
    </row>
    <row r="376" spans="1:56">
      <c r="A376" s="88">
        <v>375</v>
      </c>
      <c r="B376" s="116">
        <v>1.4724722152737568E-2</v>
      </c>
      <c r="C376" s="116">
        <v>0.35927462407055044</v>
      </c>
      <c r="D376" s="116">
        <v>3.3504988630957744E-2</v>
      </c>
      <c r="E376" s="116">
        <v>0.28713463903045766</v>
      </c>
      <c r="F376" s="116">
        <v>0.37341619967897421</v>
      </c>
      <c r="G376" s="116">
        <v>0.59570993664676108</v>
      </c>
      <c r="H376" s="116">
        <v>0.57999702488538274</v>
      </c>
      <c r="I376" s="116">
        <v>0.70367906831223781</v>
      </c>
      <c r="J376" s="116">
        <v>0.78035241922939536</v>
      </c>
      <c r="K376" s="97">
        <v>0.93002925893763533</v>
      </c>
      <c r="L376" s="98"/>
      <c r="M376" s="99">
        <v>375</v>
      </c>
      <c r="N376" s="119">
        <v>-2.1774173234307663</v>
      </c>
      <c r="O376" s="119">
        <v>-0.36039836633032002</v>
      </c>
      <c r="P376" s="119">
        <v>-1.8316071066687682</v>
      </c>
      <c r="Q376" s="119">
        <v>-0.56177507227277013</v>
      </c>
      <c r="R376" s="119">
        <v>-0.32281889897788368</v>
      </c>
      <c r="S376" s="119">
        <v>0.24225816645910797</v>
      </c>
      <c r="T376" s="119">
        <v>0.20188586809428843</v>
      </c>
      <c r="U376" s="116">
        <v>0.53501156041592579</v>
      </c>
      <c r="V376" s="116">
        <v>0.77338399096774879</v>
      </c>
      <c r="W376" s="91">
        <v>1.4760089778192922</v>
      </c>
      <c r="X376" s="53"/>
      <c r="Y376" s="92">
        <v>375</v>
      </c>
      <c r="Z376" s="116">
        <f>(幕後結果!$AB$2+幕後結果!$AB$4*幕後結果_最佳化!$N1377)*12/3</f>
        <v>-3.2299806347940758</v>
      </c>
      <c r="AA376" s="116">
        <f>(幕後結果!$AC$2+幕後結果!$AC$4*幕後結果_最佳化!$O1377)*12/3</f>
        <v>0.1417376995458719</v>
      </c>
      <c r="AB376" s="116">
        <f>(幕後結果!$AD$2+幕後結果!$AD$4*幕後結果_最佳化!$P1377)*12/3</f>
        <v>-1.8349129954343255</v>
      </c>
      <c r="AC376" s="116">
        <f>(幕後結果!$AE$2+幕後結果!$AE$4*幕後結果_最佳化!$Q1377)*12/3</f>
        <v>-0.93119715877684639</v>
      </c>
      <c r="AD376" s="116">
        <f>(幕後結果!$AF$2+幕後結果!$AF$4*幕後結果_最佳化!$R1377)*12/3</f>
        <v>-1.1696455451623153</v>
      </c>
      <c r="AE376" s="116">
        <f>(幕後結果!$AG$2+幕後結果!$AG$4*幕後結果_最佳化!$S1377)*12/3</f>
        <v>0.1579141495425645</v>
      </c>
      <c r="AF376" s="116">
        <f>(幕後結果!$AH$2+幕後結果!$AH$4*幕後結果_最佳化!$T1377)*12/3</f>
        <v>-0.27278345702700629</v>
      </c>
      <c r="AG376" s="116">
        <f>(幕後結果!$AI$2+幕後結果!$AI$4*幕後結果_最佳化!$U1377)*12/3</f>
        <v>7.5496400716884723E-2</v>
      </c>
      <c r="AH376" s="116">
        <f>(幕後結果!$AJ$2+幕後結果!$AJ$4*幕後結果_最佳化!$V1377)*12/3</f>
        <v>-0.50600871931165825</v>
      </c>
      <c r="AI376" s="93">
        <f>(幕後結果!$AK$2+幕後結果!$AK$4*幕後結果_最佳化!$W1377)*12/3</f>
        <v>0.68786661161253404</v>
      </c>
      <c r="AJ376" s="53"/>
      <c r="AK376" s="53"/>
      <c r="AL376" s="53"/>
      <c r="AM376" s="101">
        <v>375</v>
      </c>
      <c r="AN376" s="120">
        <f t="shared" si="66"/>
        <v>4.3935526651516241E-3</v>
      </c>
      <c r="AO376" s="120">
        <f t="shared" si="67"/>
        <v>0.13576612932855772</v>
      </c>
      <c r="AP376" s="120">
        <f t="shared" si="68"/>
        <v>0.17062631165784764</v>
      </c>
      <c r="AQ376" s="120">
        <f t="shared" si="69"/>
        <v>3.6261536013006419E-2</v>
      </c>
      <c r="AR376" s="120">
        <f t="shared" si="70"/>
        <v>0.13488076705711274</v>
      </c>
      <c r="AS376" s="120">
        <f t="shared" si="71"/>
        <v>7.6043170030569818E-2</v>
      </c>
      <c r="AT376" s="120">
        <f t="shared" si="72"/>
        <v>0.16320122157768444</v>
      </c>
      <c r="AU376" s="120">
        <f t="shared" si="73"/>
        <v>0.14836186699937348</v>
      </c>
      <c r="AV376" s="120">
        <f t="shared" si="74"/>
        <v>0.12517410105790747</v>
      </c>
      <c r="AW376" s="120">
        <f t="shared" si="75"/>
        <v>5.2913436127886163E-3</v>
      </c>
      <c r="AX376" s="120">
        <f t="shared" si="76"/>
        <v>1</v>
      </c>
      <c r="AY376" s="120">
        <f>SUMPRODUCT(AN376:AW376,幕後結果_最佳化!$Z$1005:$AI$1005)</f>
        <v>-4.5421626304538191E-3</v>
      </c>
      <c r="AZ376" s="120">
        <f>(SUMPRODUCT(AN376:AW376,MMULT(AN376:AW376,幕後結果!$AB$9:$AK$18)))*252</f>
        <v>1.9801702285094244E-2</v>
      </c>
      <c r="BA376" s="120">
        <f t="shared" si="77"/>
        <v>0.14071852147139069</v>
      </c>
      <c r="BB376" s="115">
        <f t="shared" si="78"/>
        <v>-0.337142276186431</v>
      </c>
      <c r="BC376" s="53"/>
      <c r="BD376" s="53"/>
    </row>
    <row r="377" spans="1:56">
      <c r="A377" s="88">
        <v>376</v>
      </c>
      <c r="B377" s="116">
        <v>0.65457645983513246</v>
      </c>
      <c r="C377" s="116">
        <v>0.53788312980508368</v>
      </c>
      <c r="D377" s="116">
        <v>0.31197353881352341</v>
      </c>
      <c r="E377" s="116">
        <v>0.42559595789545668</v>
      </c>
      <c r="F377" s="116">
        <v>0.76362428201123822</v>
      </c>
      <c r="G377" s="116">
        <v>0.38318877022719589</v>
      </c>
      <c r="H377" s="116">
        <v>0.48022457662241913</v>
      </c>
      <c r="I377" s="116">
        <v>0.58531212350702955</v>
      </c>
      <c r="J377" s="116">
        <v>0.89632667547184863</v>
      </c>
      <c r="K377" s="97">
        <v>0.42369722050416758</v>
      </c>
      <c r="L377" s="98"/>
      <c r="M377" s="99">
        <v>376</v>
      </c>
      <c r="N377" s="119">
        <v>0.39770577456598305</v>
      </c>
      <c r="O377" s="119">
        <v>9.5102087019529893E-2</v>
      </c>
      <c r="P377" s="119">
        <v>-0.4902640287771956</v>
      </c>
      <c r="Q377" s="119">
        <v>-0.1875978448752216</v>
      </c>
      <c r="R377" s="119">
        <v>0.71800948908058182</v>
      </c>
      <c r="S377" s="119">
        <v>-0.29711653568998048</v>
      </c>
      <c r="T377" s="119">
        <v>-4.9589952852249826E-2</v>
      </c>
      <c r="U377" s="116">
        <v>0.21550225646795984</v>
      </c>
      <c r="V377" s="116">
        <v>1.2608950855476395</v>
      </c>
      <c r="W377" s="91">
        <v>-0.19244398522940137</v>
      </c>
      <c r="X377" s="53"/>
      <c r="Y377" s="92">
        <v>376</v>
      </c>
      <c r="Z377" s="116">
        <f>(幕後結果!$AB$2+幕後結果!$AB$4*幕後結果_最佳化!$N1378)*12/3</f>
        <v>0.89844935564099837</v>
      </c>
      <c r="AA377" s="116">
        <f>(幕後結果!$AC$2+幕後結果!$AC$4*幕後結果_最佳化!$O1378)*12/3</f>
        <v>0.33583182300647879</v>
      </c>
      <c r="AB377" s="116">
        <f>(幕後結果!$AD$2+幕後結果!$AD$4*幕後結果_最佳化!$P1378)*12/3</f>
        <v>-0.2547559201962013</v>
      </c>
      <c r="AC377" s="116">
        <f>(幕後結果!$AE$2+幕後結果!$AE$4*幕後結果_最佳化!$Q1378)*12/3</f>
        <v>-7.2621172508987308E-2</v>
      </c>
      <c r="AD377" s="116">
        <f>(幕後結果!$AF$2+幕後結果!$AF$4*幕後結果_最佳化!$R1378)*12/3</f>
        <v>-1.9563596416553641E-2</v>
      </c>
      <c r="AE377" s="116">
        <f>(幕後結果!$AG$2+幕後結果!$AG$4*幕後結果_最佳化!$S1378)*12/3</f>
        <v>0.30438082774474484</v>
      </c>
      <c r="AF377" s="116">
        <f>(幕後結果!$AH$2+幕後結果!$AH$4*幕後結果_最佳化!$T1378)*12/3</f>
        <v>4.9957091462758778E-3</v>
      </c>
      <c r="AG377" s="116">
        <f>(幕後結果!$AI$2+幕後結果!$AI$4*幕後結果_最佳化!$U1378)*12/3</f>
        <v>0.16049727828048266</v>
      </c>
      <c r="AH377" s="116">
        <f>(幕後結果!$AJ$2+幕後結果!$AJ$4*幕後結果_最佳化!$V1378)*12/3</f>
        <v>0.33917143632749475</v>
      </c>
      <c r="AI377" s="93">
        <f>(幕後結果!$AK$2+幕後結果!$AK$4*幕後結果_最佳化!$W1378)*12/3</f>
        <v>0.44042594494173026</v>
      </c>
      <c r="AJ377" s="53"/>
      <c r="AK377" s="53"/>
      <c r="AL377" s="53"/>
      <c r="AM377" s="101">
        <v>376</v>
      </c>
      <c r="AN377" s="120">
        <f t="shared" si="66"/>
        <v>0.1676495310092149</v>
      </c>
      <c r="AO377" s="120">
        <f t="shared" si="67"/>
        <v>8.7101343207999071E-3</v>
      </c>
      <c r="AP377" s="120">
        <f t="shared" si="68"/>
        <v>0.14595605371723702</v>
      </c>
      <c r="AQ377" s="120">
        <f t="shared" si="69"/>
        <v>0.16538876686636766</v>
      </c>
      <c r="AR377" s="120">
        <f t="shared" si="70"/>
        <v>0.12419690044693991</v>
      </c>
      <c r="AS377" s="120">
        <f t="shared" si="71"/>
        <v>2.624861857988911E-2</v>
      </c>
      <c r="AT377" s="120">
        <f t="shared" si="72"/>
        <v>0.11829208241685354</v>
      </c>
      <c r="AU377" s="120">
        <f t="shared" si="73"/>
        <v>7.4202059579874663E-2</v>
      </c>
      <c r="AV377" s="120">
        <f t="shared" si="74"/>
        <v>1.2226476464899274E-3</v>
      </c>
      <c r="AW377" s="120">
        <f t="shared" si="75"/>
        <v>0.16813320541633323</v>
      </c>
      <c r="AX377" s="120">
        <f t="shared" si="76"/>
        <v>0.99999999999999989</v>
      </c>
      <c r="AY377" s="120">
        <f>SUMPRODUCT(AN377:AW377,幕後結果_最佳化!$Z$1005:$AI$1005)</f>
        <v>6.0636202688220321E-2</v>
      </c>
      <c r="AZ377" s="120">
        <f>(SUMPRODUCT(AN377:AW377,MMULT(AN377:AW377,幕後結果!$AB$9:$AK$18)))*252</f>
        <v>3.9685238181582289E-2</v>
      </c>
      <c r="BA377" s="120">
        <f t="shared" si="77"/>
        <v>0.19921154128609689</v>
      </c>
      <c r="BB377" s="115">
        <f t="shared" si="78"/>
        <v>8.9032003736914722E-2</v>
      </c>
      <c r="BC377" s="53"/>
      <c r="BD377" s="53"/>
    </row>
    <row r="378" spans="1:56">
      <c r="A378" s="88">
        <v>377</v>
      </c>
      <c r="B378" s="116">
        <v>6.7128969294615537E-2</v>
      </c>
      <c r="C378" s="116">
        <v>0.71844750382383338</v>
      </c>
      <c r="D378" s="116">
        <v>0.22607310640461176</v>
      </c>
      <c r="E378" s="116">
        <v>0.74343392706204248</v>
      </c>
      <c r="F378" s="116">
        <v>0.56028941902625196</v>
      </c>
      <c r="G378" s="116">
        <v>0.63175761939254427</v>
      </c>
      <c r="H378" s="116">
        <v>0.9189880196026039</v>
      </c>
      <c r="I378" s="116">
        <v>0.91895298082416255</v>
      </c>
      <c r="J378" s="116">
        <v>0.89652925530589744</v>
      </c>
      <c r="K378" s="97">
        <v>0.82768781594302676</v>
      </c>
      <c r="L378" s="98"/>
      <c r="M378" s="99">
        <v>377</v>
      </c>
      <c r="N378" s="119">
        <v>-1.4975202573971573</v>
      </c>
      <c r="O378" s="119">
        <v>0.57823571026355536</v>
      </c>
      <c r="P378" s="119">
        <v>-0.7518417809096074</v>
      </c>
      <c r="Q378" s="119">
        <v>0.65396842892741502</v>
      </c>
      <c r="R378" s="119">
        <v>0.15170303671165458</v>
      </c>
      <c r="S378" s="119">
        <v>0.33651205674118206</v>
      </c>
      <c r="T378" s="119">
        <v>1.3982967920990852</v>
      </c>
      <c r="U378" s="116">
        <v>1.3980633701620848</v>
      </c>
      <c r="V378" s="116">
        <v>1.262020279042402</v>
      </c>
      <c r="W378" s="91">
        <v>0.94506759435115395</v>
      </c>
      <c r="X378" s="53"/>
      <c r="Y378" s="92">
        <v>377</v>
      </c>
      <c r="Z378" s="116">
        <f>(幕後結果!$AB$2+幕後結果!$AB$4*幕後結果_最佳化!$N1379)*12/3</f>
        <v>-2.1399716018256987</v>
      </c>
      <c r="AA378" s="116">
        <f>(幕後結果!$AC$2+幕後結果!$AC$4*幕後結果_最佳化!$O1379)*12/3</f>
        <v>0.78010858882042367</v>
      </c>
      <c r="AB378" s="116">
        <f>(幕後結果!$AD$2+幕後結果!$AD$4*幕後結果_最佳化!$P1379)*12/3</f>
        <v>-0.80362275813841466</v>
      </c>
      <c r="AC378" s="116">
        <f>(幕後結果!$AE$2+幕後結果!$AE$4*幕後結果_最佳化!$Q1379)*12/3</f>
        <v>0.25842809685396106</v>
      </c>
      <c r="AD378" s="116">
        <f>(幕後結果!$AF$2+幕後結果!$AF$4*幕後結果_最佳化!$R1379)*12/3</f>
        <v>-0.66683389273453086</v>
      </c>
      <c r="AE378" s="116">
        <f>(幕後結果!$AG$2+幕後結果!$AG$4*幕後結果_最佳化!$S1379)*12/3</f>
        <v>0.73038728458562419</v>
      </c>
      <c r="AF378" s="116">
        <f>(幕後結果!$AH$2+幕後結果!$AH$4*幕後結果_最佳化!$T1379)*12/3</f>
        <v>0.56087782221420623</v>
      </c>
      <c r="AG378" s="116">
        <f>(幕後結果!$AI$2+幕後結果!$AI$4*幕後結果_最佳化!$U1379)*12/3</f>
        <v>0.6986285697238318</v>
      </c>
      <c r="AH378" s="116">
        <f>(幕後結果!$AJ$2+幕後結果!$AJ$4*幕後結果_最佳化!$V1379)*12/3</f>
        <v>0.52828038648195452</v>
      </c>
      <c r="AI378" s="93">
        <f>(幕後結果!$AK$2+幕後結果!$AK$4*幕後結果_最佳化!$W1379)*12/3</f>
        <v>1.1506716353007638</v>
      </c>
      <c r="AJ378" s="53"/>
      <c r="AK378" s="53"/>
      <c r="AL378" s="53"/>
      <c r="AM378" s="101">
        <v>377</v>
      </c>
      <c r="AN378" s="120">
        <f t="shared" si="66"/>
        <v>0.15734460821056179</v>
      </c>
      <c r="AO378" s="120">
        <f t="shared" si="67"/>
        <v>5.0301167963037671E-2</v>
      </c>
      <c r="AP378" s="120">
        <f t="shared" si="68"/>
        <v>0.16468759369200164</v>
      </c>
      <c r="AQ378" s="120">
        <f t="shared" si="69"/>
        <v>0.15712133319014673</v>
      </c>
      <c r="AR378" s="120">
        <f t="shared" si="70"/>
        <v>4.961427297813089E-2</v>
      </c>
      <c r="AS378" s="120">
        <f t="shared" si="71"/>
        <v>7.4589457796993719E-2</v>
      </c>
      <c r="AT378" s="120">
        <f t="shared" si="72"/>
        <v>0.14912126375768511</v>
      </c>
      <c r="AU378" s="120">
        <f t="shared" si="73"/>
        <v>2.7537406305462399E-2</v>
      </c>
      <c r="AV378" s="120">
        <f t="shared" si="74"/>
        <v>1.7040950666594744E-2</v>
      </c>
      <c r="AW378" s="120">
        <f t="shared" si="75"/>
        <v>0.15264194543938522</v>
      </c>
      <c r="AX378" s="120">
        <f t="shared" si="76"/>
        <v>0.99999999999999989</v>
      </c>
      <c r="AY378" s="120">
        <f>SUMPRODUCT(AN378:AW378,幕後結果_最佳化!$Z$1005:$AI$1005)</f>
        <v>0.11908973027252556</v>
      </c>
      <c r="AZ378" s="120">
        <f>(SUMPRODUCT(AN378:AW378,MMULT(AN378:AW378,幕後結果!$AB$9:$AK$18)))*252</f>
        <v>3.7627888611725606E-2</v>
      </c>
      <c r="BA378" s="120">
        <f t="shared" si="77"/>
        <v>0.1939790932335895</v>
      </c>
      <c r="BB378" s="115">
        <f t="shared" si="78"/>
        <v>0.39277289630784046</v>
      </c>
      <c r="BC378" s="53"/>
      <c r="BD378" s="53"/>
    </row>
    <row r="379" spans="1:56">
      <c r="A379" s="88">
        <v>378</v>
      </c>
      <c r="B379" s="116">
        <v>0.98326871392582715</v>
      </c>
      <c r="C379" s="116">
        <v>5.618732343153221E-2</v>
      </c>
      <c r="D379" s="116">
        <v>0.82104862616187591</v>
      </c>
      <c r="E379" s="116">
        <v>3.1383312714250211E-2</v>
      </c>
      <c r="F379" s="116">
        <v>9.4552306826853005E-2</v>
      </c>
      <c r="G379" s="116">
        <v>0.79646260958588244</v>
      </c>
      <c r="H379" s="116">
        <v>0.48148922079429535</v>
      </c>
      <c r="I379" s="116">
        <v>0.96714947481296432</v>
      </c>
      <c r="J379" s="116">
        <v>0.93115354459907818</v>
      </c>
      <c r="K379" s="97">
        <v>0.6011714278111373</v>
      </c>
      <c r="L379" s="98"/>
      <c r="M379" s="99">
        <v>378</v>
      </c>
      <c r="N379" s="119">
        <v>2.1264889045016555</v>
      </c>
      <c r="O379" s="119">
        <v>-1.5876095963748862</v>
      </c>
      <c r="P379" s="119">
        <v>0.91936871422020372</v>
      </c>
      <c r="Q379" s="119">
        <v>-1.8608410581816772</v>
      </c>
      <c r="R379" s="119">
        <v>-1.3132325061944714</v>
      </c>
      <c r="S379" s="119">
        <v>0.82905235771917507</v>
      </c>
      <c r="T379" s="119">
        <v>-4.6416304272248313E-2</v>
      </c>
      <c r="U379" s="116">
        <v>1.840457827055924</v>
      </c>
      <c r="V379" s="116">
        <v>1.4844374307982149</v>
      </c>
      <c r="W379" s="91">
        <v>0.25638036938779102</v>
      </c>
      <c r="X379" s="53"/>
      <c r="Y379" s="92">
        <v>378</v>
      </c>
      <c r="Z379" s="116">
        <f>(幕後結果!$AB$2+幕後結果!$AB$4*幕後結果_最佳化!$N1380)*12/3</f>
        <v>3.6700295283080115</v>
      </c>
      <c r="AA379" s="116">
        <f>(幕後結果!$AC$2+幕後結果!$AC$4*幕後結果_最佳化!$O1380)*12/3</f>
        <v>-0.96048375026975841</v>
      </c>
      <c r="AB379" s="116">
        <f>(幕後結果!$AD$2+幕後結果!$AD$4*幕後結果_最佳化!$P1380)*12/3</f>
        <v>1.0680704007929318</v>
      </c>
      <c r="AC379" s="116">
        <f>(幕後結果!$AE$2+幕後結果!$AE$4*幕後結果_最佳化!$Q1380)*12/3</f>
        <v>-0.96051830661898785</v>
      </c>
      <c r="AD379" s="116">
        <f>(幕後結果!$AF$2+幕後結果!$AF$4*幕後結果_最佳化!$R1380)*12/3</f>
        <v>-0.69360816380121815</v>
      </c>
      <c r="AE379" s="116">
        <f>(幕後結果!$AG$2+幕後結果!$AG$4*幕後結果_最佳化!$S1380)*12/3</f>
        <v>0.79601378548102464</v>
      </c>
      <c r="AF379" s="116">
        <f>(幕後結果!$AH$2+幕後結果!$AH$4*幕後結果_最佳化!$T1380)*12/3</f>
        <v>-7.818056010594529E-2</v>
      </c>
      <c r="AG379" s="116">
        <f>(幕後結果!$AI$2+幕後結果!$AI$4*幕後結果_最佳化!$U1380)*12/3</f>
        <v>0.38409459389555484</v>
      </c>
      <c r="AH379" s="116">
        <f>(幕後結果!$AJ$2+幕後結果!$AJ$4*幕後結果_最佳化!$V1380)*12/3</f>
        <v>0.72554399646015133</v>
      </c>
      <c r="AI379" s="93">
        <f>(幕後結果!$AK$2+幕後結果!$AK$4*幕後結果_最佳化!$W1380)*12/3</f>
        <v>1.2904669743737271</v>
      </c>
      <c r="AJ379" s="53"/>
      <c r="AK379" s="53"/>
      <c r="AL379" s="53"/>
      <c r="AM379" s="101">
        <v>378</v>
      </c>
      <c r="AN379" s="120">
        <f t="shared" si="66"/>
        <v>0.11736637684619841</v>
      </c>
      <c r="AO379" s="120">
        <f t="shared" si="67"/>
        <v>0.11662639736789454</v>
      </c>
      <c r="AP379" s="120">
        <f t="shared" si="68"/>
        <v>5.7216324318044742E-2</v>
      </c>
      <c r="AQ379" s="120">
        <f t="shared" si="69"/>
        <v>9.4705710137904964E-2</v>
      </c>
      <c r="AR379" s="120">
        <f t="shared" si="70"/>
        <v>0.10700711357144993</v>
      </c>
      <c r="AS379" s="120">
        <f t="shared" si="71"/>
        <v>0.16101159440148174</v>
      </c>
      <c r="AT379" s="120">
        <f t="shared" si="72"/>
        <v>6.3761887828048674E-2</v>
      </c>
      <c r="AU379" s="120">
        <f t="shared" si="73"/>
        <v>9.1495281365619435E-2</v>
      </c>
      <c r="AV379" s="120">
        <f t="shared" si="74"/>
        <v>7.1144641722495947E-2</v>
      </c>
      <c r="AW379" s="120">
        <f t="shared" si="75"/>
        <v>0.11966467244086161</v>
      </c>
      <c r="AX379" s="120">
        <f t="shared" si="76"/>
        <v>1</v>
      </c>
      <c r="AY379" s="120">
        <f>SUMPRODUCT(AN379:AW379,幕後結果_最佳化!$Z$1005:$AI$1005)</f>
        <v>0.12502141156872185</v>
      </c>
      <c r="AZ379" s="120">
        <f>(SUMPRODUCT(AN379:AW379,MMULT(AN379:AW379,幕後結果!$AB$9:$AK$18)))*252</f>
        <v>2.7454234262451235E-2</v>
      </c>
      <c r="BA379" s="120">
        <f t="shared" si="77"/>
        <v>0.16569319316873352</v>
      </c>
      <c r="BB379" s="115">
        <f t="shared" si="78"/>
        <v>0.4956233264518814</v>
      </c>
      <c r="BC379" s="53"/>
      <c r="BD379" s="53"/>
    </row>
    <row r="380" spans="1:56">
      <c r="A380" s="88">
        <v>379</v>
      </c>
      <c r="B380" s="116">
        <v>0.62453139094677135</v>
      </c>
      <c r="C380" s="116">
        <v>0.53228266761313292</v>
      </c>
      <c r="D380" s="116">
        <v>0.30711801481690704</v>
      </c>
      <c r="E380" s="116">
        <v>2.8088416164794072E-2</v>
      </c>
      <c r="F380" s="116">
        <v>0.28572209280760252</v>
      </c>
      <c r="G380" s="116">
        <v>0.57000415647316172</v>
      </c>
      <c r="H380" s="116">
        <v>0.90883142321122889</v>
      </c>
      <c r="I380" s="116">
        <v>0.19948795810618858</v>
      </c>
      <c r="J380" s="116">
        <v>0.44984893822637351</v>
      </c>
      <c r="K380" s="97">
        <v>0.9594396961220184</v>
      </c>
      <c r="L380" s="98"/>
      <c r="M380" s="99">
        <v>379</v>
      </c>
      <c r="N380" s="119">
        <v>0.31740380802565571</v>
      </c>
      <c r="O380" s="119">
        <v>8.1009163834118311E-2</v>
      </c>
      <c r="P380" s="119">
        <v>-0.50403607076147883</v>
      </c>
      <c r="Q380" s="119">
        <v>-1.9096613351433611</v>
      </c>
      <c r="R380" s="119">
        <v>-0.56592585366079207</v>
      </c>
      <c r="S380" s="119">
        <v>0.1763847468428929</v>
      </c>
      <c r="T380" s="119">
        <v>1.3335933803509825</v>
      </c>
      <c r="U380" s="116">
        <v>-0.84345161349454911</v>
      </c>
      <c r="V380" s="116">
        <v>-0.12604301319636554</v>
      </c>
      <c r="W380" s="91">
        <v>1.7442207309540476</v>
      </c>
      <c r="X380" s="53"/>
      <c r="Y380" s="92">
        <v>379</v>
      </c>
      <c r="Z380" s="116">
        <f>(幕後結果!$AB$2+幕後結果!$AB$4*幕後結果_最佳化!$N1381)*12/3</f>
        <v>0.7697094724043877</v>
      </c>
      <c r="AA380" s="116">
        <f>(幕後結果!$AC$2+幕後結果!$AC$4*幕後結果_最佳化!$O1381)*12/3</f>
        <v>0.32985908126224311</v>
      </c>
      <c r="AB380" s="116">
        <f>(幕後結果!$AD$2+幕後結果!$AD$4*幕後結果_最佳化!$P1381)*12/3</f>
        <v>-0.2823651359118291</v>
      </c>
      <c r="AC380" s="116">
        <f>(幕後結果!$AE$2+幕後結果!$AE$4*幕後結果_最佳化!$Q1381)*12/3</f>
        <v>-1.3533171375421948</v>
      </c>
      <c r="AD380" s="116">
        <f>(幕後結果!$AF$2+幕後結果!$AF$4*幕後結果_最佳化!$R1381)*12/3</f>
        <v>-0.75795478936201954</v>
      </c>
      <c r="AE380" s="116">
        <f>(幕後結果!$AG$2+幕後結果!$AG$4*幕後結果_最佳化!$S1381)*12/3</f>
        <v>0.18845883559616908</v>
      </c>
      <c r="AF380" s="116">
        <f>(幕後結果!$AH$2+幕後結果!$AH$4*幕後結果_最佳化!$T1381)*12/3</f>
        <v>0.54344629107920006</v>
      </c>
      <c r="AG380" s="116">
        <f>(幕後結果!$AI$2+幕後結果!$AI$4*幕後結果_最佳化!$U1381)*12/3</f>
        <v>-0.43632666844701595</v>
      </c>
      <c r="AH380" s="116">
        <f>(幕後結果!$AJ$2+幕後結果!$AJ$4*幕後結果_最佳化!$V1381)*12/3</f>
        <v>-0.4826214949811784</v>
      </c>
      <c r="AI380" s="93">
        <f>(幕後結果!$AK$2+幕後結果!$AK$4*幕後結果_最佳化!$W1381)*12/3</f>
        <v>0.88197665093235289</v>
      </c>
      <c r="AJ380" s="53"/>
      <c r="AK380" s="53"/>
      <c r="AL380" s="53"/>
      <c r="AM380" s="101">
        <v>379</v>
      </c>
      <c r="AN380" s="120">
        <f t="shared" si="66"/>
        <v>0.14376424193737106</v>
      </c>
      <c r="AO380" s="120">
        <f t="shared" si="67"/>
        <v>7.9758527418040043E-2</v>
      </c>
      <c r="AP380" s="120">
        <f t="shared" si="68"/>
        <v>5.9762102155560777E-2</v>
      </c>
      <c r="AQ380" s="120">
        <f t="shared" si="69"/>
        <v>0.12704652730727151</v>
      </c>
      <c r="AR380" s="120">
        <f t="shared" si="70"/>
        <v>0.1020259601569285</v>
      </c>
      <c r="AS380" s="120">
        <f t="shared" si="71"/>
        <v>6.332645882849075E-2</v>
      </c>
      <c r="AT380" s="120">
        <f t="shared" si="72"/>
        <v>9.9469767944914161E-2</v>
      </c>
      <c r="AU380" s="120">
        <f t="shared" si="73"/>
        <v>0.10162165024740212</v>
      </c>
      <c r="AV380" s="120">
        <f t="shared" si="74"/>
        <v>9.4853497693477007E-2</v>
      </c>
      <c r="AW380" s="120">
        <f t="shared" si="75"/>
        <v>0.12837126631054405</v>
      </c>
      <c r="AX380" s="120">
        <f t="shared" si="76"/>
        <v>1</v>
      </c>
      <c r="AY380" s="120">
        <f>SUMPRODUCT(AN380:AW380,幕後結果_最佳化!$Z$1005:$AI$1005)</f>
        <v>6.831019067058855E-2</v>
      </c>
      <c r="AZ380" s="120">
        <f>(SUMPRODUCT(AN380:AW380,MMULT(AN380:AW380,幕後結果!$AB$9:$AK$18)))*252</f>
        <v>3.0936752663434923E-2</v>
      </c>
      <c r="BA380" s="120">
        <f t="shared" si="77"/>
        <v>0.17588846654466836</v>
      </c>
      <c r="BB380" s="115">
        <f t="shared" si="78"/>
        <v>0.1444676343467661</v>
      </c>
      <c r="BC380" s="53"/>
      <c r="BD380" s="53"/>
    </row>
    <row r="381" spans="1:56">
      <c r="A381" s="88">
        <v>380</v>
      </c>
      <c r="B381" s="116">
        <v>0.55326876128851254</v>
      </c>
      <c r="C381" s="116">
        <v>0.57448227599422741</v>
      </c>
      <c r="D381" s="116">
        <v>0.99152294158367393</v>
      </c>
      <c r="E381" s="116">
        <v>0.41817630276467721</v>
      </c>
      <c r="F381" s="116">
        <v>4.8241539254277876E-2</v>
      </c>
      <c r="G381" s="116">
        <v>0.12190813868974271</v>
      </c>
      <c r="H381" s="116">
        <v>0.51225472618214996</v>
      </c>
      <c r="I381" s="116">
        <v>8.2587818754386255E-2</v>
      </c>
      <c r="J381" s="116">
        <v>0.47297036249477853</v>
      </c>
      <c r="K381" s="97">
        <v>0.93060644755730015</v>
      </c>
      <c r="L381" s="98"/>
      <c r="M381" s="99">
        <v>380</v>
      </c>
      <c r="N381" s="119">
        <v>0.13392424604432765</v>
      </c>
      <c r="O381" s="119">
        <v>0.18779743315871958</v>
      </c>
      <c r="P381" s="119">
        <v>2.3877012623915599</v>
      </c>
      <c r="Q381" s="119">
        <v>-0.20656114760867356</v>
      </c>
      <c r="R381" s="119">
        <v>-1.6621481237267044</v>
      </c>
      <c r="S381" s="119">
        <v>-1.1655009463435073</v>
      </c>
      <c r="T381" s="119">
        <v>3.072287565705065E-2</v>
      </c>
      <c r="U381" s="116">
        <v>-1.3878732735721371</v>
      </c>
      <c r="V381" s="116">
        <v>-6.7805173997535509E-2</v>
      </c>
      <c r="W381" s="91">
        <v>1.4803228619512863</v>
      </c>
      <c r="X381" s="53"/>
      <c r="Y381" s="92">
        <v>380</v>
      </c>
      <c r="Z381" s="116">
        <f>(幕後結果!$AB$2+幕後結果!$AB$4*幕後結果_最佳化!$N1382)*12/3</f>
        <v>0.47555556306123042</v>
      </c>
      <c r="AA381" s="116">
        <f>(幕後結果!$AC$2+幕後結果!$AC$4*幕後結果_最佳化!$O1382)*12/3</f>
        <v>0.41592712596556036</v>
      </c>
      <c r="AB381" s="116">
        <f>(幕後結果!$AD$2+幕後結果!$AD$4*幕後結果_最佳化!$P1382)*12/3</f>
        <v>1.9203604138893846</v>
      </c>
      <c r="AC381" s="116">
        <f>(幕後結果!$AE$2+幕後結果!$AE$4*幕後結果_最佳化!$Q1382)*12/3</f>
        <v>0.25318372136625988</v>
      </c>
      <c r="AD381" s="116">
        <f>(幕後結果!$AF$2+幕後結果!$AF$4*幕後結果_最佳化!$R1382)*12/3</f>
        <v>-1.0312398606453548</v>
      </c>
      <c r="AE381" s="116">
        <f>(幕後結果!$AG$2+幕後結果!$AG$4*幕後結果_最佳化!$S1382)*12/3</f>
        <v>3.8748178664639976E-2</v>
      </c>
      <c r="AF381" s="116">
        <f>(幕後結果!$AH$2+幕後結果!$AH$4*幕後結果_最佳化!$T1382)*12/3</f>
        <v>3.9376938303115665E-2</v>
      </c>
      <c r="AG381" s="116">
        <f>(幕後結果!$AI$2+幕後結果!$AI$4*幕後結果_最佳化!$U1382)*12/3</f>
        <v>-0.76340840884131078</v>
      </c>
      <c r="AH381" s="116">
        <f>(幕後結果!$AJ$2+幕後結果!$AJ$4*幕後結果_最佳化!$V1382)*12/3</f>
        <v>-0.43026592564257493</v>
      </c>
      <c r="AI381" s="93">
        <f>(幕後結果!$AK$2+幕後結果!$AK$4*幕後結果_最佳化!$W1382)*12/3</f>
        <v>0.8533706647178021</v>
      </c>
      <c r="AJ381" s="53"/>
      <c r="AK381" s="53"/>
      <c r="AL381" s="53"/>
      <c r="AM381" s="101">
        <v>380</v>
      </c>
      <c r="AN381" s="120">
        <f t="shared" si="66"/>
        <v>7.3222545151658824E-3</v>
      </c>
      <c r="AO381" s="120">
        <f t="shared" si="67"/>
        <v>0.33959053338307288</v>
      </c>
      <c r="AP381" s="120">
        <f t="shared" si="68"/>
        <v>2.8325592704141606E-2</v>
      </c>
      <c r="AQ381" s="120">
        <f t="shared" si="69"/>
        <v>6.1208726165879163E-2</v>
      </c>
      <c r="AR381" s="120">
        <f t="shared" si="70"/>
        <v>0.23929486419571594</v>
      </c>
      <c r="AS381" s="120">
        <f t="shared" si="71"/>
        <v>3.8717558899673363E-2</v>
      </c>
      <c r="AT381" s="120">
        <f t="shared" si="72"/>
        <v>7.7283139309555743E-2</v>
      </c>
      <c r="AU381" s="120">
        <f t="shared" si="73"/>
        <v>2.2435978484789489E-2</v>
      </c>
      <c r="AV381" s="120">
        <f t="shared" si="74"/>
        <v>6.0353382115963437E-2</v>
      </c>
      <c r="AW381" s="120">
        <f t="shared" si="75"/>
        <v>0.12546797022604259</v>
      </c>
      <c r="AX381" s="120">
        <f t="shared" si="76"/>
        <v>1</v>
      </c>
      <c r="AY381" s="120">
        <f>SUMPRODUCT(AN381:AW381,幕後結果_最佳化!$Z$1005:$AI$1005)</f>
        <v>3.3129168346661089E-2</v>
      </c>
      <c r="AZ381" s="120">
        <f>(SUMPRODUCT(AN381:AW381,MMULT(AN381:AW381,幕後結果!$AB$9:$AK$18)))*252</f>
        <v>2.2052954235411187E-2</v>
      </c>
      <c r="BA381" s="120">
        <f t="shared" si="77"/>
        <v>0.14850237114407025</v>
      </c>
      <c r="BB381" s="115">
        <f t="shared" si="78"/>
        <v>-6.5795795569214818E-2</v>
      </c>
      <c r="BC381" s="53"/>
      <c r="BD381" s="53"/>
    </row>
    <row r="382" spans="1:56">
      <c r="A382" s="88">
        <v>381</v>
      </c>
      <c r="B382" s="116">
        <v>0.40614926998001954</v>
      </c>
      <c r="C382" s="116">
        <v>0.24474303467672476</v>
      </c>
      <c r="D382" s="116">
        <v>0.33053589727172183</v>
      </c>
      <c r="E382" s="116">
        <v>0.36644463299561192</v>
      </c>
      <c r="F382" s="116">
        <v>0.52425633595817378</v>
      </c>
      <c r="G382" s="116">
        <v>0.15322242400870145</v>
      </c>
      <c r="H382" s="116">
        <v>0.44038068959007259</v>
      </c>
      <c r="I382" s="116">
        <v>0.83700748918630574</v>
      </c>
      <c r="J382" s="116">
        <v>0.64219576070060924</v>
      </c>
      <c r="K382" s="97">
        <v>4.5169673278326661E-2</v>
      </c>
      <c r="L382" s="98"/>
      <c r="M382" s="99">
        <v>381</v>
      </c>
      <c r="N382" s="119">
        <v>-0.23746181413731512</v>
      </c>
      <c r="O382" s="119">
        <v>-0.69112646637402297</v>
      </c>
      <c r="P382" s="119">
        <v>-0.43843387528730365</v>
      </c>
      <c r="Q382" s="119">
        <v>-0.34128469851725013</v>
      </c>
      <c r="R382" s="119">
        <v>6.0839128376586629E-2</v>
      </c>
      <c r="S382" s="119">
        <v>-1.0227102829744947</v>
      </c>
      <c r="T382" s="119">
        <v>-0.15000410171092851</v>
      </c>
      <c r="U382" s="116">
        <v>0.98223310543040543</v>
      </c>
      <c r="V382" s="116">
        <v>0.36433418090367076</v>
      </c>
      <c r="W382" s="91">
        <v>-1.693610368146738</v>
      </c>
      <c r="X382" s="53"/>
      <c r="Y382" s="92">
        <v>381</v>
      </c>
      <c r="Z382" s="116">
        <f>(幕後結果!$AB$2+幕後結果!$AB$4*幕後結果_最佳化!$N1383)*12/3</f>
        <v>-0.11984950711819703</v>
      </c>
      <c r="AA382" s="116">
        <f>(幕後結果!$AC$2+幕後結果!$AC$4*幕後結果_最佳化!$O1383)*12/3</f>
        <v>-0.19550338998913461</v>
      </c>
      <c r="AB382" s="116">
        <f>(幕後結果!$AD$2+幕後結果!$AD$4*幕後結果_最佳化!$P1383)*12/3</f>
        <v>-0.39349662538461905</v>
      </c>
      <c r="AC382" s="116">
        <f>(幕後結果!$AE$2+幕後結果!$AE$4*幕後結果_最佳化!$Q1383)*12/3</f>
        <v>-0.31897699502018151</v>
      </c>
      <c r="AD382" s="116">
        <f>(幕後結果!$AF$2+幕後結果!$AF$4*幕後結果_最佳化!$R1383)*12/3</f>
        <v>-0.4724727376529802</v>
      </c>
      <c r="AE382" s="116">
        <f>(幕後結果!$AG$2+幕後結果!$AG$4*幕後結果_最佳化!$S1383)*12/3</f>
        <v>-0.27755461817193683</v>
      </c>
      <c r="AF382" s="116">
        <f>(幕後結果!$AH$2+幕後結果!$AH$4*幕後結果_最佳化!$T1383)*12/3</f>
        <v>-0.21337213707788535</v>
      </c>
      <c r="AG382" s="116">
        <f>(幕後結果!$AI$2+幕後結果!$AI$4*幕後結果_最佳化!$U1383)*12/3</f>
        <v>0.15097347803814909</v>
      </c>
      <c r="AH382" s="116">
        <f>(幕後結果!$AJ$2+幕後結果!$AJ$4*幕後結果_最佳化!$V1383)*12/3</f>
        <v>-0.19381269748740695</v>
      </c>
      <c r="AI382" s="93">
        <f>(幕後結果!$AK$2+幕後結果!$AK$4*幕後結果_最佳化!$W1383)*12/3</f>
        <v>-0.59792291352391747</v>
      </c>
      <c r="AJ382" s="53"/>
      <c r="AK382" s="53"/>
      <c r="AL382" s="53"/>
      <c r="AM382" s="101">
        <v>381</v>
      </c>
      <c r="AN382" s="120">
        <f t="shared" si="66"/>
        <v>0.22753898698990233</v>
      </c>
      <c r="AO382" s="120">
        <f t="shared" si="67"/>
        <v>0.10540177393577853</v>
      </c>
      <c r="AP382" s="120">
        <f t="shared" si="68"/>
        <v>0.22831572915671841</v>
      </c>
      <c r="AQ382" s="120">
        <f t="shared" si="69"/>
        <v>8.3030341197771779E-2</v>
      </c>
      <c r="AR382" s="120">
        <f t="shared" si="70"/>
        <v>0.15283311387616128</v>
      </c>
      <c r="AS382" s="120">
        <f t="shared" si="71"/>
        <v>2.0444566000527346E-2</v>
      </c>
      <c r="AT382" s="120">
        <f t="shared" si="72"/>
        <v>1.0963270798347564E-3</v>
      </c>
      <c r="AU382" s="120">
        <f t="shared" si="73"/>
        <v>4.3143842403611556E-2</v>
      </c>
      <c r="AV382" s="120">
        <f t="shared" si="74"/>
        <v>4.7106572601982484E-2</v>
      </c>
      <c r="AW382" s="120">
        <f t="shared" si="75"/>
        <v>9.1088746757711544E-2</v>
      </c>
      <c r="AX382" s="120">
        <f t="shared" si="76"/>
        <v>1</v>
      </c>
      <c r="AY382" s="120">
        <f>SUMPRODUCT(AN382:AW382,幕後結果_最佳化!$Z$1005:$AI$1005)</f>
        <v>5.4688578529855474E-2</v>
      </c>
      <c r="AZ382" s="120">
        <f>(SUMPRODUCT(AN382:AW382,MMULT(AN382:AW382,幕後結果!$AB$9:$AK$18)))*252</f>
        <v>5.1835214961500023E-2</v>
      </c>
      <c r="BA382" s="120">
        <f t="shared" si="77"/>
        <v>0.22767348321993938</v>
      </c>
      <c r="BB382" s="115">
        <f t="shared" si="78"/>
        <v>5.1778443247461337E-2</v>
      </c>
      <c r="BC382" s="53"/>
      <c r="BD382" s="53"/>
    </row>
    <row r="383" spans="1:56">
      <c r="A383" s="88">
        <v>382</v>
      </c>
      <c r="B383" s="116">
        <v>0.16904426082488389</v>
      </c>
      <c r="C383" s="116">
        <v>0.59224556119252747</v>
      </c>
      <c r="D383" s="116">
        <v>5.4893194361451236E-2</v>
      </c>
      <c r="E383" s="116">
        <v>0.44914290391830081</v>
      </c>
      <c r="F383" s="116">
        <v>0.64876734647450385</v>
      </c>
      <c r="G383" s="116">
        <v>0.29665273641405765</v>
      </c>
      <c r="H383" s="116">
        <v>0.28307888171231399</v>
      </c>
      <c r="I383" s="116">
        <v>0.98463454199137246</v>
      </c>
      <c r="J383" s="116">
        <v>0.86546189313677124</v>
      </c>
      <c r="K383" s="97">
        <v>0.16539866292064143</v>
      </c>
      <c r="L383" s="98"/>
      <c r="M383" s="99">
        <v>382</v>
      </c>
      <c r="N383" s="119">
        <v>-0.95794890984813641</v>
      </c>
      <c r="O383" s="119">
        <v>0.23332521825108399</v>
      </c>
      <c r="P383" s="119">
        <v>-1.5991539990272796</v>
      </c>
      <c r="Q383" s="119">
        <v>-0.12782709425567268</v>
      </c>
      <c r="R383" s="119">
        <v>0.38199468492981992</v>
      </c>
      <c r="S383" s="119">
        <v>-0.53405212276983116</v>
      </c>
      <c r="T383" s="119">
        <v>-0.57371930360206858</v>
      </c>
      <c r="U383" s="116">
        <v>2.1605396704527244</v>
      </c>
      <c r="V383" s="116">
        <v>1.1051924359762773</v>
      </c>
      <c r="W383" s="91">
        <v>-0.97250912839326054</v>
      </c>
      <c r="X383" s="53"/>
      <c r="Y383" s="92">
        <v>382</v>
      </c>
      <c r="Z383" s="116">
        <f>(幕後結果!$AB$2+幕後結果!$AB$4*幕後結果_最佳化!$N1384)*12/3</f>
        <v>-1.2749323596497675</v>
      </c>
      <c r="AA383" s="116">
        <f>(幕後結果!$AC$2+幕後結果!$AC$4*幕後結果_最佳化!$O1384)*12/3</f>
        <v>0.50485459209089634</v>
      </c>
      <c r="AB383" s="116">
        <f>(幕後結果!$AD$2+幕後結果!$AD$4*幕後結果_最佳化!$P1384)*12/3</f>
        <v>-1.3726215498424261</v>
      </c>
      <c r="AC383" s="116">
        <f>(幕後結果!$AE$2+幕後結果!$AE$4*幕後結果_最佳化!$Q1384)*12/3</f>
        <v>-0.36617042665659372</v>
      </c>
      <c r="AD383" s="116">
        <f>(幕後結果!$AF$2+幕後結果!$AF$4*幕後結果_最佳化!$R1384)*12/3</f>
        <v>-0.55863985424043794</v>
      </c>
      <c r="AE383" s="116">
        <f>(幕後結果!$AG$2+幕後結果!$AG$4*幕後結果_最佳化!$S1384)*12/3</f>
        <v>-2.8602345280981378E-2</v>
      </c>
      <c r="AF383" s="116">
        <f>(幕後結果!$AH$2+幕後結果!$AH$4*幕後結果_最佳化!$T1384)*12/3</f>
        <v>-0.42518128381338255</v>
      </c>
      <c r="AG383" s="116">
        <f>(幕後結果!$AI$2+幕後結果!$AI$4*幕後結果_最佳化!$U1384)*12/3</f>
        <v>0.79174328403283756</v>
      </c>
      <c r="AH383" s="116">
        <f>(幕後結果!$AJ$2+幕後結果!$AJ$4*幕後結果_最佳化!$V1384)*12/3</f>
        <v>0.11254529859436341</v>
      </c>
      <c r="AI383" s="93">
        <f>(幕後結果!$AK$2+幕後結果!$AK$4*幕後結果_最佳化!$W1384)*12/3</f>
        <v>-0.12256201887167317</v>
      </c>
      <c r="AJ383" s="53"/>
      <c r="AK383" s="53"/>
      <c r="AL383" s="53"/>
      <c r="AM383" s="101">
        <v>382</v>
      </c>
      <c r="AN383" s="120">
        <f t="shared" si="66"/>
        <v>2.3644259370137099E-2</v>
      </c>
      <c r="AO383" s="120">
        <f t="shared" si="67"/>
        <v>0.12419019698340433</v>
      </c>
      <c r="AP383" s="120">
        <f t="shared" si="68"/>
        <v>4.1987632695454302E-2</v>
      </c>
      <c r="AQ383" s="120">
        <f t="shared" si="69"/>
        <v>4.4933952368994667E-2</v>
      </c>
      <c r="AR383" s="120">
        <f t="shared" si="70"/>
        <v>0.15503872608399649</v>
      </c>
      <c r="AS383" s="120">
        <f t="shared" si="71"/>
        <v>5.9092634818799866E-2</v>
      </c>
      <c r="AT383" s="120">
        <f t="shared" si="72"/>
        <v>6.1121059192459186E-2</v>
      </c>
      <c r="AU383" s="120">
        <f t="shared" si="73"/>
        <v>0.14865366362838561</v>
      </c>
      <c r="AV383" s="120">
        <f t="shared" si="74"/>
        <v>0.17303947733795849</v>
      </c>
      <c r="AW383" s="120">
        <f t="shared" si="75"/>
        <v>0.16829839752040984</v>
      </c>
      <c r="AX383" s="120">
        <f t="shared" si="76"/>
        <v>0.99999999999999989</v>
      </c>
      <c r="AY383" s="120">
        <f>SUMPRODUCT(AN383:AW383,幕後結果_最佳化!$Z$1005:$AI$1005)</f>
        <v>8.7050685655034807E-3</v>
      </c>
      <c r="AZ383" s="120">
        <f>(SUMPRODUCT(AN383:AW383,MMULT(AN383:AW383,幕後結果!$AB$9:$AK$18)))*252</f>
        <v>2.0991185957329465E-2</v>
      </c>
      <c r="BA383" s="120">
        <f t="shared" si="77"/>
        <v>0.14488335293376345</v>
      </c>
      <c r="BB383" s="115">
        <f t="shared" si="78"/>
        <v>-0.23601698015733713</v>
      </c>
      <c r="BC383" s="53"/>
      <c r="BD383" s="53"/>
    </row>
    <row r="384" spans="1:56">
      <c r="A384" s="88">
        <v>383</v>
      </c>
      <c r="B384" s="116">
        <v>0.15475232814917472</v>
      </c>
      <c r="C384" s="116">
        <v>0.30419070246311142</v>
      </c>
      <c r="D384" s="116">
        <v>0.89765649937152636</v>
      </c>
      <c r="E384" s="116">
        <v>0.36677467119423057</v>
      </c>
      <c r="F384" s="116">
        <v>0.10584803811020516</v>
      </c>
      <c r="G384" s="116">
        <v>0.24470275259664276</v>
      </c>
      <c r="H384" s="116">
        <v>0.96169744730980522</v>
      </c>
      <c r="I384" s="116">
        <v>0.62072234389898306</v>
      </c>
      <c r="J384" s="116">
        <v>0.51428136181954631</v>
      </c>
      <c r="K384" s="97">
        <v>0.90684376787073662</v>
      </c>
      <c r="L384" s="98"/>
      <c r="M384" s="99">
        <v>383</v>
      </c>
      <c r="N384" s="119">
        <v>-1.0162619636757713</v>
      </c>
      <c r="O384" s="119">
        <v>-0.51238526006252971</v>
      </c>
      <c r="P384" s="119">
        <v>1.2683107453540619</v>
      </c>
      <c r="Q384" s="119">
        <v>-0.34040793696178195</v>
      </c>
      <c r="R384" s="119">
        <v>-1.248915241792419</v>
      </c>
      <c r="S384" s="119">
        <v>-0.69125468251558064</v>
      </c>
      <c r="T384" s="119">
        <v>1.770733040411175</v>
      </c>
      <c r="U384" s="116">
        <v>0.30737847227759113</v>
      </c>
      <c r="V384" s="116">
        <v>3.5805714647344812E-2</v>
      </c>
      <c r="W384" s="91">
        <v>1.321566741777503</v>
      </c>
      <c r="X384" s="53"/>
      <c r="Y384" s="92">
        <v>383</v>
      </c>
      <c r="Z384" s="116">
        <f>(幕後結果!$AB$2+幕後結果!$AB$4*幕後結果_最佳化!$N1385)*12/3</f>
        <v>-1.3684196808745821</v>
      </c>
      <c r="AA384" s="116">
        <f>(幕後結果!$AC$2+幕後結果!$AC$4*幕後結果_最佳化!$O1385)*12/3</f>
        <v>-2.7137054865879029E-2</v>
      </c>
      <c r="AB384" s="116">
        <f>(幕後結果!$AD$2+幕後結果!$AD$4*幕後結果_最佳化!$P1385)*12/3</f>
        <v>0.78020375903018413</v>
      </c>
      <c r="AC384" s="116">
        <f>(幕後結果!$AE$2+幕後結果!$AE$4*幕後結果_最佳化!$Q1385)*12/3</f>
        <v>-0.2022048693180433</v>
      </c>
      <c r="AD384" s="116">
        <f>(幕後結果!$AF$2+幕後結果!$AF$4*幕後結果_最佳化!$R1385)*12/3</f>
        <v>-1.116273874999937</v>
      </c>
      <c r="AE384" s="116">
        <f>(幕後結果!$AG$2+幕後結果!$AG$4*幕後結果_最佳化!$S1385)*12/3</f>
        <v>1.5744768545023491E-2</v>
      </c>
      <c r="AF384" s="116">
        <f>(幕後結果!$AH$2+幕後結果!$AH$4*幕後結果_最佳化!$T1385)*12/3</f>
        <v>0.67179326448801058</v>
      </c>
      <c r="AG384" s="116">
        <f>(幕後結果!$AI$2+幕後結果!$AI$4*幕後結果_最佳化!$U1385)*12/3</f>
        <v>-0.16503209655521647</v>
      </c>
      <c r="AH384" s="116">
        <f>(幕後結果!$AJ$2+幕後結果!$AJ$4*幕後結果_最佳化!$V1385)*12/3</f>
        <v>-0.11415880445541289</v>
      </c>
      <c r="AI384" s="93">
        <f>(幕後結果!$AK$2+幕後結果!$AK$4*幕後結果_最佳化!$W1385)*12/3</f>
        <v>1.0477427867175897</v>
      </c>
      <c r="AJ384" s="53"/>
      <c r="AK384" s="53"/>
      <c r="AL384" s="53"/>
      <c r="AM384" s="101">
        <v>383</v>
      </c>
      <c r="AN384" s="120">
        <f t="shared" si="66"/>
        <v>0.18012508917996828</v>
      </c>
      <c r="AO384" s="120">
        <f t="shared" si="67"/>
        <v>6.4569540921628E-3</v>
      </c>
      <c r="AP384" s="120">
        <f t="shared" si="68"/>
        <v>0.12336036808175017</v>
      </c>
      <c r="AQ384" s="120">
        <f t="shared" si="69"/>
        <v>2.6604079317068329E-2</v>
      </c>
      <c r="AR384" s="120">
        <f t="shared" si="70"/>
        <v>7.709572516395112E-2</v>
      </c>
      <c r="AS384" s="120">
        <f t="shared" si="71"/>
        <v>0.20962817044873072</v>
      </c>
      <c r="AT384" s="120">
        <f t="shared" si="72"/>
        <v>5.7455891661651014E-2</v>
      </c>
      <c r="AU384" s="120">
        <f t="shared" si="73"/>
        <v>3.2429262132319236E-3</v>
      </c>
      <c r="AV384" s="120">
        <f t="shared" si="74"/>
        <v>9.489916514125174E-2</v>
      </c>
      <c r="AW384" s="120">
        <f t="shared" si="75"/>
        <v>0.22113163070023389</v>
      </c>
      <c r="AX384" s="120">
        <f t="shared" si="76"/>
        <v>1</v>
      </c>
      <c r="AY384" s="120">
        <f>SUMPRODUCT(AN384:AW384,幕後結果_最佳化!$Z$1005:$AI$1005)</f>
        <v>0.16478110654060035</v>
      </c>
      <c r="AZ384" s="120">
        <f>(SUMPRODUCT(AN384:AW384,MMULT(AN384:AW384,幕後結果!$AB$9:$AK$18)))*252</f>
        <v>4.4446787817843871E-2</v>
      </c>
      <c r="BA384" s="120">
        <f t="shared" si="77"/>
        <v>0.21082406840264672</v>
      </c>
      <c r="BB384" s="115">
        <f t="shared" si="78"/>
        <v>0.57811760992973149</v>
      </c>
      <c r="BC384" s="53"/>
      <c r="BD384" s="53"/>
    </row>
    <row r="385" spans="1:56">
      <c r="A385" s="88">
        <v>384</v>
      </c>
      <c r="B385" s="116">
        <v>5.4385421971535397E-2</v>
      </c>
      <c r="C385" s="116">
        <v>0.98810495041937418</v>
      </c>
      <c r="D385" s="116">
        <v>0.46067958487958127</v>
      </c>
      <c r="E385" s="116">
        <v>0.99930828700448959</v>
      </c>
      <c r="F385" s="116">
        <v>0.95394612256867117</v>
      </c>
      <c r="G385" s="116">
        <v>0.18358927235035649</v>
      </c>
      <c r="H385" s="116">
        <v>0.66117455840955097</v>
      </c>
      <c r="I385" s="116">
        <v>6.3073262018722653E-2</v>
      </c>
      <c r="J385" s="116">
        <v>0.26412959197590702</v>
      </c>
      <c r="K385" s="97">
        <v>0.39148589204954343</v>
      </c>
      <c r="L385" s="98"/>
      <c r="M385" s="99">
        <v>384</v>
      </c>
      <c r="N385" s="119">
        <v>-1.6037424080775069</v>
      </c>
      <c r="O385" s="119">
        <v>2.2605022142824258</v>
      </c>
      <c r="P385" s="119">
        <v>-9.8721787102720934E-2</v>
      </c>
      <c r="Q385" s="119">
        <v>3.1980868701164913</v>
      </c>
      <c r="R385" s="119">
        <v>1.6843825816347737</v>
      </c>
      <c r="S385" s="119">
        <v>-0.90177096844750326</v>
      </c>
      <c r="T385" s="119">
        <v>0.4156708381273258</v>
      </c>
      <c r="U385" s="116">
        <v>-1.5294758397200543</v>
      </c>
      <c r="V385" s="116">
        <v>-0.63066561863063486</v>
      </c>
      <c r="W385" s="91">
        <v>-0.27544837354723473</v>
      </c>
      <c r="X385" s="53"/>
      <c r="Y385" s="92">
        <v>384</v>
      </c>
      <c r="Z385" s="116">
        <f>(幕後結果!$AB$2+幕後結果!$AB$4*幕後結果_最佳化!$N1386)*12/3</f>
        <v>-2.3102666501899543</v>
      </c>
      <c r="AA385" s="116">
        <f>(幕後結果!$AC$2+幕後結果!$AC$4*幕後結果_最佳化!$O1386)*12/3</f>
        <v>1.9924939793289766</v>
      </c>
      <c r="AB385" s="116">
        <f>(幕後結果!$AD$2+幕後結果!$AD$4*幕後結果_最佳化!$P1386)*12/3</f>
        <v>-0.20980028204471771</v>
      </c>
      <c r="AC385" s="116">
        <f>(幕後結果!$AE$2+幕後結果!$AE$4*幕後結果_最佳化!$Q1386)*12/3</f>
        <v>2.2956392510042658</v>
      </c>
      <c r="AD385" s="116">
        <f>(幕後結果!$AF$2+幕後結果!$AF$4*幕後結果_最佳化!$R1386)*12/3</f>
        <v>0.24737844117914476</v>
      </c>
      <c r="AE385" s="116">
        <f>(幕後結果!$AG$2+幕後結果!$AG$4*幕後結果_最佳化!$S1386)*12/3</f>
        <v>0.73588036816161839</v>
      </c>
      <c r="AF385" s="116">
        <f>(幕後結果!$AH$2+幕後結果!$AH$4*幕後結果_最佳化!$T1386)*12/3</f>
        <v>0.41709025905428149</v>
      </c>
      <c r="AG385" s="116">
        <f>(幕後結果!$AI$2+幕後結果!$AI$4*幕後結果_最佳化!$U1386)*12/3</f>
        <v>3.6730320460623141E-2</v>
      </c>
      <c r="AH385" s="116">
        <f>(幕後結果!$AJ$2+幕後結果!$AJ$4*幕後結果_最佳化!$V1386)*12/3</f>
        <v>-0.40230071660255451</v>
      </c>
      <c r="AI385" s="93">
        <f>(幕後結果!$AK$2+幕後結果!$AK$4*幕後結果_最佳化!$W1386)*12/3</f>
        <v>-0.23759605923619972</v>
      </c>
      <c r="AJ385" s="53"/>
      <c r="AK385" s="53"/>
      <c r="AL385" s="53"/>
      <c r="AM385" s="101">
        <v>384</v>
      </c>
      <c r="AN385" s="120">
        <f t="shared" si="66"/>
        <v>0.21256370185674653</v>
      </c>
      <c r="AO385" s="120">
        <f t="shared" si="67"/>
        <v>6.5241009591639768E-2</v>
      </c>
      <c r="AP385" s="120">
        <f t="shared" si="68"/>
        <v>2.4978023339225643E-2</v>
      </c>
      <c r="AQ385" s="120">
        <f t="shared" si="69"/>
        <v>0.11873843960400753</v>
      </c>
      <c r="AR385" s="120">
        <f t="shared" si="70"/>
        <v>6.377992020498692E-2</v>
      </c>
      <c r="AS385" s="120">
        <f t="shared" si="71"/>
        <v>0.14634090195626556</v>
      </c>
      <c r="AT385" s="120">
        <f t="shared" si="72"/>
        <v>4.7398712100330143E-2</v>
      </c>
      <c r="AU385" s="120">
        <f t="shared" si="73"/>
        <v>2.4613404630726798E-3</v>
      </c>
      <c r="AV385" s="120">
        <f t="shared" si="74"/>
        <v>9.2589120821656296E-2</v>
      </c>
      <c r="AW385" s="120">
        <f t="shared" si="75"/>
        <v>0.22590883006206885</v>
      </c>
      <c r="AX385" s="120">
        <f t="shared" si="76"/>
        <v>1</v>
      </c>
      <c r="AY385" s="120">
        <f>SUMPRODUCT(AN385:AW385,幕後結果_最佳化!$Z$1005:$AI$1005)</f>
        <v>0.16794814256099388</v>
      </c>
      <c r="AZ385" s="120">
        <f>(SUMPRODUCT(AN385:AW385,MMULT(AN385:AW385,幕後結果!$AB$9:$AK$18)))*252</f>
        <v>4.6555623692798594E-2</v>
      </c>
      <c r="BA385" s="120">
        <f t="shared" si="77"/>
        <v>0.21576752233086099</v>
      </c>
      <c r="BB385" s="115">
        <f t="shared" si="78"/>
        <v>0.57955034756919199</v>
      </c>
      <c r="BC385" s="53"/>
      <c r="BD385" s="53"/>
    </row>
    <row r="386" spans="1:56">
      <c r="A386" s="88">
        <v>385</v>
      </c>
      <c r="B386" s="116">
        <v>0.35827679252265932</v>
      </c>
      <c r="C386" s="116">
        <v>0.76820183028932365</v>
      </c>
      <c r="D386" s="116">
        <v>0.52618469079171892</v>
      </c>
      <c r="E386" s="116">
        <v>9.5855120183113041E-2</v>
      </c>
      <c r="F386" s="116">
        <v>0.59094918854321543</v>
      </c>
      <c r="G386" s="116">
        <v>0.28784828427777343</v>
      </c>
      <c r="H386" s="116">
        <v>0.28538832382177159</v>
      </c>
      <c r="I386" s="116">
        <v>0.88348140123763663</v>
      </c>
      <c r="J386" s="116">
        <v>0.73120501038086871</v>
      </c>
      <c r="K386" s="97">
        <v>0.57863405259970313</v>
      </c>
      <c r="L386" s="98"/>
      <c r="M386" s="99">
        <v>385</v>
      </c>
      <c r="N386" s="119">
        <v>-0.36306867361734857</v>
      </c>
      <c r="O386" s="119">
        <v>0.73293784515924609</v>
      </c>
      <c r="P386" s="119">
        <v>6.5682483524989704E-2</v>
      </c>
      <c r="Q386" s="119">
        <v>-1.3055364602847133</v>
      </c>
      <c r="R386" s="119">
        <v>0.22998731987351073</v>
      </c>
      <c r="S386" s="119">
        <v>-0.55968169741828744</v>
      </c>
      <c r="T386" s="119">
        <v>-0.56690806032599061</v>
      </c>
      <c r="U386" s="116">
        <v>1.1925715907324481</v>
      </c>
      <c r="V386" s="116">
        <v>0.61646149249538662</v>
      </c>
      <c r="W386" s="91">
        <v>0.198400284588061</v>
      </c>
      <c r="X386" s="53"/>
      <c r="Y386" s="92">
        <v>385</v>
      </c>
      <c r="Z386" s="116">
        <f>(幕後結果!$AB$2+幕後結果!$AB$4*幕後結果_最佳化!$N1387)*12/3</f>
        <v>-0.32122206522430619</v>
      </c>
      <c r="AA386" s="116">
        <f>(幕後結果!$AC$2+幕後結果!$AC$4*幕後結果_最佳化!$O1387)*12/3</f>
        <v>0.83263839337568524</v>
      </c>
      <c r="AB386" s="116">
        <f>(幕後結果!$AD$2+幕後結果!$AD$4*幕後結果_最佳化!$P1387)*12/3</f>
        <v>6.4409267421725425E-2</v>
      </c>
      <c r="AC386" s="116">
        <f>(幕後結果!$AE$2+幕後結果!$AE$4*幕後結果_最佳化!$Q1387)*12/3</f>
        <v>-0.89851386704850056</v>
      </c>
      <c r="AD386" s="116">
        <f>(幕後結果!$AF$2+幕後結果!$AF$4*幕後結果_最佳化!$R1387)*12/3</f>
        <v>-0.35734700720280221</v>
      </c>
      <c r="AE386" s="116">
        <f>(幕後結果!$AG$2+幕後結果!$AG$4*幕後結果_最佳化!$S1387)*12/3</f>
        <v>-0.11984638465120945</v>
      </c>
      <c r="AF386" s="116">
        <f>(幕後結果!$AH$2+幕後結果!$AH$4*幕後結果_最佳化!$T1387)*12/3</f>
        <v>-0.28016330831009156</v>
      </c>
      <c r="AG386" s="116">
        <f>(幕後結果!$AI$2+幕後結果!$AI$4*幕後結果_最佳化!$U1387)*12/3</f>
        <v>0.44555542141459253</v>
      </c>
      <c r="AH386" s="116">
        <f>(幕後結果!$AJ$2+幕後結果!$AJ$4*幕後結果_最佳化!$V1387)*12/3</f>
        <v>3.0721957814733636E-2</v>
      </c>
      <c r="AI386" s="93">
        <f>(幕後結果!$AK$2+幕後結果!$AK$4*幕後結果_最佳化!$W1387)*12/3</f>
        <v>0.44276425980995865</v>
      </c>
      <c r="AJ386" s="53"/>
      <c r="AK386" s="53"/>
      <c r="AL386" s="53"/>
      <c r="AM386" s="101">
        <v>385</v>
      </c>
      <c r="AN386" s="120">
        <f t="shared" si="66"/>
        <v>0.13503177351161227</v>
      </c>
      <c r="AO386" s="120">
        <f t="shared" si="67"/>
        <v>0.17214099727739401</v>
      </c>
      <c r="AP386" s="120">
        <f t="shared" si="68"/>
        <v>0.16455611881330279</v>
      </c>
      <c r="AQ386" s="120">
        <f t="shared" si="69"/>
        <v>2.0957232730080447E-2</v>
      </c>
      <c r="AR386" s="120">
        <f t="shared" si="70"/>
        <v>3.705425564370355E-2</v>
      </c>
      <c r="AS386" s="120">
        <f t="shared" si="71"/>
        <v>0.13570565093541812</v>
      </c>
      <c r="AT386" s="120">
        <f t="shared" si="72"/>
        <v>1.5144900087458698E-2</v>
      </c>
      <c r="AU386" s="120">
        <f t="shared" si="73"/>
        <v>8.2128821798042526E-2</v>
      </c>
      <c r="AV386" s="120">
        <f t="shared" si="74"/>
        <v>0.14128095340183258</v>
      </c>
      <c r="AW386" s="120">
        <f t="shared" si="75"/>
        <v>9.5999295801154919E-2</v>
      </c>
      <c r="AX386" s="120">
        <f t="shared" si="76"/>
        <v>0.99999999999999989</v>
      </c>
      <c r="AY386" s="120">
        <f>SUMPRODUCT(AN386:AW386,幕後結果_最佳化!$Z$1005:$AI$1005)</f>
        <v>0.13620717499168</v>
      </c>
      <c r="AZ386" s="120">
        <f>(SUMPRODUCT(AN386:AW386,MMULT(AN386:AW386,幕後結果!$AB$9:$AK$18)))*252</f>
        <v>3.1987486980479402E-2</v>
      </c>
      <c r="BA386" s="120">
        <f t="shared" si="77"/>
        <v>0.17885045982741951</v>
      </c>
      <c r="BB386" s="115">
        <f t="shared" si="78"/>
        <v>0.52170497678181038</v>
      </c>
      <c r="BC386" s="53"/>
      <c r="BD386" s="53"/>
    </row>
    <row r="387" spans="1:56">
      <c r="A387" s="88">
        <v>386</v>
      </c>
      <c r="B387" s="116">
        <v>0.3560130459066293</v>
      </c>
      <c r="C387" s="116">
        <v>0.36719537089159648</v>
      </c>
      <c r="D387" s="116">
        <v>0.74303953305348003</v>
      </c>
      <c r="E387" s="116">
        <v>0.93031907161524852</v>
      </c>
      <c r="F387" s="116">
        <v>0.54531980111770495</v>
      </c>
      <c r="G387" s="116">
        <v>0.61029748894823777</v>
      </c>
      <c r="H387" s="116">
        <v>0.16688805017390473</v>
      </c>
      <c r="I387" s="116">
        <v>0.67785774190888404</v>
      </c>
      <c r="J387" s="116">
        <v>0.63132095121292875</v>
      </c>
      <c r="K387" s="97">
        <v>0.70253624603267517</v>
      </c>
      <c r="L387" s="98"/>
      <c r="M387" s="99">
        <v>386</v>
      </c>
      <c r="N387" s="119">
        <v>-0.36913635542628909</v>
      </c>
      <c r="O387" s="119">
        <v>-0.33929070814056367</v>
      </c>
      <c r="P387" s="119">
        <v>0.65274461629516045</v>
      </c>
      <c r="Q387" s="119">
        <v>1.4781715874405559</v>
      </c>
      <c r="R387" s="119">
        <v>0.11384533789023193</v>
      </c>
      <c r="S387" s="119">
        <v>0.28009447673980725</v>
      </c>
      <c r="T387" s="119">
        <v>-0.96653588320092798</v>
      </c>
      <c r="U387" s="116">
        <v>0.46171666848724008</v>
      </c>
      <c r="V387" s="116">
        <v>0.33535395482213065</v>
      </c>
      <c r="W387" s="91">
        <v>0.53170907164082704</v>
      </c>
      <c r="X387" s="53"/>
      <c r="Y387" s="92">
        <v>386</v>
      </c>
      <c r="Z387" s="116">
        <f>(幕後結果!$AB$2+幕後結果!$AB$4*幕後結果_最佳化!$N1388)*12/3</f>
        <v>-0.33094975535761839</v>
      </c>
      <c r="AA387" s="116">
        <f>(幕後結果!$AC$2+幕後結果!$AC$4*幕後結果_最佳化!$O1388)*12/3</f>
        <v>6.3700033884291934E-2</v>
      </c>
      <c r="AB387" s="116">
        <f>(幕後結果!$AD$2+幕後結果!$AD$4*幕後結果_最佳化!$P1388)*12/3</f>
        <v>0.44573848037645947</v>
      </c>
      <c r="AC387" s="116">
        <f>(幕後結果!$AE$2+幕後結果!$AE$4*幕後結果_最佳化!$Q1388)*12/3</f>
        <v>1.1612724323052903</v>
      </c>
      <c r="AD387" s="116">
        <f>(幕後結果!$AF$2+幕後結果!$AF$4*幕後結果_最佳化!$R1388)*12/3</f>
        <v>-0.3216936055055663</v>
      </c>
      <c r="AE387" s="116">
        <f>(幕後結果!$AG$2+幕後結果!$AG$4*幕後結果_最佳化!$S1388)*12/3</f>
        <v>1.0603710235331882</v>
      </c>
      <c r="AF387" s="116">
        <f>(幕後結果!$AH$2+幕後結果!$AH$4*幕後結果_最佳化!$T1388)*12/3</f>
        <v>-0.46660654616604541</v>
      </c>
      <c r="AG387" s="116">
        <f>(幕後結果!$AI$2+幕後結果!$AI$4*幕後結果_最佳化!$U1388)*12/3</f>
        <v>0.31116791038554414</v>
      </c>
      <c r="AH387" s="116">
        <f>(幕後結果!$AJ$2+幕後結果!$AJ$4*幕後結果_最佳化!$V1388)*12/3</f>
        <v>-3.7059059529419847E-2</v>
      </c>
      <c r="AI387" s="93">
        <f>(幕後結果!$AK$2+幕後結果!$AK$4*幕後結果_最佳化!$W1388)*12/3</f>
        <v>0.80800863148047852</v>
      </c>
      <c r="AJ387" s="53"/>
      <c r="AK387" s="53"/>
      <c r="AL387" s="53"/>
      <c r="AM387" s="101">
        <v>386</v>
      </c>
      <c r="AN387" s="120">
        <f t="shared" si="66"/>
        <v>2.6734423671700472E-3</v>
      </c>
      <c r="AO387" s="120">
        <f t="shared" si="67"/>
        <v>0.13940068764617525</v>
      </c>
      <c r="AP387" s="120">
        <f t="shared" si="68"/>
        <v>8.3191725736831451E-2</v>
      </c>
      <c r="AQ387" s="120">
        <f t="shared" si="69"/>
        <v>0.20447798454476557</v>
      </c>
      <c r="AR387" s="120">
        <f t="shared" si="70"/>
        <v>1.922222414078914E-2</v>
      </c>
      <c r="AS387" s="120">
        <f t="shared" si="71"/>
        <v>0.14005590489084807</v>
      </c>
      <c r="AT387" s="120">
        <f t="shared" si="72"/>
        <v>7.7431854097116115E-2</v>
      </c>
      <c r="AU387" s="120">
        <f t="shared" si="73"/>
        <v>0.2086379902698193</v>
      </c>
      <c r="AV387" s="120">
        <f t="shared" si="74"/>
        <v>5.2087600066877328E-2</v>
      </c>
      <c r="AW387" s="120">
        <f t="shared" si="75"/>
        <v>7.2820586239607646E-2</v>
      </c>
      <c r="AX387" s="120">
        <f t="shared" si="76"/>
        <v>0.99999999999999989</v>
      </c>
      <c r="AY387" s="120">
        <f>SUMPRODUCT(AN387:AW387,幕後結果_最佳化!$Z$1005:$AI$1005)</f>
        <v>0.12880603298064594</v>
      </c>
      <c r="AZ387" s="120">
        <f>(SUMPRODUCT(AN387:AW387,MMULT(AN387:AW387,幕後結果!$AB$9:$AK$18)))*252</f>
        <v>2.2189900190457891E-2</v>
      </c>
      <c r="BA387" s="120">
        <f t="shared" si="77"/>
        <v>0.14896274766013781</v>
      </c>
      <c r="BB387" s="115">
        <f t="shared" si="78"/>
        <v>0.57669473965828477</v>
      </c>
      <c r="BC387" s="53"/>
      <c r="BD387" s="53"/>
    </row>
    <row r="388" spans="1:56">
      <c r="A388" s="88">
        <v>387</v>
      </c>
      <c r="B388" s="116">
        <v>0.67383063047363767</v>
      </c>
      <c r="C388" s="116">
        <v>0.43625402331636343</v>
      </c>
      <c r="D388" s="116">
        <v>9.466208204096338E-2</v>
      </c>
      <c r="E388" s="116">
        <v>0.84783171850667816</v>
      </c>
      <c r="F388" s="116">
        <v>8.782971071798662E-2</v>
      </c>
      <c r="G388" s="116">
        <v>0.21454666952400392</v>
      </c>
      <c r="H388" s="116">
        <v>0.90996582174876139</v>
      </c>
      <c r="I388" s="116">
        <v>7.4779853582038536E-2</v>
      </c>
      <c r="J388" s="116">
        <v>0.56729031341990366</v>
      </c>
      <c r="K388" s="97">
        <v>0.37318422440171917</v>
      </c>
      <c r="L388" s="98"/>
      <c r="M388" s="99">
        <v>387</v>
      </c>
      <c r="N388" s="119">
        <v>0.45051555736114618</v>
      </c>
      <c r="O388" s="119">
        <v>-0.16047356143199892</v>
      </c>
      <c r="P388" s="119">
        <v>-1.3125810335673631</v>
      </c>
      <c r="Q388" s="119">
        <v>1.0271781963497715</v>
      </c>
      <c r="R388" s="119">
        <v>-1.3542412539612394</v>
      </c>
      <c r="S388" s="119">
        <v>-0.79074409485199915</v>
      </c>
      <c r="T388" s="119">
        <v>1.3405445940206806</v>
      </c>
      <c r="U388" s="116">
        <v>-1.4410884109593189</v>
      </c>
      <c r="V388" s="116">
        <v>0.16947965584883684</v>
      </c>
      <c r="W388" s="91">
        <v>-0.32343153702673139</v>
      </c>
      <c r="X388" s="53"/>
      <c r="Y388" s="92">
        <v>387</v>
      </c>
      <c r="Z388" s="116">
        <f>(幕後結果!$AB$2+幕後結果!$AB$4*幕後結果_最佳化!$N1389)*12/3</f>
        <v>0.98311384847612471</v>
      </c>
      <c r="AA388" s="116">
        <f>(幕後結果!$AC$2+幕後結果!$AC$4*幕後結果_最佳化!$O1389)*12/3</f>
        <v>0.14975239011835492</v>
      </c>
      <c r="AB388" s="116">
        <f>(幕後結果!$AD$2+幕後結果!$AD$4*幕後結果_最佳化!$P1389)*12/3</f>
        <v>-0.89585411564263973</v>
      </c>
      <c r="AC388" s="116">
        <f>(幕後結果!$AE$2+幕後結果!$AE$4*幕後結果_最佳化!$Q1389)*12/3</f>
        <v>0.70681580998461779</v>
      </c>
      <c r="AD388" s="116">
        <f>(幕後結果!$AF$2+幕後結果!$AF$4*幕後結果_最佳化!$R1389)*12/3</f>
        <v>-1.2508570195754132</v>
      </c>
      <c r="AE388" s="116">
        <f>(幕後結果!$AG$2+幕後結果!$AG$4*幕後結果_最佳化!$S1389)*12/3</f>
        <v>0.32460582748349953</v>
      </c>
      <c r="AF388" s="116">
        <f>(幕後結果!$AH$2+幕後結果!$AH$4*幕後結果_最佳化!$T1389)*12/3</f>
        <v>0.5268740097761152</v>
      </c>
      <c r="AG388" s="116">
        <f>(幕後結果!$AI$2+幕後結果!$AI$4*幕後結果_最佳化!$U1389)*12/3</f>
        <v>-0.7354161133064584</v>
      </c>
      <c r="AH388" s="116">
        <f>(幕後結果!$AJ$2+幕後結果!$AJ$4*幕後結果_最佳化!$V1389)*12/3</f>
        <v>-0.57713416387632965</v>
      </c>
      <c r="AI388" s="93">
        <f>(幕後結果!$AK$2+幕後結果!$AK$4*幕後結果_最佳化!$W1389)*12/3</f>
        <v>-0.32552129756353165</v>
      </c>
      <c r="AJ388" s="53"/>
      <c r="AK388" s="53"/>
      <c r="AL388" s="53"/>
      <c r="AM388" s="101">
        <v>387</v>
      </c>
      <c r="AN388" s="120">
        <f t="shared" ref="AN388:AN451" si="79">B1389/SUM($B1389:$K1389)</f>
        <v>0.1559242698087436</v>
      </c>
      <c r="AO388" s="120">
        <f t="shared" ref="AO388:AO451" si="80">C1389/SUM($B1389:$K1389)</f>
        <v>0.25645157856396872</v>
      </c>
      <c r="AP388" s="120">
        <f t="shared" ref="AP388:AP451" si="81">D1389/SUM($B1389:$K1389)</f>
        <v>1.1849990668457955E-2</v>
      </c>
      <c r="AQ388" s="120">
        <f t="shared" ref="AQ388:AQ451" si="82">E1389/SUM($B1389:$K1389)</f>
        <v>5.6177284085817597E-2</v>
      </c>
      <c r="AR388" s="120">
        <f t="shared" ref="AR388:AR451" si="83">F1389/SUM($B1389:$K1389)</f>
        <v>0.15486197738345078</v>
      </c>
      <c r="AS388" s="120">
        <f t="shared" ref="AS388:AS451" si="84">G1389/SUM($B1389:$K1389)</f>
        <v>5.5260417713758066E-2</v>
      </c>
      <c r="AT388" s="120">
        <f t="shared" ref="AT388:AT451" si="85">H1389/SUM($B1389:$K1389)</f>
        <v>8.2920449168954552E-2</v>
      </c>
      <c r="AU388" s="120">
        <f t="shared" ref="AU388:AU451" si="86">I1389/SUM($B1389:$K1389)</f>
        <v>0.14024868061349069</v>
      </c>
      <c r="AV388" s="120">
        <f t="shared" ref="AV388:AV451" si="87">J1389/SUM($B1389:$K1389)</f>
        <v>1.2619211005186176E-2</v>
      </c>
      <c r="AW388" s="120">
        <f t="shared" ref="AW388:AW451" si="88">K1389/SUM($B1389:$K1389)</f>
        <v>7.3686140988171764E-2</v>
      </c>
      <c r="AX388" s="120">
        <f t="shared" ref="AX388:AX451" si="89">SUM(AN388:AW388)</f>
        <v>0.99999999999999989</v>
      </c>
      <c r="AY388" s="120">
        <f>SUMPRODUCT(AN388:AW388,幕後結果_最佳化!$Z$1005:$AI$1005)</f>
        <v>0.10029294316673538</v>
      </c>
      <c r="AZ388" s="120">
        <f>(SUMPRODUCT(AN388:AW388,MMULT(AN388:AW388,幕後結果!$AB$9:$AK$18)))*252</f>
        <v>2.9240563113998832E-2</v>
      </c>
      <c r="BA388" s="120">
        <f t="shared" ref="BA388:BA451" si="90">AZ388^0.5</f>
        <v>0.17099872255078058</v>
      </c>
      <c r="BB388" s="115">
        <f t="shared" ref="BB388:BB451" si="91">(AY388-$BC$2)/$BA388</f>
        <v>0.33563375392872719</v>
      </c>
      <c r="BC388" s="53"/>
      <c r="BD388" s="53"/>
    </row>
    <row r="389" spans="1:56">
      <c r="A389" s="88">
        <v>388</v>
      </c>
      <c r="B389" s="116">
        <v>0.35329130465770975</v>
      </c>
      <c r="C389" s="116">
        <v>6.610195729257673E-2</v>
      </c>
      <c r="D389" s="116">
        <v>0.23596861762811616</v>
      </c>
      <c r="E389" s="116">
        <v>0.74045705165616793</v>
      </c>
      <c r="F389" s="116">
        <v>5.3100188140232651E-2</v>
      </c>
      <c r="G389" s="116">
        <v>2.7141396526334294E-2</v>
      </c>
      <c r="H389" s="116">
        <v>0.2005922141434493</v>
      </c>
      <c r="I389" s="116">
        <v>4.7055289684272861E-2</v>
      </c>
      <c r="J389" s="116">
        <v>8.6580967128984998E-2</v>
      </c>
      <c r="K389" s="97">
        <v>0.61504473774955448</v>
      </c>
      <c r="L389" s="98"/>
      <c r="M389" s="99">
        <v>388</v>
      </c>
      <c r="N389" s="119">
        <v>-0.37644969201883233</v>
      </c>
      <c r="O389" s="119">
        <v>-1.5054675460273645</v>
      </c>
      <c r="P389" s="119">
        <v>-0.7193306176571902</v>
      </c>
      <c r="Q389" s="119">
        <v>0.64475510986414886</v>
      </c>
      <c r="R389" s="119">
        <v>-1.6155096314717106</v>
      </c>
      <c r="S389" s="119">
        <v>-1.9245730549507258</v>
      </c>
      <c r="T389" s="119">
        <v>-0.83950777455574366</v>
      </c>
      <c r="U389" s="116">
        <v>-1.6741018749006793</v>
      </c>
      <c r="V389" s="116">
        <v>-1.3621139254069117</v>
      </c>
      <c r="W389" s="91">
        <v>0.2924919361194474</v>
      </c>
      <c r="X389" s="53"/>
      <c r="Y389" s="92">
        <v>388</v>
      </c>
      <c r="Z389" s="116">
        <f>(幕後結果!$AB$2+幕後結果!$AB$4*幕後結果_最佳化!$N1390)*12/3</f>
        <v>-0.34267447567964454</v>
      </c>
      <c r="AA389" s="116">
        <f>(幕後結果!$AC$2+幕後結果!$AC$4*幕後結果_最佳化!$O1390)*12/3</f>
        <v>-0.77257563838945364</v>
      </c>
      <c r="AB389" s="116">
        <f>(幕後結果!$AD$2+幕後結果!$AD$4*幕後結果_最佳化!$P1390)*12/3</f>
        <v>-0.69178337683159918</v>
      </c>
      <c r="AC389" s="116">
        <f>(幕後結果!$AE$2+幕後結果!$AE$4*幕後結果_最佳化!$Q1390)*12/3</f>
        <v>0.30160758401380505</v>
      </c>
      <c r="AD389" s="116">
        <f>(幕後結果!$AF$2+幕後結果!$AF$4*幕後結果_最佳化!$R1390)*12/3</f>
        <v>-1.4445374426812851</v>
      </c>
      <c r="AE389" s="116">
        <f>(幕後結果!$AG$2+幕後結果!$AG$4*幕後結果_最佳化!$S1390)*12/3</f>
        <v>-0.60543564051788012</v>
      </c>
      <c r="AF389" s="116">
        <f>(幕後結果!$AH$2+幕後結果!$AH$4*幕後結果_最佳化!$T1390)*12/3</f>
        <v>-0.71518210351869793</v>
      </c>
      <c r="AG389" s="116">
        <f>(幕後結果!$AI$2+幕後結果!$AI$4*幕後結果_最佳化!$U1390)*12/3</f>
        <v>-1.2028586677060844</v>
      </c>
      <c r="AH389" s="116">
        <f>(幕後結果!$AJ$2+幕後結果!$AJ$4*幕後結果_最佳化!$V1390)*12/3</f>
        <v>-1.8392994302425254</v>
      </c>
      <c r="AI389" s="93">
        <f>(幕後結果!$AK$2+幕後結果!$AK$4*幕後結果_最佳化!$W1390)*12/3</f>
        <v>-0.68975425621396858</v>
      </c>
      <c r="AJ389" s="53"/>
      <c r="AK389" s="53"/>
      <c r="AL389" s="53"/>
      <c r="AM389" s="101">
        <v>388</v>
      </c>
      <c r="AN389" s="120">
        <f t="shared" si="79"/>
        <v>0.20047345659305058</v>
      </c>
      <c r="AO389" s="120">
        <f t="shared" si="80"/>
        <v>2.1409687074114711E-2</v>
      </c>
      <c r="AP389" s="120">
        <f t="shared" si="81"/>
        <v>0.10618596582783431</v>
      </c>
      <c r="AQ389" s="120">
        <f t="shared" si="82"/>
        <v>0.18401305797512654</v>
      </c>
      <c r="AR389" s="120">
        <f t="shared" si="83"/>
        <v>1.9248106255305774E-2</v>
      </c>
      <c r="AS389" s="120">
        <f t="shared" si="84"/>
        <v>1.8654196739290693E-2</v>
      </c>
      <c r="AT389" s="120">
        <f t="shared" si="85"/>
        <v>0.17115442936456773</v>
      </c>
      <c r="AU389" s="120">
        <f t="shared" si="86"/>
        <v>0.18037424969346619</v>
      </c>
      <c r="AV389" s="120">
        <f t="shared" si="87"/>
        <v>5.4065766045442339E-2</v>
      </c>
      <c r="AW389" s="120">
        <f t="shared" si="88"/>
        <v>4.4421084431801178E-2</v>
      </c>
      <c r="AX389" s="120">
        <f t="shared" si="89"/>
        <v>1</v>
      </c>
      <c r="AY389" s="120">
        <f>SUMPRODUCT(AN389:AW389,幕後結果_最佳化!$Z$1005:$AI$1005)</f>
        <v>7.4109233340120484E-2</v>
      </c>
      <c r="AZ389" s="120">
        <f>(SUMPRODUCT(AN389:AW389,MMULT(AN389:AW389,幕後結果!$AB$9:$AK$18)))*252</f>
        <v>4.0811056629490201E-2</v>
      </c>
      <c r="BA389" s="120">
        <f t="shared" si="90"/>
        <v>0.20201746614956392</v>
      </c>
      <c r="BB389" s="115">
        <f t="shared" si="91"/>
        <v>0.15448779719380643</v>
      </c>
      <c r="BC389" s="53"/>
      <c r="BD389" s="53"/>
    </row>
    <row r="390" spans="1:56">
      <c r="A390" s="88">
        <v>389</v>
      </c>
      <c r="B390" s="116">
        <v>4.5835881261355294E-2</v>
      </c>
      <c r="C390" s="116">
        <v>0.46577808737217219</v>
      </c>
      <c r="D390" s="116">
        <v>0.66917157759903523</v>
      </c>
      <c r="E390" s="116">
        <v>6.0436287862401405E-2</v>
      </c>
      <c r="F390" s="116">
        <v>0.99719354457909004</v>
      </c>
      <c r="G390" s="116">
        <v>0.29324851110322281</v>
      </c>
      <c r="H390" s="116">
        <v>0.64538280751996702</v>
      </c>
      <c r="I390" s="116">
        <v>0.24256997870957231</v>
      </c>
      <c r="J390" s="116">
        <v>0.88589002493083546</v>
      </c>
      <c r="K390" s="97">
        <v>0.36758476524795181</v>
      </c>
      <c r="L390" s="98"/>
      <c r="M390" s="99">
        <v>389</v>
      </c>
      <c r="N390" s="119">
        <v>-1.6866443300754033</v>
      </c>
      <c r="O390" s="119">
        <v>-8.588708940857688E-2</v>
      </c>
      <c r="P390" s="119">
        <v>0.43762679397890936</v>
      </c>
      <c r="Q390" s="119">
        <v>-1.5511214748453597</v>
      </c>
      <c r="R390" s="119">
        <v>2.7695771561133586</v>
      </c>
      <c r="S390" s="119">
        <v>-0.54391927814397012</v>
      </c>
      <c r="T390" s="119">
        <v>0.37288453178060449</v>
      </c>
      <c r="U390" s="116">
        <v>-0.6980595435227559</v>
      </c>
      <c r="V390" s="116">
        <v>1.2049568758786777</v>
      </c>
      <c r="W390" s="91">
        <v>-0.33825699247418162</v>
      </c>
      <c r="X390" s="53"/>
      <c r="Y390" s="92">
        <v>389</v>
      </c>
      <c r="Z390" s="116">
        <f>(幕後結果!$AB$2+幕後結果!$AB$4*幕後結果_最佳化!$N1391)*12/3</f>
        <v>-2.4431747745848904</v>
      </c>
      <c r="AA390" s="116">
        <f>(幕後結果!$AC$2+幕後結果!$AC$4*幕後結果_最佳化!$O1391)*12/3</f>
        <v>0.3133912600271227</v>
      </c>
      <c r="AB390" s="116">
        <f>(幕後結果!$AD$2+幕後結果!$AD$4*幕後結果_最佳化!$P1391)*12/3</f>
        <v>3.3059334680459948E-2</v>
      </c>
      <c r="AC390" s="116">
        <f>(幕後結果!$AE$2+幕後結果!$AE$4*幕後結果_最佳化!$Q1391)*12/3</f>
        <v>-1.2751367876544011</v>
      </c>
      <c r="AD390" s="116">
        <f>(幕後結果!$AF$2+幕後結果!$AF$4*幕後結果_最佳化!$R1391)*12/3</f>
        <v>0.89265376966776244</v>
      </c>
      <c r="AE390" s="116">
        <f>(幕後結果!$AG$2+幕後結果!$AG$4*幕後結果_最佳化!$S1391)*12/3</f>
        <v>-0.45600012862398503</v>
      </c>
      <c r="AF390" s="116">
        <f>(幕後結果!$AH$2+幕後結果!$AH$4*幕後結果_最佳化!$T1391)*12/3</f>
        <v>0.12870877875317982</v>
      </c>
      <c r="AG390" s="116">
        <f>(幕後結果!$AI$2+幕後結果!$AI$4*幕後結果_最佳化!$U1391)*12/3</f>
        <v>-8.5466668739589691E-2</v>
      </c>
      <c r="AH390" s="116">
        <f>(幕後結果!$AJ$2+幕後結果!$AJ$4*幕後結果_最佳化!$V1391)*12/3</f>
        <v>0.29118443383337794</v>
      </c>
      <c r="AI390" s="93">
        <f>(幕後結果!$AK$2+幕後結果!$AK$4*幕後結果_最佳化!$W1391)*12/3</f>
        <v>0.25427362706833206</v>
      </c>
      <c r="AJ390" s="53"/>
      <c r="AK390" s="53"/>
      <c r="AL390" s="53"/>
      <c r="AM390" s="101">
        <v>389</v>
      </c>
      <c r="AN390" s="120">
        <f t="shared" si="79"/>
        <v>0.16186537690387193</v>
      </c>
      <c r="AO390" s="120">
        <f t="shared" si="80"/>
        <v>0.20293771485801437</v>
      </c>
      <c r="AP390" s="120">
        <f t="shared" si="81"/>
        <v>3.3417919039438956E-3</v>
      </c>
      <c r="AQ390" s="120">
        <f t="shared" si="82"/>
        <v>6.4876398789017062E-2</v>
      </c>
      <c r="AR390" s="120">
        <f t="shared" si="83"/>
        <v>0.25320777417449097</v>
      </c>
      <c r="AS390" s="120">
        <f t="shared" si="84"/>
        <v>7.7202652297955532E-2</v>
      </c>
      <c r="AT390" s="120">
        <f t="shared" si="85"/>
        <v>6.162084230211537E-2</v>
      </c>
      <c r="AU390" s="120">
        <f t="shared" si="86"/>
        <v>1.6857807145140593E-2</v>
      </c>
      <c r="AV390" s="120">
        <f t="shared" si="87"/>
        <v>0.15761293104001375</v>
      </c>
      <c r="AW390" s="120">
        <f t="shared" si="88"/>
        <v>4.7671058543651836E-4</v>
      </c>
      <c r="AX390" s="120">
        <f t="shared" si="89"/>
        <v>1</v>
      </c>
      <c r="AY390" s="120">
        <f>SUMPRODUCT(AN390:AW390,幕後結果_最佳化!$Z$1005:$AI$1005)</f>
        <v>-5.2668863613782981E-3</v>
      </c>
      <c r="AZ390" s="120">
        <f>(SUMPRODUCT(AN390:AW390,MMULT(AN390:AW390,幕後結果!$AB$9:$AK$18)))*252</f>
        <v>3.3364878613792073E-2</v>
      </c>
      <c r="BA390" s="120">
        <f t="shared" si="90"/>
        <v>0.18266055571412257</v>
      </c>
      <c r="BB390" s="115">
        <f t="shared" si="91"/>
        <v>-0.2636961558179155</v>
      </c>
      <c r="BC390" s="53"/>
      <c r="BD390" s="53"/>
    </row>
    <row r="391" spans="1:56">
      <c r="A391" s="88">
        <v>390</v>
      </c>
      <c r="B391" s="116">
        <v>0.1346169075543584</v>
      </c>
      <c r="C391" s="116">
        <v>0.14446698659962154</v>
      </c>
      <c r="D391" s="116">
        <v>5.3109969718808658E-2</v>
      </c>
      <c r="E391" s="116">
        <v>0.61947632973091804</v>
      </c>
      <c r="F391" s="116">
        <v>0.84151404153344034</v>
      </c>
      <c r="G391" s="116">
        <v>0.54401571132325799</v>
      </c>
      <c r="H391" s="116">
        <v>0.53900036985352773</v>
      </c>
      <c r="I391" s="116">
        <v>0.69688495106221415</v>
      </c>
      <c r="J391" s="116">
        <v>0.69456896790573652</v>
      </c>
      <c r="K391" s="97">
        <v>0.16158001257032506</v>
      </c>
      <c r="L391" s="98"/>
      <c r="M391" s="99">
        <v>390</v>
      </c>
      <c r="N391" s="119">
        <v>-1.1048287159234955</v>
      </c>
      <c r="O391" s="119">
        <v>-1.0604630900258072</v>
      </c>
      <c r="P391" s="119">
        <v>-1.6154192262459581</v>
      </c>
      <c r="Q391" s="119">
        <v>0.30410573132594776</v>
      </c>
      <c r="R391" s="119">
        <v>1.000699897604199</v>
      </c>
      <c r="S391" s="119">
        <v>0.11055582733707146</v>
      </c>
      <c r="T391" s="119">
        <v>9.791566575164104E-2</v>
      </c>
      <c r="U391" s="116">
        <v>0.51546217060664934</v>
      </c>
      <c r="V391" s="116">
        <v>0.50884330246617104</v>
      </c>
      <c r="W391" s="91">
        <v>-0.98798493739378423</v>
      </c>
      <c r="X391" s="53"/>
      <c r="Y391" s="92">
        <v>390</v>
      </c>
      <c r="Z391" s="116">
        <f>(幕後結果!$AB$2+幕後結果!$AB$4*幕後結果_最佳化!$N1392)*12/3</f>
        <v>-1.5104096449346998</v>
      </c>
      <c r="AA391" s="116">
        <f>(幕後結果!$AC$2+幕後結果!$AC$4*幕後結果_最佳化!$O1392)*12/3</f>
        <v>-0.41578174703813464</v>
      </c>
      <c r="AB391" s="116">
        <f>(幕後結果!$AD$2+幕後結果!$AD$4*幕後結果_最佳化!$P1392)*12/3</f>
        <v>-1.4997902125606819</v>
      </c>
      <c r="AC391" s="116">
        <f>(幕後結果!$AE$2+幕後結果!$AE$4*幕後結果_最佳化!$Q1392)*12/3</f>
        <v>-0.14764780612506301</v>
      </c>
      <c r="AD391" s="116">
        <f>(幕後結果!$AF$2+幕後結果!$AF$4*幕後結果_最佳化!$R1392)*12/3</f>
        <v>-0.2252281568885828</v>
      </c>
      <c r="AE391" s="116">
        <f>(幕後結果!$AG$2+幕後結果!$AG$4*幕後結果_最佳化!$S1392)*12/3</f>
        <v>0.33065692859008167</v>
      </c>
      <c r="AF391" s="116">
        <f>(幕後結果!$AH$2+幕後結果!$AH$4*幕後結果_最佳化!$T1392)*12/3</f>
        <v>-0.18830970968324254</v>
      </c>
      <c r="AG391" s="116">
        <f>(幕後結果!$AI$2+幕後結果!$AI$4*幕後結果_最佳化!$U1392)*12/3</f>
        <v>0.18999675912132841</v>
      </c>
      <c r="AH391" s="116">
        <f>(幕後結果!$AJ$2+幕後結果!$AJ$4*幕後結果_最佳化!$V1392)*12/3</f>
        <v>-0.26162363160449809</v>
      </c>
      <c r="AI391" s="93">
        <f>(幕後結果!$AK$2+幕後結果!$AK$4*幕後結果_最佳化!$W1392)*12/3</f>
        <v>-0.27444983411849144</v>
      </c>
      <c r="AJ391" s="53"/>
      <c r="AK391" s="53"/>
      <c r="AL391" s="53"/>
      <c r="AM391" s="101">
        <v>390</v>
      </c>
      <c r="AN391" s="120">
        <f t="shared" si="79"/>
        <v>0.13447935019694479</v>
      </c>
      <c r="AO391" s="120">
        <f t="shared" si="80"/>
        <v>8.1254176829623798E-2</v>
      </c>
      <c r="AP391" s="120">
        <f t="shared" si="81"/>
        <v>9.2409741000051837E-2</v>
      </c>
      <c r="AQ391" s="120">
        <f t="shared" si="82"/>
        <v>3.0938374835829632E-2</v>
      </c>
      <c r="AR391" s="120">
        <f t="shared" si="83"/>
        <v>0.11720155367199225</v>
      </c>
      <c r="AS391" s="120">
        <f t="shared" si="84"/>
        <v>2.8881064582260609E-2</v>
      </c>
      <c r="AT391" s="120">
        <f t="shared" si="85"/>
        <v>0.12967476981727355</v>
      </c>
      <c r="AU391" s="120">
        <f t="shared" si="86"/>
        <v>0.11434391632097961</v>
      </c>
      <c r="AV391" s="120">
        <f t="shared" si="87"/>
        <v>0.15882099476078163</v>
      </c>
      <c r="AW391" s="120">
        <f t="shared" si="88"/>
        <v>0.11199605798426245</v>
      </c>
      <c r="AX391" s="120">
        <f t="shared" si="89"/>
        <v>1</v>
      </c>
      <c r="AY391" s="120">
        <f>SUMPRODUCT(AN391:AW391,幕後結果_最佳化!$Z$1005:$AI$1005)</f>
        <v>1.5347038579566402E-2</v>
      </c>
      <c r="AZ391" s="120">
        <f>(SUMPRODUCT(AN391:AW391,MMULT(AN391:AW391,幕後結果!$AB$9:$AK$18)))*252</f>
        <v>2.9917086849703796E-2</v>
      </c>
      <c r="BA391" s="120">
        <f t="shared" si="90"/>
        <v>0.17296556550280115</v>
      </c>
      <c r="BB391" s="115">
        <f t="shared" si="91"/>
        <v>-0.1592973800324862</v>
      </c>
      <c r="BC391" s="53"/>
      <c r="BD391" s="53"/>
    </row>
    <row r="392" spans="1:56">
      <c r="A392" s="88">
        <v>391</v>
      </c>
      <c r="B392" s="116">
        <v>0.97298877061878697</v>
      </c>
      <c r="C392" s="116">
        <v>0.18897871666757204</v>
      </c>
      <c r="D392" s="116">
        <v>7.7115456757002931E-2</v>
      </c>
      <c r="E392" s="116">
        <v>0.29090365346258062</v>
      </c>
      <c r="F392" s="116">
        <v>0.17817766023487058</v>
      </c>
      <c r="G392" s="116">
        <v>9.4521976111950012E-2</v>
      </c>
      <c r="H392" s="116">
        <v>0.49493879184821399</v>
      </c>
      <c r="I392" s="116">
        <v>0.41573332630684767</v>
      </c>
      <c r="J392" s="116">
        <v>0.39623359344939968</v>
      </c>
      <c r="K392" s="97">
        <v>0.10996826014148353</v>
      </c>
      <c r="L392" s="98"/>
      <c r="M392" s="99">
        <v>391</v>
      </c>
      <c r="N392" s="119">
        <v>1.9266564487682483</v>
      </c>
      <c r="O392" s="119">
        <v>-0.88166603538409183</v>
      </c>
      <c r="P392" s="119">
        <v>-1.4247450433909996</v>
      </c>
      <c r="Q392" s="119">
        <v>-0.55074672843947714</v>
      </c>
      <c r="R392" s="119">
        <v>-0.92233220496092094</v>
      </c>
      <c r="S392" s="119">
        <v>-1.3134126053372019</v>
      </c>
      <c r="T392" s="119">
        <v>-1.2686907791276326E-2</v>
      </c>
      <c r="U392" s="116">
        <v>-0.21282091116382695</v>
      </c>
      <c r="V392" s="116">
        <v>-0.26310819607123187</v>
      </c>
      <c r="W392" s="91">
        <v>-1.2266969346138037</v>
      </c>
      <c r="X392" s="53"/>
      <c r="Y392" s="92">
        <v>391</v>
      </c>
      <c r="Z392" s="116">
        <f>(幕後結果!$AB$2+幕後結果!$AB$4*幕後結果_最佳化!$N1393)*12/3</f>
        <v>3.3496587064417209</v>
      </c>
      <c r="AA392" s="116">
        <f>(幕後結果!$AC$2+幕後結果!$AC$4*幕後結果_最佳化!$O1393)*12/3</f>
        <v>-0.44371988594568124</v>
      </c>
      <c r="AB392" s="116">
        <f>(幕後結果!$AD$2+幕後結果!$AD$4*幕後結果_最佳化!$P1393)*12/3</f>
        <v>-0.73495181685917332</v>
      </c>
      <c r="AC392" s="116">
        <f>(幕後結果!$AE$2+幕後結果!$AE$4*幕後結果_最佳化!$Q1393)*12/3</f>
        <v>-0.29029176225640846</v>
      </c>
      <c r="AD392" s="116">
        <f>(幕後結果!$AF$2+幕後結果!$AF$4*幕後結果_最佳化!$R1393)*12/3</f>
        <v>-0.79332483945816235</v>
      </c>
      <c r="AE392" s="116">
        <f>(幕後結果!$AG$2+幕後結果!$AG$4*幕後結果_最佳化!$S1393)*12/3</f>
        <v>-0.30840278896809326</v>
      </c>
      <c r="AF392" s="116">
        <f>(幕後結果!$AH$2+幕後結果!$AH$4*幕後結果_最佳化!$T1393)*12/3</f>
        <v>-8.8182788775445983E-2</v>
      </c>
      <c r="AG392" s="116">
        <f>(幕後結果!$AI$2+幕後結果!$AI$4*幕後結果_最佳化!$U1393)*12/3</f>
        <v>-0.47390346227332864</v>
      </c>
      <c r="AH392" s="116">
        <f>(幕後結果!$AJ$2+幕後結果!$AJ$4*幕後結果_最佳化!$V1393)*12/3</f>
        <v>-0.70626059696374544</v>
      </c>
      <c r="AI392" s="93">
        <f>(幕後結果!$AK$2+幕後結果!$AK$4*幕後結果_最佳化!$W1393)*12/3</f>
        <v>-0.73202005775719725</v>
      </c>
      <c r="AJ392" s="53"/>
      <c r="AK392" s="53"/>
      <c r="AL392" s="53"/>
      <c r="AM392" s="101">
        <v>391</v>
      </c>
      <c r="AN392" s="120">
        <f t="shared" si="79"/>
        <v>4.0600814443143059E-3</v>
      </c>
      <c r="AO392" s="120">
        <f t="shared" si="80"/>
        <v>9.3244358876309746E-2</v>
      </c>
      <c r="AP392" s="120">
        <f t="shared" si="81"/>
        <v>1.3506884237376476E-2</v>
      </c>
      <c r="AQ392" s="120">
        <f t="shared" si="82"/>
        <v>0.103228062752348</v>
      </c>
      <c r="AR392" s="120">
        <f t="shared" si="83"/>
        <v>0.19293110990195239</v>
      </c>
      <c r="AS392" s="120">
        <f t="shared" si="84"/>
        <v>0.20931237723576115</v>
      </c>
      <c r="AT392" s="120">
        <f t="shared" si="85"/>
        <v>2.2251026427971689E-2</v>
      </c>
      <c r="AU392" s="120">
        <f t="shared" si="86"/>
        <v>0.162811641260585</v>
      </c>
      <c r="AV392" s="120">
        <f t="shared" si="87"/>
        <v>0.1252394728984205</v>
      </c>
      <c r="AW392" s="120">
        <f t="shared" si="88"/>
        <v>7.3414984964960711E-2</v>
      </c>
      <c r="AX392" s="120">
        <f t="shared" si="89"/>
        <v>1</v>
      </c>
      <c r="AY392" s="120">
        <f>SUMPRODUCT(AN392:AW392,幕後結果_最佳化!$Z$1005:$AI$1005)</f>
        <v>5.1155882070390596E-2</v>
      </c>
      <c r="AZ392" s="120">
        <f>(SUMPRODUCT(AN392:AW392,MMULT(AN392:AW392,幕後結果!$AB$9:$AK$18)))*252</f>
        <v>2.1110311417571449E-2</v>
      </c>
      <c r="BA392" s="120">
        <f t="shared" si="90"/>
        <v>0.14529387949109024</v>
      </c>
      <c r="BB392" s="115">
        <f t="shared" si="91"/>
        <v>5.682195354207515E-2</v>
      </c>
      <c r="BC392" s="53"/>
      <c r="BD392" s="53"/>
    </row>
    <row r="393" spans="1:56">
      <c r="A393" s="88">
        <v>392</v>
      </c>
      <c r="B393" s="116">
        <v>3.4446706262941884E-2</v>
      </c>
      <c r="C393" s="116">
        <v>0.71048255186763942</v>
      </c>
      <c r="D393" s="116">
        <v>0.94407439585179009</v>
      </c>
      <c r="E393" s="116">
        <v>0.27279596277169338</v>
      </c>
      <c r="F393" s="116">
        <v>0.37693931361658262</v>
      </c>
      <c r="G393" s="116">
        <v>0.82107948743485526</v>
      </c>
      <c r="H393" s="116">
        <v>0.18213879810227085</v>
      </c>
      <c r="I393" s="116">
        <v>0.67704319840299743</v>
      </c>
      <c r="J393" s="116">
        <v>0.9413941975596376</v>
      </c>
      <c r="K393" s="97">
        <v>0.64908538675077576</v>
      </c>
      <c r="L393" s="98"/>
      <c r="M393" s="99">
        <v>392</v>
      </c>
      <c r="N393" s="119">
        <v>-1.8191181111003796</v>
      </c>
      <c r="O393" s="119">
        <v>0.55479498720297538</v>
      </c>
      <c r="P393" s="119">
        <v>1.5899272329352796</v>
      </c>
      <c r="Q393" s="119">
        <v>-0.60437865204287644</v>
      </c>
      <c r="R393" s="119">
        <v>-0.31352921652748733</v>
      </c>
      <c r="S393" s="119">
        <v>0.91948676493442483</v>
      </c>
      <c r="T393" s="119">
        <v>-0.9072443486747126</v>
      </c>
      <c r="U393" s="116">
        <v>0.45944644347909736</v>
      </c>
      <c r="V393" s="116">
        <v>1.5665855188358362</v>
      </c>
      <c r="W393" s="91">
        <v>0.38285237298971647</v>
      </c>
      <c r="X393" s="53"/>
      <c r="Y393" s="92">
        <v>392</v>
      </c>
      <c r="Z393" s="116">
        <f>(幕後結果!$AB$2+幕後結果!$AB$4*幕後結果_最佳化!$N1394)*12/3</f>
        <v>-2.655556361684666</v>
      </c>
      <c r="AA393" s="116">
        <f>(幕後結果!$AC$2+幕後結果!$AC$4*幕後結果_最佳化!$O1394)*12/3</f>
        <v>0.779863447939385</v>
      </c>
      <c r="AB393" s="116">
        <f>(幕後結果!$AD$2+幕後結果!$AD$4*幕後結果_最佳化!$P1394)*12/3</f>
        <v>0.93835377916445906</v>
      </c>
      <c r="AC393" s="116">
        <f>(幕後結果!$AE$2+幕後結果!$AE$4*幕後結果_最佳化!$Q1394)*12/3</f>
        <v>-0.41196813193835685</v>
      </c>
      <c r="AD393" s="116">
        <f>(幕後結果!$AF$2+幕後結果!$AF$4*幕後結果_最佳化!$R1394)*12/3</f>
        <v>-0.69803988754099633</v>
      </c>
      <c r="AE393" s="116">
        <f>(幕後結果!$AG$2+幕後結果!$AG$4*幕後結果_最佳化!$S1394)*12/3</f>
        <v>0.90137136126683304</v>
      </c>
      <c r="AF393" s="116">
        <f>(幕後結果!$AH$2+幕後結果!$AH$4*幕後結果_最佳化!$T1394)*12/3</f>
        <v>-0.51036037552755376</v>
      </c>
      <c r="AG393" s="116">
        <f>(幕後結果!$AI$2+幕後結果!$AI$4*幕後結果_最佳化!$U1394)*12/3</f>
        <v>0.32662824731866275</v>
      </c>
      <c r="AH393" s="116">
        <f>(幕後結果!$AJ$2+幕後結果!$AJ$4*幕後結果_最佳化!$V1394)*12/3</f>
        <v>0.34676628514725921</v>
      </c>
      <c r="AI393" s="93">
        <f>(幕後結果!$AK$2+幕後結果!$AK$4*幕後結果_最佳化!$W1394)*12/3</f>
        <v>0.80450008297013476</v>
      </c>
      <c r="AJ393" s="53"/>
      <c r="AK393" s="53"/>
      <c r="AL393" s="53"/>
      <c r="AM393" s="101">
        <v>392</v>
      </c>
      <c r="AN393" s="120">
        <f t="shared" si="79"/>
        <v>0.1141892331542135</v>
      </c>
      <c r="AO393" s="120">
        <f t="shared" si="80"/>
        <v>0.10431944036900488</v>
      </c>
      <c r="AP393" s="120">
        <f t="shared" si="81"/>
        <v>0.13395205875351698</v>
      </c>
      <c r="AQ393" s="120">
        <f t="shared" si="82"/>
        <v>0.10475468798406079</v>
      </c>
      <c r="AR393" s="120">
        <f t="shared" si="83"/>
        <v>0.11318351648843056</v>
      </c>
      <c r="AS393" s="120">
        <f t="shared" si="84"/>
        <v>0.11756253588081128</v>
      </c>
      <c r="AT393" s="120">
        <f t="shared" si="85"/>
        <v>4.7000627567054143E-2</v>
      </c>
      <c r="AU393" s="120">
        <f t="shared" si="86"/>
        <v>2.8647123194493602E-2</v>
      </c>
      <c r="AV393" s="120">
        <f t="shared" si="87"/>
        <v>0.22040133922047819</v>
      </c>
      <c r="AW393" s="120">
        <f t="shared" si="88"/>
        <v>1.5989437387936047E-2</v>
      </c>
      <c r="AX393" s="120">
        <f t="shared" si="89"/>
        <v>1</v>
      </c>
      <c r="AY393" s="120">
        <f>SUMPRODUCT(AN393:AW393,幕後結果_最佳化!$Z$1005:$AI$1005)</f>
        <v>2.7692780413928211E-2</v>
      </c>
      <c r="AZ393" s="120">
        <f>(SUMPRODUCT(AN393:AW393,MMULT(AN393:AW393,幕後結果!$AB$9:$AK$18)))*252</f>
        <v>3.0748498604948899E-2</v>
      </c>
      <c r="BA393" s="120">
        <f t="shared" si="90"/>
        <v>0.17535249814288048</v>
      </c>
      <c r="BB393" s="115">
        <f t="shared" si="91"/>
        <v>-8.672371222040226E-2</v>
      </c>
      <c r="BC393" s="53"/>
      <c r="BD393" s="53"/>
    </row>
    <row r="394" spans="1:56">
      <c r="A394" s="88">
        <v>393</v>
      </c>
      <c r="B394" s="116">
        <v>0.78218255596793496</v>
      </c>
      <c r="C394" s="116">
        <v>0.16696307710318492</v>
      </c>
      <c r="D394" s="116">
        <v>0.8111310799387963</v>
      </c>
      <c r="E394" s="116">
        <v>0.19859781965722556</v>
      </c>
      <c r="F394" s="116">
        <v>6.1536622803498586E-2</v>
      </c>
      <c r="G394" s="116">
        <v>6.6927328612385484E-2</v>
      </c>
      <c r="H394" s="116">
        <v>0.36360581399606562</v>
      </c>
      <c r="I394" s="116">
        <v>0.85798574738050837</v>
      </c>
      <c r="J394" s="116">
        <v>8.5791613862743255E-2</v>
      </c>
      <c r="K394" s="97">
        <v>0.13879744397163285</v>
      </c>
      <c r="L394" s="98"/>
      <c r="M394" s="99">
        <v>393</v>
      </c>
      <c r="N394" s="119">
        <v>0.77958550919615255</v>
      </c>
      <c r="O394" s="119">
        <v>-0.96623589699783552</v>
      </c>
      <c r="P394" s="119">
        <v>0.88207206035594399</v>
      </c>
      <c r="Q394" s="119">
        <v>-0.84664030843871951</v>
      </c>
      <c r="R394" s="119">
        <v>-1.5420014320224087</v>
      </c>
      <c r="S394" s="119">
        <v>-1.4990731462077409</v>
      </c>
      <c r="T394" s="119">
        <v>-0.34883707481403592</v>
      </c>
      <c r="U394" s="116">
        <v>1.071313469900155</v>
      </c>
      <c r="V394" s="116">
        <v>-1.3671342558809696</v>
      </c>
      <c r="W394" s="91">
        <v>-1.0857380803523671</v>
      </c>
      <c r="X394" s="53"/>
      <c r="Y394" s="92">
        <v>393</v>
      </c>
      <c r="Z394" s="116">
        <f>(幕後結果!$AB$2+幕後結果!$AB$4*幕後結果_最佳化!$N1395)*12/3</f>
        <v>1.5106778547030535</v>
      </c>
      <c r="AA394" s="116">
        <f>(幕後結果!$AC$2+幕後結果!$AC$4*幕後結果_最佳化!$O1395)*12/3</f>
        <v>-0.44528427933017123</v>
      </c>
      <c r="AB394" s="116">
        <f>(幕後結果!$AD$2+幕後結果!$AD$4*幕後結果_最佳化!$P1395)*12/3</f>
        <v>0.81103878826822784</v>
      </c>
      <c r="AC394" s="116">
        <f>(幕後結果!$AE$2+幕後結果!$AE$4*幕後結果_最佳化!$Q1395)*12/3</f>
        <v>-0.38386931629891263</v>
      </c>
      <c r="AD394" s="116">
        <f>(幕後結果!$AF$2+幕後結果!$AF$4*幕後結果_最佳化!$R1395)*12/3</f>
        <v>-1.0389506150395762</v>
      </c>
      <c r="AE394" s="116">
        <f>(幕後結果!$AG$2+幕後結果!$AG$4*幕後結果_最佳化!$S1395)*12/3</f>
        <v>-0.45061896824463599</v>
      </c>
      <c r="AF394" s="116">
        <f>(幕後結果!$AH$2+幕後結果!$AH$4*幕後結果_最佳化!$T1395)*12/3</f>
        <v>-0.28290838583851791</v>
      </c>
      <c r="AG394" s="116">
        <f>(幕後結果!$AI$2+幕後結果!$AI$4*幕後結果_最佳化!$U1395)*12/3</f>
        <v>-9.6300975263551025E-2</v>
      </c>
      <c r="AH394" s="116">
        <f>(幕後結果!$AJ$2+幕後結果!$AJ$4*幕後結果_最佳化!$V1395)*12/3</f>
        <v>-0.89107039970300939</v>
      </c>
      <c r="AI394" s="93">
        <f>(幕後結果!$AK$2+幕後結果!$AK$4*幕後結果_最佳化!$W1395)*12/3</f>
        <v>-0.55454085617754789</v>
      </c>
      <c r="AJ394" s="53"/>
      <c r="AK394" s="53"/>
      <c r="AL394" s="53"/>
      <c r="AM394" s="101">
        <v>393</v>
      </c>
      <c r="AN394" s="120">
        <f t="shared" si="79"/>
        <v>0.13424217241823772</v>
      </c>
      <c r="AO394" s="120">
        <f t="shared" si="80"/>
        <v>0.13289061404947536</v>
      </c>
      <c r="AP394" s="120">
        <f t="shared" si="81"/>
        <v>0.11838299017562232</v>
      </c>
      <c r="AQ394" s="120">
        <f t="shared" si="82"/>
        <v>0.10532672565889523</v>
      </c>
      <c r="AR394" s="120">
        <f t="shared" si="83"/>
        <v>4.6680039204945248E-3</v>
      </c>
      <c r="AS394" s="120">
        <f t="shared" si="84"/>
        <v>3.2624926165459927E-4</v>
      </c>
      <c r="AT394" s="120">
        <f t="shared" si="85"/>
        <v>3.2414451015850228E-2</v>
      </c>
      <c r="AU394" s="120">
        <f t="shared" si="86"/>
        <v>0.16631589724202081</v>
      </c>
      <c r="AV394" s="120">
        <f t="shared" si="87"/>
        <v>0.14161334097631209</v>
      </c>
      <c r="AW394" s="120">
        <f t="shared" si="88"/>
        <v>0.16381955528143716</v>
      </c>
      <c r="AX394" s="120">
        <f t="shared" si="89"/>
        <v>1</v>
      </c>
      <c r="AY394" s="120">
        <f>SUMPRODUCT(AN394:AW394,幕後結果_最佳化!$Z$1005:$AI$1005)</f>
        <v>8.8566238252322391E-2</v>
      </c>
      <c r="AZ394" s="120">
        <f>(SUMPRODUCT(AN394:AW394,MMULT(AN394:AW394,幕後結果!$AB$9:$AK$18)))*252</f>
        <v>3.1078386096881318E-2</v>
      </c>
      <c r="BA394" s="120">
        <f t="shared" si="90"/>
        <v>0.17629062963436631</v>
      </c>
      <c r="BB394" s="115">
        <f t="shared" si="91"/>
        <v>0.25903950962700606</v>
      </c>
      <c r="BC394" s="53"/>
      <c r="BD394" s="53"/>
    </row>
    <row r="395" spans="1:56">
      <c r="A395" s="88">
        <v>394</v>
      </c>
      <c r="B395" s="116">
        <v>0.52836266714493973</v>
      </c>
      <c r="C395" s="116">
        <v>0.39763263712749874</v>
      </c>
      <c r="D395" s="116">
        <v>0.7054481850999279</v>
      </c>
      <c r="E395" s="116">
        <v>0.56631035523155115</v>
      </c>
      <c r="F395" s="116">
        <v>8.7354149360772571E-2</v>
      </c>
      <c r="G395" s="116">
        <v>0.94549063389485322</v>
      </c>
      <c r="H395" s="116">
        <v>0.64421339497905383</v>
      </c>
      <c r="I395" s="116">
        <v>3.6597346737939462E-2</v>
      </c>
      <c r="J395" s="116">
        <v>0.71025741787984797</v>
      </c>
      <c r="K395" s="97">
        <v>0.62657558219792264</v>
      </c>
      <c r="L395" s="98"/>
      <c r="M395" s="99">
        <v>394</v>
      </c>
      <c r="N395" s="119">
        <v>7.1154660342269527E-2</v>
      </c>
      <c r="O395" s="119">
        <v>-0.2594795296565357</v>
      </c>
      <c r="P395" s="119">
        <v>0.54013544253327161</v>
      </c>
      <c r="Q395" s="119">
        <v>0.1669882559937583</v>
      </c>
      <c r="R395" s="119">
        <v>-1.3572295043518314</v>
      </c>
      <c r="S395" s="119">
        <v>1.6026192903334753</v>
      </c>
      <c r="T395" s="119">
        <v>0.3697440457996452</v>
      </c>
      <c r="U395" s="116">
        <v>-1.7916147828580902</v>
      </c>
      <c r="V395" s="116">
        <v>0.5541368914046515</v>
      </c>
      <c r="W395" s="91">
        <v>0.32279719744492597</v>
      </c>
      <c r="X395" s="53"/>
      <c r="Y395" s="92">
        <v>394</v>
      </c>
      <c r="Z395" s="116">
        <f>(幕後結果!$AB$2+幕後結果!$AB$4*幕後結果_最佳化!$N1396)*12/3</f>
        <v>0.3749235426730973</v>
      </c>
      <c r="AA395" s="116">
        <f>(幕後結果!$AC$2+幕後結果!$AC$4*幕後結果_最佳化!$O1396)*12/3</f>
        <v>9.8270865409081962E-2</v>
      </c>
      <c r="AB395" s="116">
        <f>(幕後結果!$AD$2+幕後結果!$AD$4*幕後結果_最佳化!$P1396)*12/3</f>
        <v>0.4520607265319822</v>
      </c>
      <c r="AC395" s="116">
        <f>(幕後結果!$AE$2+幕後結果!$AE$4*幕後結果_最佳化!$Q1396)*12/3</f>
        <v>0.25270579659809117</v>
      </c>
      <c r="AD395" s="116">
        <f>(幕後結果!$AF$2+幕後結果!$AF$4*幕後結果_最佳化!$R1396)*12/3</f>
        <v>-1.0911844399989232</v>
      </c>
      <c r="AE395" s="116">
        <f>(幕後結果!$AG$2+幕後結果!$AG$4*幕後結果_最佳化!$S1396)*12/3</f>
        <v>1.6291660475859946</v>
      </c>
      <c r="AF395" s="116">
        <f>(幕後結果!$AH$2+幕後結果!$AH$4*幕後結果_最佳化!$T1396)*12/3</f>
        <v>0.1047335308433625</v>
      </c>
      <c r="AG395" s="116">
        <f>(幕後結果!$AI$2+幕後結果!$AI$4*幕後結果_最佳化!$U1396)*12/3</f>
        <v>-0.5989328450414354</v>
      </c>
      <c r="AH395" s="116">
        <f>(幕後結果!$AJ$2+幕後結果!$AJ$4*幕後結果_最佳化!$V1396)*12/3</f>
        <v>-0.29819395006702198</v>
      </c>
      <c r="AI395" s="93">
        <f>(幕後結果!$AK$2+幕後結果!$AK$4*幕後結果_最佳化!$W1396)*12/3</f>
        <v>0.38832205043082785</v>
      </c>
      <c r="AJ395" s="53"/>
      <c r="AK395" s="53"/>
      <c r="AL395" s="53"/>
      <c r="AM395" s="101">
        <v>394</v>
      </c>
      <c r="AN395" s="120">
        <f t="shared" si="79"/>
        <v>0.1634797024421806</v>
      </c>
      <c r="AO395" s="120">
        <f t="shared" si="80"/>
        <v>2.2804129407912602E-2</v>
      </c>
      <c r="AP395" s="120">
        <f t="shared" si="81"/>
        <v>0.18815137529865336</v>
      </c>
      <c r="AQ395" s="120">
        <f t="shared" si="82"/>
        <v>5.7934874088868035E-2</v>
      </c>
      <c r="AR395" s="120">
        <f t="shared" si="83"/>
        <v>5.7782436743089083E-2</v>
      </c>
      <c r="AS395" s="120">
        <f t="shared" si="84"/>
        <v>1.8206859556134297E-2</v>
      </c>
      <c r="AT395" s="120">
        <f t="shared" si="85"/>
        <v>3.559676632719791E-2</v>
      </c>
      <c r="AU395" s="120">
        <f t="shared" si="86"/>
        <v>0.19765968646529611</v>
      </c>
      <c r="AV395" s="120">
        <f t="shared" si="87"/>
        <v>0.11523672464203627</v>
      </c>
      <c r="AW395" s="120">
        <f t="shared" si="88"/>
        <v>0.14314744502863172</v>
      </c>
      <c r="AX395" s="120">
        <f t="shared" si="89"/>
        <v>1</v>
      </c>
      <c r="AY395" s="120">
        <f>SUMPRODUCT(AN395:AW395,幕後結果_最佳化!$Z$1005:$AI$1005)</f>
        <v>5.2055895075453669E-2</v>
      </c>
      <c r="AZ395" s="120">
        <f>(SUMPRODUCT(AN395:AW395,MMULT(AN395:AW395,幕後結果!$AB$9:$AK$18)))*252</f>
        <v>3.8080448397259367E-2</v>
      </c>
      <c r="BA395" s="120">
        <f t="shared" si="90"/>
        <v>0.19514212358498964</v>
      </c>
      <c r="BB395" s="115">
        <f t="shared" si="91"/>
        <v>4.691911160568072E-2</v>
      </c>
      <c r="BC395" s="53"/>
      <c r="BD395" s="53"/>
    </row>
    <row r="396" spans="1:56">
      <c r="A396" s="88">
        <v>395</v>
      </c>
      <c r="B396" s="116">
        <v>0.5387712123550692</v>
      </c>
      <c r="C396" s="116">
        <v>0.20529210002628884</v>
      </c>
      <c r="D396" s="116">
        <v>0.80929761724670812</v>
      </c>
      <c r="E396" s="116">
        <v>0.11337874306414797</v>
      </c>
      <c r="F396" s="116">
        <v>0.88580128214764287</v>
      </c>
      <c r="G396" s="116">
        <v>0.60509619727564634</v>
      </c>
      <c r="H396" s="116">
        <v>0.92025531465478361</v>
      </c>
      <c r="I396" s="116">
        <v>0.24695333483121185</v>
      </c>
      <c r="J396" s="116">
        <v>0.10366535991799664</v>
      </c>
      <c r="K396" s="97">
        <v>0.98189230505983338</v>
      </c>
      <c r="L396" s="98"/>
      <c r="M396" s="99">
        <v>395</v>
      </c>
      <c r="N396" s="119">
        <v>9.7338509168434409E-2</v>
      </c>
      <c r="O396" s="119">
        <v>-0.82286599874858879</v>
      </c>
      <c r="P396" s="119">
        <v>0.87531089891634484</v>
      </c>
      <c r="Q396" s="119">
        <v>-1.208753694873971</v>
      </c>
      <c r="R396" s="119">
        <v>1.2044972723150638</v>
      </c>
      <c r="S396" s="119">
        <v>0.26656045640390014</v>
      </c>
      <c r="T396" s="119">
        <v>1.406791004759389</v>
      </c>
      <c r="U396" s="116">
        <v>-0.68410847652028473</v>
      </c>
      <c r="V396" s="116">
        <v>-1.2609392934080177</v>
      </c>
      <c r="W396" s="91">
        <v>2.0945008224374546</v>
      </c>
      <c r="X396" s="53"/>
      <c r="Y396" s="92">
        <v>395</v>
      </c>
      <c r="Z396" s="116">
        <f>(幕後結果!$AB$2+幕後結果!$AB$4*幕後結果_最佳化!$N1397)*12/3</f>
        <v>0.41690141427195399</v>
      </c>
      <c r="AA396" s="116">
        <f>(幕後結果!$AC$2+幕後結果!$AC$4*幕後結果_最佳化!$O1397)*12/3</f>
        <v>-0.30726984838388749</v>
      </c>
      <c r="AB396" s="116">
        <f>(幕後結果!$AD$2+幕後結果!$AD$4*幕後結果_最佳化!$P1397)*12/3</f>
        <v>0.6789160435640631</v>
      </c>
      <c r="AC396" s="116">
        <f>(幕後結果!$AE$2+幕後結果!$AE$4*幕後結果_最佳化!$Q1397)*12/3</f>
        <v>-0.74411319496951744</v>
      </c>
      <c r="AD396" s="116">
        <f>(幕後結果!$AF$2+幕後結果!$AF$4*幕後結果_最佳化!$R1397)*12/3</f>
        <v>0.37158303562086537</v>
      </c>
      <c r="AE396" s="116">
        <f>(幕後結果!$AG$2+幕後結果!$AG$4*幕後結果_最佳化!$S1397)*12/3</f>
        <v>0.35473809938801754</v>
      </c>
      <c r="AF396" s="116">
        <f>(幕後結果!$AH$2+幕後結果!$AH$4*幕後結果_最佳化!$T1397)*12/3</f>
        <v>0.66134127455361935</v>
      </c>
      <c r="AG396" s="116">
        <f>(幕後結果!$AI$2+幕後結果!$AI$4*幕後結果_最佳化!$U1397)*12/3</f>
        <v>-0.20673297283922185</v>
      </c>
      <c r="AH396" s="116">
        <f>(幕後結果!$AJ$2+幕後結果!$AJ$4*幕後結果_最佳化!$V1397)*12/3</f>
        <v>-0.46226049292856092</v>
      </c>
      <c r="AI396" s="93">
        <f>(幕後結果!$AK$2+幕後結果!$AK$4*幕後結果_最佳化!$W1397)*12/3</f>
        <v>1.3649799409826613</v>
      </c>
      <c r="AJ396" s="53"/>
      <c r="AK396" s="53"/>
      <c r="AL396" s="53"/>
      <c r="AM396" s="101">
        <v>395</v>
      </c>
      <c r="AN396" s="120">
        <f t="shared" si="79"/>
        <v>4.4441885129623597E-2</v>
      </c>
      <c r="AO396" s="120">
        <f t="shared" si="80"/>
        <v>0.1836042871214105</v>
      </c>
      <c r="AP396" s="120">
        <f t="shared" si="81"/>
        <v>4.9905262341545409E-2</v>
      </c>
      <c r="AQ396" s="120">
        <f t="shared" si="82"/>
        <v>0.12945105984145072</v>
      </c>
      <c r="AR396" s="120">
        <f t="shared" si="83"/>
        <v>0.13347985143570226</v>
      </c>
      <c r="AS396" s="120">
        <f t="shared" si="84"/>
        <v>5.8408431788504189E-2</v>
      </c>
      <c r="AT396" s="120">
        <f t="shared" si="85"/>
        <v>4.6439628195478776E-2</v>
      </c>
      <c r="AU396" s="120">
        <f t="shared" si="86"/>
        <v>0.16134575398588913</v>
      </c>
      <c r="AV396" s="120">
        <f t="shared" si="87"/>
        <v>0.13642831969570141</v>
      </c>
      <c r="AW396" s="120">
        <f t="shared" si="88"/>
        <v>5.6495520464694041E-2</v>
      </c>
      <c r="AX396" s="120">
        <f t="shared" si="89"/>
        <v>1</v>
      </c>
      <c r="AY396" s="120">
        <f>SUMPRODUCT(AN396:AW396,幕後結果_最佳化!$Z$1005:$AI$1005)</f>
        <v>2.6772186365284688E-2</v>
      </c>
      <c r="AZ396" s="120">
        <f>(SUMPRODUCT(AN396:AW396,MMULT(AN396:AW396,幕後結果!$AB$9:$AK$18)))*252</f>
        <v>2.0928259848587902E-2</v>
      </c>
      <c r="BA396" s="120">
        <f t="shared" si="90"/>
        <v>0.14466602866114733</v>
      </c>
      <c r="BB396" s="115">
        <f t="shared" si="91"/>
        <v>-0.11148307438847063</v>
      </c>
      <c r="BC396" s="53"/>
      <c r="BD396" s="53"/>
    </row>
    <row r="397" spans="1:56">
      <c r="A397" s="88">
        <v>396</v>
      </c>
      <c r="B397" s="116">
        <v>0.61642504204780124</v>
      </c>
      <c r="C397" s="116">
        <v>0.39175439874219942</v>
      </c>
      <c r="D397" s="116">
        <v>0.74218100743937443</v>
      </c>
      <c r="E397" s="116">
        <v>4.2661392141998489E-2</v>
      </c>
      <c r="F397" s="116">
        <v>0.74286828651600034</v>
      </c>
      <c r="G397" s="116">
        <v>0.73326146333041864</v>
      </c>
      <c r="H397" s="116">
        <v>0.67436733675236304</v>
      </c>
      <c r="I397" s="116">
        <v>0.1539145830142099</v>
      </c>
      <c r="J397" s="116">
        <v>0.76032920767545331</v>
      </c>
      <c r="K397" s="97">
        <v>0.12946991950467512</v>
      </c>
      <c r="L397" s="98"/>
      <c r="M397" s="99">
        <v>396</v>
      </c>
      <c r="N397" s="119">
        <v>0.29610497351035431</v>
      </c>
      <c r="O397" s="119">
        <v>-0.27474937120955684</v>
      </c>
      <c r="P397" s="119">
        <v>0.65008396689221926</v>
      </c>
      <c r="Q397" s="119">
        <v>-1.7206035751032434</v>
      </c>
      <c r="R397" s="119">
        <v>0.65221353916181424</v>
      </c>
      <c r="S397" s="119">
        <v>0.62270701299809772</v>
      </c>
      <c r="T397" s="119">
        <v>0.45200507486137731</v>
      </c>
      <c r="U397" s="116">
        <v>-1.0197876828097243</v>
      </c>
      <c r="V397" s="116">
        <v>0.70736193663735103</v>
      </c>
      <c r="W397" s="91">
        <v>-1.1289004308673087</v>
      </c>
      <c r="X397" s="53"/>
      <c r="Y397" s="92">
        <v>396</v>
      </c>
      <c r="Z397" s="116">
        <f>(幕後結果!$AB$2+幕後結果!$AB$4*幕後結果_最佳化!$N1398)*12/3</f>
        <v>0.73556324178625232</v>
      </c>
      <c r="AA397" s="116">
        <f>(幕後結果!$AC$2+幕後結果!$AC$4*幕後結果_最佳化!$O1398)*12/3</f>
        <v>7.5724071651259328E-2</v>
      </c>
      <c r="AB397" s="116">
        <f>(幕後結果!$AD$2+幕後結果!$AD$4*幕後結果_最佳化!$P1398)*12/3</f>
        <v>0.58088995387670039</v>
      </c>
      <c r="AC397" s="116">
        <f>(幕後結果!$AE$2+幕後結果!$AE$4*幕後結果_最佳化!$Q1398)*12/3</f>
        <v>-1.0883147849436587</v>
      </c>
      <c r="AD397" s="116">
        <f>(幕後結果!$AF$2+幕後結果!$AF$4*幕後結果_最佳化!$R1398)*12/3</f>
        <v>6.0472103141496092E-2</v>
      </c>
      <c r="AE397" s="116">
        <f>(幕後結果!$AG$2+幕後結果!$AG$4*幕後結果_最佳化!$S1398)*12/3</f>
        <v>0.50964379203854449</v>
      </c>
      <c r="AF397" s="116">
        <f>(幕後結果!$AH$2+幕後結果!$AH$4*幕後結果_最佳化!$T1398)*12/3</f>
        <v>0.21936256153425052</v>
      </c>
      <c r="AG397" s="116">
        <f>(幕後結果!$AI$2+幕後結果!$AI$4*幕後結果_最佳化!$U1398)*12/3</f>
        <v>-0.31328732364569356</v>
      </c>
      <c r="AH397" s="116">
        <f>(幕後結果!$AJ$2+幕後結果!$AJ$4*幕後結果_最佳化!$V1398)*12/3</f>
        <v>7.3444931389001378E-2</v>
      </c>
      <c r="AI397" s="93">
        <f>(幕後結果!$AK$2+幕後結果!$AK$4*幕後結果_最佳化!$W1398)*12/3</f>
        <v>-0.15859842801422169</v>
      </c>
      <c r="AJ397" s="53"/>
      <c r="AK397" s="53"/>
      <c r="AL397" s="53"/>
      <c r="AM397" s="101">
        <v>396</v>
      </c>
      <c r="AN397" s="120">
        <f t="shared" si="79"/>
        <v>5.0268097316066712E-2</v>
      </c>
      <c r="AO397" s="120">
        <f t="shared" si="80"/>
        <v>5.0366790127985034E-2</v>
      </c>
      <c r="AP397" s="120">
        <f t="shared" si="81"/>
        <v>0.12302008948995279</v>
      </c>
      <c r="AQ397" s="120">
        <f t="shared" si="82"/>
        <v>4.9583765294204912E-2</v>
      </c>
      <c r="AR397" s="120">
        <f t="shared" si="83"/>
        <v>0.18222480918814452</v>
      </c>
      <c r="AS397" s="120">
        <f t="shared" si="84"/>
        <v>0.15630229091355405</v>
      </c>
      <c r="AT397" s="120">
        <f t="shared" si="85"/>
        <v>2.9901047259668571E-2</v>
      </c>
      <c r="AU397" s="120">
        <f t="shared" si="86"/>
        <v>0.11798341111982702</v>
      </c>
      <c r="AV397" s="120">
        <f t="shared" si="87"/>
        <v>0.17147771897753569</v>
      </c>
      <c r="AW397" s="120">
        <f t="shared" si="88"/>
        <v>6.8871980313060785E-2</v>
      </c>
      <c r="AX397" s="120">
        <f t="shared" si="89"/>
        <v>1.0000000000000002</v>
      </c>
      <c r="AY397" s="120">
        <f>SUMPRODUCT(AN397:AW397,幕後結果_最佳化!$Z$1005:$AI$1005)</f>
        <v>1.1079498831673005E-2</v>
      </c>
      <c r="AZ397" s="120">
        <f>(SUMPRODUCT(AN397:AW397,MMULT(AN397:AW397,幕後結果!$AB$9:$AK$18)))*252</f>
        <v>2.4320487082140949E-2</v>
      </c>
      <c r="BA397" s="120">
        <f t="shared" si="90"/>
        <v>0.15595027118328761</v>
      </c>
      <c r="BB397" s="115">
        <f t="shared" si="91"/>
        <v>-0.20404261516755243</v>
      </c>
      <c r="BC397" s="53"/>
      <c r="BD397" s="53"/>
    </row>
    <row r="398" spans="1:56">
      <c r="A398" s="88">
        <v>397</v>
      </c>
      <c r="B398" s="116">
        <v>0.98307454636563696</v>
      </c>
      <c r="C398" s="116">
        <v>0.83416551290940211</v>
      </c>
      <c r="D398" s="116">
        <v>0.66185993312992863</v>
      </c>
      <c r="E398" s="116">
        <v>0.4933183121852418</v>
      </c>
      <c r="F398" s="116">
        <v>0.93140026241852936</v>
      </c>
      <c r="G398" s="116">
        <v>0.33129541969197263</v>
      </c>
      <c r="H398" s="116">
        <v>0.18607833982807165</v>
      </c>
      <c r="I398" s="116">
        <v>0.82134548562521981</v>
      </c>
      <c r="J398" s="116">
        <v>0.51540191337534935</v>
      </c>
      <c r="K398" s="97">
        <v>0.81905923215733933</v>
      </c>
      <c r="L398" s="98"/>
      <c r="M398" s="99">
        <v>397</v>
      </c>
      <c r="N398" s="119">
        <v>2.1218432033576327</v>
      </c>
      <c r="O398" s="119">
        <v>0.97075765413431003</v>
      </c>
      <c r="P398" s="119">
        <v>0.417544566240523</v>
      </c>
      <c r="Q398" s="119">
        <v>-1.6749290703258708E-2</v>
      </c>
      <c r="R398" s="119">
        <v>1.4863011784317444</v>
      </c>
      <c r="S398" s="119">
        <v>-0.4363389315937794</v>
      </c>
      <c r="T398" s="119">
        <v>-0.89244085770537673</v>
      </c>
      <c r="U398" s="116">
        <v>0.9205047944218927</v>
      </c>
      <c r="V398" s="116">
        <v>3.8616467085811346E-2</v>
      </c>
      <c r="W398" s="91">
        <v>0.91178570733916897</v>
      </c>
      <c r="X398" s="53"/>
      <c r="Y398" s="92">
        <v>397</v>
      </c>
      <c r="Z398" s="116">
        <f>(幕後結果!$AB$2+幕後結果!$AB$4*幕後結果_最佳化!$N1399)*12/3</f>
        <v>3.6625815535123594</v>
      </c>
      <c r="AA398" s="116">
        <f>(幕後結果!$AC$2+幕後結果!$AC$4*幕後結果_最佳化!$O1399)*12/3</f>
        <v>0.87521006340023266</v>
      </c>
      <c r="AB398" s="116">
        <f>(幕後結果!$AD$2+幕後結果!$AD$4*幕後結果_最佳化!$P1399)*12/3</f>
        <v>0.84833482106334712</v>
      </c>
      <c r="AC398" s="116">
        <f>(幕後結果!$AE$2+幕後結果!$AE$4*幕後結果_最佳化!$Q1399)*12/3</f>
        <v>0.4780357329260097</v>
      </c>
      <c r="AD398" s="116">
        <f>(幕後結果!$AF$2+幕後結果!$AF$4*幕後結果_最佳化!$R1399)*12/3</f>
        <v>0.78518282206031176</v>
      </c>
      <c r="AE398" s="116">
        <f>(幕後結果!$AG$2+幕後結果!$AG$4*幕後結果_最佳化!$S1399)*12/3</f>
        <v>0.55837532874612927</v>
      </c>
      <c r="AF398" s="116">
        <f>(幕後結果!$AH$2+幕後結果!$AH$4*幕後結果_最佳化!$T1399)*12/3</f>
        <v>-7.5098251368507812E-2</v>
      </c>
      <c r="AG398" s="116">
        <f>(幕後結果!$AI$2+幕後結果!$AI$4*幕後結果_最佳化!$U1399)*12/3</f>
        <v>0.66568170030667428</v>
      </c>
      <c r="AH398" s="116">
        <f>(幕後結果!$AJ$2+幕後結果!$AJ$4*幕後結果_最佳化!$V1399)*12/3</f>
        <v>0.36923558641907056</v>
      </c>
      <c r="AI398" s="93">
        <f>(幕後結果!$AK$2+幕後結果!$AK$4*幕後結果_最佳化!$W1399)*12/3</f>
        <v>1.2080624498610066</v>
      </c>
      <c r="AJ398" s="53"/>
      <c r="AK398" s="53"/>
      <c r="AL398" s="53"/>
      <c r="AM398" s="101">
        <v>397</v>
      </c>
      <c r="AN398" s="120">
        <f t="shared" si="79"/>
        <v>2.3996322145495544E-3</v>
      </c>
      <c r="AO398" s="120">
        <f t="shared" si="80"/>
        <v>0.17376842594494815</v>
      </c>
      <c r="AP398" s="120">
        <f t="shared" si="81"/>
        <v>0.12172112498989546</v>
      </c>
      <c r="AQ398" s="120">
        <f t="shared" si="82"/>
        <v>0.16870088888815016</v>
      </c>
      <c r="AR398" s="120">
        <f t="shared" si="83"/>
        <v>0.20393684128310158</v>
      </c>
      <c r="AS398" s="120">
        <f t="shared" si="84"/>
        <v>0.10007433416950731</v>
      </c>
      <c r="AT398" s="120">
        <f t="shared" si="85"/>
        <v>6.4727601333544438E-2</v>
      </c>
      <c r="AU398" s="120">
        <f t="shared" si="86"/>
        <v>5.8223381208963719E-2</v>
      </c>
      <c r="AV398" s="120">
        <f t="shared" si="87"/>
        <v>3.9636333153829834E-2</v>
      </c>
      <c r="AW398" s="120">
        <f t="shared" si="88"/>
        <v>6.6811436813509748E-2</v>
      </c>
      <c r="AX398" s="120">
        <f t="shared" si="89"/>
        <v>0.99999999999999989</v>
      </c>
      <c r="AY398" s="120">
        <f>SUMPRODUCT(AN398:AW398,幕後結果_最佳化!$Z$1005:$AI$1005)</f>
        <v>3.0561524377081973E-2</v>
      </c>
      <c r="AZ398" s="120">
        <f>(SUMPRODUCT(AN398:AW398,MMULT(AN398:AW398,幕後結果!$AB$9:$AK$18)))*252</f>
        <v>2.1160436803668206E-2</v>
      </c>
      <c r="BA398" s="120">
        <f t="shared" si="90"/>
        <v>0.14546627376704266</v>
      </c>
      <c r="BB398" s="115">
        <f t="shared" si="91"/>
        <v>-8.4820180674164455E-2</v>
      </c>
      <c r="BC398" s="53"/>
      <c r="BD398" s="53"/>
    </row>
    <row r="399" spans="1:56">
      <c r="A399" s="88">
        <v>398</v>
      </c>
      <c r="B399" s="116">
        <v>0.48657036047297986</v>
      </c>
      <c r="C399" s="116">
        <v>5.5961165541887459E-2</v>
      </c>
      <c r="D399" s="116">
        <v>0.60906265340755028</v>
      </c>
      <c r="E399" s="116">
        <v>0.84611493058335174</v>
      </c>
      <c r="F399" s="116">
        <v>0.63355536115551847</v>
      </c>
      <c r="G399" s="116">
        <v>0.94579137454271356</v>
      </c>
      <c r="H399" s="116">
        <v>0.10225419397525237</v>
      </c>
      <c r="I399" s="116">
        <v>0.71311182267292161</v>
      </c>
      <c r="J399" s="116">
        <v>0.73628397956677949</v>
      </c>
      <c r="K399" s="97">
        <v>0.78312393441087158</v>
      </c>
      <c r="L399" s="98"/>
      <c r="M399" s="99">
        <v>398</v>
      </c>
      <c r="N399" s="119">
        <v>-3.3669474549077844E-2</v>
      </c>
      <c r="O399" s="119">
        <v>-1.5896118199947382</v>
      </c>
      <c r="P399" s="119">
        <v>0.27687681845298018</v>
      </c>
      <c r="Q399" s="119">
        <v>1.0199121244107243</v>
      </c>
      <c r="R399" s="119">
        <v>0.34128468297713788</v>
      </c>
      <c r="S399" s="119">
        <v>1.605347956091429</v>
      </c>
      <c r="T399" s="119">
        <v>-1.2688112605827475</v>
      </c>
      <c r="U399" s="116">
        <v>0.56249860377048688</v>
      </c>
      <c r="V399" s="116">
        <v>0.63193088485305893</v>
      </c>
      <c r="W399" s="91">
        <v>0.78278712198795664</v>
      </c>
      <c r="X399" s="53"/>
      <c r="Y399" s="92">
        <v>398</v>
      </c>
      <c r="Z399" s="116">
        <f>(幕後結果!$AB$2+幕後結果!$AB$4*幕後結果_最佳化!$N1400)*12/3</f>
        <v>0.20686978922593049</v>
      </c>
      <c r="AA399" s="116">
        <f>(幕後結果!$AC$2+幕後結果!$AC$4*幕後結果_最佳化!$O1400)*12/3</f>
        <v>-0.85060694253665547</v>
      </c>
      <c r="AB399" s="116">
        <f>(幕後結果!$AD$2+幕後結果!$AD$4*幕後結果_最佳化!$P1400)*12/3</f>
        <v>0.14022865788453351</v>
      </c>
      <c r="AC399" s="116">
        <f>(幕後結果!$AE$2+幕後結果!$AE$4*幕後結果_最佳化!$Q1400)*12/3</f>
        <v>0.75284404991956722</v>
      </c>
      <c r="AD399" s="116">
        <f>(幕後結果!$AF$2+幕後結果!$AF$4*幕後結果_最佳化!$R1400)*12/3</f>
        <v>-0.17893956452584256</v>
      </c>
      <c r="AE399" s="116">
        <f>(幕後結果!$AG$2+幕後結果!$AG$4*幕後結果_最佳化!$S1400)*12/3</f>
        <v>1.6517972397588903</v>
      </c>
      <c r="AF399" s="116">
        <f>(幕後結果!$AH$2+幕後結果!$AH$4*幕後結果_最佳化!$T1400)*12/3</f>
        <v>-0.70964230259786099</v>
      </c>
      <c r="AG399" s="116">
        <f>(幕後結果!$AI$2+幕後結果!$AI$4*幕後結果_最佳化!$U1400)*12/3</f>
        <v>0.34440367311410297</v>
      </c>
      <c r="AH399" s="116">
        <f>(幕後結果!$AJ$2+幕後結果!$AJ$4*幕後結果_最佳化!$V1400)*12/3</f>
        <v>3.5823148206292343E-2</v>
      </c>
      <c r="AI399" s="93">
        <f>(幕後結果!$AK$2+幕後結果!$AK$4*幕後結果_最佳化!$W1400)*12/3</f>
        <v>1.1495085017197422</v>
      </c>
      <c r="AJ399" s="53"/>
      <c r="AK399" s="53"/>
      <c r="AL399" s="53"/>
      <c r="AM399" s="101">
        <v>398</v>
      </c>
      <c r="AN399" s="120">
        <f t="shared" si="79"/>
        <v>0.1592612441199468</v>
      </c>
      <c r="AO399" s="120">
        <f t="shared" si="80"/>
        <v>0.12659104539811242</v>
      </c>
      <c r="AP399" s="120">
        <f t="shared" si="81"/>
        <v>0.14556969806201572</v>
      </c>
      <c r="AQ399" s="120">
        <f t="shared" si="82"/>
        <v>2.6823196090858471E-2</v>
      </c>
      <c r="AR399" s="120">
        <f t="shared" si="83"/>
        <v>7.5800306346543458E-2</v>
      </c>
      <c r="AS399" s="120">
        <f t="shared" si="84"/>
        <v>0.13636724821712834</v>
      </c>
      <c r="AT399" s="120">
        <f t="shared" si="85"/>
        <v>3.9334617468394589E-2</v>
      </c>
      <c r="AU399" s="120">
        <f t="shared" si="86"/>
        <v>6.720753557382643E-2</v>
      </c>
      <c r="AV399" s="120">
        <f t="shared" si="87"/>
        <v>7.2999451901806872E-2</v>
      </c>
      <c r="AW399" s="120">
        <f t="shared" si="88"/>
        <v>0.15004565682136681</v>
      </c>
      <c r="AX399" s="120">
        <f t="shared" si="89"/>
        <v>0.99999999999999989</v>
      </c>
      <c r="AY399" s="120">
        <f>SUMPRODUCT(AN399:AW399,幕後結果_最佳化!$Z$1005:$AI$1005)</f>
        <v>0.14423024934691911</v>
      </c>
      <c r="AZ399" s="120">
        <f>(SUMPRODUCT(AN399:AW399,MMULT(AN399:AW399,幕後結果!$AB$9:$AK$18)))*252</f>
        <v>3.4764324386791987E-2</v>
      </c>
      <c r="BA399" s="120">
        <f t="shared" si="90"/>
        <v>0.18645193586228057</v>
      </c>
      <c r="BB399" s="115">
        <f t="shared" si="91"/>
        <v>0.54346579389642224</v>
      </c>
      <c r="BC399" s="53"/>
      <c r="BD399" s="53"/>
    </row>
    <row r="400" spans="1:56">
      <c r="A400" s="88">
        <v>399</v>
      </c>
      <c r="B400" s="116">
        <v>0.59529089109893696</v>
      </c>
      <c r="C400" s="116">
        <v>0.96532081524152091</v>
      </c>
      <c r="D400" s="116">
        <v>0.29399498102130428</v>
      </c>
      <c r="E400" s="116">
        <v>0.33612888489368054</v>
      </c>
      <c r="F400" s="116">
        <v>6.781644799131703E-2</v>
      </c>
      <c r="G400" s="116">
        <v>0.56440454297759124</v>
      </c>
      <c r="H400" s="116">
        <v>0.14261935622101385</v>
      </c>
      <c r="I400" s="116">
        <v>0.93500609344432584</v>
      </c>
      <c r="J400" s="116">
        <v>0.42360732684028424</v>
      </c>
      <c r="K400" s="97">
        <v>0.4747335838904212</v>
      </c>
      <c r="L400" s="98"/>
      <c r="M400" s="99">
        <v>399</v>
      </c>
      <c r="N400" s="119">
        <v>0.24117663660405977</v>
      </c>
      <c r="O400" s="119">
        <v>1.8160782504700703</v>
      </c>
      <c r="P400" s="119">
        <v>-0.54175112929073621</v>
      </c>
      <c r="Q400" s="119">
        <v>-0.42305138646700469</v>
      </c>
      <c r="R400" s="119">
        <v>-1.4922527592988954</v>
      </c>
      <c r="S400" s="119">
        <v>0.16214596018940844</v>
      </c>
      <c r="T400" s="119">
        <v>-1.0686249254833624</v>
      </c>
      <c r="U400" s="116">
        <v>1.5141499471599396</v>
      </c>
      <c r="V400" s="116">
        <v>-0.19267353168557605</v>
      </c>
      <c r="W400" s="91">
        <v>-6.3375912429402007E-2</v>
      </c>
      <c r="X400" s="53"/>
      <c r="Y400" s="92">
        <v>399</v>
      </c>
      <c r="Z400" s="116">
        <f>(幕後結果!$AB$2+幕後結果!$AB$4*幕後結果_最佳化!$N1401)*12/3</f>
        <v>0.64750228905545804</v>
      </c>
      <c r="AA400" s="116">
        <f>(幕後結果!$AC$2+幕後結果!$AC$4*幕後結果_最佳化!$O1401)*12/3</f>
        <v>1.5785810863602938</v>
      </c>
      <c r="AB400" s="116">
        <f>(幕後結果!$AD$2+幕後結果!$AD$4*幕後結果_最佳化!$P1401)*12/3</f>
        <v>-0.21237796521924954</v>
      </c>
      <c r="AC400" s="116">
        <f>(幕後結果!$AE$2+幕後結果!$AE$4*幕後結果_最佳化!$Q1401)*12/3</f>
        <v>-0.17579284065126044</v>
      </c>
      <c r="AD400" s="116">
        <f>(幕後結果!$AF$2+幕後結果!$AF$4*幕後結果_最佳化!$R1401)*12/3</f>
        <v>-1.2955426428816437</v>
      </c>
      <c r="AE400" s="116">
        <f>(幕後結果!$AG$2+幕後結果!$AG$4*幕後結果_最佳化!$S1401)*12/3</f>
        <v>0.71763371724582514</v>
      </c>
      <c r="AF400" s="116">
        <f>(幕後結果!$AH$2+幕後結果!$AH$4*幕後結果_最佳化!$T1401)*12/3</f>
        <v>-0.46273359641043704</v>
      </c>
      <c r="AG400" s="116">
        <f>(幕後結果!$AI$2+幕後結果!$AI$4*幕後結果_最佳化!$U1401)*12/3</f>
        <v>0.6475904042290227</v>
      </c>
      <c r="AH400" s="116">
        <f>(幕後結果!$AJ$2+幕後結果!$AJ$4*幕後結果_最佳化!$V1401)*12/3</f>
        <v>-0.43343962272772701</v>
      </c>
      <c r="AI400" s="93">
        <f>(幕後結果!$AK$2+幕後結果!$AK$4*幕後結果_最佳化!$W1401)*12/3</f>
        <v>1.2428678423871492E-2</v>
      </c>
      <c r="AJ400" s="53"/>
      <c r="AK400" s="53"/>
      <c r="AL400" s="53"/>
      <c r="AM400" s="101">
        <v>399</v>
      </c>
      <c r="AN400" s="120">
        <f t="shared" si="79"/>
        <v>0.16629719780396715</v>
      </c>
      <c r="AO400" s="120">
        <f t="shared" si="80"/>
        <v>7.6132086451688286E-2</v>
      </c>
      <c r="AP400" s="120">
        <f t="shared" si="81"/>
        <v>0.10147631672324828</v>
      </c>
      <c r="AQ400" s="120">
        <f t="shared" si="82"/>
        <v>7.9907494548865921E-2</v>
      </c>
      <c r="AR400" s="120">
        <f t="shared" si="83"/>
        <v>0.10653445209390841</v>
      </c>
      <c r="AS400" s="120">
        <f t="shared" si="84"/>
        <v>6.6907115514414944E-2</v>
      </c>
      <c r="AT400" s="120">
        <f t="shared" si="85"/>
        <v>0.16139872757393864</v>
      </c>
      <c r="AU400" s="120">
        <f t="shared" si="86"/>
        <v>9.6341213231324087E-3</v>
      </c>
      <c r="AV400" s="120">
        <f t="shared" si="87"/>
        <v>8.5648751094074577E-2</v>
      </c>
      <c r="AW400" s="120">
        <f t="shared" si="88"/>
        <v>0.14606373687276136</v>
      </c>
      <c r="AX400" s="120">
        <f t="shared" si="89"/>
        <v>1</v>
      </c>
      <c r="AY400" s="120">
        <f>SUMPRODUCT(AN400:AW400,幕後結果_最佳化!$Z$1005:$AI$1005)</f>
        <v>7.5083604451050959E-2</v>
      </c>
      <c r="AZ400" s="120">
        <f>(SUMPRODUCT(AN400:AW400,MMULT(AN400:AW400,幕後結果!$AB$9:$AK$18)))*252</f>
        <v>3.5811831296653787E-2</v>
      </c>
      <c r="BA400" s="120">
        <f t="shared" si="90"/>
        <v>0.18924014187442839</v>
      </c>
      <c r="BB400" s="115">
        <f t="shared" si="91"/>
        <v>0.17006753499691737</v>
      </c>
      <c r="BC400" s="53"/>
      <c r="BD400" s="53"/>
    </row>
    <row r="401" spans="1:56">
      <c r="A401" s="88">
        <v>400</v>
      </c>
      <c r="B401" s="116">
        <v>0.95383925594009877</v>
      </c>
      <c r="C401" s="116">
        <v>0.46861947772946944</v>
      </c>
      <c r="D401" s="116">
        <v>3.0509041195643238E-2</v>
      </c>
      <c r="E401" s="116">
        <v>0.68249125078076278</v>
      </c>
      <c r="F401" s="116">
        <v>0.45938284962184683</v>
      </c>
      <c r="G401" s="116">
        <v>0.38188837841736301</v>
      </c>
      <c r="H401" s="116">
        <v>0.9851158294609228</v>
      </c>
      <c r="I401" s="116">
        <v>0.73089585515144617</v>
      </c>
      <c r="J401" s="116">
        <v>0.30945119219436035</v>
      </c>
      <c r="K401" s="97">
        <v>0.2824481623761177</v>
      </c>
      <c r="L401" s="98"/>
      <c r="M401" s="99">
        <v>400</v>
      </c>
      <c r="N401" s="119">
        <v>1.6832769618091703</v>
      </c>
      <c r="O401" s="119">
        <v>-7.8740595128970164E-2</v>
      </c>
      <c r="P401" s="119">
        <v>-1.8733644006338719</v>
      </c>
      <c r="Q401" s="119">
        <v>0.47467660093539293</v>
      </c>
      <c r="R401" s="119">
        <v>-0.10198863091226756</v>
      </c>
      <c r="S401" s="119">
        <v>-0.30052496477292173</v>
      </c>
      <c r="T401" s="119">
        <v>2.1731591505585937</v>
      </c>
      <c r="U401" s="116">
        <v>0.61552465877974294</v>
      </c>
      <c r="V401" s="116">
        <v>-0.49740655448511517</v>
      </c>
      <c r="W401" s="91">
        <v>-0.57558410883427635</v>
      </c>
      <c r="X401" s="53"/>
      <c r="Y401" s="92">
        <v>400</v>
      </c>
      <c r="Z401" s="116">
        <f>(幕後結果!$AB$2+幕後結果!$AB$4*幕後結果_最佳化!$N1402)*12/3</f>
        <v>2.9594734085815144</v>
      </c>
      <c r="AA401" s="116">
        <f>(幕後結果!$AC$2+幕後結果!$AC$4*幕後結果_最佳化!$O1402)*12/3</f>
        <v>0.14486586237137011</v>
      </c>
      <c r="AB401" s="116">
        <f>(幕後結果!$AD$2+幕後結果!$AD$4*幕後結果_最佳化!$P1402)*12/3</f>
        <v>-1.077006111500836</v>
      </c>
      <c r="AC401" s="116">
        <f>(幕後結果!$AE$2+幕後結果!$AE$4*幕後結果_最佳化!$Q1402)*12/3</f>
        <v>0.41583898401650665</v>
      </c>
      <c r="AD401" s="116">
        <f>(幕後結果!$AF$2+幕後結果!$AF$4*幕後結果_最佳化!$R1402)*12/3</f>
        <v>-0.4326966787839141</v>
      </c>
      <c r="AE401" s="116">
        <f>(幕後結果!$AG$2+幕後結果!$AG$4*幕後結果_最佳化!$S1402)*12/3</f>
        <v>0.53917685667435888</v>
      </c>
      <c r="AF401" s="116">
        <f>(幕後結果!$AH$2+幕後結果!$AH$4*幕後結果_最佳化!$T1402)*12/3</f>
        <v>1.0677916401004184</v>
      </c>
      <c r="AG401" s="116">
        <f>(幕後結果!$AI$2+幕後結果!$AI$4*幕後結果_最佳化!$U1402)*12/3</f>
        <v>0.22140736423512464</v>
      </c>
      <c r="AH401" s="116">
        <f>(幕後結果!$AJ$2+幕後結果!$AJ$4*幕後結果_最佳化!$V1402)*12/3</f>
        <v>-0.10967099415039527</v>
      </c>
      <c r="AI401" s="93">
        <f>(幕後結果!$AK$2+幕後結果!$AK$4*幕後結果_最佳化!$W1402)*12/3</f>
        <v>4.571078056740624E-2</v>
      </c>
      <c r="AJ401" s="53"/>
      <c r="AK401" s="53"/>
      <c r="AL401" s="53"/>
      <c r="AM401" s="101">
        <v>400</v>
      </c>
      <c r="AN401" s="120">
        <f t="shared" si="79"/>
        <v>8.3685926339203132E-2</v>
      </c>
      <c r="AO401" s="120">
        <f t="shared" si="80"/>
        <v>0.14338889237924868</v>
      </c>
      <c r="AP401" s="120">
        <f t="shared" si="81"/>
        <v>8.1414997280435969E-2</v>
      </c>
      <c r="AQ401" s="120">
        <f t="shared" si="82"/>
        <v>0.13654378092619432</v>
      </c>
      <c r="AR401" s="120">
        <f t="shared" si="83"/>
        <v>0.11054501971052022</v>
      </c>
      <c r="AS401" s="120">
        <f t="shared" si="84"/>
        <v>4.2711510856617244E-2</v>
      </c>
      <c r="AT401" s="120">
        <f t="shared" si="85"/>
        <v>6.4905026775444782E-2</v>
      </c>
      <c r="AU401" s="120">
        <f t="shared" si="86"/>
        <v>2.6282171770814391E-2</v>
      </c>
      <c r="AV401" s="120">
        <f t="shared" si="87"/>
        <v>0.15421951991991359</v>
      </c>
      <c r="AW401" s="120">
        <f t="shared" si="88"/>
        <v>0.15630315404160755</v>
      </c>
      <c r="AX401" s="120">
        <f t="shared" si="89"/>
        <v>0.99999999999999989</v>
      </c>
      <c r="AY401" s="120">
        <f>SUMPRODUCT(AN401:AW401,幕後結果_最佳化!$Z$1005:$AI$1005)</f>
        <v>4.4735216930670403E-2</v>
      </c>
      <c r="AZ401" s="120">
        <f>(SUMPRODUCT(AN401:AW401,MMULT(AN401:AW401,幕後結果!$AB$9:$AK$18)))*252</f>
        <v>2.6190158374335897E-2</v>
      </c>
      <c r="BA401" s="120">
        <f t="shared" si="90"/>
        <v>0.16183373682374111</v>
      </c>
      <c r="BB401" s="115">
        <f t="shared" si="91"/>
        <v>1.134013813614897E-2</v>
      </c>
      <c r="BC401" s="53"/>
      <c r="BD401" s="53"/>
    </row>
    <row r="402" spans="1:56">
      <c r="A402" s="88">
        <v>401</v>
      </c>
      <c r="B402" s="116">
        <v>0.76736829342937996</v>
      </c>
      <c r="C402" s="116">
        <v>0.28087165017451743</v>
      </c>
      <c r="D402" s="116">
        <v>0.34142376282526166</v>
      </c>
      <c r="E402" s="116">
        <v>0.74104376507527681</v>
      </c>
      <c r="F402" s="116">
        <v>0.30506576831752819</v>
      </c>
      <c r="G402" s="116">
        <v>0.27746299009591269</v>
      </c>
      <c r="H402" s="116">
        <v>0.44291172572301751</v>
      </c>
      <c r="I402" s="116">
        <v>0.89130518038426021</v>
      </c>
      <c r="J402" s="116">
        <v>0.47074415280160675</v>
      </c>
      <c r="K402" s="97">
        <v>7.5481874013858086E-2</v>
      </c>
      <c r="L402" s="98"/>
      <c r="M402" s="99">
        <v>401</v>
      </c>
      <c r="N402" s="119">
        <v>0.73020741113981802</v>
      </c>
      <c r="O402" s="119">
        <v>-0.58025406326172757</v>
      </c>
      <c r="P402" s="119">
        <v>-0.40858052419165569</v>
      </c>
      <c r="Q402" s="119">
        <v>0.64656661632309576</v>
      </c>
      <c r="R402" s="119">
        <v>-0.50988570601927963</v>
      </c>
      <c r="S402" s="119">
        <v>-0.590394823578547</v>
      </c>
      <c r="T402" s="119">
        <v>-0.1435909955907301</v>
      </c>
      <c r="U402" s="116">
        <v>1.233499027747047</v>
      </c>
      <c r="V402" s="116">
        <v>-7.3399386725114507E-2</v>
      </c>
      <c r="W402" s="91">
        <v>-1.4361356412832946</v>
      </c>
      <c r="X402" s="53"/>
      <c r="Y402" s="92">
        <v>401</v>
      </c>
      <c r="Z402" s="116">
        <f>(幕後結果!$AB$2+幕後結果!$AB$4*幕後結果_最佳化!$N1403)*12/3</f>
        <v>1.4315150290327008</v>
      </c>
      <c r="AA402" s="116">
        <f>(幕後結果!$AC$2+幕後結果!$AC$4*幕後結果_最佳化!$O1403)*12/3</f>
        <v>-0.16582411709299039</v>
      </c>
      <c r="AB402" s="116">
        <f>(幕後結果!$AD$2+幕後結果!$AD$4*幕後結果_最佳化!$P1403)*12/3</f>
        <v>-0.1697499902121464</v>
      </c>
      <c r="AC402" s="116">
        <f>(幕後結果!$AE$2+幕後結果!$AE$4*幕後結果_最佳化!$Q1403)*12/3</f>
        <v>0.56153817800282524</v>
      </c>
      <c r="AD402" s="116">
        <f>(幕後結果!$AF$2+幕後結果!$AF$4*幕後結果_最佳化!$R1403)*12/3</f>
        <v>-0.62568445717577825</v>
      </c>
      <c r="AE402" s="116">
        <f>(幕後結果!$AG$2+幕後結果!$AG$4*幕後結果_最佳化!$S1403)*12/3</f>
        <v>0.37742694716827646</v>
      </c>
      <c r="AF402" s="116">
        <f>(幕後結果!$AH$2+幕後結果!$AH$4*幕後結果_最佳化!$T1403)*12/3</f>
        <v>-0.11554023641936688</v>
      </c>
      <c r="AG402" s="116">
        <f>(幕後結果!$AI$2+幕後結果!$AI$4*幕後結果_最佳化!$U1403)*12/3</f>
        <v>0.32238912624848076</v>
      </c>
      <c r="AH402" s="116">
        <f>(幕後結果!$AJ$2+幕後結果!$AJ$4*幕後結果_最佳化!$V1403)*12/3</f>
        <v>-0.18446104384101539</v>
      </c>
      <c r="AI402" s="93">
        <f>(幕後結果!$AK$2+幕後結果!$AK$4*幕後結果_最佳化!$W1403)*12/3</f>
        <v>-0.34296108138583453</v>
      </c>
      <c r="AJ402" s="53"/>
      <c r="AK402" s="53"/>
      <c r="AL402" s="53"/>
      <c r="AM402" s="101">
        <v>401</v>
      </c>
      <c r="AN402" s="120">
        <f t="shared" si="79"/>
        <v>4.0725905969188153E-2</v>
      </c>
      <c r="AO402" s="120">
        <f t="shared" si="80"/>
        <v>3.0221480224686646E-2</v>
      </c>
      <c r="AP402" s="120">
        <f t="shared" si="81"/>
        <v>0.12750187753048675</v>
      </c>
      <c r="AQ402" s="120">
        <f t="shared" si="82"/>
        <v>0.16688376117898854</v>
      </c>
      <c r="AR402" s="120">
        <f t="shared" si="83"/>
        <v>9.8294815074279424E-2</v>
      </c>
      <c r="AS402" s="120">
        <f t="shared" si="84"/>
        <v>0.11170200433612039</v>
      </c>
      <c r="AT402" s="120">
        <f t="shared" si="85"/>
        <v>0.14638680551917188</v>
      </c>
      <c r="AU402" s="120">
        <f t="shared" si="86"/>
        <v>0.15594851111294947</v>
      </c>
      <c r="AV402" s="120">
        <f t="shared" si="87"/>
        <v>8.3248111638372729E-2</v>
      </c>
      <c r="AW402" s="120">
        <f t="shared" si="88"/>
        <v>3.908672741575614E-2</v>
      </c>
      <c r="AX402" s="120">
        <f t="shared" si="89"/>
        <v>1</v>
      </c>
      <c r="AY402" s="120">
        <f>SUMPRODUCT(AN402:AW402,幕後結果_最佳化!$Z$1005:$AI$1005)</f>
        <v>3.6901961490292748E-2</v>
      </c>
      <c r="AZ402" s="120">
        <f>(SUMPRODUCT(AN402:AW402,MMULT(AN402:AW402,幕後結果!$AB$9:$AK$18)))*252</f>
        <v>2.255891263586034E-2</v>
      </c>
      <c r="BA402" s="120">
        <f t="shared" si="90"/>
        <v>0.15019624707648438</v>
      </c>
      <c r="BB402" s="115">
        <f t="shared" si="91"/>
        <v>-3.9934676308209446E-2</v>
      </c>
      <c r="BC402" s="53"/>
      <c r="BD402" s="53"/>
    </row>
    <row r="403" spans="1:56">
      <c r="A403" s="88">
        <v>402</v>
      </c>
      <c r="B403" s="116">
        <v>0.67290458592522651</v>
      </c>
      <c r="C403" s="116">
        <v>0.49399223473437281</v>
      </c>
      <c r="D403" s="116">
        <v>0.76622422723003347</v>
      </c>
      <c r="E403" s="116">
        <v>0.93905062691460617</v>
      </c>
      <c r="F403" s="116">
        <v>0.69009737843297247</v>
      </c>
      <c r="G403" s="116">
        <v>7.2473192971392209E-2</v>
      </c>
      <c r="H403" s="116">
        <v>0.50463317600861446</v>
      </c>
      <c r="I403" s="116">
        <v>0.78100518793460449</v>
      </c>
      <c r="J403" s="116">
        <v>0.49460496260159936</v>
      </c>
      <c r="K403" s="97">
        <v>0.93733468883220983</v>
      </c>
      <c r="L403" s="98"/>
      <c r="M403" s="99">
        <v>402</v>
      </c>
      <c r="N403" s="119">
        <v>0.44794785781717622</v>
      </c>
      <c r="O403" s="119">
        <v>-1.505980351755663E-2</v>
      </c>
      <c r="P403" s="119">
        <v>0.72646860744556419</v>
      </c>
      <c r="Q403" s="119">
        <v>1.5468527945226751</v>
      </c>
      <c r="R403" s="119">
        <v>0.49612638727619185</v>
      </c>
      <c r="S403" s="119">
        <v>-1.457616112445447</v>
      </c>
      <c r="T403" s="119">
        <v>1.161391106564536E-2</v>
      </c>
      <c r="U403" s="116">
        <v>0.77559251011947228</v>
      </c>
      <c r="V403" s="116">
        <v>-1.3523765506160237E-2</v>
      </c>
      <c r="W403" s="91">
        <v>1.5327777592837879</v>
      </c>
      <c r="X403" s="53"/>
      <c r="Y403" s="92">
        <v>402</v>
      </c>
      <c r="Z403" s="116">
        <f>(幕後結果!$AB$2+幕後結果!$AB$4*幕後結果_最佳化!$N1404)*12/3</f>
        <v>0.97899731990628724</v>
      </c>
      <c r="AA403" s="116">
        <f>(幕後結果!$AC$2+幕後結果!$AC$4*幕後結果_最佳化!$O1404)*12/3</f>
        <v>0.25420918077117816</v>
      </c>
      <c r="AB403" s="116">
        <f>(幕後結果!$AD$2+幕後結果!$AD$4*幕後結果_最佳化!$P1404)*12/3</f>
        <v>0.68731680876843138</v>
      </c>
      <c r="AC403" s="116">
        <f>(幕後結果!$AE$2+幕後結果!$AE$4*幕後結果_最佳化!$Q1404)*12/3</f>
        <v>1.3616560792835715</v>
      </c>
      <c r="AD403" s="116">
        <f>(幕後結果!$AF$2+幕後結果!$AF$4*幕後結果_最佳化!$R1404)*12/3</f>
        <v>2.6962084107355011E-2</v>
      </c>
      <c r="AE403" s="116">
        <f>(幕後結果!$AG$2+幕後結果!$AG$4*幕後結果_最佳化!$S1404)*12/3</f>
        <v>0.13424176416866318</v>
      </c>
      <c r="AF403" s="116">
        <f>(幕後結果!$AH$2+幕後結果!$AH$4*幕後結果_最佳化!$T1404)*12/3</f>
        <v>0.11858140739077931</v>
      </c>
      <c r="AG403" s="116">
        <f>(幕後結果!$AI$2+幕後結果!$AI$4*幕後結果_最佳化!$U1404)*12/3</f>
        <v>0.31418689266066946</v>
      </c>
      <c r="AH403" s="116">
        <f>(幕後結果!$AJ$2+幕後結果!$AJ$4*幕後結果_最佳化!$V1404)*12/3</f>
        <v>0.1304717983969666</v>
      </c>
      <c r="AI403" s="93">
        <f>(幕後結果!$AK$2+幕後結果!$AK$4*幕後結果_最佳化!$W1404)*12/3</f>
        <v>1.3739031183415211</v>
      </c>
      <c r="AJ403" s="53"/>
      <c r="AK403" s="53"/>
      <c r="AL403" s="53"/>
      <c r="AM403" s="101">
        <v>402</v>
      </c>
      <c r="AN403" s="120">
        <f t="shared" si="79"/>
        <v>1.2972173778338359E-2</v>
      </c>
      <c r="AO403" s="120">
        <f t="shared" si="80"/>
        <v>0.15257171967358701</v>
      </c>
      <c r="AP403" s="120">
        <f t="shared" si="81"/>
        <v>9.5293721458520469E-2</v>
      </c>
      <c r="AQ403" s="120">
        <f t="shared" si="82"/>
        <v>0.15929339777802271</v>
      </c>
      <c r="AR403" s="120">
        <f t="shared" si="83"/>
        <v>8.8459761953758806E-2</v>
      </c>
      <c r="AS403" s="120">
        <f t="shared" si="84"/>
        <v>4.0175036518389336E-2</v>
      </c>
      <c r="AT403" s="120">
        <f t="shared" si="85"/>
        <v>0.13723087051661875</v>
      </c>
      <c r="AU403" s="120">
        <f t="shared" si="86"/>
        <v>0.11903517025383852</v>
      </c>
      <c r="AV403" s="120">
        <f t="shared" si="87"/>
        <v>0.17176607300490321</v>
      </c>
      <c r="AW403" s="120">
        <f t="shared" si="88"/>
        <v>2.3202075064022606E-2</v>
      </c>
      <c r="AX403" s="120">
        <f t="shared" si="89"/>
        <v>0.99999999999999978</v>
      </c>
      <c r="AY403" s="120">
        <f>SUMPRODUCT(AN403:AW403,幕後結果_最佳化!$Z$1005:$AI$1005)</f>
        <v>7.6964671920918583E-4</v>
      </c>
      <c r="AZ403" s="120">
        <f>(SUMPRODUCT(AN403:AW403,MMULT(AN403:AW403,幕後結果!$AB$9:$AK$18)))*252</f>
        <v>2.0580500591713884E-2</v>
      </c>
      <c r="BA403" s="120">
        <f t="shared" si="90"/>
        <v>0.14345905545386073</v>
      </c>
      <c r="BB403" s="115">
        <f t="shared" si="91"/>
        <v>-0.29367510574709432</v>
      </c>
      <c r="BC403" s="53"/>
      <c r="BD403" s="53"/>
    </row>
    <row r="404" spans="1:56">
      <c r="A404" s="88">
        <v>403</v>
      </c>
      <c r="B404" s="116">
        <v>0.7938279760806155</v>
      </c>
      <c r="C404" s="116">
        <v>0.81078568266375783</v>
      </c>
      <c r="D404" s="116">
        <v>0.97397659826052685</v>
      </c>
      <c r="E404" s="116">
        <v>0.99136048994488668</v>
      </c>
      <c r="F404" s="116">
        <v>0.55758377995411279</v>
      </c>
      <c r="G404" s="116">
        <v>0.23926609082324846</v>
      </c>
      <c r="H404" s="116">
        <v>0.45359570017638262</v>
      </c>
      <c r="I404" s="116">
        <v>0.92064132307501767</v>
      </c>
      <c r="J404" s="116">
        <v>0.91119308561244328</v>
      </c>
      <c r="K404" s="97">
        <v>0.76158650915314619</v>
      </c>
      <c r="L404" s="98"/>
      <c r="M404" s="99">
        <v>403</v>
      </c>
      <c r="N404" s="119">
        <v>0.81977559196696603</v>
      </c>
      <c r="O404" s="119">
        <v>0.88079528045809097</v>
      </c>
      <c r="P404" s="119">
        <v>1.9427464288803615</v>
      </c>
      <c r="Q404" s="119">
        <v>2.3807161598701185</v>
      </c>
      <c r="R404" s="119">
        <v>0.14484602827960999</v>
      </c>
      <c r="S404" s="119">
        <v>-0.70866533464349835</v>
      </c>
      <c r="T404" s="119">
        <v>-0.11658187635241307</v>
      </c>
      <c r="U404" s="116">
        <v>1.4093985456954701</v>
      </c>
      <c r="V404" s="116">
        <v>1.34813853664278</v>
      </c>
      <c r="W404" s="91">
        <v>0.71141520145471271</v>
      </c>
      <c r="X404" s="53"/>
      <c r="Y404" s="92">
        <v>403</v>
      </c>
      <c r="Z404" s="116">
        <f>(幕後結果!$AB$2+幕後結果!$AB$4*幕後結果_最佳化!$N1405)*12/3</f>
        <v>1.5751104805290457</v>
      </c>
      <c r="AA404" s="116">
        <f>(幕後結果!$AC$2+幕後結果!$AC$4*幕後結果_最佳化!$O1405)*12/3</f>
        <v>0.87776390997165576</v>
      </c>
      <c r="AB404" s="116">
        <f>(幕後結果!$AD$2+幕後結果!$AD$4*幕後結果_最佳化!$P1405)*12/3</f>
        <v>1.7596032385184344</v>
      </c>
      <c r="AC404" s="116">
        <f>(幕後結果!$AE$2+幕後結果!$AE$4*幕後結果_最佳化!$Q1405)*12/3</f>
        <v>2.2399333310414877</v>
      </c>
      <c r="AD404" s="116">
        <f>(幕後結果!$AF$2+幕後結果!$AF$4*幕後結果_最佳化!$R1405)*12/3</f>
        <v>3.7005593253844837E-2</v>
      </c>
      <c r="AE404" s="116">
        <f>(幕後結果!$AG$2+幕後結果!$AG$4*幕後結果_最佳化!$S1405)*12/3</f>
        <v>1.0078705618651589</v>
      </c>
      <c r="AF404" s="116">
        <f>(幕後結果!$AH$2+幕後結果!$AH$4*幕後結果_最佳化!$T1405)*12/3</f>
        <v>0.24299917404125979</v>
      </c>
      <c r="AG404" s="116">
        <f>(幕後結果!$AI$2+幕後結果!$AI$4*幕後結果_最佳化!$U1405)*12/3</f>
        <v>0.804222888031489</v>
      </c>
      <c r="AH404" s="116">
        <f>(幕後結果!$AJ$2+幕後結果!$AJ$4*幕後結果_最佳化!$V1405)*12/3</f>
        <v>1.1439474456451073</v>
      </c>
      <c r="AI404" s="93">
        <f>(幕後結果!$AK$2+幕後結果!$AK$4*幕後結果_最佳化!$W1405)*12/3</f>
        <v>1.6330751963162664</v>
      </c>
      <c r="AJ404" s="53"/>
      <c r="AK404" s="53"/>
      <c r="AL404" s="53"/>
      <c r="AM404" s="101">
        <v>403</v>
      </c>
      <c r="AN404" s="120">
        <f t="shared" si="79"/>
        <v>7.7799507297466722E-2</v>
      </c>
      <c r="AO404" s="120">
        <f t="shared" si="80"/>
        <v>3.9450813499729821E-2</v>
      </c>
      <c r="AP404" s="120">
        <f t="shared" si="81"/>
        <v>8.118381665547128E-2</v>
      </c>
      <c r="AQ404" s="120">
        <f t="shared" si="82"/>
        <v>0.11396588604938541</v>
      </c>
      <c r="AR404" s="120">
        <f t="shared" si="83"/>
        <v>0.18800028846264238</v>
      </c>
      <c r="AS404" s="120">
        <f t="shared" si="84"/>
        <v>0.14371573927641676</v>
      </c>
      <c r="AT404" s="120">
        <f t="shared" si="85"/>
        <v>1.1889345475131029E-2</v>
      </c>
      <c r="AU404" s="120">
        <f t="shared" si="86"/>
        <v>0.11507485422929442</v>
      </c>
      <c r="AV404" s="120">
        <f t="shared" si="87"/>
        <v>9.7040371535060524E-2</v>
      </c>
      <c r="AW404" s="120">
        <f t="shared" si="88"/>
        <v>0.13187937751940171</v>
      </c>
      <c r="AX404" s="120">
        <f t="shared" si="89"/>
        <v>1</v>
      </c>
      <c r="AY404" s="120">
        <f>SUMPRODUCT(AN404:AW404,幕後結果_最佳化!$Z$1005:$AI$1005)</f>
        <v>4.4761565188997154E-2</v>
      </c>
      <c r="AZ404" s="120">
        <f>(SUMPRODUCT(AN404:AW404,MMULT(AN404:AW404,幕後結果!$AB$9:$AK$18)))*252</f>
        <v>2.6701128152610006E-2</v>
      </c>
      <c r="BA404" s="120">
        <f t="shared" si="90"/>
        <v>0.1634047984381426</v>
      </c>
      <c r="BB404" s="115">
        <f t="shared" si="91"/>
        <v>1.1392353264961526E-2</v>
      </c>
      <c r="BC404" s="53"/>
      <c r="BD404" s="53"/>
    </row>
    <row r="405" spans="1:56">
      <c r="A405" s="88">
        <v>404</v>
      </c>
      <c r="B405" s="116">
        <v>0.89336417157962189</v>
      </c>
      <c r="C405" s="116">
        <v>0.92900777806810741</v>
      </c>
      <c r="D405" s="116">
        <v>0.72229626474948039</v>
      </c>
      <c r="E405" s="116">
        <v>0.54536315253190937</v>
      </c>
      <c r="F405" s="116">
        <v>0.82520805411350806</v>
      </c>
      <c r="G405" s="116">
        <v>4.7147225721970054E-2</v>
      </c>
      <c r="H405" s="116">
        <v>0.72474019601254458</v>
      </c>
      <c r="I405" s="116">
        <v>0.56349920486629124</v>
      </c>
      <c r="J405" s="116">
        <v>0.56640170111758192</v>
      </c>
      <c r="K405" s="97">
        <v>0.18976722051280914</v>
      </c>
      <c r="L405" s="98"/>
      <c r="M405" s="99">
        <v>404</v>
      </c>
      <c r="N405" s="119">
        <v>1.2446194787247855</v>
      </c>
      <c r="O405" s="119">
        <v>1.4684411018822163</v>
      </c>
      <c r="P405" s="119">
        <v>0.58967662324307191</v>
      </c>
      <c r="Q405" s="119">
        <v>0.11395471093489057</v>
      </c>
      <c r="R405" s="119">
        <v>0.93539671004010005</v>
      </c>
      <c r="S405" s="119">
        <v>-1.6731668645848281</v>
      </c>
      <c r="T405" s="119">
        <v>0.59698168597678147</v>
      </c>
      <c r="U405" s="116">
        <v>0.15984701160652404</v>
      </c>
      <c r="V405" s="116">
        <v>0.16722044546249878</v>
      </c>
      <c r="W405" s="91">
        <v>-0.87875442698673722</v>
      </c>
      <c r="X405" s="53"/>
      <c r="Y405" s="92">
        <v>404</v>
      </c>
      <c r="Z405" s="116">
        <f>(幕後結果!$AB$2+幕後結果!$AB$4*幕後結果_最佳化!$N1406)*12/3</f>
        <v>2.256218985481067</v>
      </c>
      <c r="AA405" s="116">
        <f>(幕後結果!$AC$2+幕後結果!$AC$4*幕後結果_最佳化!$O1406)*12/3</f>
        <v>1.2774675353169551</v>
      </c>
      <c r="AB405" s="116">
        <f>(幕後結果!$AD$2+幕後結果!$AD$4*幕後結果_最佳化!$P1406)*12/3</f>
        <v>0.8386948970796807</v>
      </c>
      <c r="AC405" s="116">
        <f>(幕後結果!$AE$2+幕後結果!$AE$4*幕後結果_最佳化!$Q1406)*12/3</f>
        <v>0.49493549585610297</v>
      </c>
      <c r="AD405" s="116">
        <f>(幕後結果!$AF$2+幕後結果!$AF$4*幕後結果_最佳化!$R1406)*12/3</f>
        <v>0.35680216406612675</v>
      </c>
      <c r="AE405" s="116">
        <f>(幕後結果!$AG$2+幕後結果!$AG$4*幕後結果_最佳化!$S1406)*12/3</f>
        <v>-0.18400477948344796</v>
      </c>
      <c r="AF405" s="116">
        <f>(幕後結果!$AH$2+幕後結果!$AH$4*幕後結果_最佳化!$T1406)*12/3</f>
        <v>0.58239585642887814</v>
      </c>
      <c r="AG405" s="116">
        <f>(幕後結果!$AI$2+幕後結果!$AI$4*幕後結果_最佳化!$U1406)*12/3</f>
        <v>0.22820632096315038</v>
      </c>
      <c r="AH405" s="116">
        <f>(幕後結果!$AJ$2+幕後結果!$AJ$4*幕後結果_最佳化!$V1406)*12/3</f>
        <v>0.33271136853255728</v>
      </c>
      <c r="AI405" s="93">
        <f>(幕後結果!$AK$2+幕後結果!$AK$4*幕後結果_最佳化!$W1406)*12/3</f>
        <v>3.4968789718284154E-2</v>
      </c>
      <c r="AJ405" s="53"/>
      <c r="AK405" s="53"/>
      <c r="AL405" s="53"/>
      <c r="AM405" s="101">
        <v>404</v>
      </c>
      <c r="AN405" s="120">
        <f t="shared" si="79"/>
        <v>4.5830688511886084E-2</v>
      </c>
      <c r="AO405" s="120">
        <f t="shared" si="80"/>
        <v>2.2782671359820032E-2</v>
      </c>
      <c r="AP405" s="120">
        <f t="shared" si="81"/>
        <v>0.15126628383933807</v>
      </c>
      <c r="AQ405" s="120">
        <f t="shared" si="82"/>
        <v>0.1465684250154248</v>
      </c>
      <c r="AR405" s="120">
        <f t="shared" si="83"/>
        <v>6.342150822362308E-2</v>
      </c>
      <c r="AS405" s="120">
        <f t="shared" si="84"/>
        <v>0.11748927418289681</v>
      </c>
      <c r="AT405" s="120">
        <f t="shared" si="85"/>
        <v>0.14453898388149317</v>
      </c>
      <c r="AU405" s="120">
        <f t="shared" si="86"/>
        <v>0.12868589216269799</v>
      </c>
      <c r="AV405" s="120">
        <f t="shared" si="87"/>
        <v>5.2209157232614399E-2</v>
      </c>
      <c r="AW405" s="120">
        <f t="shared" si="88"/>
        <v>0.12720711559020548</v>
      </c>
      <c r="AX405" s="120">
        <f t="shared" si="89"/>
        <v>0.99999999999999989</v>
      </c>
      <c r="AY405" s="120">
        <f>SUMPRODUCT(AN405:AW405,幕後結果_最佳化!$Z$1005:$AI$1005)</f>
        <v>8.3772482117091596E-2</v>
      </c>
      <c r="AZ405" s="120">
        <f>(SUMPRODUCT(AN405:AW405,MMULT(AN405:AW405,幕後結果!$AB$9:$AK$18)))*252</f>
        <v>2.4110392157957836E-2</v>
      </c>
      <c r="BA405" s="120">
        <f t="shared" si="90"/>
        <v>0.15527521424218946</v>
      </c>
      <c r="BB405" s="115">
        <f t="shared" si="91"/>
        <v>0.26322605521149706</v>
      </c>
      <c r="BC405" s="53"/>
      <c r="BD405" s="53"/>
    </row>
    <row r="406" spans="1:56">
      <c r="A406" s="88">
        <v>405</v>
      </c>
      <c r="B406" s="116">
        <v>0.12527943401014374</v>
      </c>
      <c r="C406" s="116">
        <v>0.12330377674034021</v>
      </c>
      <c r="D406" s="116">
        <v>0.60896888637825319</v>
      </c>
      <c r="E406" s="116">
        <v>0.27412433699496597</v>
      </c>
      <c r="F406" s="116">
        <v>5.4791679766199586E-2</v>
      </c>
      <c r="G406" s="116">
        <v>0.64382016701414235</v>
      </c>
      <c r="H406" s="116">
        <v>5.427590332633403E-2</v>
      </c>
      <c r="I406" s="116">
        <v>0.12624380747264552</v>
      </c>
      <c r="J406" s="116">
        <v>0.69106807691204342</v>
      </c>
      <c r="K406" s="97">
        <v>6.1699352436424437E-2</v>
      </c>
      <c r="L406" s="98"/>
      <c r="M406" s="99">
        <v>405</v>
      </c>
      <c r="N406" s="119">
        <v>-1.1489929977583944</v>
      </c>
      <c r="O406" s="119">
        <v>-1.1586287285192287</v>
      </c>
      <c r="P406" s="119">
        <v>0.27663260359221326</v>
      </c>
      <c r="Q406" s="119">
        <v>-0.60038651315182134</v>
      </c>
      <c r="R406" s="119">
        <v>-1.6000686286874024</v>
      </c>
      <c r="S406" s="119">
        <v>0.36868884277087732</v>
      </c>
      <c r="T406" s="119">
        <v>-1.6047364957341335</v>
      </c>
      <c r="U406" s="116">
        <v>-1.1443280493464183</v>
      </c>
      <c r="V406" s="116">
        <v>0.4988801111382965</v>
      </c>
      <c r="W406" s="91">
        <v>-1.5406634986475296</v>
      </c>
      <c r="X406" s="53"/>
      <c r="Y406" s="92">
        <v>405</v>
      </c>
      <c r="Z406" s="116">
        <f>(幕後結果!$AB$2+幕後結果!$AB$4*幕後結果_最佳化!$N1407)*12/3</f>
        <v>-1.5812136953410907</v>
      </c>
      <c r="AA406" s="116">
        <f>(幕後結果!$AC$2+幕後結果!$AC$4*幕後結果_最佳化!$O1407)*12/3</f>
        <v>-0.48393312135657202</v>
      </c>
      <c r="AB406" s="116">
        <f>(幕後結果!$AD$2+幕後結果!$AD$4*幕後結果_最佳化!$P1407)*12/3</f>
        <v>-5.4462984007704135E-2</v>
      </c>
      <c r="AC406" s="116">
        <f>(幕後結果!$AE$2+幕後結果!$AE$4*幕後結果_最佳化!$Q1407)*12/3</f>
        <v>-0.57933527210831026</v>
      </c>
      <c r="AD406" s="116">
        <f>(幕後結果!$AF$2+幕後結果!$AF$4*幕後結果_最佳化!$R1407)*12/3</f>
        <v>-1.4490445395323437</v>
      </c>
      <c r="AE406" s="116">
        <f>(幕後結果!$AG$2+幕後結果!$AG$4*幕後結果_最佳化!$S1407)*12/3</f>
        <v>0.47114370408424705</v>
      </c>
      <c r="AF406" s="116">
        <f>(幕後結果!$AH$2+幕後結果!$AH$4*幕後結果_最佳化!$T1407)*12/3</f>
        <v>-1.0852471783620325</v>
      </c>
      <c r="AG406" s="116">
        <f>(幕後結果!$AI$2+幕後結果!$AI$4*幕後結果_最佳化!$U1407)*12/3</f>
        <v>-0.7377172243048028</v>
      </c>
      <c r="AH406" s="116">
        <f>(幕後結果!$AJ$2+幕後結果!$AJ$4*幕後結果_最佳化!$V1407)*12/3</f>
        <v>-0.9542439773928697</v>
      </c>
      <c r="AI406" s="93">
        <f>(幕後結果!$AK$2+幕後結果!$AK$4*幕後結果_最佳化!$W1407)*12/3</f>
        <v>-1.0344804011889199</v>
      </c>
      <c r="AJ406" s="53"/>
      <c r="AK406" s="53"/>
      <c r="AL406" s="53"/>
      <c r="AM406" s="101">
        <v>405</v>
      </c>
      <c r="AN406" s="120">
        <f t="shared" si="79"/>
        <v>0.10850285707299925</v>
      </c>
      <c r="AO406" s="120">
        <f t="shared" si="80"/>
        <v>0.142368057405792</v>
      </c>
      <c r="AP406" s="120">
        <f t="shared" si="81"/>
        <v>0.13316622828075525</v>
      </c>
      <c r="AQ406" s="120">
        <f t="shared" si="82"/>
        <v>0.11292966220895539</v>
      </c>
      <c r="AR406" s="120">
        <f t="shared" si="83"/>
        <v>0.11097642761653102</v>
      </c>
      <c r="AS406" s="120">
        <f t="shared" si="84"/>
        <v>0.14675690021645399</v>
      </c>
      <c r="AT406" s="120">
        <f t="shared" si="85"/>
        <v>7.7749608117612987E-2</v>
      </c>
      <c r="AU406" s="120">
        <f t="shared" si="86"/>
        <v>0.11669236976430772</v>
      </c>
      <c r="AV406" s="120">
        <f t="shared" si="87"/>
        <v>4.2587400269127065E-2</v>
      </c>
      <c r="AW406" s="120">
        <f t="shared" si="88"/>
        <v>8.2704890474654211E-3</v>
      </c>
      <c r="AX406" s="120">
        <f t="shared" si="89"/>
        <v>1.0000000000000002</v>
      </c>
      <c r="AY406" s="120">
        <f>SUMPRODUCT(AN406:AW406,幕後結果_最佳化!$Z$1005:$AI$1005)</f>
        <v>0.10165852248004026</v>
      </c>
      <c r="AZ406" s="120">
        <f>(SUMPRODUCT(AN406:AW406,MMULT(AN406:AW406,幕後結果!$AB$9:$AK$18)))*252</f>
        <v>2.6897135720633434E-2</v>
      </c>
      <c r="BA406" s="120">
        <f t="shared" si="90"/>
        <v>0.1640034625263547</v>
      </c>
      <c r="BB406" s="115">
        <f t="shared" si="91"/>
        <v>0.35827610938761734</v>
      </c>
      <c r="BC406" s="53"/>
      <c r="BD406" s="53"/>
    </row>
    <row r="407" spans="1:56">
      <c r="A407" s="88">
        <v>406</v>
      </c>
      <c r="B407" s="116">
        <v>0.50829296552279968</v>
      </c>
      <c r="C407" s="116">
        <v>0.48512788053753253</v>
      </c>
      <c r="D407" s="116">
        <v>0.87249029460291316</v>
      </c>
      <c r="E407" s="116">
        <v>0.13968392258248064</v>
      </c>
      <c r="F407" s="116">
        <v>0.18805636873174802</v>
      </c>
      <c r="G407" s="116">
        <v>0.38124753632953845</v>
      </c>
      <c r="H407" s="116">
        <v>0.61898935943045497</v>
      </c>
      <c r="I407" s="116">
        <v>0.99124171402383054</v>
      </c>
      <c r="J407" s="116">
        <v>0.85162997284585185</v>
      </c>
      <c r="K407" s="97">
        <v>0.39549319198100674</v>
      </c>
      <c r="L407" s="98"/>
      <c r="M407" s="99">
        <v>406</v>
      </c>
      <c r="N407" s="119">
        <v>2.078887917721866E-2</v>
      </c>
      <c r="O407" s="119">
        <v>-3.7287513849745352E-2</v>
      </c>
      <c r="P407" s="119">
        <v>1.1382420827711845</v>
      </c>
      <c r="Q407" s="119">
        <v>-1.0817405147830697</v>
      </c>
      <c r="R407" s="119">
        <v>-0.88508138696915539</v>
      </c>
      <c r="S407" s="119">
        <v>-0.30220594485191293</v>
      </c>
      <c r="T407" s="119">
        <v>0.30282755737992734</v>
      </c>
      <c r="U407" s="116">
        <v>2.3756815705391325</v>
      </c>
      <c r="V407" s="116">
        <v>1.0434497240770337</v>
      </c>
      <c r="W407" s="91">
        <v>-0.26502995754551684</v>
      </c>
      <c r="X407" s="53"/>
      <c r="Y407" s="92">
        <v>406</v>
      </c>
      <c r="Z407" s="116">
        <f>(幕後結果!$AB$2+幕後結果!$AB$4*幕後結果_最佳化!$N1408)*12/3</f>
        <v>0.2941772662658681</v>
      </c>
      <c r="AA407" s="116">
        <f>(幕後結果!$AC$2+幕後結果!$AC$4*幕後結果_最佳化!$O1408)*12/3</f>
        <v>0.26027387368937033</v>
      </c>
      <c r="AB407" s="116">
        <f>(幕後結果!$AD$2+幕後結果!$AD$4*幕後結果_最佳化!$P1408)*12/3</f>
        <v>0.91836197714755574</v>
      </c>
      <c r="AC407" s="116">
        <f>(幕後結果!$AE$2+幕後結果!$AE$4*幕後結果_最佳化!$Q1408)*12/3</f>
        <v>-0.58237428402066205</v>
      </c>
      <c r="AD407" s="116">
        <f>(幕後結果!$AF$2+幕後結果!$AF$4*幕後結果_最佳化!$R1408)*12/3</f>
        <v>-0.77467076535881718</v>
      </c>
      <c r="AE407" s="116">
        <f>(幕後結果!$AG$2+幕後結果!$AG$4*幕後結果_最佳化!$S1408)*12/3</f>
        <v>0.19237279954243602</v>
      </c>
      <c r="AF407" s="116">
        <f>(幕後結果!$AH$2+幕後結果!$AH$4*幕後結果_最佳化!$T1408)*12/3</f>
        <v>9.9026801004026554E-2</v>
      </c>
      <c r="AG407" s="116">
        <f>(幕後結果!$AI$2+幕後結果!$AI$4*幕後結果_最佳化!$U1408)*12/3</f>
        <v>0.72186793370326363</v>
      </c>
      <c r="AH407" s="116">
        <f>(幕後結果!$AJ$2+幕後結果!$AJ$4*幕後結果_最佳化!$V1408)*12/3</f>
        <v>0.59953400311682259</v>
      </c>
      <c r="AI407" s="93">
        <f>(幕後結果!$AK$2+幕後結果!$AK$4*幕後結果_最佳化!$W1408)*12/3</f>
        <v>0.75767336881726821</v>
      </c>
      <c r="AJ407" s="53"/>
      <c r="AK407" s="53"/>
      <c r="AL407" s="53"/>
      <c r="AM407" s="101">
        <v>406</v>
      </c>
      <c r="AN407" s="120">
        <f t="shared" si="79"/>
        <v>0.1926631297574555</v>
      </c>
      <c r="AO407" s="120">
        <f t="shared" si="80"/>
        <v>0.17522969282178646</v>
      </c>
      <c r="AP407" s="120">
        <f t="shared" si="81"/>
        <v>2.5564686080375028E-3</v>
      </c>
      <c r="AQ407" s="120">
        <f t="shared" si="82"/>
        <v>6.7370530609137697E-2</v>
      </c>
      <c r="AR407" s="120">
        <f t="shared" si="83"/>
        <v>9.1615810010898611E-3</v>
      </c>
      <c r="AS407" s="120">
        <f t="shared" si="84"/>
        <v>0.2312025209342686</v>
      </c>
      <c r="AT407" s="120">
        <f t="shared" si="85"/>
        <v>8.0704288671722399E-2</v>
      </c>
      <c r="AU407" s="120">
        <f t="shared" si="86"/>
        <v>8.9377175765950681E-2</v>
      </c>
      <c r="AV407" s="120">
        <f t="shared" si="87"/>
        <v>0.1112138385847766</v>
      </c>
      <c r="AW407" s="120">
        <f t="shared" si="88"/>
        <v>4.0520773245774612E-2</v>
      </c>
      <c r="AX407" s="120">
        <f t="shared" si="89"/>
        <v>1</v>
      </c>
      <c r="AY407" s="120">
        <f>SUMPRODUCT(AN407:AW407,幕後結果_最佳化!$Z$1005:$AI$1005)</f>
        <v>0.21235162445017522</v>
      </c>
      <c r="AZ407" s="120">
        <f>(SUMPRODUCT(AN407:AW407,MMULT(AN407:AW407,幕後結果!$AB$9:$AK$18)))*252</f>
        <v>3.8076919682322768E-2</v>
      </c>
      <c r="BA407" s="120">
        <f t="shared" si="90"/>
        <v>0.19513308197823034</v>
      </c>
      <c r="BB407" s="115">
        <f t="shared" si="91"/>
        <v>0.86839003787722568</v>
      </c>
      <c r="BC407" s="53"/>
      <c r="BD407" s="53"/>
    </row>
    <row r="408" spans="1:56">
      <c r="A408" s="88">
        <v>407</v>
      </c>
      <c r="B408" s="116">
        <v>0.53197113738965185</v>
      </c>
      <c r="C408" s="116">
        <v>0.50476102613053708</v>
      </c>
      <c r="D408" s="116">
        <v>0.78314789856640177</v>
      </c>
      <c r="E408" s="116">
        <v>0.59767189323518743</v>
      </c>
      <c r="F408" s="116">
        <v>0.17759815408381496</v>
      </c>
      <c r="G408" s="116">
        <v>0.65712742610365305</v>
      </c>
      <c r="H408" s="116">
        <v>0.83439605653757565</v>
      </c>
      <c r="I408" s="116">
        <v>0.19175237047952742</v>
      </c>
      <c r="J408" s="116">
        <v>0.5768724539127561</v>
      </c>
      <c r="K408" s="97">
        <v>0.59519730672380122</v>
      </c>
      <c r="L408" s="98"/>
      <c r="M408" s="99">
        <v>407</v>
      </c>
      <c r="N408" s="119">
        <v>8.0225731649064158E-2</v>
      </c>
      <c r="O408" s="119">
        <v>1.1934406012010007E-2</v>
      </c>
      <c r="P408" s="119">
        <v>0.7828687283730732</v>
      </c>
      <c r="Q408" s="119">
        <v>0.24732564473454627</v>
      </c>
      <c r="R408" s="119">
        <v>-0.92455715531005356</v>
      </c>
      <c r="S408" s="119">
        <v>0.40463592453668856</v>
      </c>
      <c r="T408" s="119">
        <v>0.97168378310127956</v>
      </c>
      <c r="U408" s="116">
        <v>-0.87145687851571574</v>
      </c>
      <c r="V408" s="116">
        <v>0.19389883978768091</v>
      </c>
      <c r="W408" s="91">
        <v>0.24093513987146842</v>
      </c>
      <c r="X408" s="53"/>
      <c r="Y408" s="92">
        <v>407</v>
      </c>
      <c r="Z408" s="116">
        <f>(幕後結果!$AB$2+幕後結果!$AB$4*幕後結果_最佳化!$N1409)*12/3</f>
        <v>0.38946625826501552</v>
      </c>
      <c r="AA408" s="116">
        <f>(幕後結果!$AC$2+幕後結果!$AC$4*幕後結果_最佳化!$O1409)*12/3</f>
        <v>0.29252446250269803</v>
      </c>
      <c r="AB408" s="116">
        <f>(幕後結果!$AD$2+幕後結果!$AD$4*幕後結果_最佳化!$P1409)*12/3</f>
        <v>0.65914392986645731</v>
      </c>
      <c r="AC408" s="116">
        <f>(幕後結果!$AE$2+幕後結果!$AE$4*幕後結果_最佳化!$Q1409)*12/3</f>
        <v>0.3603877966057924</v>
      </c>
      <c r="AD408" s="116">
        <f>(幕後結果!$AF$2+幕後結果!$AF$4*幕後結果_最佳化!$R1409)*12/3</f>
        <v>-0.82207099513818671</v>
      </c>
      <c r="AE408" s="116">
        <f>(幕後結果!$AG$2+幕後結果!$AG$4*幕後結果_最佳化!$S1409)*12/3</f>
        <v>0.94718856444572153</v>
      </c>
      <c r="AF408" s="116">
        <f>(幕後結果!$AH$2+幕後結果!$AH$4*幕後結果_最佳化!$T1409)*12/3</f>
        <v>0.44959951572390583</v>
      </c>
      <c r="AG408" s="116">
        <f>(幕後結果!$AI$2+幕後結果!$AI$4*幕後結果_最佳化!$U1409)*12/3</f>
        <v>-0.31142744152912005</v>
      </c>
      <c r="AH408" s="116">
        <f>(幕後結果!$AJ$2+幕後結果!$AJ$4*幕後結果_最佳化!$V1409)*12/3</f>
        <v>-0.13309825982452295</v>
      </c>
      <c r="AI408" s="93">
        <f>(幕後結果!$AK$2+幕後結果!$AK$4*幕後結果_最佳化!$W1409)*12/3</f>
        <v>0.45119859407965879</v>
      </c>
      <c r="AJ408" s="53"/>
      <c r="AK408" s="53"/>
      <c r="AL408" s="53"/>
      <c r="AM408" s="101">
        <v>407</v>
      </c>
      <c r="AN408" s="120">
        <f t="shared" si="79"/>
        <v>1.6010545532530063E-2</v>
      </c>
      <c r="AO408" s="120">
        <f t="shared" si="80"/>
        <v>0.19865580051441403</v>
      </c>
      <c r="AP408" s="120">
        <f t="shared" si="81"/>
        <v>7.2774838886098037E-2</v>
      </c>
      <c r="AQ408" s="120">
        <f t="shared" si="82"/>
        <v>2.3343919220004439E-2</v>
      </c>
      <c r="AR408" s="120">
        <f t="shared" si="83"/>
        <v>9.2974109187743736E-2</v>
      </c>
      <c r="AS408" s="120">
        <f t="shared" si="84"/>
        <v>0.20920100646612086</v>
      </c>
      <c r="AT408" s="120">
        <f t="shared" si="85"/>
        <v>0.13619585313058202</v>
      </c>
      <c r="AU408" s="120">
        <f t="shared" si="86"/>
        <v>1.3030180884955379E-2</v>
      </c>
      <c r="AV408" s="120">
        <f t="shared" si="87"/>
        <v>0.21097341306865852</v>
      </c>
      <c r="AW408" s="120">
        <f t="shared" si="88"/>
        <v>2.6840333108892681E-2</v>
      </c>
      <c r="AX408" s="120">
        <f t="shared" si="89"/>
        <v>0.99999999999999978</v>
      </c>
      <c r="AY408" s="120">
        <f>SUMPRODUCT(AN408:AW408,幕後結果_最佳化!$Z$1005:$AI$1005)</f>
        <v>8.5728975419282927E-2</v>
      </c>
      <c r="AZ408" s="120">
        <f>(SUMPRODUCT(AN408:AW408,MMULT(AN408:AW408,幕後結果!$AB$9:$AK$18)))*252</f>
        <v>2.1568185679320975E-2</v>
      </c>
      <c r="BA408" s="120">
        <f t="shared" si="90"/>
        <v>0.14686111016644596</v>
      </c>
      <c r="BB408" s="115">
        <f t="shared" si="91"/>
        <v>0.29162911386644458</v>
      </c>
      <c r="BC408" s="53"/>
      <c r="BD408" s="53"/>
    </row>
    <row r="409" spans="1:56">
      <c r="A409" s="88">
        <v>408</v>
      </c>
      <c r="B409" s="116">
        <v>0.17195253268449884</v>
      </c>
      <c r="C409" s="116">
        <v>0.79298330385614046</v>
      </c>
      <c r="D409" s="116">
        <v>0.43987795054465972</v>
      </c>
      <c r="E409" s="116">
        <v>0.99652706772561772</v>
      </c>
      <c r="F409" s="116">
        <v>0.11231883490391148</v>
      </c>
      <c r="G409" s="116">
        <v>0.91933808744559897</v>
      </c>
      <c r="H409" s="116">
        <v>0.44539178161176163</v>
      </c>
      <c r="I409" s="116">
        <v>0.99836644888349535</v>
      </c>
      <c r="J409" s="116">
        <v>0.2891392558914363</v>
      </c>
      <c r="K409" s="97">
        <v>0.28333706999442576</v>
      </c>
      <c r="L409" s="98"/>
      <c r="M409" s="99">
        <v>408</v>
      </c>
      <c r="N409" s="119">
        <v>-0.94647755429671199</v>
      </c>
      <c r="O409" s="119">
        <v>0.81681634103954459</v>
      </c>
      <c r="P409" s="119">
        <v>-0.15127866164896278</v>
      </c>
      <c r="Q409" s="119">
        <v>2.6994286619054781</v>
      </c>
      <c r="R409" s="119">
        <v>-1.2142882530228958</v>
      </c>
      <c r="S409" s="119">
        <v>1.400633074758274</v>
      </c>
      <c r="T409" s="119">
        <v>-0.1373127874882773</v>
      </c>
      <c r="U409" s="116">
        <v>2.941420945912558</v>
      </c>
      <c r="V409" s="116">
        <v>-0.55590103336047048</v>
      </c>
      <c r="W409" s="91">
        <v>-0.57295651126954583</v>
      </c>
      <c r="X409" s="53"/>
      <c r="Y409" s="92">
        <v>408</v>
      </c>
      <c r="Z409" s="116">
        <f>(幕後結果!$AB$2+幕後結果!$AB$4*幕後結果_最佳化!$N1410)*12/3</f>
        <v>-1.256541515217404</v>
      </c>
      <c r="AA409" s="116">
        <f>(幕後結果!$AC$2+幕後結果!$AC$4*幕後結果_最佳化!$O1410)*12/3</f>
        <v>0.92287864889485782</v>
      </c>
      <c r="AB409" s="116">
        <f>(幕後結果!$AD$2+幕後結果!$AD$4*幕後結果_最佳化!$P1410)*12/3</f>
        <v>-0.21415023208708342</v>
      </c>
      <c r="AC409" s="116">
        <f>(幕後結果!$AE$2+幕後結果!$AE$4*幕後結果_最佳化!$Q1410)*12/3</f>
        <v>1.9361003644781316</v>
      </c>
      <c r="AD409" s="116">
        <f>(幕後結果!$AF$2+幕後結果!$AF$4*幕後結果_最佳化!$R1410)*12/3</f>
        <v>-1.2519878390432666</v>
      </c>
      <c r="AE409" s="116">
        <f>(幕後結果!$AG$2+幕後結果!$AG$4*幕後結果_最佳化!$S1410)*12/3</f>
        <v>2.0699334928511477</v>
      </c>
      <c r="AF409" s="116">
        <f>(幕後結果!$AH$2+幕後結果!$AH$4*幕後結果_最佳化!$T1410)*12/3</f>
        <v>-8.5011056896084167E-2</v>
      </c>
      <c r="AG409" s="116">
        <f>(幕後結果!$AI$2+幕後結果!$AI$4*幕後結果_最佳化!$U1410)*12/3</f>
        <v>1.4222743245857188</v>
      </c>
      <c r="AH409" s="116">
        <f>(幕後結果!$AJ$2+幕後結果!$AJ$4*幕後結果_最佳化!$V1410)*12/3</f>
        <v>-2.4164955131123628E-2</v>
      </c>
      <c r="AI409" s="93">
        <f>(幕後結果!$AK$2+幕後結果!$AK$4*幕後結果_最佳化!$W1410)*12/3</f>
        <v>0.35810093347217964</v>
      </c>
      <c r="AJ409" s="53"/>
      <c r="AK409" s="53"/>
      <c r="AL409" s="53"/>
      <c r="AM409" s="101">
        <v>408</v>
      </c>
      <c r="AN409" s="120">
        <f t="shared" si="79"/>
        <v>0.1186682698516212</v>
      </c>
      <c r="AO409" s="120">
        <f t="shared" si="80"/>
        <v>0.16838413313865874</v>
      </c>
      <c r="AP409" s="120">
        <f t="shared" si="81"/>
        <v>5.4476748238103383E-2</v>
      </c>
      <c r="AQ409" s="120">
        <f t="shared" si="82"/>
        <v>0.15852030900108036</v>
      </c>
      <c r="AR409" s="120">
        <f t="shared" si="83"/>
        <v>0.10374104682638151</v>
      </c>
      <c r="AS409" s="120">
        <f t="shared" si="84"/>
        <v>0.11255426382035687</v>
      </c>
      <c r="AT409" s="120">
        <f t="shared" si="85"/>
        <v>0.12759139746656392</v>
      </c>
      <c r="AU409" s="120">
        <f t="shared" si="86"/>
        <v>6.9138324737303511E-2</v>
      </c>
      <c r="AV409" s="120">
        <f t="shared" si="87"/>
        <v>4.4560186786308062E-2</v>
      </c>
      <c r="AW409" s="120">
        <f t="shared" si="88"/>
        <v>4.2365320133622528E-2</v>
      </c>
      <c r="AX409" s="120">
        <f t="shared" si="89"/>
        <v>1</v>
      </c>
      <c r="AY409" s="120">
        <f>SUMPRODUCT(AN409:AW409,幕後結果_最佳化!$Z$1005:$AI$1005)</f>
        <v>0.10444388419795796</v>
      </c>
      <c r="AZ409" s="120">
        <f>(SUMPRODUCT(AN409:AW409,MMULT(AN409:AW409,幕後結果!$AB$9:$AK$18)))*252</f>
        <v>2.7039616713054535E-2</v>
      </c>
      <c r="BA409" s="120">
        <f t="shared" si="90"/>
        <v>0.16443727288256313</v>
      </c>
      <c r="BB409" s="115">
        <f t="shared" si="91"/>
        <v>0.37426967207070511</v>
      </c>
      <c r="BC409" s="53"/>
      <c r="BD409" s="53"/>
    </row>
    <row r="410" spans="1:56">
      <c r="A410" s="88">
        <v>409</v>
      </c>
      <c r="B410" s="116">
        <v>0.23440450090427989</v>
      </c>
      <c r="C410" s="116">
        <v>1.3230653421231642E-2</v>
      </c>
      <c r="D410" s="116">
        <v>0.93551897131417605</v>
      </c>
      <c r="E410" s="116">
        <v>2.2988273863437936E-3</v>
      </c>
      <c r="F410" s="116">
        <v>0.25538676579277042</v>
      </c>
      <c r="G410" s="116">
        <v>8.0206391147449319E-2</v>
      </c>
      <c r="H410" s="116">
        <v>0.56939434900889507</v>
      </c>
      <c r="I410" s="116">
        <v>2.7577050115582091E-2</v>
      </c>
      <c r="J410" s="116">
        <v>0.14403652809756884</v>
      </c>
      <c r="K410" s="97">
        <v>0.18245009721981975</v>
      </c>
      <c r="L410" s="98"/>
      <c r="M410" s="99">
        <v>409</v>
      </c>
      <c r="N410" s="119">
        <v>-0.72441824544324218</v>
      </c>
      <c r="O410" s="119">
        <v>-2.219373766766346</v>
      </c>
      <c r="P410" s="119">
        <v>1.5182076588472035</v>
      </c>
      <c r="Q410" s="119">
        <v>-2.8339498420761133</v>
      </c>
      <c r="R410" s="119">
        <v>-0.65763370431600709</v>
      </c>
      <c r="S410" s="119">
        <v>-1.4036846267561844</v>
      </c>
      <c r="T410" s="119">
        <v>0.17483243424901465</v>
      </c>
      <c r="U410" s="116">
        <v>-1.9176602883272003</v>
      </c>
      <c r="V410" s="116">
        <v>-1.0623583016215727</v>
      </c>
      <c r="W410" s="91">
        <v>-0.90606737091629252</v>
      </c>
      <c r="X410" s="53"/>
      <c r="Y410" s="92">
        <v>409</v>
      </c>
      <c r="Z410" s="116">
        <f>(幕後結果!$AB$2+幕後結果!$AB$4*幕後結果_最佳化!$N1411)*12/3</f>
        <v>-0.9005366659583075</v>
      </c>
      <c r="AA410" s="116">
        <f>(幕後結果!$AC$2+幕後結果!$AC$4*幕後結果_最佳化!$O1411)*12/3</f>
        <v>-1.2668239057523891</v>
      </c>
      <c r="AB410" s="116">
        <f>(幕後結果!$AD$2+幕後結果!$AD$4*幕後結果_最佳化!$P1411)*12/3</f>
        <v>0.91895898845033475</v>
      </c>
      <c r="AC410" s="116">
        <f>(幕後結果!$AE$2+幕後結果!$AE$4*幕後結果_最佳化!$Q1411)*12/3</f>
        <v>-2.0588436152300162</v>
      </c>
      <c r="AD410" s="116">
        <f>(幕後結果!$AF$2+幕後結果!$AF$4*幕後結果_最佳化!$R1411)*12/3</f>
        <v>-0.71135113931095539</v>
      </c>
      <c r="AE410" s="116">
        <f>(幕後結果!$AG$2+幕後結果!$AG$4*幕後結果_最佳化!$S1411)*12/3</f>
        <v>-1.1566296164094521</v>
      </c>
      <c r="AF410" s="116">
        <f>(幕後結果!$AH$2+幕後結果!$AH$4*幕後結果_最佳化!$T1411)*12/3</f>
        <v>-0.25355359607416245</v>
      </c>
      <c r="AG410" s="116">
        <f>(幕後結果!$AI$2+幕後結果!$AI$4*幕後結果_最佳化!$U1411)*12/3</f>
        <v>-1.3879417567484971</v>
      </c>
      <c r="AH410" s="116">
        <f>(幕後結果!$AJ$2+幕後結果!$AJ$4*幕後結果_最佳化!$V1411)*12/3</f>
        <v>-1.3678854617062246</v>
      </c>
      <c r="AI410" s="93">
        <f>(幕後結果!$AK$2+幕後結果!$AK$4*幕後結果_最佳化!$W1411)*12/3</f>
        <v>-0.92086875301173932</v>
      </c>
      <c r="AJ410" s="53"/>
      <c r="AK410" s="53"/>
      <c r="AL410" s="53"/>
      <c r="AM410" s="101">
        <v>409</v>
      </c>
      <c r="AN410" s="120">
        <f t="shared" si="79"/>
        <v>0.12090030431131099</v>
      </c>
      <c r="AO410" s="120">
        <f t="shared" si="80"/>
        <v>4.8321468145552771E-2</v>
      </c>
      <c r="AP410" s="120">
        <f t="shared" si="81"/>
        <v>5.2826983993803457E-2</v>
      </c>
      <c r="AQ410" s="120">
        <f t="shared" si="82"/>
        <v>0.15407947749380593</v>
      </c>
      <c r="AR410" s="120">
        <f t="shared" si="83"/>
        <v>0.14772254540761767</v>
      </c>
      <c r="AS410" s="120">
        <f t="shared" si="84"/>
        <v>0.14922018517740845</v>
      </c>
      <c r="AT410" s="120">
        <f t="shared" si="85"/>
        <v>5.0391034789706496E-2</v>
      </c>
      <c r="AU410" s="120">
        <f t="shared" si="86"/>
        <v>0.13988531932018275</v>
      </c>
      <c r="AV410" s="120">
        <f t="shared" si="87"/>
        <v>1.1630427174990647E-2</v>
      </c>
      <c r="AW410" s="120">
        <f t="shared" si="88"/>
        <v>0.12502225418562071</v>
      </c>
      <c r="AX410" s="120">
        <f t="shared" si="89"/>
        <v>0.99999999999999989</v>
      </c>
      <c r="AY410" s="120">
        <f>SUMPRODUCT(AN410:AW410,幕後結果_最佳化!$Z$1005:$AI$1005)</f>
        <v>0.10326147489238158</v>
      </c>
      <c r="AZ410" s="120">
        <f>(SUMPRODUCT(AN410:AW410,MMULT(AN410:AW410,幕後結果!$AB$9:$AK$18)))*252</f>
        <v>2.9590124433483338E-2</v>
      </c>
      <c r="BA410" s="120">
        <f t="shared" si="90"/>
        <v>0.17201780266438513</v>
      </c>
      <c r="BB410" s="115">
        <f t="shared" si="91"/>
        <v>0.35090248775093164</v>
      </c>
      <c r="BC410" s="53"/>
      <c r="BD410" s="53"/>
    </row>
    <row r="411" spans="1:56">
      <c r="A411" s="88">
        <v>410</v>
      </c>
      <c r="B411" s="116">
        <v>0.81408197636923862</v>
      </c>
      <c r="C411" s="116">
        <v>0.25449645868891335</v>
      </c>
      <c r="D411" s="116">
        <v>0.66387748309387251</v>
      </c>
      <c r="E411" s="116">
        <v>9.1321031570584799E-2</v>
      </c>
      <c r="F411" s="116">
        <v>0.8093354269299764</v>
      </c>
      <c r="G411" s="116">
        <v>0.9250916564096181</v>
      </c>
      <c r="H411" s="116">
        <v>0.37591612388128826</v>
      </c>
      <c r="I411" s="116">
        <v>2.242972468904969E-2</v>
      </c>
      <c r="J411" s="116">
        <v>0.38614099178164762</v>
      </c>
      <c r="K411" s="97">
        <v>0.46608377522737165</v>
      </c>
      <c r="L411" s="98"/>
      <c r="M411" s="99">
        <v>410</v>
      </c>
      <c r="N411" s="119">
        <v>0.89303944904356758</v>
      </c>
      <c r="O411" s="119">
        <v>-0.66040663200700223</v>
      </c>
      <c r="P411" s="119">
        <v>0.42306884296500336</v>
      </c>
      <c r="Q411" s="119">
        <v>-1.3326640886761254</v>
      </c>
      <c r="R411" s="119">
        <v>0.8754499232814632</v>
      </c>
      <c r="S411" s="119">
        <v>1.440179267801633</v>
      </c>
      <c r="T411" s="119">
        <v>-0.31622432225631386</v>
      </c>
      <c r="U411" s="116">
        <v>-2.0059699950781047</v>
      </c>
      <c r="V411" s="116">
        <v>-0.28939125863887272</v>
      </c>
      <c r="W411" s="91">
        <v>-8.5118037551150466E-2</v>
      </c>
      <c r="X411" s="53"/>
      <c r="Y411" s="92">
        <v>410</v>
      </c>
      <c r="Z411" s="116">
        <f>(幕後結果!$AB$2+幕後結果!$AB$4*幕後結果_最佳化!$N1412)*12/3</f>
        <v>1.69256688678989</v>
      </c>
      <c r="AA411" s="116">
        <f>(幕後結果!$AC$2+幕後結果!$AC$4*幕後結果_最佳化!$O1412)*12/3</f>
        <v>-0.231718889199794</v>
      </c>
      <c r="AB411" s="116">
        <f>(幕後結果!$AD$2+幕後結果!$AD$4*幕後結果_最佳化!$P1412)*12/3</f>
        <v>0.49952617888097262</v>
      </c>
      <c r="AC411" s="116">
        <f>(幕後結果!$AE$2+幕後結果!$AE$4*幕後結果_最佳化!$Q1412)*12/3</f>
        <v>-0.76617898292926867</v>
      </c>
      <c r="AD411" s="116">
        <f>(幕後結果!$AF$2+幕後結果!$AF$4*幕後結果_最佳化!$R1412)*12/3</f>
        <v>0.25807428914889219</v>
      </c>
      <c r="AE411" s="116">
        <f>(幕後結果!$AG$2+幕後結果!$AG$4*幕後結果_最佳化!$S1412)*12/3</f>
        <v>1.1166346542543923</v>
      </c>
      <c r="AF411" s="116">
        <f>(幕後結果!$AH$2+幕後結果!$AH$4*幕後結果_最佳化!$T1412)*12/3</f>
        <v>-0.11589506797102156</v>
      </c>
      <c r="AG411" s="116">
        <f>(幕後結果!$AI$2+幕後結果!$AI$4*幕後結果_最佳化!$U1412)*12/3</f>
        <v>-0.57213824152577308</v>
      </c>
      <c r="AH411" s="116">
        <f>(幕後結果!$AJ$2+幕後結果!$AJ$4*幕後結果_最佳化!$V1412)*12/3</f>
        <v>-0.51456147087880644</v>
      </c>
      <c r="AI411" s="93">
        <f>(幕後結果!$AK$2+幕後結果!$AK$4*幕後結果_最佳化!$W1412)*12/3</f>
        <v>0.11860423585119884</v>
      </c>
      <c r="AJ411" s="53"/>
      <c r="AK411" s="53"/>
      <c r="AL411" s="53"/>
      <c r="AM411" s="101">
        <v>410</v>
      </c>
      <c r="AN411" s="120">
        <f t="shared" si="79"/>
        <v>5.9116687773981012E-2</v>
      </c>
      <c r="AO411" s="120">
        <f t="shared" si="80"/>
        <v>2.5225911014560305E-2</v>
      </c>
      <c r="AP411" s="120">
        <f t="shared" si="81"/>
        <v>1.2933253021293774E-2</v>
      </c>
      <c r="AQ411" s="120">
        <f t="shared" si="82"/>
        <v>0.11038883791909966</v>
      </c>
      <c r="AR411" s="120">
        <f t="shared" si="83"/>
        <v>0.24201395041419191</v>
      </c>
      <c r="AS411" s="120">
        <f t="shared" si="84"/>
        <v>9.1078775156369876E-2</v>
      </c>
      <c r="AT411" s="120">
        <f t="shared" si="85"/>
        <v>0.23075703809643366</v>
      </c>
      <c r="AU411" s="120">
        <f t="shared" si="86"/>
        <v>0.16544934794757732</v>
      </c>
      <c r="AV411" s="120">
        <f t="shared" si="87"/>
        <v>3.0292707892723252E-2</v>
      </c>
      <c r="AW411" s="120">
        <f t="shared" si="88"/>
        <v>3.2743490763769166E-2</v>
      </c>
      <c r="AX411" s="120">
        <f t="shared" si="89"/>
        <v>0.99999999999999989</v>
      </c>
      <c r="AY411" s="120">
        <f>SUMPRODUCT(AN411:AW411,幕後結果_最佳化!$Z$1005:$AI$1005)</f>
        <v>-2.6059473832032238E-2</v>
      </c>
      <c r="AZ411" s="120">
        <f>(SUMPRODUCT(AN411:AW411,MMULT(AN411:AW411,幕後結果!$AB$9:$AK$18)))*252</f>
        <v>2.0989827994651735E-2</v>
      </c>
      <c r="BA411" s="120">
        <f t="shared" si="90"/>
        <v>0.14487866645801145</v>
      </c>
      <c r="BB411" s="115">
        <f t="shared" si="91"/>
        <v>-0.47598087087596147</v>
      </c>
      <c r="BC411" s="53"/>
      <c r="BD411" s="53"/>
    </row>
    <row r="412" spans="1:56">
      <c r="A412" s="88">
        <v>411</v>
      </c>
      <c r="B412" s="116">
        <v>0.235897595386797</v>
      </c>
      <c r="C412" s="116">
        <v>2.8136395665644631E-2</v>
      </c>
      <c r="D412" s="116">
        <v>0.22467466077835163</v>
      </c>
      <c r="E412" s="116">
        <v>0.19461333899035593</v>
      </c>
      <c r="F412" s="116">
        <v>0.72329598721017896</v>
      </c>
      <c r="G412" s="116">
        <v>0.95401589303774537</v>
      </c>
      <c r="H412" s="116">
        <v>0.13997081641838949</v>
      </c>
      <c r="I412" s="116">
        <v>0.4137876465724355</v>
      </c>
      <c r="J412" s="116">
        <v>0.88670942827662991</v>
      </c>
      <c r="K412" s="97">
        <v>0.92908185636242457</v>
      </c>
      <c r="L412" s="98"/>
      <c r="M412" s="99">
        <v>411</v>
      </c>
      <c r="N412" s="119">
        <v>-0.71956122877944828</v>
      </c>
      <c r="O412" s="119">
        <v>-1.9089170643409457</v>
      </c>
      <c r="P412" s="119">
        <v>-0.75650025169623591</v>
      </c>
      <c r="Q412" s="119">
        <v>-0.86102063537011908</v>
      </c>
      <c r="R412" s="119">
        <v>0.59266103149915794</v>
      </c>
      <c r="S412" s="119">
        <v>1.6851055247907782</v>
      </c>
      <c r="T412" s="119">
        <v>-1.0804504670625148</v>
      </c>
      <c r="U412" s="116">
        <v>-0.21781238661023661</v>
      </c>
      <c r="V412" s="116">
        <v>1.2092126905019764</v>
      </c>
      <c r="W412" s="91">
        <v>1.4689871033377917</v>
      </c>
      <c r="X412" s="53"/>
      <c r="Y412" s="92">
        <v>411</v>
      </c>
      <c r="Z412" s="116">
        <f>(幕後結果!$AB$2+幕後結果!$AB$4*幕後結果_最佳化!$N1413)*12/3</f>
        <v>-0.89274991072534482</v>
      </c>
      <c r="AA412" s="116">
        <f>(幕後結果!$AC$2+幕後結果!$AC$4*幕後結果_最佳化!$O1413)*12/3</f>
        <v>-1.0443426293148685</v>
      </c>
      <c r="AB412" s="116">
        <f>(幕後結果!$AD$2+幕後結果!$AD$4*幕後結果_最佳化!$P1413)*12/3</f>
        <v>-0.81563667892127734</v>
      </c>
      <c r="AC412" s="116">
        <f>(幕後結果!$AE$2+幕後結果!$AE$4*幕後結果_最佳化!$Q1413)*12/3</f>
        <v>-0.8847798073321016</v>
      </c>
      <c r="AD412" s="116">
        <f>(幕後結果!$AF$2+幕後結果!$AF$4*幕後結果_最佳化!$R1413)*12/3</f>
        <v>-0.28478177666709059</v>
      </c>
      <c r="AE412" s="116">
        <f>(幕後結果!$AG$2+幕後結果!$AG$4*幕後結果_最佳化!$S1413)*12/3</f>
        <v>1.0374825316524445</v>
      </c>
      <c r="AF412" s="116">
        <f>(幕後結果!$AH$2+幕後結果!$AH$4*幕後結果_最佳化!$T1413)*12/3</f>
        <v>-0.79884028346925262</v>
      </c>
      <c r="AG412" s="116">
        <f>(幕後結果!$AI$2+幕後結果!$AI$4*幕後結果_最佳化!$U1413)*12/3</f>
        <v>-9.6451630290816423E-2</v>
      </c>
      <c r="AH412" s="116">
        <f>(幕後結果!$AJ$2+幕後結果!$AJ$4*幕後結果_最佳化!$V1413)*12/3</f>
        <v>-0.19423788227955707</v>
      </c>
      <c r="AI412" s="93">
        <f>(幕後結果!$AK$2+幕後結果!$AK$4*幕後結果_最佳化!$W1413)*12/3</f>
        <v>1.1705112046733492</v>
      </c>
      <c r="AJ412" s="53"/>
      <c r="AK412" s="53"/>
      <c r="AL412" s="53"/>
      <c r="AM412" s="101">
        <v>411</v>
      </c>
      <c r="AN412" s="120">
        <f t="shared" si="79"/>
        <v>1.0787924294847703E-2</v>
      </c>
      <c r="AO412" s="120">
        <f t="shared" si="80"/>
        <v>0.16591435448152153</v>
      </c>
      <c r="AP412" s="120">
        <f t="shared" si="81"/>
        <v>2.4377619174504889E-2</v>
      </c>
      <c r="AQ412" s="120">
        <f t="shared" si="82"/>
        <v>8.5749684082603805E-2</v>
      </c>
      <c r="AR412" s="120">
        <f t="shared" si="83"/>
        <v>0.16531609023518079</v>
      </c>
      <c r="AS412" s="120">
        <f t="shared" si="84"/>
        <v>0.14971530669071617</v>
      </c>
      <c r="AT412" s="120">
        <f t="shared" si="85"/>
        <v>0.14930016501546967</v>
      </c>
      <c r="AU412" s="120">
        <f t="shared" si="86"/>
        <v>6.296153160393915E-2</v>
      </c>
      <c r="AV412" s="120">
        <f t="shared" si="87"/>
        <v>6.8684396748089613E-2</v>
      </c>
      <c r="AW412" s="120">
        <f t="shared" si="88"/>
        <v>0.11719292767312656</v>
      </c>
      <c r="AX412" s="120">
        <f t="shared" si="89"/>
        <v>1</v>
      </c>
      <c r="AY412" s="120">
        <f>SUMPRODUCT(AN412:AW412,幕後結果_最佳化!$Z$1005:$AI$1005)</f>
        <v>7.4761714169482046E-2</v>
      </c>
      <c r="AZ412" s="120">
        <f>(SUMPRODUCT(AN412:AW412,MMULT(AN412:AW412,幕後結果!$AB$9:$AK$18)))*252</f>
        <v>1.8742491798306875E-2</v>
      </c>
      <c r="BA412" s="120">
        <f t="shared" si="90"/>
        <v>0.136903220554912</v>
      </c>
      <c r="BB412" s="115">
        <f t="shared" si="91"/>
        <v>0.23273166285158561</v>
      </c>
      <c r="BC412" s="53"/>
      <c r="BD412" s="53"/>
    </row>
    <row r="413" spans="1:56">
      <c r="A413" s="88">
        <v>412</v>
      </c>
      <c r="B413" s="116">
        <v>7.2058792208504086E-2</v>
      </c>
      <c r="C413" s="116">
        <v>0.24761590183767312</v>
      </c>
      <c r="D413" s="116">
        <v>3.7670925370888231E-2</v>
      </c>
      <c r="E413" s="116">
        <v>0.93412296572828057</v>
      </c>
      <c r="F413" s="116">
        <v>0.15653030233929099</v>
      </c>
      <c r="G413" s="116">
        <v>0.7744825380662177</v>
      </c>
      <c r="H413" s="116">
        <v>0.67315117103077116</v>
      </c>
      <c r="I413" s="116">
        <v>0.73808726626288723</v>
      </c>
      <c r="J413" s="116">
        <v>0.5399383430594995</v>
      </c>
      <c r="K413" s="97">
        <v>0.38678067251641424</v>
      </c>
      <c r="L413" s="98"/>
      <c r="M413" s="99">
        <v>412</v>
      </c>
      <c r="N413" s="119">
        <v>-1.4606279033186871</v>
      </c>
      <c r="O413" s="119">
        <v>-0.68201130308877889</v>
      </c>
      <c r="P413" s="119">
        <v>-1.7783776509461284</v>
      </c>
      <c r="Q413" s="119">
        <v>1.5072208074002891</v>
      </c>
      <c r="R413" s="119">
        <v>-1.0088207564394347</v>
      </c>
      <c r="S413" s="119">
        <v>0.75369077267427487</v>
      </c>
      <c r="T413" s="119">
        <v>0.44863129005376323</v>
      </c>
      <c r="U413" s="116">
        <v>0.63745967651465352</v>
      </c>
      <c r="V413" s="116">
        <v>0.10027838925027314</v>
      </c>
      <c r="W413" s="91">
        <v>-0.28771965289716811</v>
      </c>
      <c r="X413" s="53"/>
      <c r="Y413" s="92">
        <v>412</v>
      </c>
      <c r="Z413" s="116">
        <f>(幕後結果!$AB$2+幕後結果!$AB$4*幕後結果_最佳化!$N1414)*12/3</f>
        <v>-2.0808258852136308</v>
      </c>
      <c r="AA413" s="116">
        <f>(幕後結果!$AC$2+幕後結果!$AC$4*幕後結果_最佳化!$O1414)*12/3</f>
        <v>-0.12593395890981368</v>
      </c>
      <c r="AB413" s="116">
        <f>(幕後結果!$AD$2+幕後結果!$AD$4*幕後結果_最佳化!$P1414)*12/3</f>
        <v>-1.671760023198092</v>
      </c>
      <c r="AC413" s="116">
        <f>(幕後結果!$AE$2+幕後結果!$AE$4*幕後結果_最佳化!$Q1414)*12/3</f>
        <v>0.68485580920477496</v>
      </c>
      <c r="AD413" s="116">
        <f>(幕後結果!$AF$2+幕後結果!$AF$4*幕後結果_最佳化!$R1414)*12/3</f>
        <v>-1.4124261115658807</v>
      </c>
      <c r="AE413" s="116">
        <f>(幕後結果!$AG$2+幕後結果!$AG$4*幕後結果_最佳化!$S1414)*12/3</f>
        <v>1.081299775473981</v>
      </c>
      <c r="AF413" s="116">
        <f>(幕後結果!$AH$2+幕後結果!$AH$4*幕後結果_最佳化!$T1414)*12/3</f>
        <v>-9.6899438771135757E-2</v>
      </c>
      <c r="AG413" s="116">
        <f>(幕後結果!$AI$2+幕後結果!$AI$4*幕後結果_最佳化!$U1414)*12/3</f>
        <v>0.19561399276760463</v>
      </c>
      <c r="AH413" s="116">
        <f>(幕後結果!$AJ$2+幕後結果!$AJ$4*幕後結果_最佳化!$V1414)*12/3</f>
        <v>-0.58059773272560167</v>
      </c>
      <c r="AI413" s="93">
        <f>(幕後結果!$AK$2+幕後結果!$AK$4*幕後結果_最佳化!$W1414)*12/3</f>
        <v>-9.8621585672861944E-2</v>
      </c>
      <c r="AJ413" s="53"/>
      <c r="AK413" s="53"/>
      <c r="AL413" s="53"/>
      <c r="AM413" s="101">
        <v>412</v>
      </c>
      <c r="AN413" s="120">
        <f t="shared" si="79"/>
        <v>0.11298673848796568</v>
      </c>
      <c r="AO413" s="120">
        <f t="shared" si="80"/>
        <v>3.6711420103865078E-2</v>
      </c>
      <c r="AP413" s="120">
        <f t="shared" si="81"/>
        <v>0.11098025966066084</v>
      </c>
      <c r="AQ413" s="120">
        <f t="shared" si="82"/>
        <v>6.5499202216538044E-2</v>
      </c>
      <c r="AR413" s="120">
        <f t="shared" si="83"/>
        <v>0.15211031148833548</v>
      </c>
      <c r="AS413" s="120">
        <f t="shared" si="84"/>
        <v>0.1377472559243878</v>
      </c>
      <c r="AT413" s="120">
        <f t="shared" si="85"/>
        <v>0.2158890037247789</v>
      </c>
      <c r="AU413" s="120">
        <f t="shared" si="86"/>
        <v>7.8695584681460998E-2</v>
      </c>
      <c r="AV413" s="120">
        <f t="shared" si="87"/>
        <v>8.9269164547886054E-2</v>
      </c>
      <c r="AW413" s="120">
        <f t="shared" si="88"/>
        <v>1.1105916412110081E-4</v>
      </c>
      <c r="AX413" s="120">
        <f t="shared" si="89"/>
        <v>1</v>
      </c>
      <c r="AY413" s="120">
        <f>SUMPRODUCT(AN413:AW413,幕後結果_最佳化!$Z$1005:$AI$1005)</f>
        <v>2.9978895487918027E-2</v>
      </c>
      <c r="AZ413" s="120">
        <f>(SUMPRODUCT(AN413:AW413,MMULT(AN413:AW413,幕後結果!$AB$9:$AK$18)))*252</f>
        <v>2.7468717670116258E-2</v>
      </c>
      <c r="BA413" s="120">
        <f t="shared" si="90"/>
        <v>0.16573689290594373</v>
      </c>
      <c r="BB413" s="115">
        <f t="shared" si="91"/>
        <v>-7.7961546675155452E-2</v>
      </c>
      <c r="BC413" s="53"/>
      <c r="BD413" s="53"/>
    </row>
    <row r="414" spans="1:56">
      <c r="A414" s="88">
        <v>413</v>
      </c>
      <c r="B414" s="116">
        <v>0.99235064279041252</v>
      </c>
      <c r="C414" s="116">
        <v>0.3460320850120826</v>
      </c>
      <c r="D414" s="116">
        <v>0.33628050990940195</v>
      </c>
      <c r="E414" s="116">
        <v>0.74469518412764613</v>
      </c>
      <c r="F414" s="116">
        <v>0.13709442691814844</v>
      </c>
      <c r="G414" s="116">
        <v>0.87062635507039032</v>
      </c>
      <c r="H414" s="116">
        <v>0.18885047612640538</v>
      </c>
      <c r="I414" s="116">
        <v>0.92719898794567968</v>
      </c>
      <c r="J414" s="116">
        <v>0.81859271838762493</v>
      </c>
      <c r="K414" s="97">
        <v>0.59498860941014686</v>
      </c>
      <c r="L414" s="98"/>
      <c r="M414" s="99">
        <v>413</v>
      </c>
      <c r="N414" s="119">
        <v>2.4252294423627503</v>
      </c>
      <c r="O414" s="119">
        <v>-0.39605538549912933</v>
      </c>
      <c r="P414" s="119">
        <v>-0.42263577645174244</v>
      </c>
      <c r="Q414" s="119">
        <v>0.65788873191708919</v>
      </c>
      <c r="R414" s="119">
        <v>-1.0934669009512881</v>
      </c>
      <c r="S414" s="119">
        <v>1.1293569399475585</v>
      </c>
      <c r="T414" s="119">
        <v>-0.88214027980903531</v>
      </c>
      <c r="U414" s="116">
        <v>1.4552429146301309</v>
      </c>
      <c r="V414" s="116">
        <v>0.91001506820950639</v>
      </c>
      <c r="W414" s="91">
        <v>0.24039664201161506</v>
      </c>
      <c r="X414" s="53"/>
      <c r="Y414" s="92">
        <v>413</v>
      </c>
      <c r="Z414" s="116">
        <f>(幕後結果!$AB$2+幕後結果!$AB$4*幕後結果_最佳化!$N1415)*12/3</f>
        <v>4.1489695047401618</v>
      </c>
      <c r="AA414" s="116">
        <f>(幕後結果!$AC$2+幕後結果!$AC$4*幕後結果_最佳化!$O1415)*12/3</f>
        <v>-0.12101882458009217</v>
      </c>
      <c r="AB414" s="116">
        <f>(幕後結果!$AD$2+幕後結果!$AD$4*幕後結果_最佳化!$P1415)*12/3</f>
        <v>0.17029784422247388</v>
      </c>
      <c r="AC414" s="116">
        <f>(幕後結果!$AE$2+幕後結果!$AE$4*幕後結果_最佳化!$Q1415)*12/3</f>
        <v>0.83076698551420458</v>
      </c>
      <c r="AD414" s="116">
        <f>(幕後結果!$AF$2+幕後結果!$AF$4*幕後結果_最佳化!$R1415)*12/3</f>
        <v>-0.68279894119675255</v>
      </c>
      <c r="AE414" s="116">
        <f>(幕後結果!$AG$2+幕後結果!$AG$4*幕後結果_最佳化!$S1415)*12/3</f>
        <v>1.6467017143620337</v>
      </c>
      <c r="AF414" s="116">
        <f>(幕後結果!$AH$2+幕後結果!$AH$4*幕後結果_最佳化!$T1415)*12/3</f>
        <v>-0.32601565633284146</v>
      </c>
      <c r="AG414" s="116">
        <f>(幕後結果!$AI$2+幕後結果!$AI$4*幕後結果_最佳化!$U1415)*12/3</f>
        <v>0.60155645586565731</v>
      </c>
      <c r="AH414" s="116">
        <f>(幕後結果!$AJ$2+幕後結果!$AJ$4*幕後結果_最佳化!$V1415)*12/3</f>
        <v>0.39358553866300666</v>
      </c>
      <c r="AI414" s="93">
        <f>(幕後結果!$AK$2+幕後結果!$AK$4*幕後結果_最佳化!$W1415)*12/3</f>
        <v>1.0085240319873541</v>
      </c>
      <c r="AJ414" s="53"/>
      <c r="AK414" s="53"/>
      <c r="AL414" s="53"/>
      <c r="AM414" s="101">
        <v>413</v>
      </c>
      <c r="AN414" s="120">
        <f t="shared" si="79"/>
        <v>9.615124910891433E-2</v>
      </c>
      <c r="AO414" s="120">
        <f t="shared" si="80"/>
        <v>0.16697227956405145</v>
      </c>
      <c r="AP414" s="120">
        <f t="shared" si="81"/>
        <v>4.4115306220294151E-2</v>
      </c>
      <c r="AQ414" s="120">
        <f t="shared" si="82"/>
        <v>0.13029054409174359</v>
      </c>
      <c r="AR414" s="120">
        <f t="shared" si="83"/>
        <v>3.6572996425528165E-2</v>
      </c>
      <c r="AS414" s="120">
        <f t="shared" si="84"/>
        <v>4.7460380670059414E-2</v>
      </c>
      <c r="AT414" s="120">
        <f t="shared" si="85"/>
        <v>0.15934638605638707</v>
      </c>
      <c r="AU414" s="120">
        <f t="shared" si="86"/>
        <v>4.6196530043511125E-2</v>
      </c>
      <c r="AV414" s="120">
        <f t="shared" si="87"/>
        <v>0.12813896769193703</v>
      </c>
      <c r="AW414" s="120">
        <f t="shared" si="88"/>
        <v>0.14475536012757365</v>
      </c>
      <c r="AX414" s="120">
        <f t="shared" si="89"/>
        <v>0.99999999999999989</v>
      </c>
      <c r="AY414" s="120">
        <f>SUMPRODUCT(AN414:AW414,幕後結果_最佳化!$Z$1005:$AI$1005)</f>
        <v>9.3613015588520504E-2</v>
      </c>
      <c r="AZ414" s="120">
        <f>(SUMPRODUCT(AN414:AW414,MMULT(AN414:AW414,幕後結果!$AB$9:$AK$18)))*252</f>
        <v>2.5345473382497888E-2</v>
      </c>
      <c r="BA414" s="120">
        <f t="shared" si="90"/>
        <v>0.15920261738582656</v>
      </c>
      <c r="BB414" s="115">
        <f t="shared" si="91"/>
        <v>0.31854385575595046</v>
      </c>
      <c r="BC414" s="53"/>
      <c r="BD414" s="53"/>
    </row>
    <row r="415" spans="1:56">
      <c r="A415" s="88">
        <v>414</v>
      </c>
      <c r="B415" s="116">
        <v>0.68812856123676136</v>
      </c>
      <c r="C415" s="116">
        <v>0.18829361813940504</v>
      </c>
      <c r="D415" s="116">
        <v>0.91158961298806118</v>
      </c>
      <c r="E415" s="116">
        <v>0.11012055091514017</v>
      </c>
      <c r="F415" s="116">
        <v>0.31244586071011171</v>
      </c>
      <c r="G415" s="116">
        <v>0.52215273642487214</v>
      </c>
      <c r="H415" s="116">
        <v>4.3964269066073314E-2</v>
      </c>
      <c r="I415" s="116">
        <v>0.80042702465798854</v>
      </c>
      <c r="J415" s="116">
        <v>0.11876378447216052</v>
      </c>
      <c r="K415" s="97">
        <v>0.35529588127443423</v>
      </c>
      <c r="L415" s="98"/>
      <c r="M415" s="99">
        <v>414</v>
      </c>
      <c r="N415" s="119">
        <v>0.49055265771909123</v>
      </c>
      <c r="O415" s="119">
        <v>-0.88420189371249369</v>
      </c>
      <c r="P415" s="119">
        <v>1.3506088198160948</v>
      </c>
      <c r="Q415" s="119">
        <v>-1.2258872649399473</v>
      </c>
      <c r="R415" s="119">
        <v>-0.48892934218043899</v>
      </c>
      <c r="S415" s="119">
        <v>5.5557242819905706E-2</v>
      </c>
      <c r="T415" s="119">
        <v>-1.7064273709205571</v>
      </c>
      <c r="U415" s="116">
        <v>0.84314750953356632</v>
      </c>
      <c r="V415" s="116">
        <v>-1.1811892043617715</v>
      </c>
      <c r="W415" s="91">
        <v>-0.37106145061131485</v>
      </c>
      <c r="X415" s="53"/>
      <c r="Y415" s="92">
        <v>414</v>
      </c>
      <c r="Z415" s="116">
        <f>(幕後結果!$AB$2+幕後結果!$AB$4*幕後結果_最佳化!$N1416)*12/3</f>
        <v>1.0473012133350639</v>
      </c>
      <c r="AA415" s="116">
        <f>(幕後結果!$AC$2+幕後結果!$AC$4*幕後結果_最佳化!$O1416)*12/3</f>
        <v>-0.37153656018051495</v>
      </c>
      <c r="AB415" s="116">
        <f>(幕後結果!$AD$2+幕後結果!$AD$4*幕後結果_最佳化!$P1416)*12/3</f>
        <v>1.1203798652812265</v>
      </c>
      <c r="AC415" s="116">
        <f>(幕後結果!$AE$2+幕後結果!$AE$4*幕後結果_最佳化!$Q1416)*12/3</f>
        <v>-0.64010512411635578</v>
      </c>
      <c r="AD415" s="116">
        <f>(幕後結果!$AF$2+幕後結果!$AF$4*幕後結果_最佳化!$R1416)*12/3</f>
        <v>-0.44674866315716716</v>
      </c>
      <c r="AE415" s="116">
        <f>(幕後結果!$AG$2+幕後結果!$AG$4*幕後結果_最佳化!$S1416)*12/3</f>
        <v>0.35889464087320927</v>
      </c>
      <c r="AF415" s="116">
        <f>(幕後結果!$AH$2+幕後結果!$AH$4*幕後結果_最佳化!$T1416)*12/3</f>
        <v>-0.86989336562496733</v>
      </c>
      <c r="AG415" s="116">
        <f>(幕後結果!$AI$2+幕後結果!$AI$4*幕後結果_最佳化!$U1416)*12/3</f>
        <v>0.13336676375604009</v>
      </c>
      <c r="AH415" s="116">
        <f>(幕後結果!$AJ$2+幕後結果!$AJ$4*幕後結果_最佳化!$V1416)*12/3</f>
        <v>-0.80642738359948696</v>
      </c>
      <c r="AI415" s="93">
        <f>(幕後結果!$AK$2+幕後結果!$AK$4*幕後結果_最佳化!$W1416)*12/3</f>
        <v>-2.4451318028961944E-2</v>
      </c>
      <c r="AJ415" s="53"/>
      <c r="AK415" s="53"/>
      <c r="AL415" s="53"/>
      <c r="AM415" s="101">
        <v>414</v>
      </c>
      <c r="AN415" s="120">
        <f t="shared" si="79"/>
        <v>2.9531130383649927E-2</v>
      </c>
      <c r="AO415" s="120">
        <f t="shared" si="80"/>
        <v>0.13737773214108631</v>
      </c>
      <c r="AP415" s="120">
        <f t="shared" si="81"/>
        <v>0.10209048174304486</v>
      </c>
      <c r="AQ415" s="120">
        <f t="shared" si="82"/>
        <v>0.13378411720861538</v>
      </c>
      <c r="AR415" s="120">
        <f t="shared" si="83"/>
        <v>0.14821601039177976</v>
      </c>
      <c r="AS415" s="120">
        <f t="shared" si="84"/>
        <v>0.15519901238155792</v>
      </c>
      <c r="AT415" s="120">
        <f t="shared" si="85"/>
        <v>6.6318316520570181E-3</v>
      </c>
      <c r="AU415" s="120">
        <f t="shared" si="86"/>
        <v>0.10608442179506221</v>
      </c>
      <c r="AV415" s="120">
        <f t="shared" si="87"/>
        <v>6.2185435540909682E-2</v>
      </c>
      <c r="AW415" s="120">
        <f t="shared" si="88"/>
        <v>0.11889982676223695</v>
      </c>
      <c r="AX415" s="120">
        <f t="shared" si="89"/>
        <v>1</v>
      </c>
      <c r="AY415" s="120">
        <f>SUMPRODUCT(AN415:AW415,幕後結果_最佳化!$Z$1005:$AI$1005)</f>
        <v>9.0058702986520994E-2</v>
      </c>
      <c r="AZ415" s="120">
        <f>(SUMPRODUCT(AN415:AW415,MMULT(AN415:AW415,幕後結果!$AB$9:$AK$18)))*252</f>
        <v>2.237724054970788E-2</v>
      </c>
      <c r="BA415" s="120">
        <f t="shared" si="90"/>
        <v>0.1495902421607368</v>
      </c>
      <c r="BB415" s="115">
        <f t="shared" si="91"/>
        <v>0.31525253455936192</v>
      </c>
      <c r="BC415" s="53"/>
      <c r="BD415" s="53"/>
    </row>
    <row r="416" spans="1:56">
      <c r="A416" s="88">
        <v>415</v>
      </c>
      <c r="B416" s="116">
        <v>0.31724852587160979</v>
      </c>
      <c r="C416" s="116">
        <v>0.70541260999277111</v>
      </c>
      <c r="D416" s="116">
        <v>0.20546050001630878</v>
      </c>
      <c r="E416" s="116">
        <v>3.5200879395218321E-2</v>
      </c>
      <c r="F416" s="116">
        <v>0.55235824992764448</v>
      </c>
      <c r="G416" s="116">
        <v>0.74408442298003252</v>
      </c>
      <c r="H416" s="116">
        <v>0.16373012523768082</v>
      </c>
      <c r="I416" s="116">
        <v>0.20400137641941529</v>
      </c>
      <c r="J416" s="116">
        <v>0.28940697243055324</v>
      </c>
      <c r="K416" s="97">
        <v>0.53401446540826014</v>
      </c>
      <c r="L416" s="98"/>
      <c r="M416" s="99">
        <v>415</v>
      </c>
      <c r="N416" s="119">
        <v>-0.47540679559058763</v>
      </c>
      <c r="O416" s="119">
        <v>0.54003226718256592</v>
      </c>
      <c r="P416" s="119">
        <v>-0.82227394864763748</v>
      </c>
      <c r="Q416" s="119">
        <v>-1.8093170684340079</v>
      </c>
      <c r="R416" s="119">
        <v>0.13162172603161051</v>
      </c>
      <c r="S416" s="119">
        <v>0.65598907430986053</v>
      </c>
      <c r="T416" s="119">
        <v>-0.97924234482379946</v>
      </c>
      <c r="U416" s="116">
        <v>-0.82741346219070921</v>
      </c>
      <c r="V416" s="116">
        <v>-0.55511800987005533</v>
      </c>
      <c r="W416" s="91">
        <v>8.5365186586467495E-2</v>
      </c>
      <c r="X416" s="53"/>
      <c r="Y416" s="92">
        <v>415</v>
      </c>
      <c r="Z416" s="116">
        <f>(幕後結果!$AB$2+幕後結果!$AB$4*幕後結果_最佳化!$N1417)*12/3</f>
        <v>-0.50132222128451909</v>
      </c>
      <c r="AA416" s="116">
        <f>(幕後結果!$AC$2+幕後結果!$AC$4*幕後結果_最佳化!$O1417)*12/3</f>
        <v>0.70003056661623786</v>
      </c>
      <c r="AB416" s="116">
        <f>(幕後結果!$AD$2+幕後結果!$AD$4*幕後結果_最佳化!$P1417)*12/3</f>
        <v>-0.65623708676976134</v>
      </c>
      <c r="AC416" s="116">
        <f>(幕後結果!$AE$2+幕後結果!$AE$4*幕後結果_最佳化!$Q1417)*12/3</f>
        <v>-1.4120870863737014</v>
      </c>
      <c r="AD416" s="116">
        <f>(幕後結果!$AF$2+幕後結果!$AF$4*幕後結果_最佳化!$R1417)*12/3</f>
        <v>-0.53997747476034097</v>
      </c>
      <c r="AE416" s="116">
        <f>(幕後結果!$AG$2+幕後結果!$AG$4*幕後結果_最佳化!$S1417)*12/3</f>
        <v>0.40230079839134464</v>
      </c>
      <c r="AF416" s="116">
        <f>(幕後結果!$AH$2+幕後結果!$AH$4*幕後結果_最佳化!$T1417)*12/3</f>
        <v>-0.56198606713759902</v>
      </c>
      <c r="AG416" s="116">
        <f>(幕後結果!$AI$2+幕後結果!$AI$4*幕後結果_最佳化!$U1417)*12/3</f>
        <v>-0.23773203396005649</v>
      </c>
      <c r="AH416" s="116">
        <f>(幕後結果!$AJ$2+幕後結果!$AJ$4*幕後結果_最佳化!$V1417)*12/3</f>
        <v>-1.0242802957034687</v>
      </c>
      <c r="AI416" s="93">
        <f>(幕後結果!$AK$2+幕後結果!$AK$4*幕後結果_最佳化!$W1417)*12/3</f>
        <v>-0.32942267327386743</v>
      </c>
      <c r="AJ416" s="53"/>
      <c r="AK416" s="53"/>
      <c r="AL416" s="53"/>
      <c r="AM416" s="101">
        <v>415</v>
      </c>
      <c r="AN416" s="120">
        <f t="shared" si="79"/>
        <v>0.13044938678780696</v>
      </c>
      <c r="AO416" s="120">
        <f t="shared" si="80"/>
        <v>9.9601302611262377E-2</v>
      </c>
      <c r="AP416" s="120">
        <f t="shared" si="81"/>
        <v>2.802149763144041E-2</v>
      </c>
      <c r="AQ416" s="120">
        <f t="shared" si="82"/>
        <v>0.13054006698837065</v>
      </c>
      <c r="AR416" s="120">
        <f t="shared" si="83"/>
        <v>0.13200019569017765</v>
      </c>
      <c r="AS416" s="120">
        <f t="shared" si="84"/>
        <v>3.8287770691230474E-2</v>
      </c>
      <c r="AT416" s="120">
        <f t="shared" si="85"/>
        <v>0.12787745803084033</v>
      </c>
      <c r="AU416" s="120">
        <f t="shared" si="86"/>
        <v>0.11791770701367264</v>
      </c>
      <c r="AV416" s="120">
        <f t="shared" si="87"/>
        <v>8.4111248057459995E-2</v>
      </c>
      <c r="AW416" s="120">
        <f t="shared" si="88"/>
        <v>0.11119336649773853</v>
      </c>
      <c r="AX416" s="120">
        <f t="shared" si="89"/>
        <v>1</v>
      </c>
      <c r="AY416" s="120">
        <f>SUMPRODUCT(AN416:AW416,幕後結果_最佳化!$Z$1005:$AI$1005)</f>
        <v>4.1968611207627057E-2</v>
      </c>
      <c r="AZ416" s="120">
        <f>(SUMPRODUCT(AN416:AW416,MMULT(AN416:AW416,幕後結果!$AB$9:$AK$18)))*252</f>
        <v>2.7779553685020313E-2</v>
      </c>
      <c r="BA416" s="120">
        <f t="shared" si="90"/>
        <v>0.16667199430324314</v>
      </c>
      <c r="BB416" s="115">
        <f t="shared" si="91"/>
        <v>-5.588154124311814E-3</v>
      </c>
      <c r="BC416" s="53"/>
      <c r="BD416" s="53"/>
    </row>
    <row r="417" spans="1:56">
      <c r="A417" s="88">
        <v>416</v>
      </c>
      <c r="B417" s="116">
        <v>0.18925058399975714</v>
      </c>
      <c r="C417" s="116">
        <v>0.18577161340840687</v>
      </c>
      <c r="D417" s="116">
        <v>0.68410279663300466</v>
      </c>
      <c r="E417" s="116">
        <v>0.33830612531244286</v>
      </c>
      <c r="F417" s="116">
        <v>0.20095410905661404</v>
      </c>
      <c r="G417" s="116">
        <v>0.91184004265918595</v>
      </c>
      <c r="H417" s="116">
        <v>0.55682397192533739</v>
      </c>
      <c r="I417" s="116">
        <v>0.56789156260115514</v>
      </c>
      <c r="J417" s="116">
        <v>0.81609958179878417</v>
      </c>
      <c r="K417" s="97">
        <v>0.99331881286735513</v>
      </c>
      <c r="L417" s="98"/>
      <c r="M417" s="99">
        <v>416</v>
      </c>
      <c r="N417" s="119">
        <v>-0.88066130204994308</v>
      </c>
      <c r="O417" s="119">
        <v>-0.89358639770824988</v>
      </c>
      <c r="P417" s="119">
        <v>0.47920273782422756</v>
      </c>
      <c r="Q417" s="119">
        <v>-0.41709044905606946</v>
      </c>
      <c r="R417" s="119">
        <v>-0.83821810933357088</v>
      </c>
      <c r="S417" s="119">
        <v>1.3521732006749481</v>
      </c>
      <c r="T417" s="119">
        <v>0.14292165471671189</v>
      </c>
      <c r="U417" s="116">
        <v>0.17100876353553898</v>
      </c>
      <c r="V417" s="116">
        <v>0.90060037265048265</v>
      </c>
      <c r="W417" s="91">
        <v>2.47396244429271</v>
      </c>
      <c r="X417" s="53"/>
      <c r="Y417" s="92">
        <v>416</v>
      </c>
      <c r="Z417" s="116">
        <f>(幕後結果!$AB$2+幕後結果!$AB$4*幕後結果_最佳化!$N1418)*12/3</f>
        <v>-1.1510250877328396</v>
      </c>
      <c r="AA417" s="116">
        <f>(幕後結果!$AC$2+幕後結果!$AC$4*幕後結果_最佳化!$O1418)*12/3</f>
        <v>-0.30761045385859032</v>
      </c>
      <c r="AB417" s="116">
        <f>(幕後結果!$AD$2+幕後結果!$AD$4*幕後結果_最佳化!$P1418)*12/3</f>
        <v>0.17301000498004535</v>
      </c>
      <c r="AC417" s="116">
        <f>(幕後結果!$AE$2+幕後結果!$AE$4*幕後結果_最佳化!$Q1418)*12/3</f>
        <v>-0.36298628002369299</v>
      </c>
      <c r="AD417" s="116">
        <f>(幕後結果!$AF$2+幕後結果!$AF$4*幕後結果_最佳化!$R1418)*12/3</f>
        <v>-0.96012019585507102</v>
      </c>
      <c r="AE417" s="116">
        <f>(幕後結果!$AG$2+幕後結果!$AG$4*幕後結果_最佳化!$S1418)*12/3</f>
        <v>1.1485529260606842</v>
      </c>
      <c r="AF417" s="116">
        <f>(幕後結果!$AH$2+幕後結果!$AH$4*幕後結果_最佳化!$T1418)*12/3</f>
        <v>-0.13807855318553081</v>
      </c>
      <c r="AG417" s="116">
        <f>(幕後結果!$AI$2+幕後結果!$AI$4*幕後結果_最佳化!$U1418)*12/3</f>
        <v>2.1823979289725876E-2</v>
      </c>
      <c r="AH417" s="116">
        <f>(幕後結果!$AJ$2+幕後結果!$AJ$4*幕後結果_最佳化!$V1418)*12/3</f>
        <v>-5.1476097239607221E-3</v>
      </c>
      <c r="AI417" s="93">
        <f>(幕後結果!$AK$2+幕後結果!$AK$4*幕後結果_最佳化!$W1418)*12/3</f>
        <v>1.797935064136291</v>
      </c>
      <c r="AJ417" s="53"/>
      <c r="AK417" s="53"/>
      <c r="AL417" s="53"/>
      <c r="AM417" s="101">
        <v>416</v>
      </c>
      <c r="AN417" s="120">
        <f t="shared" si="79"/>
        <v>0.12120631620313144</v>
      </c>
      <c r="AO417" s="120">
        <f t="shared" si="80"/>
        <v>0.10457904378358091</v>
      </c>
      <c r="AP417" s="120">
        <f t="shared" si="81"/>
        <v>8.1251247615691472E-3</v>
      </c>
      <c r="AQ417" s="120">
        <f t="shared" si="82"/>
        <v>3.751539092163448E-2</v>
      </c>
      <c r="AR417" s="120">
        <f t="shared" si="83"/>
        <v>0.2157806337224748</v>
      </c>
      <c r="AS417" s="120">
        <f t="shared" si="84"/>
        <v>6.4887340359539192E-2</v>
      </c>
      <c r="AT417" s="120">
        <f t="shared" si="85"/>
        <v>3.3787059018856966E-2</v>
      </c>
      <c r="AU417" s="120">
        <f t="shared" si="86"/>
        <v>0.12033207912150612</v>
      </c>
      <c r="AV417" s="120">
        <f t="shared" si="87"/>
        <v>0.12639559872485692</v>
      </c>
      <c r="AW417" s="120">
        <f t="shared" si="88"/>
        <v>0.1673914133828501</v>
      </c>
      <c r="AX417" s="120">
        <f t="shared" si="89"/>
        <v>1</v>
      </c>
      <c r="AY417" s="120">
        <f>SUMPRODUCT(AN417:AW417,幕後結果_最佳化!$Z$1005:$AI$1005)</f>
        <v>1.7627344203400609E-2</v>
      </c>
      <c r="AZ417" s="120">
        <f>(SUMPRODUCT(AN417:AW417,MMULT(AN417:AW417,幕後結果!$AB$9:$AK$18)))*252</f>
        <v>2.8497875382090962E-2</v>
      </c>
      <c r="BA417" s="120">
        <f t="shared" si="90"/>
        <v>0.16881313746889182</v>
      </c>
      <c r="BB417" s="115">
        <f t="shared" si="91"/>
        <v>-0.14970787330610766</v>
      </c>
      <c r="BC417" s="53"/>
      <c r="BD417" s="53"/>
    </row>
    <row r="418" spans="1:56">
      <c r="A418" s="88">
        <v>417</v>
      </c>
      <c r="B418" s="116">
        <v>0.50150884284456021</v>
      </c>
      <c r="C418" s="116">
        <v>0.36222925696319219</v>
      </c>
      <c r="D418" s="116">
        <v>0.3862813810168142</v>
      </c>
      <c r="E418" s="116">
        <v>0.77204235748876227</v>
      </c>
      <c r="F418" s="116">
        <v>3.4519466047396197E-2</v>
      </c>
      <c r="G418" s="116">
        <v>0.86208197088975158</v>
      </c>
      <c r="H418" s="116">
        <v>0.47252877995410802</v>
      </c>
      <c r="I418" s="116">
        <v>0.4011320991126226</v>
      </c>
      <c r="J418" s="116">
        <v>0.77457312833293712</v>
      </c>
      <c r="K418" s="97">
        <v>0.50406517731375144</v>
      </c>
      <c r="L418" s="98"/>
      <c r="M418" s="99">
        <v>417</v>
      </c>
      <c r="N418" s="119">
        <v>3.7821171529557806E-3</v>
      </c>
      <c r="O418" s="119">
        <v>-0.35250640758129487</v>
      </c>
      <c r="P418" s="119">
        <v>-0.28902432613133217</v>
      </c>
      <c r="Q418" s="119">
        <v>0.74558973606286005</v>
      </c>
      <c r="R418" s="119">
        <v>-1.8181649058005933</v>
      </c>
      <c r="S418" s="119">
        <v>1.0897210101200006</v>
      </c>
      <c r="T418" s="119">
        <v>-6.8914646635613017E-2</v>
      </c>
      <c r="U418" s="116">
        <v>-0.25041788718104124</v>
      </c>
      <c r="V418" s="116">
        <v>0.75399246988645607</v>
      </c>
      <c r="W418" s="91">
        <v>1.0190064744962405E-2</v>
      </c>
      <c r="X418" s="53"/>
      <c r="Y418" s="92">
        <v>417</v>
      </c>
      <c r="Z418" s="116">
        <f>(幕後結果!$AB$2+幕後結果!$AB$4*幕後結果_最佳化!$N1419)*12/3</f>
        <v>0.26691207399767009</v>
      </c>
      <c r="AA418" s="116">
        <f>(幕後結果!$AC$2+幕後結果!$AC$4*幕後結果_最佳化!$O1419)*12/3</f>
        <v>3.5002127127119365E-2</v>
      </c>
      <c r="AB418" s="116">
        <f>(幕後結果!$AD$2+幕後結果!$AD$4*幕後結果_最佳化!$P1419)*12/3</f>
        <v>-0.20762749798925595</v>
      </c>
      <c r="AC418" s="116">
        <f>(幕後結果!$AE$2+幕後結果!$AE$4*幕後結果_最佳化!$Q1419)*12/3</f>
        <v>0.55507214465667598</v>
      </c>
      <c r="AD418" s="116">
        <f>(幕後結果!$AF$2+幕後結果!$AF$4*幕後結果_最佳化!$R1419)*12/3</f>
        <v>-1.4542902686138752</v>
      </c>
      <c r="AE418" s="116">
        <f>(幕後結果!$AG$2+幕後結果!$AG$4*幕後結果_最佳化!$S1419)*12/3</f>
        <v>1.4127122536131163</v>
      </c>
      <c r="AF418" s="116">
        <f>(幕後結果!$AH$2+幕後結果!$AH$4*幕後結果_最佳化!$T1419)*12/3</f>
        <v>-0.17403090553843378</v>
      </c>
      <c r="AG418" s="116">
        <f>(幕後結果!$AI$2+幕後結果!$AI$4*幕後結果_最佳化!$U1419)*12/3</f>
        <v>-0.14160710989302516</v>
      </c>
      <c r="AH418" s="116">
        <f>(幕後結果!$AJ$2+幕後結果!$AJ$4*幕後結果_最佳化!$V1419)*12/3</f>
        <v>-0.23274722463457928</v>
      </c>
      <c r="AI418" s="93">
        <f>(幕後結果!$AK$2+幕後結果!$AK$4*幕後結果_最佳化!$W1419)*12/3</f>
        <v>0.2876837585272819</v>
      </c>
      <c r="AJ418" s="53"/>
      <c r="AK418" s="53"/>
      <c r="AL418" s="53"/>
      <c r="AM418" s="101">
        <v>417</v>
      </c>
      <c r="AN418" s="120">
        <f t="shared" si="79"/>
        <v>8.2124313943646512E-2</v>
      </c>
      <c r="AO418" s="120">
        <f t="shared" si="80"/>
        <v>3.2611092139067321E-2</v>
      </c>
      <c r="AP418" s="120">
        <f t="shared" si="81"/>
        <v>0.22597381290524016</v>
      </c>
      <c r="AQ418" s="120">
        <f t="shared" si="82"/>
        <v>6.8492119601061177E-2</v>
      </c>
      <c r="AR418" s="120">
        <f t="shared" si="83"/>
        <v>0.1930798579938228</v>
      </c>
      <c r="AS418" s="120">
        <f t="shared" si="84"/>
        <v>5.2035270534055461E-2</v>
      </c>
      <c r="AT418" s="120">
        <f t="shared" si="85"/>
        <v>0.1059224805811563</v>
      </c>
      <c r="AU418" s="120">
        <f t="shared" si="86"/>
        <v>2.4322707107276118E-2</v>
      </c>
      <c r="AV418" s="120">
        <f t="shared" si="87"/>
        <v>1.2082875035833525E-2</v>
      </c>
      <c r="AW418" s="120">
        <f t="shared" si="88"/>
        <v>0.20335547015884076</v>
      </c>
      <c r="AX418" s="120">
        <f t="shared" si="89"/>
        <v>1</v>
      </c>
      <c r="AY418" s="120">
        <f>SUMPRODUCT(AN418:AW418,幕後結果_最佳化!$Z$1005:$AI$1005)</f>
        <v>2.741983423027335E-2</v>
      </c>
      <c r="AZ418" s="120">
        <f>(SUMPRODUCT(AN418:AW418,MMULT(AN418:AW418,幕後結果!$AB$9:$AK$18)))*252</f>
        <v>3.1502939575665578E-2</v>
      </c>
      <c r="BA418" s="120">
        <f t="shared" si="90"/>
        <v>0.17749067461606421</v>
      </c>
      <c r="BB418" s="115">
        <f t="shared" si="91"/>
        <v>-8.7216783660393968E-2</v>
      </c>
      <c r="BC418" s="53"/>
      <c r="BD418" s="53"/>
    </row>
    <row r="419" spans="1:56">
      <c r="A419" s="88">
        <v>418</v>
      </c>
      <c r="B419" s="116">
        <v>0.59466004169792686</v>
      </c>
      <c r="C419" s="116">
        <v>0.81666859376699286</v>
      </c>
      <c r="D419" s="116">
        <v>0.13322845698672925</v>
      </c>
      <c r="E419" s="116">
        <v>0.1586444601012249</v>
      </c>
      <c r="F419" s="116">
        <v>0.29997668063669924</v>
      </c>
      <c r="G419" s="116">
        <v>8.2739778189533375E-2</v>
      </c>
      <c r="H419" s="116">
        <v>0.25037444810034537</v>
      </c>
      <c r="I419" s="116">
        <v>0.19135665758347553</v>
      </c>
      <c r="J419" s="116">
        <v>0.1236222255700592</v>
      </c>
      <c r="K419" s="97">
        <v>5.6584650956707394E-2</v>
      </c>
      <c r="L419" s="98"/>
      <c r="M419" s="99">
        <v>418</v>
      </c>
      <c r="N419" s="119">
        <v>0.23954898593855251</v>
      </c>
      <c r="O419" s="119">
        <v>0.90274205195957313</v>
      </c>
      <c r="P419" s="119">
        <v>-1.1112589254336365</v>
      </c>
      <c r="Q419" s="119">
        <v>-1.0000446089956132</v>
      </c>
      <c r="R419" s="119">
        <v>-0.524467582793679</v>
      </c>
      <c r="S419" s="119">
        <v>-1.3868760685926926</v>
      </c>
      <c r="T419" s="119">
        <v>-0.6733118802819954</v>
      </c>
      <c r="U419" s="116">
        <v>-0.87290783538035432</v>
      </c>
      <c r="V419" s="116">
        <v>-1.1570683138172524</v>
      </c>
      <c r="W419" s="91">
        <v>-1.5841073067430045</v>
      </c>
      <c r="X419" s="53"/>
      <c r="Y419" s="92">
        <v>418</v>
      </c>
      <c r="Z419" s="116">
        <f>(幕後結果!$AB$2+幕後結果!$AB$4*幕後結果_最佳化!$N1420)*12/3</f>
        <v>0.64489284416070369</v>
      </c>
      <c r="AA419" s="116">
        <f>(幕後結果!$AC$2+幕後結果!$AC$4*幕後結果_最佳化!$O1420)*12/3</f>
        <v>0.92340838428435179</v>
      </c>
      <c r="AB419" s="116">
        <f>(幕後結果!$AD$2+幕後結果!$AD$4*幕後結果_最佳化!$P1420)*12/3</f>
        <v>-0.71253743359068211</v>
      </c>
      <c r="AC419" s="116">
        <f>(幕後結果!$AE$2+幕後結果!$AE$4*幕後結果_最佳化!$Q1420)*12/3</f>
        <v>-0.72721775985098824</v>
      </c>
      <c r="AD419" s="116">
        <f>(幕後結果!$AF$2+幕後結果!$AF$4*幕後結果_最佳化!$R1420)*12/3</f>
        <v>-0.82348947201516254</v>
      </c>
      <c r="AE419" s="116">
        <f>(幕後結果!$AG$2+幕後結果!$AG$4*幕後結果_最佳化!$S1420)*12/3</f>
        <v>-0.51319241531771354</v>
      </c>
      <c r="AF419" s="116">
        <f>(幕後結果!$AH$2+幕後結果!$AH$4*幕後結果_最佳化!$T1420)*12/3</f>
        <v>-0.36021415135092028</v>
      </c>
      <c r="AG419" s="116">
        <f>(幕後結果!$AI$2+幕後結果!$AI$4*幕後結果_最佳化!$U1420)*12/3</f>
        <v>-0.48782078871631124</v>
      </c>
      <c r="AH419" s="116">
        <f>(幕後結果!$AJ$2+幕後結果!$AJ$4*幕後結果_最佳化!$V1420)*12/3</f>
        <v>-1.3275078478815823</v>
      </c>
      <c r="AI419" s="93">
        <f>(幕後結果!$AK$2+幕後結果!$AK$4*幕後結果_最佳化!$W1420)*12/3</f>
        <v>-1.5075588169751633</v>
      </c>
      <c r="AJ419" s="53"/>
      <c r="AK419" s="53"/>
      <c r="AL419" s="53"/>
      <c r="AM419" s="101">
        <v>418</v>
      </c>
      <c r="AN419" s="120">
        <f t="shared" si="79"/>
        <v>1.0462522874983069E-2</v>
      </c>
      <c r="AO419" s="120">
        <f t="shared" si="80"/>
        <v>8.6298677166353963E-2</v>
      </c>
      <c r="AP419" s="120">
        <f t="shared" si="81"/>
        <v>0.14747399649394191</v>
      </c>
      <c r="AQ419" s="120">
        <f t="shared" si="82"/>
        <v>0.14466165983340676</v>
      </c>
      <c r="AR419" s="120">
        <f t="shared" si="83"/>
        <v>0.16911565682631632</v>
      </c>
      <c r="AS419" s="120">
        <f t="shared" si="84"/>
        <v>2.5801110081414675E-3</v>
      </c>
      <c r="AT419" s="120">
        <f t="shared" si="85"/>
        <v>1.0821779255373712E-2</v>
      </c>
      <c r="AU419" s="120">
        <f t="shared" si="86"/>
        <v>0.1809274920567174</v>
      </c>
      <c r="AV419" s="120">
        <f t="shared" si="87"/>
        <v>0.12338797314213497</v>
      </c>
      <c r="AW419" s="120">
        <f t="shared" si="88"/>
        <v>0.12427013134263049</v>
      </c>
      <c r="AX419" s="120">
        <f t="shared" si="89"/>
        <v>1.0000000000000002</v>
      </c>
      <c r="AY419" s="120">
        <f>SUMPRODUCT(AN419:AW419,幕後結果_最佳化!$Z$1005:$AI$1005)</f>
        <v>-3.4174209129583313E-2</v>
      </c>
      <c r="AZ419" s="120">
        <f>(SUMPRODUCT(AN419:AW419,MMULT(AN419:AW419,幕後結果!$AB$9:$AK$18)))*252</f>
        <v>2.2895734436439882E-2</v>
      </c>
      <c r="BA419" s="120">
        <f t="shared" si="90"/>
        <v>0.15131336502913376</v>
      </c>
      <c r="BB419" s="115">
        <f t="shared" si="91"/>
        <v>-0.50936815207793118</v>
      </c>
      <c r="BC419" s="53"/>
      <c r="BD419" s="53"/>
    </row>
    <row r="420" spans="1:56">
      <c r="A420" s="88">
        <v>419</v>
      </c>
      <c r="B420" s="116">
        <v>0.57609276112312924</v>
      </c>
      <c r="C420" s="116">
        <v>7.5775831335599841E-2</v>
      </c>
      <c r="D420" s="116">
        <v>0.97043071603496589</v>
      </c>
      <c r="E420" s="116">
        <v>0.47342834447058002</v>
      </c>
      <c r="F420" s="116">
        <v>0.51547948288958279</v>
      </c>
      <c r="G420" s="116">
        <v>0.16359088035468528</v>
      </c>
      <c r="H420" s="116">
        <v>6.8290737527104683E-2</v>
      </c>
      <c r="I420" s="116">
        <v>0.45224726110364366</v>
      </c>
      <c r="J420" s="116">
        <v>0.49835996207272992</v>
      </c>
      <c r="K420" s="97">
        <v>0.92720672068120846</v>
      </c>
      <c r="L420" s="98"/>
      <c r="M420" s="99">
        <v>419</v>
      </c>
      <c r="N420" s="119">
        <v>0.19190773583475185</v>
      </c>
      <c r="O420" s="119">
        <v>-1.4340721913967494</v>
      </c>
      <c r="P420" s="119">
        <v>1.8871617896691903</v>
      </c>
      <c r="Q420" s="119">
        <v>-6.6654586054304354E-2</v>
      </c>
      <c r="R420" s="119">
        <v>3.8811050785781689E-2</v>
      </c>
      <c r="S420" s="119">
        <v>-0.97980626155182393</v>
      </c>
      <c r="T420" s="119">
        <v>-1.4886427231140196</v>
      </c>
      <c r="U420" s="116">
        <v>-0.11998564149594237</v>
      </c>
      <c r="V420" s="116">
        <v>-4.110977019275458E-3</v>
      </c>
      <c r="W420" s="91">
        <v>1.4552988002920491</v>
      </c>
      <c r="X420" s="53"/>
      <c r="Y420" s="92">
        <v>419</v>
      </c>
      <c r="Z420" s="116">
        <f>(幕後結果!$AB$2+幕後結果!$AB$4*幕後結果_最佳化!$N1421)*12/3</f>
        <v>0.56851452816355641</v>
      </c>
      <c r="AA420" s="116">
        <f>(幕後結果!$AC$2+幕後結果!$AC$4*幕後結果_最佳化!$O1421)*12/3</f>
        <v>-0.75064186816744882</v>
      </c>
      <c r="AB420" s="116">
        <f>(幕後結果!$AD$2+幕後結果!$AD$4*幕後結果_最佳化!$P1421)*12/3</f>
        <v>1.438665991501584</v>
      </c>
      <c r="AC420" s="116">
        <f>(幕後結果!$AE$2+幕後結果!$AE$4*幕後結果_最佳化!$Q1421)*12/3</f>
        <v>0.20554601764062663</v>
      </c>
      <c r="AD420" s="116">
        <f>(幕後結果!$AF$2+幕後結果!$AF$4*幕後結果_最佳化!$R1421)*12/3</f>
        <v>-0.12269729760730308</v>
      </c>
      <c r="AE420" s="116">
        <f>(幕後結果!$AG$2+幕後結果!$AG$4*幕後結果_最佳化!$S1421)*12/3</f>
        <v>-3.0644714199925094E-2</v>
      </c>
      <c r="AF420" s="116">
        <f>(幕後結果!$AH$2+幕後結果!$AH$4*幕後結果_最佳化!$T1421)*12/3</f>
        <v>-0.76135174020597474</v>
      </c>
      <c r="AG420" s="116">
        <f>(幕後結果!$AI$2+幕後結果!$AI$4*幕後結果_最佳化!$U1421)*12/3</f>
        <v>-0.28558803449299591</v>
      </c>
      <c r="AH420" s="116">
        <f>(幕後結果!$AJ$2+幕後結果!$AJ$4*幕後結果_最佳化!$V1421)*12/3</f>
        <v>-0.34394345605101712</v>
      </c>
      <c r="AI420" s="93">
        <f>(幕後結果!$AK$2+幕後結果!$AK$4*幕後結果_最佳化!$W1421)*12/3</f>
        <v>1.141013668348148</v>
      </c>
      <c r="AJ420" s="53"/>
      <c r="AK420" s="53"/>
      <c r="AL420" s="53"/>
      <c r="AM420" s="101">
        <v>419</v>
      </c>
      <c r="AN420" s="120">
        <f t="shared" si="79"/>
        <v>0.1465892403345746</v>
      </c>
      <c r="AO420" s="120">
        <f t="shared" si="80"/>
        <v>0.11657425546229248</v>
      </c>
      <c r="AP420" s="120">
        <f t="shared" si="81"/>
        <v>5.3509337461009464E-2</v>
      </c>
      <c r="AQ420" s="120">
        <f t="shared" si="82"/>
        <v>0.15492377150009987</v>
      </c>
      <c r="AR420" s="120">
        <f t="shared" si="83"/>
        <v>0.1073604129825005</v>
      </c>
      <c r="AS420" s="120">
        <f t="shared" si="84"/>
        <v>0.10944389414610141</v>
      </c>
      <c r="AT420" s="120">
        <f t="shared" si="85"/>
        <v>0.12778618939630743</v>
      </c>
      <c r="AU420" s="120">
        <f t="shared" si="86"/>
        <v>4.3629123507227911E-2</v>
      </c>
      <c r="AV420" s="120">
        <f t="shared" si="87"/>
        <v>4.0260375178888252E-2</v>
      </c>
      <c r="AW420" s="120">
        <f t="shared" si="88"/>
        <v>9.9923400030998158E-2</v>
      </c>
      <c r="AX420" s="120">
        <f t="shared" si="89"/>
        <v>1.0000000000000002</v>
      </c>
      <c r="AY420" s="120">
        <f>SUMPRODUCT(AN420:AW420,幕後結果_最佳化!$Z$1005:$AI$1005)</f>
        <v>0.10886083559834539</v>
      </c>
      <c r="AZ420" s="120">
        <f>(SUMPRODUCT(AN420:AW420,MMULT(AN420:AW420,幕後結果!$AB$9:$AK$18)))*252</f>
        <v>3.1263883751254093E-2</v>
      </c>
      <c r="BA420" s="120">
        <f t="shared" si="90"/>
        <v>0.17681596011461775</v>
      </c>
      <c r="BB420" s="115">
        <f t="shared" si="91"/>
        <v>0.3730479734724596</v>
      </c>
      <c r="BC420" s="53"/>
      <c r="BD420" s="53"/>
    </row>
    <row r="421" spans="1:56">
      <c r="A421" s="88">
        <v>420</v>
      </c>
      <c r="B421" s="116">
        <v>0.54559690433317121</v>
      </c>
      <c r="C421" s="116">
        <v>0.83657085764252304</v>
      </c>
      <c r="D421" s="116">
        <v>0.12585627802264332</v>
      </c>
      <c r="E421" s="116">
        <v>0.29419912660886993</v>
      </c>
      <c r="F421" s="116">
        <v>0.84317278089036041</v>
      </c>
      <c r="G421" s="116">
        <v>0.20528229220057748</v>
      </c>
      <c r="H421" s="116">
        <v>4.7263628331619678E-2</v>
      </c>
      <c r="I421" s="116">
        <v>0.85331318719822202</v>
      </c>
      <c r="J421" s="116">
        <v>0.40372867257812417</v>
      </c>
      <c r="K421" s="97">
        <v>0.61123443115809661</v>
      </c>
      <c r="L421" s="98"/>
      <c r="M421" s="99">
        <v>420</v>
      </c>
      <c r="N421" s="119">
        <v>0.1145444763795353</v>
      </c>
      <c r="O421" s="119">
        <v>0.98046166274093471</v>
      </c>
      <c r="P421" s="119">
        <v>-1.1461996418837594</v>
      </c>
      <c r="Q421" s="119">
        <v>-0.54115862468919329</v>
      </c>
      <c r="R421" s="119">
        <v>1.0075835315245474</v>
      </c>
      <c r="S421" s="119">
        <v>-0.82290048937396398</v>
      </c>
      <c r="T421" s="119">
        <v>-1.6719851182043475</v>
      </c>
      <c r="U421" s="116">
        <v>1.0507495640161966</v>
      </c>
      <c r="V421" s="116">
        <v>-0.24370752474942672</v>
      </c>
      <c r="W421" s="91">
        <v>0.28253783756279727</v>
      </c>
      <c r="X421" s="53"/>
      <c r="Y421" s="92">
        <v>420</v>
      </c>
      <c r="Z421" s="116">
        <f>(幕後結果!$AB$2+幕後結果!$AB$4*幕後結果_最佳化!$N1422)*12/3</f>
        <v>0.44448597172631804</v>
      </c>
      <c r="AA421" s="116">
        <f>(幕後結果!$AC$2+幕後結果!$AC$4*幕後結果_最佳化!$O1422)*12/3</f>
        <v>0.98560841671257549</v>
      </c>
      <c r="AB421" s="116">
        <f>(幕後結果!$AD$2+幕後結果!$AD$4*幕後結果_最佳化!$P1422)*12/3</f>
        <v>-0.75937224236272238</v>
      </c>
      <c r="AC421" s="116">
        <f>(幕後結果!$AE$2+幕後結果!$AE$4*幕後結果_最佳化!$Q1422)*12/3</f>
        <v>-0.40843223618844271</v>
      </c>
      <c r="AD421" s="116">
        <f>(幕後結果!$AF$2+幕後結果!$AF$4*幕後結果_最佳化!$R1422)*12/3</f>
        <v>4.7380613899311586E-3</v>
      </c>
      <c r="AE421" s="116">
        <f>(幕後結果!$AG$2+幕後結果!$AG$4*幕後結果_最佳化!$S1422)*12/3</f>
        <v>-0.12329831259315216</v>
      </c>
      <c r="AF421" s="116">
        <f>(幕後結果!$AH$2+幕後結果!$AH$4*幕後結果_最佳化!$T1422)*12/3</f>
        <v>-0.74397188007300397</v>
      </c>
      <c r="AG421" s="116">
        <f>(幕後結果!$AI$2+幕後結果!$AI$4*幕後結果_最佳化!$U1422)*12/3</f>
        <v>0.51577429405904895</v>
      </c>
      <c r="AH421" s="116">
        <f>(幕後結果!$AJ$2+幕後結果!$AJ$4*幕後結果_最佳化!$V1422)*12/3</f>
        <v>-0.50503899996704882</v>
      </c>
      <c r="AI421" s="93">
        <f>(幕後結果!$AK$2+幕後結果!$AK$4*幕後結果_最佳化!$W1422)*12/3</f>
        <v>0.1338195242244502</v>
      </c>
      <c r="AJ421" s="53"/>
      <c r="AK421" s="53"/>
      <c r="AL421" s="53"/>
      <c r="AM421" s="101">
        <v>420</v>
      </c>
      <c r="AN421" s="120">
        <f t="shared" si="79"/>
        <v>2.8117974877968622E-2</v>
      </c>
      <c r="AO421" s="120">
        <f t="shared" si="80"/>
        <v>0.11047826365155822</v>
      </c>
      <c r="AP421" s="120">
        <f t="shared" si="81"/>
        <v>9.7585132424992463E-2</v>
      </c>
      <c r="AQ421" s="120">
        <f t="shared" si="82"/>
        <v>0.25118700673364097</v>
      </c>
      <c r="AR421" s="120">
        <f t="shared" si="83"/>
        <v>0.22197981023818544</v>
      </c>
      <c r="AS421" s="120">
        <f t="shared" si="84"/>
        <v>0.10794268666478506</v>
      </c>
      <c r="AT421" s="120">
        <f t="shared" si="85"/>
        <v>0.1193827017422093</v>
      </c>
      <c r="AU421" s="120">
        <f t="shared" si="86"/>
        <v>1.0823019312514462E-2</v>
      </c>
      <c r="AV421" s="120">
        <f t="shared" si="87"/>
        <v>2.8319531609707293E-3</v>
      </c>
      <c r="AW421" s="120">
        <f t="shared" si="88"/>
        <v>4.9671451193174614E-2</v>
      </c>
      <c r="AX421" s="120">
        <f t="shared" si="89"/>
        <v>0.99999999999999989</v>
      </c>
      <c r="AY421" s="120">
        <f>SUMPRODUCT(AN421:AW421,幕後結果_最佳化!$Z$1005:$AI$1005)</f>
        <v>2.2943955042355395E-2</v>
      </c>
      <c r="AZ421" s="120">
        <f>(SUMPRODUCT(AN421:AW421,MMULT(AN421:AW421,幕後結果!$AB$9:$AK$18)))*252</f>
        <v>2.4306114896251299E-2</v>
      </c>
      <c r="BA421" s="120">
        <f t="shared" si="90"/>
        <v>0.15590418498632838</v>
      </c>
      <c r="BB421" s="115">
        <f t="shared" si="91"/>
        <v>-0.1280019837786561</v>
      </c>
      <c r="BC421" s="53"/>
      <c r="BD421" s="53"/>
    </row>
    <row r="422" spans="1:56">
      <c r="A422" s="88">
        <v>421</v>
      </c>
      <c r="B422" s="116">
        <v>7.6552519002106134E-2</v>
      </c>
      <c r="C422" s="116">
        <v>0.73286575053367908</v>
      </c>
      <c r="D422" s="116">
        <v>0.65970861376636392</v>
      </c>
      <c r="E422" s="116">
        <v>9.4831482172432757E-2</v>
      </c>
      <c r="F422" s="116">
        <v>1.2992189027220435E-2</v>
      </c>
      <c r="G422" s="116">
        <v>0.64883313254576325</v>
      </c>
      <c r="H422" s="116">
        <v>0.77750107694723547</v>
      </c>
      <c r="I422" s="116">
        <v>0.88644668080325895</v>
      </c>
      <c r="J422" s="116">
        <v>0.36405168659697007</v>
      </c>
      <c r="K422" s="97">
        <v>0.57469388125439957</v>
      </c>
      <c r="L422" s="98"/>
      <c r="M422" s="99">
        <v>421</v>
      </c>
      <c r="N422" s="119">
        <v>-1.4286493652764209</v>
      </c>
      <c r="O422" s="119">
        <v>0.62150333796634227</v>
      </c>
      <c r="P422" s="119">
        <v>0.41166801407167875</v>
      </c>
      <c r="Q422" s="119">
        <v>-1.3115768023151246</v>
      </c>
      <c r="R422" s="119">
        <v>-2.226445165475087</v>
      </c>
      <c r="S422" s="119">
        <v>0.38217207312453527</v>
      </c>
      <c r="T422" s="119">
        <v>0.76378085760726633</v>
      </c>
      <c r="U422" s="116">
        <v>1.2078456502677426</v>
      </c>
      <c r="V422" s="116">
        <v>-0.34764957123020263</v>
      </c>
      <c r="W422" s="91">
        <v>0.18833731255370714</v>
      </c>
      <c r="X422" s="53"/>
      <c r="Y422" s="92">
        <v>421</v>
      </c>
      <c r="Z422" s="116">
        <f>(幕後結果!$AB$2+幕後結果!$AB$4*幕後結果_最佳化!$N1423)*12/3</f>
        <v>-2.0295579844260283</v>
      </c>
      <c r="AA422" s="116">
        <f>(幕後結果!$AC$2+幕後結果!$AC$4*幕後結果_最佳化!$O1423)*12/3</f>
        <v>0.80760124076704976</v>
      </c>
      <c r="AB422" s="116">
        <f>(幕後結果!$AD$2+幕後結果!$AD$4*幕後結果_最佳化!$P1423)*12/3</f>
        <v>0.11119680768600342</v>
      </c>
      <c r="AC422" s="116">
        <f>(幕後結果!$AE$2+幕後結果!$AE$4*幕後結果_最佳化!$Q1423)*12/3</f>
        <v>-1.0229545896764995</v>
      </c>
      <c r="AD422" s="116">
        <f>(幕後結果!$AF$2+幕後結果!$AF$4*幕後結果_最佳化!$R1423)*12/3</f>
        <v>-1.846780505125257</v>
      </c>
      <c r="AE422" s="116">
        <f>(幕後結果!$AG$2+幕後結果!$AG$4*幕後結果_最佳化!$S1423)*12/3</f>
        <v>0.43664440151352402</v>
      </c>
      <c r="AF422" s="116">
        <f>(幕後結果!$AH$2+幕後結果!$AH$4*幕後結果_最佳化!$T1423)*12/3</f>
        <v>0.14280873261721874</v>
      </c>
      <c r="AG422" s="116">
        <f>(幕後結果!$AI$2+幕後結果!$AI$4*幕後結果_最佳化!$U1423)*12/3</f>
        <v>0.25490077626165664</v>
      </c>
      <c r="AH422" s="116">
        <f>(幕後結果!$AJ$2+幕後結果!$AJ$4*幕後結果_最佳化!$V1423)*12/3</f>
        <v>-0.54637513844530683</v>
      </c>
      <c r="AI422" s="93">
        <f>(幕後結果!$AK$2+幕後結果!$AK$4*幕後結果_最佳化!$W1423)*12/3</f>
        <v>0.12414504552398169</v>
      </c>
      <c r="AJ422" s="53"/>
      <c r="AK422" s="53"/>
      <c r="AL422" s="53"/>
      <c r="AM422" s="101">
        <v>421</v>
      </c>
      <c r="AN422" s="120">
        <f t="shared" si="79"/>
        <v>7.7176746979274444E-2</v>
      </c>
      <c r="AO422" s="120">
        <f t="shared" si="80"/>
        <v>4.3671378542819814E-2</v>
      </c>
      <c r="AP422" s="120">
        <f t="shared" si="81"/>
        <v>0.13970462059759672</v>
      </c>
      <c r="AQ422" s="120">
        <f t="shared" si="82"/>
        <v>0.14588656194659483</v>
      </c>
      <c r="AR422" s="120">
        <f t="shared" si="83"/>
        <v>1.5032355257502244E-2</v>
      </c>
      <c r="AS422" s="120">
        <f t="shared" si="84"/>
        <v>8.0943106714999102E-2</v>
      </c>
      <c r="AT422" s="120">
        <f t="shared" si="85"/>
        <v>0.18307961912435358</v>
      </c>
      <c r="AU422" s="120">
        <f t="shared" si="86"/>
        <v>0.1687380561748982</v>
      </c>
      <c r="AV422" s="120">
        <f t="shared" si="87"/>
        <v>0.13463078474354268</v>
      </c>
      <c r="AW422" s="120">
        <f t="shared" si="88"/>
        <v>1.1136769918418424E-2</v>
      </c>
      <c r="AX422" s="120">
        <f t="shared" si="89"/>
        <v>1</v>
      </c>
      <c r="AY422" s="120">
        <f>SUMPRODUCT(AN422:AW422,幕後結果_最佳化!$Z$1005:$AI$1005)</f>
        <v>4.9792315471213655E-2</v>
      </c>
      <c r="AZ422" s="120">
        <f>(SUMPRODUCT(AN422:AW422,MMULT(AN422:AW422,幕後結果!$AB$9:$AK$18)))*252</f>
        <v>2.4956564805969257E-2</v>
      </c>
      <c r="BA422" s="120">
        <f t="shared" si="90"/>
        <v>0.15797646915274838</v>
      </c>
      <c r="BB422" s="115">
        <f t="shared" si="91"/>
        <v>4.36287474215507E-2</v>
      </c>
      <c r="BC422" s="53"/>
      <c r="BD422" s="53"/>
    </row>
    <row r="423" spans="1:56">
      <c r="A423" s="88">
        <v>422</v>
      </c>
      <c r="B423" s="116">
        <v>0.55454570435583261</v>
      </c>
      <c r="C423" s="116">
        <v>0.44268239066779524</v>
      </c>
      <c r="D423" s="116">
        <v>0.23671037315909071</v>
      </c>
      <c r="E423" s="116">
        <v>0.47050850230837682</v>
      </c>
      <c r="F423" s="116">
        <v>0.21556530221181935</v>
      </c>
      <c r="G423" s="116">
        <v>0.50825756221176199</v>
      </c>
      <c r="H423" s="116">
        <v>0.30986824855231987</v>
      </c>
      <c r="I423" s="116">
        <v>0.54537652624698074</v>
      </c>
      <c r="J423" s="116">
        <v>0.76614625638892608</v>
      </c>
      <c r="K423" s="97">
        <v>0.15911632113659846</v>
      </c>
      <c r="L423" s="98"/>
      <c r="M423" s="99">
        <v>422</v>
      </c>
      <c r="N423" s="119">
        <v>0.13715460551055658</v>
      </c>
      <c r="O423" s="119">
        <v>-0.14417183454730029</v>
      </c>
      <c r="P423" s="119">
        <v>-0.71692439863318014</v>
      </c>
      <c r="Q423" s="119">
        <v>-7.3991681125980313E-2</v>
      </c>
      <c r="R423" s="119">
        <v>-0.78725842079343389</v>
      </c>
      <c r="S423" s="119">
        <v>2.0700117140111194E-2</v>
      </c>
      <c r="T423" s="119">
        <v>-0.49622383394132502</v>
      </c>
      <c r="U423" s="116">
        <v>0.11398845229921455</v>
      </c>
      <c r="V423" s="116">
        <v>0.72621416889240975</v>
      </c>
      <c r="W423" s="91">
        <v>-0.99809634505493516</v>
      </c>
      <c r="X423" s="53"/>
      <c r="Y423" s="92">
        <v>422</v>
      </c>
      <c r="Z423" s="116">
        <f>(幕後結果!$AB$2+幕後結果!$AB$4*幕後結果_最佳化!$N1424)*12/3</f>
        <v>0.4807344661244044</v>
      </c>
      <c r="AA423" s="116">
        <f>(幕後結果!$AC$2+幕後結果!$AC$4*幕後結果_最佳化!$O1424)*12/3</f>
        <v>0.17759530410942695</v>
      </c>
      <c r="AB423" s="116">
        <f>(幕後結果!$AD$2+幕後結果!$AD$4*幕後結果_最佳化!$P1424)*12/3</f>
        <v>-0.49757298535306588</v>
      </c>
      <c r="AC423" s="116">
        <f>(幕後結果!$AE$2+幕後結果!$AE$4*幕後結果_最佳化!$Q1424)*12/3</f>
        <v>-7.1146715565442498E-2</v>
      </c>
      <c r="AD423" s="116">
        <f>(幕後結果!$AF$2+幕後結果!$AF$4*幕後結果_最佳化!$R1424)*12/3</f>
        <v>-0.92093395688716273</v>
      </c>
      <c r="AE423" s="116">
        <f>(幕後結果!$AG$2+幕後結果!$AG$4*幕後結果_最佳化!$S1424)*12/3</f>
        <v>0.51940957340088156</v>
      </c>
      <c r="AF423" s="116">
        <f>(幕後結果!$AH$2+幕後結果!$AH$4*幕後結果_最佳化!$T1424)*12/3</f>
        <v>-0.34210926115011525</v>
      </c>
      <c r="AG423" s="116">
        <f>(幕後結果!$AI$2+幕後結果!$AI$4*幕後結果_最佳化!$U1424)*12/3</f>
        <v>-4.9999083534603604E-2</v>
      </c>
      <c r="AH423" s="116">
        <f>(幕後結果!$AJ$2+幕後結果!$AJ$4*幕後結果_最佳化!$V1424)*12/3</f>
        <v>-0.25623291630682649</v>
      </c>
      <c r="AI423" s="93">
        <f>(幕後結果!$AK$2+幕後結果!$AK$4*幕後結果_最佳化!$W1424)*12/3</f>
        <v>-0.33945429649631126</v>
      </c>
      <c r="AJ423" s="53"/>
      <c r="AK423" s="53"/>
      <c r="AL423" s="53"/>
      <c r="AM423" s="101">
        <v>422</v>
      </c>
      <c r="AN423" s="120">
        <f t="shared" si="79"/>
        <v>6.5469908026603435E-2</v>
      </c>
      <c r="AO423" s="120">
        <f t="shared" si="80"/>
        <v>0.14850908919320074</v>
      </c>
      <c r="AP423" s="120">
        <f t="shared" si="81"/>
        <v>0.1292530211834757</v>
      </c>
      <c r="AQ423" s="120">
        <f t="shared" si="82"/>
        <v>0.16166862842128882</v>
      </c>
      <c r="AR423" s="120">
        <f t="shared" si="83"/>
        <v>0.1581300656137507</v>
      </c>
      <c r="AS423" s="120">
        <f t="shared" si="84"/>
        <v>8.935724465281239E-2</v>
      </c>
      <c r="AT423" s="120">
        <f t="shared" si="85"/>
        <v>4.2128034638153691E-2</v>
      </c>
      <c r="AU423" s="120">
        <f t="shared" si="86"/>
        <v>5.645063413674295E-2</v>
      </c>
      <c r="AV423" s="120">
        <f t="shared" si="87"/>
        <v>9.0021101753812713E-2</v>
      </c>
      <c r="AW423" s="120">
        <f t="shared" si="88"/>
        <v>5.9012272380158756E-2</v>
      </c>
      <c r="AX423" s="120">
        <f t="shared" si="89"/>
        <v>0.99999999999999989</v>
      </c>
      <c r="AY423" s="120">
        <f>SUMPRODUCT(AN423:AW423,幕後結果_最佳化!$Z$1005:$AI$1005)</f>
        <v>4.0212520202365321E-2</v>
      </c>
      <c r="AZ423" s="120">
        <f>(SUMPRODUCT(AN423:AW423,MMULT(AN423:AW423,幕後結果!$AB$9:$AK$18)))*252</f>
        <v>2.478443132573677E-2</v>
      </c>
      <c r="BA423" s="120">
        <f t="shared" si="90"/>
        <v>0.15743071912983428</v>
      </c>
      <c r="BB423" s="115">
        <f t="shared" si="91"/>
        <v>-1.70708729051685E-2</v>
      </c>
      <c r="BC423" s="53"/>
      <c r="BD423" s="53"/>
    </row>
    <row r="424" spans="1:56">
      <c r="A424" s="88">
        <v>423</v>
      </c>
      <c r="B424" s="116">
        <v>2.1400031148865573E-2</v>
      </c>
      <c r="C424" s="116">
        <v>0.24882956526768885</v>
      </c>
      <c r="D424" s="116">
        <v>0.50796981735528202</v>
      </c>
      <c r="E424" s="116">
        <v>0.34544099546003504</v>
      </c>
      <c r="F424" s="116">
        <v>0.59967318417485016</v>
      </c>
      <c r="G424" s="116">
        <v>0.67427684312467417</v>
      </c>
      <c r="H424" s="116">
        <v>0.4780374544682775</v>
      </c>
      <c r="I424" s="116">
        <v>0.78092053948499851</v>
      </c>
      <c r="J424" s="116">
        <v>0.61769638919350855</v>
      </c>
      <c r="K424" s="97">
        <v>0.79342734262968984</v>
      </c>
      <c r="L424" s="98"/>
      <c r="M424" s="99">
        <v>423</v>
      </c>
      <c r="N424" s="119">
        <v>-2.0256558662216331</v>
      </c>
      <c r="O424" s="119">
        <v>-0.67817754139132058</v>
      </c>
      <c r="P424" s="119">
        <v>1.9978698524397803E-2</v>
      </c>
      <c r="Q424" s="119">
        <v>-0.39765842029057885</v>
      </c>
      <c r="R424" s="119">
        <v>0.25250127121074517</v>
      </c>
      <c r="S424" s="119">
        <v>0.45175385826585296</v>
      </c>
      <c r="T424" s="119">
        <v>-5.5079774945005738E-2</v>
      </c>
      <c r="U424" s="116">
        <v>0.77530590480330397</v>
      </c>
      <c r="V424" s="116">
        <v>0.29943623048699036</v>
      </c>
      <c r="W424" s="91">
        <v>0.81837110683862002</v>
      </c>
      <c r="X424" s="53"/>
      <c r="Y424" s="92">
        <v>423</v>
      </c>
      <c r="Z424" s="116">
        <f>(幕後結果!$AB$2+幕後結果!$AB$4*幕後結果_最佳化!$N1425)*12/3</f>
        <v>-2.986677100364318</v>
      </c>
      <c r="AA424" s="116">
        <f>(幕後結果!$AC$2+幕後結果!$AC$4*幕後結果_最佳化!$O1425)*12/3</f>
        <v>-9.4067524876049857E-2</v>
      </c>
      <c r="AB424" s="116">
        <f>(幕後結果!$AD$2+幕後結果!$AD$4*幕後結果_最佳化!$P1425)*12/3</f>
        <v>-0.39613975699339904</v>
      </c>
      <c r="AC424" s="116">
        <f>(幕後結果!$AE$2+幕後結果!$AE$4*幕後結果_最佳化!$Q1425)*12/3</f>
        <v>-0.56605735950667935</v>
      </c>
      <c r="AD424" s="116">
        <f>(幕後結果!$AF$2+幕後結果!$AF$4*幕後結果_最佳化!$R1425)*12/3</f>
        <v>-0.5955345489684748</v>
      </c>
      <c r="AE424" s="116">
        <f>(幕後結果!$AG$2+幕後結果!$AG$4*幕後結果_最佳化!$S1425)*12/3</f>
        <v>0.42392806582025239</v>
      </c>
      <c r="AF424" s="116">
        <f>(幕後結果!$AH$2+幕後結果!$AH$4*幕後結果_最佳化!$T1425)*12/3</f>
        <v>-0.28119837639214529</v>
      </c>
      <c r="AG424" s="116">
        <f>(幕後結果!$AI$2+幕後結果!$AI$4*幕後結果_最佳化!$U1425)*12/3</f>
        <v>0.26640101920751841</v>
      </c>
      <c r="AH424" s="116">
        <f>(幕後結果!$AJ$2+幕後結果!$AJ$4*幕後結果_最佳化!$V1425)*12/3</f>
        <v>-0.28779302969821252</v>
      </c>
      <c r="AI424" s="93">
        <f>(幕後結果!$AK$2+幕後結果!$AK$4*幕後結果_最佳化!$W1425)*12/3</f>
        <v>0.70250837217035256</v>
      </c>
      <c r="AJ424" s="53"/>
      <c r="AK424" s="53"/>
      <c r="AL424" s="53"/>
      <c r="AM424" s="101">
        <v>423</v>
      </c>
      <c r="AN424" s="120">
        <f t="shared" si="79"/>
        <v>2.4942989322789884E-2</v>
      </c>
      <c r="AO424" s="120">
        <f t="shared" si="80"/>
        <v>0.10457108808764218</v>
      </c>
      <c r="AP424" s="120">
        <f t="shared" si="81"/>
        <v>0.10598868423659452</v>
      </c>
      <c r="AQ424" s="120">
        <f t="shared" si="82"/>
        <v>5.6602167946130565E-2</v>
      </c>
      <c r="AR424" s="120">
        <f t="shared" si="83"/>
        <v>0.16813654796122274</v>
      </c>
      <c r="AS424" s="120">
        <f t="shared" si="84"/>
        <v>8.146433036149734E-3</v>
      </c>
      <c r="AT424" s="120">
        <f t="shared" si="85"/>
        <v>0.17516539921725244</v>
      </c>
      <c r="AU424" s="120">
        <f t="shared" si="86"/>
        <v>0.2409013421072545</v>
      </c>
      <c r="AV424" s="120">
        <f t="shared" si="87"/>
        <v>9.3944794369037243E-2</v>
      </c>
      <c r="AW424" s="120">
        <f t="shared" si="88"/>
        <v>2.1600553715926282E-2</v>
      </c>
      <c r="AX424" s="120">
        <f t="shared" si="89"/>
        <v>1.0000000000000002</v>
      </c>
      <c r="AY424" s="120">
        <f>SUMPRODUCT(AN424:AW424,幕後結果_最佳化!$Z$1005:$AI$1005)</f>
        <v>-4.3852326036051416E-2</v>
      </c>
      <c r="AZ424" s="120">
        <f>(SUMPRODUCT(AN424:AW424,MMULT(AN424:AW424,幕後結果!$AB$9:$AK$18)))*252</f>
        <v>1.8703141263769148E-2</v>
      </c>
      <c r="BA424" s="120">
        <f t="shared" si="90"/>
        <v>0.13675942842732688</v>
      </c>
      <c r="BB424" s="115">
        <f t="shared" si="91"/>
        <v>-0.6343425607555172</v>
      </c>
      <c r="BC424" s="53"/>
      <c r="BD424" s="53"/>
    </row>
    <row r="425" spans="1:56">
      <c r="A425" s="88">
        <v>424</v>
      </c>
      <c r="B425" s="116">
        <v>0.20681546881357615</v>
      </c>
      <c r="C425" s="116">
        <v>0.75577893246000571</v>
      </c>
      <c r="D425" s="116">
        <v>6.5193839788173502E-2</v>
      </c>
      <c r="E425" s="116">
        <v>0.99903826996061862</v>
      </c>
      <c r="F425" s="116">
        <v>0.35212288043512574</v>
      </c>
      <c r="G425" s="116">
        <v>0.68976983315911466</v>
      </c>
      <c r="H425" s="116">
        <v>0.18091690207743572</v>
      </c>
      <c r="I425" s="116">
        <v>0.52389564415052892</v>
      </c>
      <c r="J425" s="116">
        <v>4.0235279474838404E-3</v>
      </c>
      <c r="K425" s="97">
        <v>5.6726613367521717E-2</v>
      </c>
      <c r="L425" s="98"/>
      <c r="M425" s="99">
        <v>424</v>
      </c>
      <c r="N425" s="119">
        <v>-0.81752067737527745</v>
      </c>
      <c r="O425" s="119">
        <v>0.69278874712949834</v>
      </c>
      <c r="P425" s="119">
        <v>-1.5125748775159635</v>
      </c>
      <c r="Q425" s="119">
        <v>3.1018028560394457</v>
      </c>
      <c r="R425" s="119">
        <v>-0.37959542031426063</v>
      </c>
      <c r="S425" s="119">
        <v>0.49519804048374616</v>
      </c>
      <c r="T425" s="119">
        <v>-0.9118763659994189</v>
      </c>
      <c r="U425" s="116">
        <v>5.9933358122025451E-2</v>
      </c>
      <c r="V425" s="116">
        <v>-2.6500890445535732</v>
      </c>
      <c r="W425" s="91">
        <v>-1.5828606613845222</v>
      </c>
      <c r="X425" s="53"/>
      <c r="Y425" s="92">
        <v>424</v>
      </c>
      <c r="Z425" s="116">
        <f>(幕後結果!$AB$2+幕後結果!$AB$4*幕後結果_最佳化!$N1426)*12/3</f>
        <v>-1.0497982187243338</v>
      </c>
      <c r="AA425" s="116">
        <f>(幕後結果!$AC$2+幕後結果!$AC$4*幕後結果_最佳化!$O1426)*12/3</f>
        <v>0.82725212351481525</v>
      </c>
      <c r="AB425" s="116">
        <f>(幕後結果!$AD$2+幕後結果!$AD$4*幕後結果_最佳化!$P1426)*12/3</f>
        <v>-1.2474414473175945</v>
      </c>
      <c r="AC425" s="116">
        <f>(幕後結果!$AE$2+幕後結果!$AE$4*幕後結果_最佳化!$Q1426)*12/3</f>
        <v>2.0672116244085292</v>
      </c>
      <c r="AD425" s="116">
        <f>(幕後結果!$AF$2+幕後結果!$AF$4*幕後結果_最佳化!$R1426)*12/3</f>
        <v>-0.93089326385351201</v>
      </c>
      <c r="AE425" s="116">
        <f>(幕後結果!$AG$2+幕後結果!$AG$4*幕後結果_最佳化!$S1426)*12/3</f>
        <v>1.5051959117682177</v>
      </c>
      <c r="AF425" s="116">
        <f>(幕後結果!$AH$2+幕後結果!$AH$4*幕後結果_最佳化!$T1426)*12/3</f>
        <v>-0.47393505192205815</v>
      </c>
      <c r="AG425" s="116">
        <f>(幕後結果!$AI$2+幕後結果!$AI$4*幕後結果_最佳化!$U1426)*12/3</f>
        <v>0.32228878532281213</v>
      </c>
      <c r="AH425" s="116">
        <f>(幕後結果!$AJ$2+幕後結果!$AJ$4*幕後結果_最佳化!$V1426)*12/3</f>
        <v>-1.6435036416443769</v>
      </c>
      <c r="AI425" s="93">
        <f>(幕後結果!$AK$2+幕後結果!$AK$4*幕後結果_最佳化!$W1426)*12/3</f>
        <v>-1.3611152227480028</v>
      </c>
      <c r="AJ425" s="53"/>
      <c r="AK425" s="53"/>
      <c r="AL425" s="53"/>
      <c r="AM425" s="101">
        <v>424</v>
      </c>
      <c r="AN425" s="120">
        <f t="shared" si="79"/>
        <v>5.860128630521616E-2</v>
      </c>
      <c r="AO425" s="120">
        <f t="shared" si="80"/>
        <v>0.16042644570747933</v>
      </c>
      <c r="AP425" s="120">
        <f t="shared" si="81"/>
        <v>0.12044642846063812</v>
      </c>
      <c r="AQ425" s="120">
        <f t="shared" si="82"/>
        <v>0.14710677614156981</v>
      </c>
      <c r="AR425" s="120">
        <f t="shared" si="83"/>
        <v>0.12711956597190277</v>
      </c>
      <c r="AS425" s="120">
        <f t="shared" si="84"/>
        <v>6.5967018893252377E-2</v>
      </c>
      <c r="AT425" s="120">
        <f t="shared" si="85"/>
        <v>5.4031082932739755E-2</v>
      </c>
      <c r="AU425" s="120">
        <f t="shared" si="86"/>
        <v>3.7381867049386709E-2</v>
      </c>
      <c r="AV425" s="120">
        <f t="shared" si="87"/>
        <v>1.9628737890217265E-2</v>
      </c>
      <c r="AW425" s="120">
        <f t="shared" si="88"/>
        <v>0.20929079064759754</v>
      </c>
      <c r="AX425" s="120">
        <f t="shared" si="89"/>
        <v>0.99999999999999978</v>
      </c>
      <c r="AY425" s="120">
        <f>SUMPRODUCT(AN425:AW425,幕後結果_最佳化!$Z$1005:$AI$1005)</f>
        <v>9.800902257756483E-2</v>
      </c>
      <c r="AZ425" s="120">
        <f>(SUMPRODUCT(AN425:AW425,MMULT(AN425:AW425,幕後結果!$AB$9:$AK$18)))*252</f>
        <v>2.4507106941972209E-2</v>
      </c>
      <c r="BA425" s="120">
        <f t="shared" si="90"/>
        <v>0.15654745907223219</v>
      </c>
      <c r="BB425" s="115">
        <f t="shared" si="91"/>
        <v>0.35202757620062747</v>
      </c>
      <c r="BC425" s="53"/>
      <c r="BD425" s="53"/>
    </row>
    <row r="426" spans="1:56">
      <c r="A426" s="88">
        <v>425</v>
      </c>
      <c r="B426" s="116">
        <v>0.26105735500498017</v>
      </c>
      <c r="C426" s="116">
        <v>0.46257296319141727</v>
      </c>
      <c r="D426" s="116">
        <v>0.49265501288027513</v>
      </c>
      <c r="E426" s="116">
        <v>0.49921789259837568</v>
      </c>
      <c r="F426" s="116">
        <v>0.96666079155424089</v>
      </c>
      <c r="G426" s="116">
        <v>0.23356970067887906</v>
      </c>
      <c r="H426" s="116">
        <v>0.35483008293693419</v>
      </c>
      <c r="I426" s="116">
        <v>4.6530810362183761E-2</v>
      </c>
      <c r="J426" s="116">
        <v>0.86319913965013306</v>
      </c>
      <c r="K426" s="97">
        <v>0.55082332537662348</v>
      </c>
      <c r="L426" s="98"/>
      <c r="M426" s="99">
        <v>425</v>
      </c>
      <c r="N426" s="119">
        <v>-0.64008904605639283</v>
      </c>
      <c r="O426" s="119">
        <v>-9.3953712135072004E-2</v>
      </c>
      <c r="P426" s="119">
        <v>-1.8412192654210704E-2</v>
      </c>
      <c r="Q426" s="119">
        <v>-1.9604537825034774E-3</v>
      </c>
      <c r="R426" s="119">
        <v>1.8338354962771635</v>
      </c>
      <c r="S426" s="119">
        <v>-0.72714129928003701</v>
      </c>
      <c r="T426" s="119">
        <v>-0.37231253627998723</v>
      </c>
      <c r="U426" s="116">
        <v>-1.6794641466515634</v>
      </c>
      <c r="V426" s="116">
        <v>1.0948058096034912</v>
      </c>
      <c r="W426" s="91">
        <v>0.12774174969857147</v>
      </c>
      <c r="X426" s="53"/>
      <c r="Y426" s="92">
        <v>425</v>
      </c>
      <c r="Z426" s="116">
        <f>(幕後結果!$AB$2+幕後結果!$AB$4*幕後結果_最佳化!$N1427)*12/3</f>
        <v>-0.76534033453287797</v>
      </c>
      <c r="AA426" s="116">
        <f>(幕後結果!$AC$2+幕後結果!$AC$4*幕後結果_最佳化!$O1427)*12/3</f>
        <v>0.25367486523244265</v>
      </c>
      <c r="AB426" s="116">
        <f>(幕後結果!$AD$2+幕後結果!$AD$4*幕後結果_最佳化!$P1427)*12/3</f>
        <v>-0.11036423416772062</v>
      </c>
      <c r="AC426" s="116">
        <f>(幕後結果!$AE$2+幕後結果!$AE$4*幕後結果_最佳化!$Q1427)*12/3</f>
        <v>-4.0166280419831363E-2</v>
      </c>
      <c r="AD426" s="116">
        <f>(幕後結果!$AF$2+幕後結果!$AF$4*幕後結果_最佳化!$R1427)*12/3</f>
        <v>0.49499282236509518</v>
      </c>
      <c r="AE426" s="116">
        <f>(幕後結果!$AG$2+幕後結果!$AG$4*幕後結果_最佳化!$S1427)*12/3</f>
        <v>-4.9686575349035533E-2</v>
      </c>
      <c r="AF426" s="116">
        <f>(幕後結果!$AH$2+幕後結果!$AH$4*幕後結果_最佳化!$T1427)*12/3</f>
        <v>-0.17015827765549055</v>
      </c>
      <c r="AG426" s="116">
        <f>(幕後結果!$AI$2+幕後結果!$AI$4*幕後結果_最佳化!$U1427)*12/3</f>
        <v>-0.48211394332597873</v>
      </c>
      <c r="AH426" s="116">
        <f>(幕後結果!$AJ$2+幕後結果!$AJ$4*幕後結果_最佳化!$V1427)*12/3</f>
        <v>-3.1766618464453722E-2</v>
      </c>
      <c r="AI426" s="93">
        <f>(幕後結果!$AK$2+幕後結果!$AK$4*幕後結果_最佳化!$W1427)*12/3</f>
        <v>0.26754074464150424</v>
      </c>
      <c r="AJ426" s="53"/>
      <c r="AK426" s="53"/>
      <c r="AL426" s="53"/>
      <c r="AM426" s="101">
        <v>425</v>
      </c>
      <c r="AN426" s="120">
        <f t="shared" si="79"/>
        <v>0.21296420538681904</v>
      </c>
      <c r="AO426" s="120">
        <f t="shared" si="80"/>
        <v>2.0214009216323346E-2</v>
      </c>
      <c r="AP426" s="120">
        <f t="shared" si="81"/>
        <v>2.4614958089827312E-2</v>
      </c>
      <c r="AQ426" s="120">
        <f t="shared" si="82"/>
        <v>1.065656032281659E-2</v>
      </c>
      <c r="AR426" s="120">
        <f t="shared" si="83"/>
        <v>0.13925811209599462</v>
      </c>
      <c r="AS426" s="120">
        <f t="shared" si="84"/>
        <v>0.16785139397284857</v>
      </c>
      <c r="AT426" s="120">
        <f t="shared" si="85"/>
        <v>0.10619635915556283</v>
      </c>
      <c r="AU426" s="120">
        <f t="shared" si="86"/>
        <v>0.11500790904622579</v>
      </c>
      <c r="AV426" s="120">
        <f t="shared" si="87"/>
        <v>4.640755961685715E-2</v>
      </c>
      <c r="AW426" s="120">
        <f t="shared" si="88"/>
        <v>0.15682893309672474</v>
      </c>
      <c r="AX426" s="120">
        <f t="shared" si="89"/>
        <v>1</v>
      </c>
      <c r="AY426" s="120">
        <f>SUMPRODUCT(AN426:AW426,幕後結果_最佳化!$Z$1005:$AI$1005)</f>
        <v>0.12566065256554593</v>
      </c>
      <c r="AZ426" s="120">
        <f>(SUMPRODUCT(AN426:AW426,MMULT(AN426:AW426,幕後結果!$AB$9:$AK$18)))*252</f>
        <v>4.2799171270618691E-2</v>
      </c>
      <c r="BA426" s="120">
        <f t="shared" si="90"/>
        <v>0.20687960573874528</v>
      </c>
      <c r="BB426" s="115">
        <f t="shared" si="91"/>
        <v>0.40004258645996721</v>
      </c>
      <c r="BC426" s="53"/>
      <c r="BD426" s="53"/>
    </row>
    <row r="427" spans="1:56">
      <c r="A427" s="88">
        <v>426</v>
      </c>
      <c r="B427" s="116">
        <v>0.77246155652876092</v>
      </c>
      <c r="C427" s="116">
        <v>0.38151862919748081</v>
      </c>
      <c r="D427" s="116">
        <v>0.35666535708472824</v>
      </c>
      <c r="E427" s="116">
        <v>5.0400087256815551E-2</v>
      </c>
      <c r="F427" s="116">
        <v>0.79613242355329095</v>
      </c>
      <c r="G427" s="116">
        <v>0.96553598649979122</v>
      </c>
      <c r="H427" s="116">
        <v>0.29952625800808574</v>
      </c>
      <c r="I427" s="116">
        <v>0.8148041265736512</v>
      </c>
      <c r="J427" s="116">
        <v>0.82857020933029735</v>
      </c>
      <c r="K427" s="97">
        <v>0.87244832553269003</v>
      </c>
      <c r="L427" s="98"/>
      <c r="M427" s="99">
        <v>426</v>
      </c>
      <c r="N427" s="119">
        <v>0.74697792352206238</v>
      </c>
      <c r="O427" s="119">
        <v>-0.30149474262480225</v>
      </c>
      <c r="P427" s="119">
        <v>-0.36738653472626442</v>
      </c>
      <c r="Q427" s="119">
        <v>-1.6409867074376983</v>
      </c>
      <c r="R427" s="119">
        <v>0.82788584346959837</v>
      </c>
      <c r="S427" s="119">
        <v>1.8188912240605468</v>
      </c>
      <c r="T427" s="119">
        <v>-0.52576353121104125</v>
      </c>
      <c r="U427" s="116">
        <v>0.89573980303728928</v>
      </c>
      <c r="V427" s="116">
        <v>0.94853024846050038</v>
      </c>
      <c r="W427" s="91">
        <v>1.1380410325850621</v>
      </c>
      <c r="X427" s="53"/>
      <c r="Y427" s="92">
        <v>426</v>
      </c>
      <c r="Z427" s="116">
        <f>(幕後結果!$AB$2+幕後結果!$AB$4*幕後結果_最佳化!$N1428)*12/3</f>
        <v>1.4584014665500689</v>
      </c>
      <c r="AA427" s="116">
        <f>(幕後結果!$AC$2+幕後結果!$AC$4*幕後結果_最佳化!$O1428)*12/3</f>
        <v>3.3302540616040877E-2</v>
      </c>
      <c r="AB427" s="116">
        <f>(幕後結果!$AD$2+幕後結果!$AD$4*幕後結果_最佳化!$P1428)*12/3</f>
        <v>-0.11622789081094605</v>
      </c>
      <c r="AC427" s="116">
        <f>(幕後結果!$AE$2+幕後結果!$AE$4*幕後結果_最佳化!$Q1428)*12/3</f>
        <v>-1.0963657384490118</v>
      </c>
      <c r="AD427" s="116">
        <f>(幕後結果!$AF$2+幕後結果!$AF$4*幕後結果_最佳化!$R1428)*12/3</f>
        <v>0.10613410288138658</v>
      </c>
      <c r="AE427" s="116">
        <f>(幕後結果!$AG$2+幕後結果!$AG$4*幕後結果_最佳化!$S1428)*12/3</f>
        <v>1.2259964778794077</v>
      </c>
      <c r="AF427" s="116">
        <f>(幕後結果!$AH$2+幕後結果!$AH$4*幕後結果_最佳化!$T1428)*12/3</f>
        <v>-0.24425886724428392</v>
      </c>
      <c r="AG427" s="116">
        <f>(幕後結果!$AI$2+幕後結果!$AI$4*幕後結果_最佳化!$U1428)*12/3</f>
        <v>0.55613956571939416</v>
      </c>
      <c r="AH427" s="116">
        <f>(幕後結果!$AJ$2+幕後結果!$AJ$4*幕後結果_最佳化!$V1428)*12/3</f>
        <v>0.33758452120426158</v>
      </c>
      <c r="AI427" s="93">
        <f>(幕後結果!$AK$2+幕後結果!$AK$4*幕後結果_最佳化!$W1428)*12/3</f>
        <v>1.3471549301942209</v>
      </c>
      <c r="AJ427" s="53"/>
      <c r="AK427" s="53"/>
      <c r="AL427" s="53"/>
      <c r="AM427" s="101">
        <v>426</v>
      </c>
      <c r="AN427" s="120">
        <f t="shared" si="79"/>
        <v>4.5163389908807597E-2</v>
      </c>
      <c r="AO427" s="120">
        <f t="shared" si="80"/>
        <v>5.2423096550619663E-2</v>
      </c>
      <c r="AP427" s="120">
        <f t="shared" si="81"/>
        <v>5.9613972943076611E-2</v>
      </c>
      <c r="AQ427" s="120">
        <f t="shared" si="82"/>
        <v>1.8413279414855658E-2</v>
      </c>
      <c r="AR427" s="120">
        <f t="shared" si="83"/>
        <v>0.15953258277879981</v>
      </c>
      <c r="AS427" s="120">
        <f t="shared" si="84"/>
        <v>0.16900563863478638</v>
      </c>
      <c r="AT427" s="120">
        <f t="shared" si="85"/>
        <v>0.18021728503207926</v>
      </c>
      <c r="AU427" s="120">
        <f t="shared" si="86"/>
        <v>1.6024495311643217E-3</v>
      </c>
      <c r="AV427" s="120">
        <f t="shared" si="87"/>
        <v>0.17861947202402711</v>
      </c>
      <c r="AW427" s="120">
        <f t="shared" si="88"/>
        <v>0.13540883318178354</v>
      </c>
      <c r="AX427" s="120">
        <f t="shared" si="89"/>
        <v>0.99999999999999978</v>
      </c>
      <c r="AY427" s="120">
        <f>SUMPRODUCT(AN427:AW427,幕後結果_最佳化!$Z$1005:$AI$1005)</f>
        <v>3.5302348581192279E-2</v>
      </c>
      <c r="AZ427" s="120">
        <f>(SUMPRODUCT(AN427:AW427,MMULT(AN427:AW427,幕後結果!$AB$9:$AK$18)))*252</f>
        <v>2.3448592647192727E-2</v>
      </c>
      <c r="BA427" s="120">
        <f t="shared" si="90"/>
        <v>0.15312933307238272</v>
      </c>
      <c r="BB427" s="115">
        <f t="shared" si="91"/>
        <v>-4.9615911376146245E-2</v>
      </c>
      <c r="BC427" s="53"/>
      <c r="BD427" s="53"/>
    </row>
    <row r="428" spans="1:56">
      <c r="A428" s="88">
        <v>427</v>
      </c>
      <c r="B428" s="116">
        <v>0.4557160500344537</v>
      </c>
      <c r="C428" s="116">
        <v>0.79117064825365446</v>
      </c>
      <c r="D428" s="116">
        <v>0.91789576313527221</v>
      </c>
      <c r="E428" s="116">
        <v>0.70970641358862707</v>
      </c>
      <c r="F428" s="116">
        <v>0.77907810146619738</v>
      </c>
      <c r="G428" s="116">
        <v>0.86433540616164195</v>
      </c>
      <c r="H428" s="116">
        <v>0.83100261826598643</v>
      </c>
      <c r="I428" s="116">
        <v>0.95925491654043737</v>
      </c>
      <c r="J428" s="116">
        <v>0.4493215962124768</v>
      </c>
      <c r="K428" s="97">
        <v>0.15118435304887923</v>
      </c>
      <c r="L428" s="98"/>
      <c r="M428" s="99">
        <v>427</v>
      </c>
      <c r="N428" s="119">
        <v>-0.11123234891398358</v>
      </c>
      <c r="O428" s="119">
        <v>0.81048983746683578</v>
      </c>
      <c r="P428" s="119">
        <v>1.391055908525503</v>
      </c>
      <c r="Q428" s="119">
        <v>0.5525272456681517</v>
      </c>
      <c r="R428" s="119">
        <v>0.76908340836332223</v>
      </c>
      <c r="S428" s="119">
        <v>1.1000067344447904</v>
      </c>
      <c r="T428" s="119">
        <v>0.95813485140393939</v>
      </c>
      <c r="U428" s="116">
        <v>1.7421044623260538</v>
      </c>
      <c r="V428" s="116">
        <v>-0.12737551771315411</v>
      </c>
      <c r="W428" s="91">
        <v>-1.0313670934396111</v>
      </c>
      <c r="X428" s="53"/>
      <c r="Y428" s="92">
        <v>427</v>
      </c>
      <c r="Z428" s="116">
        <f>(幕後結果!$AB$2+幕後結果!$AB$4*幕後結果_最佳化!$N1429)*12/3</f>
        <v>8.2521210736022227E-2</v>
      </c>
      <c r="AA428" s="116">
        <f>(幕後結果!$AC$2+幕後結果!$AC$4*幕後結果_最佳化!$O1429)*12/3</f>
        <v>0.87529950944095258</v>
      </c>
      <c r="AB428" s="116">
        <f>(幕後結果!$AD$2+幕後結果!$AD$4*幕後結果_最佳化!$P1429)*12/3</f>
        <v>1.1430099658502908</v>
      </c>
      <c r="AC428" s="116">
        <f>(幕後結果!$AE$2+幕後結果!$AE$4*幕後結果_最佳化!$Q1429)*12/3</f>
        <v>0.68162509813843875</v>
      </c>
      <c r="AD428" s="116">
        <f>(幕後結果!$AF$2+幕後結果!$AF$4*幕後結果_最佳化!$R1429)*12/3</f>
        <v>0.15584309736047297</v>
      </c>
      <c r="AE428" s="116">
        <f>(幕後結果!$AG$2+幕後結果!$AG$4*幕後結果_最佳化!$S1429)*12/3</f>
        <v>1.4633790871599934</v>
      </c>
      <c r="AF428" s="116">
        <f>(幕後結果!$AH$2+幕後結果!$AH$4*幕後結果_最佳化!$T1429)*12/3</f>
        <v>0.63654904472949436</v>
      </c>
      <c r="AG428" s="116">
        <f>(幕後結果!$AI$2+幕後結果!$AI$4*幕後結果_最佳化!$U1429)*12/3</f>
        <v>1.083267918732203</v>
      </c>
      <c r="AH428" s="116">
        <f>(幕後結果!$AJ$2+幕後結果!$AJ$4*幕後結果_最佳化!$V1429)*12/3</f>
        <v>0.62417870702733635</v>
      </c>
      <c r="AI428" s="93">
        <f>(幕後結果!$AK$2+幕後結果!$AK$4*幕後結果_最佳化!$W1429)*12/3</f>
        <v>0.50198572142253184</v>
      </c>
      <c r="AJ428" s="53"/>
      <c r="AK428" s="53"/>
      <c r="AL428" s="53"/>
      <c r="AM428" s="101">
        <v>427</v>
      </c>
      <c r="AN428" s="120">
        <f t="shared" si="79"/>
        <v>4.3838391021579173E-2</v>
      </c>
      <c r="AO428" s="120">
        <f t="shared" si="80"/>
        <v>4.9737713100590109E-2</v>
      </c>
      <c r="AP428" s="120">
        <f t="shared" si="81"/>
        <v>0.21924864259038054</v>
      </c>
      <c r="AQ428" s="120">
        <f t="shared" si="82"/>
        <v>3.0617580871481575E-3</v>
      </c>
      <c r="AR428" s="120">
        <f t="shared" si="83"/>
        <v>0.23346257991179131</v>
      </c>
      <c r="AS428" s="120">
        <f t="shared" si="84"/>
        <v>4.4835664318205338E-3</v>
      </c>
      <c r="AT428" s="120">
        <f t="shared" si="85"/>
        <v>3.0782502634123337E-2</v>
      </c>
      <c r="AU428" s="120">
        <f t="shared" si="86"/>
        <v>6.7727922508979861E-3</v>
      </c>
      <c r="AV428" s="120">
        <f t="shared" si="87"/>
        <v>0.2607042277122375</v>
      </c>
      <c r="AW428" s="120">
        <f t="shared" si="88"/>
        <v>0.14790782625943144</v>
      </c>
      <c r="AX428" s="120">
        <f t="shared" si="89"/>
        <v>1</v>
      </c>
      <c r="AY428" s="120">
        <f>SUMPRODUCT(AN428:AW428,幕後結果_最佳化!$Z$1005:$AI$1005)</f>
        <v>-0.10486838987898683</v>
      </c>
      <c r="AZ428" s="120">
        <f>(SUMPRODUCT(AN428:AW428,MMULT(AN428:AW428,幕後結果!$AB$9:$AK$18)))*252</f>
        <v>3.2878685677351735E-2</v>
      </c>
      <c r="BA428" s="120">
        <f t="shared" si="90"/>
        <v>0.1813248071206798</v>
      </c>
      <c r="BB428" s="115">
        <f t="shared" si="91"/>
        <v>-0.81493752689139953</v>
      </c>
      <c r="BC428" s="53"/>
      <c r="BD428" s="53"/>
    </row>
    <row r="429" spans="1:56">
      <c r="A429" s="88">
        <v>428</v>
      </c>
      <c r="B429" s="116">
        <v>0.44551983346531498</v>
      </c>
      <c r="C429" s="116">
        <v>0.12308239261280995</v>
      </c>
      <c r="D429" s="116">
        <v>0.20683888133304706</v>
      </c>
      <c r="E429" s="116">
        <v>0.7904288945956226</v>
      </c>
      <c r="F429" s="116">
        <v>0.28837524770889744</v>
      </c>
      <c r="G429" s="116">
        <v>0.14270458442586698</v>
      </c>
      <c r="H429" s="116">
        <v>0.62101400157263131</v>
      </c>
      <c r="I429" s="116">
        <v>0.25246874134859199</v>
      </c>
      <c r="J429" s="116">
        <v>0.49881675881827725</v>
      </c>
      <c r="K429" s="97">
        <v>0.71644053774886007</v>
      </c>
      <c r="L429" s="98"/>
      <c r="M429" s="99">
        <v>428</v>
      </c>
      <c r="N429" s="119">
        <v>-0.13698877599322004</v>
      </c>
      <c r="O429" s="119">
        <v>-1.159715185990301</v>
      </c>
      <c r="P429" s="119">
        <v>-0.81743870797939167</v>
      </c>
      <c r="Q429" s="119">
        <v>0.80791031852776218</v>
      </c>
      <c r="R429" s="119">
        <v>-0.55813749977963067</v>
      </c>
      <c r="S429" s="119">
        <v>-1.0682468671190875</v>
      </c>
      <c r="T429" s="119">
        <v>0.30814500544094414</v>
      </c>
      <c r="U429" s="116">
        <v>-0.666741160133001</v>
      </c>
      <c r="V429" s="116">
        <v>-2.965950150316489E-3</v>
      </c>
      <c r="W429" s="91">
        <v>0.57229974199544897</v>
      </c>
      <c r="X429" s="53"/>
      <c r="Y429" s="92">
        <v>428</v>
      </c>
      <c r="Z429" s="116">
        <f>(幕後結果!$AB$2+幕後結果!$AB$4*幕後結果_最佳化!$N1430)*12/3</f>
        <v>4.1228580460175079E-2</v>
      </c>
      <c r="AA429" s="116">
        <f>(幕後結果!$AC$2+幕後結果!$AC$4*幕後結果_最佳化!$O1430)*12/3</f>
        <v>-0.53686130141366373</v>
      </c>
      <c r="AB429" s="116">
        <f>(幕後結果!$AD$2+幕後結果!$AD$4*幕後結果_最佳化!$P1430)*12/3</f>
        <v>-0.69687879300489064</v>
      </c>
      <c r="AC429" s="116">
        <f>(幕後結果!$AE$2+幕後結果!$AE$4*幕後結果_最佳化!$Q1430)*12/3</f>
        <v>0.46450936245687408</v>
      </c>
      <c r="AD429" s="116">
        <f>(幕後結果!$AF$2+幕後結果!$AF$4*幕後結果_最佳化!$R1430)*12/3</f>
        <v>-0.83394295037995525</v>
      </c>
      <c r="AE429" s="116">
        <f>(幕後結果!$AG$2+幕後結果!$AG$4*幕後結果_最佳化!$S1430)*12/3</f>
        <v>-3.8869767165606084E-2</v>
      </c>
      <c r="AF429" s="116">
        <f>(幕後結果!$AH$2+幕後結果!$AH$4*幕後結果_最佳化!$T1430)*12/3</f>
        <v>-5.0595017584672941E-2</v>
      </c>
      <c r="AG429" s="116">
        <f>(幕後結果!$AI$2+幕後結果!$AI$4*幕後結果_最佳化!$U1430)*12/3</f>
        <v>-0.53560515627674021</v>
      </c>
      <c r="AH429" s="116">
        <f>(幕後結果!$AJ$2+幕後結果!$AJ$4*幕後結果_最佳化!$V1430)*12/3</f>
        <v>-0.65756433529798208</v>
      </c>
      <c r="AI429" s="93">
        <f>(幕後結果!$AK$2+幕後結果!$AK$4*幕後結果_最佳化!$W1430)*12/3</f>
        <v>0.24203483470483941</v>
      </c>
      <c r="AJ429" s="53"/>
      <c r="AK429" s="53"/>
      <c r="AL429" s="53"/>
      <c r="AM429" s="101">
        <v>428</v>
      </c>
      <c r="AN429" s="120">
        <f t="shared" si="79"/>
        <v>0.16882665816493769</v>
      </c>
      <c r="AO429" s="120">
        <f t="shared" si="80"/>
        <v>0.13357610602024045</v>
      </c>
      <c r="AP429" s="120">
        <f t="shared" si="81"/>
        <v>3.6164776976432729E-2</v>
      </c>
      <c r="AQ429" s="120">
        <f t="shared" si="82"/>
        <v>5.9672180814202641E-2</v>
      </c>
      <c r="AR429" s="120">
        <f t="shared" si="83"/>
        <v>4.3298598875411492E-3</v>
      </c>
      <c r="AS429" s="120">
        <f t="shared" si="84"/>
        <v>0.1858499380934425</v>
      </c>
      <c r="AT429" s="120">
        <f t="shared" si="85"/>
        <v>7.1736028879897426E-2</v>
      </c>
      <c r="AU429" s="120">
        <f t="shared" si="86"/>
        <v>0.12684869201397195</v>
      </c>
      <c r="AV429" s="120">
        <f t="shared" si="87"/>
        <v>8.9604963728091527E-2</v>
      </c>
      <c r="AW429" s="120">
        <f t="shared" si="88"/>
        <v>0.12339079542124187</v>
      </c>
      <c r="AX429" s="120">
        <f t="shared" si="89"/>
        <v>0.99999999999999989</v>
      </c>
      <c r="AY429" s="120">
        <f>SUMPRODUCT(AN429:AW429,幕後結果_最佳化!$Z$1005:$AI$1005)</f>
        <v>0.19888822306709267</v>
      </c>
      <c r="AZ429" s="120">
        <f>(SUMPRODUCT(AN429:AW429,MMULT(AN429:AW429,幕後結果!$AB$9:$AK$18)))*252</f>
        <v>3.3843265711300571E-2</v>
      </c>
      <c r="BA429" s="120">
        <f t="shared" si="90"/>
        <v>0.1839653927000961</v>
      </c>
      <c r="BB429" s="115">
        <f t="shared" si="91"/>
        <v>0.84792156164604104</v>
      </c>
      <c r="BC429" s="53"/>
      <c r="BD429" s="53"/>
    </row>
    <row r="430" spans="1:56">
      <c r="A430" s="88">
        <v>429</v>
      </c>
      <c r="B430" s="116">
        <v>0.11042829707313873</v>
      </c>
      <c r="C430" s="116">
        <v>7.6002629153548051E-2</v>
      </c>
      <c r="D430" s="116">
        <v>0.54546264404776967</v>
      </c>
      <c r="E430" s="116">
        <v>0.55729606472479754</v>
      </c>
      <c r="F430" s="116">
        <v>0.12231782550006587</v>
      </c>
      <c r="G430" s="116">
        <v>2.2401832996836735E-3</v>
      </c>
      <c r="H430" s="116">
        <v>8.4069275049753589E-2</v>
      </c>
      <c r="I430" s="116">
        <v>0.42094497808343734</v>
      </c>
      <c r="J430" s="116">
        <v>0.59945265951744298</v>
      </c>
      <c r="K430" s="97">
        <v>0.57050511545366134</v>
      </c>
      <c r="L430" s="98"/>
      <c r="M430" s="99">
        <v>429</v>
      </c>
      <c r="N430" s="119">
        <v>-1.224253548849187</v>
      </c>
      <c r="O430" s="119">
        <v>-1.4324843342773403</v>
      </c>
      <c r="P430" s="119">
        <v>0.11420572727995369</v>
      </c>
      <c r="Q430" s="119">
        <v>0.14411726625931198</v>
      </c>
      <c r="R430" s="119">
        <v>-1.1634779211640405</v>
      </c>
      <c r="S430" s="119">
        <v>-2.8421979323992557</v>
      </c>
      <c r="T430" s="119">
        <v>-1.3782097102608142</v>
      </c>
      <c r="U430" s="116">
        <v>-0.19947658702843449</v>
      </c>
      <c r="V430" s="116">
        <v>0.25193063351335088</v>
      </c>
      <c r="W430" s="91">
        <v>0.17766029501973377</v>
      </c>
      <c r="X430" s="53"/>
      <c r="Y430" s="92">
        <v>429</v>
      </c>
      <c r="Z430" s="116">
        <f>(幕後結果!$AB$2+幕後結果!$AB$4*幕後結果_最佳化!$N1431)*12/3</f>
        <v>-1.701871195738492</v>
      </c>
      <c r="AA430" s="116">
        <f>(幕後結果!$AC$2+幕後結果!$AC$4*幕後結果_最佳化!$O1431)*12/3</f>
        <v>-0.67652769733856266</v>
      </c>
      <c r="AB430" s="116">
        <f>(幕後結果!$AD$2+幕後結果!$AD$4*幕後結果_最佳化!$P1431)*12/3</f>
        <v>-0.21294064706044022</v>
      </c>
      <c r="AC430" s="116">
        <f>(幕後結果!$AE$2+幕後結果!$AE$4*幕後結果_最佳化!$Q1431)*12/3</f>
        <v>-8.0110510017779746E-2</v>
      </c>
      <c r="AD430" s="116">
        <f>(幕後結果!$AF$2+幕後結果!$AF$4*幕後結果_最佳化!$R1431)*12/3</f>
        <v>-1.230962569141163</v>
      </c>
      <c r="AE430" s="116">
        <f>(幕後結果!$AG$2+幕後結果!$AG$4*幕後結果_最佳化!$S1431)*12/3</f>
        <v>-1.3382870389130597</v>
      </c>
      <c r="AF430" s="116">
        <f>(幕後結果!$AH$2+幕後結果!$AH$4*幕後結果_最佳化!$T1431)*12/3</f>
        <v>-0.99247532456456666</v>
      </c>
      <c r="AG430" s="116">
        <f>(幕後結果!$AI$2+幕後結果!$AI$4*幕後結果_最佳化!$U1431)*12/3</f>
        <v>-0.73660692303597741</v>
      </c>
      <c r="AH430" s="116">
        <f>(幕後結果!$AJ$2+幕後結果!$AJ$4*幕後結果_最佳化!$V1431)*12/3</f>
        <v>-0.98966666339405451</v>
      </c>
      <c r="AI430" s="93">
        <f>(幕後結果!$AK$2+幕後結果!$AK$4*幕後結果_最佳化!$W1431)*12/3</f>
        <v>-0.25285279355308732</v>
      </c>
      <c r="AJ430" s="53"/>
      <c r="AK430" s="53"/>
      <c r="AL430" s="53"/>
      <c r="AM430" s="101">
        <v>429</v>
      </c>
      <c r="AN430" s="120">
        <f t="shared" si="79"/>
        <v>7.2091664236841269E-2</v>
      </c>
      <c r="AO430" s="120">
        <f t="shared" si="80"/>
        <v>0.13995253627257401</v>
      </c>
      <c r="AP430" s="120">
        <f t="shared" si="81"/>
        <v>3.7077932823832038E-2</v>
      </c>
      <c r="AQ430" s="120">
        <f t="shared" si="82"/>
        <v>7.1877371702496154E-2</v>
      </c>
      <c r="AR430" s="120">
        <f t="shared" si="83"/>
        <v>0.10081962814812635</v>
      </c>
      <c r="AS430" s="120">
        <f t="shared" si="84"/>
        <v>8.9373371054192907E-2</v>
      </c>
      <c r="AT430" s="120">
        <f t="shared" si="85"/>
        <v>0.16166465252819637</v>
      </c>
      <c r="AU430" s="120">
        <f t="shared" si="86"/>
        <v>0.21220811060002623</v>
      </c>
      <c r="AV430" s="120">
        <f t="shared" si="87"/>
        <v>4.9770479758497709E-2</v>
      </c>
      <c r="AW430" s="120">
        <f t="shared" si="88"/>
        <v>6.5164252875217002E-2</v>
      </c>
      <c r="AX430" s="120">
        <f t="shared" si="89"/>
        <v>1</v>
      </c>
      <c r="AY430" s="120">
        <f>SUMPRODUCT(AN430:AW430,幕後結果_最佳化!$Z$1005:$AI$1005)</f>
        <v>7.6049509539612689E-2</v>
      </c>
      <c r="AZ430" s="120">
        <f>(SUMPRODUCT(AN430:AW430,MMULT(AN430:AW430,幕後結果!$AB$9:$AK$18)))*252</f>
        <v>1.9945925139789558E-2</v>
      </c>
      <c r="BA430" s="120">
        <f t="shared" si="90"/>
        <v>0.14123004333281766</v>
      </c>
      <c r="BB430" s="115">
        <f t="shared" si="91"/>
        <v>0.23471995587719066</v>
      </c>
      <c r="BC430" s="53"/>
      <c r="BD430" s="53"/>
    </row>
    <row r="431" spans="1:56">
      <c r="A431" s="88">
        <v>430</v>
      </c>
      <c r="B431" s="116">
        <v>0.43320258009240442</v>
      </c>
      <c r="C431" s="116">
        <v>0.10007682271372031</v>
      </c>
      <c r="D431" s="116">
        <v>0.17119216189626396</v>
      </c>
      <c r="E431" s="116">
        <v>9.5858266624475164E-2</v>
      </c>
      <c r="F431" s="116">
        <v>0.58542736829796849</v>
      </c>
      <c r="G431" s="116">
        <v>0.41567073565245583</v>
      </c>
      <c r="H431" s="116">
        <v>0.89242767516748622</v>
      </c>
      <c r="I431" s="116">
        <v>0.64705065583269805</v>
      </c>
      <c r="J431" s="116">
        <v>0.59687759529789997</v>
      </c>
      <c r="K431" s="97">
        <v>0.73744818917352339</v>
      </c>
      <c r="L431" s="98"/>
      <c r="M431" s="99">
        <v>430</v>
      </c>
      <c r="N431" s="119">
        <v>-0.16822641591761101</v>
      </c>
      <c r="O431" s="119">
        <v>-1.2811139478469726</v>
      </c>
      <c r="P431" s="119">
        <v>-0.94946468742795742</v>
      </c>
      <c r="Q431" s="119">
        <v>-1.3055179669334949</v>
      </c>
      <c r="R431" s="119">
        <v>0.21579792810397233</v>
      </c>
      <c r="S431" s="119">
        <v>-0.21298139896928669</v>
      </c>
      <c r="T431" s="119">
        <v>1.239542527285602</v>
      </c>
      <c r="U431" s="116">
        <v>0.37736995941618195</v>
      </c>
      <c r="V431" s="116">
        <v>0.24527331877745895</v>
      </c>
      <c r="W431" s="91">
        <v>0.63549807523903845</v>
      </c>
      <c r="X431" s="53"/>
      <c r="Y431" s="92">
        <v>430</v>
      </c>
      <c r="Z431" s="116">
        <f>(幕後結果!$AB$2+幕後結果!$AB$4*幕後結果_最佳化!$N1432)*12/3</f>
        <v>-8.8515145825009967E-3</v>
      </c>
      <c r="AA431" s="116">
        <f>(幕後結果!$AC$2+幕後結果!$AC$4*幕後結果_最佳化!$O1432)*12/3</f>
        <v>-0.62234697255133642</v>
      </c>
      <c r="AB431" s="116">
        <f>(幕後結果!$AD$2+幕後結果!$AD$4*幕後結果_最佳化!$P1432)*12/3</f>
        <v>-0.81304286302302808</v>
      </c>
      <c r="AC431" s="116">
        <f>(幕後結果!$AE$2+幕後結果!$AE$4*幕後結果_最佳化!$Q1432)*12/3</f>
        <v>-1.1182224561125844</v>
      </c>
      <c r="AD431" s="116">
        <f>(幕後結果!$AF$2+幕後結果!$AF$4*幕後結果_最佳化!$R1432)*12/3</f>
        <v>-0.43874477088685576</v>
      </c>
      <c r="AE431" s="116">
        <f>(幕後結果!$AG$2+幕後結果!$AG$4*幕後結果_最佳化!$S1432)*12/3</f>
        <v>-0.11268124122846035</v>
      </c>
      <c r="AF431" s="116">
        <f>(幕後結果!$AH$2+幕後結果!$AH$4*幕後結果_最佳化!$T1432)*12/3</f>
        <v>0.36363484085203818</v>
      </c>
      <c r="AG431" s="116">
        <f>(幕後結果!$AI$2+幕後結果!$AI$4*幕後結果_最佳化!$U1432)*12/3</f>
        <v>-0.1000043265919377</v>
      </c>
      <c r="AH431" s="116">
        <f>(幕後結果!$AJ$2+幕後結果!$AJ$4*幕後結果_最佳化!$V1432)*12/3</f>
        <v>-0.22909387324726657</v>
      </c>
      <c r="AI431" s="93">
        <f>(幕後結果!$AK$2+幕後結果!$AK$4*幕後結果_最佳化!$W1432)*12/3</f>
        <v>0.60232106607399549</v>
      </c>
      <c r="AJ431" s="53"/>
      <c r="AK431" s="53"/>
      <c r="AL431" s="53"/>
      <c r="AM431" s="101">
        <v>430</v>
      </c>
      <c r="AN431" s="120">
        <f t="shared" si="79"/>
        <v>0.1741706785497408</v>
      </c>
      <c r="AO431" s="120">
        <f t="shared" si="80"/>
        <v>9.0671169395985796E-2</v>
      </c>
      <c r="AP431" s="120">
        <f t="shared" si="81"/>
        <v>3.9190631407623883E-2</v>
      </c>
      <c r="AQ431" s="120">
        <f t="shared" si="82"/>
        <v>0.1475102198110356</v>
      </c>
      <c r="AR431" s="120">
        <f t="shared" si="83"/>
        <v>0.14481605886215534</v>
      </c>
      <c r="AS431" s="120">
        <f t="shared" si="84"/>
        <v>3.8512576601686312E-2</v>
      </c>
      <c r="AT431" s="120">
        <f t="shared" si="85"/>
        <v>9.2676758149388277E-2</v>
      </c>
      <c r="AU431" s="120">
        <f t="shared" si="86"/>
        <v>0.15030598515633031</v>
      </c>
      <c r="AV431" s="120">
        <f t="shared" si="87"/>
        <v>8.2792281995725261E-2</v>
      </c>
      <c r="AW431" s="120">
        <f t="shared" si="88"/>
        <v>3.9353640070328239E-2</v>
      </c>
      <c r="AX431" s="120">
        <f t="shared" si="89"/>
        <v>0.99999999999999989</v>
      </c>
      <c r="AY431" s="120">
        <f>SUMPRODUCT(AN431:AW431,幕後結果_最佳化!$Z$1005:$AI$1005)</f>
        <v>3.0484786135537963E-2</v>
      </c>
      <c r="AZ431" s="120">
        <f>(SUMPRODUCT(AN431:AW431,MMULT(AN431:AW431,幕後結果!$AB$9:$AK$18)))*252</f>
        <v>3.4052611112428299E-2</v>
      </c>
      <c r="BA431" s="120">
        <f t="shared" si="90"/>
        <v>0.18453349590908502</v>
      </c>
      <c r="BB431" s="115">
        <f t="shared" si="91"/>
        <v>-6.7278917593252011E-2</v>
      </c>
      <c r="BC431" s="53"/>
      <c r="BD431" s="53"/>
    </row>
    <row r="432" spans="1:56">
      <c r="A432" s="88">
        <v>431</v>
      </c>
      <c r="B432" s="116">
        <v>0.61572012653897135</v>
      </c>
      <c r="C432" s="116">
        <v>0.91110737088775395</v>
      </c>
      <c r="D432" s="116">
        <v>6.6447800007942703E-2</v>
      </c>
      <c r="E432" s="116">
        <v>0.89747469230252186</v>
      </c>
      <c r="F432" s="116">
        <v>0.50855992536617323</v>
      </c>
      <c r="G432" s="116">
        <v>0.20462515492845834</v>
      </c>
      <c r="H432" s="116">
        <v>0.2562967301026462</v>
      </c>
      <c r="I432" s="116">
        <v>0.49945870336801557</v>
      </c>
      <c r="J432" s="116">
        <v>0.28333345816794231</v>
      </c>
      <c r="K432" s="97">
        <v>0.8805496003634532</v>
      </c>
      <c r="L432" s="98"/>
      <c r="M432" s="99">
        <v>431</v>
      </c>
      <c r="N432" s="119">
        <v>0.29425933077059641</v>
      </c>
      <c r="O432" s="119">
        <v>1.3476056318788852</v>
      </c>
      <c r="P432" s="119">
        <v>-1.502780717080987</v>
      </c>
      <c r="Q432" s="119">
        <v>1.2672927962128102</v>
      </c>
      <c r="R432" s="119">
        <v>2.1458197590873349E-2</v>
      </c>
      <c r="S432" s="119">
        <v>-0.82521364180715373</v>
      </c>
      <c r="T432" s="119">
        <v>-0.65480476832523515</v>
      </c>
      <c r="U432" s="116">
        <v>-1.3568298590123464E-3</v>
      </c>
      <c r="V432" s="116">
        <v>-0.5729671797619984</v>
      </c>
      <c r="W432" s="91">
        <v>1.1777386854607028</v>
      </c>
      <c r="X432" s="53"/>
      <c r="Y432" s="92">
        <v>431</v>
      </c>
      <c r="Z432" s="116">
        <f>(幕後結果!$AB$2+幕後結果!$AB$4*幕後結果_最佳化!$N1433)*12/3</f>
        <v>0.73260431262112891</v>
      </c>
      <c r="AA432" s="116">
        <f>(幕後結果!$AC$2+幕後結果!$AC$4*幕後結果_最佳化!$O1433)*12/3</f>
        <v>1.239748500652281</v>
      </c>
      <c r="AB432" s="116">
        <f>(幕後結果!$AD$2+幕後結果!$AD$4*幕後結果_最佳化!$P1433)*12/3</f>
        <v>-0.97453408484847792</v>
      </c>
      <c r="AC432" s="116">
        <f>(幕後結果!$AE$2+幕後結果!$AE$4*幕後結果_最佳化!$Q1433)*12/3</f>
        <v>0.92298181252073297</v>
      </c>
      <c r="AD432" s="116">
        <f>(幕後結果!$AF$2+幕後結果!$AF$4*幕後結果_最佳化!$R1433)*12/3</f>
        <v>-0.54875723717336777</v>
      </c>
      <c r="AE432" s="116">
        <f>(幕後結果!$AG$2+幕後結果!$AG$4*幕後結果_最佳化!$S1433)*12/3</f>
        <v>0.39888426563294727</v>
      </c>
      <c r="AF432" s="116">
        <f>(幕後結果!$AH$2+幕後結果!$AH$4*幕後結果_最佳化!$T1433)*12/3</f>
        <v>-0.22942949943986454</v>
      </c>
      <c r="AG432" s="116">
        <f>(幕後結果!$AI$2+幕後結果!$AI$4*幕後結果_最佳化!$U1433)*12/3</f>
        <v>0.16767672628930372</v>
      </c>
      <c r="AH432" s="116">
        <f>(幕後結果!$AJ$2+幕後結果!$AJ$4*幕後結果_最佳化!$V1433)*12/3</f>
        <v>-0.69712395761272228</v>
      </c>
      <c r="AI432" s="93">
        <f>(幕後結果!$AK$2+幕後結果!$AK$4*幕後結果_最佳化!$W1433)*12/3</f>
        <v>0.41199861769100465</v>
      </c>
      <c r="AJ432" s="53"/>
      <c r="AK432" s="53"/>
      <c r="AL432" s="53"/>
      <c r="AM432" s="101">
        <v>431</v>
      </c>
      <c r="AN432" s="120">
        <f t="shared" si="79"/>
        <v>0.11008639563079661</v>
      </c>
      <c r="AO432" s="120">
        <f t="shared" si="80"/>
        <v>0.14837129837362162</v>
      </c>
      <c r="AP432" s="120">
        <f t="shared" si="81"/>
        <v>0.12685886762026577</v>
      </c>
      <c r="AQ432" s="120">
        <f t="shared" si="82"/>
        <v>0.11611541074392262</v>
      </c>
      <c r="AR432" s="120">
        <f t="shared" si="83"/>
        <v>5.6005879047809071E-2</v>
      </c>
      <c r="AS432" s="120">
        <f t="shared" si="84"/>
        <v>0.1004639840743109</v>
      </c>
      <c r="AT432" s="120">
        <f t="shared" si="85"/>
        <v>0.13796083961161376</v>
      </c>
      <c r="AU432" s="120">
        <f t="shared" si="86"/>
        <v>5.5511839980203925E-2</v>
      </c>
      <c r="AV432" s="120">
        <f t="shared" si="87"/>
        <v>7.6850076198909045E-2</v>
      </c>
      <c r="AW432" s="120">
        <f t="shared" si="88"/>
        <v>7.1775408718546846E-2</v>
      </c>
      <c r="AX432" s="120">
        <f t="shared" si="89"/>
        <v>1.0000000000000002</v>
      </c>
      <c r="AY432" s="120">
        <f>SUMPRODUCT(AN432:AW432,幕後結果_最佳化!$Z$1005:$AI$1005)</f>
        <v>0.1077739723311381</v>
      </c>
      <c r="AZ432" s="120">
        <f>(SUMPRODUCT(AN432:AW432,MMULT(AN432:AW432,幕後結果!$AB$9:$AK$18)))*252</f>
        <v>2.7110598181890461E-2</v>
      </c>
      <c r="BA432" s="120">
        <f t="shared" si="90"/>
        <v>0.16465296287006334</v>
      </c>
      <c r="BB432" s="115">
        <f t="shared" si="91"/>
        <v>0.39400428149193822</v>
      </c>
      <c r="BC432" s="53"/>
      <c r="BD432" s="53"/>
    </row>
    <row r="433" spans="1:56">
      <c r="A433" s="88">
        <v>432</v>
      </c>
      <c r="B433" s="116">
        <v>7.8607188866117061E-2</v>
      </c>
      <c r="C433" s="116">
        <v>9.0096367739156635E-2</v>
      </c>
      <c r="D433" s="116">
        <v>0.78772729762785887</v>
      </c>
      <c r="E433" s="116">
        <v>0.31254790211764738</v>
      </c>
      <c r="F433" s="116">
        <v>0.43829585964143236</v>
      </c>
      <c r="G433" s="116">
        <v>0.97974865103705788</v>
      </c>
      <c r="H433" s="116">
        <v>0.20024029678299615</v>
      </c>
      <c r="I433" s="116">
        <v>0.79524566391890383</v>
      </c>
      <c r="J433" s="116">
        <v>0.76055401072259787</v>
      </c>
      <c r="K433" s="97">
        <v>0.26785038067407929</v>
      </c>
      <c r="L433" s="98"/>
      <c r="M433" s="99">
        <v>432</v>
      </c>
      <c r="N433" s="119">
        <v>-1.4145026231513029</v>
      </c>
      <c r="O433" s="119">
        <v>-1.3401618379553706</v>
      </c>
      <c r="P433" s="119">
        <v>0.79856031816896045</v>
      </c>
      <c r="Q433" s="119">
        <v>-0.48864110815999934</v>
      </c>
      <c r="R433" s="119">
        <v>-0.15529124256894888</v>
      </c>
      <c r="S433" s="119">
        <v>2.0485851503620016</v>
      </c>
      <c r="T433" s="119">
        <v>-0.84076322380822255</v>
      </c>
      <c r="U433" s="116">
        <v>0.82475856997620445</v>
      </c>
      <c r="V433" s="116">
        <v>0.70808579790379855</v>
      </c>
      <c r="W433" s="91">
        <v>-0.61932730307872441</v>
      </c>
      <c r="X433" s="53"/>
      <c r="Y433" s="92">
        <v>432</v>
      </c>
      <c r="Z433" s="116">
        <f>(幕後結果!$AB$2+幕後結果!$AB$4*幕後結果_最佳化!$N1434)*12/3</f>
        <v>-2.0068779678855679</v>
      </c>
      <c r="AA433" s="116">
        <f>(幕後結果!$AC$2+幕後結果!$AC$4*幕後結果_最佳化!$O1434)*12/3</f>
        <v>-0.60048902652401304</v>
      </c>
      <c r="AB433" s="116">
        <f>(幕後結果!$AD$2+幕後結果!$AD$4*幕後結果_最佳化!$P1434)*12/3</f>
        <v>0.28342756573717953</v>
      </c>
      <c r="AC433" s="116">
        <f>(幕後結果!$AE$2+幕後結果!$AE$4*幕後結果_最佳化!$Q1434)*12/3</f>
        <v>-0.47944007104955527</v>
      </c>
      <c r="AD433" s="116">
        <f>(幕後結果!$AF$2+幕後結果!$AF$4*幕後結果_最佳化!$R1434)*12/3</f>
        <v>-0.62333614493159051</v>
      </c>
      <c r="AE433" s="116">
        <f>(幕後結果!$AG$2+幕後結果!$AG$4*幕後結果_最佳化!$S1434)*12/3</f>
        <v>1.452963858696398</v>
      </c>
      <c r="AF433" s="116">
        <f>(幕後結果!$AH$2+幕後結果!$AH$4*幕後結果_最佳化!$T1434)*12/3</f>
        <v>-0.64115879413490617</v>
      </c>
      <c r="AG433" s="116">
        <f>(幕後結果!$AI$2+幕後結果!$AI$4*幕後結果_最佳化!$U1434)*12/3</f>
        <v>0.36770363015108859</v>
      </c>
      <c r="AH433" s="116">
        <f>(幕後結果!$AJ$2+幕後結果!$AJ$4*幕後結果_最佳化!$V1434)*12/3</f>
        <v>-4.1439922870197182E-2</v>
      </c>
      <c r="AI433" s="93">
        <f>(幕後結果!$AK$2+幕後結果!$AK$4*幕後結果_最佳化!$W1434)*12/3</f>
        <v>0.31341275418302539</v>
      </c>
      <c r="AJ433" s="53"/>
      <c r="AK433" s="53"/>
      <c r="AL433" s="53"/>
      <c r="AM433" s="101">
        <v>432</v>
      </c>
      <c r="AN433" s="120">
        <f t="shared" si="79"/>
        <v>8.768146892230589E-3</v>
      </c>
      <c r="AO433" s="120">
        <f t="shared" si="80"/>
        <v>2.8512930676509691E-2</v>
      </c>
      <c r="AP433" s="120">
        <f t="shared" si="81"/>
        <v>0.11732865386091174</v>
      </c>
      <c r="AQ433" s="120">
        <f t="shared" si="82"/>
        <v>0.1519585797305251</v>
      </c>
      <c r="AR433" s="120">
        <f t="shared" si="83"/>
        <v>9.7812546799761466E-2</v>
      </c>
      <c r="AS433" s="120">
        <f t="shared" si="84"/>
        <v>5.673251596490704E-2</v>
      </c>
      <c r="AT433" s="120">
        <f t="shared" si="85"/>
        <v>0.1700124303744176</v>
      </c>
      <c r="AU433" s="120">
        <f t="shared" si="86"/>
        <v>6.4776146342055839E-4</v>
      </c>
      <c r="AV433" s="120">
        <f t="shared" si="87"/>
        <v>0.2111147003087461</v>
      </c>
      <c r="AW433" s="120">
        <f t="shared" si="88"/>
        <v>0.15711173392857006</v>
      </c>
      <c r="AX433" s="120">
        <f t="shared" si="89"/>
        <v>1</v>
      </c>
      <c r="AY433" s="120">
        <f>SUMPRODUCT(AN433:AW433,幕後結果_最佳化!$Z$1005:$AI$1005)</f>
        <v>-1.1877078604425627E-2</v>
      </c>
      <c r="AZ433" s="120">
        <f>(SUMPRODUCT(AN433:AW433,MMULT(AN433:AW433,幕後結果!$AB$9:$AK$18)))*252</f>
        <v>2.5145470687116669E-2</v>
      </c>
      <c r="BA433" s="120">
        <f t="shared" si="90"/>
        <v>0.15857323446003321</v>
      </c>
      <c r="BB433" s="115">
        <f t="shared" si="91"/>
        <v>-0.34543710223828245</v>
      </c>
      <c r="BC433" s="53"/>
      <c r="BD433" s="53"/>
    </row>
    <row r="434" spans="1:56">
      <c r="A434" s="88">
        <v>433</v>
      </c>
      <c r="B434" s="116">
        <v>3.2244874542188384E-2</v>
      </c>
      <c r="C434" s="116">
        <v>8.0243049104188557E-2</v>
      </c>
      <c r="D434" s="116">
        <v>0.51724730219112902</v>
      </c>
      <c r="E434" s="116">
        <v>0.65516721110297249</v>
      </c>
      <c r="F434" s="116">
        <v>0.70353661385943433</v>
      </c>
      <c r="G434" s="116">
        <v>0.1667020689602563</v>
      </c>
      <c r="H434" s="116">
        <v>0.22133391295926108</v>
      </c>
      <c r="I434" s="116">
        <v>0.39188040684555592</v>
      </c>
      <c r="J434" s="116">
        <v>0.396623135820102</v>
      </c>
      <c r="K434" s="97">
        <v>0.34228410045225499</v>
      </c>
      <c r="L434" s="98"/>
      <c r="M434" s="99">
        <v>433</v>
      </c>
      <c r="N434" s="119">
        <v>-1.8487788739741904</v>
      </c>
      <c r="O434" s="119">
        <v>-1.4034385701498491</v>
      </c>
      <c r="P434" s="119">
        <v>4.3246051498057672E-2</v>
      </c>
      <c r="Q434" s="119">
        <v>0.39930894383659493</v>
      </c>
      <c r="R434" s="119">
        <v>0.53459958266013408</v>
      </c>
      <c r="S434" s="119">
        <v>-0.96727988215440985</v>
      </c>
      <c r="T434" s="119">
        <v>-0.7676959785095121</v>
      </c>
      <c r="U434" s="116">
        <v>-0.27442138114432735</v>
      </c>
      <c r="V434" s="116">
        <v>-0.26209750324337533</v>
      </c>
      <c r="W434" s="91">
        <v>-0.40623736670949073</v>
      </c>
      <c r="X434" s="53"/>
      <c r="Y434" s="92">
        <v>433</v>
      </c>
      <c r="Z434" s="116">
        <f>(幕後結果!$AB$2+幕後結果!$AB$4*幕後結果_最佳化!$N1435)*12/3</f>
        <v>-2.7031084119469164</v>
      </c>
      <c r="AA434" s="116">
        <f>(幕後結果!$AC$2+幕後結果!$AC$4*幕後結果_最佳化!$O1435)*12/3</f>
        <v>-0.62350745959897746</v>
      </c>
      <c r="AB434" s="116">
        <f>(幕後結果!$AD$2+幕後結果!$AD$4*幕後結果_最佳化!$P1435)*12/3</f>
        <v>-0.39062091030020318</v>
      </c>
      <c r="AC434" s="116">
        <f>(幕後結果!$AE$2+幕後結果!$AE$4*幕後結果_最佳化!$Q1435)*12/3</f>
        <v>7.1326411135513856E-3</v>
      </c>
      <c r="AD434" s="116">
        <f>(幕後結果!$AF$2+幕後結果!$AF$4*幕後結果_最佳化!$R1435)*12/3</f>
        <v>-0.39552870138254143</v>
      </c>
      <c r="AE434" s="116">
        <f>(幕後結果!$AG$2+幕後結果!$AG$4*幕後結果_最佳化!$S1435)*12/3</f>
        <v>-0.27611101133134197</v>
      </c>
      <c r="AF434" s="116">
        <f>(幕後結果!$AH$2+幕後結果!$AH$4*幕後結果_最佳化!$T1435)*12/3</f>
        <v>-0.644543589682396</v>
      </c>
      <c r="AG434" s="116">
        <f>(幕後結果!$AI$2+幕後結果!$AI$4*幕後結果_最佳化!$U1435)*12/3</f>
        <v>-0.31331699580362465</v>
      </c>
      <c r="AH434" s="116">
        <f>(幕後結果!$AJ$2+幕後結果!$AJ$4*幕後結果_最佳化!$V1435)*12/3</f>
        <v>-0.8311621850424955</v>
      </c>
      <c r="AI434" s="93">
        <f>(幕後結果!$AK$2+幕後結果!$AK$4*幕後結果_最佳化!$W1435)*12/3</f>
        <v>-0.30608959340558162</v>
      </c>
      <c r="AJ434" s="53"/>
      <c r="AK434" s="53"/>
      <c r="AL434" s="53"/>
      <c r="AM434" s="101">
        <v>433</v>
      </c>
      <c r="AN434" s="120">
        <f t="shared" si="79"/>
        <v>0.11727930405555748</v>
      </c>
      <c r="AO434" s="120">
        <f t="shared" si="80"/>
        <v>6.1633161466298166E-2</v>
      </c>
      <c r="AP434" s="120">
        <f t="shared" si="81"/>
        <v>7.2454186963391339E-3</v>
      </c>
      <c r="AQ434" s="120">
        <f t="shared" si="82"/>
        <v>2.4717478357958338E-2</v>
      </c>
      <c r="AR434" s="120">
        <f t="shared" si="83"/>
        <v>0.21817009717955754</v>
      </c>
      <c r="AS434" s="120">
        <f t="shared" si="84"/>
        <v>0.18825417358088034</v>
      </c>
      <c r="AT434" s="120">
        <f t="shared" si="85"/>
        <v>4.8570254928109693E-2</v>
      </c>
      <c r="AU434" s="120">
        <f t="shared" si="86"/>
        <v>8.6866450134516271E-2</v>
      </c>
      <c r="AV434" s="120">
        <f t="shared" si="87"/>
        <v>8.3208365127430892E-2</v>
      </c>
      <c r="AW434" s="120">
        <f t="shared" si="88"/>
        <v>0.16405529647335232</v>
      </c>
      <c r="AX434" s="120">
        <f t="shared" si="89"/>
        <v>1.0000000000000002</v>
      </c>
      <c r="AY434" s="120">
        <f>SUMPRODUCT(AN434:AW434,幕後結果_最佳化!$Z$1005:$AI$1005)</f>
        <v>7.903001691754255E-2</v>
      </c>
      <c r="AZ434" s="120">
        <f>(SUMPRODUCT(AN434:AW434,MMULT(AN434:AW434,幕後結果!$AB$9:$AK$18)))*252</f>
        <v>2.9108231757084595E-2</v>
      </c>
      <c r="BA434" s="120">
        <f t="shared" si="90"/>
        <v>0.17061134709357581</v>
      </c>
      <c r="BB434" s="115">
        <f t="shared" si="91"/>
        <v>0.21176795994539679</v>
      </c>
      <c r="BC434" s="53"/>
      <c r="BD434" s="53"/>
    </row>
    <row r="435" spans="1:56">
      <c r="A435" s="88">
        <v>434</v>
      </c>
      <c r="B435" s="116">
        <v>0.73948295423193122</v>
      </c>
      <c r="C435" s="116">
        <v>0.16679150156325218</v>
      </c>
      <c r="D435" s="116">
        <v>0.94256834565109338</v>
      </c>
      <c r="E435" s="116">
        <v>0.43080195857705883</v>
      </c>
      <c r="F435" s="116">
        <v>0.70182585653665375</v>
      </c>
      <c r="G435" s="116">
        <v>0.53329377970749481</v>
      </c>
      <c r="H435" s="116">
        <v>3.2444098661563059E-2</v>
      </c>
      <c r="I435" s="116">
        <v>7.4753812506474171E-2</v>
      </c>
      <c r="J435" s="116">
        <v>0.36506014191326752</v>
      </c>
      <c r="K435" s="97">
        <v>0.78810621048835827</v>
      </c>
      <c r="L435" s="98"/>
      <c r="M435" s="99">
        <v>434</v>
      </c>
      <c r="N435" s="119">
        <v>0.64175219802893935</v>
      </c>
      <c r="O435" s="119">
        <v>-0.96692204930547143</v>
      </c>
      <c r="P435" s="119">
        <v>1.5767054807937766</v>
      </c>
      <c r="Q435" s="119">
        <v>-0.17433280774151078</v>
      </c>
      <c r="R435" s="119">
        <v>0.52965913354827066</v>
      </c>
      <c r="S435" s="119">
        <v>8.3552240583063597E-2</v>
      </c>
      <c r="T435" s="119">
        <v>-1.8460276049274031</v>
      </c>
      <c r="U435" s="116">
        <v>-1.4412728122720686</v>
      </c>
      <c r="V435" s="116">
        <v>-0.344965531483445</v>
      </c>
      <c r="W435" s="91">
        <v>0.7998674835594769</v>
      </c>
      <c r="X435" s="53"/>
      <c r="Y435" s="92">
        <v>434</v>
      </c>
      <c r="Z435" s="116">
        <f>(幕後結果!$AB$2+幕後結果!$AB$4*幕後結果_最佳化!$N1436)*12/3</f>
        <v>1.2897038841979702</v>
      </c>
      <c r="AA435" s="116">
        <f>(幕後結果!$AC$2+幕後結果!$AC$4*幕後結果_最佳化!$O1436)*12/3</f>
        <v>-0.43867397689395471</v>
      </c>
      <c r="AB435" s="116">
        <f>(幕後結果!$AD$2+幕後結果!$AD$4*幕後結果_最佳化!$P1436)*12/3</f>
        <v>1.319688582792705</v>
      </c>
      <c r="AC435" s="116">
        <f>(幕後結果!$AE$2+幕後結果!$AE$4*幕後結果_最佳化!$Q1436)*12/3</f>
        <v>0.18008170477675203</v>
      </c>
      <c r="AD435" s="116">
        <f>(幕後結果!$AF$2+幕後結果!$AF$4*幕後結果_最佳化!$R1436)*12/3</f>
        <v>0.17809400483743965</v>
      </c>
      <c r="AE435" s="116">
        <f>(幕後結果!$AG$2+幕後結果!$AG$4*幕後結果_最佳化!$S1436)*12/3</f>
        <v>0.63195915009327874</v>
      </c>
      <c r="AF435" s="116">
        <f>(幕後結果!$AH$2+幕後結果!$AH$4*幕後結果_最佳化!$T1436)*12/3</f>
        <v>-0.83518119316185946</v>
      </c>
      <c r="AG435" s="116">
        <f>(幕後結果!$AI$2+幕後結果!$AI$4*幕後結果_最佳化!$U1436)*12/3</f>
        <v>-0.52596880227394449</v>
      </c>
      <c r="AH435" s="116">
        <f>(幕後結果!$AJ$2+幕後結果!$AJ$4*幕後結果_最佳化!$V1436)*12/3</f>
        <v>-0.60596925746069874</v>
      </c>
      <c r="AI435" s="93">
        <f>(幕後結果!$AK$2+幕後結果!$AK$4*幕後結果_最佳化!$W1436)*12/3</f>
        <v>0.60024584159750305</v>
      </c>
      <c r="AJ435" s="53"/>
      <c r="AK435" s="53"/>
      <c r="AL435" s="53"/>
      <c r="AM435" s="101">
        <v>434</v>
      </c>
      <c r="AN435" s="120">
        <f t="shared" si="79"/>
        <v>3.4674874216977625E-2</v>
      </c>
      <c r="AO435" s="120">
        <f t="shared" si="80"/>
        <v>0.13554467651836766</v>
      </c>
      <c r="AP435" s="120">
        <f t="shared" si="81"/>
        <v>0.20150461622067509</v>
      </c>
      <c r="AQ435" s="120">
        <f t="shared" si="82"/>
        <v>5.8933712586501763E-2</v>
      </c>
      <c r="AR435" s="120">
        <f t="shared" si="83"/>
        <v>0.17693046282461239</v>
      </c>
      <c r="AS435" s="120">
        <f t="shared" si="84"/>
        <v>3.4509623749411564E-2</v>
      </c>
      <c r="AT435" s="120">
        <f t="shared" si="85"/>
        <v>0.18582231149085046</v>
      </c>
      <c r="AU435" s="120">
        <f t="shared" si="86"/>
        <v>1.7375106656033805E-2</v>
      </c>
      <c r="AV435" s="120">
        <f t="shared" si="87"/>
        <v>0.1235052457626267</v>
      </c>
      <c r="AW435" s="120">
        <f t="shared" si="88"/>
        <v>3.1199369973943146E-2</v>
      </c>
      <c r="AX435" s="120">
        <f t="shared" si="89"/>
        <v>1.0000000000000002</v>
      </c>
      <c r="AY435" s="120">
        <f>SUMPRODUCT(AN435:AW435,幕後結果_最佳化!$Z$1005:$AI$1005)</f>
        <v>-3.3344294903525321E-2</v>
      </c>
      <c r="AZ435" s="120">
        <f>(SUMPRODUCT(AN435:AW435,MMULT(AN435:AW435,幕後結果!$AB$9:$AK$18)))*252</f>
        <v>2.3704522606543491E-2</v>
      </c>
      <c r="BA435" s="120">
        <f t="shared" si="90"/>
        <v>0.15396273122591547</v>
      </c>
      <c r="BB435" s="115">
        <f t="shared" si="91"/>
        <v>-0.49521266800372049</v>
      </c>
      <c r="BC435" s="53"/>
      <c r="BD435" s="53"/>
    </row>
    <row r="436" spans="1:56">
      <c r="A436" s="88">
        <v>435</v>
      </c>
      <c r="B436" s="116">
        <v>0.73915601090339678</v>
      </c>
      <c r="C436" s="116">
        <v>0.76116669469130072</v>
      </c>
      <c r="D436" s="116">
        <v>0.45672268206012956</v>
      </c>
      <c r="E436" s="116">
        <v>0.92770899013427655</v>
      </c>
      <c r="F436" s="116">
        <v>0.7327704069880645</v>
      </c>
      <c r="G436" s="116">
        <v>0.79965354705614788</v>
      </c>
      <c r="H436" s="116">
        <v>0.10905845044362561</v>
      </c>
      <c r="I436" s="116">
        <v>0.51810661370515132</v>
      </c>
      <c r="J436" s="116">
        <v>9.3123175448346807E-2</v>
      </c>
      <c r="K436" s="97">
        <v>1.0597636738889138E-2</v>
      </c>
      <c r="L436" s="98"/>
      <c r="M436" s="99">
        <v>435</v>
      </c>
      <c r="N436" s="119">
        <v>0.64074560619284193</v>
      </c>
      <c r="O436" s="119">
        <v>0.7100605146331046</v>
      </c>
      <c r="P436" s="119">
        <v>-0.10869379430475636</v>
      </c>
      <c r="Q436" s="119">
        <v>1.4589385568171824</v>
      </c>
      <c r="R436" s="119">
        <v>0.62121345760149704</v>
      </c>
      <c r="S436" s="119">
        <v>0.84038437700223168</v>
      </c>
      <c r="T436" s="119">
        <v>-1.2315508758182243</v>
      </c>
      <c r="U436" s="116">
        <v>4.5402143368970714E-2</v>
      </c>
      <c r="V436" s="116">
        <v>-1.3217651968403386</v>
      </c>
      <c r="W436" s="91">
        <v>-2.3044878523813606</v>
      </c>
      <c r="X436" s="53"/>
      <c r="Y436" s="92">
        <v>435</v>
      </c>
      <c r="Z436" s="116">
        <f>(幕後結果!$AB$2+幕後結果!$AB$4*幕後結果_最佳化!$N1437)*12/3</f>
        <v>1.2880901190434015</v>
      </c>
      <c r="AA436" s="116">
        <f>(幕後結果!$AC$2+幕後結果!$AC$4*幕後結果_最佳化!$O1437)*12/3</f>
        <v>0.76449877351326279</v>
      </c>
      <c r="AB436" s="116">
        <f>(幕後結果!$AD$2+幕後結果!$AD$4*幕後結果_最佳化!$P1437)*12/3</f>
        <v>0.12890511757413448</v>
      </c>
      <c r="AC436" s="116">
        <f>(幕後結果!$AE$2+幕後結果!$AE$4*幕後結果_最佳化!$Q1437)*12/3</f>
        <v>1.2593657908137958</v>
      </c>
      <c r="AD436" s="116">
        <f>(幕後結果!$AF$2+幕後結果!$AF$4*幕後結果_最佳化!$R1437)*12/3</f>
        <v>1.7278406611644925E-2</v>
      </c>
      <c r="AE436" s="116">
        <f>(幕後結果!$AG$2+幕後結果!$AG$4*幕後結果_最佳化!$S1437)*12/3</f>
        <v>1.5177547074573983</v>
      </c>
      <c r="AF436" s="116">
        <f>(幕後結果!$AH$2+幕後結果!$AH$4*幕後結果_最佳化!$T1437)*12/3</f>
        <v>-0.41588440713839453</v>
      </c>
      <c r="AG436" s="116">
        <f>(幕後結果!$AI$2+幕後結果!$AI$4*幕後結果_最佳化!$U1437)*12/3</f>
        <v>0.426875929000613</v>
      </c>
      <c r="AH436" s="116">
        <f>(幕後結果!$AJ$2+幕後結果!$AJ$4*幕後結果_最佳化!$V1437)*12/3</f>
        <v>-0.6582375806307208</v>
      </c>
      <c r="AI436" s="93">
        <f>(幕後結果!$AK$2+幕後結果!$AK$4*幕後結果_最佳化!$W1437)*12/3</f>
        <v>-1.0551980456566061</v>
      </c>
      <c r="AJ436" s="53"/>
      <c r="AK436" s="53"/>
      <c r="AL436" s="53"/>
      <c r="AM436" s="101">
        <v>435</v>
      </c>
      <c r="AN436" s="120">
        <f t="shared" si="79"/>
        <v>1.4456501886603334E-2</v>
      </c>
      <c r="AO436" s="120">
        <f t="shared" si="80"/>
        <v>0.12774764930507845</v>
      </c>
      <c r="AP436" s="120">
        <f t="shared" si="81"/>
        <v>0.18489538491708252</v>
      </c>
      <c r="AQ436" s="120">
        <f t="shared" si="82"/>
        <v>0.14015605879216683</v>
      </c>
      <c r="AR436" s="120">
        <f t="shared" si="83"/>
        <v>4.5745947572021453E-2</v>
      </c>
      <c r="AS436" s="120">
        <f t="shared" si="84"/>
        <v>0.14848173957999863</v>
      </c>
      <c r="AT436" s="120">
        <f t="shared" si="85"/>
        <v>9.0455401524212609E-2</v>
      </c>
      <c r="AU436" s="120">
        <f t="shared" si="86"/>
        <v>9.0158841736361683E-2</v>
      </c>
      <c r="AV436" s="120">
        <f t="shared" si="87"/>
        <v>5.6325059444888727E-2</v>
      </c>
      <c r="AW436" s="120">
        <f t="shared" si="88"/>
        <v>0.10157741524158559</v>
      </c>
      <c r="AX436" s="120">
        <f t="shared" si="89"/>
        <v>0.99999999999999989</v>
      </c>
      <c r="AY436" s="120">
        <f>SUMPRODUCT(AN436:AW436,幕後結果_最佳化!$Z$1005:$AI$1005)</f>
        <v>0.12158795671586449</v>
      </c>
      <c r="AZ436" s="120">
        <f>(SUMPRODUCT(AN436:AW436,MMULT(AN436:AW436,幕後結果!$AB$9:$AK$18)))*252</f>
        <v>2.3236585543118377E-2</v>
      </c>
      <c r="BA436" s="120">
        <f t="shared" si="90"/>
        <v>0.1524355127361022</v>
      </c>
      <c r="BB436" s="115">
        <f t="shared" si="91"/>
        <v>0.51620488758475735</v>
      </c>
      <c r="BC436" s="53"/>
      <c r="BD436" s="53"/>
    </row>
    <row r="437" spans="1:56">
      <c r="A437" s="88">
        <v>436</v>
      </c>
      <c r="B437" s="116">
        <v>0.72056421110652669</v>
      </c>
      <c r="C437" s="116">
        <v>0.99482236855283235</v>
      </c>
      <c r="D437" s="116">
        <v>0.78824977544149344</v>
      </c>
      <c r="E437" s="116">
        <v>2.8340800084569295E-2</v>
      </c>
      <c r="F437" s="116">
        <v>0.72132157147275144</v>
      </c>
      <c r="G437" s="116">
        <v>6.9380460451453185E-2</v>
      </c>
      <c r="H437" s="116">
        <v>0.14966279603028343</v>
      </c>
      <c r="I437" s="116">
        <v>0.39747616034961442</v>
      </c>
      <c r="J437" s="116">
        <v>0.35898420558225097</v>
      </c>
      <c r="K437" s="97">
        <v>0.53420609282998921</v>
      </c>
      <c r="L437" s="98"/>
      <c r="M437" s="99">
        <v>436</v>
      </c>
      <c r="N437" s="119">
        <v>0.58451841752343059</v>
      </c>
      <c r="O437" s="119">
        <v>2.5637348145020264</v>
      </c>
      <c r="P437" s="119">
        <v>0.80036310794273369</v>
      </c>
      <c r="Q437" s="119">
        <v>-1.9057580788134707</v>
      </c>
      <c r="R437" s="119">
        <v>0.58677198099457073</v>
      </c>
      <c r="S437" s="119">
        <v>-1.4804210308813297</v>
      </c>
      <c r="T437" s="119">
        <v>-1.0378807168061179</v>
      </c>
      <c r="U437" s="116">
        <v>-0.25988520923035174</v>
      </c>
      <c r="V437" s="116">
        <v>-0.36117529230026496</v>
      </c>
      <c r="W437" s="91">
        <v>8.5847288596988439E-2</v>
      </c>
      <c r="X437" s="53"/>
      <c r="Y437" s="92">
        <v>436</v>
      </c>
      <c r="Z437" s="116">
        <f>(幕後結果!$AB$2+幕後結果!$AB$4*幕後結果_最佳化!$N1438)*12/3</f>
        <v>1.197946850878385</v>
      </c>
      <c r="AA437" s="116">
        <f>(幕後結果!$AC$2+幕後結果!$AC$4*幕後結果_最佳化!$O1438)*12/3</f>
        <v>2.0972813467606719</v>
      </c>
      <c r="AB437" s="116">
        <f>(幕後結果!$AD$2+幕後結果!$AD$4*幕後結果_最佳化!$P1438)*12/3</f>
        <v>0.94159242032145085</v>
      </c>
      <c r="AC437" s="116">
        <f>(幕後結果!$AE$2+幕後結果!$AE$4*幕後結果_最佳化!$Q1438)*12/3</f>
        <v>-0.99728117841743957</v>
      </c>
      <c r="AD437" s="116">
        <f>(幕後結果!$AF$2+幕後結果!$AF$4*幕後結果_最佳化!$R1438)*12/3</f>
        <v>5.9627336597398939E-2</v>
      </c>
      <c r="AE437" s="116">
        <f>(幕後結果!$AG$2+幕後結果!$AG$4*幕後結果_最佳化!$S1438)*12/3</f>
        <v>-0.54541586188332924</v>
      </c>
      <c r="AF437" s="116">
        <f>(幕後結果!$AH$2+幕後結果!$AH$4*幕後結果_最佳化!$T1438)*12/3</f>
        <v>-0.21812213714307341</v>
      </c>
      <c r="AG437" s="116">
        <f>(幕後結果!$AI$2+幕後結果!$AI$4*幕後結果_最佳化!$U1438)*12/3</f>
        <v>6.7987499802312751E-2</v>
      </c>
      <c r="AH437" s="116">
        <f>(幕後結果!$AJ$2+幕後結果!$AJ$4*幕後結果_最佳化!$V1438)*12/3</f>
        <v>-0.37716805712046825</v>
      </c>
      <c r="AI437" s="93">
        <f>(幕後結果!$AK$2+幕後結果!$AK$4*幕後結果_最佳化!$W1438)*12/3</f>
        <v>-5.9549483194134945E-2</v>
      </c>
      <c r="AJ437" s="53"/>
      <c r="AK437" s="53"/>
      <c r="AL437" s="53"/>
      <c r="AM437" s="101">
        <v>436</v>
      </c>
      <c r="AN437" s="120">
        <f t="shared" si="79"/>
        <v>5.4550031729869462E-2</v>
      </c>
      <c r="AO437" s="120">
        <f t="shared" si="80"/>
        <v>0.20171964975226891</v>
      </c>
      <c r="AP437" s="120">
        <f t="shared" si="81"/>
        <v>0.11794691754217321</v>
      </c>
      <c r="AQ437" s="120">
        <f t="shared" si="82"/>
        <v>8.0427000788122066E-2</v>
      </c>
      <c r="AR437" s="120">
        <f t="shared" si="83"/>
        <v>0.1448016758395082</v>
      </c>
      <c r="AS437" s="120">
        <f t="shared" si="84"/>
        <v>7.8704296550643121E-2</v>
      </c>
      <c r="AT437" s="120">
        <f t="shared" si="85"/>
        <v>0.20075300321204284</v>
      </c>
      <c r="AU437" s="120">
        <f t="shared" si="86"/>
        <v>3.7708749724391082E-2</v>
      </c>
      <c r="AV437" s="120">
        <f t="shared" si="87"/>
        <v>2.7104825656799801E-2</v>
      </c>
      <c r="AW437" s="120">
        <f t="shared" si="88"/>
        <v>5.6283849204181252E-2</v>
      </c>
      <c r="AX437" s="120">
        <f t="shared" si="89"/>
        <v>1</v>
      </c>
      <c r="AY437" s="120">
        <f>SUMPRODUCT(AN437:AW437,幕後結果_最佳化!$Z$1005:$AI$1005)</f>
        <v>6.2439154649350945E-2</v>
      </c>
      <c r="AZ437" s="120">
        <f>(SUMPRODUCT(AN437:AW437,MMULT(AN437:AW437,幕後結果!$AB$9:$AK$18)))*252</f>
        <v>2.118025424456807E-2</v>
      </c>
      <c r="BA437" s="120">
        <f t="shared" si="90"/>
        <v>0.14553437478674264</v>
      </c>
      <c r="BB437" s="115">
        <f t="shared" si="91"/>
        <v>0.13425800384261416</v>
      </c>
      <c r="BC437" s="53"/>
      <c r="BD437" s="53"/>
    </row>
    <row r="438" spans="1:56">
      <c r="A438" s="88">
        <v>437</v>
      </c>
      <c r="B438" s="116">
        <v>6.9790938561181681E-2</v>
      </c>
      <c r="C438" s="116">
        <v>0.63215055180214907</v>
      </c>
      <c r="D438" s="116">
        <v>0.87093766284635699</v>
      </c>
      <c r="E438" s="116">
        <v>0.49941892968874591</v>
      </c>
      <c r="F438" s="116">
        <v>0.82081049837683073</v>
      </c>
      <c r="G438" s="116">
        <v>0.19414763810556335</v>
      </c>
      <c r="H438" s="116">
        <v>0.95866299436936186</v>
      </c>
      <c r="I438" s="116">
        <v>7.9407298318395325E-2</v>
      </c>
      <c r="J438" s="116">
        <v>0.52311488729636957</v>
      </c>
      <c r="K438" s="97">
        <v>0.98797319382242588</v>
      </c>
      <c r="L438" s="98"/>
      <c r="M438" s="99">
        <v>437</v>
      </c>
      <c r="N438" s="119">
        <v>-1.4773498673963958</v>
      </c>
      <c r="O438" s="119">
        <v>0.33755455148183577</v>
      </c>
      <c r="P438" s="119">
        <v>1.1308346942364949</v>
      </c>
      <c r="Q438" s="119">
        <v>-1.456527786735429E-3</v>
      </c>
      <c r="R438" s="119">
        <v>0.91845825694173477</v>
      </c>
      <c r="S438" s="119">
        <v>-0.86271301236378795</v>
      </c>
      <c r="T438" s="119">
        <v>1.7353772256670179</v>
      </c>
      <c r="U438" s="116">
        <v>-1.4090695737503183</v>
      </c>
      <c r="V438" s="116">
        <v>5.7972886781483421E-2</v>
      </c>
      <c r="W438" s="91">
        <v>2.2562718317276134</v>
      </c>
      <c r="X438" s="53"/>
      <c r="Y438" s="92">
        <v>437</v>
      </c>
      <c r="Z438" s="116">
        <f>(幕後結果!$AB$2+幕後結果!$AB$4*幕後結果_最佳化!$N1439)*12/3</f>
        <v>-2.1076344902279289</v>
      </c>
      <c r="AA438" s="116">
        <f>(幕後結果!$AC$2+幕後結果!$AC$4*幕後結果_最佳化!$O1439)*12/3</f>
        <v>0.60639685131510712</v>
      </c>
      <c r="AB438" s="116">
        <f>(幕後結果!$AD$2+幕後結果!$AD$4*幕後結果_最佳化!$P1439)*12/3</f>
        <v>0.63793313310790045</v>
      </c>
      <c r="AC438" s="116">
        <f>(幕後結果!$AE$2+幕後結果!$AE$4*幕後結果_最佳化!$Q1439)*12/3</f>
        <v>9.9436233579837524E-3</v>
      </c>
      <c r="AD438" s="116">
        <f>(幕後結果!$AF$2+幕後結果!$AF$4*幕後結果_最佳化!$R1439)*12/3</f>
        <v>-9.959671075542853E-3</v>
      </c>
      <c r="AE438" s="116">
        <f>(幕後結果!$AG$2+幕後結果!$AG$4*幕後結果_最佳化!$S1439)*12/3</f>
        <v>-7.912440755965422E-2</v>
      </c>
      <c r="AF438" s="116">
        <f>(幕後結果!$AH$2+幕後結果!$AH$4*幕後結果_最佳化!$T1439)*12/3</f>
        <v>0.81330110585853521</v>
      </c>
      <c r="AG438" s="116">
        <f>(幕後結果!$AI$2+幕後結果!$AI$4*幕後結果_最佳化!$U1439)*12/3</f>
        <v>-0.43792409602796972</v>
      </c>
      <c r="AH438" s="116">
        <f>(幕後結果!$AJ$2+幕後結果!$AJ$4*幕後結果_最佳化!$V1439)*12/3</f>
        <v>-0.10563591200553309</v>
      </c>
      <c r="AI438" s="93">
        <f>(幕後結果!$AK$2+幕後結果!$AK$4*幕後結果_最佳化!$W1439)*12/3</f>
        <v>1.3710937341944638</v>
      </c>
      <c r="AJ438" s="53"/>
      <c r="AK438" s="53"/>
      <c r="AL438" s="53"/>
      <c r="AM438" s="101">
        <v>437</v>
      </c>
      <c r="AN438" s="120">
        <f t="shared" si="79"/>
        <v>0.17887470019675614</v>
      </c>
      <c r="AO438" s="120">
        <f t="shared" si="80"/>
        <v>0.10140056096525268</v>
      </c>
      <c r="AP438" s="120">
        <f t="shared" si="81"/>
        <v>7.6497881305236021E-2</v>
      </c>
      <c r="AQ438" s="120">
        <f t="shared" si="82"/>
        <v>0.16585833339588724</v>
      </c>
      <c r="AR438" s="120">
        <f t="shared" si="83"/>
        <v>8.1340442341630279E-2</v>
      </c>
      <c r="AS438" s="120">
        <f t="shared" si="84"/>
        <v>0.11446584846696241</v>
      </c>
      <c r="AT438" s="120">
        <f t="shared" si="85"/>
        <v>1.1572389097964157E-2</v>
      </c>
      <c r="AU438" s="120">
        <f t="shared" si="86"/>
        <v>8.1549528862894724E-2</v>
      </c>
      <c r="AV438" s="120">
        <f t="shared" si="87"/>
        <v>0.15174018042430401</v>
      </c>
      <c r="AW438" s="120">
        <f t="shared" si="88"/>
        <v>3.6700134943112306E-2</v>
      </c>
      <c r="AX438" s="120">
        <f t="shared" si="89"/>
        <v>1</v>
      </c>
      <c r="AY438" s="120">
        <f>SUMPRODUCT(AN438:AW438,幕後結果_最佳化!$Z$1005:$AI$1005)</f>
        <v>8.5426241281188933E-2</v>
      </c>
      <c r="AZ438" s="120">
        <f>(SUMPRODUCT(AN438:AW438,MMULT(AN438:AW438,幕後結果!$AB$9:$AK$18)))*252</f>
        <v>3.8663506123187238E-2</v>
      </c>
      <c r="BA438" s="120">
        <f t="shared" si="90"/>
        <v>0.19663037945136361</v>
      </c>
      <c r="BB438" s="115">
        <f t="shared" si="91"/>
        <v>0.21627503033786175</v>
      </c>
      <c r="BC438" s="53"/>
      <c r="BD438" s="53"/>
    </row>
    <row r="439" spans="1:56">
      <c r="A439" s="88">
        <v>438</v>
      </c>
      <c r="B439" s="116">
        <v>0.44997665094650996</v>
      </c>
      <c r="C439" s="116">
        <v>0.88010882386558564</v>
      </c>
      <c r="D439" s="116">
        <v>0.22211742641722432</v>
      </c>
      <c r="E439" s="116">
        <v>3.560740153191877E-2</v>
      </c>
      <c r="F439" s="116">
        <v>0.71219539017206723</v>
      </c>
      <c r="G439" s="116">
        <v>1.7177222637428491E-2</v>
      </c>
      <c r="H439" s="116">
        <v>0.66378632717649877</v>
      </c>
      <c r="I439" s="116">
        <v>0.10350079617853725</v>
      </c>
      <c r="J439" s="116">
        <v>0.32339644857357075</v>
      </c>
      <c r="K439" s="97">
        <v>0.36717399340457568</v>
      </c>
      <c r="L439" s="98"/>
      <c r="M439" s="99">
        <v>438</v>
      </c>
      <c r="N439" s="119">
        <v>-0.12572033839690563</v>
      </c>
      <c r="O439" s="119">
        <v>1.1755309752435683</v>
      </c>
      <c r="P439" s="119">
        <v>-0.76506161962777153</v>
      </c>
      <c r="Q439" s="119">
        <v>-1.8041052870384255</v>
      </c>
      <c r="R439" s="119">
        <v>0.55980973955817781</v>
      </c>
      <c r="S439" s="119">
        <v>-2.115886695111572</v>
      </c>
      <c r="T439" s="119">
        <v>0.42281897048005013</v>
      </c>
      <c r="U439" s="116">
        <v>-1.2618532625110217</v>
      </c>
      <c r="V439" s="116">
        <v>-0.45822208156399158</v>
      </c>
      <c r="W439" s="91">
        <v>-0.33934746892174872</v>
      </c>
      <c r="X439" s="53"/>
      <c r="Y439" s="92">
        <v>438</v>
      </c>
      <c r="Z439" s="116">
        <f>(幕後結果!$AB$2+幕後結果!$AB$4*幕後結果_最佳化!$N1440)*12/3</f>
        <v>5.9294107406890867E-2</v>
      </c>
      <c r="AA439" s="116">
        <f>(幕後結果!$AC$2+幕後結果!$AC$4*幕後結果_最佳化!$O1440)*12/3</f>
        <v>1.1379382549896238</v>
      </c>
      <c r="AB439" s="116">
        <f>(幕後結果!$AD$2+幕後結果!$AD$4*幕後結果_最佳化!$P1440)*12/3</f>
        <v>-0.50030575289720691</v>
      </c>
      <c r="AC439" s="116">
        <f>(幕後結果!$AE$2+幕後結果!$AE$4*幕後結果_最佳化!$Q1440)*12/3</f>
        <v>-1.3119416685241492</v>
      </c>
      <c r="AD439" s="116">
        <f>(幕後結果!$AF$2+幕後結果!$AF$4*幕後結果_最佳化!$R1440)*12/3</f>
        <v>-0.24581556016849657</v>
      </c>
      <c r="AE439" s="116">
        <f>(幕後結果!$AG$2+幕後結果!$AG$4*幕後結果_最佳化!$S1440)*12/3</f>
        <v>-1.1970389741809537</v>
      </c>
      <c r="AF439" s="116">
        <f>(幕後結果!$AH$2+幕後結果!$AH$4*幕後結果_最佳化!$T1440)*12/3</f>
        <v>0.20796897466977038</v>
      </c>
      <c r="AG439" s="116">
        <f>(幕後結果!$AI$2+幕後結果!$AI$4*幕後結果_最佳化!$U1440)*12/3</f>
        <v>-0.60667678034290629</v>
      </c>
      <c r="AH439" s="116">
        <f>(幕後結果!$AJ$2+幕後結果!$AJ$4*幕後結果_最佳化!$V1440)*12/3</f>
        <v>-0.8353429533494916</v>
      </c>
      <c r="AI439" s="93">
        <f>(幕後結果!$AK$2+幕後結果!$AK$4*幕後結果_最佳化!$W1440)*12/3</f>
        <v>-0.68204473259255571</v>
      </c>
      <c r="AJ439" s="53"/>
      <c r="AK439" s="53"/>
      <c r="AL439" s="53"/>
      <c r="AM439" s="101">
        <v>438</v>
      </c>
      <c r="AN439" s="120">
        <f t="shared" si="79"/>
        <v>2.6129355084160848E-2</v>
      </c>
      <c r="AO439" s="120">
        <f t="shared" si="80"/>
        <v>6.7726697850027948E-3</v>
      </c>
      <c r="AP439" s="120">
        <f t="shared" si="81"/>
        <v>8.6121927871191467E-2</v>
      </c>
      <c r="AQ439" s="120">
        <f t="shared" si="82"/>
        <v>0.23655103531865579</v>
      </c>
      <c r="AR439" s="120">
        <f t="shared" si="83"/>
        <v>7.4724815552344767E-2</v>
      </c>
      <c r="AS439" s="120">
        <f t="shared" si="84"/>
        <v>0.17387631508938214</v>
      </c>
      <c r="AT439" s="120">
        <f t="shared" si="85"/>
        <v>0.12961823716872062</v>
      </c>
      <c r="AU439" s="120">
        <f t="shared" si="86"/>
        <v>9.5264369131565149E-2</v>
      </c>
      <c r="AV439" s="120">
        <f t="shared" si="87"/>
        <v>9.5265487420042871E-2</v>
      </c>
      <c r="AW439" s="120">
        <f t="shared" si="88"/>
        <v>7.5675787578933507E-2</v>
      </c>
      <c r="AX439" s="120">
        <f t="shared" si="89"/>
        <v>1</v>
      </c>
      <c r="AY439" s="120">
        <f>SUMPRODUCT(AN439:AW439,幕後結果_最佳化!$Z$1005:$AI$1005)</f>
        <v>7.7813687193740835E-2</v>
      </c>
      <c r="AZ439" s="120">
        <f>(SUMPRODUCT(AN439:AW439,MMULT(AN439:AW439,幕後結果!$AB$9:$AK$18)))*252</f>
        <v>2.5920098893711972E-2</v>
      </c>
      <c r="BA439" s="120">
        <f t="shared" si="90"/>
        <v>0.16099720150894539</v>
      </c>
      <c r="BB439" s="115">
        <f t="shared" si="91"/>
        <v>0.21685896938898622</v>
      </c>
      <c r="BC439" s="53"/>
      <c r="BD439" s="53"/>
    </row>
    <row r="440" spans="1:56">
      <c r="A440" s="88">
        <v>439</v>
      </c>
      <c r="B440" s="116">
        <v>0.13323755287527317</v>
      </c>
      <c r="C440" s="116">
        <v>3.9298590412738532E-2</v>
      </c>
      <c r="D440" s="116">
        <v>8.1976307874556564E-2</v>
      </c>
      <c r="E440" s="116">
        <v>0.9347636275238953</v>
      </c>
      <c r="F440" s="116">
        <v>0.71831892163551569</v>
      </c>
      <c r="G440" s="116">
        <v>0.94381445958677612</v>
      </c>
      <c r="H440" s="116">
        <v>0.31493387117380034</v>
      </c>
      <c r="I440" s="116">
        <v>0.39223247867887467</v>
      </c>
      <c r="J440" s="116">
        <v>0.86698564654087451</v>
      </c>
      <c r="K440" s="97">
        <v>0.6816317067136124</v>
      </c>
      <c r="L440" s="98"/>
      <c r="M440" s="99">
        <v>439</v>
      </c>
      <c r="N440" s="119">
        <v>-1.1112166508626256</v>
      </c>
      <c r="O440" s="119">
        <v>-1.7588841913067008</v>
      </c>
      <c r="P440" s="119">
        <v>-1.3919002182940157</v>
      </c>
      <c r="Q440" s="119">
        <v>1.5122402895626463</v>
      </c>
      <c r="R440" s="119">
        <v>0.57785479574387011</v>
      </c>
      <c r="S440" s="119">
        <v>1.5876253569372436</v>
      </c>
      <c r="T440" s="119">
        <v>-0.48191301181675877</v>
      </c>
      <c r="U440" s="116">
        <v>-0.27350511971828972</v>
      </c>
      <c r="V440" s="116">
        <v>1.1122545793598821</v>
      </c>
      <c r="W440" s="91">
        <v>0.47226648901087703</v>
      </c>
      <c r="X440" s="53"/>
      <c r="Y440" s="92">
        <v>439</v>
      </c>
      <c r="Z440" s="116">
        <f>(幕後結果!$AB$2+幕後結果!$AB$4*幕後結果_最佳化!$N1441)*12/3</f>
        <v>-1.5206507639709776</v>
      </c>
      <c r="AA440" s="116">
        <f>(幕後結果!$AC$2+幕後結果!$AC$4*幕後結果_最佳化!$O1441)*12/3</f>
        <v>-0.91652219246848798</v>
      </c>
      <c r="AB440" s="116">
        <f>(幕後結果!$AD$2+幕後結果!$AD$4*幕後結果_最佳化!$P1441)*12/3</f>
        <v>-1.3745393404058672</v>
      </c>
      <c r="AC440" s="116">
        <f>(幕後結果!$AE$2+幕後結果!$AE$4*幕後結果_最佳化!$Q1441)*12/3</f>
        <v>0.72815628330242133</v>
      </c>
      <c r="AD440" s="116">
        <f>(幕後結果!$AF$2+幕後結果!$AF$4*幕後結果_最佳化!$R1441)*12/3</f>
        <v>-0.41856178550821355</v>
      </c>
      <c r="AE440" s="116">
        <f>(幕後結果!$AG$2+幕後結果!$AG$4*幕後結果_最佳化!$S1441)*12/3</f>
        <v>1.509468108454693</v>
      </c>
      <c r="AF440" s="116">
        <f>(幕後結果!$AH$2+幕後結果!$AH$4*幕後結果_最佳化!$T1441)*12/3</f>
        <v>-0.50079954828934237</v>
      </c>
      <c r="AG440" s="116">
        <f>(幕後結果!$AI$2+幕後結果!$AI$4*幕後結果_最佳化!$U1441)*12/3</f>
        <v>2.1334567095733937E-2</v>
      </c>
      <c r="AH440" s="116">
        <f>(幕後結果!$AJ$2+幕後結果!$AJ$4*幕後結果_最佳化!$V1441)*12/3</f>
        <v>-0.14725646072915805</v>
      </c>
      <c r="AI440" s="93">
        <f>(幕後結果!$AK$2+幕後結果!$AK$4*幕後結果_最佳化!$W1441)*12/3</f>
        <v>0.67662426398673092</v>
      </c>
      <c r="AJ440" s="53"/>
      <c r="AK440" s="53"/>
      <c r="AL440" s="53"/>
      <c r="AM440" s="101">
        <v>439</v>
      </c>
      <c r="AN440" s="120">
        <f t="shared" si="79"/>
        <v>2.4114061911001763E-2</v>
      </c>
      <c r="AO440" s="120">
        <f t="shared" si="80"/>
        <v>5.6264650487068392E-2</v>
      </c>
      <c r="AP440" s="120">
        <f t="shared" si="81"/>
        <v>3.1754550941765505E-2</v>
      </c>
      <c r="AQ440" s="120">
        <f t="shared" si="82"/>
        <v>2.7337995803654855E-2</v>
      </c>
      <c r="AR440" s="120">
        <f t="shared" si="83"/>
        <v>6.0259258336674837E-3</v>
      </c>
      <c r="AS440" s="120">
        <f t="shared" si="84"/>
        <v>0.2023523988976744</v>
      </c>
      <c r="AT440" s="120">
        <f t="shared" si="85"/>
        <v>0.14742857834940259</v>
      </c>
      <c r="AU440" s="120">
        <f t="shared" si="86"/>
        <v>0.17859547077126542</v>
      </c>
      <c r="AV440" s="120">
        <f t="shared" si="87"/>
        <v>0.11482188744141776</v>
      </c>
      <c r="AW440" s="120">
        <f t="shared" si="88"/>
        <v>0.21130447956308188</v>
      </c>
      <c r="AX440" s="120">
        <f t="shared" si="89"/>
        <v>1</v>
      </c>
      <c r="AY440" s="120">
        <f>SUMPRODUCT(AN440:AW440,幕後結果_最佳化!$Z$1005:$AI$1005)</f>
        <v>0.15896790255300278</v>
      </c>
      <c r="AZ440" s="120">
        <f>(SUMPRODUCT(AN440:AW440,MMULT(AN440:AW440,幕後結果!$AB$9:$AK$18)))*252</f>
        <v>2.2599014906384433E-2</v>
      </c>
      <c r="BA440" s="120">
        <f t="shared" si="90"/>
        <v>0.15032968737539645</v>
      </c>
      <c r="BB440" s="115">
        <f t="shared" si="91"/>
        <v>0.77208903031350884</v>
      </c>
      <c r="BC440" s="53"/>
      <c r="BD440" s="53"/>
    </row>
    <row r="441" spans="1:56">
      <c r="A441" s="88">
        <v>440</v>
      </c>
      <c r="B441" s="116">
        <v>0.11182690515016813</v>
      </c>
      <c r="C441" s="116">
        <v>6.409927759265166E-2</v>
      </c>
      <c r="D441" s="116">
        <v>0.68167060531128776</v>
      </c>
      <c r="E441" s="116">
        <v>0.18755564286100479</v>
      </c>
      <c r="F441" s="116">
        <v>0.54977710676474545</v>
      </c>
      <c r="G441" s="116">
        <v>0.89019140973447253</v>
      </c>
      <c r="H441" s="116">
        <v>0.6474003440783338</v>
      </c>
      <c r="I441" s="116">
        <v>0.87938399250189159</v>
      </c>
      <c r="J441" s="116">
        <v>0.16129846068291576</v>
      </c>
      <c r="K441" s="97">
        <v>0.64597242278144673</v>
      </c>
      <c r="L441" s="98"/>
      <c r="M441" s="99">
        <v>440</v>
      </c>
      <c r="N441" s="119">
        <v>-1.2168696614490626</v>
      </c>
      <c r="O441" s="119">
        <v>-1.5212442484541329</v>
      </c>
      <c r="P441" s="119">
        <v>0.47237549908431231</v>
      </c>
      <c r="Q441" s="119">
        <v>-0.88693984937080128</v>
      </c>
      <c r="R441" s="119">
        <v>0.12509822756822511</v>
      </c>
      <c r="S441" s="119">
        <v>1.2275467005174114</v>
      </c>
      <c r="T441" s="119">
        <v>0.37831135400090571</v>
      </c>
      <c r="U441" s="116">
        <v>1.171912930746408</v>
      </c>
      <c r="V441" s="116">
        <v>-0.98913535566741417</v>
      </c>
      <c r="W441" s="91">
        <v>0.37446935171951246</v>
      </c>
      <c r="X441" s="53"/>
      <c r="Y441" s="92">
        <v>440</v>
      </c>
      <c r="Z441" s="116">
        <f>(幕後結果!$AB$2+幕後結果!$AB$4*幕後結果_最佳化!$N1442)*12/3</f>
        <v>-1.6900333685634015</v>
      </c>
      <c r="AA441" s="116">
        <f>(幕後結果!$AC$2+幕後結果!$AC$4*幕後結果_最佳化!$O1442)*12/3</f>
        <v>-0.74058738892025555</v>
      </c>
      <c r="AB441" s="116">
        <f>(幕後結果!$AD$2+幕後結果!$AD$4*幕後結果_最佳化!$P1442)*12/3</f>
        <v>5.9185226730558121E-2</v>
      </c>
      <c r="AC441" s="116">
        <f>(幕後結果!$AE$2+幕後結果!$AE$4*幕後結果_最佳化!$Q1442)*12/3</f>
        <v>-0.79575749107338789</v>
      </c>
      <c r="AD441" s="116">
        <f>(幕後結果!$AF$2+幕後結果!$AF$4*幕後結果_最佳化!$R1442)*12/3</f>
        <v>-0.47709289047134978</v>
      </c>
      <c r="AE441" s="116">
        <f>(幕後結果!$AG$2+幕後結果!$AG$4*幕後結果_最佳化!$S1442)*12/3</f>
        <v>0.82984449832967611</v>
      </c>
      <c r="AF441" s="116">
        <f>(幕後結果!$AH$2+幕後結果!$AH$4*幕後結果_最佳化!$T1442)*12/3</f>
        <v>-7.4682060019070948E-2</v>
      </c>
      <c r="AG441" s="116">
        <f>(幕後結果!$AI$2+幕後結果!$AI$4*幕後結果_最佳化!$U1442)*12/3</f>
        <v>0.3734725916852959</v>
      </c>
      <c r="AH441" s="116">
        <f>(幕後結果!$AJ$2+幕後結果!$AJ$4*幕後結果_最佳化!$V1442)*12/3</f>
        <v>-0.56187649005345519</v>
      </c>
      <c r="AI441" s="93">
        <f>(幕後結果!$AK$2+幕後結果!$AK$4*幕後結果_最佳化!$W1442)*12/3</f>
        <v>0.55362044787631026</v>
      </c>
      <c r="AJ441" s="53"/>
      <c r="AK441" s="53"/>
      <c r="AL441" s="53"/>
      <c r="AM441" s="101">
        <v>440</v>
      </c>
      <c r="AN441" s="120">
        <f t="shared" si="79"/>
        <v>0.16756795777156938</v>
      </c>
      <c r="AO441" s="120">
        <f t="shared" si="80"/>
        <v>3.8976760773193508E-2</v>
      </c>
      <c r="AP441" s="120">
        <f t="shared" si="81"/>
        <v>6.1309557411381888E-2</v>
      </c>
      <c r="AQ441" s="120">
        <f t="shared" si="82"/>
        <v>5.2363806922677891E-2</v>
      </c>
      <c r="AR441" s="120">
        <f t="shared" si="83"/>
        <v>0.11549761019775681</v>
      </c>
      <c r="AS441" s="120">
        <f t="shared" si="84"/>
        <v>6.4380931185381449E-2</v>
      </c>
      <c r="AT441" s="120">
        <f t="shared" si="85"/>
        <v>0.1701391981433813</v>
      </c>
      <c r="AU441" s="120">
        <f t="shared" si="86"/>
        <v>2.6298524380570957E-2</v>
      </c>
      <c r="AV441" s="120">
        <f t="shared" si="87"/>
        <v>0.17011444981971985</v>
      </c>
      <c r="AW441" s="120">
        <f t="shared" si="88"/>
        <v>0.13335120339436701</v>
      </c>
      <c r="AX441" s="120">
        <f t="shared" si="89"/>
        <v>1</v>
      </c>
      <c r="AY441" s="120">
        <f>SUMPRODUCT(AN441:AW441,幕後結果_最佳化!$Z$1005:$AI$1005)</f>
        <v>3.273668384888602E-2</v>
      </c>
      <c r="AZ441" s="120">
        <f>(SUMPRODUCT(AN441:AW441,MMULT(AN441:AW441,幕後結果!$AB$9:$AK$18)))*252</f>
        <v>3.6717359301582965E-2</v>
      </c>
      <c r="BA441" s="120">
        <f t="shared" si="90"/>
        <v>0.19161774265861439</v>
      </c>
      <c r="BB441" s="115">
        <f t="shared" si="91"/>
        <v>-5.303953595372906E-2</v>
      </c>
      <c r="BC441" s="53"/>
      <c r="BD441" s="53"/>
    </row>
    <row r="442" spans="1:56">
      <c r="A442" s="88">
        <v>441</v>
      </c>
      <c r="B442" s="116">
        <v>0.68391506790598688</v>
      </c>
      <c r="C442" s="116">
        <v>0.95953474428301044</v>
      </c>
      <c r="D442" s="116">
        <v>0.55524502878325421</v>
      </c>
      <c r="E442" s="116">
        <v>0.67097163789108683</v>
      </c>
      <c r="F442" s="116">
        <v>0.20893449926772778</v>
      </c>
      <c r="G442" s="116">
        <v>0.8201292940821574</v>
      </c>
      <c r="H442" s="116">
        <v>0.930637580587097</v>
      </c>
      <c r="I442" s="116">
        <v>0.70023714575386786</v>
      </c>
      <c r="J442" s="116">
        <v>0.13281298957899423</v>
      </c>
      <c r="K442" s="97">
        <v>0.2098149452362057</v>
      </c>
      <c r="L442" s="98"/>
      <c r="M442" s="99">
        <v>441</v>
      </c>
      <c r="N442" s="119">
        <v>0.47867498515837847</v>
      </c>
      <c r="O442" s="119">
        <v>1.7453123609885162</v>
      </c>
      <c r="P442" s="119">
        <v>0.13892433303743573</v>
      </c>
      <c r="Q442" s="119">
        <v>0.44259773382320278</v>
      </c>
      <c r="R442" s="119">
        <v>-0.81012384913416924</v>
      </c>
      <c r="S442" s="119">
        <v>0.91585793557735407</v>
      </c>
      <c r="T442" s="119">
        <v>1.4805563331067839</v>
      </c>
      <c r="U442" s="116">
        <v>0.52508269053610568</v>
      </c>
      <c r="V442" s="116">
        <v>-1.1131919968117938</v>
      </c>
      <c r="W442" s="91">
        <v>-0.80706351586213498</v>
      </c>
      <c r="X442" s="53"/>
      <c r="Y442" s="92">
        <v>441</v>
      </c>
      <c r="Z442" s="116">
        <f>(幕後結果!$AB$2+幕後結果!$AB$4*幕後結果_最佳化!$N1443)*12/3</f>
        <v>1.0282589626347534</v>
      </c>
      <c r="AA442" s="116">
        <f>(幕後結果!$AC$2+幕後結果!$AC$4*幕後結果_最佳化!$O1443)*12/3</f>
        <v>1.515573052362259</v>
      </c>
      <c r="AB442" s="116">
        <f>(幕後結果!$AD$2+幕後結果!$AD$4*幕後結果_最佳化!$P1443)*12/3</f>
        <v>0.35589070702339543</v>
      </c>
      <c r="AC442" s="116">
        <f>(幕後結果!$AE$2+幕後結果!$AE$4*幕後結果_最佳化!$Q1443)*12/3</f>
        <v>0.58024157044172298</v>
      </c>
      <c r="AD442" s="116">
        <f>(幕後結果!$AF$2+幕後結果!$AF$4*幕後結果_最佳化!$R1443)*12/3</f>
        <v>-0.78940125281320694</v>
      </c>
      <c r="AE442" s="116">
        <f>(幕後結果!$AG$2+幕後結果!$AG$4*幕後結果_最佳化!$S1443)*12/3</f>
        <v>1.4366827753753102</v>
      </c>
      <c r="AF442" s="116">
        <f>(幕後結果!$AH$2+幕後結果!$AH$4*幕後結果_最佳化!$T1443)*12/3</f>
        <v>0.87129116031072085</v>
      </c>
      <c r="AG442" s="116">
        <f>(幕後結果!$AI$2+幕後結果!$AI$4*幕後結果_最佳化!$U1443)*12/3</f>
        <v>0.52241539005080906</v>
      </c>
      <c r="AH442" s="116">
        <f>(幕後結果!$AJ$2+幕後結果!$AJ$4*幕後結果_最佳化!$V1443)*12/3</f>
        <v>-0.23071458124004066</v>
      </c>
      <c r="AI442" s="93">
        <f>(幕後結果!$AK$2+幕後結果!$AK$4*幕後結果_最佳化!$W1443)*12/3</f>
        <v>-0.13134534881462878</v>
      </c>
      <c r="AJ442" s="53"/>
      <c r="AK442" s="53"/>
      <c r="AL442" s="53"/>
      <c r="AM442" s="101">
        <v>441</v>
      </c>
      <c r="AN442" s="120">
        <f t="shared" si="79"/>
        <v>5.1476977766345272E-2</v>
      </c>
      <c r="AO442" s="120">
        <f t="shared" si="80"/>
        <v>2.0463699721232242E-2</v>
      </c>
      <c r="AP442" s="120">
        <f t="shared" si="81"/>
        <v>4.0724597088663744E-2</v>
      </c>
      <c r="AQ442" s="120">
        <f t="shared" si="82"/>
        <v>0.11471811675411554</v>
      </c>
      <c r="AR442" s="120">
        <f t="shared" si="83"/>
        <v>9.9771488308020045E-2</v>
      </c>
      <c r="AS442" s="120">
        <f t="shared" si="84"/>
        <v>8.3667503695714716E-3</v>
      </c>
      <c r="AT442" s="120">
        <f t="shared" si="85"/>
        <v>0.1486376703897645</v>
      </c>
      <c r="AU442" s="120">
        <f t="shared" si="86"/>
        <v>0.1044583287739131</v>
      </c>
      <c r="AV442" s="120">
        <f t="shared" si="87"/>
        <v>0.15983900823110259</v>
      </c>
      <c r="AW442" s="120">
        <f t="shared" si="88"/>
        <v>0.25154336259727145</v>
      </c>
      <c r="AX442" s="120">
        <f t="shared" si="89"/>
        <v>1</v>
      </c>
      <c r="AY442" s="120">
        <f>SUMPRODUCT(AN442:AW442,幕後結果_最佳化!$Z$1005:$AI$1005)</f>
        <v>9.2735727520898842E-3</v>
      </c>
      <c r="AZ442" s="120">
        <f>(SUMPRODUCT(AN442:AW442,MMULT(AN442:AW442,幕後結果!$AB$9:$AK$18)))*252</f>
        <v>2.5962597477524482E-2</v>
      </c>
      <c r="BA442" s="120">
        <f t="shared" si="90"/>
        <v>0.16112913292612382</v>
      </c>
      <c r="BB442" s="115">
        <f t="shared" si="91"/>
        <v>-0.20869241109444506</v>
      </c>
      <c r="BC442" s="53"/>
      <c r="BD442" s="53"/>
    </row>
    <row r="443" spans="1:56">
      <c r="A443" s="88">
        <v>442</v>
      </c>
      <c r="B443" s="116">
        <v>0.60838450471314554</v>
      </c>
      <c r="C443" s="116">
        <v>0.19843603529972742</v>
      </c>
      <c r="D443" s="116">
        <v>8.5662474560670443E-2</v>
      </c>
      <c r="E443" s="116">
        <v>0.23013068150101512</v>
      </c>
      <c r="F443" s="116">
        <v>2.7807876602563786E-2</v>
      </c>
      <c r="G443" s="116">
        <v>0.34992034082950041</v>
      </c>
      <c r="H443" s="116">
        <v>0.94666136200515227</v>
      </c>
      <c r="I443" s="116">
        <v>5.627708989186142E-2</v>
      </c>
      <c r="J443" s="116">
        <v>0.35938226334129353</v>
      </c>
      <c r="K443" s="97">
        <v>0.81194078831015259</v>
      </c>
      <c r="L443" s="98"/>
      <c r="M443" s="99">
        <v>442</v>
      </c>
      <c r="N443" s="119">
        <v>0.2751109612056018</v>
      </c>
      <c r="O443" s="119">
        <v>-0.84722078448386151</v>
      </c>
      <c r="P443" s="119">
        <v>-1.3679588753216239</v>
      </c>
      <c r="Q443" s="119">
        <v>-0.73841654601730233</v>
      </c>
      <c r="R443" s="119">
        <v>-1.9140344567648311</v>
      </c>
      <c r="S443" s="119">
        <v>-0.38553553845408256</v>
      </c>
      <c r="T443" s="119">
        <v>1.6133095352057163</v>
      </c>
      <c r="U443" s="116">
        <v>-1.5868166364815943</v>
      </c>
      <c r="V443" s="116">
        <v>-0.36011046560723575</v>
      </c>
      <c r="W443" s="91">
        <v>0.88507084395481594</v>
      </c>
      <c r="X443" s="53"/>
      <c r="Y443" s="92">
        <v>442</v>
      </c>
      <c r="Z443" s="116">
        <f>(幕後結果!$AB$2+幕後結果!$AB$4*幕後結果_最佳化!$N1444)*12/3</f>
        <v>0.70190570126481944</v>
      </c>
      <c r="AA443" s="116">
        <f>(幕後結果!$AC$2+幕後結果!$AC$4*幕後結果_最佳化!$O1444)*12/3</f>
        <v>-0.33390338955430049</v>
      </c>
      <c r="AB443" s="116">
        <f>(幕後結果!$AD$2+幕後結果!$AD$4*幕後結果_最佳化!$P1444)*12/3</f>
        <v>-1.0189151812133719</v>
      </c>
      <c r="AC443" s="116">
        <f>(幕後結果!$AE$2+幕後結果!$AE$4*幕後結果_最佳化!$Q1444)*12/3</f>
        <v>-0.66447653000261897</v>
      </c>
      <c r="AD443" s="116">
        <f>(幕後結果!$AF$2+幕後結果!$AF$4*幕後結果_最佳化!$R1444)*12/3</f>
        <v>-1.6014409908606055</v>
      </c>
      <c r="AE443" s="116">
        <f>(幕後結果!$AG$2+幕後結果!$AG$4*幕後結果_最佳化!$S1444)*12/3</f>
        <v>6.3298918553490235E-2</v>
      </c>
      <c r="AF443" s="116">
        <f>(幕後結果!$AH$2+幕後結果!$AH$4*幕後結果_最佳化!$T1444)*12/3</f>
        <v>0.49877724799430273</v>
      </c>
      <c r="AG443" s="116">
        <f>(幕後結果!$AI$2+幕後結果!$AI$4*幕後結果_最佳化!$U1444)*12/3</f>
        <v>-1.0119202803898326</v>
      </c>
      <c r="AH443" s="116">
        <f>(幕後結果!$AJ$2+幕後結果!$AJ$4*幕後結果_最佳化!$V1444)*12/3</f>
        <v>-1.0294685678168145</v>
      </c>
      <c r="AI443" s="93">
        <f>(幕後結果!$AK$2+幕後結果!$AK$4*幕後結果_最佳化!$W1444)*12/3</f>
        <v>4.8191391316416782E-2</v>
      </c>
      <c r="AJ443" s="53"/>
      <c r="AK443" s="53"/>
      <c r="AL443" s="53"/>
      <c r="AM443" s="101">
        <v>442</v>
      </c>
      <c r="AN443" s="120">
        <f t="shared" si="79"/>
        <v>2.4717840016587424E-2</v>
      </c>
      <c r="AO443" s="120">
        <f t="shared" si="80"/>
        <v>0.1335700766136593</v>
      </c>
      <c r="AP443" s="120">
        <f t="shared" si="81"/>
        <v>5.7470864607452807E-2</v>
      </c>
      <c r="AQ443" s="120">
        <f t="shared" si="82"/>
        <v>5.2539986449827589E-2</v>
      </c>
      <c r="AR443" s="120">
        <f t="shared" si="83"/>
        <v>0.19208331651699365</v>
      </c>
      <c r="AS443" s="120">
        <f t="shared" si="84"/>
        <v>7.1652727381748785E-2</v>
      </c>
      <c r="AT443" s="120">
        <f t="shared" si="85"/>
        <v>0.18744882281782094</v>
      </c>
      <c r="AU443" s="120">
        <f t="shared" si="86"/>
        <v>0.1604694308757306</v>
      </c>
      <c r="AV443" s="120">
        <f t="shared" si="87"/>
        <v>1.5454208174971758E-2</v>
      </c>
      <c r="AW443" s="120">
        <f t="shared" si="88"/>
        <v>0.10459272654520713</v>
      </c>
      <c r="AX443" s="120">
        <f t="shared" si="89"/>
        <v>1</v>
      </c>
      <c r="AY443" s="120">
        <f>SUMPRODUCT(AN443:AW443,幕後結果_最佳化!$Z$1005:$AI$1005)</f>
        <v>2.7053456865032358E-2</v>
      </c>
      <c r="AZ443" s="120">
        <f>(SUMPRODUCT(AN443:AW443,MMULT(AN443:AW443,幕後結果!$AB$9:$AK$18)))*252</f>
        <v>1.7746234983919248E-2</v>
      </c>
      <c r="BA443" s="120">
        <f t="shared" si="90"/>
        <v>0.13321499534181297</v>
      </c>
      <c r="BB443" s="115">
        <f t="shared" si="91"/>
        <v>-0.1189546499199088</v>
      </c>
      <c r="BC443" s="53"/>
      <c r="BD443" s="53"/>
    </row>
    <row r="444" spans="1:56">
      <c r="A444" s="88">
        <v>443</v>
      </c>
      <c r="B444" s="116">
        <v>0.47810924319762771</v>
      </c>
      <c r="C444" s="116">
        <v>0.53601550981087764</v>
      </c>
      <c r="D444" s="116">
        <v>0.15250323449266312</v>
      </c>
      <c r="E444" s="116">
        <v>0.59223344272265321</v>
      </c>
      <c r="F444" s="116">
        <v>0.79828005406201763</v>
      </c>
      <c r="G444" s="116">
        <v>0.82146050031191908</v>
      </c>
      <c r="H444" s="116">
        <v>0.47563729516305231</v>
      </c>
      <c r="I444" s="116">
        <v>0.32692941442381462</v>
      </c>
      <c r="J444" s="116">
        <v>0.45509442216974327</v>
      </c>
      <c r="K444" s="97">
        <v>0.24257119237366798</v>
      </c>
      <c r="L444" s="98"/>
      <c r="M444" s="99">
        <v>443</v>
      </c>
      <c r="N444" s="119">
        <v>-5.4899555011638734E-2</v>
      </c>
      <c r="O444" s="119">
        <v>9.0400473573415657E-2</v>
      </c>
      <c r="P444" s="119">
        <v>-1.0257563006553956</v>
      </c>
      <c r="Q444" s="119">
        <v>0.23329400365073694</v>
      </c>
      <c r="R444" s="119">
        <v>0.83549352364907314</v>
      </c>
      <c r="S444" s="119">
        <v>0.92094527469424414</v>
      </c>
      <c r="T444" s="119">
        <v>-6.1106251693274168E-2</v>
      </c>
      <c r="U444" s="116">
        <v>-0.44840791736615782</v>
      </c>
      <c r="V444" s="116">
        <v>-0.11280034560538835</v>
      </c>
      <c r="W444" s="91">
        <v>-0.69805566201100722</v>
      </c>
      <c r="X444" s="53"/>
      <c r="Y444" s="92">
        <v>443</v>
      </c>
      <c r="Z444" s="116">
        <f>(幕後結果!$AB$2+幕後結果!$AB$4*幕後結果_最佳化!$N1445)*12/3</f>
        <v>0.17283378490863446</v>
      </c>
      <c r="AA444" s="116">
        <f>(幕後結果!$AC$2+幕後結果!$AC$4*幕後結果_最佳化!$O1445)*12/3</f>
        <v>0.35578155195466982</v>
      </c>
      <c r="AB444" s="116">
        <f>(幕後結果!$AD$2+幕後結果!$AD$4*幕後結果_最佳化!$P1445)*12/3</f>
        <v>-0.7589098438187567</v>
      </c>
      <c r="AC444" s="116">
        <f>(幕後結果!$AE$2+幕後結果!$AE$4*幕後結果_最佳化!$Q1445)*12/3</f>
        <v>9.9756318843889372E-2</v>
      </c>
      <c r="AD444" s="116">
        <f>(幕後結果!$AF$2+幕後結果!$AF$4*幕後結果_最佳化!$R1445)*12/3</f>
        <v>-8.9120954900608063E-2</v>
      </c>
      <c r="AE444" s="116">
        <f>(幕後結果!$AG$2+幕後結果!$AG$4*幕後結果_最佳化!$S1445)*12/3</f>
        <v>1.0563979228371951</v>
      </c>
      <c r="AF444" s="116">
        <f>(幕後結果!$AH$2+幕後結果!$AH$4*幕後結果_最佳化!$T1445)*12/3</f>
        <v>-4.2025662243150796E-2</v>
      </c>
      <c r="AG444" s="116">
        <f>(幕後結果!$AI$2+幕後結果!$AI$4*幕後結果_最佳化!$U1445)*12/3</f>
        <v>9.2039929089667571E-2</v>
      </c>
      <c r="AH444" s="116">
        <f>(幕後結果!$AJ$2+幕後結果!$AJ$4*幕後結果_最佳化!$V1445)*12/3</f>
        <v>-0.38060057832320132</v>
      </c>
      <c r="AI444" s="93">
        <f>(幕後結果!$AK$2+幕後結果!$AK$4*幕後結果_最佳化!$W1445)*12/3</f>
        <v>-0.20256728924838976</v>
      </c>
      <c r="AJ444" s="53"/>
      <c r="AK444" s="53"/>
      <c r="AL444" s="53"/>
      <c r="AM444" s="101">
        <v>443</v>
      </c>
      <c r="AN444" s="120">
        <f t="shared" si="79"/>
        <v>8.2348252541673286E-2</v>
      </c>
      <c r="AO444" s="120">
        <f t="shared" si="80"/>
        <v>9.773914152280952E-2</v>
      </c>
      <c r="AP444" s="120">
        <f t="shared" si="81"/>
        <v>0.15420900043309088</v>
      </c>
      <c r="AQ444" s="120">
        <f t="shared" si="82"/>
        <v>0.13501372416562368</v>
      </c>
      <c r="AR444" s="120">
        <f t="shared" si="83"/>
        <v>8.5907619418719952E-2</v>
      </c>
      <c r="AS444" s="120">
        <f t="shared" si="84"/>
        <v>8.1068779997566662E-2</v>
      </c>
      <c r="AT444" s="120">
        <f t="shared" si="85"/>
        <v>6.7294570676675602E-2</v>
      </c>
      <c r="AU444" s="120">
        <f t="shared" si="86"/>
        <v>0.1157218937857843</v>
      </c>
      <c r="AV444" s="120">
        <f t="shared" si="87"/>
        <v>3.6925314530014741E-2</v>
      </c>
      <c r="AW444" s="120">
        <f t="shared" si="88"/>
        <v>0.14377170292804126</v>
      </c>
      <c r="AX444" s="120">
        <f t="shared" si="89"/>
        <v>0.99999999999999978</v>
      </c>
      <c r="AY444" s="120">
        <f>SUMPRODUCT(AN444:AW444,幕後結果_最佳化!$Z$1005:$AI$1005)</f>
        <v>9.391566612286982E-2</v>
      </c>
      <c r="AZ444" s="120">
        <f>(SUMPRODUCT(AN444:AW444,MMULT(AN444:AW444,幕後結果!$AB$9:$AK$18)))*252</f>
        <v>2.5968833231969336E-2</v>
      </c>
      <c r="BA444" s="120">
        <f t="shared" si="90"/>
        <v>0.16114848194124987</v>
      </c>
      <c r="BB444" s="115">
        <f t="shared" si="91"/>
        <v>0.31657553027070201</v>
      </c>
      <c r="BC444" s="53"/>
      <c r="BD444" s="53"/>
    </row>
    <row r="445" spans="1:56">
      <c r="A445" s="88">
        <v>444</v>
      </c>
      <c r="B445" s="116">
        <v>9.1693503338270643E-2</v>
      </c>
      <c r="C445" s="116">
        <v>0.43967958581339883</v>
      </c>
      <c r="D445" s="116">
        <v>0.42776642290137801</v>
      </c>
      <c r="E445" s="116">
        <v>0.14404074388057042</v>
      </c>
      <c r="F445" s="116">
        <v>0.43227265665961045</v>
      </c>
      <c r="G445" s="116">
        <v>0.33356262691638094</v>
      </c>
      <c r="H445" s="116">
        <v>0.10451140117755564</v>
      </c>
      <c r="I445" s="116">
        <v>0.39095265810079582</v>
      </c>
      <c r="J445" s="116">
        <v>0.81627972699793538</v>
      </c>
      <c r="K445" s="97">
        <v>7.0559809938715246E-2</v>
      </c>
      <c r="L445" s="98"/>
      <c r="M445" s="99">
        <v>444</v>
      </c>
      <c r="N445" s="119">
        <v>-1.3303985056554755</v>
      </c>
      <c r="O445" s="119">
        <v>-0.15178162969899203</v>
      </c>
      <c r="P445" s="119">
        <v>-0.18206355980199873</v>
      </c>
      <c r="Q445" s="119">
        <v>-1.0623397219773587</v>
      </c>
      <c r="R445" s="119">
        <v>-0.17059107862841233</v>
      </c>
      <c r="S445" s="119">
        <v>-0.43009676407832875</v>
      </c>
      <c r="T445" s="119">
        <v>-1.2562570118470442</v>
      </c>
      <c r="U445" s="116">
        <v>-0.27683693872500398</v>
      </c>
      <c r="V445" s="116">
        <v>0.90127796606056565</v>
      </c>
      <c r="W445" s="91">
        <v>-1.4716344409763316</v>
      </c>
      <c r="X445" s="53"/>
      <c r="Y445" s="92">
        <v>444</v>
      </c>
      <c r="Z445" s="116">
        <f>(幕後結果!$AB$2+幕後結果!$AB$4*幕後結果_最佳化!$N1446)*12/3</f>
        <v>-1.8720424871044905</v>
      </c>
      <c r="AA445" s="116">
        <f>(幕後結果!$AC$2+幕後結果!$AC$4*幕後結果_最佳化!$O1446)*12/3</f>
        <v>0.24775901337194503</v>
      </c>
      <c r="AB445" s="116">
        <f>(幕後結果!$AD$2+幕後結果!$AD$4*幕後結果_最佳化!$P1446)*12/3</f>
        <v>-0.37847255617211562</v>
      </c>
      <c r="AC445" s="116">
        <f>(幕後結果!$AE$2+幕後結果!$AE$4*幕後結果_最佳化!$Q1446)*12/3</f>
        <v>-0.94705567923925715</v>
      </c>
      <c r="AD445" s="116">
        <f>(幕後結果!$AF$2+幕後結果!$AF$4*幕後結果_最佳化!$R1446)*12/3</f>
        <v>-0.75382353262432422</v>
      </c>
      <c r="AE445" s="116">
        <f>(幕後結果!$AG$2+幕後結果!$AG$4*幕後結果_最佳化!$S1446)*12/3</f>
        <v>-0.15825058857215191</v>
      </c>
      <c r="AF445" s="116">
        <f>(幕後結果!$AH$2+幕後結果!$AH$4*幕後結果_最佳化!$T1446)*12/3</f>
        <v>-0.80347062998025409</v>
      </c>
      <c r="AG445" s="116">
        <f>(幕後結果!$AI$2+幕後結果!$AI$4*幕後結果_最佳化!$U1446)*12/3</f>
        <v>-0.25262566208138454</v>
      </c>
      <c r="AH445" s="116">
        <f>(幕後結果!$AJ$2+幕後結果!$AJ$4*幕後結果_最佳化!$V1446)*12/3</f>
        <v>-0.48111877074355675</v>
      </c>
      <c r="AI445" s="93">
        <f>(幕後結果!$AK$2+幕後結果!$AK$4*幕後結果_最佳化!$W1446)*12/3</f>
        <v>-0.82638803571371344</v>
      </c>
      <c r="AJ445" s="53"/>
      <c r="AK445" s="53"/>
      <c r="AL445" s="53"/>
      <c r="AM445" s="101">
        <v>444</v>
      </c>
      <c r="AN445" s="120">
        <f t="shared" si="79"/>
        <v>0.11344576805068346</v>
      </c>
      <c r="AO445" s="120">
        <f t="shared" si="80"/>
        <v>0.10882063988265232</v>
      </c>
      <c r="AP445" s="120">
        <f t="shared" si="81"/>
        <v>8.7482697298703685E-2</v>
      </c>
      <c r="AQ445" s="120">
        <f t="shared" si="82"/>
        <v>0.10800915475665208</v>
      </c>
      <c r="AR445" s="120">
        <f t="shared" si="83"/>
        <v>7.532680843861031E-2</v>
      </c>
      <c r="AS445" s="120">
        <f t="shared" si="84"/>
        <v>0.13364353344631547</v>
      </c>
      <c r="AT445" s="120">
        <f t="shared" si="85"/>
        <v>0.10089578412253039</v>
      </c>
      <c r="AU445" s="120">
        <f t="shared" si="86"/>
        <v>9.6626316215490601E-2</v>
      </c>
      <c r="AV445" s="120">
        <f t="shared" si="87"/>
        <v>9.1110396929514559E-2</v>
      </c>
      <c r="AW445" s="120">
        <f t="shared" si="88"/>
        <v>8.4638900858847274E-2</v>
      </c>
      <c r="AX445" s="120">
        <f t="shared" si="89"/>
        <v>1.0000000000000002</v>
      </c>
      <c r="AY445" s="120">
        <f>SUMPRODUCT(AN445:AW445,幕後結果_最佳化!$Z$1005:$AI$1005)</f>
        <v>0.10730200218670864</v>
      </c>
      <c r="AZ445" s="120">
        <f>(SUMPRODUCT(AN445:AW445,MMULT(AN445:AW445,幕後結果!$AB$9:$AK$18)))*252</f>
        <v>2.699088231334908E-2</v>
      </c>
      <c r="BA445" s="120">
        <f t="shared" si="90"/>
        <v>0.16428902067195203</v>
      </c>
      <c r="BB445" s="115">
        <f t="shared" si="91"/>
        <v>0.39200429781187174</v>
      </c>
      <c r="BC445" s="53"/>
      <c r="BD445" s="53"/>
    </row>
    <row r="446" spans="1:56">
      <c r="A446" s="88">
        <v>445</v>
      </c>
      <c r="B446" s="116">
        <v>0.45126850426001131</v>
      </c>
      <c r="C446" s="116">
        <v>0.8790245803008665</v>
      </c>
      <c r="D446" s="116">
        <v>0.33752257660439922</v>
      </c>
      <c r="E446" s="116">
        <v>0.41027802037518035</v>
      </c>
      <c r="F446" s="116">
        <v>7.9317022236083501E-2</v>
      </c>
      <c r="G446" s="116">
        <v>0.90414267046038788</v>
      </c>
      <c r="H446" s="116">
        <v>0.35228211908831164</v>
      </c>
      <c r="I446" s="116">
        <v>0.30017460304192212</v>
      </c>
      <c r="J446" s="116">
        <v>8.2591312156010677E-2</v>
      </c>
      <c r="K446" s="97">
        <v>0.84659713514932444</v>
      </c>
      <c r="L446" s="98"/>
      <c r="M446" s="99">
        <v>445</v>
      </c>
      <c r="N446" s="119">
        <v>-0.12245711382005062</v>
      </c>
      <c r="O446" s="119">
        <v>1.1701245768465993</v>
      </c>
      <c r="P446" s="119">
        <v>-0.41923396287633424</v>
      </c>
      <c r="Q446" s="119">
        <v>-0.22682986403714409</v>
      </c>
      <c r="R446" s="119">
        <v>-1.4096805023370056</v>
      </c>
      <c r="S446" s="119">
        <v>1.3055234746454152</v>
      </c>
      <c r="T446" s="119">
        <v>-0.37916648439577721</v>
      </c>
      <c r="U446" s="116">
        <v>-0.52389840234951823</v>
      </c>
      <c r="V446" s="116">
        <v>-1.3878503332841652</v>
      </c>
      <c r="W446" s="91">
        <v>1.0219475410676495</v>
      </c>
      <c r="X446" s="53"/>
      <c r="Y446" s="92">
        <v>445</v>
      </c>
      <c r="Z446" s="116">
        <f>(幕後結果!$AB$2+幕後結果!$AB$4*幕後結果_最佳化!$N1447)*12/3</f>
        <v>6.4525699721484781E-2</v>
      </c>
      <c r="AA446" s="116">
        <f>(幕後結果!$AC$2+幕後結果!$AC$4*幕後結果_最佳化!$O1447)*12/3</f>
        <v>1.1338913775899793</v>
      </c>
      <c r="AB446" s="116">
        <f>(幕後結果!$AD$2+幕後結果!$AD$4*幕後結果_最佳化!$P1447)*12/3</f>
        <v>-0.23303846709500356</v>
      </c>
      <c r="AC446" s="116">
        <f>(幕後結果!$AE$2+幕後結果!$AE$4*幕後結果_最佳化!$Q1447)*12/3</f>
        <v>-0.10718418114677615</v>
      </c>
      <c r="AD446" s="116">
        <f>(幕後結果!$AF$2+幕後結果!$AF$4*幕後結果_最佳化!$R1447)*12/3</f>
        <v>-1.285076423238132</v>
      </c>
      <c r="AE446" s="116">
        <f>(幕後結果!$AG$2+幕後結果!$AG$4*幕後結果_最佳化!$S1447)*12/3</f>
        <v>1.3738692250784232</v>
      </c>
      <c r="AF446" s="116">
        <f>(幕後結果!$AH$2+幕後結果!$AH$4*幕後結果_最佳化!$T1447)*12/3</f>
        <v>-0.20149069461451549</v>
      </c>
      <c r="AG446" s="116">
        <f>(幕後結果!$AI$2+幕後結果!$AI$4*幕後結果_最佳化!$U1447)*12/3</f>
        <v>-2.8940138268650151E-2</v>
      </c>
      <c r="AH446" s="116">
        <f>(幕後結果!$AJ$2+幕後結果!$AJ$4*幕後結果_最佳化!$V1447)*12/3</f>
        <v>-1.1488149762742603</v>
      </c>
      <c r="AI446" s="93">
        <f>(幕後結果!$AK$2+幕後結果!$AK$4*幕後結果_最佳化!$W1447)*12/3</f>
        <v>0.18641874359219548</v>
      </c>
      <c r="AJ446" s="53"/>
      <c r="AK446" s="53"/>
      <c r="AL446" s="53"/>
      <c r="AM446" s="101">
        <v>445</v>
      </c>
      <c r="AN446" s="120">
        <f t="shared" si="79"/>
        <v>0.10028323357300659</v>
      </c>
      <c r="AO446" s="120">
        <f t="shared" si="80"/>
        <v>0.10425800262535208</v>
      </c>
      <c r="AP446" s="120">
        <f t="shared" si="81"/>
        <v>0.10611535814604257</v>
      </c>
      <c r="AQ446" s="120">
        <f t="shared" si="82"/>
        <v>6.6758769070122403E-2</v>
      </c>
      <c r="AR446" s="120">
        <f t="shared" si="83"/>
        <v>0.19186292763244475</v>
      </c>
      <c r="AS446" s="120">
        <f t="shared" si="84"/>
        <v>0.12542964799949383</v>
      </c>
      <c r="AT446" s="120">
        <f t="shared" si="85"/>
        <v>5.0667498839198466E-2</v>
      </c>
      <c r="AU446" s="120">
        <f t="shared" si="86"/>
        <v>0.12129703904059685</v>
      </c>
      <c r="AV446" s="120">
        <f t="shared" si="87"/>
        <v>3.9645848514684799E-2</v>
      </c>
      <c r="AW446" s="120">
        <f t="shared" si="88"/>
        <v>9.3681674559057779E-2</v>
      </c>
      <c r="AX446" s="120">
        <f t="shared" si="89"/>
        <v>1.0000000000000002</v>
      </c>
      <c r="AY446" s="120">
        <f>SUMPRODUCT(AN446:AW446,幕後結果_最佳化!$Z$1005:$AI$1005)</f>
        <v>6.1285600724741492E-2</v>
      </c>
      <c r="AZ446" s="120">
        <f>(SUMPRODUCT(AN446:AW446,MMULT(AN446:AW446,幕後結果!$AB$9:$AK$18)))*252</f>
        <v>2.5614787062098025E-2</v>
      </c>
      <c r="BA446" s="120">
        <f t="shared" si="90"/>
        <v>0.16004620289809449</v>
      </c>
      <c r="BB446" s="115">
        <f t="shared" si="91"/>
        <v>0.1148768317636881</v>
      </c>
      <c r="BC446" s="53"/>
      <c r="BD446" s="53"/>
    </row>
    <row r="447" spans="1:56">
      <c r="A447" s="88">
        <v>446</v>
      </c>
      <c r="B447" s="116">
        <v>0.52412649127236888</v>
      </c>
      <c r="C447" s="116">
        <v>0.48635031414839691</v>
      </c>
      <c r="D447" s="116">
        <v>0.7119013640619043</v>
      </c>
      <c r="E447" s="116">
        <v>0.45923056484409819</v>
      </c>
      <c r="F447" s="116">
        <v>0.58986338598103139</v>
      </c>
      <c r="G447" s="116">
        <v>0.26243852888253727</v>
      </c>
      <c r="H447" s="116">
        <v>0.6319718714111171</v>
      </c>
      <c r="I447" s="116">
        <v>6.8772046333591685E-2</v>
      </c>
      <c r="J447" s="116">
        <v>0.88939564137238181</v>
      </c>
      <c r="K447" s="97">
        <v>0.16333453565248068</v>
      </c>
      <c r="L447" s="98"/>
      <c r="M447" s="99">
        <v>446</v>
      </c>
      <c r="N447" s="119">
        <v>6.0513056335025767E-2</v>
      </c>
      <c r="O447" s="119">
        <v>-3.4221366773799895E-2</v>
      </c>
      <c r="P447" s="119">
        <v>0.5589479083284804</v>
      </c>
      <c r="Q447" s="119">
        <v>-0.10237235020293671</v>
      </c>
      <c r="R447" s="119">
        <v>0.2271935691473902</v>
      </c>
      <c r="S447" s="119">
        <v>-0.63584560756028374</v>
      </c>
      <c r="T447" s="119">
        <v>0.33708044650182073</v>
      </c>
      <c r="U447" s="116">
        <v>-1.4849989861814896</v>
      </c>
      <c r="V447" s="116">
        <v>1.2233203675971618</v>
      </c>
      <c r="W447" s="91">
        <v>-0.98084522711797872</v>
      </c>
      <c r="X447" s="53"/>
      <c r="Y447" s="92">
        <v>446</v>
      </c>
      <c r="Z447" s="116">
        <f>(幕後結果!$AB$2+幕後結果!$AB$4*幕後結果_最佳化!$N1448)*12/3</f>
        <v>0.35786295354475012</v>
      </c>
      <c r="AA447" s="116">
        <f>(幕後結果!$AC$2+幕後結果!$AC$4*幕後結果_最佳化!$O1448)*12/3</f>
        <v>0.26042663311263442</v>
      </c>
      <c r="AB447" s="116">
        <f>(幕後結果!$AD$2+幕後結果!$AD$4*幕後結果_最佳化!$P1448)*12/3</f>
        <v>0.47930071444304878</v>
      </c>
      <c r="AC447" s="116">
        <f>(幕後結果!$AE$2+幕後結果!$AE$4*幕後結果_最佳化!$Q1448)*12/3</f>
        <v>6.8594136567339897E-2</v>
      </c>
      <c r="AD447" s="116">
        <f>(幕後結果!$AF$2+幕後結果!$AF$4*幕後結果_最佳化!$R1448)*12/3</f>
        <v>-0.2154543556351354</v>
      </c>
      <c r="AE447" s="116">
        <f>(幕後結果!$AG$2+幕後結果!$AG$4*幕後結果_最佳化!$S1448)*12/3</f>
        <v>0.16368568149275536</v>
      </c>
      <c r="AF447" s="116">
        <f>(幕後結果!$AH$2+幕後結果!$AH$4*幕後結果_最佳化!$T1448)*12/3</f>
        <v>0.17533189026563742</v>
      </c>
      <c r="AG447" s="116">
        <f>(幕後結果!$AI$2+幕後結果!$AI$4*幕後結果_最佳化!$U1448)*12/3</f>
        <v>-0.56679210825389914</v>
      </c>
      <c r="AH447" s="116">
        <f>(幕後結果!$AJ$2+幕後結果!$AJ$4*幕後結果_最佳化!$V1448)*12/3</f>
        <v>0.12624967448277385</v>
      </c>
      <c r="AI447" s="93">
        <f>(幕後結果!$AK$2+幕後結果!$AK$4*幕後結果_最佳化!$W1448)*12/3</f>
        <v>-0.18110195138412222</v>
      </c>
      <c r="AJ447" s="53"/>
      <c r="AK447" s="53"/>
      <c r="AL447" s="53"/>
      <c r="AM447" s="101">
        <v>446</v>
      </c>
      <c r="AN447" s="120">
        <f t="shared" si="79"/>
        <v>9.9974988182146188E-2</v>
      </c>
      <c r="AO447" s="120">
        <f t="shared" si="80"/>
        <v>0.12511248203054595</v>
      </c>
      <c r="AP447" s="120">
        <f t="shared" si="81"/>
        <v>0.11054780202877082</v>
      </c>
      <c r="AQ447" s="120">
        <f t="shared" si="82"/>
        <v>0.13668143798747973</v>
      </c>
      <c r="AR447" s="120">
        <f t="shared" si="83"/>
        <v>0.12165984682099737</v>
      </c>
      <c r="AS447" s="120">
        <f t="shared" si="84"/>
        <v>4.9847218116016563E-2</v>
      </c>
      <c r="AT447" s="120">
        <f t="shared" si="85"/>
        <v>8.8209677494911487E-2</v>
      </c>
      <c r="AU447" s="120">
        <f t="shared" si="86"/>
        <v>9.2181436621929735E-2</v>
      </c>
      <c r="AV447" s="120">
        <f t="shared" si="87"/>
        <v>8.489496119030418E-2</v>
      </c>
      <c r="AW447" s="120">
        <f t="shared" si="88"/>
        <v>9.0890149526898195E-2</v>
      </c>
      <c r="AX447" s="120">
        <f t="shared" si="89"/>
        <v>1.0000000000000002</v>
      </c>
      <c r="AY447" s="120">
        <f>SUMPRODUCT(AN447:AW447,幕後結果_最佳化!$Z$1005:$AI$1005)</f>
        <v>4.6678110141859734E-2</v>
      </c>
      <c r="AZ447" s="120">
        <f>(SUMPRODUCT(AN447:AW447,MMULT(AN447:AW447,幕後結果!$AB$9:$AK$18)))*252</f>
        <v>2.5983902679776891E-2</v>
      </c>
      <c r="BA447" s="120">
        <f t="shared" si="90"/>
        <v>0.16119523156649793</v>
      </c>
      <c r="BB447" s="115">
        <f t="shared" si="91"/>
        <v>2.3438101146938384E-2</v>
      </c>
      <c r="BC447" s="53"/>
      <c r="BD447" s="53"/>
    </row>
    <row r="448" spans="1:56">
      <c r="A448" s="88">
        <v>447</v>
      </c>
      <c r="B448" s="116">
        <v>6.1928468611847087E-3</v>
      </c>
      <c r="C448" s="116">
        <v>0.40439222289658461</v>
      </c>
      <c r="D448" s="116">
        <v>0.80057601983660098</v>
      </c>
      <c r="E448" s="116">
        <v>0.69167297631376967</v>
      </c>
      <c r="F448" s="116">
        <v>0.39907393225452759</v>
      </c>
      <c r="G448" s="116">
        <v>0.54136568317981304</v>
      </c>
      <c r="H448" s="116">
        <v>0.7766554311215399</v>
      </c>
      <c r="I448" s="116">
        <v>0.36046655721855791</v>
      </c>
      <c r="J448" s="116">
        <v>0.46773491863251437</v>
      </c>
      <c r="K448" s="97">
        <v>0.22010175000926946</v>
      </c>
      <c r="L448" s="98"/>
      <c r="M448" s="99">
        <v>447</v>
      </c>
      <c r="N448" s="119">
        <v>-2.5009606562383824</v>
      </c>
      <c r="O448" s="119">
        <v>-0.24199447311437358</v>
      </c>
      <c r="P448" s="119">
        <v>0.84368051201541061</v>
      </c>
      <c r="Q448" s="119">
        <v>0.50059803255697222</v>
      </c>
      <c r="R448" s="119">
        <v>-0.25574484569894457</v>
      </c>
      <c r="S448" s="119">
        <v>0.10387489066341815</v>
      </c>
      <c r="T448" s="119">
        <v>0.76094630777078853</v>
      </c>
      <c r="U448" s="116">
        <v>-0.35721198478243432</v>
      </c>
      <c r="V448" s="116">
        <v>-8.0964936850865435E-2</v>
      </c>
      <c r="W448" s="91">
        <v>-0.77184961838260402</v>
      </c>
      <c r="X448" s="53"/>
      <c r="Y448" s="92">
        <v>447</v>
      </c>
      <c r="Z448" s="116">
        <f>(幕後結果!$AB$2+幕後結果!$AB$4*幕後結果_最佳化!$N1449)*12/3</f>
        <v>-3.7486843811925952</v>
      </c>
      <c r="AA448" s="116">
        <f>(幕後結果!$AC$2+幕後結果!$AC$4*幕後結果_最佳化!$O1449)*12/3</f>
        <v>0.24335666994475816</v>
      </c>
      <c r="AB448" s="116">
        <f>(幕後結果!$AD$2+幕後結果!$AD$4*幕後結果_最佳化!$P1449)*12/3</f>
        <v>0.17349100140083948</v>
      </c>
      <c r="AC448" s="116">
        <f>(幕後結果!$AE$2+幕後結果!$AE$4*幕後結果_最佳化!$Q1449)*12/3</f>
        <v>0.15595873182223846</v>
      </c>
      <c r="AD448" s="116">
        <f>(幕後結果!$AF$2+幕後結果!$AF$4*幕後結果_最佳化!$R1449)*12/3</f>
        <v>-0.85070287034596603</v>
      </c>
      <c r="AE448" s="116">
        <f>(幕後結果!$AG$2+幕後結果!$AG$4*幕後結果_最佳化!$S1449)*12/3</f>
        <v>0.49879844972524306</v>
      </c>
      <c r="AF448" s="116">
        <f>(幕後結果!$AH$2+幕後結果!$AH$4*幕後結果_最佳化!$T1449)*12/3</f>
        <v>0.14518415749737851</v>
      </c>
      <c r="AG448" s="116">
        <f>(幕後結果!$AI$2+幕後結果!$AI$4*幕後結果_最佳化!$U1449)*12/3</f>
        <v>-0.13255539353340537</v>
      </c>
      <c r="AH448" s="116">
        <f>(幕後結果!$AJ$2+幕後結果!$AJ$4*幕後結果_最佳化!$V1449)*12/3</f>
        <v>-0.44298592390350078</v>
      </c>
      <c r="AI448" s="93">
        <f>(幕後結果!$AK$2+幕後結果!$AK$4*幕後結果_最佳化!$W1449)*12/3</f>
        <v>-0.29183960753777471</v>
      </c>
      <c r="AJ448" s="53"/>
      <c r="AK448" s="53"/>
      <c r="AL448" s="53"/>
      <c r="AM448" s="101">
        <v>447</v>
      </c>
      <c r="AN448" s="120">
        <f t="shared" si="79"/>
        <v>9.8880274970976609E-2</v>
      </c>
      <c r="AO448" s="120">
        <f t="shared" si="80"/>
        <v>3.0642740473558736E-2</v>
      </c>
      <c r="AP448" s="120">
        <f t="shared" si="81"/>
        <v>0.16793432887593682</v>
      </c>
      <c r="AQ448" s="120">
        <f t="shared" si="82"/>
        <v>0.13424319089498771</v>
      </c>
      <c r="AR448" s="120">
        <f t="shared" si="83"/>
        <v>4.2892087740239504E-2</v>
      </c>
      <c r="AS448" s="120">
        <f t="shared" si="84"/>
        <v>5.3451943278072213E-2</v>
      </c>
      <c r="AT448" s="120">
        <f t="shared" si="85"/>
        <v>0.18731346941840116</v>
      </c>
      <c r="AU448" s="120">
        <f t="shared" si="86"/>
        <v>0.11589654121973475</v>
      </c>
      <c r="AV448" s="120">
        <f t="shared" si="87"/>
        <v>2.6533189632345546E-2</v>
      </c>
      <c r="AW448" s="120">
        <f t="shared" si="88"/>
        <v>0.14221223349574708</v>
      </c>
      <c r="AX448" s="120">
        <f t="shared" si="89"/>
        <v>1</v>
      </c>
      <c r="AY448" s="120">
        <f>SUMPRODUCT(AN448:AW448,幕後結果_最佳化!$Z$1005:$AI$1005)</f>
        <v>8.4536505910418808E-2</v>
      </c>
      <c r="AZ448" s="120">
        <f>(SUMPRODUCT(AN448:AW448,MMULT(AN448:AW448,幕後結果!$AB$9:$AK$18)))*252</f>
        <v>2.8163692286248126E-2</v>
      </c>
      <c r="BA448" s="120">
        <f t="shared" si="90"/>
        <v>0.16782041677414619</v>
      </c>
      <c r="BB448" s="115">
        <f t="shared" si="91"/>
        <v>0.24810155230667486</v>
      </c>
      <c r="BC448" s="53"/>
      <c r="BD448" s="53"/>
    </row>
    <row r="449" spans="1:56">
      <c r="A449" s="88">
        <v>448</v>
      </c>
      <c r="B449" s="116">
        <v>0.74518173965071499</v>
      </c>
      <c r="C449" s="116">
        <v>5.5051618953525727E-2</v>
      </c>
      <c r="D449" s="116">
        <v>0.56093003586788792</v>
      </c>
      <c r="E449" s="116">
        <v>0.60302054060771093</v>
      </c>
      <c r="F449" s="116">
        <v>0.45314267188581647</v>
      </c>
      <c r="G449" s="116">
        <v>0.43609684532228754</v>
      </c>
      <c r="H449" s="116">
        <v>0.11414372797512007</v>
      </c>
      <c r="I449" s="116">
        <v>0.2250133810875774</v>
      </c>
      <c r="J449" s="116">
        <v>0.37587933757873215</v>
      </c>
      <c r="K449" s="97">
        <v>0.77351566676058581</v>
      </c>
      <c r="L449" s="98"/>
      <c r="M449" s="99">
        <v>448</v>
      </c>
      <c r="N449" s="119">
        <v>0.65940377181461851</v>
      </c>
      <c r="O449" s="119">
        <v>-1.5977292870300082</v>
      </c>
      <c r="P449" s="119">
        <v>0.15332761026205899</v>
      </c>
      <c r="Q449" s="119">
        <v>0.261173233159044</v>
      </c>
      <c r="R449" s="119">
        <v>-0.11772526958698525</v>
      </c>
      <c r="S449" s="119">
        <v>-0.16087266675435741</v>
      </c>
      <c r="T449" s="119">
        <v>-1.2047820378049408</v>
      </c>
      <c r="U449" s="116">
        <v>-0.75537041047607478</v>
      </c>
      <c r="V449" s="116">
        <v>-0.31632126090936369</v>
      </c>
      <c r="W449" s="91">
        <v>0.75047501441245246</v>
      </c>
      <c r="X449" s="53"/>
      <c r="Y449" s="92">
        <v>448</v>
      </c>
      <c r="Z449" s="116">
        <f>(幕後結果!$AB$2+幕後結果!$AB$4*幕後結果_最佳化!$N1450)*12/3</f>
        <v>1.3180028368390557</v>
      </c>
      <c r="AA449" s="116">
        <f>(幕後結果!$AC$2+幕後結果!$AC$4*幕後結果_最佳化!$O1450)*12/3</f>
        <v>-0.89214483524421084</v>
      </c>
      <c r="AB449" s="116">
        <f>(幕後結果!$AD$2+幕後結果!$AD$4*幕後結果_最佳化!$P1450)*12/3</f>
        <v>0.18283114241300322</v>
      </c>
      <c r="AC449" s="116">
        <f>(幕後結果!$AE$2+幕後結果!$AE$4*幕後結果_最佳化!$Q1450)*12/3</f>
        <v>0.2815252344479372</v>
      </c>
      <c r="AD449" s="116">
        <f>(幕後結果!$AF$2+幕後結果!$AF$4*幕後結果_最佳化!$R1450)*12/3</f>
        <v>-0.34333702326355214</v>
      </c>
      <c r="AE449" s="116">
        <f>(幕後結果!$AG$2+幕後結果!$AG$4*幕後結果_最佳化!$S1450)*12/3</f>
        <v>0.47579829169604482</v>
      </c>
      <c r="AF449" s="116">
        <f>(幕後結果!$AH$2+幕後結果!$AH$4*幕後結果_最佳化!$T1450)*12/3</f>
        <v>-0.68240461726866053</v>
      </c>
      <c r="AG449" s="116">
        <f>(幕後結果!$AI$2+幕後結果!$AI$4*幕後結果_最佳化!$U1450)*12/3</f>
        <v>-0.46462418572129144</v>
      </c>
      <c r="AH449" s="116">
        <f>(幕後結果!$AJ$2+幕後結果!$AJ$4*幕後結果_最佳化!$V1450)*12/3</f>
        <v>-0.72845101182517169</v>
      </c>
      <c r="AI449" s="93">
        <f>(幕後結果!$AK$2+幕後結果!$AK$4*幕後結果_最佳化!$W1450)*12/3</f>
        <v>0.48759649355013224</v>
      </c>
      <c r="AJ449" s="53"/>
      <c r="AK449" s="53"/>
      <c r="AL449" s="53"/>
      <c r="AM449" s="101">
        <v>448</v>
      </c>
      <c r="AN449" s="120">
        <f t="shared" si="79"/>
        <v>0.13753534033774187</v>
      </c>
      <c r="AO449" s="120">
        <f t="shared" si="80"/>
        <v>9.6482985592475451E-2</v>
      </c>
      <c r="AP449" s="120">
        <f t="shared" si="81"/>
        <v>3.9196261424271121E-2</v>
      </c>
      <c r="AQ449" s="120">
        <f t="shared" si="82"/>
        <v>8.6043751290552348E-2</v>
      </c>
      <c r="AR449" s="120">
        <f t="shared" si="83"/>
        <v>2.0617628536234819E-2</v>
      </c>
      <c r="AS449" s="120">
        <f t="shared" si="84"/>
        <v>0.10919068154358204</v>
      </c>
      <c r="AT449" s="120">
        <f t="shared" si="85"/>
        <v>8.6962910392964082E-2</v>
      </c>
      <c r="AU449" s="120">
        <f t="shared" si="86"/>
        <v>0.15190385793002187</v>
      </c>
      <c r="AV449" s="120">
        <f t="shared" si="87"/>
        <v>0.13415921679024079</v>
      </c>
      <c r="AW449" s="120">
        <f t="shared" si="88"/>
        <v>0.13790736616191551</v>
      </c>
      <c r="AX449" s="120">
        <f t="shared" si="89"/>
        <v>0.99999999999999978</v>
      </c>
      <c r="AY449" s="120">
        <f>SUMPRODUCT(AN449:AW449,幕後結果_最佳化!$Z$1005:$AI$1005)</f>
        <v>0.12419634963528088</v>
      </c>
      <c r="AZ449" s="120">
        <f>(SUMPRODUCT(AN449:AW449,MMULT(AN449:AW449,幕後結果!$AB$9:$AK$18)))*252</f>
        <v>2.955274943248757E-2</v>
      </c>
      <c r="BA449" s="120">
        <f t="shared" si="90"/>
        <v>0.17190913132375363</v>
      </c>
      <c r="BB449" s="115">
        <f t="shared" si="91"/>
        <v>0.47290303318546123</v>
      </c>
      <c r="BC449" s="53"/>
      <c r="BD449" s="53"/>
    </row>
    <row r="450" spans="1:56">
      <c r="A450" s="88">
        <v>449</v>
      </c>
      <c r="B450" s="116">
        <v>0.26782499850523234</v>
      </c>
      <c r="C450" s="116">
        <v>0.76431893441704735</v>
      </c>
      <c r="D450" s="116">
        <v>0.92731839739313404</v>
      </c>
      <c r="E450" s="116">
        <v>0.5741067881221209</v>
      </c>
      <c r="F450" s="116">
        <v>0.8802710732663146</v>
      </c>
      <c r="G450" s="116">
        <v>0.43536360565195675</v>
      </c>
      <c r="H450" s="116">
        <v>9.6752863146206014E-2</v>
      </c>
      <c r="I450" s="116">
        <v>0.67738838667947388</v>
      </c>
      <c r="J450" s="116">
        <v>0.10586202687280011</v>
      </c>
      <c r="K450" s="97">
        <v>0.92495276814976668</v>
      </c>
      <c r="L450" s="98"/>
      <c r="M450" s="99">
        <v>449</v>
      </c>
      <c r="N450" s="119">
        <v>-0.61940437911891588</v>
      </c>
      <c r="O450" s="119">
        <v>0.72026454318429622</v>
      </c>
      <c r="P450" s="119">
        <v>1.4561064122866021</v>
      </c>
      <c r="Q450" s="119">
        <v>0.18683956623964057</v>
      </c>
      <c r="R450" s="119">
        <v>1.1763429644628234</v>
      </c>
      <c r="S450" s="119">
        <v>-0.16273484377180161</v>
      </c>
      <c r="T450" s="119">
        <v>-1.3002779391677177</v>
      </c>
      <c r="U450" s="116">
        <v>0.46040823252422369</v>
      </c>
      <c r="V450" s="116">
        <v>-1.2488387609907396</v>
      </c>
      <c r="W450" s="91">
        <v>1.4391978877328215</v>
      </c>
      <c r="X450" s="53"/>
      <c r="Y450" s="92">
        <v>449</v>
      </c>
      <c r="Z450" s="116">
        <f>(幕後結果!$AB$2+幕後結果!$AB$4*幕後結果_最佳化!$N1451)*12/3</f>
        <v>-0.73217873562008362</v>
      </c>
      <c r="AA450" s="116">
        <f>(幕後結果!$AC$2+幕後結果!$AC$4*幕後結果_最佳化!$O1451)*12/3</f>
        <v>0.83675517673078559</v>
      </c>
      <c r="AB450" s="116">
        <f>(幕後結果!$AD$2+幕後結果!$AD$4*幕後結果_最佳化!$P1451)*12/3</f>
        <v>1.0857207902266079</v>
      </c>
      <c r="AC450" s="116">
        <f>(幕後結果!$AE$2+幕後結果!$AE$4*幕後結果_最佳化!$Q1451)*12/3</f>
        <v>0.34039821734660042</v>
      </c>
      <c r="AD450" s="116">
        <f>(幕後結果!$AF$2+幕後結果!$AF$4*幕後結果_最佳化!$R1451)*12/3</f>
        <v>0.307195276766695</v>
      </c>
      <c r="AE450" s="116">
        <f>(幕後結果!$AG$2+幕後結果!$AG$4*幕後結果_最佳化!$S1451)*12/3</f>
        <v>0.53096656658403718</v>
      </c>
      <c r="AF450" s="116">
        <f>(幕後結果!$AH$2+幕後結果!$AH$4*幕後結果_最佳化!$T1451)*12/3</f>
        <v>-0.48909523459946308</v>
      </c>
      <c r="AG450" s="116">
        <f>(幕後結果!$AI$2+幕後結果!$AI$4*幕後結果_最佳化!$U1451)*12/3</f>
        <v>0.45380566336831779</v>
      </c>
      <c r="AH450" s="116">
        <f>(幕後結果!$AJ$2+幕後結果!$AJ$4*幕後結果_最佳化!$V1451)*12/3</f>
        <v>-0.53349702589265924</v>
      </c>
      <c r="AI450" s="93">
        <f>(幕後結果!$AK$2+幕後結果!$AK$4*幕後結果_最佳化!$W1451)*12/3</f>
        <v>0.9584244099845397</v>
      </c>
      <c r="AJ450" s="53"/>
      <c r="AK450" s="53"/>
      <c r="AL450" s="53"/>
      <c r="AM450" s="101">
        <v>449</v>
      </c>
      <c r="AN450" s="120">
        <f t="shared" si="79"/>
        <v>3.2344136108201839E-2</v>
      </c>
      <c r="AO450" s="120">
        <f t="shared" si="80"/>
        <v>0.1516504069152054</v>
      </c>
      <c r="AP450" s="120">
        <f t="shared" si="81"/>
        <v>3.996793066268009E-2</v>
      </c>
      <c r="AQ450" s="120">
        <f t="shared" si="82"/>
        <v>7.4896255236539436E-2</v>
      </c>
      <c r="AR450" s="120">
        <f t="shared" si="83"/>
        <v>1.3395263273393574E-2</v>
      </c>
      <c r="AS450" s="120">
        <f t="shared" si="84"/>
        <v>2.3896751706551225E-2</v>
      </c>
      <c r="AT450" s="120">
        <f t="shared" si="85"/>
        <v>0.24226767951104927</v>
      </c>
      <c r="AU450" s="120">
        <f t="shared" si="86"/>
        <v>6.5152331527106699E-2</v>
      </c>
      <c r="AV450" s="120">
        <f t="shared" si="87"/>
        <v>0.24984427258424532</v>
      </c>
      <c r="AW450" s="120">
        <f t="shared" si="88"/>
        <v>0.10658497247502706</v>
      </c>
      <c r="AX450" s="120">
        <f t="shared" si="89"/>
        <v>0.99999999999999989</v>
      </c>
      <c r="AY450" s="120">
        <f>SUMPRODUCT(AN450:AW450,幕後結果_最佳化!$Z$1005:$AI$1005)</f>
        <v>2.4003820976164308E-2</v>
      </c>
      <c r="AZ450" s="120">
        <f>(SUMPRODUCT(AN450:AW450,MMULT(AN450:AW450,幕後結果!$AB$9:$AK$18)))*252</f>
        <v>2.2335174516487494E-2</v>
      </c>
      <c r="BA450" s="120">
        <f t="shared" si="90"/>
        <v>0.14944957181767868</v>
      </c>
      <c r="BB450" s="115">
        <f t="shared" si="91"/>
        <v>-0.12643849556750905</v>
      </c>
      <c r="BC450" s="53"/>
      <c r="BD450" s="53"/>
    </row>
    <row r="451" spans="1:56">
      <c r="A451" s="88">
        <v>450</v>
      </c>
      <c r="B451" s="116">
        <v>0.50926519779905366</v>
      </c>
      <c r="C451" s="116">
        <v>0.57253234743427428</v>
      </c>
      <c r="D451" s="116">
        <v>0.98591139856381727</v>
      </c>
      <c r="E451" s="116">
        <v>6.784036792365411E-2</v>
      </c>
      <c r="F451" s="116">
        <v>0.21142415667668546</v>
      </c>
      <c r="G451" s="116">
        <v>0.45301511090432567</v>
      </c>
      <c r="H451" s="116">
        <v>0.92098244660403505</v>
      </c>
      <c r="I451" s="116">
        <v>0.69949329327129561</v>
      </c>
      <c r="J451" s="116">
        <v>0.7481844179753816</v>
      </c>
      <c r="K451" s="97">
        <v>0.63392721344210634</v>
      </c>
      <c r="L451" s="98"/>
      <c r="M451" s="99">
        <v>450</v>
      </c>
      <c r="N451" s="119">
        <v>2.3226494937308974E-2</v>
      </c>
      <c r="O451" s="119">
        <v>0.182825034303634</v>
      </c>
      <c r="P451" s="119">
        <v>2.1948103760819153</v>
      </c>
      <c r="Q451" s="119">
        <v>-1.4920702276469753</v>
      </c>
      <c r="R451" s="119">
        <v>-0.8014895120314659</v>
      </c>
      <c r="S451" s="119">
        <v>-0.11804724708426399</v>
      </c>
      <c r="T451" s="119">
        <v>1.4117108857065146</v>
      </c>
      <c r="U451" s="116">
        <v>0.5229437277048945</v>
      </c>
      <c r="V451" s="116">
        <v>0.66878730807796527</v>
      </c>
      <c r="W451" s="91">
        <v>0.34227284001111796</v>
      </c>
      <c r="X451" s="53"/>
      <c r="Y451" s="92">
        <v>450</v>
      </c>
      <c r="Z451" s="116">
        <f>(幕後結果!$AB$2+幕後結果!$AB$4*幕後結果_最佳化!$N1452)*12/3</f>
        <v>0.29808524488519805</v>
      </c>
      <c r="AA451" s="116">
        <f>(幕後結果!$AC$2+幕後結果!$AC$4*幕後結果_最佳化!$O1452)*12/3</f>
        <v>0.41806403890880423</v>
      </c>
      <c r="AB451" s="116">
        <f>(幕後結果!$AD$2+幕後結果!$AD$4*幕後結果_最佳化!$P1452)*12/3</f>
        <v>1.7490016189417446</v>
      </c>
      <c r="AC451" s="116">
        <f>(幕後結果!$AE$2+幕後結果!$AE$4*幕後結果_最佳化!$Q1452)*12/3</f>
        <v>-0.73377650653151116</v>
      </c>
      <c r="AD451" s="116">
        <f>(幕後結果!$AF$2+幕後結果!$AF$4*幕後結果_最佳化!$R1452)*12/3</f>
        <v>-0.60356886333812076</v>
      </c>
      <c r="AE451" s="116">
        <f>(幕後結果!$AG$2+幕後結果!$AG$4*幕後結果_最佳化!$S1452)*12/3</f>
        <v>0.28531904214067449</v>
      </c>
      <c r="AF451" s="116">
        <f>(幕後結果!$AH$2+幕後結果!$AH$4*幕後結果_最佳化!$T1452)*12/3</f>
        <v>0.69828109015725193</v>
      </c>
      <c r="AG451" s="116">
        <f>(幕後結果!$AI$2+幕後結果!$AI$4*幕後結果_最佳化!$U1452)*12/3</f>
        <v>9.4113407431093296E-2</v>
      </c>
      <c r="AH451" s="116">
        <f>(幕後結果!$AJ$2+幕後結果!$AJ$4*幕後結果_最佳化!$V1452)*12/3</f>
        <v>0.49014792226751608</v>
      </c>
      <c r="AI451" s="93">
        <f>(幕後結果!$AK$2+幕後結果!$AK$4*幕後結果_最佳化!$W1452)*12/3</f>
        <v>0.9472524125391818</v>
      </c>
      <c r="AJ451" s="53"/>
      <c r="AK451" s="53"/>
      <c r="AL451" s="53"/>
      <c r="AM451" s="101">
        <v>450</v>
      </c>
      <c r="AN451" s="120">
        <f t="shared" si="79"/>
        <v>9.9132844137166221E-2</v>
      </c>
      <c r="AO451" s="120">
        <f t="shared" si="80"/>
        <v>4.8734951359008967E-3</v>
      </c>
      <c r="AP451" s="120">
        <f t="shared" si="81"/>
        <v>0.15804310308207603</v>
      </c>
      <c r="AQ451" s="120">
        <f t="shared" si="82"/>
        <v>0.14080752814277059</v>
      </c>
      <c r="AR451" s="120">
        <f t="shared" si="83"/>
        <v>0.10833644638949258</v>
      </c>
      <c r="AS451" s="120">
        <f t="shared" si="84"/>
        <v>0.15059519280617242</v>
      </c>
      <c r="AT451" s="120">
        <f t="shared" si="85"/>
        <v>1.5612347043306649E-2</v>
      </c>
      <c r="AU451" s="120">
        <f t="shared" si="86"/>
        <v>0.16636559577362031</v>
      </c>
      <c r="AV451" s="120">
        <f t="shared" si="87"/>
        <v>0.10679638127123504</v>
      </c>
      <c r="AW451" s="120">
        <f t="shared" si="88"/>
        <v>4.9437066218259211E-2</v>
      </c>
      <c r="AX451" s="120">
        <f t="shared" si="89"/>
        <v>0.99999999999999989</v>
      </c>
      <c r="AY451" s="120">
        <f>SUMPRODUCT(AN451:AW451,幕後結果_最佳化!$Z$1005:$AI$1005)</f>
        <v>5.9777900517251251E-2</v>
      </c>
      <c r="AZ451" s="120">
        <f>(SUMPRODUCT(AN451:AW451,MMULT(AN451:AW451,幕後結果!$AB$9:$AK$18)))*252</f>
        <v>3.0618813916445255E-2</v>
      </c>
      <c r="BA451" s="120">
        <f t="shared" si="90"/>
        <v>0.17498232458292826</v>
      </c>
      <c r="BB451" s="115">
        <f t="shared" si="91"/>
        <v>9.6454887986428678E-2</v>
      </c>
      <c r="BC451" s="53"/>
      <c r="BD451" s="53"/>
    </row>
    <row r="452" spans="1:56">
      <c r="A452" s="88">
        <v>451</v>
      </c>
      <c r="B452" s="116">
        <v>0.23075295987241762</v>
      </c>
      <c r="C452" s="116">
        <v>0.2321652519858739</v>
      </c>
      <c r="D452" s="116">
        <v>0.92200439492482911</v>
      </c>
      <c r="E452" s="116">
        <v>0.65868014338507153</v>
      </c>
      <c r="F452" s="116">
        <v>3.2058214081660541E-3</v>
      </c>
      <c r="G452" s="116">
        <v>0.15323536222504575</v>
      </c>
      <c r="H452" s="116">
        <v>0.17070196195838228</v>
      </c>
      <c r="I452" s="116">
        <v>0.11295143570276989</v>
      </c>
      <c r="J452" s="116">
        <v>0.25852759306901851</v>
      </c>
      <c r="K452" s="97">
        <v>0.61734334167663141</v>
      </c>
      <c r="L452" s="98"/>
      <c r="M452" s="99">
        <v>451</v>
      </c>
      <c r="N452" s="119">
        <v>-0.7363694032099436</v>
      </c>
      <c r="O452" s="119">
        <v>-0.73173471394761791</v>
      </c>
      <c r="P452" s="119">
        <v>1.4186838415409442</v>
      </c>
      <c r="Q452" s="119">
        <v>0.4088636677607782</v>
      </c>
      <c r="R452" s="119">
        <v>-2.7259514519259587</v>
      </c>
      <c r="S452" s="119">
        <v>-1.0226555720088859</v>
      </c>
      <c r="T452" s="119">
        <v>-0.95139494805328817</v>
      </c>
      <c r="U452" s="116">
        <v>-1.2109805179410988</v>
      </c>
      <c r="V452" s="116">
        <v>-0.64789141132239236</v>
      </c>
      <c r="W452" s="91">
        <v>0.29851082333296119</v>
      </c>
      <c r="X452" s="53"/>
      <c r="Y452" s="92">
        <v>451</v>
      </c>
      <c r="Z452" s="116">
        <f>(幕後結果!$AB$2+幕後結果!$AB$4*幕後結果_最佳化!$N1453)*12/3</f>
        <v>-0.91969672793082202</v>
      </c>
      <c r="AA452" s="116">
        <f>(幕後結果!$AC$2+幕後結果!$AC$4*幕後結果_最佳化!$O1453)*12/3</f>
        <v>-0.19892826580337611</v>
      </c>
      <c r="AB452" s="116">
        <f>(幕後結果!$AD$2+幕後結果!$AD$4*幕後結果_最佳化!$P1453)*12/3</f>
        <v>0.93777204868556552</v>
      </c>
      <c r="AC452" s="116">
        <f>(幕後結果!$AE$2+幕後結果!$AE$4*幕後結果_最佳化!$Q1453)*12/3</f>
        <v>0.39710249424663874</v>
      </c>
      <c r="AD452" s="116">
        <f>(幕後結果!$AF$2+幕後結果!$AF$4*幕後結果_最佳化!$R1453)*12/3</f>
        <v>-1.8656276998689076</v>
      </c>
      <c r="AE452" s="116">
        <f>(幕後結果!$AG$2+幕後結果!$AG$4*幕後結果_最佳化!$S1453)*12/3</f>
        <v>8.7491236758494295E-2</v>
      </c>
      <c r="AF452" s="116">
        <f>(幕後結果!$AH$2+幕後結果!$AH$4*幕後結果_最佳化!$T1453)*12/3</f>
        <v>-0.68117590895955848</v>
      </c>
      <c r="AG452" s="116">
        <f>(幕後結果!$AI$2+幕後結果!$AI$4*幕後結果_最佳化!$U1453)*12/3</f>
        <v>-0.92338272041171843</v>
      </c>
      <c r="AH452" s="116">
        <f>(幕後結果!$AJ$2+幕後結果!$AJ$4*幕後結果_最佳化!$V1453)*12/3</f>
        <v>-1.2453709200266245</v>
      </c>
      <c r="AI452" s="93">
        <f>(幕後結果!$AK$2+幕後結果!$AK$4*幕後結果_最佳化!$W1453)*12/3</f>
        <v>-0.23604669508551476</v>
      </c>
      <c r="AJ452" s="53"/>
      <c r="AK452" s="53"/>
      <c r="AL452" s="53"/>
      <c r="AM452" s="101">
        <v>451</v>
      </c>
      <c r="AN452" s="120">
        <f t="shared" ref="AN452:AN515" si="92">B1453/SUM($B1453:$K1453)</f>
        <v>8.0746792626531214E-2</v>
      </c>
      <c r="AO452" s="120">
        <f t="shared" ref="AO452:AO515" si="93">C1453/SUM($B1453:$K1453)</f>
        <v>0.18890383095128796</v>
      </c>
      <c r="AP452" s="120">
        <f t="shared" ref="AP452:AP515" si="94">D1453/SUM($B1453:$K1453)</f>
        <v>9.1431826859463619E-2</v>
      </c>
      <c r="AQ452" s="120">
        <f t="shared" ref="AQ452:AQ515" si="95">E1453/SUM($B1453:$K1453)</f>
        <v>0.20586890986067294</v>
      </c>
      <c r="AR452" s="120">
        <f t="shared" ref="AR452:AR515" si="96">F1453/SUM($B1453:$K1453)</f>
        <v>8.9256328285353487E-2</v>
      </c>
      <c r="AS452" s="120">
        <f t="shared" ref="AS452:AS515" si="97">G1453/SUM($B1453:$K1453)</f>
        <v>4.5403791154968599E-2</v>
      </c>
      <c r="AT452" s="120">
        <f t="shared" ref="AT452:AT515" si="98">H1453/SUM($B1453:$K1453)</f>
        <v>6.3200415878719524E-2</v>
      </c>
      <c r="AU452" s="120">
        <f t="shared" ref="AU452:AU515" si="99">I1453/SUM($B1453:$K1453)</f>
        <v>5.6652440827853895E-3</v>
      </c>
      <c r="AV452" s="120">
        <f t="shared" ref="AV452:AV515" si="100">J1453/SUM($B1453:$K1453)</f>
        <v>0.11512734783193722</v>
      </c>
      <c r="AW452" s="120">
        <f t="shared" ref="AW452:AW515" si="101">K1453/SUM($B1453:$K1453)</f>
        <v>0.11439551246828007</v>
      </c>
      <c r="AX452" s="120">
        <f t="shared" ref="AX452:AX515" si="102">SUM(AN452:AW452)</f>
        <v>0.99999999999999989</v>
      </c>
      <c r="AY452" s="120">
        <f>SUMPRODUCT(AN452:AW452,幕後結果_最佳化!$Z$1005:$AI$1005)</f>
        <v>7.0355211824572481E-2</v>
      </c>
      <c r="AZ452" s="120">
        <f>(SUMPRODUCT(AN452:AW452,MMULT(AN452:AW452,幕後結果!$AB$9:$AK$18)))*252</f>
        <v>2.6880033914541274E-2</v>
      </c>
      <c r="BA452" s="120">
        <f t="shared" ref="BA452:BA515" si="103">AZ452^0.5</f>
        <v>0.16395131568408128</v>
      </c>
      <c r="BB452" s="115">
        <f t="shared" ref="BB452:BB515" si="104">(AY452-$BC$2)/$BA452</f>
        <v>0.16745953949815251</v>
      </c>
      <c r="BC452" s="53"/>
      <c r="BD452" s="53"/>
    </row>
    <row r="453" spans="1:56">
      <c r="A453" s="88">
        <v>452</v>
      </c>
      <c r="B453" s="116">
        <v>0.22030363780257844</v>
      </c>
      <c r="C453" s="116">
        <v>0.89992138409713363</v>
      </c>
      <c r="D453" s="116">
        <v>0.15906669586042432</v>
      </c>
      <c r="E453" s="116">
        <v>0.10556892017604702</v>
      </c>
      <c r="F453" s="116">
        <v>0.53735000542077027</v>
      </c>
      <c r="G453" s="116">
        <v>0.58660850089146099</v>
      </c>
      <c r="H453" s="116">
        <v>0.10578042125689757</v>
      </c>
      <c r="I453" s="116">
        <v>7.1412947450420594E-2</v>
      </c>
      <c r="J453" s="116">
        <v>0.642658210820509</v>
      </c>
      <c r="K453" s="97">
        <v>0.76456066869938999</v>
      </c>
      <c r="L453" s="98"/>
      <c r="M453" s="99">
        <v>452</v>
      </c>
      <c r="N453" s="119">
        <v>-0.7711681406469244</v>
      </c>
      <c r="O453" s="119">
        <v>1.2811037359424882</v>
      </c>
      <c r="P453" s="119">
        <v>-0.99830106423043508</v>
      </c>
      <c r="Q453" s="119">
        <v>-1.2504427937387683</v>
      </c>
      <c r="R453" s="119">
        <v>9.3759770735099487E-2</v>
      </c>
      <c r="S453" s="119">
        <v>0.2188293303740643</v>
      </c>
      <c r="T453" s="119">
        <v>-1.2492850266475592</v>
      </c>
      <c r="U453" s="116">
        <v>-1.4653483739502813</v>
      </c>
      <c r="V453" s="116">
        <v>0.36557319701924451</v>
      </c>
      <c r="W453" s="91">
        <v>0.72105014586216709</v>
      </c>
      <c r="X453" s="53"/>
      <c r="Y453" s="92">
        <v>452</v>
      </c>
      <c r="Z453" s="116">
        <f>(幕後結果!$AB$2+幕後結果!$AB$4*幕後結果_最佳化!$N1454)*12/3</f>
        <v>-0.9754859643272753</v>
      </c>
      <c r="AA453" s="116">
        <f>(幕後結果!$AC$2+幕後結果!$AC$4*幕後結果_最佳化!$O1454)*12/3</f>
        <v>1.2469395437531547</v>
      </c>
      <c r="AB453" s="116">
        <f>(幕後結果!$AD$2+幕後結果!$AD$4*幕後結果_最佳化!$P1454)*12/3</f>
        <v>-0.80240098083493017</v>
      </c>
      <c r="AC453" s="116">
        <f>(幕後結果!$AE$2+幕後結果!$AE$4*幕後結果_最佳化!$Q1454)*12/3</f>
        <v>-1.0249814745019417</v>
      </c>
      <c r="AD453" s="116">
        <f>(幕後結果!$AF$2+幕後結果!$AF$4*幕後結果_最佳化!$R1454)*12/3</f>
        <v>-0.63308921828138276</v>
      </c>
      <c r="AE453" s="116">
        <f>(幕後結果!$AG$2+幕後結果!$AG$4*幕後結果_最佳化!$S1454)*12/3</f>
        <v>0.29400736389961879</v>
      </c>
      <c r="AF453" s="116">
        <f>(幕後結果!$AH$2+幕後結果!$AH$4*幕後結果_最佳化!$T1454)*12/3</f>
        <v>-0.64621413777308812</v>
      </c>
      <c r="AG453" s="116">
        <f>(幕後結果!$AI$2+幕後結果!$AI$4*幕後結果_最佳化!$U1454)*12/3</f>
        <v>-0.40738843125067142</v>
      </c>
      <c r="AH453" s="116">
        <f>(幕後結果!$AJ$2+幕後結果!$AJ$4*幕後結果_最佳化!$V1454)*12/3</f>
        <v>-0.81085718944784269</v>
      </c>
      <c r="AI453" s="93">
        <f>(幕後結果!$AK$2+幕後結果!$AK$4*幕後結果_最佳化!$W1454)*12/3</f>
        <v>-4.9895415233782436E-2</v>
      </c>
      <c r="AJ453" s="53"/>
      <c r="AK453" s="53"/>
      <c r="AL453" s="53"/>
      <c r="AM453" s="101">
        <v>452</v>
      </c>
      <c r="AN453" s="120">
        <f t="shared" si="92"/>
        <v>7.6134377338765186E-2</v>
      </c>
      <c r="AO453" s="120">
        <f t="shared" si="93"/>
        <v>0.23498286504124583</v>
      </c>
      <c r="AP453" s="120">
        <f t="shared" si="94"/>
        <v>1.4909498756986259E-2</v>
      </c>
      <c r="AQ453" s="120">
        <f t="shared" si="95"/>
        <v>7.8940019120382052E-2</v>
      </c>
      <c r="AR453" s="120">
        <f t="shared" si="96"/>
        <v>7.0521767557519419E-2</v>
      </c>
      <c r="AS453" s="120">
        <f t="shared" si="97"/>
        <v>0.2365881225721711</v>
      </c>
      <c r="AT453" s="120">
        <f t="shared" si="98"/>
        <v>3.3610886968097914E-2</v>
      </c>
      <c r="AU453" s="120">
        <f t="shared" si="99"/>
        <v>0.21209312354477161</v>
      </c>
      <c r="AV453" s="120">
        <f t="shared" si="100"/>
        <v>1.7974409319021854E-2</v>
      </c>
      <c r="AW453" s="120">
        <f t="shared" si="101"/>
        <v>2.4244929781038666E-2</v>
      </c>
      <c r="AX453" s="120">
        <f t="shared" si="102"/>
        <v>0.99999999999999989</v>
      </c>
      <c r="AY453" s="120">
        <f>SUMPRODUCT(AN453:AW453,幕後結果_最佳化!$Z$1005:$AI$1005)</f>
        <v>0.19768566573113863</v>
      </c>
      <c r="AZ453" s="120">
        <f>(SUMPRODUCT(AN453:AW453,MMULT(AN453:AW453,幕後結果!$AB$9:$AK$18)))*252</f>
        <v>2.487848107764444E-2</v>
      </c>
      <c r="BA453" s="120">
        <f t="shared" si="103"/>
        <v>0.15772913832784494</v>
      </c>
      <c r="BB453" s="115">
        <f t="shared" si="104"/>
        <v>0.98133843481355865</v>
      </c>
      <c r="BC453" s="53"/>
      <c r="BD453" s="53"/>
    </row>
    <row r="454" spans="1:56">
      <c r="A454" s="88">
        <v>453</v>
      </c>
      <c r="B454" s="116">
        <v>0.47848917902908372</v>
      </c>
      <c r="C454" s="116">
        <v>0.49491129593626204</v>
      </c>
      <c r="D454" s="116">
        <v>0.70999425689684137</v>
      </c>
      <c r="E454" s="116">
        <v>0.18546560718693716</v>
      </c>
      <c r="F454" s="116">
        <v>0.67261515364016367</v>
      </c>
      <c r="G454" s="116">
        <v>0.80540318975200065</v>
      </c>
      <c r="H454" s="116">
        <v>0.63612850195277848</v>
      </c>
      <c r="I454" s="116">
        <v>0.68943518617465371</v>
      </c>
      <c r="J454" s="116">
        <v>0.34597885666006722</v>
      </c>
      <c r="K454" s="97">
        <v>0.73712347209765383</v>
      </c>
      <c r="L454" s="98"/>
      <c r="M454" s="99">
        <v>453</v>
      </c>
      <c r="N454" s="119">
        <v>-5.3945785673405813E-2</v>
      </c>
      <c r="O454" s="119">
        <v>-1.2755835398790766E-2</v>
      </c>
      <c r="P454" s="119">
        <v>0.55336794185105198</v>
      </c>
      <c r="Q454" s="119">
        <v>-0.89473041765355765</v>
      </c>
      <c r="R454" s="119">
        <v>0.44714593767139188</v>
      </c>
      <c r="S454" s="119">
        <v>0.86108065930926136</v>
      </c>
      <c r="T454" s="119">
        <v>0.34812941275475517</v>
      </c>
      <c r="U454" s="116">
        <v>0.49425000617752196</v>
      </c>
      <c r="V454" s="116">
        <v>-0.39619969903077984</v>
      </c>
      <c r="W454" s="91">
        <v>0.63450231605077256</v>
      </c>
      <c r="X454" s="53"/>
      <c r="Y454" s="92">
        <v>453</v>
      </c>
      <c r="Z454" s="116">
        <f>(幕後結果!$AB$2+幕後結果!$AB$4*幕後結果_最佳化!$N1455)*12/3</f>
        <v>0.17436286518560506</v>
      </c>
      <c r="AA454" s="116">
        <f>(幕後結果!$AC$2+幕後結果!$AC$4*幕後結果_最佳化!$O1455)*12/3</f>
        <v>0.28172477159291326</v>
      </c>
      <c r="AB454" s="116">
        <f>(幕後結果!$AD$2+幕後結果!$AD$4*幕後結果_最佳化!$P1455)*12/3</f>
        <v>0.45353236812342757</v>
      </c>
      <c r="AC454" s="116">
        <f>(幕後結果!$AE$2+幕後結果!$AE$4*幕後結果_最佳化!$Q1455)*12/3</f>
        <v>-0.53048570156627561</v>
      </c>
      <c r="AD454" s="116">
        <f>(幕後結果!$AF$2+幕後結果!$AF$4*幕後結果_最佳化!$R1455)*12/3</f>
        <v>-0.11789822588964666</v>
      </c>
      <c r="AE454" s="116">
        <f>(幕後結果!$AG$2+幕後結果!$AG$4*幕後結果_最佳化!$S1455)*12/3</f>
        <v>0.84685559756130979</v>
      </c>
      <c r="AF454" s="116">
        <f>(幕後結果!$AH$2+幕後結果!$AH$4*幕後結果_最佳化!$T1455)*12/3</f>
        <v>0.17170647331638431</v>
      </c>
      <c r="AG454" s="116">
        <f>(幕後結果!$AI$2+幕後結果!$AI$4*幕後結果_最佳化!$U1455)*12/3</f>
        <v>0.33391147406590765</v>
      </c>
      <c r="AH454" s="116">
        <f>(幕後結果!$AJ$2+幕後結果!$AJ$4*幕後結果_最佳化!$V1455)*12/3</f>
        <v>-0.14610787171082923</v>
      </c>
      <c r="AI454" s="93">
        <f>(幕後結果!$AK$2+幕後結果!$AK$4*幕後結果_最佳化!$W1455)*12/3</f>
        <v>0.77691491028405812</v>
      </c>
      <c r="AJ454" s="53"/>
      <c r="AK454" s="53"/>
      <c r="AL454" s="53"/>
      <c r="AM454" s="101">
        <v>453</v>
      </c>
      <c r="AN454" s="120">
        <f t="shared" si="92"/>
        <v>2.9928322169481911E-2</v>
      </c>
      <c r="AO454" s="120">
        <f t="shared" si="93"/>
        <v>0.10399394686346203</v>
      </c>
      <c r="AP454" s="120">
        <f t="shared" si="94"/>
        <v>3.4130535666294665E-3</v>
      </c>
      <c r="AQ454" s="120">
        <f t="shared" si="95"/>
        <v>0.1820388576287176</v>
      </c>
      <c r="AR454" s="120">
        <f t="shared" si="96"/>
        <v>0.14950733641529421</v>
      </c>
      <c r="AS454" s="120">
        <f t="shared" si="97"/>
        <v>0.1664523802000005</v>
      </c>
      <c r="AT454" s="120">
        <f t="shared" si="98"/>
        <v>5.1635719485537718E-2</v>
      </c>
      <c r="AU454" s="120">
        <f t="shared" si="99"/>
        <v>5.959622970786109E-2</v>
      </c>
      <c r="AV454" s="120">
        <f t="shared" si="100"/>
        <v>0.19350140418203127</v>
      </c>
      <c r="AW454" s="120">
        <f t="shared" si="101"/>
        <v>5.9932749780984201E-2</v>
      </c>
      <c r="AX454" s="120">
        <f t="shared" si="102"/>
        <v>0.99999999999999989</v>
      </c>
      <c r="AY454" s="120">
        <f>SUMPRODUCT(AN454:AW454,幕後結果_最佳化!$Z$1005:$AI$1005)</f>
        <v>3.6285431049067444E-2</v>
      </c>
      <c r="AZ454" s="120">
        <f>(SUMPRODUCT(AN454:AW454,MMULT(AN454:AW454,幕後結果!$AB$9:$AK$18)))*252</f>
        <v>2.3408192616211375E-2</v>
      </c>
      <c r="BA454" s="120">
        <f t="shared" si="103"/>
        <v>0.1529973614681357</v>
      </c>
      <c r="BB454" s="115">
        <f t="shared" si="104"/>
        <v>-4.3233222373643042E-2</v>
      </c>
      <c r="BC454" s="53"/>
      <c r="BD454" s="53"/>
    </row>
    <row r="455" spans="1:56">
      <c r="A455" s="88">
        <v>454</v>
      </c>
      <c r="B455" s="116">
        <v>0.26581270156894599</v>
      </c>
      <c r="C455" s="116">
        <v>0.97286567120794087</v>
      </c>
      <c r="D455" s="116">
        <v>0.24208060974818757</v>
      </c>
      <c r="E455" s="116">
        <v>0.34857489619073601</v>
      </c>
      <c r="F455" s="116">
        <v>9.0409825211152484E-2</v>
      </c>
      <c r="G455" s="116">
        <v>0.92687861022119367</v>
      </c>
      <c r="H455" s="116">
        <v>0.36983327064454419</v>
      </c>
      <c r="I455" s="116">
        <v>4.2320860167756491E-2</v>
      </c>
      <c r="J455" s="116">
        <v>0.48775804117737098</v>
      </c>
      <c r="K455" s="97">
        <v>0.37648828746031882</v>
      </c>
      <c r="L455" s="98"/>
      <c r="M455" s="99">
        <v>454</v>
      </c>
      <c r="N455" s="119">
        <v>-0.62552674130816255</v>
      </c>
      <c r="O455" s="119">
        <v>1.9246859634628877</v>
      </c>
      <c r="P455" s="119">
        <v>-0.6996254900726363</v>
      </c>
      <c r="Q455" s="119">
        <v>-0.38917081354885336</v>
      </c>
      <c r="R455" s="119">
        <v>-1.3382355911956718</v>
      </c>
      <c r="S455" s="119">
        <v>1.4529314797697472</v>
      </c>
      <c r="T455" s="119">
        <v>-0.33229496522275898</v>
      </c>
      <c r="U455" s="116">
        <v>-1.7243663939875438</v>
      </c>
      <c r="V455" s="116">
        <v>-3.0690857541112143E-2</v>
      </c>
      <c r="W455" s="91">
        <v>-0.31471694815969198</v>
      </c>
      <c r="X455" s="53"/>
      <c r="Y455" s="92">
        <v>454</v>
      </c>
      <c r="Z455" s="116">
        <f>(幕後結果!$AB$2+幕後結果!$AB$4*幕後結果_最佳化!$N1456)*12/3</f>
        <v>-0.74199408918281373</v>
      </c>
      <c r="AA455" s="116">
        <f>(幕後結果!$AC$2+幕後結果!$AC$4*幕後結果_最佳化!$O1456)*12/3</f>
        <v>1.7011610780057254</v>
      </c>
      <c r="AB455" s="116">
        <f>(幕後結果!$AD$2+幕後結果!$AD$4*幕後結果_最佳化!$P1456)*12/3</f>
        <v>-0.50031220663827125</v>
      </c>
      <c r="AC455" s="116">
        <f>(幕後結果!$AE$2+幕後結果!$AE$4*幕後結果_最佳化!$Q1456)*12/3</f>
        <v>-0.29394267286209413</v>
      </c>
      <c r="AD455" s="116">
        <f>(幕後結果!$AF$2+幕後結果!$AF$4*幕後結果_最佳化!$R1456)*12/3</f>
        <v>-1.3683477621664533</v>
      </c>
      <c r="AE455" s="116">
        <f>(幕後結果!$AG$2+幕後結果!$AG$4*幕後結果_最佳化!$S1456)*12/3</f>
        <v>1.401385252654076</v>
      </c>
      <c r="AF455" s="116">
        <f>(幕後結果!$AH$2+幕後結果!$AH$4*幕後結果_最佳化!$T1456)*12/3</f>
        <v>-0.16645100784351452</v>
      </c>
      <c r="AG455" s="116">
        <f>(幕後結果!$AI$2+幕後結果!$AI$4*幕後結果_最佳化!$U1456)*12/3</f>
        <v>-0.36838049039673676</v>
      </c>
      <c r="AH455" s="116">
        <f>(幕後結果!$AJ$2+幕後結果!$AJ$4*幕後結果_最佳化!$V1456)*12/3</f>
        <v>-0.84019725357784658</v>
      </c>
      <c r="AI455" s="93">
        <f>(幕後結果!$AK$2+幕後結果!$AK$4*幕後結果_最佳化!$W1456)*12/3</f>
        <v>-0.56238925124948635</v>
      </c>
      <c r="AJ455" s="53"/>
      <c r="AK455" s="53"/>
      <c r="AL455" s="53"/>
      <c r="AM455" s="101">
        <v>454</v>
      </c>
      <c r="AN455" s="120">
        <f t="shared" si="92"/>
        <v>0.17554064066410949</v>
      </c>
      <c r="AO455" s="120">
        <f t="shared" si="93"/>
        <v>0.13080398433560864</v>
      </c>
      <c r="AP455" s="120">
        <f t="shared" si="94"/>
        <v>4.7954166201920279E-2</v>
      </c>
      <c r="AQ455" s="120">
        <f t="shared" si="95"/>
        <v>8.2277112067255065E-4</v>
      </c>
      <c r="AR455" s="120">
        <f t="shared" si="96"/>
        <v>0.13508123554058846</v>
      </c>
      <c r="AS455" s="120">
        <f t="shared" si="97"/>
        <v>3.1632190094037962E-2</v>
      </c>
      <c r="AT455" s="120">
        <f t="shared" si="98"/>
        <v>9.0116837105522721E-2</v>
      </c>
      <c r="AU455" s="120">
        <f t="shared" si="99"/>
        <v>2.2920213247015889E-2</v>
      </c>
      <c r="AV455" s="120">
        <f t="shared" si="100"/>
        <v>0.17255663623528092</v>
      </c>
      <c r="AW455" s="120">
        <f t="shared" si="101"/>
        <v>0.19257132545524319</v>
      </c>
      <c r="AX455" s="120">
        <f t="shared" si="102"/>
        <v>1.0000000000000002</v>
      </c>
      <c r="AY455" s="120">
        <f>SUMPRODUCT(AN455:AW455,幕後結果_最佳化!$Z$1005:$AI$1005)</f>
        <v>4.7458953454307888E-2</v>
      </c>
      <c r="AZ455" s="120">
        <f>(SUMPRODUCT(AN455:AW455,MMULT(AN455:AW455,幕後結果!$AB$9:$AK$18)))*252</f>
        <v>3.7246339795739151E-2</v>
      </c>
      <c r="BA455" s="120">
        <f t="shared" si="103"/>
        <v>0.19299310815606643</v>
      </c>
      <c r="BB455" s="115">
        <f t="shared" si="104"/>
        <v>2.3622364020487351E-2</v>
      </c>
      <c r="BC455" s="53"/>
      <c r="BD455" s="53"/>
    </row>
    <row r="456" spans="1:56">
      <c r="A456" s="88">
        <v>455</v>
      </c>
      <c r="B456" s="116">
        <v>0.72272494787235297</v>
      </c>
      <c r="C456" s="116">
        <v>0.92794985910850736</v>
      </c>
      <c r="D456" s="116">
        <v>0.92430676218087537</v>
      </c>
      <c r="E456" s="116">
        <v>0.66436445528347066</v>
      </c>
      <c r="F456" s="116">
        <v>0.84776047348780059</v>
      </c>
      <c r="G456" s="116">
        <v>0.80416329701670897</v>
      </c>
      <c r="H456" s="116">
        <v>5.3702388559802694E-2</v>
      </c>
      <c r="I456" s="116">
        <v>0.58085907383961333</v>
      </c>
      <c r="J456" s="116">
        <v>0.233579389395556</v>
      </c>
      <c r="K456" s="97">
        <v>0.88551307308768679</v>
      </c>
      <c r="L456" s="98"/>
      <c r="M456" s="99">
        <v>455</v>
      </c>
      <c r="N456" s="119">
        <v>0.59095569917419266</v>
      </c>
      <c r="O456" s="119">
        <v>1.4606909208559622</v>
      </c>
      <c r="P456" s="119">
        <v>1.434651344311038</v>
      </c>
      <c r="Q456" s="119">
        <v>0.4244041571942006</v>
      </c>
      <c r="R456" s="119">
        <v>1.0268755831095269</v>
      </c>
      <c r="S456" s="119">
        <v>0.85658657821564599</v>
      </c>
      <c r="T456" s="119">
        <v>-1.6099682989253981</v>
      </c>
      <c r="U456" s="116">
        <v>0.20409168458463589</v>
      </c>
      <c r="V456" s="116">
        <v>-0.72710966452858949</v>
      </c>
      <c r="W456" s="91">
        <v>1.2030063744116692</v>
      </c>
      <c r="X456" s="53"/>
      <c r="Y456" s="92">
        <v>455</v>
      </c>
      <c r="Z456" s="116">
        <f>(幕後結果!$AB$2+幕後結果!$AB$4*幕後結果_最佳化!$N1457)*12/3</f>
        <v>1.2082670824217074</v>
      </c>
      <c r="AA456" s="116">
        <f>(幕後結果!$AC$2+幕後結果!$AC$4*幕後結果_最佳化!$O1457)*12/3</f>
        <v>1.3055906948413241</v>
      </c>
      <c r="AB456" s="116">
        <f>(幕後結果!$AD$2+幕後結果!$AD$4*幕後結果_最佳化!$P1457)*12/3</f>
        <v>1.3598476849140502</v>
      </c>
      <c r="AC456" s="116">
        <f>(幕後結果!$AE$2+幕後結果!$AE$4*幕後結果_最佳化!$Q1457)*12/3</f>
        <v>0.73523580757971418</v>
      </c>
      <c r="AD456" s="116">
        <f>(幕後結果!$AF$2+幕後結果!$AF$4*幕後結果_最佳化!$R1457)*12/3</f>
        <v>0.40892550468989713</v>
      </c>
      <c r="AE456" s="116">
        <f>(幕後結果!$AG$2+幕後結果!$AG$4*幕後結果_最佳化!$S1457)*12/3</f>
        <v>1.4058254740764464</v>
      </c>
      <c r="AF456" s="116">
        <f>(幕後結果!$AH$2+幕後結果!$AH$4*幕後結果_最佳化!$T1457)*12/3</f>
        <v>-0.4595029402459454</v>
      </c>
      <c r="AG456" s="116">
        <f>(幕後結果!$AI$2+幕後結果!$AI$4*幕後結果_最佳化!$U1457)*12/3</f>
        <v>0.60096400975684139</v>
      </c>
      <c r="AH456" s="116">
        <f>(幕後結果!$AJ$2+幕後結果!$AJ$4*幕後結果_最佳化!$V1457)*12/3</f>
        <v>-0.15200253854598283</v>
      </c>
      <c r="AI456" s="93">
        <f>(幕後結果!$AK$2+幕後結果!$AK$4*幕後結果_最佳化!$W1457)*12/3</f>
        <v>1.0829711417440153</v>
      </c>
      <c r="AJ456" s="53"/>
      <c r="AK456" s="53"/>
      <c r="AL456" s="53"/>
      <c r="AM456" s="101">
        <v>455</v>
      </c>
      <c r="AN456" s="120">
        <f t="shared" si="92"/>
        <v>0.11448770945195694</v>
      </c>
      <c r="AO456" s="120">
        <f t="shared" si="93"/>
        <v>0.1930704921431719</v>
      </c>
      <c r="AP456" s="120">
        <f t="shared" si="94"/>
        <v>4.0844117193136117E-2</v>
      </c>
      <c r="AQ456" s="120">
        <f t="shared" si="95"/>
        <v>2.7037365035533747E-2</v>
      </c>
      <c r="AR456" s="120">
        <f t="shared" si="96"/>
        <v>0.10764206394126498</v>
      </c>
      <c r="AS456" s="120">
        <f t="shared" si="97"/>
        <v>0.13884203394348626</v>
      </c>
      <c r="AT456" s="120">
        <f t="shared" si="98"/>
        <v>5.2668360927684447E-2</v>
      </c>
      <c r="AU456" s="120">
        <f t="shared" si="99"/>
        <v>7.8001771868198969E-2</v>
      </c>
      <c r="AV456" s="120">
        <f t="shared" si="100"/>
        <v>6.9744554804543182E-2</v>
      </c>
      <c r="AW456" s="120">
        <f t="shared" si="101"/>
        <v>0.17766153069102347</v>
      </c>
      <c r="AX456" s="120">
        <f t="shared" si="102"/>
        <v>1</v>
      </c>
      <c r="AY456" s="120">
        <f>SUMPRODUCT(AN456:AW456,幕後結果_最佳化!$Z$1005:$AI$1005)</f>
        <v>0.14536474853737402</v>
      </c>
      <c r="AZ456" s="120">
        <f>(SUMPRODUCT(AN456:AW456,MMULT(AN456:AW456,幕後結果!$AB$9:$AK$18)))*252</f>
        <v>2.6352853821288269E-2</v>
      </c>
      <c r="BA456" s="120">
        <f t="shared" si="103"/>
        <v>0.16233562092556356</v>
      </c>
      <c r="BB456" s="115">
        <f t="shared" si="104"/>
        <v>0.63119078827657682</v>
      </c>
      <c r="BC456" s="53"/>
      <c r="BD456" s="53"/>
    </row>
    <row r="457" spans="1:56">
      <c r="A457" s="88">
        <v>456</v>
      </c>
      <c r="B457" s="116">
        <v>0.64109331272356074</v>
      </c>
      <c r="C457" s="116">
        <v>0.52219208454708776</v>
      </c>
      <c r="D457" s="116">
        <v>6.9706039644410467E-3</v>
      </c>
      <c r="E457" s="116">
        <v>0.42099819755504564</v>
      </c>
      <c r="F457" s="116">
        <v>0.88457212375179695</v>
      </c>
      <c r="G457" s="116">
        <v>0.50019808893542961</v>
      </c>
      <c r="H457" s="116">
        <v>0.52567567698246265</v>
      </c>
      <c r="I457" s="116">
        <v>0.11085058124748115</v>
      </c>
      <c r="J457" s="116">
        <v>0.42724206635464723</v>
      </c>
      <c r="K457" s="97">
        <v>0.91832628157272689</v>
      </c>
      <c r="L457" s="98"/>
      <c r="M457" s="99">
        <v>456</v>
      </c>
      <c r="N457" s="119">
        <v>0.36138270570060793</v>
      </c>
      <c r="O457" s="119">
        <v>5.5656026542112144E-2</v>
      </c>
      <c r="P457" s="119">
        <v>-2.4587746920044</v>
      </c>
      <c r="Q457" s="119">
        <v>-0.19934050678250978</v>
      </c>
      <c r="R457" s="119">
        <v>1.1981573838897006</v>
      </c>
      <c r="S457" s="119">
        <v>4.9653534684265452E-4</v>
      </c>
      <c r="T457" s="119">
        <v>6.4403873236589429E-2</v>
      </c>
      <c r="U457" s="116">
        <v>-1.2220170946948341</v>
      </c>
      <c r="V457" s="116">
        <v>-0.18340005500652368</v>
      </c>
      <c r="W457" s="91">
        <v>1.3939012166399714</v>
      </c>
      <c r="X457" s="53"/>
      <c r="Y457" s="92">
        <v>456</v>
      </c>
      <c r="Z457" s="116">
        <f>(幕後結果!$AB$2+幕後結果!$AB$4*幕後結果_最佳化!$N1458)*12/3</f>
        <v>0.84021631545542108</v>
      </c>
      <c r="AA457" s="116">
        <f>(幕後結果!$AC$2+幕後結果!$AC$4*幕後結果_最佳化!$O1458)*12/3</f>
        <v>0.30940369157038861</v>
      </c>
      <c r="AB457" s="116">
        <f>(幕後結果!$AD$2+幕後結果!$AD$4*幕後結果_最佳化!$P1458)*12/3</f>
        <v>-1.7842618304668265</v>
      </c>
      <c r="AC457" s="116">
        <f>(幕後結果!$AE$2+幕後結果!$AE$4*幕後結果_最佳化!$Q1458)*12/3</f>
        <v>-0.34447825259540865</v>
      </c>
      <c r="AD457" s="116">
        <f>(幕後結果!$AF$2+幕後結果!$AF$4*幕後結果_最佳化!$R1458)*12/3</f>
        <v>5.6631884836083612E-4</v>
      </c>
      <c r="AE457" s="116">
        <f>(幕後結果!$AG$2+幕後結果!$AG$4*幕後結果_最佳化!$S1458)*12/3</f>
        <v>0.32145275568641418</v>
      </c>
      <c r="AF457" s="116">
        <f>(幕後結果!$AH$2+幕後結果!$AH$4*幕後結果_最佳化!$T1458)*12/3</f>
        <v>-1.9344987172885054E-2</v>
      </c>
      <c r="AG457" s="116">
        <f>(幕後結果!$AI$2+幕後結果!$AI$4*幕後結果_最佳化!$U1458)*12/3</f>
        <v>-0.32264693474173528</v>
      </c>
      <c r="AH457" s="116">
        <f>(幕後結果!$AJ$2+幕後結果!$AJ$4*幕後結果_最佳化!$V1458)*12/3</f>
        <v>-0.73968750392829874</v>
      </c>
      <c r="AI457" s="93">
        <f>(幕後結果!$AK$2+幕後結果!$AK$4*幕後結果_最佳化!$W1458)*12/3</f>
        <v>0.47888980918521318</v>
      </c>
      <c r="AJ457" s="53"/>
      <c r="AK457" s="53"/>
      <c r="AL457" s="53"/>
      <c r="AM457" s="101">
        <v>456</v>
      </c>
      <c r="AN457" s="120">
        <f t="shared" si="92"/>
        <v>0.17400713666073389</v>
      </c>
      <c r="AO457" s="120">
        <f t="shared" si="93"/>
        <v>2.2277673894640835E-2</v>
      </c>
      <c r="AP457" s="120">
        <f t="shared" si="94"/>
        <v>0.11232082498908624</v>
      </c>
      <c r="AQ457" s="120">
        <f t="shared" si="95"/>
        <v>7.4886003062086356E-2</v>
      </c>
      <c r="AR457" s="120">
        <f t="shared" si="96"/>
        <v>0.19325855757755026</v>
      </c>
      <c r="AS457" s="120">
        <f t="shared" si="97"/>
        <v>8.7177666549959398E-2</v>
      </c>
      <c r="AT457" s="120">
        <f t="shared" si="98"/>
        <v>0.15269793373871288</v>
      </c>
      <c r="AU457" s="120">
        <f t="shared" si="99"/>
        <v>0.14124612940976633</v>
      </c>
      <c r="AV457" s="120">
        <f t="shared" si="100"/>
        <v>1.4033056165419971E-2</v>
      </c>
      <c r="AW457" s="120">
        <f t="shared" si="101"/>
        <v>2.8095017952043635E-2</v>
      </c>
      <c r="AX457" s="120">
        <f t="shared" si="102"/>
        <v>0.99999999999999978</v>
      </c>
      <c r="AY457" s="120">
        <f>SUMPRODUCT(AN457:AW457,幕後結果_最佳化!$Z$1005:$AI$1005)</f>
        <v>2.7135930385158571E-2</v>
      </c>
      <c r="AZ457" s="120">
        <f>(SUMPRODUCT(AN457:AW457,MMULT(AN457:AW457,幕後結果!$AB$9:$AK$18)))*252</f>
        <v>3.553535095307446E-2</v>
      </c>
      <c r="BA457" s="120">
        <f t="shared" si="103"/>
        <v>0.18850822516026844</v>
      </c>
      <c r="BB457" s="115">
        <f t="shared" si="104"/>
        <v>-8.3625367547962015E-2</v>
      </c>
      <c r="BC457" s="53"/>
      <c r="BD457" s="53"/>
    </row>
    <row r="458" spans="1:56">
      <c r="A458" s="88">
        <v>457</v>
      </c>
      <c r="B458" s="116">
        <v>0.90701032583554819</v>
      </c>
      <c r="C458" s="116">
        <v>0.63451610247476431</v>
      </c>
      <c r="D458" s="116">
        <v>0.89506717094219557</v>
      </c>
      <c r="E458" s="116">
        <v>0.12848449064834289</v>
      </c>
      <c r="F458" s="116">
        <v>0.21384337997174119</v>
      </c>
      <c r="G458" s="116">
        <v>0.37469049863087633</v>
      </c>
      <c r="H458" s="116">
        <v>0.46300231524071189</v>
      </c>
      <c r="I458" s="116">
        <v>0.46127009782132644</v>
      </c>
      <c r="J458" s="116">
        <v>7.4501673037854932E-2</v>
      </c>
      <c r="K458" s="97">
        <v>0.19065605350798309</v>
      </c>
      <c r="L458" s="98"/>
      <c r="M458" s="99">
        <v>457</v>
      </c>
      <c r="N458" s="119">
        <v>1.3225671990280004</v>
      </c>
      <c r="O458" s="119">
        <v>0.34383843305744444</v>
      </c>
      <c r="P458" s="119">
        <v>1.2539349286038728</v>
      </c>
      <c r="Q458" s="119">
        <v>-1.1335842533689302</v>
      </c>
      <c r="R458" s="119">
        <v>-0.79315630787564972</v>
      </c>
      <c r="S458" s="119">
        <v>-0.3194556760452758</v>
      </c>
      <c r="T458" s="119">
        <v>-9.2872780245406544E-2</v>
      </c>
      <c r="U458" s="116">
        <v>-9.7234468721583422E-2</v>
      </c>
      <c r="V458" s="116">
        <v>-1.4430607950353496</v>
      </c>
      <c r="W458" s="91">
        <v>-0.87548125163234181</v>
      </c>
      <c r="X458" s="53"/>
      <c r="Y458" s="92">
        <v>457</v>
      </c>
      <c r="Z458" s="116">
        <f>(幕後結果!$AB$2+幕後結果!$AB$4*幕後結果_最佳化!$N1459)*12/3</f>
        <v>2.3811845478792977</v>
      </c>
      <c r="AA458" s="116">
        <f>(幕後結果!$AC$2+幕後結果!$AC$4*幕後結果_最佳化!$O1459)*12/3</f>
        <v>0.46662498613512488</v>
      </c>
      <c r="AB458" s="116">
        <f>(幕後結果!$AD$2+幕後結果!$AD$4*幕後結果_最佳化!$P1459)*12/3</f>
        <v>1.2929575022644781</v>
      </c>
      <c r="AC458" s="116">
        <f>(幕後結果!$AE$2+幕後結果!$AE$4*幕後結果_最佳化!$Q1459)*12/3</f>
        <v>-0.3897859821920851</v>
      </c>
      <c r="AD458" s="116">
        <f>(幕後結果!$AF$2+幕後結果!$AF$4*幕後結果_最佳化!$R1459)*12/3</f>
        <v>-0.50611349832086205</v>
      </c>
      <c r="AE458" s="116">
        <f>(幕後結果!$AG$2+幕後結果!$AG$4*幕後結果_最佳化!$S1459)*12/3</f>
        <v>0.34900034076135422</v>
      </c>
      <c r="AF458" s="116">
        <f>(幕後結果!$AH$2+幕後結果!$AH$4*幕後結果_最佳化!$T1459)*12/3</f>
        <v>6.7756582797812465E-2</v>
      </c>
      <c r="AG458" s="116">
        <f>(幕後結果!$AI$2+幕後結果!$AI$4*幕後結果_最佳化!$U1459)*12/3</f>
        <v>-0.11756791192239135</v>
      </c>
      <c r="AH458" s="116">
        <f>(幕後結果!$AJ$2+幕後結果!$AJ$4*幕後結果_最佳化!$V1459)*12/3</f>
        <v>-0.70172409999607732</v>
      </c>
      <c r="AI458" s="93">
        <f>(幕後結果!$AK$2+幕後結果!$AK$4*幕後結果_最佳化!$W1459)*12/3</f>
        <v>-0.38543634788066328</v>
      </c>
      <c r="AJ458" s="53"/>
      <c r="AK458" s="53"/>
      <c r="AL458" s="53"/>
      <c r="AM458" s="101">
        <v>457</v>
      </c>
      <c r="AN458" s="120">
        <f t="shared" si="92"/>
        <v>3.139067392219369E-2</v>
      </c>
      <c r="AO458" s="120">
        <f t="shared" si="93"/>
        <v>2.9504338065647746E-2</v>
      </c>
      <c r="AP458" s="120">
        <f t="shared" si="94"/>
        <v>1.2426767593565763E-2</v>
      </c>
      <c r="AQ458" s="120">
        <f t="shared" si="95"/>
        <v>0.17301708740125332</v>
      </c>
      <c r="AR458" s="120">
        <f t="shared" si="96"/>
        <v>7.7304890528201067E-2</v>
      </c>
      <c r="AS458" s="120">
        <f t="shared" si="97"/>
        <v>0.18953922862080297</v>
      </c>
      <c r="AT458" s="120">
        <f t="shared" si="98"/>
        <v>0.20026842135786113</v>
      </c>
      <c r="AU458" s="120">
        <f t="shared" si="99"/>
        <v>3.0854171265758585E-2</v>
      </c>
      <c r="AV458" s="120">
        <f t="shared" si="100"/>
        <v>1.6727679392506068E-2</v>
      </c>
      <c r="AW458" s="120">
        <f t="shared" si="101"/>
        <v>0.23896674185220962</v>
      </c>
      <c r="AX458" s="120">
        <f t="shared" si="102"/>
        <v>1</v>
      </c>
      <c r="AY458" s="120">
        <f>SUMPRODUCT(AN458:AW458,幕後結果_最佳化!$Z$1005:$AI$1005)</f>
        <v>0.14923443110241669</v>
      </c>
      <c r="AZ458" s="120">
        <f>(SUMPRODUCT(AN458:AW458,MMULT(AN458:AW458,幕後結果!$AB$9:$AK$18)))*252</f>
        <v>2.5054527466792403E-2</v>
      </c>
      <c r="BA458" s="120">
        <f t="shared" si="103"/>
        <v>0.15828622007866763</v>
      </c>
      <c r="BB458" s="115">
        <f t="shared" si="104"/>
        <v>0.67178577547413099</v>
      </c>
      <c r="BC458" s="53"/>
      <c r="BD458" s="53"/>
    </row>
    <row r="459" spans="1:56">
      <c r="A459" s="88">
        <v>458</v>
      </c>
      <c r="B459" s="116">
        <v>0.17828774602012687</v>
      </c>
      <c r="C459" s="116">
        <v>0.25153252376500812</v>
      </c>
      <c r="D459" s="116">
        <v>0.77576431207017182</v>
      </c>
      <c r="E459" s="116">
        <v>0.30069232878510843</v>
      </c>
      <c r="F459" s="116">
        <v>0.45259549163196056</v>
      </c>
      <c r="G459" s="116">
        <v>0.65611650508963693</v>
      </c>
      <c r="H459" s="116">
        <v>0.33888354746835825</v>
      </c>
      <c r="I459" s="116">
        <v>0.83173926259935183</v>
      </c>
      <c r="J459" s="116">
        <v>0.89043342937488967</v>
      </c>
      <c r="K459" s="97">
        <v>0.80667634082000594</v>
      </c>
      <c r="L459" s="98"/>
      <c r="M459" s="99">
        <v>458</v>
      </c>
      <c r="N459" s="119">
        <v>-0.92191005856950892</v>
      </c>
      <c r="O459" s="119">
        <v>-0.66967491272956969</v>
      </c>
      <c r="P459" s="119">
        <v>0.75796593541245738</v>
      </c>
      <c r="Q459" s="119">
        <v>-0.52241034092086447</v>
      </c>
      <c r="R459" s="119">
        <v>-0.1191064973309597</v>
      </c>
      <c r="S459" s="119">
        <v>0.40188727265770474</v>
      </c>
      <c r="T459" s="119">
        <v>-0.41551205115835349</v>
      </c>
      <c r="U459" s="116">
        <v>0.96106104534511494</v>
      </c>
      <c r="V459" s="116">
        <v>1.2288364259575237</v>
      </c>
      <c r="W459" s="91">
        <v>0.86571345721251736</v>
      </c>
      <c r="X459" s="53"/>
      <c r="Y459" s="92">
        <v>458</v>
      </c>
      <c r="Z459" s="116">
        <f>(幕後結果!$AB$2+幕後結果!$AB$4*幕後結果_最佳化!$N1460)*12/3</f>
        <v>-1.2171549762869069</v>
      </c>
      <c r="AA459" s="116">
        <f>(幕後結果!$AC$2+幕後結果!$AC$4*幕後結果_最佳化!$O1460)*12/3</f>
        <v>-0.14484364501754382</v>
      </c>
      <c r="AB459" s="116">
        <f>(幕後結果!$AD$2+幕後結果!$AD$4*幕後結果_最佳化!$P1460)*12/3</f>
        <v>0.39472050793522734</v>
      </c>
      <c r="AC459" s="116">
        <f>(幕後結果!$AE$2+幕後結果!$AE$4*幕後結果_最佳化!$Q1460)*12/3</f>
        <v>-0.39737174100269096</v>
      </c>
      <c r="AD459" s="116">
        <f>(幕後結果!$AF$2+幕後結果!$AF$4*幕後結果_最佳化!$R1460)*12/3</f>
        <v>-0.53647638060413305</v>
      </c>
      <c r="AE459" s="116">
        <f>(幕後結果!$AG$2+幕後結果!$AG$4*幕後結果_最佳化!$S1460)*12/3</f>
        <v>0.55126244942802283</v>
      </c>
      <c r="AF459" s="116">
        <f>(幕後結果!$AH$2+幕後結果!$AH$4*幕後結果_最佳化!$T1460)*12/3</f>
        <v>-0.34345599944888489</v>
      </c>
      <c r="AG459" s="116">
        <f>(幕後結果!$AI$2+幕後結果!$AI$4*幕後結果_最佳化!$U1460)*12/3</f>
        <v>0.30773413199379301</v>
      </c>
      <c r="AH459" s="116">
        <f>(幕後結果!$AJ$2+幕後結果!$AJ$4*幕後結果_最佳化!$V1460)*12/3</f>
        <v>0.27545300056099659</v>
      </c>
      <c r="AI459" s="93">
        <f>(幕後結果!$AK$2+幕後結果!$AK$4*幕後結果_最佳化!$W1460)*12/3</f>
        <v>1.1182861482673021</v>
      </c>
      <c r="AJ459" s="53"/>
      <c r="AK459" s="53"/>
      <c r="AL459" s="53"/>
      <c r="AM459" s="101">
        <v>458</v>
      </c>
      <c r="AN459" s="120">
        <f t="shared" si="92"/>
        <v>0.16407939022812612</v>
      </c>
      <c r="AO459" s="120">
        <f t="shared" si="93"/>
        <v>4.3659121720772187E-2</v>
      </c>
      <c r="AP459" s="120">
        <f t="shared" si="94"/>
        <v>0.179365549701374</v>
      </c>
      <c r="AQ459" s="120">
        <f t="shared" si="95"/>
        <v>5.6805906687264374E-2</v>
      </c>
      <c r="AR459" s="120">
        <f t="shared" si="96"/>
        <v>4.8705085536867504E-2</v>
      </c>
      <c r="AS459" s="120">
        <f t="shared" si="97"/>
        <v>3.5168539770170121E-2</v>
      </c>
      <c r="AT459" s="120">
        <f t="shared" si="98"/>
        <v>0.15109460301165312</v>
      </c>
      <c r="AU459" s="120">
        <f t="shared" si="99"/>
        <v>5.8342457031775888E-2</v>
      </c>
      <c r="AV459" s="120">
        <f t="shared" si="100"/>
        <v>0.16438597925614004</v>
      </c>
      <c r="AW459" s="120">
        <f t="shared" si="101"/>
        <v>9.8393367055856565E-2</v>
      </c>
      <c r="AX459" s="120">
        <f t="shared" si="102"/>
        <v>0.99999999999999989</v>
      </c>
      <c r="AY459" s="120">
        <f>SUMPRODUCT(AN459:AW459,幕後結果_最佳化!$Z$1005:$AI$1005)</f>
        <v>4.1659775413358302E-2</v>
      </c>
      <c r="AZ459" s="120">
        <f>(SUMPRODUCT(AN459:AW459,MMULT(AN459:AW459,幕後結果!$AB$9:$AK$18)))*252</f>
        <v>3.8302662426581903E-2</v>
      </c>
      <c r="BA459" s="120">
        <f t="shared" si="103"/>
        <v>0.1957106599717601</v>
      </c>
      <c r="BB459" s="115">
        <f t="shared" si="104"/>
        <v>-6.3370313442336545E-3</v>
      </c>
      <c r="BC459" s="53"/>
      <c r="BD459" s="53"/>
    </row>
    <row r="460" spans="1:56">
      <c r="A460" s="88">
        <v>459</v>
      </c>
      <c r="B460" s="116">
        <v>0.37216908323233855</v>
      </c>
      <c r="C460" s="116">
        <v>6.8180997743059635E-2</v>
      </c>
      <c r="D460" s="116">
        <v>0.19035376369469281</v>
      </c>
      <c r="E460" s="116">
        <v>0.33127078555432754</v>
      </c>
      <c r="F460" s="116">
        <v>0.15424127477359706</v>
      </c>
      <c r="G460" s="116">
        <v>0.59581279705851653</v>
      </c>
      <c r="H460" s="116">
        <v>0.21052952506840605</v>
      </c>
      <c r="I460" s="116">
        <v>0.96060402241500142</v>
      </c>
      <c r="J460" s="116">
        <v>4.352005243772572E-2</v>
      </c>
      <c r="K460" s="97">
        <v>0.54846378389825046</v>
      </c>
      <c r="L460" s="98"/>
      <c r="M460" s="99">
        <v>459</v>
      </c>
      <c r="N460" s="119">
        <v>-0.32611391887654351</v>
      </c>
      <c r="O460" s="119">
        <v>-1.4894762780081603</v>
      </c>
      <c r="P460" s="119">
        <v>-0.87659339616912824</v>
      </c>
      <c r="Q460" s="119">
        <v>-0.43640684832222043</v>
      </c>
      <c r="R460" s="119">
        <v>-1.0184112679155124</v>
      </c>
      <c r="S460" s="119">
        <v>0.24252368589952791</v>
      </c>
      <c r="T460" s="119">
        <v>-0.80458526121963125</v>
      </c>
      <c r="U460" s="116">
        <v>1.7577388446623272</v>
      </c>
      <c r="V460" s="116">
        <v>-1.7112221844569182</v>
      </c>
      <c r="W460" s="91">
        <v>0.12178103729597699</v>
      </c>
      <c r="X460" s="53"/>
      <c r="Y460" s="92">
        <v>459</v>
      </c>
      <c r="Z460" s="116">
        <f>(幕後結果!$AB$2+幕後結果!$AB$4*幕後結果_最佳化!$N1461)*12/3</f>
        <v>-0.26197630804873795</v>
      </c>
      <c r="AA460" s="116">
        <f>(幕後結果!$AC$2+幕後結果!$AC$4*幕後結果_最佳化!$O1461)*12/3</f>
        <v>-0.76369680121234673</v>
      </c>
      <c r="AB460" s="116">
        <f>(幕後結果!$AD$2+幕後結果!$AD$4*幕後結果_最佳化!$P1461)*12/3</f>
        <v>-0.80207311862675923</v>
      </c>
      <c r="AC460" s="116">
        <f>(幕後結果!$AE$2+幕後結果!$AE$4*幕後結果_最佳化!$Q1461)*12/3</f>
        <v>-0.50531989910806874</v>
      </c>
      <c r="AD460" s="116">
        <f>(幕後結果!$AF$2+幕後結果!$AF$4*幕後結果_最佳化!$R1461)*12/3</f>
        <v>-1.1319077479652193</v>
      </c>
      <c r="AE460" s="116">
        <f>(幕後結果!$AG$2+幕後結果!$AG$4*幕後結果_最佳化!$S1461)*12/3</f>
        <v>0.40280463749935108</v>
      </c>
      <c r="AF460" s="116">
        <f>(幕後結果!$AH$2+幕後結果!$AH$4*幕後結果_最佳化!$T1461)*12/3</f>
        <v>-0.68454006141967971</v>
      </c>
      <c r="AG460" s="116">
        <f>(幕後結果!$AI$2+幕後結果!$AI$4*幕後結果_最佳化!$U1461)*12/3</f>
        <v>0.34654654894061804</v>
      </c>
      <c r="AH460" s="116">
        <f>(幕後結果!$AJ$2+幕後結果!$AJ$4*幕後結果_最佳化!$V1461)*12/3</f>
        <v>-1.2551343365476664</v>
      </c>
      <c r="AI460" s="93">
        <f>(幕後結果!$AK$2+幕後結果!$AK$4*幕後結果_最佳化!$W1461)*12/3</f>
        <v>-5.8389605955772139E-2</v>
      </c>
      <c r="AJ460" s="53"/>
      <c r="AK460" s="53"/>
      <c r="AL460" s="53"/>
      <c r="AM460" s="101">
        <v>459</v>
      </c>
      <c r="AN460" s="120">
        <f t="shared" si="92"/>
        <v>2.6139100235994306E-2</v>
      </c>
      <c r="AO460" s="120">
        <f t="shared" si="93"/>
        <v>0.13682297364615839</v>
      </c>
      <c r="AP460" s="120">
        <f t="shared" si="94"/>
        <v>6.6788373593548792E-2</v>
      </c>
      <c r="AQ460" s="120">
        <f t="shared" si="95"/>
        <v>0.13345703269105452</v>
      </c>
      <c r="AR460" s="120">
        <f t="shared" si="96"/>
        <v>0.17811429746903243</v>
      </c>
      <c r="AS460" s="120">
        <f t="shared" si="97"/>
        <v>0.15008867628755285</v>
      </c>
      <c r="AT460" s="120">
        <f t="shared" si="98"/>
        <v>0.12755280753230469</v>
      </c>
      <c r="AU460" s="120">
        <f t="shared" si="99"/>
        <v>6.6496356405108883E-2</v>
      </c>
      <c r="AV460" s="120">
        <f t="shared" si="100"/>
        <v>5.9499834143411708E-2</v>
      </c>
      <c r="AW460" s="120">
        <f t="shared" si="101"/>
        <v>5.5040547995833397E-2</v>
      </c>
      <c r="AX460" s="120">
        <f t="shared" si="102"/>
        <v>1</v>
      </c>
      <c r="AY460" s="120">
        <f>SUMPRODUCT(AN460:AW460,幕後結果_最佳化!$Z$1005:$AI$1005)</f>
        <v>5.471961440545875E-2</v>
      </c>
      <c r="AZ460" s="120">
        <f>(SUMPRODUCT(AN460:AW460,MMULT(AN460:AW460,幕後結果!$AB$9:$AK$18)))*252</f>
        <v>2.0080987514745692E-2</v>
      </c>
      <c r="BA460" s="120">
        <f t="shared" si="103"/>
        <v>0.14170740105846868</v>
      </c>
      <c r="BB460" s="115">
        <f t="shared" si="104"/>
        <v>8.340858922803869E-2</v>
      </c>
      <c r="BC460" s="53"/>
      <c r="BD460" s="53"/>
    </row>
    <row r="461" spans="1:56">
      <c r="A461" s="88">
        <v>460</v>
      </c>
      <c r="B461" s="116">
        <v>0.88776067785441848</v>
      </c>
      <c r="C461" s="116">
        <v>0.75736672864880661</v>
      </c>
      <c r="D461" s="116">
        <v>0.27596762927912666</v>
      </c>
      <c r="E461" s="116">
        <v>0.33689339616888336</v>
      </c>
      <c r="F461" s="116">
        <v>0.99976341262825241</v>
      </c>
      <c r="G461" s="116">
        <v>5.0754097530284925E-2</v>
      </c>
      <c r="H461" s="116">
        <v>0.38955732941852661</v>
      </c>
      <c r="I461" s="116">
        <v>0.6450682329835602</v>
      </c>
      <c r="J461" s="116">
        <v>0.90597011319181076</v>
      </c>
      <c r="K461" s="97">
        <v>0.83995963173200261</v>
      </c>
      <c r="L461" s="98"/>
      <c r="M461" s="99">
        <v>460</v>
      </c>
      <c r="N461" s="119">
        <v>1.2147049490556105</v>
      </c>
      <c r="O461" s="119">
        <v>0.69785713652057657</v>
      </c>
      <c r="P461" s="119">
        <v>-0.59486269016652682</v>
      </c>
      <c r="Q461" s="119">
        <v>-0.42095657437043782</v>
      </c>
      <c r="R461" s="119">
        <v>3.4954998361003744</v>
      </c>
      <c r="S461" s="119">
        <v>-1.6375854750964463</v>
      </c>
      <c r="T461" s="119">
        <v>-0.28047297202767307</v>
      </c>
      <c r="U461" s="116">
        <v>0.37203937380797475</v>
      </c>
      <c r="V461" s="116">
        <v>1.3163405286324978</v>
      </c>
      <c r="W461" s="91">
        <v>0.99429198518036233</v>
      </c>
      <c r="X461" s="53"/>
      <c r="Y461" s="92">
        <v>460</v>
      </c>
      <c r="Z461" s="116">
        <f>(幕後結果!$AB$2+幕後結果!$AB$4*幕後結果_最佳化!$N1462)*12/3</f>
        <v>2.2082600970178108</v>
      </c>
      <c r="AA461" s="116">
        <f>(幕後結果!$AC$2+幕後結果!$AC$4*幕後結果_最佳化!$O1462)*12/3</f>
        <v>0.72616747393290293</v>
      </c>
      <c r="AB461" s="116">
        <f>(幕後結果!$AD$2+幕後結果!$AD$4*幕後結果_最佳化!$P1462)*12/3</f>
        <v>-0.13250171096991123</v>
      </c>
      <c r="AC461" s="116">
        <f>(幕後結果!$AE$2+幕後結果!$AE$4*幕後結果_最佳化!$Q1462)*12/3</f>
        <v>-0.1013050246220234</v>
      </c>
      <c r="AD461" s="116">
        <f>(幕後結果!$AF$2+幕後結果!$AF$4*幕後結果_最佳化!$R1462)*12/3</f>
        <v>1.6315254883677293</v>
      </c>
      <c r="AE461" s="116">
        <f>(幕後結果!$AG$2+幕後結果!$AG$4*幕後結果_最佳化!$S1462)*12/3</f>
        <v>-0.54006854941026694</v>
      </c>
      <c r="AF461" s="116">
        <f>(幕後結果!$AH$2+幕後結果!$AH$4*幕後結果_最佳化!$T1462)*12/3</f>
        <v>0.15313247117474507</v>
      </c>
      <c r="AG461" s="116">
        <f>(幕後結果!$AI$2+幕後結果!$AI$4*幕後結果_最佳化!$U1462)*12/3</f>
        <v>0.45542013304744317</v>
      </c>
      <c r="AH461" s="116">
        <f>(幕後結果!$AJ$2+幕後結果!$AJ$4*幕後結果_最佳化!$V1462)*12/3</f>
        <v>0.79530889507838953</v>
      </c>
      <c r="AI461" s="93">
        <f>(幕後結果!$AK$2+幕後結果!$AK$4*幕後結果_最佳化!$W1462)*12/3</f>
        <v>1.2879382962149606</v>
      </c>
      <c r="AJ461" s="53"/>
      <c r="AK461" s="53"/>
      <c r="AL461" s="53"/>
      <c r="AM461" s="101">
        <v>460</v>
      </c>
      <c r="AN461" s="120">
        <f t="shared" si="92"/>
        <v>0.11689437125365544</v>
      </c>
      <c r="AO461" s="120">
        <f t="shared" si="93"/>
        <v>0.10447421791759043</v>
      </c>
      <c r="AP461" s="120">
        <f t="shared" si="94"/>
        <v>4.5681767450975359E-2</v>
      </c>
      <c r="AQ461" s="120">
        <f t="shared" si="95"/>
        <v>9.5571440880366666E-3</v>
      </c>
      <c r="AR461" s="120">
        <f t="shared" si="96"/>
        <v>7.2668358329543339E-2</v>
      </c>
      <c r="AS461" s="120">
        <f t="shared" si="97"/>
        <v>0.15477283238151668</v>
      </c>
      <c r="AT461" s="120">
        <f t="shared" si="98"/>
        <v>0.17993178000393831</v>
      </c>
      <c r="AU461" s="120">
        <f t="shared" si="99"/>
        <v>9.2095939529607554E-2</v>
      </c>
      <c r="AV461" s="120">
        <f t="shared" si="100"/>
        <v>0.12922028144138711</v>
      </c>
      <c r="AW461" s="120">
        <f t="shared" si="101"/>
        <v>9.4703307603749079E-2</v>
      </c>
      <c r="AX461" s="120">
        <f t="shared" si="102"/>
        <v>0.99999999999999989</v>
      </c>
      <c r="AY461" s="120">
        <f>SUMPRODUCT(AN461:AW461,幕後結果_最佳化!$Z$1005:$AI$1005)</f>
        <v>0.10637452595422364</v>
      </c>
      <c r="AZ461" s="120">
        <f>(SUMPRODUCT(AN461:AW461,MMULT(AN461:AW461,幕後結果!$AB$9:$AK$18)))*252</f>
        <v>2.6161295344075412E-2</v>
      </c>
      <c r="BA461" s="120">
        <f t="shared" si="103"/>
        <v>0.16174453729284155</v>
      </c>
      <c r="BB461" s="115">
        <f t="shared" si="104"/>
        <v>0.39243690709196449</v>
      </c>
      <c r="BC461" s="53"/>
      <c r="BD461" s="53"/>
    </row>
    <row r="462" spans="1:56">
      <c r="A462" s="88">
        <v>461</v>
      </c>
      <c r="B462" s="116">
        <v>0.53290149253809482</v>
      </c>
      <c r="C462" s="116">
        <v>0.44004908596718995</v>
      </c>
      <c r="D462" s="116">
        <v>0.30023884740216622</v>
      </c>
      <c r="E462" s="116">
        <v>0.82848690771920808</v>
      </c>
      <c r="F462" s="116">
        <v>0.4012308305989527</v>
      </c>
      <c r="G462" s="116">
        <v>0.95198576177571659</v>
      </c>
      <c r="H462" s="116">
        <v>0.59167084548470039</v>
      </c>
      <c r="I462" s="116">
        <v>0.54219665092915847</v>
      </c>
      <c r="J462" s="116">
        <v>0.76744872600049074</v>
      </c>
      <c r="K462" s="97">
        <v>0.63434126191140061</v>
      </c>
      <c r="L462" s="98"/>
      <c r="M462" s="99">
        <v>461</v>
      </c>
      <c r="N462" s="119">
        <v>8.256552472941904E-2</v>
      </c>
      <c r="O462" s="119">
        <v>-0.15084476622377391</v>
      </c>
      <c r="P462" s="119">
        <v>-0.52371368646930272</v>
      </c>
      <c r="Q462" s="119">
        <v>0.94820287356275956</v>
      </c>
      <c r="R462" s="119">
        <v>-0.25016252955033813</v>
      </c>
      <c r="S462" s="119">
        <v>1.664420248184094</v>
      </c>
      <c r="T462" s="119">
        <v>0.23184512252027159</v>
      </c>
      <c r="U462" s="116">
        <v>0.1059693150157664</v>
      </c>
      <c r="V462" s="116">
        <v>0.73047064827777974</v>
      </c>
      <c r="W462" s="91">
        <v>0.34337352225371787</v>
      </c>
      <c r="X462" s="53"/>
      <c r="Y462" s="92">
        <v>461</v>
      </c>
      <c r="Z462" s="116">
        <f>(幕後結果!$AB$2+幕後結果!$AB$4*幕後結果_最佳化!$N1463)*12/3</f>
        <v>0.39321740784379261</v>
      </c>
      <c r="AA462" s="116">
        <f>(幕後結果!$AC$2+幕後結果!$AC$4*幕後結果_最佳化!$O1463)*12/3</f>
        <v>0.17562091274340763</v>
      </c>
      <c r="AB462" s="116">
        <f>(幕後結果!$AD$2+幕後結果!$AD$4*幕後結果_最佳化!$P1463)*12/3</f>
        <v>-0.3597682182765915</v>
      </c>
      <c r="AC462" s="116">
        <f>(幕後結果!$AE$2+幕後結果!$AE$4*幕後結果_最佳化!$Q1463)*12/3</f>
        <v>0.69699979998765171</v>
      </c>
      <c r="AD462" s="116">
        <f>(幕後結果!$AF$2+幕後結果!$AF$4*幕後結果_最佳化!$R1463)*12/3</f>
        <v>-0.60101088981145478</v>
      </c>
      <c r="AE462" s="116">
        <f>(幕後結果!$AG$2+幕後結果!$AG$4*幕後結果_最佳化!$S1463)*12/3</f>
        <v>1.7610961225241732</v>
      </c>
      <c r="AF462" s="116">
        <f>(幕後結果!$AH$2+幕後結果!$AH$4*幕後結果_最佳化!$T1463)*12/3</f>
        <v>7.8159474292425063E-2</v>
      </c>
      <c r="AG462" s="116">
        <f>(幕後結果!$AI$2+幕後結果!$AI$4*幕後結果_最佳化!$U1463)*12/3</f>
        <v>0.28720731094101148</v>
      </c>
      <c r="AH462" s="116">
        <f>(幕後結果!$AJ$2+幕後結果!$AJ$4*幕後結果_最佳化!$V1463)*12/3</f>
        <v>0.13096988317479324</v>
      </c>
      <c r="AI462" s="93">
        <f>(幕後結果!$AK$2+幕後結果!$AK$4*幕後結果_最佳化!$W1463)*12/3</f>
        <v>0.75859131904844723</v>
      </c>
      <c r="AJ462" s="53"/>
      <c r="AK462" s="53"/>
      <c r="AL462" s="53"/>
      <c r="AM462" s="101">
        <v>461</v>
      </c>
      <c r="AN462" s="120">
        <f t="shared" si="92"/>
        <v>2.5878053572798473E-2</v>
      </c>
      <c r="AO462" s="120">
        <f t="shared" si="93"/>
        <v>1.5625748675842096E-2</v>
      </c>
      <c r="AP462" s="120">
        <f t="shared" si="94"/>
        <v>0.14618081346023662</v>
      </c>
      <c r="AQ462" s="120">
        <f t="shared" si="95"/>
        <v>0.1635438775554767</v>
      </c>
      <c r="AR462" s="120">
        <f t="shared" si="96"/>
        <v>0.12909151261478302</v>
      </c>
      <c r="AS462" s="120">
        <f t="shared" si="97"/>
        <v>0.11659664630677784</v>
      </c>
      <c r="AT462" s="120">
        <f t="shared" si="98"/>
        <v>8.4976731902175737E-2</v>
      </c>
      <c r="AU462" s="120">
        <f t="shared" si="99"/>
        <v>4.3081066416033242E-3</v>
      </c>
      <c r="AV462" s="120">
        <f t="shared" si="100"/>
        <v>0.16596137425171423</v>
      </c>
      <c r="AW462" s="120">
        <f t="shared" si="101"/>
        <v>0.14783713501859194</v>
      </c>
      <c r="AX462" s="120">
        <f t="shared" si="102"/>
        <v>0.99999999999999989</v>
      </c>
      <c r="AY462" s="120">
        <f>SUMPRODUCT(AN462:AW462,幕後結果_最佳化!$Z$1005:$AI$1005)</f>
        <v>1.9173258993084336E-2</v>
      </c>
      <c r="AZ462" s="120">
        <f>(SUMPRODUCT(AN462:AW462,MMULT(AN462:AW462,幕後結果!$AB$9:$AK$18)))*252</f>
        <v>2.7185422542547754E-2</v>
      </c>
      <c r="BA462" s="120">
        <f t="shared" si="103"/>
        <v>0.16488002469234336</v>
      </c>
      <c r="BB462" s="115">
        <f t="shared" si="104"/>
        <v>-0.14390306558473895</v>
      </c>
      <c r="BC462" s="53"/>
      <c r="BD462" s="53"/>
    </row>
    <row r="463" spans="1:56">
      <c r="A463" s="88">
        <v>462</v>
      </c>
      <c r="B463" s="116">
        <v>0.55133491658869715</v>
      </c>
      <c r="C463" s="116">
        <v>0.58555770067706292</v>
      </c>
      <c r="D463" s="116">
        <v>0.78103340803789001</v>
      </c>
      <c r="E463" s="116">
        <v>0.59838703024464301</v>
      </c>
      <c r="F463" s="116">
        <v>0.624495510716921</v>
      </c>
      <c r="G463" s="116">
        <v>0.79194966996157956</v>
      </c>
      <c r="H463" s="116">
        <v>0.79505913818436458</v>
      </c>
      <c r="I463" s="116">
        <v>5.4155969649616331E-4</v>
      </c>
      <c r="J463" s="116">
        <v>7.6606218197290632E-2</v>
      </c>
      <c r="K463" s="97">
        <v>0.37521155596202638</v>
      </c>
      <c r="L463" s="98"/>
      <c r="M463" s="99">
        <v>462</v>
      </c>
      <c r="N463" s="119">
        <v>0.12903473144841968</v>
      </c>
      <c r="O463" s="119">
        <v>0.21613233113860147</v>
      </c>
      <c r="P463" s="119">
        <v>0.7756880727711255</v>
      </c>
      <c r="Q463" s="119">
        <v>0.24917432416198226</v>
      </c>
      <c r="R463" s="119">
        <v>0.31730922457164468</v>
      </c>
      <c r="S463" s="119">
        <v>0.81320477866933116</v>
      </c>
      <c r="T463" s="119">
        <v>0.8241017891822694</v>
      </c>
      <c r="U463" s="116">
        <v>-3.2679958878999869</v>
      </c>
      <c r="V463" s="116">
        <v>-1.4282759880085112</v>
      </c>
      <c r="W463" s="91">
        <v>-0.31808150577595856</v>
      </c>
      <c r="X463" s="53"/>
      <c r="Y463" s="92">
        <v>462</v>
      </c>
      <c r="Z463" s="116">
        <f>(幕後結果!$AB$2+幕後結果!$AB$4*幕後結果_最佳化!$N1464)*12/3</f>
        <v>0.46771670723638858</v>
      </c>
      <c r="AA463" s="116">
        <f>(幕後結果!$AC$2+幕後結果!$AC$4*幕後結果_最佳化!$O1464)*12/3</f>
        <v>0.43650744461795199</v>
      </c>
      <c r="AB463" s="116">
        <f>(幕後結果!$AD$2+幕後結果!$AD$4*幕後結果_最佳化!$P1464)*12/3</f>
        <v>0.67681152534231437</v>
      </c>
      <c r="AC463" s="116">
        <f>(幕後結果!$AE$2+幕後結果!$AE$4*幕後結果_最佳化!$Q1464)*12/3</f>
        <v>0.3799262708668365</v>
      </c>
      <c r="AD463" s="116">
        <f>(幕後結果!$AF$2+幕後結果!$AF$4*幕後結果_最佳化!$R1464)*12/3</f>
        <v>-0.12808031287541194</v>
      </c>
      <c r="AE463" s="116">
        <f>(幕後結果!$AG$2+幕後結果!$AG$4*幕後結果_最佳化!$S1464)*12/3</f>
        <v>1.1685281444691369</v>
      </c>
      <c r="AF463" s="116">
        <f>(幕後結果!$AH$2+幕後結果!$AH$4*幕後結果_最佳化!$T1464)*12/3</f>
        <v>0.47208470478880687</v>
      </c>
      <c r="AG463" s="116">
        <f>(幕後結果!$AI$2+幕後結果!$AI$4*幕後結果_最佳化!$U1464)*12/3</f>
        <v>-0.97140802183903541</v>
      </c>
      <c r="AH463" s="116">
        <f>(幕後結果!$AJ$2+幕後結果!$AJ$4*幕後結果_最佳化!$V1464)*12/3</f>
        <v>-1.0213173714510628</v>
      </c>
      <c r="AI463" s="93">
        <f>(幕後結果!$AK$2+幕後結果!$AK$4*幕後結果_最佳化!$W1464)*12/3</f>
        <v>-0.43452342176142161</v>
      </c>
      <c r="AJ463" s="53"/>
      <c r="AK463" s="53"/>
      <c r="AL463" s="53"/>
      <c r="AM463" s="101">
        <v>462</v>
      </c>
      <c r="AN463" s="120">
        <f t="shared" si="92"/>
        <v>9.7135759938961813E-2</v>
      </c>
      <c r="AO463" s="120">
        <f t="shared" si="93"/>
        <v>0.14502590749648345</v>
      </c>
      <c r="AP463" s="120">
        <f t="shared" si="94"/>
        <v>0.16174259373056685</v>
      </c>
      <c r="AQ463" s="120">
        <f t="shared" si="95"/>
        <v>3.9427385584181497E-2</v>
      </c>
      <c r="AR463" s="120">
        <f t="shared" si="96"/>
        <v>3.4973462504190894E-2</v>
      </c>
      <c r="AS463" s="120">
        <f t="shared" si="97"/>
        <v>5.790547286532937E-2</v>
      </c>
      <c r="AT463" s="120">
        <f t="shared" si="98"/>
        <v>0.10087565557034288</v>
      </c>
      <c r="AU463" s="120">
        <f t="shared" si="99"/>
        <v>7.5184253910721519E-2</v>
      </c>
      <c r="AV463" s="120">
        <f t="shared" si="100"/>
        <v>0.14065094569221856</v>
      </c>
      <c r="AW463" s="120">
        <f t="shared" si="101"/>
        <v>0.14707856270700317</v>
      </c>
      <c r="AX463" s="120">
        <f t="shared" si="102"/>
        <v>0.99999999999999989</v>
      </c>
      <c r="AY463" s="120">
        <f>SUMPRODUCT(AN463:AW463,幕後結果_最佳化!$Z$1005:$AI$1005)</f>
        <v>8.9177863420369041E-2</v>
      </c>
      <c r="AZ463" s="120">
        <f>(SUMPRODUCT(AN463:AW463,MMULT(AN463:AW463,幕後結果!$AB$9:$AK$18)))*252</f>
        <v>2.7439435361960841E-2</v>
      </c>
      <c r="BA463" s="120">
        <f t="shared" si="103"/>
        <v>0.1656485296100175</v>
      </c>
      <c r="BB463" s="115">
        <f t="shared" si="104"/>
        <v>0.27937382558915519</v>
      </c>
      <c r="BC463" s="53"/>
      <c r="BD463" s="53"/>
    </row>
    <row r="464" spans="1:56">
      <c r="A464" s="88">
        <v>463</v>
      </c>
      <c r="B464" s="116">
        <v>0.36146784552139355</v>
      </c>
      <c r="C464" s="116">
        <v>0.9231918132034298</v>
      </c>
      <c r="D464" s="116">
        <v>0.73283908086828076</v>
      </c>
      <c r="E464" s="116">
        <v>0.50424103696951073</v>
      </c>
      <c r="F464" s="116">
        <v>0.7992480648859428</v>
      </c>
      <c r="G464" s="116">
        <v>0.72388150158858977</v>
      </c>
      <c r="H464" s="116">
        <v>0.53064933091418398</v>
      </c>
      <c r="I464" s="116">
        <v>0.31569853221553879</v>
      </c>
      <c r="J464" s="116">
        <v>0.55669062924130608</v>
      </c>
      <c r="K464" s="97">
        <v>0.86020070837453844</v>
      </c>
      <c r="L464" s="98"/>
      <c r="M464" s="99">
        <v>463</v>
      </c>
      <c r="N464" s="119">
        <v>-0.35453805349528372</v>
      </c>
      <c r="O464" s="119">
        <v>1.4268734545733925</v>
      </c>
      <c r="P464" s="119">
        <v>0.62142224685720904</v>
      </c>
      <c r="Q464" s="119">
        <v>1.0630903422023833E-2</v>
      </c>
      <c r="R464" s="119">
        <v>0.83893841360255805</v>
      </c>
      <c r="S464" s="119">
        <v>0.59441138311628661</v>
      </c>
      <c r="T464" s="119">
        <v>7.6902211581901095E-2</v>
      </c>
      <c r="U464" s="116">
        <v>-0.4797613978037561</v>
      </c>
      <c r="V464" s="116">
        <v>0.14258399112525622</v>
      </c>
      <c r="W464" s="91">
        <v>1.0812215296737215</v>
      </c>
      <c r="X464" s="53"/>
      <c r="Y464" s="92">
        <v>463</v>
      </c>
      <c r="Z464" s="116">
        <f>(幕後結果!$AB$2+幕後結果!$AB$4*幕後結果_最佳化!$N1465)*12/3</f>
        <v>-0.30754579942701732</v>
      </c>
      <c r="AA464" s="116">
        <f>(幕後結果!$AC$2+幕後結果!$AC$4*幕後結果_最佳化!$O1465)*12/3</f>
        <v>1.3300503907329522</v>
      </c>
      <c r="AB464" s="116">
        <f>(幕後結果!$AD$2+幕後結果!$AD$4*幕後結果_最佳化!$P1465)*12/3</f>
        <v>0.54086175180162555</v>
      </c>
      <c r="AC464" s="116">
        <f>(幕後結果!$AE$2+幕後結果!$AE$4*幕後結果_最佳化!$Q1465)*12/3</f>
        <v>0.18289279755307619</v>
      </c>
      <c r="AD464" s="116">
        <f>(幕後結果!$AF$2+幕後結果!$AF$4*幕後結果_最佳化!$R1465)*12/3</f>
        <v>5.2019373260309254E-2</v>
      </c>
      <c r="AE464" s="116">
        <f>(幕後結果!$AG$2+幕後結果!$AG$4*幕後結果_最佳化!$S1465)*12/3</f>
        <v>0.98405107862175545</v>
      </c>
      <c r="AF464" s="116">
        <f>(幕後結果!$AH$2+幕後結果!$AH$4*幕後結果_最佳化!$T1465)*12/3</f>
        <v>0.19788614287375203</v>
      </c>
      <c r="AG464" s="116">
        <f>(幕後結果!$AI$2+幕後結果!$AI$4*幕後結果_最佳化!$U1465)*12/3</f>
        <v>0.2329561892232094</v>
      </c>
      <c r="AH464" s="116">
        <f>(幕後結果!$AJ$2+幕後結果!$AJ$4*幕後結果_最佳化!$V1465)*12/3</f>
        <v>3.236246711414037E-2</v>
      </c>
      <c r="AI464" s="93">
        <f>(幕後結果!$AK$2+幕後結果!$AK$4*幕後結果_最佳化!$W1465)*12/3</f>
        <v>0.91954529952090669</v>
      </c>
      <c r="AJ464" s="53"/>
      <c r="AK464" s="53"/>
      <c r="AL464" s="53"/>
      <c r="AM464" s="101">
        <v>463</v>
      </c>
      <c r="AN464" s="120">
        <f t="shared" si="92"/>
        <v>2.3140709462898361E-2</v>
      </c>
      <c r="AO464" s="120">
        <f t="shared" si="93"/>
        <v>2.7728936322650799E-3</v>
      </c>
      <c r="AP464" s="120">
        <f t="shared" si="94"/>
        <v>0.14771418543822418</v>
      </c>
      <c r="AQ464" s="120">
        <f t="shared" si="95"/>
        <v>2.817426930263503E-2</v>
      </c>
      <c r="AR464" s="120">
        <f t="shared" si="96"/>
        <v>0.20337156305635606</v>
      </c>
      <c r="AS464" s="120">
        <f t="shared" si="97"/>
        <v>0.23621178786047048</v>
      </c>
      <c r="AT464" s="120">
        <f t="shared" si="98"/>
        <v>9.6441344959380101E-2</v>
      </c>
      <c r="AU464" s="120">
        <f t="shared" si="99"/>
        <v>6.94099357488355E-2</v>
      </c>
      <c r="AV464" s="120">
        <f t="shared" si="100"/>
        <v>0.1921928037363671</v>
      </c>
      <c r="AW464" s="120">
        <f t="shared" si="101"/>
        <v>5.7050680256811378E-4</v>
      </c>
      <c r="AX464" s="120">
        <f t="shared" si="102"/>
        <v>1</v>
      </c>
      <c r="AY464" s="120">
        <f>SUMPRODUCT(AN464:AW464,幕後結果_最佳化!$Z$1005:$AI$1005)</f>
        <v>-1.9673823079964401E-3</v>
      </c>
      <c r="AZ464" s="120">
        <f>(SUMPRODUCT(AN464:AW464,MMULT(AN464:AW464,幕後結果!$AB$9:$AK$18)))*252</f>
        <v>2.4790679616491475E-2</v>
      </c>
      <c r="BA464" s="120">
        <f t="shared" si="103"/>
        <v>0.15745056245212805</v>
      </c>
      <c r="BB464" s="115">
        <f t="shared" si="104"/>
        <v>-0.28496171502491846</v>
      </c>
      <c r="BC464" s="53"/>
      <c r="BD464" s="53"/>
    </row>
    <row r="465" spans="1:56">
      <c r="A465" s="88">
        <v>464</v>
      </c>
      <c r="B465" s="116">
        <v>4.0864716968826098E-2</v>
      </c>
      <c r="C465" s="116">
        <v>1.3304120721516544E-2</v>
      </c>
      <c r="D465" s="116">
        <v>0.77364425802409387</v>
      </c>
      <c r="E465" s="116">
        <v>0.64166603088066387</v>
      </c>
      <c r="F465" s="116">
        <v>0.56563001107886102</v>
      </c>
      <c r="G465" s="116">
        <v>0.16080111259052465</v>
      </c>
      <c r="H465" s="116">
        <v>0.1103194079288885</v>
      </c>
      <c r="I465" s="116">
        <v>0.74021754295013786</v>
      </c>
      <c r="J465" s="116">
        <v>0.15101871032129566</v>
      </c>
      <c r="K465" s="97">
        <v>0.28657591149848738</v>
      </c>
      <c r="L465" s="98"/>
      <c r="M465" s="99">
        <v>464</v>
      </c>
      <c r="N465" s="119">
        <v>-1.7407384573190081</v>
      </c>
      <c r="O465" s="119">
        <v>-2.2172173660050953</v>
      </c>
      <c r="P465" s="119">
        <v>0.75090225364642571</v>
      </c>
      <c r="Q465" s="119">
        <v>0.36291559297692683</v>
      </c>
      <c r="R465" s="119">
        <v>0.16525919116980906</v>
      </c>
      <c r="S465" s="119">
        <v>-0.99117072022153785</v>
      </c>
      <c r="T465" s="119">
        <v>-1.2248312293199555</v>
      </c>
      <c r="U465" s="116">
        <v>0.64401622304355066</v>
      </c>
      <c r="V465" s="116">
        <v>-1.0320740685324832</v>
      </c>
      <c r="W465" s="91">
        <v>-0.56341573794910838</v>
      </c>
      <c r="X465" s="53"/>
      <c r="Y465" s="92">
        <v>464</v>
      </c>
      <c r="Z465" s="116">
        <f>(幕後結果!$AB$2+幕後結果!$AB$4*幕後結果_最佳化!$N1466)*12/3</f>
        <v>-2.5298983247688169</v>
      </c>
      <c r="AA465" s="116">
        <f>(幕後結果!$AC$2+幕後結果!$AC$4*幕後結果_最佳化!$O1466)*12/3</f>
        <v>-1.2129057106069716</v>
      </c>
      <c r="AB465" s="116">
        <f>(幕後結果!$AD$2+幕後結果!$AD$4*幕後結果_最佳化!$P1466)*12/3</f>
        <v>0.1236406534696811</v>
      </c>
      <c r="AC465" s="116">
        <f>(幕後結果!$AE$2+幕後結果!$AE$4*幕後結果_最佳化!$Q1466)*12/3</f>
        <v>4.1059460788202121E-2</v>
      </c>
      <c r="AD465" s="116">
        <f>(幕後結果!$AF$2+幕後結果!$AF$4*幕後結果_最佳化!$R1466)*12/3</f>
        <v>-0.48900337295416918</v>
      </c>
      <c r="AE465" s="116">
        <f>(幕後結果!$AG$2+幕後結果!$AG$4*幕後結果_最佳化!$S1466)*12/3</f>
        <v>-0.28817973584085999</v>
      </c>
      <c r="AF465" s="116">
        <f>(幕後結果!$AH$2+幕後結果!$AH$4*幕後結果_最佳化!$T1466)*12/3</f>
        <v>-0.9150945309286902</v>
      </c>
      <c r="AG465" s="116">
        <f>(幕後結果!$AI$2+幕後結果!$AI$4*幕後結果_最佳化!$U1466)*12/3</f>
        <v>-0.11621684164462964</v>
      </c>
      <c r="AH465" s="116">
        <f>(幕後結果!$AJ$2+幕後結果!$AJ$4*幕後結果_最佳化!$V1466)*12/3</f>
        <v>-1.0458921634597507</v>
      </c>
      <c r="AI465" s="93">
        <f>(幕後結果!$AK$2+幕後結果!$AK$4*幕後結果_最佳化!$W1466)*12/3</f>
        <v>-0.31207505414106096</v>
      </c>
      <c r="AJ465" s="53"/>
      <c r="AK465" s="53"/>
      <c r="AL465" s="53"/>
      <c r="AM465" s="101">
        <v>464</v>
      </c>
      <c r="AN465" s="120">
        <f t="shared" si="92"/>
        <v>4.7298829480343807E-2</v>
      </c>
      <c r="AO465" s="120">
        <f t="shared" si="93"/>
        <v>0.14128096697586742</v>
      </c>
      <c r="AP465" s="120">
        <f t="shared" si="94"/>
        <v>1.4132240783993937E-2</v>
      </c>
      <c r="AQ465" s="120">
        <f t="shared" si="95"/>
        <v>3.03699686791707E-2</v>
      </c>
      <c r="AR465" s="120">
        <f t="shared" si="96"/>
        <v>0.1343724077605058</v>
      </c>
      <c r="AS465" s="120">
        <f t="shared" si="97"/>
        <v>9.4312614979542089E-2</v>
      </c>
      <c r="AT465" s="120">
        <f t="shared" si="98"/>
        <v>0.15379617992195743</v>
      </c>
      <c r="AU465" s="120">
        <f t="shared" si="99"/>
        <v>6.9368608602962026E-2</v>
      </c>
      <c r="AV465" s="120">
        <f t="shared" si="100"/>
        <v>0.14331267469115666</v>
      </c>
      <c r="AW465" s="120">
        <f t="shared" si="101"/>
        <v>0.17175550812450016</v>
      </c>
      <c r="AX465" s="120">
        <f t="shared" si="102"/>
        <v>1</v>
      </c>
      <c r="AY465" s="120">
        <f>SUMPRODUCT(AN465:AW465,幕後結果_最佳化!$Z$1005:$AI$1005)</f>
        <v>5.3172862513775655E-2</v>
      </c>
      <c r="AZ465" s="120">
        <f>(SUMPRODUCT(AN465:AW465,MMULT(AN465:AW465,幕後結果!$AB$9:$AK$18)))*252</f>
        <v>2.1016318603291163E-2</v>
      </c>
      <c r="BA465" s="120">
        <f t="shared" si="103"/>
        <v>0.14497006105845153</v>
      </c>
      <c r="BB465" s="115">
        <f t="shared" si="104"/>
        <v>7.0861958936705313E-2</v>
      </c>
      <c r="BC465" s="53"/>
      <c r="BD465" s="53"/>
    </row>
    <row r="466" spans="1:56">
      <c r="A466" s="88">
        <v>465</v>
      </c>
      <c r="B466" s="116">
        <v>0.27207545080179862</v>
      </c>
      <c r="C466" s="116">
        <v>6.2915232580738722E-2</v>
      </c>
      <c r="D466" s="116">
        <v>0.43534541626130063</v>
      </c>
      <c r="E466" s="116">
        <v>0.58712482755122686</v>
      </c>
      <c r="F466" s="116">
        <v>0.23797328403864104</v>
      </c>
      <c r="G466" s="116">
        <v>0.24731359269661168</v>
      </c>
      <c r="H466" s="116">
        <v>0.88264462366316843</v>
      </c>
      <c r="I466" s="116">
        <v>0.3503583547634157</v>
      </c>
      <c r="J466" s="116">
        <v>0.16922937363553214</v>
      </c>
      <c r="K466" s="97">
        <v>0.48857727453680444</v>
      </c>
      <c r="L466" s="98"/>
      <c r="M466" s="99">
        <v>465</v>
      </c>
      <c r="N466" s="119">
        <v>-0.60654802536523655</v>
      </c>
      <c r="O466" s="119">
        <v>-1.5307529366972676</v>
      </c>
      <c r="P466" s="119">
        <v>-0.16278104572622418</v>
      </c>
      <c r="Q466" s="119">
        <v>0.22015512416770178</v>
      </c>
      <c r="R466" s="119">
        <v>-0.71283709541323992</v>
      </c>
      <c r="S466" s="119">
        <v>-0.68296780681981095</v>
      </c>
      <c r="T466" s="119">
        <v>1.1883113881978562</v>
      </c>
      <c r="U466" s="116">
        <v>-0.3843531634831408</v>
      </c>
      <c r="V466" s="116">
        <v>-0.95721500046702868</v>
      </c>
      <c r="W466" s="91">
        <v>-2.8636440002903992E-2</v>
      </c>
      <c r="X466" s="53"/>
      <c r="Y466" s="92">
        <v>465</v>
      </c>
      <c r="Z466" s="116">
        <f>(幕後結果!$AB$2+幕後結果!$AB$4*幕後結果_最佳化!$N1467)*12/3</f>
        <v>-0.71156746602849708</v>
      </c>
      <c r="AA466" s="116">
        <f>(幕後結果!$AC$2+幕後結果!$AC$4*幕後結果_最佳化!$O1467)*12/3</f>
        <v>-0.77885918599254544</v>
      </c>
      <c r="AB466" s="116">
        <f>(幕後結果!$AD$2+幕後結果!$AD$4*幕後結果_最佳化!$P1467)*12/3</f>
        <v>-0.30979201737567408</v>
      </c>
      <c r="AC466" s="116">
        <f>(幕後結果!$AE$2+幕後結果!$AE$4*幕後結果_最佳化!$Q1467)*12/3</f>
        <v>2.5983938421052195E-2</v>
      </c>
      <c r="AD466" s="116">
        <f>(幕後結果!$AF$2+幕後結果!$AF$4*幕後結果_最佳化!$R1467)*12/3</f>
        <v>-0.91489001444361484</v>
      </c>
      <c r="AE466" s="116">
        <f>(幕後結果!$AG$2+幕後結果!$AG$4*幕後結果_最佳化!$S1467)*12/3</f>
        <v>1.3190958619012982E-2</v>
      </c>
      <c r="AF466" s="116">
        <f>(幕後結果!$AH$2+幕後結果!$AH$4*幕後結果_最佳化!$T1467)*12/3</f>
        <v>0.30610599559363055</v>
      </c>
      <c r="AG466" s="116">
        <f>(幕後結果!$AI$2+幕後結果!$AI$4*幕後結果_最佳化!$U1467)*12/3</f>
        <v>-0.48035345416363634</v>
      </c>
      <c r="AH466" s="116">
        <f>(幕後結果!$AJ$2+幕後結果!$AJ$4*幕後結果_最佳化!$V1467)*12/3</f>
        <v>-0.87744143017213538</v>
      </c>
      <c r="AI466" s="93">
        <f>(幕後結果!$AK$2+幕後結果!$AK$4*幕後結果_最佳化!$W1467)*12/3</f>
        <v>-8.6067513510855453E-2</v>
      </c>
      <c r="AJ466" s="53"/>
      <c r="AK466" s="53"/>
      <c r="AL466" s="53"/>
      <c r="AM466" s="101">
        <v>465</v>
      </c>
      <c r="AN466" s="120">
        <f t="shared" si="92"/>
        <v>2.3153224447968891E-2</v>
      </c>
      <c r="AO466" s="120">
        <f t="shared" si="93"/>
        <v>5.8603838174991658E-2</v>
      </c>
      <c r="AP466" s="120">
        <f t="shared" si="94"/>
        <v>6.6016841115188518E-2</v>
      </c>
      <c r="AQ466" s="120">
        <f t="shared" si="95"/>
        <v>0.11632054813450388</v>
      </c>
      <c r="AR466" s="120">
        <f t="shared" si="96"/>
        <v>0.145619721662791</v>
      </c>
      <c r="AS466" s="120">
        <f t="shared" si="97"/>
        <v>0.15285220215133544</v>
      </c>
      <c r="AT466" s="120">
        <f t="shared" si="98"/>
        <v>5.7225737452982733E-2</v>
      </c>
      <c r="AU466" s="120">
        <f t="shared" si="99"/>
        <v>7.3803137380739403E-2</v>
      </c>
      <c r="AV466" s="120">
        <f t="shared" si="100"/>
        <v>0.14385704591471357</v>
      </c>
      <c r="AW466" s="120">
        <f t="shared" si="101"/>
        <v>0.1625477035647849</v>
      </c>
      <c r="AX466" s="120">
        <f t="shared" si="102"/>
        <v>1</v>
      </c>
      <c r="AY466" s="120">
        <f>SUMPRODUCT(AN466:AW466,幕後結果_最佳化!$Z$1005:$AI$1005)</f>
        <v>5.2419826187612234E-2</v>
      </c>
      <c r="AZ466" s="120">
        <f>(SUMPRODUCT(AN466:AW466,MMULT(AN466:AW466,幕後結果!$AB$9:$AK$18)))*252</f>
        <v>2.3049732086256759E-2</v>
      </c>
      <c r="BA466" s="120">
        <f t="shared" si="103"/>
        <v>0.15182138217740201</v>
      </c>
      <c r="BB466" s="115">
        <f t="shared" si="104"/>
        <v>6.270412013828458E-2</v>
      </c>
      <c r="BC466" s="53"/>
      <c r="BD466" s="53"/>
    </row>
    <row r="467" spans="1:56">
      <c r="A467" s="88">
        <v>466</v>
      </c>
      <c r="B467" s="116">
        <v>0.60965546157693917</v>
      </c>
      <c r="C467" s="116">
        <v>0.22476312263195664</v>
      </c>
      <c r="D467" s="116">
        <v>0.91651364639045041</v>
      </c>
      <c r="E467" s="116">
        <v>0.28348582335367012</v>
      </c>
      <c r="F467" s="116">
        <v>0.63139120217387146</v>
      </c>
      <c r="G467" s="116">
        <v>0.81161463911823595</v>
      </c>
      <c r="H467" s="116">
        <v>0.59120787474125458</v>
      </c>
      <c r="I467" s="116">
        <v>0.79947877668510259</v>
      </c>
      <c r="J467" s="116">
        <v>0.16404036650979426</v>
      </c>
      <c r="K467" s="97">
        <v>0.67350828805685259</v>
      </c>
      <c r="L467" s="98"/>
      <c r="M467" s="99">
        <v>466</v>
      </c>
      <c r="N467" s="119">
        <v>0.27842116161434449</v>
      </c>
      <c r="O467" s="119">
        <v>-0.7562050837097124</v>
      </c>
      <c r="P467" s="119">
        <v>1.3819967232710639</v>
      </c>
      <c r="Q467" s="119">
        <v>-0.57251718519033656</v>
      </c>
      <c r="R467" s="119">
        <v>0.3355402392893379</v>
      </c>
      <c r="S467" s="119">
        <v>0.88386198293987372</v>
      </c>
      <c r="T467" s="119">
        <v>0.23065317891311057</v>
      </c>
      <c r="U467" s="116">
        <v>0.83976092454294049</v>
      </c>
      <c r="V467" s="116">
        <v>-0.97798704191137387</v>
      </c>
      <c r="W467" s="91">
        <v>0.449621442922987</v>
      </c>
      <c r="X467" s="53"/>
      <c r="Y467" s="92">
        <v>466</v>
      </c>
      <c r="Z467" s="116">
        <f>(幕後結果!$AB$2+幕後結果!$AB$4*幕後結果_最佳化!$N1468)*12/3</f>
        <v>0.70721260509882844</v>
      </c>
      <c r="AA467" s="116">
        <f>(幕後結果!$AC$2+幕後結果!$AC$4*幕後結果_最佳化!$O1468)*12/3</f>
        <v>-0.26877639244036755</v>
      </c>
      <c r="AB467" s="116">
        <f>(幕後結果!$AD$2+幕後結果!$AD$4*幕後結果_最佳化!$P1468)*12/3</f>
        <v>1.1106496121926466</v>
      </c>
      <c r="AC467" s="116">
        <f>(幕後結果!$AE$2+幕後結果!$AE$4*幕後結果_最佳化!$Q1468)*12/3</f>
        <v>-0.17975117925495185</v>
      </c>
      <c r="AD467" s="116">
        <f>(幕後結果!$AF$2+幕後結果!$AF$4*幕後結果_最佳化!$R1468)*12/3</f>
        <v>-1.6078229115967568E-2</v>
      </c>
      <c r="AE467" s="116">
        <f>(幕後結果!$AG$2+幕後結果!$AG$4*幕後結果_最佳化!$S1468)*12/3</f>
        <v>0.98381023232889786</v>
      </c>
      <c r="AF467" s="116">
        <f>(幕後結果!$AH$2+幕後結果!$AH$4*幕後結果_最佳化!$T1468)*12/3</f>
        <v>0.12008575720462518</v>
      </c>
      <c r="AG467" s="116">
        <f>(幕後結果!$AI$2+幕後結果!$AI$4*幕後結果_最佳化!$U1468)*12/3</f>
        <v>0.39336848221572812</v>
      </c>
      <c r="AH467" s="116">
        <f>(幕後結果!$AJ$2+幕後結果!$AJ$4*幕後結果_最佳化!$V1468)*12/3</f>
        <v>-0.20825684109741702</v>
      </c>
      <c r="AI467" s="93">
        <f>(幕後結果!$AK$2+幕後結果!$AK$4*幕後結果_最佳化!$W1468)*12/3</f>
        <v>0.83207184042524185</v>
      </c>
      <c r="AJ467" s="53"/>
      <c r="AK467" s="53"/>
      <c r="AL467" s="53"/>
      <c r="AM467" s="101">
        <v>466</v>
      </c>
      <c r="AN467" s="120">
        <f t="shared" si="92"/>
        <v>3.3343443168791377E-2</v>
      </c>
      <c r="AO467" s="120">
        <f t="shared" si="93"/>
        <v>0.20906883141625413</v>
      </c>
      <c r="AP467" s="120">
        <f t="shared" si="94"/>
        <v>0.21106702190416013</v>
      </c>
      <c r="AQ467" s="120">
        <f t="shared" si="95"/>
        <v>1.2512392022313773E-2</v>
      </c>
      <c r="AR467" s="120">
        <f t="shared" si="96"/>
        <v>0.12457332200799369</v>
      </c>
      <c r="AS467" s="120">
        <f t="shared" si="97"/>
        <v>0.15944376078980266</v>
      </c>
      <c r="AT467" s="120">
        <f t="shared" si="98"/>
        <v>1.1054996605214876E-2</v>
      </c>
      <c r="AU467" s="120">
        <f t="shared" si="99"/>
        <v>3.7966087772394463E-2</v>
      </c>
      <c r="AV467" s="120">
        <f t="shared" si="100"/>
        <v>0.18704137131052714</v>
      </c>
      <c r="AW467" s="120">
        <f t="shared" si="101"/>
        <v>1.3928773002547702E-2</v>
      </c>
      <c r="AX467" s="120">
        <f t="shared" si="102"/>
        <v>0.99999999999999989</v>
      </c>
      <c r="AY467" s="120">
        <f>SUMPRODUCT(AN467:AW467,幕後結果_最佳化!$Z$1005:$AI$1005)</f>
        <v>5.7878506611644329E-2</v>
      </c>
      <c r="AZ467" s="120">
        <f>(SUMPRODUCT(AN467:AW467,MMULT(AN467:AW467,幕後結果!$AB$9:$AK$18)))*252</f>
        <v>2.5617383004749E-2</v>
      </c>
      <c r="BA467" s="120">
        <f t="shared" si="103"/>
        <v>0.16005431267150849</v>
      </c>
      <c r="BB467" s="115">
        <f t="shared" si="104"/>
        <v>9.3583898875538862E-2</v>
      </c>
      <c r="BC467" s="53"/>
      <c r="BD467" s="53"/>
    </row>
    <row r="468" spans="1:56">
      <c r="A468" s="88">
        <v>467</v>
      </c>
      <c r="B468" s="116">
        <v>0.26473717994873658</v>
      </c>
      <c r="C468" s="116">
        <v>0.29455182991996187</v>
      </c>
      <c r="D468" s="116">
        <v>0.5734166002947374</v>
      </c>
      <c r="E468" s="116">
        <v>1.2340099827647277E-2</v>
      </c>
      <c r="F468" s="116">
        <v>0.91661660187708671</v>
      </c>
      <c r="G468" s="116">
        <v>0.44152388236554496</v>
      </c>
      <c r="H468" s="116">
        <v>0.79745359713101438</v>
      </c>
      <c r="I468" s="116">
        <v>0.39670267916292823</v>
      </c>
      <c r="J468" s="116">
        <v>0.14285463871004089</v>
      </c>
      <c r="K468" s="97">
        <v>0.52678586905660696</v>
      </c>
      <c r="L468" s="98"/>
      <c r="M468" s="99">
        <v>467</v>
      </c>
      <c r="N468" s="119">
        <v>-0.62880861407654887</v>
      </c>
      <c r="O468" s="119">
        <v>-0.54013539897119467</v>
      </c>
      <c r="P468" s="119">
        <v>0.18507934833140952</v>
      </c>
      <c r="Q468" s="119">
        <v>-2.2463718531926755</v>
      </c>
      <c r="R468" s="119">
        <v>1.3826676476139341</v>
      </c>
      <c r="S468" s="119">
        <v>-0.14710674668629675</v>
      </c>
      <c r="T468" s="119">
        <v>0.83256021335688213</v>
      </c>
      <c r="U468" s="116">
        <v>-0.26189115585185074</v>
      </c>
      <c r="V468" s="116">
        <v>-1.0675816216690039</v>
      </c>
      <c r="W468" s="91">
        <v>6.7192743540085101E-2</v>
      </c>
      <c r="X468" s="53"/>
      <c r="Y468" s="92">
        <v>467</v>
      </c>
      <c r="Z468" s="116">
        <f>(幕後結果!$AB$2+幕後結果!$AB$4*幕後結果_最佳化!$N1469)*12/3</f>
        <v>-0.74725557822476996</v>
      </c>
      <c r="AA468" s="116">
        <f>(幕後結果!$AC$2+幕後結果!$AC$4*幕後結果_最佳化!$O1469)*12/3</f>
        <v>-6.7011417225670944E-2</v>
      </c>
      <c r="AB468" s="116">
        <f>(幕後結果!$AD$2+幕後結果!$AD$4*幕後結果_最佳化!$P1469)*12/3</f>
        <v>1.9578957753214943E-2</v>
      </c>
      <c r="AC468" s="116">
        <f>(幕後結果!$AE$2+幕後結果!$AE$4*幕後結果_最佳化!$Q1469)*12/3</f>
        <v>-1.6881819174337036</v>
      </c>
      <c r="AD468" s="116">
        <f>(幕後結果!$AF$2+幕後結果!$AF$4*幕後結果_最佳化!$R1469)*12/3</f>
        <v>0.26052150467881996</v>
      </c>
      <c r="AE468" s="116">
        <f>(幕後結果!$AG$2+幕後結果!$AG$4*幕後結果_最佳化!$S1469)*12/3</f>
        <v>-0.27439026732947081</v>
      </c>
      <c r="AF468" s="116">
        <f>(幕後結果!$AH$2+幕後結果!$AH$4*幕後結果_最佳化!$T1469)*12/3</f>
        <v>0.29335558589621363</v>
      </c>
      <c r="AG468" s="116">
        <f>(幕後結果!$AI$2+幕後結果!$AI$4*幕後結果_最佳化!$U1469)*12/3</f>
        <v>-0.13369426834799725</v>
      </c>
      <c r="AH468" s="116">
        <f>(幕後結果!$AJ$2+幕後結果!$AJ$4*幕後結果_最佳化!$V1469)*12/3</f>
        <v>-0.66058019854029471</v>
      </c>
      <c r="AI468" s="93">
        <f>(幕後結果!$AK$2+幕後結果!$AK$4*幕後結果_最佳化!$W1469)*12/3</f>
        <v>5.3395563400723101E-2</v>
      </c>
      <c r="AJ468" s="53"/>
      <c r="AK468" s="53"/>
      <c r="AL468" s="53"/>
      <c r="AM468" s="101">
        <v>467</v>
      </c>
      <c r="AN468" s="120">
        <f t="shared" si="92"/>
        <v>0.18349839043886074</v>
      </c>
      <c r="AO468" s="120">
        <f t="shared" si="93"/>
        <v>0.15971169794521514</v>
      </c>
      <c r="AP468" s="120">
        <f t="shared" si="94"/>
        <v>1.3722896451687065E-2</v>
      </c>
      <c r="AQ468" s="120">
        <f t="shared" si="95"/>
        <v>2.9852426351627246E-2</v>
      </c>
      <c r="AR468" s="120">
        <f t="shared" si="96"/>
        <v>7.5530656194406492E-2</v>
      </c>
      <c r="AS468" s="120">
        <f t="shared" si="97"/>
        <v>7.7715850971754916E-2</v>
      </c>
      <c r="AT468" s="120">
        <f t="shared" si="98"/>
        <v>0.12238730462174452</v>
      </c>
      <c r="AU468" s="120">
        <f t="shared" si="99"/>
        <v>0.15490273133655855</v>
      </c>
      <c r="AV468" s="120">
        <f t="shared" si="100"/>
        <v>9.2729619230438556E-2</v>
      </c>
      <c r="AW468" s="120">
        <f t="shared" si="101"/>
        <v>8.9948426457706704E-2</v>
      </c>
      <c r="AX468" s="120">
        <f t="shared" si="102"/>
        <v>0.99999999999999989</v>
      </c>
      <c r="AY468" s="120">
        <f>SUMPRODUCT(AN468:AW468,幕後結果_最佳化!$Z$1005:$AI$1005)</f>
        <v>0.10951013406658466</v>
      </c>
      <c r="AZ468" s="120">
        <f>(SUMPRODUCT(AN468:AW468,MMULT(AN468:AW468,幕後結果!$AB$9:$AK$18)))*252</f>
        <v>3.2891894511748503E-2</v>
      </c>
      <c r="BA468" s="120">
        <f t="shared" si="103"/>
        <v>0.18136122659418827</v>
      </c>
      <c r="BB468" s="115">
        <f t="shared" si="104"/>
        <v>0.36727880218648234</v>
      </c>
      <c r="BC468" s="53"/>
      <c r="BD468" s="53"/>
    </row>
    <row r="469" spans="1:56">
      <c r="A469" s="88">
        <v>468</v>
      </c>
      <c r="B469" s="116">
        <v>0.76812995820821461</v>
      </c>
      <c r="C469" s="116">
        <v>0.69076485473337534</v>
      </c>
      <c r="D469" s="116">
        <v>0.28633522134515443</v>
      </c>
      <c r="E469" s="116">
        <v>0.89907290517713667</v>
      </c>
      <c r="F469" s="116">
        <v>0.28571173049073417</v>
      </c>
      <c r="G469" s="116">
        <v>0.61736160929503181</v>
      </c>
      <c r="H469" s="116">
        <v>0.93176335465065918</v>
      </c>
      <c r="I469" s="116">
        <v>0.64552044185242763</v>
      </c>
      <c r="J469" s="116">
        <v>0.16407254100086077</v>
      </c>
      <c r="K469" s="97">
        <v>0.30678329797881765</v>
      </c>
      <c r="L469" s="98"/>
      <c r="M469" s="99">
        <v>468</v>
      </c>
      <c r="N469" s="119">
        <v>0.73270219719519236</v>
      </c>
      <c r="O469" s="119">
        <v>0.49801951058518751</v>
      </c>
      <c r="P469" s="119">
        <v>-0.56412297572551751</v>
      </c>
      <c r="Q469" s="119">
        <v>1.2762867008559085</v>
      </c>
      <c r="R469" s="119">
        <v>-0.56595633940109902</v>
      </c>
      <c r="S469" s="119">
        <v>0.29855870008492652</v>
      </c>
      <c r="T469" s="119">
        <v>1.4890534639451425</v>
      </c>
      <c r="U469" s="116">
        <v>0.37325439355518991</v>
      </c>
      <c r="V469" s="116">
        <v>-0.97785694519035515</v>
      </c>
      <c r="W469" s="91">
        <v>-0.50498895165316027</v>
      </c>
      <c r="X469" s="53"/>
      <c r="Y469" s="92">
        <v>468</v>
      </c>
      <c r="Z469" s="116">
        <f>(幕後結果!$AB$2+幕後結果!$AB$4*幕後結果_最佳化!$N1470)*12/3</f>
        <v>1.4355146629060247</v>
      </c>
      <c r="AA469" s="116">
        <f>(幕後結果!$AC$2+幕後結果!$AC$4*幕後結果_最佳化!$O1470)*12/3</f>
        <v>0.6076352451357534</v>
      </c>
      <c r="AB469" s="116">
        <f>(幕後結果!$AD$2+幕後結果!$AD$4*幕後結果_最佳化!$P1470)*12/3</f>
        <v>-0.21827116808493133</v>
      </c>
      <c r="AC469" s="116">
        <f>(幕後結果!$AE$2+幕後結果!$AE$4*幕後結果_最佳化!$Q1470)*12/3</f>
        <v>1.0673154849915556</v>
      </c>
      <c r="AD469" s="116">
        <f>(幕後結果!$AF$2+幕後結果!$AF$4*幕後結果_最佳化!$R1470)*12/3</f>
        <v>-0.68166522974831034</v>
      </c>
      <c r="AE469" s="116">
        <f>(幕後結果!$AG$2+幕後結果!$AG$4*幕後結果_最佳化!$S1470)*12/3</f>
        <v>1.151129119506431</v>
      </c>
      <c r="AF469" s="116">
        <f>(幕後結果!$AH$2+幕後結果!$AH$4*幕後結果_最佳化!$T1470)*12/3</f>
        <v>0.77818428521764538</v>
      </c>
      <c r="AG469" s="116">
        <f>(幕後結果!$AI$2+幕後結果!$AI$4*幕後結果_最佳化!$U1470)*12/3</f>
        <v>0.29226134750479738</v>
      </c>
      <c r="AH469" s="116">
        <f>(幕後結果!$AJ$2+幕後結果!$AJ$4*幕後結果_最佳化!$V1470)*12/3</f>
        <v>-0.31204518698919165</v>
      </c>
      <c r="AI469" s="93">
        <f>(幕後結果!$AK$2+幕後結果!$AK$4*幕後結果_最佳化!$W1470)*12/3</f>
        <v>1.9977306703852171E-2</v>
      </c>
      <c r="AJ469" s="53"/>
      <c r="AK469" s="53"/>
      <c r="AL469" s="53"/>
      <c r="AM469" s="101">
        <v>468</v>
      </c>
      <c r="AN469" s="120">
        <f t="shared" si="92"/>
        <v>0.1450697118876928</v>
      </c>
      <c r="AO469" s="120">
        <f t="shared" si="93"/>
        <v>1.6530027409800897E-2</v>
      </c>
      <c r="AP469" s="120">
        <f t="shared" si="94"/>
        <v>0.1391798725802309</v>
      </c>
      <c r="AQ469" s="120">
        <f t="shared" si="95"/>
        <v>4.899489773034129E-2</v>
      </c>
      <c r="AR469" s="120">
        <f t="shared" si="96"/>
        <v>0.10521310536093569</v>
      </c>
      <c r="AS469" s="120">
        <f t="shared" si="97"/>
        <v>8.2612499469958481E-2</v>
      </c>
      <c r="AT469" s="120">
        <f t="shared" si="98"/>
        <v>0.17345355260888126</v>
      </c>
      <c r="AU469" s="120">
        <f t="shared" si="99"/>
        <v>0.13399745961611909</v>
      </c>
      <c r="AV469" s="120">
        <f t="shared" si="100"/>
        <v>2.3755927846614011E-2</v>
      </c>
      <c r="AW469" s="120">
        <f t="shared" si="101"/>
        <v>0.13119294548942553</v>
      </c>
      <c r="AX469" s="120">
        <f t="shared" si="102"/>
        <v>0.99999999999999989</v>
      </c>
      <c r="AY469" s="120">
        <f>SUMPRODUCT(AN469:AW469,幕後結果_最佳化!$Z$1005:$AI$1005)</f>
        <v>7.6089796938990484E-2</v>
      </c>
      <c r="AZ469" s="120">
        <f>(SUMPRODUCT(AN469:AW469,MMULT(AN469:AW469,幕後結果!$AB$9:$AK$18)))*252</f>
        <v>3.1966673340281734E-2</v>
      </c>
      <c r="BA469" s="120">
        <f t="shared" si="103"/>
        <v>0.17879226308842822</v>
      </c>
      <c r="BB469" s="115">
        <f t="shared" si="104"/>
        <v>0.18563329511957272</v>
      </c>
      <c r="BC469" s="53"/>
      <c r="BD469" s="53"/>
    </row>
    <row r="470" spans="1:56">
      <c r="A470" s="88">
        <v>469</v>
      </c>
      <c r="B470" s="116">
        <v>0.20059078154503496</v>
      </c>
      <c r="C470" s="116">
        <v>0.45407484251546615</v>
      </c>
      <c r="D470" s="116">
        <v>0.63833043955010949</v>
      </c>
      <c r="E470" s="116">
        <v>0.98171095276380549</v>
      </c>
      <c r="F470" s="116">
        <v>0.7379957275559752</v>
      </c>
      <c r="G470" s="116">
        <v>0.27488934901356465</v>
      </c>
      <c r="H470" s="116">
        <v>0.92851627673742954</v>
      </c>
      <c r="I470" s="116">
        <v>0.44370716607539129</v>
      </c>
      <c r="J470" s="116">
        <v>0.98844317172451635</v>
      </c>
      <c r="K470" s="97">
        <v>0.86277343935520312</v>
      </c>
      <c r="L470" s="98"/>
      <c r="M470" s="99">
        <v>469</v>
      </c>
      <c r="N470" s="119">
        <v>-0.83951288260304124</v>
      </c>
      <c r="O470" s="119">
        <v>-0.11537273994195729</v>
      </c>
      <c r="P470" s="119">
        <v>0.35399968287146544</v>
      </c>
      <c r="Q470" s="119">
        <v>2.0904422106712159</v>
      </c>
      <c r="R470" s="119">
        <v>0.63717855464591466</v>
      </c>
      <c r="S470" s="119">
        <v>-0.59809177506169864</v>
      </c>
      <c r="T470" s="119">
        <v>1.4648294804767998</v>
      </c>
      <c r="U470" s="116">
        <v>-0.14157675073458051</v>
      </c>
      <c r="V470" s="116">
        <v>2.2715507808516531</v>
      </c>
      <c r="W470" s="91">
        <v>1.0928649000973973</v>
      </c>
      <c r="X470" s="53"/>
      <c r="Y470" s="92">
        <v>469</v>
      </c>
      <c r="Z470" s="116">
        <f>(幕後結果!$AB$2+幕後結果!$AB$4*幕後結果_最佳化!$N1471)*12/3</f>
        <v>-1.0850560592868814</v>
      </c>
      <c r="AA470" s="116">
        <f>(幕後結果!$AC$2+幕後結果!$AC$4*幕後結果_最佳化!$O1471)*12/3</f>
        <v>0.24858450873915161</v>
      </c>
      <c r="AB470" s="116">
        <f>(幕後結果!$AD$2+幕後結果!$AD$4*幕後結果_最佳化!$P1471)*12/3</f>
        <v>0.13586211404618403</v>
      </c>
      <c r="AC470" s="116">
        <f>(幕後結果!$AE$2+幕後結果!$AE$4*幕後結果_最佳化!$Q1471)*12/3</f>
        <v>1.5157227684907804</v>
      </c>
      <c r="AD470" s="116">
        <f>(幕後結果!$AF$2+幕後結果!$AF$4*幕後結果_最佳化!$R1471)*12/3</f>
        <v>-0.14086370189678127</v>
      </c>
      <c r="AE470" s="116">
        <f>(幕後結果!$AG$2+幕後結果!$AG$4*幕後結果_最佳化!$S1471)*12/3</f>
        <v>0.6096745359566097</v>
      </c>
      <c r="AF470" s="116">
        <f>(幕後結果!$AH$2+幕後結果!$AH$4*幕後結果_最佳化!$T1471)*12/3</f>
        <v>0.70167198062961056</v>
      </c>
      <c r="AG470" s="116">
        <f>(幕後結果!$AI$2+幕後結果!$AI$4*幕後結果_最佳化!$U1471)*12/3</f>
        <v>9.6770625258774334E-2</v>
      </c>
      <c r="AH470" s="116">
        <f>(幕後結果!$AJ$2+幕後結果!$AJ$4*幕後結果_最佳化!$V1471)*12/3</f>
        <v>1.0260370451892069</v>
      </c>
      <c r="AI470" s="93">
        <f>(幕後結果!$AK$2+幕後結果!$AK$4*幕後結果_最佳化!$W1471)*12/3</f>
        <v>1.5316033832443601</v>
      </c>
      <c r="AJ470" s="53"/>
      <c r="AK470" s="53"/>
      <c r="AL470" s="53"/>
      <c r="AM470" s="101">
        <v>469</v>
      </c>
      <c r="AN470" s="120">
        <f t="shared" si="92"/>
        <v>7.6338888399243812E-2</v>
      </c>
      <c r="AO470" s="120">
        <f t="shared" si="93"/>
        <v>0.16689095446111521</v>
      </c>
      <c r="AP470" s="120">
        <f t="shared" si="94"/>
        <v>0.14647534254602565</v>
      </c>
      <c r="AQ470" s="120">
        <f t="shared" si="95"/>
        <v>0.11992949719383193</v>
      </c>
      <c r="AR470" s="120">
        <f t="shared" si="96"/>
        <v>0.13529922821765553</v>
      </c>
      <c r="AS470" s="120">
        <f t="shared" si="97"/>
        <v>1.8048667189944207E-2</v>
      </c>
      <c r="AT470" s="120">
        <f t="shared" si="98"/>
        <v>7.8355531650298821E-2</v>
      </c>
      <c r="AU470" s="120">
        <f t="shared" si="99"/>
        <v>6.0357346956986163E-2</v>
      </c>
      <c r="AV470" s="120">
        <f t="shared" si="100"/>
        <v>2.9220634626779998E-2</v>
      </c>
      <c r="AW470" s="120">
        <f t="shared" si="101"/>
        <v>0.16908390875811868</v>
      </c>
      <c r="AX470" s="120">
        <f t="shared" si="102"/>
        <v>1</v>
      </c>
      <c r="AY470" s="120">
        <f>SUMPRODUCT(AN470:AW470,幕後結果_最佳化!$Z$1005:$AI$1005)</f>
        <v>6.1754219736379665E-2</v>
      </c>
      <c r="AZ470" s="120">
        <f>(SUMPRODUCT(AN470:AW470,MMULT(AN470:AW470,幕後結果!$AB$9:$AK$18)))*252</f>
        <v>2.5027524780990778E-2</v>
      </c>
      <c r="BA470" s="120">
        <f t="shared" si="103"/>
        <v>0.15820090006378212</v>
      </c>
      <c r="BB470" s="115">
        <f t="shared" si="104"/>
        <v>0.11917896629398554</v>
      </c>
      <c r="BC470" s="53"/>
      <c r="BD470" s="53"/>
    </row>
    <row r="471" spans="1:56">
      <c r="A471" s="88">
        <v>470</v>
      </c>
      <c r="B471" s="116">
        <v>0.94232398507040216</v>
      </c>
      <c r="C471" s="116">
        <v>0.65010053823724556</v>
      </c>
      <c r="D471" s="116">
        <v>0.79800043235195561</v>
      </c>
      <c r="E471" s="116">
        <v>0.60890198910780691</v>
      </c>
      <c r="F471" s="116">
        <v>0.642578351574006</v>
      </c>
      <c r="G471" s="116">
        <v>0.81781529804541919</v>
      </c>
      <c r="H471" s="116">
        <v>0.96048498127230197</v>
      </c>
      <c r="I471" s="116">
        <v>0.49363579718647044</v>
      </c>
      <c r="J471" s="116">
        <v>0.57040963651951082</v>
      </c>
      <c r="K471" s="97">
        <v>0.69282615948987969</v>
      </c>
      <c r="L471" s="98"/>
      <c r="M471" s="99">
        <v>470</v>
      </c>
      <c r="N471" s="119">
        <v>1.5745860285642745</v>
      </c>
      <c r="O471" s="119">
        <v>0.38559191286184985</v>
      </c>
      <c r="P471" s="119">
        <v>0.83450026996013815</v>
      </c>
      <c r="Q471" s="119">
        <v>0.27645838071121875</v>
      </c>
      <c r="R471" s="119">
        <v>0.36535919467457151</v>
      </c>
      <c r="S471" s="119">
        <v>0.90707071374873394</v>
      </c>
      <c r="T471" s="119">
        <v>1.7563419554982349</v>
      </c>
      <c r="U471" s="116">
        <v>-1.5953367407120212E-2</v>
      </c>
      <c r="V471" s="116">
        <v>0.17741716310036623</v>
      </c>
      <c r="W471" s="91">
        <v>0.50387718922169999</v>
      </c>
      <c r="X471" s="53"/>
      <c r="Y471" s="92">
        <v>470</v>
      </c>
      <c r="Z471" s="116">
        <f>(幕後結果!$AB$2+幕後結果!$AB$4*幕後結果_最佳化!$N1472)*12/3</f>
        <v>2.7852204150661066</v>
      </c>
      <c r="AA471" s="116">
        <f>(幕後結果!$AC$2+幕後結果!$AC$4*幕後結果_最佳化!$O1472)*12/3</f>
        <v>0.48359370086280357</v>
      </c>
      <c r="AB471" s="116">
        <f>(幕後結果!$AD$2+幕後結果!$AD$4*幕後結果_最佳化!$P1472)*12/3</f>
        <v>1.0222819986007106</v>
      </c>
      <c r="AC471" s="116">
        <f>(幕後結果!$AE$2+幕後結果!$AE$4*幕後結果_最佳化!$Q1472)*12/3</f>
        <v>0.63240018424193511</v>
      </c>
      <c r="AD471" s="116">
        <f>(幕後結果!$AF$2+幕後結果!$AF$4*幕後結果_最佳化!$R1472)*12/3</f>
        <v>0.134681809217153</v>
      </c>
      <c r="AE471" s="116">
        <f>(幕後結果!$AG$2+幕後結果!$AG$4*幕後結果_最佳化!$S1472)*12/3</f>
        <v>1.4101812560151155</v>
      </c>
      <c r="AF471" s="116">
        <f>(幕後結果!$AH$2+幕後結果!$AH$4*幕後結果_最佳化!$T1472)*12/3</f>
        <v>1.0666663566340169</v>
      </c>
      <c r="AG471" s="116">
        <f>(幕後結果!$AI$2+幕後結果!$AI$4*幕後結果_最佳化!$U1472)*12/3</f>
        <v>0.29809003971784193</v>
      </c>
      <c r="AH471" s="116">
        <f>(幕後結果!$AJ$2+幕後結果!$AJ$4*幕後結果_最佳化!$V1472)*12/3</f>
        <v>0.58848354421114379</v>
      </c>
      <c r="AI471" s="93">
        <f>(幕後結果!$AK$2+幕後結果!$AK$4*幕後結果_最佳化!$W1472)*12/3</f>
        <v>1.1805790549582311</v>
      </c>
      <c r="AJ471" s="53"/>
      <c r="AK471" s="53"/>
      <c r="AL471" s="53"/>
      <c r="AM471" s="101">
        <v>470</v>
      </c>
      <c r="AN471" s="120">
        <f t="shared" si="92"/>
        <v>7.8666080042113489E-3</v>
      </c>
      <c r="AO471" s="120">
        <f t="shared" si="93"/>
        <v>2.1250895778011002E-2</v>
      </c>
      <c r="AP471" s="120">
        <f t="shared" si="94"/>
        <v>0.23799998565162148</v>
      </c>
      <c r="AQ471" s="120">
        <f t="shared" si="95"/>
        <v>0.18711553344980103</v>
      </c>
      <c r="AR471" s="120">
        <f t="shared" si="96"/>
        <v>5.4183964813890456E-2</v>
      </c>
      <c r="AS471" s="120">
        <f t="shared" si="97"/>
        <v>0.2143961310517383</v>
      </c>
      <c r="AT471" s="120">
        <f t="shared" si="98"/>
        <v>3.2200286206300208E-2</v>
      </c>
      <c r="AU471" s="120">
        <f t="shared" si="99"/>
        <v>3.5118568403526132E-2</v>
      </c>
      <c r="AV471" s="120">
        <f t="shared" si="100"/>
        <v>2.9571098200513599E-2</v>
      </c>
      <c r="AW471" s="120">
        <f t="shared" si="101"/>
        <v>0.18029692844038658</v>
      </c>
      <c r="AX471" s="120">
        <f t="shared" si="102"/>
        <v>1</v>
      </c>
      <c r="AY471" s="120">
        <f>SUMPRODUCT(AN471:AW471,幕後結果_最佳化!$Z$1005:$AI$1005)</f>
        <v>0.1496578351923146</v>
      </c>
      <c r="AZ471" s="120">
        <f>(SUMPRODUCT(AN471:AW471,MMULT(AN471:AW471,幕後結果!$AB$9:$AK$18)))*252</f>
        <v>3.1509376700895611E-2</v>
      </c>
      <c r="BA471" s="120">
        <f t="shared" si="103"/>
        <v>0.1775088073896493</v>
      </c>
      <c r="BB471" s="115">
        <f t="shared" si="104"/>
        <v>0.60142275057919037</v>
      </c>
      <c r="BC471" s="53"/>
      <c r="BD471" s="53"/>
    </row>
    <row r="472" spans="1:56">
      <c r="A472" s="88">
        <v>471</v>
      </c>
      <c r="B472" s="116">
        <v>0.72162083832418222</v>
      </c>
      <c r="C472" s="116">
        <v>0.31176319064578206</v>
      </c>
      <c r="D472" s="116">
        <v>0.76256324458392655</v>
      </c>
      <c r="E472" s="116">
        <v>0.20612182952813152</v>
      </c>
      <c r="F472" s="116">
        <v>0.44408586113801429</v>
      </c>
      <c r="G472" s="116">
        <v>0.35042881302229767</v>
      </c>
      <c r="H472" s="116">
        <v>0.37551949899332882</v>
      </c>
      <c r="I472" s="116">
        <v>7.1763684717155884E-2</v>
      </c>
      <c r="J472" s="116">
        <v>5.8328491778957714E-2</v>
      </c>
      <c r="K472" s="97">
        <v>0.61421815256676648</v>
      </c>
      <c r="L472" s="98"/>
      <c r="M472" s="99">
        <v>471</v>
      </c>
      <c r="N472" s="119">
        <v>0.58766328581947236</v>
      </c>
      <c r="O472" s="119">
        <v>-0.49085871140987236</v>
      </c>
      <c r="P472" s="119">
        <v>0.71457206579311983</v>
      </c>
      <c r="Q472" s="119">
        <v>-0.81995167048362982</v>
      </c>
      <c r="R472" s="119">
        <v>-0.14061800672643734</v>
      </c>
      <c r="S472" s="119">
        <v>-0.3841630186357054</v>
      </c>
      <c r="T472" s="119">
        <v>-0.3172696584922689</v>
      </c>
      <c r="U472" s="116">
        <v>-1.4627807962890018</v>
      </c>
      <c r="V472" s="116">
        <v>-1.5689611851514043</v>
      </c>
      <c r="W472" s="91">
        <v>0.29033012445623718</v>
      </c>
      <c r="X472" s="53"/>
      <c r="Y472" s="92">
        <v>471</v>
      </c>
      <c r="Z472" s="116">
        <f>(幕後結果!$AB$2+幕後結果!$AB$4*幕後結果_最佳化!$N1473)*12/3</f>
        <v>1.2029886947418678</v>
      </c>
      <c r="AA472" s="116">
        <f>(幕後結果!$AC$2+幕後結果!$AC$4*幕後結果_最佳化!$O1473)*12/3</f>
        <v>-9.4343716031772107E-2</v>
      </c>
      <c r="AB472" s="116">
        <f>(幕後結果!$AD$2+幕後結果!$AD$4*幕後結果_最佳化!$P1473)*12/3</f>
        <v>0.67470188929466035</v>
      </c>
      <c r="AC472" s="116">
        <f>(幕後結果!$AE$2+幕後結果!$AE$4*幕後結果_最佳化!$Q1473)*12/3</f>
        <v>-0.38693086224241968</v>
      </c>
      <c r="AD472" s="116">
        <f>(幕後結果!$AF$2+幕後結果!$AF$4*幕後結果_最佳化!$R1473)*12/3</f>
        <v>-0.31689730410300881</v>
      </c>
      <c r="AE472" s="116">
        <f>(幕後結果!$AG$2+幕後結果!$AG$4*幕後結果_最佳化!$S1473)*12/3</f>
        <v>0.18121338388215913</v>
      </c>
      <c r="AF472" s="116">
        <f>(幕後結果!$AH$2+幕後結果!$AH$4*幕後結果_最佳化!$T1473)*12/3</f>
        <v>-0.16481681617736998</v>
      </c>
      <c r="AG472" s="116">
        <f>(幕後結果!$AI$2+幕後結果!$AI$4*幕後結果_最佳化!$U1473)*12/3</f>
        <v>-0.66710778667235482</v>
      </c>
      <c r="AH472" s="116">
        <f>(幕後結果!$AJ$2+幕後結果!$AJ$4*幕後結果_最佳化!$V1473)*12/3</f>
        <v>-1.1572315766800847</v>
      </c>
      <c r="AI472" s="93">
        <f>(幕後結果!$AK$2+幕後結果!$AK$4*幕後結果_最佳化!$W1473)*12/3</f>
        <v>-0.11658046665257898</v>
      </c>
      <c r="AJ472" s="53"/>
      <c r="AK472" s="53"/>
      <c r="AL472" s="53"/>
      <c r="AM472" s="101">
        <v>471</v>
      </c>
      <c r="AN472" s="120">
        <f t="shared" si="92"/>
        <v>4.962534570022293E-2</v>
      </c>
      <c r="AO472" s="120">
        <f t="shared" si="93"/>
        <v>0.11338898422865197</v>
      </c>
      <c r="AP472" s="120">
        <f t="shared" si="94"/>
        <v>0.10127542712786887</v>
      </c>
      <c r="AQ472" s="120">
        <f t="shared" si="95"/>
        <v>1.1698751800174621E-2</v>
      </c>
      <c r="AR472" s="120">
        <f t="shared" si="96"/>
        <v>0.15262021923572</v>
      </c>
      <c r="AS472" s="120">
        <f t="shared" si="97"/>
        <v>0.12015396877941335</v>
      </c>
      <c r="AT472" s="120">
        <f t="shared" si="98"/>
        <v>0.14295644457313375</v>
      </c>
      <c r="AU472" s="120">
        <f t="shared" si="99"/>
        <v>0.13282981050957313</v>
      </c>
      <c r="AV472" s="120">
        <f t="shared" si="100"/>
        <v>0.11891001318355665</v>
      </c>
      <c r="AW472" s="120">
        <f t="shared" si="101"/>
        <v>5.6541034861684603E-2</v>
      </c>
      <c r="AX472" s="120">
        <f t="shared" si="102"/>
        <v>0.99999999999999978</v>
      </c>
      <c r="AY472" s="120">
        <f>SUMPRODUCT(AN472:AW472,幕後結果_最佳化!$Z$1005:$AI$1005)</f>
        <v>3.068096633771945E-2</v>
      </c>
      <c r="AZ472" s="120">
        <f>(SUMPRODUCT(AN472:AW472,MMULT(AN472:AW472,幕後結果!$AB$9:$AK$18)))*252</f>
        <v>2.0445908209095354E-2</v>
      </c>
      <c r="BA472" s="120">
        <f t="shared" si="103"/>
        <v>0.1429891891336382</v>
      </c>
      <c r="BB472" s="115">
        <f t="shared" si="104"/>
        <v>-8.5454248228938476E-2</v>
      </c>
      <c r="BC472" s="53"/>
      <c r="BD472" s="53"/>
    </row>
    <row r="473" spans="1:56">
      <c r="A473" s="88">
        <v>472</v>
      </c>
      <c r="B473" s="116">
        <v>0.13480242325977621</v>
      </c>
      <c r="C473" s="116">
        <v>0.23842645140198515</v>
      </c>
      <c r="D473" s="116">
        <v>0.95140531202588696</v>
      </c>
      <c r="E473" s="116">
        <v>0.34259265913194104</v>
      </c>
      <c r="F473" s="116">
        <v>0.97029595356376075</v>
      </c>
      <c r="G473" s="116">
        <v>0.10700010679329619</v>
      </c>
      <c r="H473" s="116">
        <v>0.74867702408766901</v>
      </c>
      <c r="I473" s="116">
        <v>0.82286707808559578</v>
      </c>
      <c r="J473" s="116">
        <v>0.8362047245091706</v>
      </c>
      <c r="K473" s="97">
        <v>0.89345554726441745</v>
      </c>
      <c r="L473" s="98"/>
      <c r="M473" s="99">
        <v>472</v>
      </c>
      <c r="N473" s="119">
        <v>-1.1039730083462311</v>
      </c>
      <c r="O473" s="119">
        <v>-0.71137335990037009</v>
      </c>
      <c r="P473" s="119">
        <v>1.6586349436077021</v>
      </c>
      <c r="Q473" s="119">
        <v>-0.40539754090426838</v>
      </c>
      <c r="R473" s="119">
        <v>1.8851610857696326</v>
      </c>
      <c r="S473" s="119">
        <v>-1.2426408392247594</v>
      </c>
      <c r="T473" s="119">
        <v>0.67033234589002766</v>
      </c>
      <c r="U473" s="116">
        <v>0.92634668075421489</v>
      </c>
      <c r="V473" s="116">
        <v>0.97897860492556499</v>
      </c>
      <c r="W473" s="91">
        <v>1.245116566259433</v>
      </c>
      <c r="X473" s="53"/>
      <c r="Y473" s="92">
        <v>472</v>
      </c>
      <c r="Z473" s="116">
        <f>(幕後結果!$AB$2+幕後結果!$AB$4*幕後結果_最佳化!$N1474)*12/3</f>
        <v>-1.509037776992632</v>
      </c>
      <c r="AA473" s="116">
        <f>(幕後結果!$AC$2+幕後結果!$AC$4*幕後結果_最佳化!$O1474)*12/3</f>
        <v>-0.16537771395821471</v>
      </c>
      <c r="AB473" s="116">
        <f>(幕後結果!$AD$2+幕後結果!$AD$4*幕後結果_最佳化!$P1474)*12/3</f>
        <v>1.0508831069795841</v>
      </c>
      <c r="AC473" s="116">
        <f>(幕後結果!$AE$2+幕後結果!$AE$4*幕後結果_最佳化!$Q1474)*12/3</f>
        <v>-0.22391390695216354</v>
      </c>
      <c r="AD473" s="116">
        <f>(幕後結果!$AF$2+幕後結果!$AF$4*幕後結果_最佳化!$R1474)*12/3</f>
        <v>0.65797581196809485</v>
      </c>
      <c r="AE473" s="116">
        <f>(幕後結果!$AG$2+幕後結果!$AG$4*幕後結果_最佳化!$S1474)*12/3</f>
        <v>-0.45172203184266274</v>
      </c>
      <c r="AF473" s="116">
        <f>(幕後結果!$AH$2+幕後結果!$AH$4*幕後結果_最佳化!$T1474)*12/3</f>
        <v>0.30442719130665841</v>
      </c>
      <c r="AG473" s="116">
        <f>(幕後結果!$AI$2+幕後結果!$AI$4*幕後結果_最佳化!$U1474)*12/3</f>
        <v>0.34359711828991663</v>
      </c>
      <c r="AH473" s="116">
        <f>(幕後結果!$AJ$2+幕後結果!$AJ$4*幕後結果_最佳化!$V1474)*12/3</f>
        <v>0.66986886794044453</v>
      </c>
      <c r="AI473" s="93">
        <f>(幕後結果!$AK$2+幕後結果!$AK$4*幕後結果_最佳化!$W1474)*12/3</f>
        <v>1.5591151470381523</v>
      </c>
      <c r="AJ473" s="53"/>
      <c r="AK473" s="53"/>
      <c r="AL473" s="53"/>
      <c r="AM473" s="101">
        <v>472</v>
      </c>
      <c r="AN473" s="120">
        <f t="shared" si="92"/>
        <v>0.19595787478329635</v>
      </c>
      <c r="AO473" s="120">
        <f t="shared" si="93"/>
        <v>8.9402034666551111E-3</v>
      </c>
      <c r="AP473" s="120">
        <f t="shared" si="94"/>
        <v>3.919497370245658E-2</v>
      </c>
      <c r="AQ473" s="120">
        <f t="shared" si="95"/>
        <v>1.2643370906549387E-2</v>
      </c>
      <c r="AR473" s="120">
        <f t="shared" si="96"/>
        <v>0.17432182919784647</v>
      </c>
      <c r="AS473" s="120">
        <f t="shared" si="97"/>
        <v>0.1780808163390355</v>
      </c>
      <c r="AT473" s="120">
        <f t="shared" si="98"/>
        <v>0.20012530545650631</v>
      </c>
      <c r="AU473" s="120">
        <f t="shared" si="99"/>
        <v>4.9291621445516125E-2</v>
      </c>
      <c r="AV473" s="120">
        <f t="shared" si="100"/>
        <v>6.9232657005147566E-2</v>
      </c>
      <c r="AW473" s="120">
        <f t="shared" si="101"/>
        <v>7.2211347696990447E-2</v>
      </c>
      <c r="AX473" s="120">
        <f t="shared" si="102"/>
        <v>0.99999999999999989</v>
      </c>
      <c r="AY473" s="120">
        <f>SUMPRODUCT(AN473:AW473,幕後結果_最佳化!$Z$1005:$AI$1005)</f>
        <v>7.7346145910074202E-2</v>
      </c>
      <c r="AZ473" s="120">
        <f>(SUMPRODUCT(AN473:AW473,MMULT(AN473:AW473,幕後結果!$AB$9:$AK$18)))*252</f>
        <v>4.0213242611535867E-2</v>
      </c>
      <c r="BA473" s="120">
        <f t="shared" si="103"/>
        <v>0.20053239791000324</v>
      </c>
      <c r="BB473" s="115">
        <f t="shared" si="104"/>
        <v>0.17177347036728327</v>
      </c>
      <c r="BC473" s="53"/>
      <c r="BD473" s="53"/>
    </row>
    <row r="474" spans="1:56">
      <c r="A474" s="88">
        <v>473</v>
      </c>
      <c r="B474" s="116">
        <v>0.88880278267278134</v>
      </c>
      <c r="C474" s="116">
        <v>0.24113855454324518</v>
      </c>
      <c r="D474" s="116">
        <v>0.39150681562703582</v>
      </c>
      <c r="E474" s="116">
        <v>0.55950144072729269</v>
      </c>
      <c r="F474" s="116">
        <v>0.27593266038563291</v>
      </c>
      <c r="G474" s="116">
        <v>0.65269153234919419</v>
      </c>
      <c r="H474" s="116">
        <v>0.90244760667654367</v>
      </c>
      <c r="I474" s="116">
        <v>0.13458798259425064</v>
      </c>
      <c r="J474" s="116">
        <v>0.37286661498900942</v>
      </c>
      <c r="K474" s="97">
        <v>0.78376476187610722</v>
      </c>
      <c r="L474" s="98"/>
      <c r="M474" s="99">
        <v>473</v>
      </c>
      <c r="N474" s="119">
        <v>1.2201858369032947</v>
      </c>
      <c r="O474" s="119">
        <v>-0.70264484311813868</v>
      </c>
      <c r="P474" s="119">
        <v>-0.27539389845536899</v>
      </c>
      <c r="Q474" s="119">
        <v>0.14970531009819987</v>
      </c>
      <c r="R474" s="119">
        <v>-0.59496731274377013</v>
      </c>
      <c r="S474" s="119">
        <v>0.39259729831400186</v>
      </c>
      <c r="T474" s="119">
        <v>1.2956247827865159</v>
      </c>
      <c r="U474" s="116">
        <v>-1.1049622077722243</v>
      </c>
      <c r="V474" s="116">
        <v>-0.32427052860711364</v>
      </c>
      <c r="W474" s="91">
        <v>0.78497116301189618</v>
      </c>
      <c r="X474" s="53"/>
      <c r="Y474" s="92">
        <v>473</v>
      </c>
      <c r="Z474" s="116">
        <f>(幕後結果!$AB$2+幕後結果!$AB$4*幕後結果_最佳化!$N1475)*12/3</f>
        <v>2.2170470407496241</v>
      </c>
      <c r="AA474" s="116">
        <f>(幕後結果!$AC$2+幕後結果!$AC$4*幕後結果_最佳化!$O1475)*12/3</f>
        <v>-0.27887983126267146</v>
      </c>
      <c r="AB474" s="116">
        <f>(幕後結果!$AD$2+幕後結果!$AD$4*幕後結果_最佳化!$P1475)*12/3</f>
        <v>2.2926933151395063E-2</v>
      </c>
      <c r="AC474" s="116">
        <f>(幕後結果!$AE$2+幕後結果!$AE$4*幕後結果_最佳化!$Q1475)*12/3</f>
        <v>0.2792599675470277</v>
      </c>
      <c r="AD474" s="116">
        <f>(幕後結果!$AF$2+幕後結果!$AF$4*幕後結果_最佳化!$R1475)*12/3</f>
        <v>-0.58068143859702204</v>
      </c>
      <c r="AE474" s="116">
        <f>(幕後結果!$AG$2+幕後結果!$AG$4*幕後結果_最佳化!$S1475)*12/3</f>
        <v>0.90312516870606485</v>
      </c>
      <c r="AF474" s="116">
        <f>(幕後結果!$AH$2+幕後結果!$AH$4*幕後結果_最佳化!$T1475)*12/3</f>
        <v>0.59885672821322733</v>
      </c>
      <c r="AG474" s="116">
        <f>(幕後結果!$AI$2+幕後結果!$AI$4*幕後結果_最佳化!$U1475)*12/3</f>
        <v>-0.46668767239741554</v>
      </c>
      <c r="AH474" s="116">
        <f>(幕後結果!$AJ$2+幕後結果!$AJ$4*幕後結果_最佳化!$V1475)*12/3</f>
        <v>-0.36790186593919155</v>
      </c>
      <c r="AI474" s="93">
        <f>(幕後結果!$AK$2+幕後結果!$AK$4*幕後結果_最佳化!$W1475)*12/3</f>
        <v>0.63769527346684984</v>
      </c>
      <c r="AJ474" s="53"/>
      <c r="AK474" s="53"/>
      <c r="AL474" s="53"/>
      <c r="AM474" s="101">
        <v>473</v>
      </c>
      <c r="AN474" s="120">
        <f t="shared" si="92"/>
        <v>0.1144340487567771</v>
      </c>
      <c r="AO474" s="120">
        <f t="shared" si="93"/>
        <v>0.11771518802950016</v>
      </c>
      <c r="AP474" s="120">
        <f t="shared" si="94"/>
        <v>9.5140717904962559E-3</v>
      </c>
      <c r="AQ474" s="120">
        <f t="shared" si="95"/>
        <v>0.10051492446374768</v>
      </c>
      <c r="AR474" s="120">
        <f t="shared" si="96"/>
        <v>0.14208785660295589</v>
      </c>
      <c r="AS474" s="120">
        <f t="shared" si="97"/>
        <v>3.5405592232748272E-2</v>
      </c>
      <c r="AT474" s="120">
        <f t="shared" si="98"/>
        <v>8.2639554234541363E-2</v>
      </c>
      <c r="AU474" s="120">
        <f t="shared" si="99"/>
        <v>0.12749663661496433</v>
      </c>
      <c r="AV474" s="120">
        <f t="shared" si="100"/>
        <v>0.12668007360635675</v>
      </c>
      <c r="AW474" s="120">
        <f t="shared" si="101"/>
        <v>0.14351205366791228</v>
      </c>
      <c r="AX474" s="120">
        <f t="shared" si="102"/>
        <v>1</v>
      </c>
      <c r="AY474" s="120">
        <f>SUMPRODUCT(AN474:AW474,幕後結果_最佳化!$Z$1005:$AI$1005)</f>
        <v>3.2796187218602384E-2</v>
      </c>
      <c r="AZ474" s="120">
        <f>(SUMPRODUCT(AN474:AW474,MMULT(AN474:AW474,幕後結果!$AB$9:$AK$18)))*252</f>
        <v>2.6320411203948187E-2</v>
      </c>
      <c r="BA474" s="120">
        <f t="shared" si="103"/>
        <v>0.16223566563474318</v>
      </c>
      <c r="BB474" s="115">
        <f t="shared" si="104"/>
        <v>-6.2278616368766325E-2</v>
      </c>
      <c r="BC474" s="53"/>
      <c r="BD474" s="53"/>
    </row>
    <row r="475" spans="1:56">
      <c r="A475" s="88">
        <v>474</v>
      </c>
      <c r="B475" s="116">
        <v>0.58630626441896183</v>
      </c>
      <c r="C475" s="116">
        <v>0.24076205877784629</v>
      </c>
      <c r="D475" s="116">
        <v>0.79323544516375311</v>
      </c>
      <c r="E475" s="116">
        <v>0.64616751191251076</v>
      </c>
      <c r="F475" s="116">
        <v>0.49447209853451279</v>
      </c>
      <c r="G475" s="116">
        <v>0.36437941425009224</v>
      </c>
      <c r="H475" s="116">
        <v>0.82235321757147739</v>
      </c>
      <c r="I475" s="116">
        <v>0.84503494067158269</v>
      </c>
      <c r="J475" s="116">
        <v>0.71672430484134342</v>
      </c>
      <c r="K475" s="97">
        <v>0.4141206480841495</v>
      </c>
      <c r="L475" s="98"/>
      <c r="M475" s="99">
        <v>474</v>
      </c>
      <c r="N475" s="119">
        <v>0.21805344359260406</v>
      </c>
      <c r="O475" s="119">
        <v>-0.70385333079496648</v>
      </c>
      <c r="P475" s="119">
        <v>0.81769895088229905</v>
      </c>
      <c r="Q475" s="119">
        <v>0.37499393646157669</v>
      </c>
      <c r="R475" s="119">
        <v>-1.3856837546384882E-2</v>
      </c>
      <c r="S475" s="119">
        <v>-0.34677703861187154</v>
      </c>
      <c r="T475" s="119">
        <v>0.92437027624444978</v>
      </c>
      <c r="U475" s="116">
        <v>1.0153686764114578</v>
      </c>
      <c r="V475" s="116">
        <v>0.57313780707248718</v>
      </c>
      <c r="W475" s="91">
        <v>-0.21695771806930789</v>
      </c>
      <c r="X475" s="53"/>
      <c r="Y475" s="92">
        <v>474</v>
      </c>
      <c r="Z475" s="116">
        <f>(幕後結果!$AB$2+幕後結果!$AB$4*幕後結果_最佳化!$N1476)*12/3</f>
        <v>0.6104312521107097</v>
      </c>
      <c r="AA475" s="116">
        <f>(幕後結果!$AC$2+幕後結果!$AC$4*幕後結果_最佳化!$O1476)*12/3</f>
        <v>-0.22810681490850149</v>
      </c>
      <c r="AB475" s="116">
        <f>(幕後結果!$AD$2+幕後結果!$AD$4*幕後結果_最佳化!$P1476)*12/3</f>
        <v>0.66640910136164844</v>
      </c>
      <c r="AC475" s="116">
        <f>(幕後結果!$AE$2+幕後結果!$AE$4*幕後結果_最佳化!$Q1476)*12/3</f>
        <v>0.43771921193741353</v>
      </c>
      <c r="AD475" s="116">
        <f>(幕後結果!$AF$2+幕後結果!$AF$4*幕後結果_最佳化!$R1476)*12/3</f>
        <v>-0.28270132054373115</v>
      </c>
      <c r="AE475" s="116">
        <f>(幕後結果!$AG$2+幕後結果!$AG$4*幕後結果_最佳化!$S1476)*12/3</f>
        <v>0.45332966169944983</v>
      </c>
      <c r="AF475" s="116">
        <f>(幕後結果!$AH$2+幕後結果!$AH$4*幕後結果_最佳化!$T1476)*12/3</f>
        <v>0.42260655601727065</v>
      </c>
      <c r="AG475" s="116">
        <f>(幕後結果!$AI$2+幕後結果!$AI$4*幕後結果_最佳化!$U1476)*12/3</f>
        <v>0.31597883351818268</v>
      </c>
      <c r="AH475" s="116">
        <f>(幕後結果!$AJ$2+幕後結果!$AJ$4*幕後結果_最佳化!$V1476)*12/3</f>
        <v>0.41832264482436338</v>
      </c>
      <c r="AI475" s="93">
        <f>(幕後結果!$AK$2+幕後結果!$AK$4*幕後結果_最佳化!$W1476)*12/3</f>
        <v>0.70406700010064238</v>
      </c>
      <c r="AJ475" s="53"/>
      <c r="AK475" s="53"/>
      <c r="AL475" s="53"/>
      <c r="AM475" s="101">
        <v>474</v>
      </c>
      <c r="AN475" s="120">
        <f t="shared" si="92"/>
        <v>0.13672469735081655</v>
      </c>
      <c r="AO475" s="120">
        <f t="shared" si="93"/>
        <v>0.16068249810012533</v>
      </c>
      <c r="AP475" s="120">
        <f t="shared" si="94"/>
        <v>0.11233824127222622</v>
      </c>
      <c r="AQ475" s="120">
        <f t="shared" si="95"/>
        <v>0.15689260502411148</v>
      </c>
      <c r="AR475" s="120">
        <f t="shared" si="96"/>
        <v>3.6744341253750069E-2</v>
      </c>
      <c r="AS475" s="120">
        <f t="shared" si="97"/>
        <v>6.9994241877064517E-2</v>
      </c>
      <c r="AT475" s="120">
        <f t="shared" si="98"/>
        <v>0.12867214509518382</v>
      </c>
      <c r="AU475" s="120">
        <f t="shared" si="99"/>
        <v>6.0366492871685877E-2</v>
      </c>
      <c r="AV475" s="120">
        <f t="shared" si="100"/>
        <v>9.0695577688298265E-2</v>
      </c>
      <c r="AW475" s="120">
        <f t="shared" si="101"/>
        <v>4.6889159466737947E-2</v>
      </c>
      <c r="AX475" s="120">
        <f t="shared" si="102"/>
        <v>1</v>
      </c>
      <c r="AY475" s="120">
        <f>SUMPRODUCT(AN475:AW475,幕後結果_最佳化!$Z$1005:$AI$1005)</f>
        <v>0.10291187863406281</v>
      </c>
      <c r="AZ475" s="120">
        <f>(SUMPRODUCT(AN475:AW475,MMULT(AN475:AW475,幕後結果!$AB$9:$AK$18)))*252</f>
        <v>3.0631999073588524E-2</v>
      </c>
      <c r="BA475" s="120">
        <f t="shared" si="103"/>
        <v>0.17501999621068595</v>
      </c>
      <c r="BB475" s="115">
        <f t="shared" si="104"/>
        <v>0.34288584123737259</v>
      </c>
      <c r="BC475" s="53"/>
      <c r="BD475" s="53"/>
    </row>
    <row r="476" spans="1:56">
      <c r="A476" s="88">
        <v>475</v>
      </c>
      <c r="B476" s="116">
        <v>0.2965123785855055</v>
      </c>
      <c r="C476" s="116">
        <v>0.4692071883463127</v>
      </c>
      <c r="D476" s="116">
        <v>0.6821016311584891</v>
      </c>
      <c r="E476" s="116">
        <v>0.92674583213899653</v>
      </c>
      <c r="F476" s="116">
        <v>0.3814958590830313</v>
      </c>
      <c r="G476" s="116">
        <v>0.43146368372774901</v>
      </c>
      <c r="H476" s="116">
        <v>0.38379991571505334</v>
      </c>
      <c r="I476" s="116">
        <v>0.68870795956983422</v>
      </c>
      <c r="J476" s="116">
        <v>0.45552329326318053</v>
      </c>
      <c r="K476" s="97">
        <v>0.82534804463767597</v>
      </c>
      <c r="L476" s="98"/>
      <c r="M476" s="99">
        <v>475</v>
      </c>
      <c r="N476" s="119">
        <v>-0.53445791765843198</v>
      </c>
      <c r="O476" s="119">
        <v>-7.7262934529976041E-2</v>
      </c>
      <c r="P476" s="119">
        <v>0.47358378919911881</v>
      </c>
      <c r="Q476" s="119">
        <v>1.4519757946799139</v>
      </c>
      <c r="R476" s="119">
        <v>-0.301554473316336</v>
      </c>
      <c r="S476" s="119">
        <v>-0.17264895712988351</v>
      </c>
      <c r="T476" s="119">
        <v>-0.29551586928972479</v>
      </c>
      <c r="U476" s="116">
        <v>0.49219134710894619</v>
      </c>
      <c r="V476" s="116">
        <v>-0.11171852995717013</v>
      </c>
      <c r="W476" s="91">
        <v>0.93594033035922364</v>
      </c>
      <c r="X476" s="53"/>
      <c r="Y476" s="92">
        <v>475</v>
      </c>
      <c r="Z476" s="116">
        <f>(幕後結果!$AB$2+幕後結果!$AB$4*幕後結果_最佳化!$N1477)*12/3</f>
        <v>-0.59599281140247484</v>
      </c>
      <c r="AA476" s="116">
        <f>(幕後結果!$AC$2+幕後結果!$AC$4*幕後結果_最佳化!$O1477)*12/3</f>
        <v>0.26020617545905272</v>
      </c>
      <c r="AB476" s="116">
        <f>(幕後結果!$AD$2+幕後結果!$AD$4*幕後結果_最佳化!$P1477)*12/3</f>
        <v>0.29165676507689509</v>
      </c>
      <c r="AC476" s="116">
        <f>(幕後結果!$AE$2+幕後結果!$AE$4*幕後結果_最佳化!$Q1477)*12/3</f>
        <v>1.1093840271567454</v>
      </c>
      <c r="AD476" s="116">
        <f>(幕後結果!$AF$2+幕後結果!$AF$4*幕後結果_最佳化!$R1477)*12/3</f>
        <v>-0.60317397969647057</v>
      </c>
      <c r="AE476" s="116">
        <f>(幕後結果!$AG$2+幕後結果!$AG$4*幕後結果_最佳化!$S1477)*12/3</f>
        <v>0.78493571645234861</v>
      </c>
      <c r="AF476" s="116">
        <f>(幕後結果!$AH$2+幕後結果!$AH$4*幕後結果_最佳化!$T1477)*12/3</f>
        <v>-0.17068438273888945</v>
      </c>
      <c r="AG476" s="116">
        <f>(幕後結果!$AI$2+幕後結果!$AI$4*幕後結果_最佳化!$U1477)*12/3</f>
        <v>0.24347070189246525</v>
      </c>
      <c r="AH476" s="116">
        <f>(幕後結果!$AJ$2+幕後結果!$AJ$4*幕後結果_最佳化!$V1477)*12/3</f>
        <v>-0.2323747618428523</v>
      </c>
      <c r="AI476" s="93">
        <f>(幕後結果!$AK$2+幕後結果!$AK$4*幕後結果_最佳化!$W1477)*12/3</f>
        <v>0.84033541942045853</v>
      </c>
      <c r="AJ476" s="53"/>
      <c r="AK476" s="53"/>
      <c r="AL476" s="53"/>
      <c r="AM476" s="101">
        <v>475</v>
      </c>
      <c r="AN476" s="120">
        <f t="shared" si="92"/>
        <v>0.13465192681765842</v>
      </c>
      <c r="AO476" s="120">
        <f t="shared" si="93"/>
        <v>9.9773638323829877E-2</v>
      </c>
      <c r="AP476" s="120">
        <f t="shared" si="94"/>
        <v>0.13035274196361796</v>
      </c>
      <c r="AQ476" s="120">
        <f t="shared" si="95"/>
        <v>1.1141338904496528E-3</v>
      </c>
      <c r="AR476" s="120">
        <f t="shared" si="96"/>
        <v>5.8220210853830119E-2</v>
      </c>
      <c r="AS476" s="120">
        <f t="shared" si="97"/>
        <v>0.12112093575153227</v>
      </c>
      <c r="AT476" s="120">
        <f t="shared" si="98"/>
        <v>7.8671693427300571E-2</v>
      </c>
      <c r="AU476" s="120">
        <f t="shared" si="99"/>
        <v>0.18201033972178873</v>
      </c>
      <c r="AV476" s="120">
        <f t="shared" si="100"/>
        <v>0.13187003868927094</v>
      </c>
      <c r="AW476" s="120">
        <f t="shared" si="101"/>
        <v>6.2214340560721455E-2</v>
      </c>
      <c r="AX476" s="120">
        <f t="shared" si="102"/>
        <v>1</v>
      </c>
      <c r="AY476" s="120">
        <f>SUMPRODUCT(AN476:AW476,幕後結果_最佳化!$Z$1005:$AI$1005)</f>
        <v>9.3082469968405954E-2</v>
      </c>
      <c r="AZ476" s="120">
        <f>(SUMPRODUCT(AN476:AW476,MMULT(AN476:AW476,幕後結果!$AB$9:$AK$18)))*252</f>
        <v>2.9159288749665731E-2</v>
      </c>
      <c r="BA476" s="120">
        <f t="shared" si="103"/>
        <v>0.17076091107061278</v>
      </c>
      <c r="BB476" s="115">
        <f t="shared" si="104"/>
        <v>0.2938756279395498</v>
      </c>
      <c r="BC476" s="53"/>
      <c r="BD476" s="53"/>
    </row>
    <row r="477" spans="1:56">
      <c r="A477" s="88">
        <v>476</v>
      </c>
      <c r="B477" s="116">
        <v>0.66132845047094713</v>
      </c>
      <c r="C477" s="116">
        <v>0.30826544881536022</v>
      </c>
      <c r="D477" s="116">
        <v>0.96395897163806699</v>
      </c>
      <c r="E477" s="116">
        <v>0.74425258100758374</v>
      </c>
      <c r="F477" s="116">
        <v>0.11679730232191576</v>
      </c>
      <c r="G477" s="116">
        <v>0.66873623923184633</v>
      </c>
      <c r="H477" s="116">
        <v>0.87736351935912116</v>
      </c>
      <c r="I477" s="116">
        <v>5.0599907596970972E-3</v>
      </c>
      <c r="J477" s="116">
        <v>0.56774528200474861</v>
      </c>
      <c r="K477" s="97">
        <v>0.66866058018241925</v>
      </c>
      <c r="L477" s="98"/>
      <c r="M477" s="99">
        <v>476</v>
      </c>
      <c r="N477" s="119">
        <v>0.41609143236178114</v>
      </c>
      <c r="O477" s="119">
        <v>-0.5007729887070127</v>
      </c>
      <c r="P477" s="119">
        <v>1.7985994986890379</v>
      </c>
      <c r="Q477" s="119">
        <v>0.6565118618014002</v>
      </c>
      <c r="R477" s="119">
        <v>-1.1911502534821361</v>
      </c>
      <c r="S477" s="119">
        <v>0.43642621614375016</v>
      </c>
      <c r="T477" s="119">
        <v>1.1619076945399101</v>
      </c>
      <c r="U477" s="116">
        <v>-2.5717024913019864</v>
      </c>
      <c r="V477" s="116">
        <v>0.17063670343107135</v>
      </c>
      <c r="W477" s="91">
        <v>0.43621762752106324</v>
      </c>
      <c r="X477" s="53"/>
      <c r="Y477" s="92">
        <v>476</v>
      </c>
      <c r="Z477" s="116">
        <f>(幕後結果!$AB$2+幕後結果!$AB$4*幕後結果_最佳化!$N1478)*12/3</f>
        <v>0.92792518966893167</v>
      </c>
      <c r="AA477" s="116">
        <f>(幕後結果!$AC$2+幕後結果!$AC$4*幕後結果_最佳化!$O1478)*12/3</f>
        <v>-9.2615413496264121E-2</v>
      </c>
      <c r="AB477" s="116">
        <f>(幕後結果!$AD$2+幕後結果!$AD$4*幕後結果_最佳化!$P1478)*12/3</f>
        <v>1.4766043832759952</v>
      </c>
      <c r="AC477" s="116">
        <f>(幕後結果!$AE$2+幕後結果!$AE$4*幕後結果_最佳化!$Q1478)*12/3</f>
        <v>0.81327204513258256</v>
      </c>
      <c r="AD477" s="116">
        <f>(幕後結果!$AF$2+幕後結果!$AF$4*幕後結果_最佳化!$R1478)*12/3</f>
        <v>-0.7844607147923367</v>
      </c>
      <c r="AE477" s="116">
        <f>(幕後結果!$AG$2+幕後結果!$AG$4*幕後結果_最佳化!$S1478)*12/3</f>
        <v>1.1487021215567697</v>
      </c>
      <c r="AF477" s="116">
        <f>(幕後結果!$AH$2+幕後結果!$AH$4*幕後結果_最佳化!$T1478)*12/3</f>
        <v>0.57049468598087161</v>
      </c>
      <c r="AG477" s="116">
        <f>(幕後結果!$AI$2+幕後結果!$AI$4*幕後結果_最佳化!$U1478)*12/3</f>
        <v>-0.98699634150979643</v>
      </c>
      <c r="AH477" s="116">
        <f>(幕後結果!$AJ$2+幕後結果!$AJ$4*幕後結果_最佳化!$V1478)*12/3</f>
        <v>-0.23786036165405766</v>
      </c>
      <c r="AI477" s="93">
        <f>(幕後結果!$AK$2+幕後結果!$AK$4*幕後結果_最佳化!$W1478)*12/3</f>
        <v>0.50523387052121826</v>
      </c>
      <c r="AJ477" s="53"/>
      <c r="AK477" s="53"/>
      <c r="AL477" s="53"/>
      <c r="AM477" s="101">
        <v>476</v>
      </c>
      <c r="AN477" s="120">
        <f t="shared" si="92"/>
        <v>0.12699737845579442</v>
      </c>
      <c r="AO477" s="120">
        <f t="shared" si="93"/>
        <v>0.12934898826255944</v>
      </c>
      <c r="AP477" s="120">
        <f t="shared" si="94"/>
        <v>0.10941643455499149</v>
      </c>
      <c r="AQ477" s="120">
        <f t="shared" si="95"/>
        <v>2.2538310409265086E-2</v>
      </c>
      <c r="AR477" s="120">
        <f t="shared" si="96"/>
        <v>0.10445882161001668</v>
      </c>
      <c r="AS477" s="120">
        <f t="shared" si="97"/>
        <v>0.13831471531378225</v>
      </c>
      <c r="AT477" s="120">
        <f t="shared" si="98"/>
        <v>0.10892278135536548</v>
      </c>
      <c r="AU477" s="120">
        <f t="shared" si="99"/>
        <v>5.8576800877717869E-2</v>
      </c>
      <c r="AV477" s="120">
        <f t="shared" si="100"/>
        <v>0.10213843662751222</v>
      </c>
      <c r="AW477" s="120">
        <f t="shared" si="101"/>
        <v>9.9287332532994932E-2</v>
      </c>
      <c r="AX477" s="120">
        <f t="shared" si="102"/>
        <v>0.99999999999999989</v>
      </c>
      <c r="AY477" s="120">
        <f>SUMPRODUCT(AN477:AW477,幕後結果_最佳化!$Z$1005:$AI$1005)</f>
        <v>0.10229468824558104</v>
      </c>
      <c r="AZ477" s="120">
        <f>(SUMPRODUCT(AN477:AW477,MMULT(AN477:AW477,幕後結果!$AB$9:$AK$18)))*252</f>
        <v>2.8474884348982276E-2</v>
      </c>
      <c r="BA477" s="120">
        <f t="shared" si="103"/>
        <v>0.16874502762743049</v>
      </c>
      <c r="BB477" s="115">
        <f t="shared" si="104"/>
        <v>0.35197889431573437</v>
      </c>
      <c r="BC477" s="53"/>
      <c r="BD477" s="53"/>
    </row>
    <row r="478" spans="1:56">
      <c r="A478" s="88">
        <v>477</v>
      </c>
      <c r="B478" s="116">
        <v>0.76671871552934778</v>
      </c>
      <c r="C478" s="116">
        <v>0.26491495601213377</v>
      </c>
      <c r="D478" s="116">
        <v>0.48238233407760078</v>
      </c>
      <c r="E478" s="116">
        <v>0.66165823184415751</v>
      </c>
      <c r="F478" s="116">
        <v>0.23320104997003277</v>
      </c>
      <c r="G478" s="116">
        <v>4.2735659991748554E-2</v>
      </c>
      <c r="H478" s="116">
        <v>3.2553545351652335E-2</v>
      </c>
      <c r="I478" s="116">
        <v>0.15681845250469606</v>
      </c>
      <c r="J478" s="116">
        <v>0.22103276331643795</v>
      </c>
      <c r="K478" s="97">
        <v>0.53555562404799506</v>
      </c>
      <c r="L478" s="98"/>
      <c r="M478" s="99">
        <v>477</v>
      </c>
      <c r="N478" s="119">
        <v>0.72808334423877397</v>
      </c>
      <c r="O478" s="119">
        <v>-0.62826567739754868</v>
      </c>
      <c r="P478" s="119">
        <v>-4.417530303302411E-2</v>
      </c>
      <c r="Q478" s="119">
        <v>0.4169929883958487</v>
      </c>
      <c r="R478" s="119">
        <v>-0.72834552659326846</v>
      </c>
      <c r="S478" s="119">
        <v>-1.719786156102705</v>
      </c>
      <c r="T478" s="119">
        <v>-1.8445220820972192</v>
      </c>
      <c r="U478" s="116">
        <v>-1.0076200390648129</v>
      </c>
      <c r="V478" s="116">
        <v>-0.76870993343906624</v>
      </c>
      <c r="W478" s="91">
        <v>8.9243051245779303E-2</v>
      </c>
      <c r="X478" s="53"/>
      <c r="Y478" s="92">
        <v>477</v>
      </c>
      <c r="Z478" s="116">
        <f>(幕後結果!$AB$2+幕後結果!$AB$4*幕後結果_最佳化!$N1479)*12/3</f>
        <v>1.4281097310480015</v>
      </c>
      <c r="AA478" s="116">
        <f>(幕後結果!$AC$2+幕後結果!$AC$4*幕後結果_最佳化!$O1479)*12/3</f>
        <v>-0.20015972985269015</v>
      </c>
      <c r="AB478" s="116">
        <f>(幕後結果!$AD$2+幕後結果!$AD$4*幕後結果_最佳化!$P1479)*12/3</f>
        <v>0.10797450775170618</v>
      </c>
      <c r="AC478" s="116">
        <f>(幕後結果!$AE$2+幕後結果!$AE$4*幕後結果_最佳化!$Q1479)*12/3</f>
        <v>0.4369443228359316</v>
      </c>
      <c r="AD478" s="116">
        <f>(幕後結果!$AF$2+幕後結果!$AF$4*幕後結果_最佳化!$R1479)*12/3</f>
        <v>-0.70374575367857439</v>
      </c>
      <c r="AE478" s="116">
        <f>(幕後結果!$AG$2+幕後結果!$AG$4*幕後結果_最佳化!$S1479)*12/3</f>
        <v>-0.3351718384579942</v>
      </c>
      <c r="AF478" s="116">
        <f>(幕後結果!$AH$2+幕後結果!$AH$4*幕後結果_最佳化!$T1479)*12/3</f>
        <v>-0.94081759019139122</v>
      </c>
      <c r="AG478" s="116">
        <f>(幕後結果!$AI$2+幕後結果!$AI$4*幕後結果_最佳化!$U1479)*12/3</f>
        <v>-0.69260990041699388</v>
      </c>
      <c r="AH478" s="116">
        <f>(幕後結果!$AJ$2+幕後結果!$AJ$4*幕後結果_最佳化!$V1479)*12/3</f>
        <v>-1.1964947395927517</v>
      </c>
      <c r="AI478" s="93">
        <f>(幕後結果!$AK$2+幕後結果!$AK$4*幕後結果_最佳化!$W1479)*12/3</f>
        <v>-0.34211008552759981</v>
      </c>
      <c r="AJ478" s="53"/>
      <c r="AK478" s="53"/>
      <c r="AL478" s="53"/>
      <c r="AM478" s="101">
        <v>477</v>
      </c>
      <c r="AN478" s="120">
        <f t="shared" si="92"/>
        <v>8.8801471412095823E-2</v>
      </c>
      <c r="AO478" s="120">
        <f t="shared" si="93"/>
        <v>9.3198075981753198E-2</v>
      </c>
      <c r="AP478" s="120">
        <f t="shared" si="94"/>
        <v>0.12060437647551767</v>
      </c>
      <c r="AQ478" s="120">
        <f t="shared" si="95"/>
        <v>8.9122975665625936E-2</v>
      </c>
      <c r="AR478" s="120">
        <f t="shared" si="96"/>
        <v>0.13467627171899607</v>
      </c>
      <c r="AS478" s="120">
        <f t="shared" si="97"/>
        <v>0.17562732363022665</v>
      </c>
      <c r="AT478" s="120">
        <f t="shared" si="98"/>
        <v>1.1941346309993616E-2</v>
      </c>
      <c r="AU478" s="120">
        <f t="shared" si="99"/>
        <v>0.14067658145900833</v>
      </c>
      <c r="AV478" s="120">
        <f t="shared" si="100"/>
        <v>0.12046352846786521</v>
      </c>
      <c r="AW478" s="120">
        <f t="shared" si="101"/>
        <v>2.4888048878917386E-2</v>
      </c>
      <c r="AX478" s="120">
        <f t="shared" si="102"/>
        <v>0.99999999999999989</v>
      </c>
      <c r="AY478" s="120">
        <f>SUMPRODUCT(AN478:AW478,幕後結果_最佳化!$Z$1005:$AI$1005)</f>
        <v>7.0977193298784061E-2</v>
      </c>
      <c r="AZ478" s="120">
        <f>(SUMPRODUCT(AN478:AW478,MMULT(AN478:AW478,幕後結果!$AB$9:$AK$18)))*252</f>
        <v>2.6311028222758274E-2</v>
      </c>
      <c r="BA478" s="120">
        <f t="shared" si="103"/>
        <v>0.16220674530597756</v>
      </c>
      <c r="BB478" s="115">
        <f t="shared" si="104"/>
        <v>0.17309510307861023</v>
      </c>
      <c r="BC478" s="53"/>
      <c r="BD478" s="53"/>
    </row>
    <row r="479" spans="1:56">
      <c r="A479" s="88">
        <v>478</v>
      </c>
      <c r="B479" s="116">
        <v>0.71517920836369431</v>
      </c>
      <c r="C479" s="116">
        <v>0.7480682501498519</v>
      </c>
      <c r="D479" s="116">
        <v>0.51480090066812778</v>
      </c>
      <c r="E479" s="116">
        <v>0.62420920106814504</v>
      </c>
      <c r="F479" s="116">
        <v>0.40681099507627461</v>
      </c>
      <c r="G479" s="116">
        <v>0.45009889014916271</v>
      </c>
      <c r="H479" s="116">
        <v>0.56941982499106136</v>
      </c>
      <c r="I479" s="116">
        <v>0.41190087840541567</v>
      </c>
      <c r="J479" s="116">
        <v>0.72771787859370884</v>
      </c>
      <c r="K479" s="97">
        <v>0.35500826612567549</v>
      </c>
      <c r="L479" s="98"/>
      <c r="M479" s="99">
        <v>478</v>
      </c>
      <c r="N479" s="119">
        <v>0.56857943638943986</v>
      </c>
      <c r="O479" s="119">
        <v>0.66842318536236911</v>
      </c>
      <c r="P479" s="119">
        <v>3.7108871254302477E-2</v>
      </c>
      <c r="Q479" s="119">
        <v>0.31655458866926195</v>
      </c>
      <c r="R479" s="119">
        <v>-0.23575602904953125</v>
      </c>
      <c r="S479" s="119">
        <v>-0.12541150506882104</v>
      </c>
      <c r="T479" s="119">
        <v>0.17489727689634671</v>
      </c>
      <c r="U479" s="116">
        <v>-0.22265791658814363</v>
      </c>
      <c r="V479" s="116">
        <v>0.60592547390939522</v>
      </c>
      <c r="W479" s="91">
        <v>-0.37183388613227703</v>
      </c>
      <c r="X479" s="53"/>
      <c r="Y479" s="92">
        <v>478</v>
      </c>
      <c r="Z479" s="116">
        <f>(幕後結果!$AB$2+幕後結果!$AB$4*幕後結果_最佳化!$N1480)*12/3</f>
        <v>1.1723935218815167</v>
      </c>
      <c r="AA479" s="116">
        <f>(幕後結果!$AC$2+幕後結果!$AC$4*幕後結果_最佳化!$O1480)*12/3</f>
        <v>0.73834555588446049</v>
      </c>
      <c r="AB479" s="116">
        <f>(幕後結果!$AD$2+幕後結果!$AD$4*幕後結果_最佳化!$P1480)*12/3</f>
        <v>0.22429495952143941</v>
      </c>
      <c r="AC479" s="116">
        <f>(幕後結果!$AE$2+幕後結果!$AE$4*幕後結果_最佳化!$Q1480)*12/3</f>
        <v>0.4252052494990885</v>
      </c>
      <c r="AD479" s="116">
        <f>(幕後結果!$AF$2+幕後結果!$AF$4*幕後結果_最佳化!$R1480)*12/3</f>
        <v>-0.45920264077001582</v>
      </c>
      <c r="AE479" s="116">
        <f>(幕後結果!$AG$2+幕後結果!$AG$4*幕後結果_最佳化!$S1480)*12/3</f>
        <v>0.67277622762691502</v>
      </c>
      <c r="AF479" s="116">
        <f>(幕後結果!$AH$2+幕後結果!$AH$4*幕後結果_最佳化!$T1480)*12/3</f>
        <v>0.17034247431187952</v>
      </c>
      <c r="AG479" s="116">
        <f>(幕後結果!$AI$2+幕後結果!$AI$4*幕後結果_最佳化!$U1480)*12/3</f>
        <v>2.7766157210398618E-2</v>
      </c>
      <c r="AH479" s="116">
        <f>(幕後結果!$AJ$2+幕後結果!$AJ$4*幕後結果_最佳化!$V1480)*12/3</f>
        <v>7.8907574808950776E-2</v>
      </c>
      <c r="AI479" s="93">
        <f>(幕後結果!$AK$2+幕後結果!$AK$4*幕後結果_最佳化!$W1480)*12/3</f>
        <v>0.18607872402669634</v>
      </c>
      <c r="AJ479" s="53"/>
      <c r="AK479" s="53"/>
      <c r="AL479" s="53"/>
      <c r="AM479" s="101">
        <v>478</v>
      </c>
      <c r="AN479" s="120">
        <f t="shared" si="92"/>
        <v>0.16054359085297853</v>
      </c>
      <c r="AO479" s="120">
        <f t="shared" si="93"/>
        <v>3.292821244765895E-2</v>
      </c>
      <c r="AP479" s="120">
        <f t="shared" si="94"/>
        <v>0.15698621467079873</v>
      </c>
      <c r="AQ479" s="120">
        <f t="shared" si="95"/>
        <v>3.2792559284704988E-2</v>
      </c>
      <c r="AR479" s="120">
        <f t="shared" si="96"/>
        <v>2.6305785972819174E-2</v>
      </c>
      <c r="AS479" s="120">
        <f t="shared" si="97"/>
        <v>4.8503757356229256E-2</v>
      </c>
      <c r="AT479" s="120">
        <f t="shared" si="98"/>
        <v>0.20130574553614888</v>
      </c>
      <c r="AU479" s="120">
        <f t="shared" si="99"/>
        <v>0.16179917913247416</v>
      </c>
      <c r="AV479" s="120">
        <f t="shared" si="100"/>
        <v>0.12024750480810198</v>
      </c>
      <c r="AW479" s="120">
        <f t="shared" si="101"/>
        <v>5.8587449938085151E-2</v>
      </c>
      <c r="AX479" s="120">
        <f t="shared" si="102"/>
        <v>0.99999999999999978</v>
      </c>
      <c r="AY479" s="120">
        <f>SUMPRODUCT(AN479:AW479,幕後結果_最佳化!$Z$1005:$AI$1005)</f>
        <v>5.7734888959924673E-2</v>
      </c>
      <c r="AZ479" s="120">
        <f>(SUMPRODUCT(AN479:AW479,MMULT(AN479:AW479,幕後結果!$AB$9:$AK$18)))*252</f>
        <v>3.3960147897914815E-2</v>
      </c>
      <c r="BA479" s="120">
        <f t="shared" si="103"/>
        <v>0.18428279327684072</v>
      </c>
      <c r="BB479" s="115">
        <f t="shared" si="104"/>
        <v>8.050067342770742E-2</v>
      </c>
      <c r="BC479" s="53"/>
      <c r="BD479" s="53"/>
    </row>
    <row r="480" spans="1:56">
      <c r="A480" s="88">
        <v>479</v>
      </c>
      <c r="B480" s="116">
        <v>0.28088986760658985</v>
      </c>
      <c r="C480" s="116">
        <v>0.91203688620924339</v>
      </c>
      <c r="D480" s="116">
        <v>6.9699223236094454E-2</v>
      </c>
      <c r="E480" s="116">
        <v>0.43398618009992207</v>
      </c>
      <c r="F480" s="116">
        <v>0.4402353803130663</v>
      </c>
      <c r="G480" s="116">
        <v>0.33365120624349287</v>
      </c>
      <c r="H480" s="116">
        <v>0.27978911035216947</v>
      </c>
      <c r="I480" s="116">
        <v>0.75443415094352351</v>
      </c>
      <c r="J480" s="116">
        <v>0.40374976410203156</v>
      </c>
      <c r="K480" s="97">
        <v>0.19778079176636054</v>
      </c>
      <c r="L480" s="98"/>
      <c r="M480" s="99">
        <v>479</v>
      </c>
      <c r="N480" s="119">
        <v>-0.58020002733218601</v>
      </c>
      <c r="O480" s="119">
        <v>1.3534051672584189</v>
      </c>
      <c r="P480" s="119">
        <v>-1.4780348650151147</v>
      </c>
      <c r="Q480" s="119">
        <v>-0.16623456338041698</v>
      </c>
      <c r="R480" s="119">
        <v>-0.15037246926025694</v>
      </c>
      <c r="S480" s="119">
        <v>-0.42985322527526604</v>
      </c>
      <c r="T480" s="119">
        <v>-0.58346810722778919</v>
      </c>
      <c r="U480" s="116">
        <v>0.68850996355869243</v>
      </c>
      <c r="V480" s="116">
        <v>-0.24365306293380332</v>
      </c>
      <c r="W480" s="91">
        <v>-0.84957469891124904</v>
      </c>
      <c r="X480" s="53"/>
      <c r="Y480" s="92">
        <v>479</v>
      </c>
      <c r="Z480" s="116">
        <f>(幕後結果!$AB$2+幕後結果!$AB$4*幕後結果_最佳化!$N1481)*12/3</f>
        <v>-0.66932643089033628</v>
      </c>
      <c r="AA480" s="116">
        <f>(幕後結果!$AC$2+幕後結果!$AC$4*幕後結果_最佳化!$O1481)*12/3</f>
        <v>1.2889702871233131</v>
      </c>
      <c r="AB480" s="116">
        <f>(幕後結果!$AD$2+幕後結果!$AD$4*幕後結果_最佳化!$P1481)*12/3</f>
        <v>-1.1298144049235941</v>
      </c>
      <c r="AC480" s="116">
        <f>(幕後結果!$AE$2+幕後結果!$AE$4*幕後結果_最佳化!$Q1481)*12/3</f>
        <v>-0.25749740217157113</v>
      </c>
      <c r="AD480" s="116">
        <f>(幕後結果!$AF$2+幕後結果!$AF$4*幕後結果_最佳化!$R1481)*12/3</f>
        <v>-0.79017624928279684</v>
      </c>
      <c r="AE480" s="116">
        <f>(幕後結果!$AG$2+幕後結果!$AG$4*幕後結果_最佳化!$S1481)*12/3</f>
        <v>0.18210024638505459</v>
      </c>
      <c r="AF480" s="116">
        <f>(幕後結果!$AH$2+幕後結果!$AH$4*幕後結果_最佳化!$T1481)*12/3</f>
        <v>-0.31597995787540006</v>
      </c>
      <c r="AG480" s="116">
        <f>(幕後結果!$AI$2+幕後結果!$AI$4*幕後結果_最佳化!$U1481)*12/3</f>
        <v>0.35124469290203258</v>
      </c>
      <c r="AH480" s="116">
        <f>(幕後結果!$AJ$2+幕後結果!$AJ$4*幕後結果_最佳化!$V1481)*12/3</f>
        <v>-0.63530752099273791</v>
      </c>
      <c r="AI480" s="93">
        <f>(幕後結果!$AK$2+幕後結果!$AK$4*幕後結果_最佳化!$W1481)*12/3</f>
        <v>-0.63251066847777271</v>
      </c>
      <c r="AJ480" s="53"/>
      <c r="AK480" s="53"/>
      <c r="AL480" s="53"/>
      <c r="AM480" s="101">
        <v>479</v>
      </c>
      <c r="AN480" s="120">
        <f t="shared" si="92"/>
        <v>0.16052626826349606</v>
      </c>
      <c r="AO480" s="120">
        <f t="shared" si="93"/>
        <v>0.17351483288157343</v>
      </c>
      <c r="AP480" s="120">
        <f t="shared" si="94"/>
        <v>3.5728369879805287E-2</v>
      </c>
      <c r="AQ480" s="120">
        <f t="shared" si="95"/>
        <v>0.14199200877537108</v>
      </c>
      <c r="AR480" s="120">
        <f t="shared" si="96"/>
        <v>0.15021641497439905</v>
      </c>
      <c r="AS480" s="120">
        <f t="shared" si="97"/>
        <v>8.9958370369562321E-2</v>
      </c>
      <c r="AT480" s="120">
        <f t="shared" si="98"/>
        <v>3.4619788237533901E-2</v>
      </c>
      <c r="AU480" s="120">
        <f t="shared" si="99"/>
        <v>6.6747093905367899E-2</v>
      </c>
      <c r="AV480" s="120">
        <f t="shared" si="100"/>
        <v>4.7469098332313352E-2</v>
      </c>
      <c r="AW480" s="120">
        <f t="shared" si="101"/>
        <v>9.9227754380577557E-2</v>
      </c>
      <c r="AX480" s="120">
        <f t="shared" si="102"/>
        <v>0.99999999999999989</v>
      </c>
      <c r="AY480" s="120">
        <f>SUMPRODUCT(AN480:AW480,幕後結果_最佳化!$Z$1005:$AI$1005)</f>
        <v>9.8367108525855701E-2</v>
      </c>
      <c r="AZ480" s="120">
        <f>(SUMPRODUCT(AN480:AW480,MMULT(AN480:AW480,幕後結果!$AB$9:$AK$18)))*252</f>
        <v>3.2627286618202501E-2</v>
      </c>
      <c r="BA480" s="120">
        <f t="shared" si="103"/>
        <v>0.18063024834784042</v>
      </c>
      <c r="BB480" s="115">
        <f t="shared" si="104"/>
        <v>0.30707541529280558</v>
      </c>
      <c r="BC480" s="53"/>
      <c r="BD480" s="53"/>
    </row>
    <row r="481" spans="1:56">
      <c r="A481" s="88">
        <v>480</v>
      </c>
      <c r="B481" s="116">
        <v>7.9152649330572533E-2</v>
      </c>
      <c r="C481" s="116">
        <v>0.53999986415226142</v>
      </c>
      <c r="D481" s="116">
        <v>0.47735664422064672</v>
      </c>
      <c r="E481" s="116">
        <v>8.9626465843868353E-3</v>
      </c>
      <c r="F481" s="116">
        <v>0.66940782679622157</v>
      </c>
      <c r="G481" s="116">
        <v>0.89656981828892568</v>
      </c>
      <c r="H481" s="116">
        <v>0.35500196667154404</v>
      </c>
      <c r="I481" s="116">
        <v>0.10690262680923523</v>
      </c>
      <c r="J481" s="116">
        <v>0.19754802147873685</v>
      </c>
      <c r="K481" s="97">
        <v>1.8487364424586872E-2</v>
      </c>
      <c r="L481" s="98"/>
      <c r="M481" s="99">
        <v>480</v>
      </c>
      <c r="N481" s="119">
        <v>-1.4107942221246612</v>
      </c>
      <c r="O481" s="119">
        <v>0.10043337826995501</v>
      </c>
      <c r="P481" s="119">
        <v>-5.6788985042466295E-2</v>
      </c>
      <c r="Q481" s="119">
        <v>-2.3671576966702652</v>
      </c>
      <c r="R481" s="119">
        <v>0.4382785869583225</v>
      </c>
      <c r="S481" s="119">
        <v>1.2622457709610884</v>
      </c>
      <c r="T481" s="119">
        <v>-0.37185080678418647</v>
      </c>
      <c r="U481" s="116">
        <v>-1.2431698413421881</v>
      </c>
      <c r="V481" s="116">
        <v>-0.85041204291639716</v>
      </c>
      <c r="W481" s="91">
        <v>-2.0860429925024402</v>
      </c>
      <c r="X481" s="53"/>
      <c r="Y481" s="92">
        <v>480</v>
      </c>
      <c r="Z481" s="116">
        <f>(幕後結果!$AB$2+幕後結果!$AB$4*幕後結果_最佳化!$N1482)*12/3</f>
        <v>-2.0009326699590888</v>
      </c>
      <c r="AA481" s="116">
        <f>(幕後結果!$AC$2+幕後結果!$AC$4*幕後結果_最佳化!$O1482)*12/3</f>
        <v>0.43284892245181683</v>
      </c>
      <c r="AB481" s="116">
        <f>(幕後結果!$AD$2+幕後結果!$AD$4*幕後結果_最佳化!$P1482)*12/3</f>
        <v>-0.28121052278000547</v>
      </c>
      <c r="AC481" s="116">
        <f>(幕後結果!$AE$2+幕後結果!$AE$4*幕後結果_最佳化!$Q1482)*12/3</f>
        <v>-1.8874761304533092</v>
      </c>
      <c r="AD481" s="116">
        <f>(幕後結果!$AF$2+幕後結果!$AF$4*幕後結果_最佳化!$R1482)*12/3</f>
        <v>-0.42474538143555868</v>
      </c>
      <c r="AE481" s="116">
        <f>(幕後結果!$AG$2+幕後結果!$AG$4*幕後結果_最佳化!$S1482)*12/3</f>
        <v>0.52807910487315723</v>
      </c>
      <c r="AF481" s="116">
        <f>(幕後結果!$AH$2+幕後結果!$AH$4*幕後結果_最佳化!$T1482)*12/3</f>
        <v>-0.34980545787546186</v>
      </c>
      <c r="AG481" s="116">
        <f>(幕後結果!$AI$2+幕後結果!$AI$4*幕後結果_最佳化!$U1482)*12/3</f>
        <v>-0.36992203852397104</v>
      </c>
      <c r="AH481" s="116">
        <f>(幕後結果!$AJ$2+幕後結果!$AJ$4*幕後結果_最佳化!$V1482)*12/3</f>
        <v>-1.1006192561774404</v>
      </c>
      <c r="AI481" s="93">
        <f>(幕後結果!$AK$2+幕後結果!$AK$4*幕後結果_最佳化!$W1482)*12/3</f>
        <v>-1.4462899059724561</v>
      </c>
      <c r="AJ481" s="53"/>
      <c r="AK481" s="53"/>
      <c r="AL481" s="53"/>
      <c r="AM481" s="101">
        <v>480</v>
      </c>
      <c r="AN481" s="120">
        <f t="shared" si="92"/>
        <v>0.10981355888436149</v>
      </c>
      <c r="AO481" s="120">
        <f t="shared" si="93"/>
        <v>9.0572646027579667E-2</v>
      </c>
      <c r="AP481" s="120">
        <f t="shared" si="94"/>
        <v>0.14407761415436396</v>
      </c>
      <c r="AQ481" s="120">
        <f t="shared" si="95"/>
        <v>0.14191121540274626</v>
      </c>
      <c r="AR481" s="120">
        <f t="shared" si="96"/>
        <v>1.7732163704595214E-2</v>
      </c>
      <c r="AS481" s="120">
        <f t="shared" si="97"/>
        <v>0.13861352784895148</v>
      </c>
      <c r="AT481" s="120">
        <f t="shared" si="98"/>
        <v>6.9819100925052849E-2</v>
      </c>
      <c r="AU481" s="120">
        <f t="shared" si="99"/>
        <v>0.14691833572298071</v>
      </c>
      <c r="AV481" s="120">
        <f t="shared" si="100"/>
        <v>8.9708831728530572E-2</v>
      </c>
      <c r="AW481" s="120">
        <f t="shared" si="101"/>
        <v>5.0833005600837776E-2</v>
      </c>
      <c r="AX481" s="120">
        <f t="shared" si="102"/>
        <v>1</v>
      </c>
      <c r="AY481" s="120">
        <f>SUMPRODUCT(AN481:AW481,幕後結果_最佳化!$Z$1005:$AI$1005)</f>
        <v>0.12493505306001057</v>
      </c>
      <c r="AZ481" s="120">
        <f>(SUMPRODUCT(AN481:AW481,MMULT(AN481:AW481,幕後結果!$AB$9:$AK$18)))*252</f>
        <v>2.889780825604759E-2</v>
      </c>
      <c r="BA481" s="120">
        <f t="shared" si="103"/>
        <v>0.1699935535720328</v>
      </c>
      <c r="BB481" s="115">
        <f t="shared" si="104"/>
        <v>0.48257743506284884</v>
      </c>
      <c r="BC481" s="53"/>
      <c r="BD481" s="53"/>
    </row>
    <row r="482" spans="1:56">
      <c r="A482" s="88">
        <v>481</v>
      </c>
      <c r="B482" s="116">
        <v>0.9541172162618905</v>
      </c>
      <c r="C482" s="116">
        <v>0.38431297826866806</v>
      </c>
      <c r="D482" s="116">
        <v>0.55148190610900216</v>
      </c>
      <c r="E482" s="116">
        <v>0.29222246339654956</v>
      </c>
      <c r="F482" s="116">
        <v>0.24287923014024071</v>
      </c>
      <c r="G482" s="116">
        <v>0.46994237509318881</v>
      </c>
      <c r="H482" s="116">
        <v>0.7581909698471756</v>
      </c>
      <c r="I482" s="116">
        <v>0.99128741087033156</v>
      </c>
      <c r="J482" s="116">
        <v>0.69972549498173375</v>
      </c>
      <c r="K482" s="97">
        <v>0.73314897826212944</v>
      </c>
      <c r="L482" s="98"/>
      <c r="M482" s="99">
        <v>481</v>
      </c>
      <c r="N482" s="119">
        <v>1.6861569800597129</v>
      </c>
      <c r="O482" s="119">
        <v>-0.29417267890207138</v>
      </c>
      <c r="P482" s="119">
        <v>0.12940626857698545</v>
      </c>
      <c r="Q482" s="119">
        <v>-0.54690365172839039</v>
      </c>
      <c r="R482" s="119">
        <v>-0.69707084269022723</v>
      </c>
      <c r="S482" s="119">
        <v>-7.541471686899423E-2</v>
      </c>
      <c r="T482" s="119">
        <v>0.70049526639790283</v>
      </c>
      <c r="U482" s="116">
        <v>2.3776114085983209</v>
      </c>
      <c r="V482" s="116">
        <v>0.5236111711275947</v>
      </c>
      <c r="W482" s="91">
        <v>0.62236476538521168</v>
      </c>
      <c r="X482" s="53"/>
      <c r="Y482" s="92">
        <v>481</v>
      </c>
      <c r="Z482" s="116">
        <f>(幕後結果!$AB$2+幕後結果!$AB$4*幕後結果_最佳化!$N1483)*12/3</f>
        <v>2.964090645609053</v>
      </c>
      <c r="AA482" s="116">
        <f>(幕後結果!$AC$2+幕後結果!$AC$4*幕後結果_最佳化!$O1483)*12/3</f>
        <v>-9.840406566978932E-3</v>
      </c>
      <c r="AB482" s="116">
        <f>(幕後結果!$AD$2+幕後結果!$AD$4*幕後結果_最佳化!$P1483)*12/3</f>
        <v>0.45546814008600939</v>
      </c>
      <c r="AC482" s="116">
        <f>(幕後結果!$AE$2+幕後結果!$AE$4*幕後結果_最佳化!$Q1483)*12/3</f>
        <v>-8.7377516643402611E-2</v>
      </c>
      <c r="AD482" s="116">
        <f>(幕後結果!$AF$2+幕後結果!$AF$4*幕後結果_最佳化!$R1483)*12/3</f>
        <v>-0.52224067083965509</v>
      </c>
      <c r="AE482" s="116">
        <f>(幕後結果!$AG$2+幕後結果!$AG$4*幕後結果_最佳化!$S1483)*12/3</f>
        <v>0.55757038403931147</v>
      </c>
      <c r="AF482" s="116">
        <f>(幕後結果!$AH$2+幕後結果!$AH$4*幕後結果_最佳化!$T1483)*12/3</f>
        <v>0.38555063644900872</v>
      </c>
      <c r="AG482" s="116">
        <f>(幕後結果!$AI$2+幕後結果!$AI$4*幕後結果_最佳化!$U1483)*12/3</f>
        <v>0.77703581047155723</v>
      </c>
      <c r="AH482" s="116">
        <f>(幕後結果!$AJ$2+幕後結果!$AJ$4*幕後結果_最佳化!$V1483)*12/3</f>
        <v>0.55960845570327655</v>
      </c>
      <c r="AI482" s="93">
        <f>(幕後結果!$AK$2+幕後結果!$AK$4*幕後結果_最佳化!$W1483)*12/3</f>
        <v>1.2764741023281698</v>
      </c>
      <c r="AJ482" s="53"/>
      <c r="AK482" s="53"/>
      <c r="AL482" s="53"/>
      <c r="AM482" s="101">
        <v>481</v>
      </c>
      <c r="AN482" s="120">
        <f t="shared" si="92"/>
        <v>0.13948320744053344</v>
      </c>
      <c r="AO482" s="120">
        <f t="shared" si="93"/>
        <v>0.1198405211604056</v>
      </c>
      <c r="AP482" s="120">
        <f t="shared" si="94"/>
        <v>0.19994108640786784</v>
      </c>
      <c r="AQ482" s="120">
        <f t="shared" si="95"/>
        <v>9.5847709224237382E-2</v>
      </c>
      <c r="AR482" s="120">
        <f t="shared" si="96"/>
        <v>2.9724135149501452E-2</v>
      </c>
      <c r="AS482" s="120">
        <f t="shared" si="97"/>
        <v>0.14448295793505495</v>
      </c>
      <c r="AT482" s="120">
        <f t="shared" si="98"/>
        <v>0.12165393051859229</v>
      </c>
      <c r="AU482" s="120">
        <f t="shared" si="99"/>
        <v>1.0479414424256929E-2</v>
      </c>
      <c r="AV482" s="120">
        <f t="shared" si="100"/>
        <v>3.6667943223135886E-2</v>
      </c>
      <c r="AW482" s="120">
        <f t="shared" si="101"/>
        <v>0.10187909451641407</v>
      </c>
      <c r="AX482" s="120">
        <f t="shared" si="102"/>
        <v>0.99999999999999989</v>
      </c>
      <c r="AY482" s="120">
        <f>SUMPRODUCT(AN482:AW482,幕後結果_最佳化!$Z$1005:$AI$1005)</f>
        <v>0.16002266932822215</v>
      </c>
      <c r="AZ482" s="120">
        <f>(SUMPRODUCT(AN482:AW482,MMULT(AN482:AW482,幕後結果!$AB$9:$AK$18)))*252</f>
        <v>3.4351929789092191E-2</v>
      </c>
      <c r="BA482" s="120">
        <f t="shared" si="103"/>
        <v>0.18534273600303894</v>
      </c>
      <c r="BB482" s="115">
        <f t="shared" si="104"/>
        <v>0.63192478892888349</v>
      </c>
      <c r="BC482" s="53"/>
      <c r="BD482" s="53"/>
    </row>
    <row r="483" spans="1:56">
      <c r="A483" s="88">
        <v>482</v>
      </c>
      <c r="B483" s="116">
        <v>0.31488636290352146</v>
      </c>
      <c r="C483" s="116">
        <v>0.6183160966410437</v>
      </c>
      <c r="D483" s="116">
        <v>0.85822866970915834</v>
      </c>
      <c r="E483" s="116">
        <v>0.48936152431932767</v>
      </c>
      <c r="F483" s="116">
        <v>0.89311345305275647</v>
      </c>
      <c r="G483" s="116">
        <v>0.80665245644079242</v>
      </c>
      <c r="H483" s="116">
        <v>9.0335440161044334E-2</v>
      </c>
      <c r="I483" s="116">
        <v>0.65890244931373143</v>
      </c>
      <c r="J483" s="116">
        <v>1.789604632701014E-2</v>
      </c>
      <c r="K483" s="97">
        <v>0.98691947697869753</v>
      </c>
      <c r="L483" s="98"/>
      <c r="M483" s="99">
        <v>482</v>
      </c>
      <c r="N483" s="119">
        <v>-0.48204676479425218</v>
      </c>
      <c r="O483" s="119">
        <v>0.30106122674288016</v>
      </c>
      <c r="P483" s="119">
        <v>1.0723949826390053</v>
      </c>
      <c r="Q483" s="119">
        <v>-2.6669865234086532E-2</v>
      </c>
      <c r="R483" s="119">
        <v>1.2432571365967648</v>
      </c>
      <c r="S483" s="119">
        <v>0.86562637476078896</v>
      </c>
      <c r="T483" s="119">
        <v>-1.3386922499217655</v>
      </c>
      <c r="U483" s="116">
        <v>0.40946955972607624</v>
      </c>
      <c r="V483" s="116">
        <v>-2.0992815068170687</v>
      </c>
      <c r="W483" s="91">
        <v>2.2238127376274441</v>
      </c>
      <c r="X483" s="53"/>
      <c r="Y483" s="92">
        <v>482</v>
      </c>
      <c r="Z483" s="116">
        <f>(幕後結果!$AB$2+幕後結果!$AB$4*幕後結果_最佳化!$N1484)*12/3</f>
        <v>-0.51196740093332849</v>
      </c>
      <c r="AA483" s="116">
        <f>(幕後結果!$AC$2+幕後結果!$AC$4*幕後結果_最佳化!$O1484)*12/3</f>
        <v>0.52892726426113235</v>
      </c>
      <c r="AB483" s="116">
        <f>(幕後結果!$AD$2+幕後結果!$AD$4*幕後結果_最佳化!$P1484)*12/3</f>
        <v>0.78933120561517967</v>
      </c>
      <c r="AC483" s="116">
        <f>(幕後結果!$AE$2+幕後結果!$AE$4*幕後結果_最佳化!$Q1484)*12/3</f>
        <v>0.12969433488124377</v>
      </c>
      <c r="AD483" s="116">
        <f>(幕後結果!$AF$2+幕後結果!$AF$4*幕後結果_最佳化!$R1484)*12/3</f>
        <v>0.32191272151371431</v>
      </c>
      <c r="AE483" s="116">
        <f>(幕後結果!$AG$2+幕後結果!$AG$4*幕後結果_最佳化!$S1484)*12/3</f>
        <v>1.0527916981005063</v>
      </c>
      <c r="AF483" s="116">
        <f>(幕後結果!$AH$2+幕後結果!$AH$4*幕後結果_最佳化!$T1484)*12/3</f>
        <v>-0.54993848963364889</v>
      </c>
      <c r="AG483" s="116">
        <f>(幕後結果!$AI$2+幕後結果!$AI$4*幕後結果_最佳化!$U1484)*12/3</f>
        <v>0.49804466307935952</v>
      </c>
      <c r="AH483" s="116">
        <f>(幕後結果!$AJ$2+幕後結果!$AJ$4*幕後結果_最佳化!$V1484)*12/3</f>
        <v>-0.91829616115253598</v>
      </c>
      <c r="AI483" s="93">
        <f>(幕後結果!$AK$2+幕後結果!$AK$4*幕後結果_最佳化!$W1484)*12/3</f>
        <v>1.2462412773707521</v>
      </c>
      <c r="AJ483" s="53"/>
      <c r="AK483" s="53"/>
      <c r="AL483" s="53"/>
      <c r="AM483" s="101">
        <v>482</v>
      </c>
      <c r="AN483" s="120">
        <f t="shared" si="92"/>
        <v>0.15620267705169477</v>
      </c>
      <c r="AO483" s="120">
        <f t="shared" si="93"/>
        <v>7.8890736052774964E-3</v>
      </c>
      <c r="AP483" s="120">
        <f t="shared" si="94"/>
        <v>0.1544711596692363</v>
      </c>
      <c r="AQ483" s="120">
        <f t="shared" si="95"/>
        <v>0.13946669247494442</v>
      </c>
      <c r="AR483" s="120">
        <f t="shared" si="96"/>
        <v>0.13058491660079599</v>
      </c>
      <c r="AS483" s="120">
        <f t="shared" si="97"/>
        <v>5.9717770699526426E-2</v>
      </c>
      <c r="AT483" s="120">
        <f t="shared" si="98"/>
        <v>3.3808317036003642E-2</v>
      </c>
      <c r="AU483" s="120">
        <f t="shared" si="99"/>
        <v>0.13337335083381147</v>
      </c>
      <c r="AV483" s="120">
        <f t="shared" si="100"/>
        <v>9.9803965640246295E-2</v>
      </c>
      <c r="AW483" s="120">
        <f t="shared" si="101"/>
        <v>8.4682076388463354E-2</v>
      </c>
      <c r="AX483" s="120">
        <f t="shared" si="102"/>
        <v>1</v>
      </c>
      <c r="AY483" s="120">
        <f>SUMPRODUCT(AN483:AW483,幕後結果_最佳化!$Z$1005:$AI$1005)</f>
        <v>2.6864734812563348E-2</v>
      </c>
      <c r="AZ483" s="120">
        <f>(SUMPRODUCT(AN483:AW483,MMULT(AN483:AW483,幕後結果!$AB$9:$AK$18)))*252</f>
        <v>3.7553018246556394E-2</v>
      </c>
      <c r="BA483" s="120">
        <f t="shared" si="103"/>
        <v>0.19378601148317284</v>
      </c>
      <c r="BB483" s="115">
        <f t="shared" si="104"/>
        <v>-8.2747279149346931E-2</v>
      </c>
      <c r="BC483" s="53"/>
      <c r="BD483" s="53"/>
    </row>
    <row r="484" spans="1:56">
      <c r="A484" s="88">
        <v>483</v>
      </c>
      <c r="B484" s="116">
        <v>0.72995714161350134</v>
      </c>
      <c r="C484" s="116">
        <v>0.28516545015310957</v>
      </c>
      <c r="D484" s="116">
        <v>2.0119288164651916E-2</v>
      </c>
      <c r="E484" s="116">
        <v>0.20079702663288868</v>
      </c>
      <c r="F484" s="116">
        <v>0.67654885655481301</v>
      </c>
      <c r="G484" s="116">
        <v>0.80498736603216825</v>
      </c>
      <c r="H484" s="116">
        <v>0.43846543941506066</v>
      </c>
      <c r="I484" s="116">
        <v>2.6351989794367814E-2</v>
      </c>
      <c r="J484" s="116">
        <v>0.3762489081451228</v>
      </c>
      <c r="K484" s="97">
        <v>0.42969360536671597</v>
      </c>
      <c r="L484" s="98"/>
      <c r="M484" s="99">
        <v>483</v>
      </c>
      <c r="N484" s="119">
        <v>0.61268337581866583</v>
      </c>
      <c r="O484" s="119">
        <v>-0.56756423174924919</v>
      </c>
      <c r="P484" s="119">
        <v>-2.0512914118692733</v>
      </c>
      <c r="Q484" s="119">
        <v>-0.83877772406910467</v>
      </c>
      <c r="R484" s="119">
        <v>0.45806981124764717</v>
      </c>
      <c r="S484" s="119">
        <v>0.8595715415744577</v>
      </c>
      <c r="T484" s="119">
        <v>-0.15486102704504398</v>
      </c>
      <c r="U484" s="116">
        <v>-1.9373384949758936</v>
      </c>
      <c r="V484" s="116">
        <v>-0.31534750959358532</v>
      </c>
      <c r="W484" s="91">
        <v>-0.1771542750456544</v>
      </c>
      <c r="X484" s="53"/>
      <c r="Y484" s="92">
        <v>483</v>
      </c>
      <c r="Z484" s="116">
        <f>(幕後結果!$AB$2+幕後結果!$AB$4*幕後結果_最佳化!$N1485)*12/3</f>
        <v>1.2431008315156049</v>
      </c>
      <c r="AA484" s="116">
        <f>(幕後結果!$AC$2+幕後結果!$AC$4*幕後結果_最佳化!$O1485)*12/3</f>
        <v>-0.15066399628293237</v>
      </c>
      <c r="AB484" s="116">
        <f>(幕後結果!$AD$2+幕後結果!$AD$4*幕後結果_最佳化!$P1485)*12/3</f>
        <v>-1.4605384604874161</v>
      </c>
      <c r="AC484" s="116">
        <f>(幕後結果!$AE$2+幕後結果!$AE$4*幕後結果_最佳化!$Q1485)*12/3</f>
        <v>-0.76054213812221805</v>
      </c>
      <c r="AD484" s="116">
        <f>(幕後結果!$AF$2+幕後結果!$AF$4*幕後結果_最佳化!$R1485)*12/3</f>
        <v>-0.31844106192732952</v>
      </c>
      <c r="AE484" s="116">
        <f>(幕後結果!$AG$2+幕後結果!$AG$4*幕後結果_最佳化!$S1485)*12/3</f>
        <v>0.71380779013137952</v>
      </c>
      <c r="AF484" s="116">
        <f>(幕後結果!$AH$2+幕後結果!$AH$4*幕後結果_最佳化!$T1485)*12/3</f>
        <v>-0.19246277099882059</v>
      </c>
      <c r="AG484" s="116">
        <f>(幕後結果!$AI$2+幕後結果!$AI$4*幕後結果_最佳化!$U1485)*12/3</f>
        <v>-0.67956953021514588</v>
      </c>
      <c r="AH484" s="116">
        <f>(幕後結果!$AJ$2+幕後結果!$AJ$4*幕後結果_最佳化!$V1485)*12/3</f>
        <v>-0.99394685463756771</v>
      </c>
      <c r="AI484" s="93">
        <f>(幕後結果!$AK$2+幕後結果!$AK$4*幕後結果_最佳化!$W1485)*12/3</f>
        <v>-0.42991487041677434</v>
      </c>
      <c r="AJ484" s="53"/>
      <c r="AK484" s="53"/>
      <c r="AL484" s="53"/>
      <c r="AM484" s="101">
        <v>483</v>
      </c>
      <c r="AN484" s="120">
        <f t="shared" si="92"/>
        <v>9.7287192149794949E-2</v>
      </c>
      <c r="AO484" s="120">
        <f t="shared" si="93"/>
        <v>0.15594204774888293</v>
      </c>
      <c r="AP484" s="120">
        <f t="shared" si="94"/>
        <v>4.639540971623185E-2</v>
      </c>
      <c r="AQ484" s="120">
        <f t="shared" si="95"/>
        <v>5.8913991183224705E-2</v>
      </c>
      <c r="AR484" s="120">
        <f t="shared" si="96"/>
        <v>0.17397498673774917</v>
      </c>
      <c r="AS484" s="120">
        <f t="shared" si="97"/>
        <v>5.6575507404404347E-2</v>
      </c>
      <c r="AT484" s="120">
        <f t="shared" si="98"/>
        <v>4.6055467180137998E-2</v>
      </c>
      <c r="AU484" s="120">
        <f t="shared" si="99"/>
        <v>0.15294545147988389</v>
      </c>
      <c r="AV484" s="120">
        <f t="shared" si="100"/>
        <v>0.16824009513788835</v>
      </c>
      <c r="AW484" s="120">
        <f t="shared" si="101"/>
        <v>4.3669851261801826E-2</v>
      </c>
      <c r="AX484" s="120">
        <f t="shared" si="102"/>
        <v>0.99999999999999989</v>
      </c>
      <c r="AY484" s="120">
        <f>SUMPRODUCT(AN484:AW484,幕後結果_最佳化!$Z$1005:$AI$1005)</f>
        <v>-5.5242495251190717E-4</v>
      </c>
      <c r="AZ484" s="120">
        <f>(SUMPRODUCT(AN484:AW484,MMULT(AN484:AW484,幕後結果!$AB$9:$AK$18)))*252</f>
        <v>2.4397761468957255E-2</v>
      </c>
      <c r="BA484" s="120">
        <f t="shared" si="103"/>
        <v>0.15619782799052379</v>
      </c>
      <c r="BB484" s="115">
        <f t="shared" si="104"/>
        <v>-0.27818840704461062</v>
      </c>
      <c r="BC484" s="53"/>
      <c r="BD484" s="53"/>
    </row>
    <row r="485" spans="1:56">
      <c r="A485" s="88">
        <v>484</v>
      </c>
      <c r="B485" s="116">
        <v>0.61294728023678524</v>
      </c>
      <c r="C485" s="116">
        <v>0.55046853370289828</v>
      </c>
      <c r="D485" s="116">
        <v>0.37873499668453081</v>
      </c>
      <c r="E485" s="116">
        <v>6.7099565145626316E-2</v>
      </c>
      <c r="F485" s="116">
        <v>0.269196501831378</v>
      </c>
      <c r="G485" s="116">
        <v>0.29453085377256039</v>
      </c>
      <c r="H485" s="116">
        <v>0.76913532143153529</v>
      </c>
      <c r="I485" s="116">
        <v>0.63893243223707197</v>
      </c>
      <c r="J485" s="116">
        <v>0.24893552508039218</v>
      </c>
      <c r="K485" s="97">
        <v>0.18881413342172948</v>
      </c>
      <c r="L485" s="98"/>
      <c r="M485" s="99">
        <v>484</v>
      </c>
      <c r="N485" s="119">
        <v>0.28700898627693439</v>
      </c>
      <c r="O485" s="119">
        <v>0.12684518436901787</v>
      </c>
      <c r="P485" s="119">
        <v>-0.30880483187387292</v>
      </c>
      <c r="Q485" s="119">
        <v>-1.4977464817394339</v>
      </c>
      <c r="R485" s="119">
        <v>-0.61524489403206817</v>
      </c>
      <c r="S485" s="119">
        <v>-0.54019623693768271</v>
      </c>
      <c r="T485" s="119">
        <v>0.73600220294748642</v>
      </c>
      <c r="U485" s="116">
        <v>0.35560668642096904</v>
      </c>
      <c r="V485" s="116">
        <v>-0.67784330533473069</v>
      </c>
      <c r="W485" s="91">
        <v>-0.88227471430404658</v>
      </c>
      <c r="X485" s="53"/>
      <c r="Y485" s="92">
        <v>484</v>
      </c>
      <c r="Z485" s="116">
        <f>(幕後結果!$AB$2+幕後結果!$AB$4*幕後結果_最佳化!$N1486)*12/3</f>
        <v>0.7209805810519837</v>
      </c>
      <c r="AA485" s="116">
        <f>(幕後結果!$AC$2+幕後結果!$AC$4*幕後結果_最佳化!$O1486)*12/3</f>
        <v>0.36430955658356928</v>
      </c>
      <c r="AB485" s="116">
        <f>(幕後結果!$AD$2+幕後結果!$AD$4*幕後結果_最佳化!$P1486)*12/3</f>
        <v>-0.1347049925240161</v>
      </c>
      <c r="AC485" s="116">
        <f>(幕後結果!$AE$2+幕後結果!$AE$4*幕後結果_最佳化!$Q1486)*12/3</f>
        <v>-1.0269717655669184</v>
      </c>
      <c r="AD485" s="116">
        <f>(幕後結果!$AF$2+幕後結果!$AF$4*幕後結果_最佳化!$R1486)*12/3</f>
        <v>-0.76394425948694933</v>
      </c>
      <c r="AE485" s="116">
        <f>(幕後結果!$AG$2+幕後結果!$AG$4*幕後結果_最佳化!$S1486)*12/3</f>
        <v>-0.12444296841027058</v>
      </c>
      <c r="AF485" s="116">
        <f>(幕後結果!$AH$2+幕後結果!$AH$4*幕後結果_最佳化!$T1486)*12/3</f>
        <v>0.27325880889364385</v>
      </c>
      <c r="AG485" s="116">
        <f>(幕後結果!$AI$2+幕後結果!$AI$4*幕後結果_最佳化!$U1486)*12/3</f>
        <v>-5.3654062063949438E-2</v>
      </c>
      <c r="AH485" s="116">
        <f>(幕後結果!$AJ$2+幕後結果!$AJ$4*幕後結果_最佳化!$V1486)*12/3</f>
        <v>-0.59253248387739155</v>
      </c>
      <c r="AI485" s="93">
        <f>(幕後結果!$AK$2+幕後結果!$AK$4*幕後結果_最佳化!$W1486)*12/3</f>
        <v>-0.47499307209602404</v>
      </c>
      <c r="AJ485" s="53"/>
      <c r="AK485" s="53"/>
      <c r="AL485" s="53"/>
      <c r="AM485" s="101">
        <v>484</v>
      </c>
      <c r="AN485" s="120">
        <f t="shared" si="92"/>
        <v>0.15177684323661475</v>
      </c>
      <c r="AO485" s="120">
        <f t="shared" si="93"/>
        <v>0.21126976082814761</v>
      </c>
      <c r="AP485" s="120">
        <f t="shared" si="94"/>
        <v>3.8039410773271706E-2</v>
      </c>
      <c r="AQ485" s="120">
        <f t="shared" si="95"/>
        <v>9.4100838410181978E-2</v>
      </c>
      <c r="AR485" s="120">
        <f t="shared" si="96"/>
        <v>4.4192297064106247E-2</v>
      </c>
      <c r="AS485" s="120">
        <f t="shared" si="97"/>
        <v>0.13053045008668829</v>
      </c>
      <c r="AT485" s="120">
        <f t="shared" si="98"/>
        <v>8.7505034477937144E-2</v>
      </c>
      <c r="AU485" s="120">
        <f t="shared" si="99"/>
        <v>5.1074895010069253E-2</v>
      </c>
      <c r="AV485" s="120">
        <f t="shared" si="100"/>
        <v>0.11170970497579739</v>
      </c>
      <c r="AW485" s="120">
        <f t="shared" si="101"/>
        <v>7.9800765137185731E-2</v>
      </c>
      <c r="AX485" s="120">
        <f t="shared" si="102"/>
        <v>1</v>
      </c>
      <c r="AY485" s="120">
        <f>SUMPRODUCT(AN485:AW485,幕後結果_最佳化!$Z$1005:$AI$1005)</f>
        <v>0.1508866799166837</v>
      </c>
      <c r="AZ485" s="120">
        <f>(SUMPRODUCT(AN485:AW485,MMULT(AN485:AW485,幕後結果!$AB$9:$AK$18)))*252</f>
        <v>3.1043528393387754E-2</v>
      </c>
      <c r="BA485" s="120">
        <f t="shared" si="103"/>
        <v>0.1761917375854718</v>
      </c>
      <c r="BB485" s="115">
        <f t="shared" si="104"/>
        <v>0.61289298463441644</v>
      </c>
      <c r="BC485" s="53"/>
      <c r="BD485" s="53"/>
    </row>
    <row r="486" spans="1:56">
      <c r="A486" s="88">
        <v>485</v>
      </c>
      <c r="B486" s="116">
        <v>0.84773637310686767</v>
      </c>
      <c r="C486" s="116">
        <v>0.44578186196938652</v>
      </c>
      <c r="D486" s="116">
        <v>0.14297745204179391</v>
      </c>
      <c r="E486" s="116">
        <v>0.97628930465369934</v>
      </c>
      <c r="F486" s="116">
        <v>0.60840503367361931</v>
      </c>
      <c r="G486" s="116">
        <v>0.35511858533574503</v>
      </c>
      <c r="H486" s="116">
        <v>0.89273760690629089</v>
      </c>
      <c r="I486" s="116">
        <v>0.84637630327421354</v>
      </c>
      <c r="J486" s="116">
        <v>0.6011881514538846</v>
      </c>
      <c r="K486" s="97">
        <v>5.9455880924309756E-2</v>
      </c>
      <c r="L486" s="98"/>
      <c r="M486" s="99">
        <v>485</v>
      </c>
      <c r="N486" s="119">
        <v>1.0267732380168009</v>
      </c>
      <c r="O486" s="119">
        <v>-0.13632580618515211</v>
      </c>
      <c r="P486" s="119">
        <v>-1.0670374966941645</v>
      </c>
      <c r="Q486" s="119">
        <v>1.9825171425349228</v>
      </c>
      <c r="R486" s="119">
        <v>0.27516440473124221</v>
      </c>
      <c r="S486" s="119">
        <v>-0.37153758041450857</v>
      </c>
      <c r="T486" s="119">
        <v>1.2412191938032591</v>
      </c>
      <c r="U486" s="116">
        <v>1.021014870429843</v>
      </c>
      <c r="V486" s="116">
        <v>0.25642369019195516</v>
      </c>
      <c r="W486" s="91">
        <v>-1.5593576165528931</v>
      </c>
      <c r="X486" s="53"/>
      <c r="Y486" s="92">
        <v>485</v>
      </c>
      <c r="Z486" s="116">
        <f>(幕後結果!$AB$2+幕後結果!$AB$4*幕後結果_最佳化!$N1487)*12/3</f>
        <v>1.906968515030929</v>
      </c>
      <c r="AA486" s="116">
        <f>(幕後結果!$AC$2+幕後結果!$AC$4*幕後結果_最佳化!$O1487)*12/3</f>
        <v>0.13738212156567006</v>
      </c>
      <c r="AB486" s="116">
        <f>(幕後結果!$AD$2+幕後結果!$AD$4*幕後結果_最佳化!$P1487)*12/3</f>
        <v>-0.58954017827380767</v>
      </c>
      <c r="AC486" s="116">
        <f>(幕後結果!$AE$2+幕後結果!$AE$4*幕後結果_最佳化!$Q1487)*12/3</f>
        <v>1.5281908520677387</v>
      </c>
      <c r="AD486" s="116">
        <f>(幕後結果!$AF$2+幕後結果!$AF$4*幕後結果_最佳化!$R1487)*12/3</f>
        <v>-0.21866627976179789</v>
      </c>
      <c r="AE486" s="116">
        <f>(幕後結果!$AG$2+幕後結果!$AG$4*幕後結果_最佳化!$S1487)*12/3</f>
        <v>0.84399682302677881</v>
      </c>
      <c r="AF486" s="116">
        <f>(幕後結果!$AH$2+幕後結果!$AH$4*幕後結果_最佳化!$T1487)*12/3</f>
        <v>0.6618018921677804</v>
      </c>
      <c r="AG486" s="116">
        <f>(幕後結果!$AI$2+幕後結果!$AI$4*幕後結果_最佳化!$U1487)*12/3</f>
        <v>0.50139550133474631</v>
      </c>
      <c r="AH486" s="116">
        <f>(幕後結果!$AJ$2+幕後結果!$AJ$4*幕後結果_最佳化!$V1487)*12/3</f>
        <v>0.31578023454283072</v>
      </c>
      <c r="AI486" s="93">
        <f>(幕後結果!$AK$2+幕後結果!$AK$4*幕後結果_最佳化!$W1487)*12/3</f>
        <v>-0.12910581595410059</v>
      </c>
      <c r="AJ486" s="53"/>
      <c r="AK486" s="53"/>
      <c r="AL486" s="53"/>
      <c r="AM486" s="101">
        <v>485</v>
      </c>
      <c r="AN486" s="120">
        <f t="shared" si="92"/>
        <v>2.1323583436166697E-2</v>
      </c>
      <c r="AO486" s="120">
        <f t="shared" si="93"/>
        <v>7.6858755654941602E-2</v>
      </c>
      <c r="AP486" s="120">
        <f t="shared" si="94"/>
        <v>0.10753343421656109</v>
      </c>
      <c r="AQ486" s="120">
        <f t="shared" si="95"/>
        <v>8.5995456329441E-2</v>
      </c>
      <c r="AR486" s="120">
        <f t="shared" si="96"/>
        <v>0.20286787578893595</v>
      </c>
      <c r="AS486" s="120">
        <f t="shared" si="97"/>
        <v>0.17055243372064549</v>
      </c>
      <c r="AT486" s="120">
        <f t="shared" si="98"/>
        <v>7.7986505804638395E-2</v>
      </c>
      <c r="AU486" s="120">
        <f t="shared" si="99"/>
        <v>0.17673195636838707</v>
      </c>
      <c r="AV486" s="120">
        <f t="shared" si="100"/>
        <v>5.1858825674393094E-2</v>
      </c>
      <c r="AW486" s="120">
        <f t="shared" si="101"/>
        <v>2.8291173005889677E-2</v>
      </c>
      <c r="AX486" s="120">
        <f t="shared" si="102"/>
        <v>1</v>
      </c>
      <c r="AY486" s="120">
        <f>SUMPRODUCT(AN486:AW486,幕後結果_最佳化!$Z$1005:$AI$1005)</f>
        <v>3.3339173739546056E-2</v>
      </c>
      <c r="AZ486" s="120">
        <f>(SUMPRODUCT(AN486:AW486,MMULT(AN486:AW486,幕後結果!$AB$9:$AK$18)))*252</f>
        <v>2.0179143738036719E-2</v>
      </c>
      <c r="BA486" s="120">
        <f t="shared" si="103"/>
        <v>0.14205331301323709</v>
      </c>
      <c r="BB486" s="115">
        <f t="shared" si="104"/>
        <v>-6.7304493345840016E-2</v>
      </c>
      <c r="BC486" s="53"/>
      <c r="BD486" s="53"/>
    </row>
    <row r="487" spans="1:56">
      <c r="A487" s="88">
        <v>486</v>
      </c>
      <c r="B487" s="116">
        <v>0.77403772444674468</v>
      </c>
      <c r="C487" s="116">
        <v>0.18284630154772774</v>
      </c>
      <c r="D487" s="116">
        <v>0.15803806158813938</v>
      </c>
      <c r="E487" s="116">
        <v>0.63655438136967391</v>
      </c>
      <c r="F487" s="116">
        <v>0.54228271778993231</v>
      </c>
      <c r="G487" s="116">
        <v>0.34117956141324668</v>
      </c>
      <c r="H487" s="116">
        <v>0.88516442279618701</v>
      </c>
      <c r="I487" s="116">
        <v>0.5002484284032731</v>
      </c>
      <c r="J487" s="116">
        <v>0.88213162603651618</v>
      </c>
      <c r="K487" s="97">
        <v>0.72914058753417987</v>
      </c>
      <c r="L487" s="98"/>
      <c r="M487" s="99">
        <v>486</v>
      </c>
      <c r="N487" s="119">
        <v>0.75221038211915947</v>
      </c>
      <c r="O487" s="119">
        <v>-0.9045711914607919</v>
      </c>
      <c r="P487" s="119">
        <v>-1.0025539514792894</v>
      </c>
      <c r="Q487" s="119">
        <v>0.34926384717487191</v>
      </c>
      <c r="R487" s="119">
        <v>0.10618626985748866</v>
      </c>
      <c r="S487" s="119">
        <v>-0.40924602305183927</v>
      </c>
      <c r="T487" s="119">
        <v>1.2012063819874217</v>
      </c>
      <c r="U487" s="116">
        <v>6.2271770011176192E-4</v>
      </c>
      <c r="V487" s="116">
        <v>1.18571024329327</v>
      </c>
      <c r="W487" s="91">
        <v>0.61021586007178075</v>
      </c>
      <c r="X487" s="53"/>
      <c r="Y487" s="92">
        <v>486</v>
      </c>
      <c r="Z487" s="116">
        <f>(幕後結果!$AB$2+幕後結果!$AB$4*幕後結果_最佳化!$N1488)*12/3</f>
        <v>1.4667901292174068</v>
      </c>
      <c r="AA487" s="116">
        <f>(幕後結果!$AC$2+幕後結果!$AC$4*幕後結果_最佳化!$O1488)*12/3</f>
        <v>-0.39963340486470128</v>
      </c>
      <c r="AB487" s="116">
        <f>(幕後結果!$AD$2+幕後結果!$AD$4*幕後結果_最佳化!$P1488)*12/3</f>
        <v>-0.64525875748889028</v>
      </c>
      <c r="AC487" s="116">
        <f>(幕後結果!$AE$2+幕後結果!$AE$4*幕後結果_最佳化!$Q1488)*12/3</f>
        <v>0.25028692745988979</v>
      </c>
      <c r="AD487" s="116">
        <f>(幕後結果!$AF$2+幕後結果!$AF$4*幕後結果_最佳化!$R1488)*12/3</f>
        <v>-0.35185392161501888</v>
      </c>
      <c r="AE487" s="116">
        <f>(幕後結果!$AG$2+幕後結果!$AG$4*幕後結果_最佳化!$S1488)*12/3</f>
        <v>0.32450395061004872</v>
      </c>
      <c r="AF487" s="116">
        <f>(幕後結果!$AH$2+幕後結果!$AH$4*幕後結果_最佳化!$T1488)*12/3</f>
        <v>0.49611380719054504</v>
      </c>
      <c r="AG487" s="116">
        <f>(幕後結果!$AI$2+幕後結果!$AI$4*幕後結果_最佳化!$U1488)*12/3</f>
        <v>-0.1105653340277189</v>
      </c>
      <c r="AH487" s="116">
        <f>(幕後結果!$AJ$2+幕後結果!$AJ$4*幕後結果_最佳化!$V1488)*12/3</f>
        <v>0.3080066653906301</v>
      </c>
      <c r="AI487" s="93">
        <f>(幕後結果!$AK$2+幕後結果!$AK$4*幕後結果_最佳化!$W1488)*12/3</f>
        <v>0.88666560258983507</v>
      </c>
      <c r="AJ487" s="53"/>
      <c r="AK487" s="53"/>
      <c r="AL487" s="53"/>
      <c r="AM487" s="101">
        <v>486</v>
      </c>
      <c r="AN487" s="120">
        <f t="shared" si="92"/>
        <v>0.19189488830513587</v>
      </c>
      <c r="AO487" s="120">
        <f t="shared" si="93"/>
        <v>0.16888793765060217</v>
      </c>
      <c r="AP487" s="120">
        <f t="shared" si="94"/>
        <v>0.14004956854121023</v>
      </c>
      <c r="AQ487" s="120">
        <f t="shared" si="95"/>
        <v>0.12467333386907853</v>
      </c>
      <c r="AR487" s="120">
        <f t="shared" si="96"/>
        <v>7.1373292448313475E-2</v>
      </c>
      <c r="AS487" s="120">
        <f t="shared" si="97"/>
        <v>5.420838406170387E-2</v>
      </c>
      <c r="AT487" s="120">
        <f t="shared" si="98"/>
        <v>4.2914174835106858E-2</v>
      </c>
      <c r="AU487" s="120">
        <f t="shared" si="99"/>
        <v>4.6957770823442893E-2</v>
      </c>
      <c r="AV487" s="120">
        <f t="shared" si="100"/>
        <v>0.11994968650174108</v>
      </c>
      <c r="AW487" s="120">
        <f t="shared" si="101"/>
        <v>3.9090962963665189E-2</v>
      </c>
      <c r="AX487" s="120">
        <f t="shared" si="102"/>
        <v>1.0000000000000002</v>
      </c>
      <c r="AY487" s="120">
        <f>SUMPRODUCT(AN487:AW487,幕後結果_最佳化!$Z$1005:$AI$1005)</f>
        <v>8.6239470010156374E-2</v>
      </c>
      <c r="AZ487" s="120">
        <f>(SUMPRODUCT(AN487:AW487,MMULT(AN487:AW487,幕後結果!$AB$9:$AK$18)))*252</f>
        <v>4.0010116659619795E-2</v>
      </c>
      <c r="BA487" s="120">
        <f t="shared" si="103"/>
        <v>0.2000252900500829</v>
      </c>
      <c r="BB487" s="115">
        <f t="shared" si="104"/>
        <v>0.21666995208108392</v>
      </c>
      <c r="BC487" s="53"/>
      <c r="BD487" s="53"/>
    </row>
    <row r="488" spans="1:56">
      <c r="A488" s="88">
        <v>487</v>
      </c>
      <c r="B488" s="116">
        <v>0.40166548415402104</v>
      </c>
      <c r="C488" s="116">
        <v>0.78122408434084045</v>
      </c>
      <c r="D488" s="116">
        <v>0.60001121654560508</v>
      </c>
      <c r="E488" s="116">
        <v>0.51539893243545154</v>
      </c>
      <c r="F488" s="116">
        <v>0.56550658038799972</v>
      </c>
      <c r="G488" s="116">
        <v>0.49143854735167669</v>
      </c>
      <c r="H488" s="116">
        <v>0.21041795724553403</v>
      </c>
      <c r="I488" s="116">
        <v>0.12501912095483037</v>
      </c>
      <c r="J488" s="116">
        <v>0.27759539706108249</v>
      </c>
      <c r="K488" s="97">
        <v>0.93272903501475057</v>
      </c>
      <c r="L488" s="98"/>
      <c r="M488" s="99">
        <v>487</v>
      </c>
      <c r="N488" s="119">
        <v>-0.24903854185305127</v>
      </c>
      <c r="O488" s="119">
        <v>0.77633395186631993</v>
      </c>
      <c r="P488" s="119">
        <v>0.25337613588752939</v>
      </c>
      <c r="Q488" s="119">
        <v>3.8608989405258837E-2</v>
      </c>
      <c r="R488" s="119">
        <v>0.16494555057602708</v>
      </c>
      <c r="S488" s="119">
        <v>-2.1462026801137957E-2</v>
      </c>
      <c r="T488" s="119">
        <v>-0.80497186698778445</v>
      </c>
      <c r="U488" s="116">
        <v>-1.1502564991251381</v>
      </c>
      <c r="V488" s="116">
        <v>-0.5899997842936584</v>
      </c>
      <c r="W488" s="91">
        <v>1.4964288737120293</v>
      </c>
      <c r="X488" s="53"/>
      <c r="Y488" s="92">
        <v>487</v>
      </c>
      <c r="Z488" s="116">
        <f>(幕後結果!$AB$2+幕後結果!$AB$4*幕後結果_最佳化!$N1489)*12/3</f>
        <v>-0.13840928390320817</v>
      </c>
      <c r="AA488" s="116">
        <f>(幕後結果!$AC$2+幕後結果!$AC$4*幕後結果_最佳化!$O1489)*12/3</f>
        <v>0.85789615825664567</v>
      </c>
      <c r="AB488" s="116">
        <f>(幕後結果!$AD$2+幕後結果!$AD$4*幕後結果_最佳化!$P1489)*12/3</f>
        <v>0.23495393545635856</v>
      </c>
      <c r="AC488" s="116">
        <f>(幕後結果!$AE$2+幕後結果!$AE$4*幕後結果_最佳化!$Q1489)*12/3</f>
        <v>0.13361021478423046</v>
      </c>
      <c r="AD488" s="116">
        <f>(幕後結果!$AF$2+幕後結果!$AF$4*幕後結果_最佳化!$R1489)*12/3</f>
        <v>-0.34364209466149936</v>
      </c>
      <c r="AE488" s="116">
        <f>(幕後結果!$AG$2+幕後結果!$AG$4*幕後結果_最佳化!$S1489)*12/3</f>
        <v>0.58061958298997296</v>
      </c>
      <c r="AF488" s="116">
        <f>(幕後結果!$AH$2+幕後結果!$AH$4*幕後結果_最佳化!$T1489)*12/3</f>
        <v>-0.3338757547291164</v>
      </c>
      <c r="AG488" s="116">
        <f>(幕後結果!$AI$2+幕後結果!$AI$4*幕後結果_最佳化!$U1489)*12/3</f>
        <v>-0.26607513364652624</v>
      </c>
      <c r="AH488" s="116">
        <f>(幕後結果!$AJ$2+幕後結果!$AJ$4*幕後結果_最佳化!$V1489)*12/3</f>
        <v>-0.75639939627434816</v>
      </c>
      <c r="AI488" s="93">
        <f>(幕後結果!$AK$2+幕後結果!$AK$4*幕後結果_最佳化!$W1489)*12/3</f>
        <v>0.62371526349797279</v>
      </c>
      <c r="AJ488" s="53"/>
      <c r="AK488" s="53"/>
      <c r="AL488" s="53"/>
      <c r="AM488" s="101">
        <v>487</v>
      </c>
      <c r="AN488" s="120">
        <f t="shared" si="92"/>
        <v>0.10369425175308715</v>
      </c>
      <c r="AO488" s="120">
        <f t="shared" si="93"/>
        <v>6.5498442390375E-2</v>
      </c>
      <c r="AP488" s="120">
        <f t="shared" si="94"/>
        <v>0.21134927869718614</v>
      </c>
      <c r="AQ488" s="120">
        <f t="shared" si="95"/>
        <v>3.3347863520873551E-2</v>
      </c>
      <c r="AR488" s="120">
        <f t="shared" si="96"/>
        <v>0.18768238656345693</v>
      </c>
      <c r="AS488" s="120">
        <f t="shared" si="97"/>
        <v>3.7548172096608314E-3</v>
      </c>
      <c r="AT488" s="120">
        <f t="shared" si="98"/>
        <v>3.4488783204511229E-2</v>
      </c>
      <c r="AU488" s="120">
        <f t="shared" si="99"/>
        <v>6.6962050893748321E-2</v>
      </c>
      <c r="AV488" s="120">
        <f t="shared" si="100"/>
        <v>0.12794774228502814</v>
      </c>
      <c r="AW488" s="120">
        <f t="shared" si="101"/>
        <v>0.16527438348207266</v>
      </c>
      <c r="AX488" s="120">
        <f t="shared" si="102"/>
        <v>0.99999999999999989</v>
      </c>
      <c r="AY488" s="120">
        <f>SUMPRODUCT(AN488:AW488,幕後結果_最佳化!$Z$1005:$AI$1005)</f>
        <v>-2.0874901515899033E-2</v>
      </c>
      <c r="AZ488" s="120">
        <f>(SUMPRODUCT(AN488:AW488,MMULT(AN488:AW488,幕後結果!$AB$9:$AK$18)))*252</f>
        <v>3.3419941873283669E-2</v>
      </c>
      <c r="BA488" s="120">
        <f t="shared" si="103"/>
        <v>0.18281121922158844</v>
      </c>
      <c r="BB488" s="115">
        <f t="shared" si="104"/>
        <v>-0.34885660621625442</v>
      </c>
      <c r="BC488" s="53"/>
      <c r="BD488" s="53"/>
    </row>
    <row r="489" spans="1:56">
      <c r="A489" s="88">
        <v>488</v>
      </c>
      <c r="B489" s="116">
        <v>0.39470816866293035</v>
      </c>
      <c r="C489" s="116">
        <v>4.9364810682841487E-2</v>
      </c>
      <c r="D489" s="116">
        <v>0.69795994850820087</v>
      </c>
      <c r="E489" s="116">
        <v>0.70226846851754665</v>
      </c>
      <c r="F489" s="116">
        <v>0.37912845512069127</v>
      </c>
      <c r="G489" s="116">
        <v>0.83695459774231673</v>
      </c>
      <c r="H489" s="116">
        <v>0.908633034800302</v>
      </c>
      <c r="I489" s="116">
        <v>0.84949945997431264</v>
      </c>
      <c r="J489" s="116">
        <v>0.40002920097731098</v>
      </c>
      <c r="K489" s="97">
        <v>7.0512833503664885E-2</v>
      </c>
      <c r="L489" s="98"/>
      <c r="M489" s="99">
        <v>488</v>
      </c>
      <c r="N489" s="119">
        <v>-0.26706860779698532</v>
      </c>
      <c r="O489" s="119">
        <v>-1.6510438500569813</v>
      </c>
      <c r="P489" s="119">
        <v>0.51854208779385702</v>
      </c>
      <c r="Q489" s="119">
        <v>0.53093609651946139</v>
      </c>
      <c r="R489" s="119">
        <v>-0.3077705789168414</v>
      </c>
      <c r="S489" s="119">
        <v>0.98201835735563259</v>
      </c>
      <c r="T489" s="119">
        <v>1.3323843246677438</v>
      </c>
      <c r="U489" s="116">
        <v>1.0342889950399505</v>
      </c>
      <c r="V489" s="116">
        <v>-0.25327152073099263</v>
      </c>
      <c r="W489" s="91">
        <v>-1.4719822642563702</v>
      </c>
      <c r="X489" s="53"/>
      <c r="Y489" s="92">
        <v>488</v>
      </c>
      <c r="Z489" s="116">
        <f>(幕後結果!$AB$2+幕後結果!$AB$4*幕後結果_最佳化!$N1490)*12/3</f>
        <v>-0.16731503409059326</v>
      </c>
      <c r="AA489" s="116">
        <f>(幕後結果!$AC$2+幕後結果!$AC$4*幕後結果_最佳化!$O1490)*12/3</f>
        <v>-0.8826531536464074</v>
      </c>
      <c r="AB489" s="116">
        <f>(幕後結果!$AD$2+幕後結果!$AD$4*幕後結果_最佳化!$P1490)*12/3</f>
        <v>0.27609457028510304</v>
      </c>
      <c r="AC489" s="116">
        <f>(幕後結果!$AE$2+幕後結果!$AE$4*幕後結果_最佳化!$Q1490)*12/3</f>
        <v>0.38642353087378994</v>
      </c>
      <c r="AD489" s="116">
        <f>(幕後結果!$AF$2+幕後結果!$AF$4*幕後結果_最佳化!$R1490)*12/3</f>
        <v>-0.5494166079394408</v>
      </c>
      <c r="AE489" s="116">
        <f>(幕後結果!$AG$2+幕後結果!$AG$4*幕後結果_最佳化!$S1490)*12/3</f>
        <v>1.1599291418714581</v>
      </c>
      <c r="AF489" s="116">
        <f>(幕後結果!$AH$2+幕後結果!$AH$4*幕後結果_最佳化!$T1490)*12/3</f>
        <v>0.46870231872751433</v>
      </c>
      <c r="AG489" s="116">
        <f>(幕後結果!$AI$2+幕後結果!$AI$4*幕後結果_最佳化!$U1490)*12/3</f>
        <v>0.32702122625440855</v>
      </c>
      <c r="AH489" s="116">
        <f>(幕後結果!$AJ$2+幕後結果!$AJ$4*幕後結果_最佳化!$V1490)*12/3</f>
        <v>1.4243304393548151E-2</v>
      </c>
      <c r="AI489" s="93">
        <f>(幕後結果!$AK$2+幕後結果!$AK$4*幕後結果_最佳化!$W1490)*12/3</f>
        <v>-3.287234747315676E-2</v>
      </c>
      <c r="AJ489" s="53"/>
      <c r="AK489" s="53"/>
      <c r="AL489" s="53"/>
      <c r="AM489" s="101">
        <v>488</v>
      </c>
      <c r="AN489" s="120">
        <f t="shared" si="92"/>
        <v>0.14680569067794494</v>
      </c>
      <c r="AO489" s="120">
        <f t="shared" si="93"/>
        <v>9.6567806878618628E-2</v>
      </c>
      <c r="AP489" s="120">
        <f t="shared" si="94"/>
        <v>2.3610041164754791E-2</v>
      </c>
      <c r="AQ489" s="120">
        <f t="shared" si="95"/>
        <v>4.4079927732181029E-2</v>
      </c>
      <c r="AR489" s="120">
        <f t="shared" si="96"/>
        <v>0.1373649721911564</v>
      </c>
      <c r="AS489" s="120">
        <f t="shared" si="97"/>
        <v>0.16067038960964602</v>
      </c>
      <c r="AT489" s="120">
        <f t="shared" si="98"/>
        <v>0.12517862422182882</v>
      </c>
      <c r="AU489" s="120">
        <f t="shared" si="99"/>
        <v>0.12783077071782675</v>
      </c>
      <c r="AV489" s="120">
        <f t="shared" si="100"/>
        <v>0.10464706477498993</v>
      </c>
      <c r="AW489" s="120">
        <f t="shared" si="101"/>
        <v>3.3244712031052503E-2</v>
      </c>
      <c r="AX489" s="120">
        <f t="shared" si="102"/>
        <v>0.99999999999999978</v>
      </c>
      <c r="AY489" s="120">
        <f>SUMPRODUCT(AN489:AW489,幕後結果_最佳化!$Z$1005:$AI$1005)</f>
        <v>8.0997877827335515E-2</v>
      </c>
      <c r="AZ489" s="120">
        <f>(SUMPRODUCT(AN489:AW489,MMULT(AN489:AW489,幕後結果!$AB$9:$AK$18)))*252</f>
        <v>2.9212683929982823E-2</v>
      </c>
      <c r="BA489" s="120">
        <f t="shared" si="103"/>
        <v>0.17091718441977338</v>
      </c>
      <c r="BB489" s="115">
        <f t="shared" si="104"/>
        <v>0.22290255925212851</v>
      </c>
      <c r="BC489" s="53"/>
      <c r="BD489" s="53"/>
    </row>
    <row r="490" spans="1:56">
      <c r="A490" s="88">
        <v>489</v>
      </c>
      <c r="B490" s="116">
        <v>0.25483039311734523</v>
      </c>
      <c r="C490" s="116">
        <v>0.72767720244257261</v>
      </c>
      <c r="D490" s="116">
        <v>0.55150715672685369</v>
      </c>
      <c r="E490" s="116">
        <v>0.1538517009514897</v>
      </c>
      <c r="F490" s="116">
        <v>0.14752216335884061</v>
      </c>
      <c r="G490" s="116">
        <v>0.37122426761210359</v>
      </c>
      <c r="H490" s="116">
        <v>0.89935054179252605</v>
      </c>
      <c r="I490" s="116">
        <v>0.45065190186184245</v>
      </c>
      <c r="J490" s="116">
        <v>0.13250314823416054</v>
      </c>
      <c r="K490" s="97">
        <v>0.2165650081538455</v>
      </c>
      <c r="L490" s="98"/>
      <c r="M490" s="99">
        <v>489</v>
      </c>
      <c r="N490" s="119">
        <v>-0.65936597432700661</v>
      </c>
      <c r="O490" s="119">
        <v>0.60580297327412502</v>
      </c>
      <c r="P490" s="119">
        <v>0.12947009493752437</v>
      </c>
      <c r="Q490" s="119">
        <v>-1.0200528387625003</v>
      </c>
      <c r="R490" s="119">
        <v>-1.0471198035813707</v>
      </c>
      <c r="S490" s="119">
        <v>-0.32861258398655013</v>
      </c>
      <c r="T490" s="119">
        <v>1.2778596530917503</v>
      </c>
      <c r="U490" s="116">
        <v>-0.1240144881631815</v>
      </c>
      <c r="V490" s="116">
        <v>-1.1146363274516087</v>
      </c>
      <c r="W490" s="91">
        <v>-0.78384678778510564</v>
      </c>
      <c r="X490" s="53"/>
      <c r="Y490" s="92">
        <v>489</v>
      </c>
      <c r="Z490" s="116">
        <f>(幕後結果!$AB$2+幕後結果!$AB$4*幕後結果_最佳化!$N1491)*12/3</f>
        <v>-0.79624505083858688</v>
      </c>
      <c r="AA490" s="116">
        <f>(幕後結果!$AC$2+幕後結果!$AC$4*幕後結果_最佳化!$O1491)*12/3</f>
        <v>0.75669601542886245</v>
      </c>
      <c r="AB490" s="116">
        <f>(幕後結果!$AD$2+幕後結果!$AD$4*幕後結果_最佳化!$P1491)*12/3</f>
        <v>4.6057303561740308E-2</v>
      </c>
      <c r="AC490" s="116">
        <f>(幕後結果!$AE$2+幕後結果!$AE$4*幕後結果_最佳化!$Q1491)*12/3</f>
        <v>-0.73176856991569161</v>
      </c>
      <c r="AD490" s="116">
        <f>(幕後結果!$AF$2+幕後結果!$AF$4*幕後結果_最佳化!$R1491)*12/3</f>
        <v>-1.1022163755263508</v>
      </c>
      <c r="AE490" s="116">
        <f>(幕後結果!$AG$2+幕後結果!$AG$4*幕後結果_最佳化!$S1491)*12/3</f>
        <v>0.10247771141312984</v>
      </c>
      <c r="AF490" s="116">
        <f>(幕後結果!$AH$2+幕後結果!$AH$4*幕後結果_最佳化!$T1491)*12/3</f>
        <v>0.50792231832132462</v>
      </c>
      <c r="AG490" s="116">
        <f>(幕後結果!$AI$2+幕後結果!$AI$4*幕後結果_最佳化!$U1491)*12/3</f>
        <v>-0.16596098731573586</v>
      </c>
      <c r="AH490" s="116">
        <f>(幕後結果!$AJ$2+幕後結果!$AJ$4*幕後結果_最佳化!$V1491)*12/3</f>
        <v>-0.80895878565814205</v>
      </c>
      <c r="AI490" s="93">
        <f>(幕後結果!$AK$2+幕後結果!$AK$4*幕後結果_最佳化!$W1491)*12/3</f>
        <v>-0.59955432455751156</v>
      </c>
      <c r="AJ490" s="53"/>
      <c r="AK490" s="53"/>
      <c r="AL490" s="53"/>
      <c r="AM490" s="101">
        <v>489</v>
      </c>
      <c r="AN490" s="120">
        <f t="shared" si="92"/>
        <v>0.10415156530248998</v>
      </c>
      <c r="AO490" s="120">
        <f t="shared" si="93"/>
        <v>0.10513413172305368</v>
      </c>
      <c r="AP490" s="120">
        <f t="shared" si="94"/>
        <v>3.4373808638204946E-2</v>
      </c>
      <c r="AQ490" s="120">
        <f t="shared" si="95"/>
        <v>0.32025866408286341</v>
      </c>
      <c r="AR490" s="120">
        <f t="shared" si="96"/>
        <v>2.436846523836625E-3</v>
      </c>
      <c r="AS490" s="120">
        <f t="shared" si="97"/>
        <v>0.26682795795905745</v>
      </c>
      <c r="AT490" s="120">
        <f t="shared" si="98"/>
        <v>1.7391456067081781E-2</v>
      </c>
      <c r="AU490" s="120">
        <f t="shared" si="99"/>
        <v>7.9482311862874813E-2</v>
      </c>
      <c r="AV490" s="120">
        <f t="shared" si="100"/>
        <v>6.0485922183220867E-2</v>
      </c>
      <c r="AW490" s="120">
        <f t="shared" si="101"/>
        <v>9.4573356573163549E-3</v>
      </c>
      <c r="AX490" s="120">
        <f t="shared" si="102"/>
        <v>0.99999999999999989</v>
      </c>
      <c r="AY490" s="120">
        <f>SUMPRODUCT(AN490:AW490,幕後結果_最佳化!$Z$1005:$AI$1005)</f>
        <v>0.20755117820186408</v>
      </c>
      <c r="AZ490" s="120">
        <f>(SUMPRODUCT(AN490:AW490,MMULT(AN490:AW490,幕後結果!$AB$9:$AK$18)))*252</f>
        <v>3.9074506700588235E-2</v>
      </c>
      <c r="BA490" s="120">
        <f t="shared" si="103"/>
        <v>0.19767272624362783</v>
      </c>
      <c r="BB490" s="115">
        <f t="shared" si="104"/>
        <v>0.83294838560042261</v>
      </c>
      <c r="BC490" s="53"/>
      <c r="BD490" s="53"/>
    </row>
    <row r="491" spans="1:56">
      <c r="A491" s="88">
        <v>490</v>
      </c>
      <c r="B491" s="116">
        <v>0.63459490025364862</v>
      </c>
      <c r="C491" s="116">
        <v>0.97279585506727617</v>
      </c>
      <c r="D491" s="116">
        <v>0.24455990568061603</v>
      </c>
      <c r="E491" s="116">
        <v>0.87097697228492588</v>
      </c>
      <c r="F491" s="116">
        <v>0.94196921093459851</v>
      </c>
      <c r="G491" s="116">
        <v>0.55298518824621756</v>
      </c>
      <c r="H491" s="116">
        <v>0.7462057697713782</v>
      </c>
      <c r="I491" s="116">
        <v>0.18066700809389302</v>
      </c>
      <c r="J491" s="116">
        <v>0.10199275014188736</v>
      </c>
      <c r="K491" s="97">
        <v>0.15612703745897605</v>
      </c>
      <c r="L491" s="98"/>
      <c r="M491" s="99">
        <v>490</v>
      </c>
      <c r="N491" s="119">
        <v>0.34404798503470274</v>
      </c>
      <c r="O491" s="119">
        <v>1.9235717104579213</v>
      </c>
      <c r="P491" s="119">
        <v>-0.69170944978902371</v>
      </c>
      <c r="Q491" s="119">
        <v>1.1310214688011064</v>
      </c>
      <c r="R491" s="119">
        <v>1.5715214408287836</v>
      </c>
      <c r="S491" s="119">
        <v>0.13320706509329475</v>
      </c>
      <c r="T491" s="119">
        <v>0.66259736153386628</v>
      </c>
      <c r="U491" s="116">
        <v>-0.91282608645270458</v>
      </c>
      <c r="V491" s="116">
        <v>-1.2702783415270145</v>
      </c>
      <c r="W491" s="91">
        <v>-1.0105036012937298</v>
      </c>
      <c r="X491" s="53"/>
      <c r="Y491" s="92">
        <v>490</v>
      </c>
      <c r="Z491" s="116">
        <f>(幕後結果!$AB$2+幕後結果!$AB$4*幕後結果_最佳化!$N1492)*12/3</f>
        <v>0.8124253408303207</v>
      </c>
      <c r="AA491" s="116">
        <f>(幕後結果!$AC$2+幕後結果!$AC$4*幕後結果_最佳化!$O1492)*12/3</f>
        <v>1.6503993544473865</v>
      </c>
      <c r="AB491" s="116">
        <f>(幕後結果!$AD$2+幕後結果!$AD$4*幕後結果_最佳化!$P1492)*12/3</f>
        <v>-0.30049951658637875</v>
      </c>
      <c r="AC491" s="116">
        <f>(幕後結果!$AE$2+幕後結果!$AE$4*幕後結果_最佳化!$Q1492)*12/3</f>
        <v>0.96891176054472616</v>
      </c>
      <c r="AD491" s="116">
        <f>(幕後結果!$AF$2+幕後結果!$AF$4*幕後結果_最佳化!$R1492)*12/3</f>
        <v>0.41193891425435392</v>
      </c>
      <c r="AE491" s="116">
        <f>(幕後結果!$AG$2+幕後結果!$AG$4*幕後結果_最佳化!$S1492)*12/3</f>
        <v>0.99067309447193719</v>
      </c>
      <c r="AF491" s="116">
        <f>(幕後結果!$AH$2+幕後結果!$AH$4*幕後結果_最佳化!$T1492)*12/3</f>
        <v>0.58660370908304948</v>
      </c>
      <c r="AG491" s="116">
        <f>(幕後結果!$AI$2+幕後結果!$AI$4*幕後結果_最佳化!$U1492)*12/3</f>
        <v>0.22311259949192308</v>
      </c>
      <c r="AH491" s="116">
        <f>(幕後結果!$AJ$2+幕後結果!$AJ$4*幕後結果_最佳化!$V1492)*12/3</f>
        <v>-0.47466361863793427</v>
      </c>
      <c r="AI491" s="93">
        <f>(幕後結果!$AK$2+幕後結果!$AK$4*幕後結果_最佳化!$W1492)*12/3</f>
        <v>-0.52783517826226178</v>
      </c>
      <c r="AJ491" s="53"/>
      <c r="AK491" s="53"/>
      <c r="AL491" s="53"/>
      <c r="AM491" s="101">
        <v>490</v>
      </c>
      <c r="AN491" s="120">
        <f t="shared" si="92"/>
        <v>9.597190697182395E-2</v>
      </c>
      <c r="AO491" s="120">
        <f t="shared" si="93"/>
        <v>0.16266184620173338</v>
      </c>
      <c r="AP491" s="120">
        <f t="shared" si="94"/>
        <v>0.14291482627207516</v>
      </c>
      <c r="AQ491" s="120">
        <f t="shared" si="95"/>
        <v>4.4751727120585392E-3</v>
      </c>
      <c r="AR491" s="120">
        <f t="shared" si="96"/>
        <v>3.7856280318540089E-2</v>
      </c>
      <c r="AS491" s="120">
        <f t="shared" si="97"/>
        <v>2.298618953158852E-2</v>
      </c>
      <c r="AT491" s="120">
        <f t="shared" si="98"/>
        <v>0.21962457248228009</v>
      </c>
      <c r="AU491" s="120">
        <f t="shared" si="99"/>
        <v>0.11419265122147153</v>
      </c>
      <c r="AV491" s="120">
        <f t="shared" si="100"/>
        <v>2.3625408242413867E-2</v>
      </c>
      <c r="AW491" s="120">
        <f t="shared" si="101"/>
        <v>0.17569114604601482</v>
      </c>
      <c r="AX491" s="120">
        <f t="shared" si="102"/>
        <v>1</v>
      </c>
      <c r="AY491" s="120">
        <f>SUMPRODUCT(AN491:AW491,幕後結果_最佳化!$Z$1005:$AI$1005)</f>
        <v>0.11001120673716805</v>
      </c>
      <c r="AZ491" s="120">
        <f>(SUMPRODUCT(AN491:AW491,MMULT(AN491:AW491,幕後結果!$AB$9:$AK$18)))*252</f>
        <v>2.4907314696100809E-2</v>
      </c>
      <c r="BA491" s="120">
        <f t="shared" si="103"/>
        <v>0.15782051418019397</v>
      </c>
      <c r="BB491" s="115">
        <f t="shared" si="104"/>
        <v>0.42523753699435307</v>
      </c>
      <c r="BC491" s="53"/>
      <c r="BD491" s="53"/>
    </row>
    <row r="492" spans="1:56">
      <c r="A492" s="88">
        <v>491</v>
      </c>
      <c r="B492" s="116">
        <v>0.30547994009331303</v>
      </c>
      <c r="C492" s="116">
        <v>0.65956878458406409</v>
      </c>
      <c r="D492" s="116">
        <v>0.27891135819015567</v>
      </c>
      <c r="E492" s="116">
        <v>2.8197768324591976E-2</v>
      </c>
      <c r="F492" s="116">
        <v>0.55165383280085911</v>
      </c>
      <c r="G492" s="116">
        <v>0.14784700552461416</v>
      </c>
      <c r="H492" s="116">
        <v>0.8326321332813964</v>
      </c>
      <c r="I492" s="116">
        <v>0.43412832191069062</v>
      </c>
      <c r="J492" s="116">
        <v>0.54660448410911711</v>
      </c>
      <c r="K492" s="97">
        <v>0.13904673997370764</v>
      </c>
      <c r="L492" s="98"/>
      <c r="M492" s="99">
        <v>491</v>
      </c>
      <c r="N492" s="119">
        <v>-0.50870376896112324</v>
      </c>
      <c r="O492" s="119">
        <v>0.41128654992506686</v>
      </c>
      <c r="P492" s="119">
        <v>-0.58607857035278932</v>
      </c>
      <c r="Q492" s="119">
        <v>-1.9079665740337224</v>
      </c>
      <c r="R492" s="119">
        <v>0.12984086066003539</v>
      </c>
      <c r="S492" s="119">
        <v>-1.0457120210442423</v>
      </c>
      <c r="T492" s="119">
        <v>0.96461889186866201</v>
      </c>
      <c r="U492" s="116">
        <v>-0.16587332043139708</v>
      </c>
      <c r="V492" s="116">
        <v>0.11708710043680616</v>
      </c>
      <c r="W492" s="91">
        <v>-1.0846121308255194</v>
      </c>
      <c r="X492" s="53"/>
      <c r="Y492" s="92">
        <v>491</v>
      </c>
      <c r="Z492" s="116">
        <f>(幕後結果!$AB$2+幕後結果!$AB$4*幕後結果_最佳化!$N1493)*12/3</f>
        <v>-0.55470383382202215</v>
      </c>
      <c r="AA492" s="116">
        <f>(幕後結果!$AC$2+幕後結果!$AC$4*幕後結果_最佳化!$O1493)*12/3</f>
        <v>0.60938007264049965</v>
      </c>
      <c r="AB492" s="116">
        <f>(幕後結果!$AD$2+幕後結果!$AD$4*幕後結果_最佳化!$P1493)*12/3</f>
        <v>-0.48903804598687356</v>
      </c>
      <c r="AC492" s="116">
        <f>(幕後結果!$AE$2+幕後結果!$AE$4*幕後結果_最佳化!$Q1493)*12/3</f>
        <v>-1.4663835360315398</v>
      </c>
      <c r="AD492" s="116">
        <f>(幕後結果!$AF$2+幕後結果!$AF$4*幕後結果_最佳化!$R1493)*12/3</f>
        <v>-0.51679243423666976</v>
      </c>
      <c r="AE492" s="116">
        <f>(幕後結果!$AG$2+幕後結果!$AG$4*幕後結果_最佳化!$S1493)*12/3</f>
        <v>-0.64978025793990024</v>
      </c>
      <c r="AF492" s="116">
        <f>(幕後結果!$AH$2+幕後結果!$AH$4*幕後結果_最佳化!$T1493)*12/3</f>
        <v>0.35208254188589128</v>
      </c>
      <c r="AG492" s="116">
        <f>(幕後結果!$AI$2+幕後結果!$AI$4*幕後結果_最佳化!$U1493)*12/3</f>
        <v>-0.22646389195505712</v>
      </c>
      <c r="AH492" s="116">
        <f>(幕後結果!$AJ$2+幕後結果!$AJ$4*幕後結果_最佳化!$V1493)*12/3</f>
        <v>-0.39542438608226477</v>
      </c>
      <c r="AI492" s="93">
        <f>(幕後結果!$AK$2+幕後結果!$AK$4*幕後結果_最佳化!$W1493)*12/3</f>
        <v>-0.63578549932418604</v>
      </c>
      <c r="AJ492" s="53"/>
      <c r="AK492" s="53"/>
      <c r="AL492" s="53"/>
      <c r="AM492" s="101">
        <v>491</v>
      </c>
      <c r="AN492" s="120">
        <f t="shared" si="92"/>
        <v>2.4591259401197862E-3</v>
      </c>
      <c r="AO492" s="120">
        <f t="shared" si="93"/>
        <v>3.9782475673392263E-2</v>
      </c>
      <c r="AP492" s="120">
        <f t="shared" si="94"/>
        <v>0.18276941923874507</v>
      </c>
      <c r="AQ492" s="120">
        <f t="shared" si="95"/>
        <v>0.10043233748952185</v>
      </c>
      <c r="AR492" s="120">
        <f t="shared" si="96"/>
        <v>0.14564516866344443</v>
      </c>
      <c r="AS492" s="120">
        <f t="shared" si="97"/>
        <v>2.326173858680481E-2</v>
      </c>
      <c r="AT492" s="120">
        <f t="shared" si="98"/>
        <v>0.11577771516538964</v>
      </c>
      <c r="AU492" s="120">
        <f t="shared" si="99"/>
        <v>0.12705902660584498</v>
      </c>
      <c r="AV492" s="120">
        <f t="shared" si="100"/>
        <v>0.15630395127187841</v>
      </c>
      <c r="AW492" s="120">
        <f t="shared" si="101"/>
        <v>0.10650904136485884</v>
      </c>
      <c r="AX492" s="120">
        <f t="shared" si="102"/>
        <v>1</v>
      </c>
      <c r="AY492" s="120">
        <f>SUMPRODUCT(AN492:AW492,幕後結果_最佳化!$Z$1005:$AI$1005)</f>
        <v>-4.5886317057104671E-2</v>
      </c>
      <c r="AZ492" s="120">
        <f>(SUMPRODUCT(AN492:AW492,MMULT(AN492:AW492,幕後結果!$AB$9:$AK$18)))*252</f>
        <v>2.304104483042483E-2</v>
      </c>
      <c r="BA492" s="120">
        <f t="shared" si="103"/>
        <v>0.15179276936147132</v>
      </c>
      <c r="BB492" s="115">
        <f t="shared" si="104"/>
        <v>-0.58491796039160204</v>
      </c>
      <c r="BC492" s="53"/>
      <c r="BD492" s="53"/>
    </row>
    <row r="493" spans="1:56">
      <c r="A493" s="88">
        <v>492</v>
      </c>
      <c r="B493" s="116">
        <v>0.48722755037153331</v>
      </c>
      <c r="C493" s="116">
        <v>0.87522382764075091</v>
      </c>
      <c r="D493" s="116">
        <v>0.78542578970352483</v>
      </c>
      <c r="E493" s="116">
        <v>0.9928716270598068</v>
      </c>
      <c r="F493" s="116">
        <v>0.69101697995168676</v>
      </c>
      <c r="G493" s="116">
        <v>0.99000768684302809</v>
      </c>
      <c r="H493" s="116">
        <v>0.273778818285354</v>
      </c>
      <c r="I493" s="116">
        <v>0.57513122539175265</v>
      </c>
      <c r="J493" s="116">
        <v>0.71705245077900948</v>
      </c>
      <c r="K493" s="97">
        <v>0.63869476142614467</v>
      </c>
      <c r="L493" s="98"/>
      <c r="M493" s="99">
        <v>492</v>
      </c>
      <c r="N493" s="119">
        <v>-3.2021254756465611E-2</v>
      </c>
      <c r="O493" s="119">
        <v>1.1514373762074677</v>
      </c>
      <c r="P493" s="119">
        <v>0.79064972639479336</v>
      </c>
      <c r="Q493" s="119">
        <v>2.4507284582224282</v>
      </c>
      <c r="R493" s="119">
        <v>0.49873506265567175</v>
      </c>
      <c r="S493" s="119">
        <v>2.3266363845469056</v>
      </c>
      <c r="T493" s="119">
        <v>-0.60142397129871117</v>
      </c>
      <c r="U493" s="116">
        <v>0.18945330534885815</v>
      </c>
      <c r="V493" s="116">
        <v>0.57410744085672838</v>
      </c>
      <c r="W493" s="91">
        <v>0.35497212099444064</v>
      </c>
      <c r="X493" s="53"/>
      <c r="Y493" s="92">
        <v>492</v>
      </c>
      <c r="Z493" s="116">
        <f>(幕後結果!$AB$2+幕後結果!$AB$4*幕後結果_最佳化!$N1494)*12/3</f>
        <v>0.20951221048646851</v>
      </c>
      <c r="AA493" s="116">
        <f>(幕後結果!$AC$2+幕後結果!$AC$4*幕後結果_最佳化!$O1494)*12/3</f>
        <v>1.1158244100736947</v>
      </c>
      <c r="AB493" s="116">
        <f>(幕後結果!$AD$2+幕後結果!$AD$4*幕後結果_最佳化!$P1494)*12/3</f>
        <v>0.71780794131980363</v>
      </c>
      <c r="AC493" s="116">
        <f>(幕後結果!$AE$2+幕後結果!$AE$4*幕後結果_最佳化!$Q1494)*12/3</f>
        <v>2.0309120672928267</v>
      </c>
      <c r="AD493" s="116">
        <f>(幕後結果!$AF$2+幕後結果!$AF$4*幕後結果_最佳化!$R1494)*12/3</f>
        <v>-4.5475826575117395E-2</v>
      </c>
      <c r="AE493" s="116">
        <f>(幕後結果!$AG$2+幕後結果!$AG$4*幕後結果_最佳化!$S1494)*12/3</f>
        <v>2.6947831218818408</v>
      </c>
      <c r="AF493" s="116">
        <f>(幕後結果!$AH$2+幕後結果!$AH$4*幕後結果_最佳化!$T1494)*12/3</f>
        <v>-5.6519141562153909E-2</v>
      </c>
      <c r="AG493" s="116">
        <f>(幕後結果!$AI$2+幕後結果!$AI$4*幕後結果_最佳化!$U1494)*12/3</f>
        <v>0.78498640490753868</v>
      </c>
      <c r="AH493" s="116">
        <f>(幕後結果!$AJ$2+幕後結果!$AJ$4*幕後結果_最佳化!$V1494)*12/3</f>
        <v>0.48268915869612422</v>
      </c>
      <c r="AI493" s="93">
        <f>(幕後結果!$AK$2+幕後結果!$AK$4*幕後結果_最佳化!$W1494)*12/3</f>
        <v>1.0740259293867334</v>
      </c>
      <c r="AJ493" s="53"/>
      <c r="AK493" s="53"/>
      <c r="AL493" s="53"/>
      <c r="AM493" s="101">
        <v>492</v>
      </c>
      <c r="AN493" s="120">
        <f t="shared" si="92"/>
        <v>7.0042486824554967E-2</v>
      </c>
      <c r="AO493" s="120">
        <f t="shared" si="93"/>
        <v>8.0110674005418575E-2</v>
      </c>
      <c r="AP493" s="120">
        <f t="shared" si="94"/>
        <v>8.9371251752743727E-2</v>
      </c>
      <c r="AQ493" s="120">
        <f t="shared" si="95"/>
        <v>0.14980100672339566</v>
      </c>
      <c r="AR493" s="120">
        <f t="shared" si="96"/>
        <v>1.7037540823769997E-2</v>
      </c>
      <c r="AS493" s="120">
        <f t="shared" si="97"/>
        <v>3.6694591416076061E-2</v>
      </c>
      <c r="AT493" s="120">
        <f t="shared" si="98"/>
        <v>0.14983793639604398</v>
      </c>
      <c r="AU493" s="120">
        <f t="shared" si="99"/>
        <v>0.15013491332307755</v>
      </c>
      <c r="AV493" s="120">
        <f t="shared" si="100"/>
        <v>0.13270543330376935</v>
      </c>
      <c r="AW493" s="120">
        <f t="shared" si="101"/>
        <v>0.12426416543115013</v>
      </c>
      <c r="AX493" s="120">
        <f t="shared" si="102"/>
        <v>1</v>
      </c>
      <c r="AY493" s="120">
        <f>SUMPRODUCT(AN493:AW493,幕後結果_最佳化!$Z$1005:$AI$1005)</f>
        <v>6.2127747228928658E-2</v>
      </c>
      <c r="AZ493" s="120">
        <f>(SUMPRODUCT(AN493:AW493,MMULT(AN493:AW493,幕後結果!$AB$9:$AK$18)))*252</f>
        <v>2.382690812593358E-2</v>
      </c>
      <c r="BA493" s="120">
        <f t="shared" si="103"/>
        <v>0.15435967130676839</v>
      </c>
      <c r="BB493" s="115">
        <f t="shared" si="104"/>
        <v>0.12456457743237988</v>
      </c>
      <c r="BC493" s="53"/>
      <c r="BD493" s="53"/>
    </row>
    <row r="494" spans="1:56">
      <c r="A494" s="88">
        <v>493</v>
      </c>
      <c r="B494" s="116">
        <v>5.3312541422936066E-2</v>
      </c>
      <c r="C494" s="116">
        <v>0.7799921306945139</v>
      </c>
      <c r="D494" s="116">
        <v>0.91562514215148694</v>
      </c>
      <c r="E494" s="116">
        <v>0.88645939827202347</v>
      </c>
      <c r="F494" s="116">
        <v>0.39643909956978041</v>
      </c>
      <c r="G494" s="116">
        <v>0.45292869068144093</v>
      </c>
      <c r="H494" s="116">
        <v>0.3711229336152011</v>
      </c>
      <c r="I494" s="116">
        <v>0.49771907659126691</v>
      </c>
      <c r="J494" s="116">
        <v>0.10234499710534051</v>
      </c>
      <c r="K494" s="97">
        <v>0.9713917444490463</v>
      </c>
      <c r="L494" s="98"/>
      <c r="M494" s="99">
        <v>493</v>
      </c>
      <c r="N494" s="119">
        <v>-1.6135499390632868</v>
      </c>
      <c r="O494" s="119">
        <v>0.77216663737253677</v>
      </c>
      <c r="P494" s="119">
        <v>1.3762323302405928</v>
      </c>
      <c r="Q494" s="119">
        <v>1.2079117655924514</v>
      </c>
      <c r="R494" s="119">
        <v>-0.26257496374747563</v>
      </c>
      <c r="S494" s="119">
        <v>-0.11826538787915176</v>
      </c>
      <c r="T494" s="119">
        <v>-0.3288806940748249</v>
      </c>
      <c r="U494" s="116">
        <v>-5.7174582584243027E-3</v>
      </c>
      <c r="V494" s="116">
        <v>-1.2683023611213846</v>
      </c>
      <c r="W494" s="91">
        <v>1.9016531761063824</v>
      </c>
      <c r="X494" s="53"/>
      <c r="Y494" s="92">
        <v>493</v>
      </c>
      <c r="Z494" s="116">
        <f>(幕後結果!$AB$2+幕後結果!$AB$4*幕後結果_最佳化!$N1495)*12/3</f>
        <v>-2.3259900558342568</v>
      </c>
      <c r="AA494" s="116">
        <f>(幕後結果!$AC$2+幕後結果!$AC$4*幕後結果_最佳化!$O1495)*12/3</f>
        <v>0.92521985904934956</v>
      </c>
      <c r="AB494" s="116">
        <f>(幕後結果!$AD$2+幕後結果!$AD$4*幕後結果_最佳化!$P1495)*12/3</f>
        <v>0.82879423888165771</v>
      </c>
      <c r="AC494" s="116">
        <f>(幕後結果!$AE$2+幕後結果!$AE$4*幕後結果_最佳化!$Q1495)*12/3</f>
        <v>0.93596637703412444</v>
      </c>
      <c r="AD494" s="116">
        <f>(幕後結果!$AF$2+幕後結果!$AF$4*幕後結果_最佳化!$R1495)*12/3</f>
        <v>-0.65301534018707508</v>
      </c>
      <c r="AE494" s="116">
        <f>(幕後結果!$AG$2+幕後結果!$AG$4*幕後結果_最佳化!$S1495)*12/3</f>
        <v>0.75997612161351125</v>
      </c>
      <c r="AF494" s="116">
        <f>(幕後結果!$AH$2+幕後結果!$AH$4*幕後結果_最佳化!$T1495)*12/3</f>
        <v>-0.15998470412037102</v>
      </c>
      <c r="AG494" s="116">
        <f>(幕後結果!$AI$2+幕後結果!$AI$4*幕後結果_最佳化!$U1495)*12/3</f>
        <v>0.17154132660535973</v>
      </c>
      <c r="AH494" s="116">
        <f>(幕後結果!$AJ$2+幕後結果!$AJ$4*幕後結果_最佳化!$V1495)*12/3</f>
        <v>-0.74764903473435718</v>
      </c>
      <c r="AI494" s="93">
        <f>(幕後結果!$AK$2+幕後結果!$AK$4*幕後結果_最佳化!$W1495)*12/3</f>
        <v>0.99001520389868636</v>
      </c>
      <c r="AJ494" s="53"/>
      <c r="AK494" s="53"/>
      <c r="AL494" s="53"/>
      <c r="AM494" s="101">
        <v>493</v>
      </c>
      <c r="AN494" s="120">
        <f t="shared" si="92"/>
        <v>5.7962153949070283E-2</v>
      </c>
      <c r="AO494" s="120">
        <f t="shared" si="93"/>
        <v>8.3470465513052969E-2</v>
      </c>
      <c r="AP494" s="120">
        <f t="shared" si="94"/>
        <v>6.6151458265948121E-2</v>
      </c>
      <c r="AQ494" s="120">
        <f t="shared" si="95"/>
        <v>1.3246653109430642E-2</v>
      </c>
      <c r="AR494" s="120">
        <f t="shared" si="96"/>
        <v>0.15445150983527983</v>
      </c>
      <c r="AS494" s="120">
        <f t="shared" si="97"/>
        <v>0.1693380408863718</v>
      </c>
      <c r="AT494" s="120">
        <f t="shared" si="98"/>
        <v>0.18575208123921902</v>
      </c>
      <c r="AU494" s="120">
        <f t="shared" si="99"/>
        <v>7.9050741376066741E-2</v>
      </c>
      <c r="AV494" s="120">
        <f t="shared" si="100"/>
        <v>0.1600271869364005</v>
      </c>
      <c r="AW494" s="120">
        <f t="shared" si="101"/>
        <v>3.0549708889159796E-2</v>
      </c>
      <c r="AX494" s="120">
        <f t="shared" si="102"/>
        <v>0.99999999999999967</v>
      </c>
      <c r="AY494" s="120">
        <f>SUMPRODUCT(AN494:AW494,幕後結果_最佳化!$Z$1005:$AI$1005)</f>
        <v>3.071725448438287E-2</v>
      </c>
      <c r="AZ494" s="120">
        <f>(SUMPRODUCT(AN494:AW494,MMULT(AN494:AW494,幕後結果!$AB$9:$AK$18)))*252</f>
        <v>2.1658364214393475E-2</v>
      </c>
      <c r="BA494" s="120">
        <f t="shared" si="103"/>
        <v>0.14716780970848711</v>
      </c>
      <c r="BB494" s="115">
        <f t="shared" si="104"/>
        <v>-8.2781319771959322E-2</v>
      </c>
      <c r="BC494" s="53"/>
      <c r="BD494" s="53"/>
    </row>
    <row r="495" spans="1:56">
      <c r="A495" s="88">
        <v>494</v>
      </c>
      <c r="B495" s="116">
        <v>0.94696805367667558</v>
      </c>
      <c r="C495" s="116">
        <v>0.394998808794089</v>
      </c>
      <c r="D495" s="116">
        <v>6.107371862682931E-2</v>
      </c>
      <c r="E495" s="116">
        <v>0.16136800723462952</v>
      </c>
      <c r="F495" s="116">
        <v>0.6041150961002193</v>
      </c>
      <c r="G495" s="116">
        <v>1.3955605878283261E-2</v>
      </c>
      <c r="H495" s="116">
        <v>0.54077097889471637</v>
      </c>
      <c r="I495" s="116">
        <v>0.67128735130887263</v>
      </c>
      <c r="J495" s="116">
        <v>1.6428183342756197E-2</v>
      </c>
      <c r="K495" s="97">
        <v>0.52872162424415325</v>
      </c>
      <c r="L495" s="98"/>
      <c r="M495" s="99">
        <v>494</v>
      </c>
      <c r="N495" s="119">
        <v>1.6161407170846211</v>
      </c>
      <c r="O495" s="119">
        <v>-0.26631370689789374</v>
      </c>
      <c r="P495" s="119">
        <v>-1.545822517643707</v>
      </c>
      <c r="Q495" s="119">
        <v>-0.9888510674263753</v>
      </c>
      <c r="R495" s="119">
        <v>0.26401312160671836</v>
      </c>
      <c r="S495" s="119">
        <v>-2.1985320703252067</v>
      </c>
      <c r="T495" s="119">
        <v>0.10237624011307667</v>
      </c>
      <c r="U495" s="116">
        <v>0.44347071423424084</v>
      </c>
      <c r="V495" s="116">
        <v>-2.1338340606490975</v>
      </c>
      <c r="W495" s="91">
        <v>7.2056742081286498E-2</v>
      </c>
      <c r="X495" s="53"/>
      <c r="Y495" s="92">
        <v>494</v>
      </c>
      <c r="Z495" s="116">
        <f>(幕後結果!$AB$2+幕後結果!$AB$4*幕後結果_最佳化!$N1496)*12/3</f>
        <v>2.8518407729294046</v>
      </c>
      <c r="AA495" s="116">
        <f>(幕後結果!$AC$2+幕後結果!$AC$4*幕後結果_最佳化!$O1496)*12/3</f>
        <v>1.3754458141459813E-2</v>
      </c>
      <c r="AB495" s="116">
        <f>(幕後結果!$AD$2+幕後結果!$AD$4*幕後結果_最佳化!$P1496)*12/3</f>
        <v>-0.84992912411103783</v>
      </c>
      <c r="AC495" s="116">
        <f>(幕後結果!$AE$2+幕後結果!$AE$4*幕後結果_最佳化!$Q1496)*12/3</f>
        <v>-0.63857516980811724</v>
      </c>
      <c r="AD495" s="116">
        <f>(幕後結果!$AF$2+幕後結果!$AF$4*幕後結果_最佳化!$R1496)*12/3</f>
        <v>-0.2083128905055355</v>
      </c>
      <c r="AE495" s="116">
        <f>(幕後結果!$AG$2+幕後結果!$AG$4*幕後結果_最佳化!$S1496)*12/3</f>
        <v>-0.99639327707711722</v>
      </c>
      <c r="AF495" s="116">
        <f>(幕後結果!$AH$2+幕後結果!$AH$4*幕後結果_最佳化!$T1496)*12/3</f>
        <v>3.8193842924601748E-2</v>
      </c>
      <c r="AG495" s="116">
        <f>(幕後結果!$AI$2+幕後結果!$AI$4*幕後結果_最佳化!$U1496)*12/3</f>
        <v>-0.15330809840418572</v>
      </c>
      <c r="AH495" s="116">
        <f>(幕後結果!$AJ$2+幕後結果!$AJ$4*幕後結果_最佳化!$V1496)*12/3</f>
        <v>-1.2783046107055771</v>
      </c>
      <c r="AI495" s="93">
        <f>(幕後結果!$AK$2+幕後結果!$AK$4*幕後結果_最佳化!$W1496)*12/3</f>
        <v>-0.39154915333708606</v>
      </c>
      <c r="AJ495" s="53"/>
      <c r="AK495" s="53"/>
      <c r="AL495" s="53"/>
      <c r="AM495" s="101">
        <v>494</v>
      </c>
      <c r="AN495" s="120">
        <f t="shared" si="92"/>
        <v>1.121357213179554E-2</v>
      </c>
      <c r="AO495" s="120">
        <f t="shared" si="93"/>
        <v>0.11777595621980383</v>
      </c>
      <c r="AP495" s="120">
        <f t="shared" si="94"/>
        <v>0.20540254069259029</v>
      </c>
      <c r="AQ495" s="120">
        <f t="shared" si="95"/>
        <v>2.5622467355373924E-2</v>
      </c>
      <c r="AR495" s="120">
        <f t="shared" si="96"/>
        <v>0.14030187364976845</v>
      </c>
      <c r="AS495" s="120">
        <f t="shared" si="97"/>
        <v>1.1788371824965687E-2</v>
      </c>
      <c r="AT495" s="120">
        <f t="shared" si="98"/>
        <v>3.3240160903215542E-2</v>
      </c>
      <c r="AU495" s="120">
        <f t="shared" si="99"/>
        <v>0.11552968022824281</v>
      </c>
      <c r="AV495" s="120">
        <f t="shared" si="100"/>
        <v>0.20283634670845666</v>
      </c>
      <c r="AW495" s="120">
        <f t="shared" si="101"/>
        <v>0.1362890302857872</v>
      </c>
      <c r="AX495" s="120">
        <f t="shared" si="102"/>
        <v>1</v>
      </c>
      <c r="AY495" s="120">
        <f>SUMPRODUCT(AN495:AW495,幕後結果_最佳化!$Z$1005:$AI$1005)</f>
        <v>-3.2457116794302271E-2</v>
      </c>
      <c r="AZ495" s="120">
        <f>(SUMPRODUCT(AN495:AW495,MMULT(AN495:AW495,幕後結果!$AB$9:$AK$18)))*252</f>
        <v>2.5169474548528751E-2</v>
      </c>
      <c r="BA495" s="120">
        <f t="shared" si="103"/>
        <v>0.15864890339529217</v>
      </c>
      <c r="BB495" s="115">
        <f t="shared" si="104"/>
        <v>-0.47499298880460117</v>
      </c>
      <c r="BC495" s="53"/>
      <c r="BD495" s="53"/>
    </row>
    <row r="496" spans="1:56">
      <c r="A496" s="88">
        <v>495</v>
      </c>
      <c r="B496" s="116">
        <v>0.22533233146012988</v>
      </c>
      <c r="C496" s="116">
        <v>7.6437602583798281E-2</v>
      </c>
      <c r="D496" s="116">
        <v>2.5963027921442228E-2</v>
      </c>
      <c r="E496" s="116">
        <v>0.91736739499634123</v>
      </c>
      <c r="F496" s="116">
        <v>0.1983708268943396</v>
      </c>
      <c r="G496" s="116">
        <v>0.66161374186079591</v>
      </c>
      <c r="H496" s="116">
        <v>0.82052170431897986</v>
      </c>
      <c r="I496" s="116">
        <v>0.22856182141625303</v>
      </c>
      <c r="J496" s="116">
        <v>0.15626335479070663</v>
      </c>
      <c r="K496" s="97">
        <v>0.10619384113334407</v>
      </c>
      <c r="L496" s="98"/>
      <c r="M496" s="99">
        <v>495</v>
      </c>
      <c r="N496" s="119">
        <v>-0.75430739497912147</v>
      </c>
      <c r="O496" s="119">
        <v>-1.4294490634718533</v>
      </c>
      <c r="P496" s="119">
        <v>-1.9437462707541415</v>
      </c>
      <c r="Q496" s="119">
        <v>1.3875792288827618</v>
      </c>
      <c r="R496" s="119">
        <v>-0.84745483046378356</v>
      </c>
      <c r="S496" s="119">
        <v>0.41687134195399833</v>
      </c>
      <c r="T496" s="119">
        <v>0.91735510285297706</v>
      </c>
      <c r="U496" s="116">
        <v>-0.74359150708008381</v>
      </c>
      <c r="V496" s="116">
        <v>-1.0099344221364006</v>
      </c>
      <c r="W496" s="91">
        <v>-1.2470267692902592</v>
      </c>
      <c r="X496" s="53"/>
      <c r="Y496" s="92">
        <v>495</v>
      </c>
      <c r="Z496" s="116">
        <f>(幕後結果!$AB$2+幕後結果!$AB$4*幕後結果_最佳化!$N1497)*12/3</f>
        <v>-0.94845486506440668</v>
      </c>
      <c r="AA496" s="116">
        <f>(幕後結果!$AC$2+幕後結果!$AC$4*幕後結果_最佳化!$O1497)*12/3</f>
        <v>-0.69856648887591233</v>
      </c>
      <c r="AB496" s="116">
        <f>(幕後結果!$AD$2+幕後結果!$AD$4*幕後結果_最佳化!$P1497)*12/3</f>
        <v>-1.7075130667817409</v>
      </c>
      <c r="AC496" s="116">
        <f>(幕後結果!$AE$2+幕後結果!$AE$4*幕後結果_最佳化!$Q1497)*12/3</f>
        <v>0.63705733030309575</v>
      </c>
      <c r="AD496" s="116">
        <f>(幕後結果!$AF$2+幕後結果!$AF$4*幕後結果_最佳化!$R1497)*12/3</f>
        <v>-1.2240889895490303</v>
      </c>
      <c r="AE496" s="116">
        <f>(幕後結果!$AG$2+幕後結果!$AG$4*幕後結果_最佳化!$S1497)*12/3</f>
        <v>0.85126668847227105</v>
      </c>
      <c r="AF496" s="116">
        <f>(幕後結果!$AH$2+幕後結果!$AH$4*幕後結果_最佳化!$T1497)*12/3</f>
        <v>0.11432464732883213</v>
      </c>
      <c r="AG496" s="116">
        <f>(幕後結果!$AI$2+幕後結果!$AI$4*幕後結果_最佳化!$U1497)*12/3</f>
        <v>-0.44025234069541863</v>
      </c>
      <c r="AH496" s="116">
        <f>(幕後結果!$AJ$2+幕後結果!$AJ$4*幕後結果_最佳化!$V1497)*12/3</f>
        <v>-1.1932392106489529</v>
      </c>
      <c r="AI496" s="93">
        <f>(幕後結果!$AK$2+幕後結果!$AK$4*幕後結果_最佳化!$W1497)*12/3</f>
        <v>-0.96133384880340833</v>
      </c>
      <c r="AJ496" s="53"/>
      <c r="AK496" s="53"/>
      <c r="AL496" s="53"/>
      <c r="AM496" s="101">
        <v>495</v>
      </c>
      <c r="AN496" s="120">
        <f t="shared" si="92"/>
        <v>0.15966963740390369</v>
      </c>
      <c r="AO496" s="120">
        <f t="shared" si="93"/>
        <v>0.1334524201189608</v>
      </c>
      <c r="AP496" s="120">
        <f t="shared" si="94"/>
        <v>8.1725895256212433E-2</v>
      </c>
      <c r="AQ496" s="120">
        <f t="shared" si="95"/>
        <v>5.81362110082441E-2</v>
      </c>
      <c r="AR496" s="120">
        <f t="shared" si="96"/>
        <v>5.0576944132583221E-2</v>
      </c>
      <c r="AS496" s="120">
        <f t="shared" si="97"/>
        <v>0.15153638648761816</v>
      </c>
      <c r="AT496" s="120">
        <f t="shared" si="98"/>
        <v>6.7186514578089371E-2</v>
      </c>
      <c r="AU496" s="120">
        <f t="shared" si="99"/>
        <v>6.0143335906737545E-2</v>
      </c>
      <c r="AV496" s="120">
        <f t="shared" si="100"/>
        <v>0.15816017691160514</v>
      </c>
      <c r="AW496" s="120">
        <f t="shared" si="101"/>
        <v>7.941247819604573E-2</v>
      </c>
      <c r="AX496" s="120">
        <f t="shared" si="102"/>
        <v>1.0000000000000002</v>
      </c>
      <c r="AY496" s="120">
        <f>SUMPRODUCT(AN496:AW496,幕後結果_最佳化!$Z$1005:$AI$1005)</f>
        <v>0.12599444896864609</v>
      </c>
      <c r="AZ496" s="120">
        <f>(SUMPRODUCT(AN496:AW496,MMULT(AN496:AW496,幕後結果!$AB$9:$AK$18)))*252</f>
        <v>3.3526922605593347E-2</v>
      </c>
      <c r="BA496" s="120">
        <f t="shared" si="103"/>
        <v>0.18310358436031052</v>
      </c>
      <c r="BB496" s="115">
        <f t="shared" si="104"/>
        <v>0.45381115426518992</v>
      </c>
      <c r="BC496" s="53"/>
      <c r="BD496" s="53"/>
    </row>
    <row r="497" spans="1:56">
      <c r="A497" s="88">
        <v>496</v>
      </c>
      <c r="B497" s="116">
        <v>8.4789397118637533E-2</v>
      </c>
      <c r="C497" s="116">
        <v>0.38416548625268265</v>
      </c>
      <c r="D497" s="116">
        <v>0.33862213196164315</v>
      </c>
      <c r="E497" s="116">
        <v>0.97141568693875069</v>
      </c>
      <c r="F497" s="116">
        <v>0.50282598620098407</v>
      </c>
      <c r="G497" s="116">
        <v>2.4950795585830132E-2</v>
      </c>
      <c r="H497" s="116">
        <v>0.1447765204114817</v>
      </c>
      <c r="I497" s="116">
        <v>0.91303282839649103</v>
      </c>
      <c r="J497" s="116">
        <v>0.24776903911242032</v>
      </c>
      <c r="K497" s="97">
        <v>0.43602618814632543</v>
      </c>
      <c r="L497" s="98"/>
      <c r="M497" s="99">
        <v>496</v>
      </c>
      <c r="N497" s="119">
        <v>-1.3735584802236687</v>
      </c>
      <c r="O497" s="119">
        <v>-0.29455875641968915</v>
      </c>
      <c r="P497" s="119">
        <v>-0.41622650850654641</v>
      </c>
      <c r="Q497" s="119">
        <v>1.9020193410099651</v>
      </c>
      <c r="R497" s="119">
        <v>7.0837561580010784E-3</v>
      </c>
      <c r="S497" s="119">
        <v>-1.9608065716122924</v>
      </c>
      <c r="T497" s="119">
        <v>-1.0591026333497944</v>
      </c>
      <c r="U497" s="116">
        <v>1.3596701026057896</v>
      </c>
      <c r="V497" s="116">
        <v>-0.68152701600867449</v>
      </c>
      <c r="W497" s="91">
        <v>-0.1610520873332307</v>
      </c>
      <c r="X497" s="53"/>
      <c r="Y497" s="92">
        <v>496</v>
      </c>
      <c r="Z497" s="116">
        <f>(幕後結果!$AB$2+幕後結果!$AB$4*幕後結果_最佳化!$N1498)*12/3</f>
        <v>-1.9412364349714319</v>
      </c>
      <c r="AA497" s="116">
        <f>(幕後結果!$AC$2+幕後結果!$AC$4*幕後結果_最佳化!$O1498)*12/3</f>
        <v>0.14755017971059886</v>
      </c>
      <c r="AB497" s="116">
        <f>(幕後結果!$AD$2+幕後結果!$AD$4*幕後結果_最佳化!$P1498)*12/3</f>
        <v>-0.57727565980272033</v>
      </c>
      <c r="AC497" s="116">
        <f>(幕後結果!$AE$2+幕後結果!$AE$4*幕後結果_最佳化!$Q1498)*12/3</f>
        <v>1.1873913842435242</v>
      </c>
      <c r="AD497" s="116">
        <f>(幕後結果!$AF$2+幕後結果!$AF$4*幕後結果_最佳化!$R1498)*12/3</f>
        <v>-0.66933752898442422</v>
      </c>
      <c r="AE497" s="116">
        <f>(幕後結果!$AG$2+幕後結果!$AG$4*幕後結果_最佳化!$S1498)*12/3</f>
        <v>-0.3655260219603389</v>
      </c>
      <c r="AF497" s="116">
        <f>(幕後結果!$AH$2+幕後結果!$AH$4*幕後結果_最佳化!$T1498)*12/3</f>
        <v>-0.65613112827968911</v>
      </c>
      <c r="AG497" s="116">
        <f>(幕後結果!$AI$2+幕後結果!$AI$4*幕後結果_最佳化!$U1498)*12/3</f>
        <v>0.34408531380549895</v>
      </c>
      <c r="AH497" s="116">
        <f>(幕後結果!$AJ$2+幕後結果!$AJ$4*幕後結果_最佳化!$V1498)*12/3</f>
        <v>-0.74811669672184289</v>
      </c>
      <c r="AI497" s="93">
        <f>(幕後結果!$AK$2+幕後結果!$AK$4*幕後結果_最佳化!$W1498)*12/3</f>
        <v>-0.13019846147682329</v>
      </c>
      <c r="AJ497" s="53"/>
      <c r="AK497" s="53"/>
      <c r="AL497" s="53"/>
      <c r="AM497" s="101">
        <v>496</v>
      </c>
      <c r="AN497" s="120">
        <f t="shared" si="92"/>
        <v>0.1170473979883892</v>
      </c>
      <c r="AO497" s="120">
        <f t="shared" si="93"/>
        <v>0.10846626949914906</v>
      </c>
      <c r="AP497" s="120">
        <f t="shared" si="94"/>
        <v>0.12761547018116304</v>
      </c>
      <c r="AQ497" s="120">
        <f t="shared" si="95"/>
        <v>2.3260199970587456E-2</v>
      </c>
      <c r="AR497" s="120">
        <f t="shared" si="96"/>
        <v>6.3607967553465136E-2</v>
      </c>
      <c r="AS497" s="120">
        <f t="shared" si="97"/>
        <v>0.13870541826059998</v>
      </c>
      <c r="AT497" s="120">
        <f t="shared" si="98"/>
        <v>7.2094926915792862E-2</v>
      </c>
      <c r="AU497" s="120">
        <f t="shared" si="99"/>
        <v>0.13329900197980765</v>
      </c>
      <c r="AV497" s="120">
        <f t="shared" si="100"/>
        <v>8.9633503639912931E-2</v>
      </c>
      <c r="AW497" s="120">
        <f t="shared" si="101"/>
        <v>0.1262698440111327</v>
      </c>
      <c r="AX497" s="120">
        <f t="shared" si="102"/>
        <v>1.0000000000000002</v>
      </c>
      <c r="AY497" s="120">
        <f>SUMPRODUCT(AN497:AW497,幕後結果_最佳化!$Z$1005:$AI$1005)</f>
        <v>0.12479719399896363</v>
      </c>
      <c r="AZ497" s="120">
        <f>(SUMPRODUCT(AN497:AW497,MMULT(AN497:AW497,幕後結果!$AB$9:$AK$18)))*252</f>
        <v>2.7732829063012249E-2</v>
      </c>
      <c r="BA497" s="120">
        <f t="shared" si="103"/>
        <v>0.16653176592774199</v>
      </c>
      <c r="BB497" s="115">
        <f t="shared" si="104"/>
        <v>0.49178121388863894</v>
      </c>
      <c r="BC497" s="53"/>
      <c r="BD497" s="53"/>
    </row>
    <row r="498" spans="1:56">
      <c r="A498" s="88">
        <v>497</v>
      </c>
      <c r="B498" s="116">
        <v>0.58036750533614523</v>
      </c>
      <c r="C498" s="116">
        <v>0.8345619874102399</v>
      </c>
      <c r="D498" s="116">
        <v>0.97063946860396499</v>
      </c>
      <c r="E498" s="116">
        <v>0.42952708506425696</v>
      </c>
      <c r="F498" s="116">
        <v>0.96659232031574471</v>
      </c>
      <c r="G498" s="116">
        <v>0.36294232903758816</v>
      </c>
      <c r="H498" s="116">
        <v>0.60539546641394515</v>
      </c>
      <c r="I498" s="116">
        <v>0.61886570472152513</v>
      </c>
      <c r="J498" s="116">
        <v>0.38469460253520249</v>
      </c>
      <c r="K498" s="97">
        <v>0.95150679404820226</v>
      </c>
      <c r="L498" s="98"/>
      <c r="M498" s="99">
        <v>497</v>
      </c>
      <c r="N498" s="119">
        <v>0.20283373490050136</v>
      </c>
      <c r="O498" s="119">
        <v>0.97235086888380873</v>
      </c>
      <c r="P498" s="119">
        <v>1.8902759556611501</v>
      </c>
      <c r="Q498" s="119">
        <v>-0.17757829697703334</v>
      </c>
      <c r="R498" s="119">
        <v>1.8329140138316493</v>
      </c>
      <c r="S498" s="119">
        <v>-0.35060506243947365</v>
      </c>
      <c r="T498" s="119">
        <v>0.2673378235644569</v>
      </c>
      <c r="U498" s="116">
        <v>0.30250307385643166</v>
      </c>
      <c r="V498" s="116">
        <v>-0.29317393628380783</v>
      </c>
      <c r="W498" s="91">
        <v>1.6596424067336049</v>
      </c>
      <c r="X498" s="53"/>
      <c r="Y498" s="92">
        <v>497</v>
      </c>
      <c r="Z498" s="116">
        <f>(幕後結果!$AB$2+幕後結果!$AB$4*幕後結果_最佳化!$N1499)*12/3</f>
        <v>0.5860310586368358</v>
      </c>
      <c r="AA498" s="116">
        <f>(幕後結果!$AC$2+幕後結果!$AC$4*幕後結果_最佳化!$O1499)*12/3</f>
        <v>0.97523991602831239</v>
      </c>
      <c r="AB498" s="116">
        <f>(幕後結果!$AD$2+幕後結果!$AD$4*幕後結果_最佳化!$P1499)*12/3</f>
        <v>1.6018310793376351</v>
      </c>
      <c r="AC498" s="116">
        <f>(幕後結果!$AE$2+幕後結果!$AE$4*幕後結果_最佳化!$Q1499)*12/3</f>
        <v>0.26571284117701172</v>
      </c>
      <c r="AD498" s="116">
        <f>(幕後結果!$AF$2+幕後結果!$AF$4*幕後結果_最佳化!$R1499)*12/3</f>
        <v>0.85073322103967397</v>
      </c>
      <c r="AE498" s="116">
        <f>(幕後結果!$AG$2+幕後結果!$AG$4*幕後結果_最佳化!$S1499)*12/3</f>
        <v>0.44099717888177037</v>
      </c>
      <c r="AF498" s="116">
        <f>(幕後結果!$AH$2+幕後結果!$AH$4*幕後結果_最佳化!$T1499)*12/3</f>
        <v>0.40266348266035318</v>
      </c>
      <c r="AG498" s="116">
        <f>(幕後結果!$AI$2+幕後結果!$AI$4*幕後結果_最佳化!$U1499)*12/3</f>
        <v>0.48208770591398875</v>
      </c>
      <c r="AH498" s="116">
        <f>(幕後結果!$AJ$2+幕後結果!$AJ$4*幕後結果_最佳化!$V1499)*12/3</f>
        <v>0.35048043127492784</v>
      </c>
      <c r="AI498" s="93">
        <f>(幕後結果!$AK$2+幕後結果!$AK$4*幕後結果_最佳化!$W1499)*12/3</f>
        <v>1.5861553006023197</v>
      </c>
      <c r="AJ498" s="53"/>
      <c r="AK498" s="53"/>
      <c r="AL498" s="53"/>
      <c r="AM498" s="101">
        <v>497</v>
      </c>
      <c r="AN498" s="120">
        <f t="shared" si="92"/>
        <v>8.2763626937909868E-2</v>
      </c>
      <c r="AO498" s="120">
        <f t="shared" si="93"/>
        <v>0.24803576729050705</v>
      </c>
      <c r="AP498" s="120">
        <f t="shared" si="94"/>
        <v>8.9748651963104997E-2</v>
      </c>
      <c r="AQ498" s="120">
        <f t="shared" si="95"/>
        <v>0.18662393812378694</v>
      </c>
      <c r="AR498" s="120">
        <f t="shared" si="96"/>
        <v>0.21453751400136928</v>
      </c>
      <c r="AS498" s="120">
        <f t="shared" si="97"/>
        <v>3.0268114570674746E-2</v>
      </c>
      <c r="AT498" s="120">
        <f t="shared" si="98"/>
        <v>6.5954524059115907E-3</v>
      </c>
      <c r="AU498" s="120">
        <f t="shared" si="99"/>
        <v>6.1489179161227578E-2</v>
      </c>
      <c r="AV498" s="120">
        <f t="shared" si="100"/>
        <v>1.3012562960082921E-3</v>
      </c>
      <c r="AW498" s="120">
        <f t="shared" si="101"/>
        <v>7.8636499249499725E-2</v>
      </c>
      <c r="AX498" s="120">
        <f t="shared" si="102"/>
        <v>1.0000000000000002</v>
      </c>
      <c r="AY498" s="120">
        <f>SUMPRODUCT(AN498:AW498,幕後結果_最佳化!$Z$1005:$AI$1005)</f>
        <v>4.6330188890055107E-2</v>
      </c>
      <c r="AZ498" s="120">
        <f>(SUMPRODUCT(AN498:AW498,MMULT(AN498:AW498,幕後結果!$AB$9:$AK$18)))*252</f>
        <v>2.6155352744022222E-2</v>
      </c>
      <c r="BA498" s="120">
        <f t="shared" si="103"/>
        <v>0.16172616592259342</v>
      </c>
      <c r="BB498" s="115">
        <f t="shared" si="104"/>
        <v>2.1209857232977927E-2</v>
      </c>
      <c r="BC498" s="53"/>
      <c r="BD498" s="53"/>
    </row>
    <row r="499" spans="1:56">
      <c r="A499" s="88">
        <v>498</v>
      </c>
      <c r="B499" s="116">
        <v>0.20553013161383316</v>
      </c>
      <c r="C499" s="116">
        <v>0.32916537117068434</v>
      </c>
      <c r="D499" s="116">
        <v>0.20296628782170067</v>
      </c>
      <c r="E499" s="116">
        <v>0.27438303292185551</v>
      </c>
      <c r="F499" s="116">
        <v>0.13717305859589923</v>
      </c>
      <c r="G499" s="116">
        <v>0.67363333309374562</v>
      </c>
      <c r="H499" s="116">
        <v>0.41101512176793786</v>
      </c>
      <c r="I499" s="116">
        <v>0.84437447388584186</v>
      </c>
      <c r="J499" s="116">
        <v>0.8199721842130272</v>
      </c>
      <c r="K499" s="97">
        <v>0.91595165793292144</v>
      </c>
      <c r="L499" s="98"/>
      <c r="M499" s="99">
        <v>498</v>
      </c>
      <c r="N499" s="119">
        <v>-0.82202922646903953</v>
      </c>
      <c r="O499" s="119">
        <v>-0.44221899449263607</v>
      </c>
      <c r="P499" s="119">
        <v>-0.83107267397656248</v>
      </c>
      <c r="Q499" s="119">
        <v>-0.59961017289479679</v>
      </c>
      <c r="R499" s="119">
        <v>-1.0931086075411871</v>
      </c>
      <c r="S499" s="119">
        <v>0.44996825053946615</v>
      </c>
      <c r="T499" s="119">
        <v>-0.22493448235798297</v>
      </c>
      <c r="U499" s="116">
        <v>1.012600434524755</v>
      </c>
      <c r="V499" s="116">
        <v>0.91525908770666575</v>
      </c>
      <c r="W499" s="91">
        <v>1.37834536175433</v>
      </c>
      <c r="X499" s="53"/>
      <c r="Y499" s="92">
        <v>498</v>
      </c>
      <c r="Z499" s="116">
        <f>(幕後結果!$AB$2+幕後結果!$AB$4*幕後結果_最佳化!$N1500)*12/3</f>
        <v>-1.0570263117450194</v>
      </c>
      <c r="AA499" s="116">
        <f>(幕後結果!$AC$2+幕後結果!$AC$4*幕後結果_最佳化!$O1500)*12/3</f>
        <v>1.3193625836164735E-2</v>
      </c>
      <c r="AB499" s="116">
        <f>(幕後結果!$AD$2+幕後結果!$AD$4*幕後結果_最佳化!$P1500)*12/3</f>
        <v>-0.79703196060032955</v>
      </c>
      <c r="AC499" s="116">
        <f>(幕後結果!$AE$2+幕後結果!$AE$4*幕後結果_最佳化!$Q1500)*12/3</f>
        <v>-0.63235074923536017</v>
      </c>
      <c r="AD499" s="116">
        <f>(幕後結果!$AF$2+幕後結果!$AF$4*幕後結果_最佳化!$R1500)*12/3</f>
        <v>-1.2581147712119982</v>
      </c>
      <c r="AE499" s="116">
        <f>(幕後結果!$AG$2+幕後結果!$AG$4*幕後結果_最佳化!$S1500)*12/3</f>
        <v>0.51766360924020194</v>
      </c>
      <c r="AF499" s="116">
        <f>(幕後結果!$AH$2+幕後結果!$AH$4*幕後結果_最佳化!$T1500)*12/3</f>
        <v>-0.35778167341066386</v>
      </c>
      <c r="AG499" s="116">
        <f>(幕後結果!$AI$2+幕後結果!$AI$4*幕後結果_最佳化!$U1500)*12/3</f>
        <v>0.21215624006111289</v>
      </c>
      <c r="AH499" s="116">
        <f>(幕後結果!$AJ$2+幕後結果!$AJ$4*幕後結果_最佳化!$V1500)*12/3</f>
        <v>-0.1966933051299721</v>
      </c>
      <c r="AI499" s="93">
        <f>(幕後結果!$AK$2+幕後結果!$AK$4*幕後結果_最佳化!$W1500)*12/3</f>
        <v>0.97439439403268568</v>
      </c>
      <c r="AJ499" s="53"/>
      <c r="AK499" s="53"/>
      <c r="AL499" s="53"/>
      <c r="AM499" s="101">
        <v>498</v>
      </c>
      <c r="AN499" s="120">
        <f t="shared" si="92"/>
        <v>3.1437211327566314E-2</v>
      </c>
      <c r="AO499" s="120">
        <f t="shared" si="93"/>
        <v>0.21321726453445849</v>
      </c>
      <c r="AP499" s="120">
        <f t="shared" si="94"/>
        <v>0.19128413481215739</v>
      </c>
      <c r="AQ499" s="120">
        <f t="shared" si="95"/>
        <v>0.21961799331696524</v>
      </c>
      <c r="AR499" s="120">
        <f t="shared" si="96"/>
        <v>4.8598555931749984E-2</v>
      </c>
      <c r="AS499" s="120">
        <f t="shared" si="97"/>
        <v>0.12313744678872693</v>
      </c>
      <c r="AT499" s="120">
        <f t="shared" si="98"/>
        <v>2.1926405998896819E-2</v>
      </c>
      <c r="AU499" s="120">
        <f t="shared" si="99"/>
        <v>5.9525057462554494E-2</v>
      </c>
      <c r="AV499" s="120">
        <f t="shared" si="100"/>
        <v>7.0699447450916789E-2</v>
      </c>
      <c r="AW499" s="120">
        <f t="shared" si="101"/>
        <v>2.0556482376007483E-2</v>
      </c>
      <c r="AX499" s="120">
        <f t="shared" si="102"/>
        <v>1</v>
      </c>
      <c r="AY499" s="120">
        <f>SUMPRODUCT(AN499:AW499,幕後結果_最佳化!$Z$1005:$AI$1005)</f>
        <v>0.11512155859093523</v>
      </c>
      <c r="AZ499" s="120">
        <f>(SUMPRODUCT(AN499:AW499,MMULT(AN499:AW499,幕後結果!$AB$9:$AK$18)))*252</f>
        <v>2.7492161324653468E-2</v>
      </c>
      <c r="BA499" s="120">
        <f t="shared" si="103"/>
        <v>0.16580760333788516</v>
      </c>
      <c r="BB499" s="115">
        <f t="shared" si="104"/>
        <v>0.43557446785936038</v>
      </c>
      <c r="BC499" s="53"/>
      <c r="BD499" s="53"/>
    </row>
    <row r="500" spans="1:56">
      <c r="A500" s="88">
        <v>499</v>
      </c>
      <c r="B500" s="116">
        <v>0.10892138513908001</v>
      </c>
      <c r="C500" s="116">
        <v>6.0397236914142338E-2</v>
      </c>
      <c r="D500" s="116">
        <v>0.83977715191323354</v>
      </c>
      <c r="E500" s="116">
        <v>0.70542172527254721</v>
      </c>
      <c r="F500" s="116">
        <v>0.24974281915244423</v>
      </c>
      <c r="G500" s="116">
        <v>0.9794061218681589</v>
      </c>
      <c r="H500" s="116">
        <v>0.48411134940776313</v>
      </c>
      <c r="I500" s="116">
        <v>0.73346258294993416</v>
      </c>
      <c r="J500" s="116">
        <v>0.71636863904665615</v>
      </c>
      <c r="K500" s="97">
        <v>0.91831478308571857</v>
      </c>
      <c r="L500" s="98"/>
      <c r="M500" s="99">
        <v>499</v>
      </c>
      <c r="N500" s="119">
        <v>-1.2322846539418848</v>
      </c>
      <c r="O500" s="119">
        <v>-1.5514475237828416</v>
      </c>
      <c r="P500" s="119">
        <v>0.99354240460783783</v>
      </c>
      <c r="Q500" s="119">
        <v>0.5400587028780317</v>
      </c>
      <c r="R500" s="119">
        <v>-0.67529928468491807</v>
      </c>
      <c r="S500" s="119">
        <v>2.0416349449069364</v>
      </c>
      <c r="T500" s="119">
        <v>-3.9837475486919377E-2</v>
      </c>
      <c r="U500" s="116">
        <v>0.62331912240564202</v>
      </c>
      <c r="V500" s="116">
        <v>0.57208746340699113</v>
      </c>
      <c r="W500" s="91">
        <v>1.3938250760704698</v>
      </c>
      <c r="X500" s="53"/>
      <c r="Y500" s="92">
        <v>499</v>
      </c>
      <c r="Z500" s="116">
        <f>(幕後結果!$AB$2+幕後結果!$AB$4*幕後結果_最佳化!$N1501)*12/3</f>
        <v>-1.7147466404684242</v>
      </c>
      <c r="AA500" s="116">
        <f>(幕後結果!$AC$2+幕後結果!$AC$4*幕後結果_最佳化!$O1501)*12/3</f>
        <v>-0.76146184706465225</v>
      </c>
      <c r="AB500" s="116">
        <f>(幕後結果!$AD$2+幕後結果!$AD$4*幕後結果_最佳化!$P1501)*12/3</f>
        <v>0.45644357088451581</v>
      </c>
      <c r="AC500" s="116">
        <f>(幕後結果!$AE$2+幕後結果!$AE$4*幕後結果_最佳化!$Q1501)*12/3</f>
        <v>0.31705271194064055</v>
      </c>
      <c r="AD500" s="116">
        <f>(幕後結果!$AF$2+幕後結果!$AF$4*幕後結果_最佳化!$R1501)*12/3</f>
        <v>-0.84996964023968102</v>
      </c>
      <c r="AE500" s="116">
        <f>(幕後結果!$AG$2+幕後結果!$AG$4*幕後結果_最佳化!$S1501)*12/3</f>
        <v>1.7487864522915004</v>
      </c>
      <c r="AF500" s="116">
        <f>(幕後結果!$AH$2+幕後結果!$AH$4*幕後結果_最佳化!$T1501)*12/3</f>
        <v>-0.25189386350782622</v>
      </c>
      <c r="AG500" s="116">
        <f>(幕後結果!$AI$2+幕後結果!$AI$4*幕後結果_最佳化!$U1501)*12/3</f>
        <v>0.27392857294271739</v>
      </c>
      <c r="AH500" s="116">
        <f>(幕後結果!$AJ$2+幕後結果!$AJ$4*幕後結果_最佳化!$V1501)*12/3</f>
        <v>3.0420630623990419E-2</v>
      </c>
      <c r="AI500" s="93">
        <f>(幕後結果!$AK$2+幕後結果!$AK$4*幕後結果_最佳化!$W1501)*12/3</f>
        <v>1.4568070576582304</v>
      </c>
      <c r="AJ500" s="53"/>
      <c r="AK500" s="53"/>
      <c r="AL500" s="53"/>
      <c r="AM500" s="101">
        <v>499</v>
      </c>
      <c r="AN500" s="120">
        <f t="shared" si="92"/>
        <v>0.151744572380343</v>
      </c>
      <c r="AO500" s="120">
        <f t="shared" si="93"/>
        <v>6.3374103730333392E-2</v>
      </c>
      <c r="AP500" s="120">
        <f t="shared" si="94"/>
        <v>2.453742055915761E-2</v>
      </c>
      <c r="AQ500" s="120">
        <f t="shared" si="95"/>
        <v>0.13869549687356819</v>
      </c>
      <c r="AR500" s="120">
        <f t="shared" si="96"/>
        <v>0.13240355486156749</v>
      </c>
      <c r="AS500" s="120">
        <f t="shared" si="97"/>
        <v>0.12305582490492668</v>
      </c>
      <c r="AT500" s="120">
        <f t="shared" si="98"/>
        <v>0.14360413450577664</v>
      </c>
      <c r="AU500" s="120">
        <f t="shared" si="99"/>
        <v>0.10451082491833108</v>
      </c>
      <c r="AV500" s="120">
        <f t="shared" si="100"/>
        <v>2.5071286029944097E-2</v>
      </c>
      <c r="AW500" s="120">
        <f t="shared" si="101"/>
        <v>9.300278123605174E-2</v>
      </c>
      <c r="AX500" s="120">
        <f t="shared" si="102"/>
        <v>1</v>
      </c>
      <c r="AY500" s="120">
        <f>SUMPRODUCT(AN500:AW500,幕後結果_最佳化!$Z$1005:$AI$1005)</f>
        <v>9.4273904666124925E-2</v>
      </c>
      <c r="AZ500" s="120">
        <f>(SUMPRODUCT(AN500:AW500,MMULT(AN500:AW500,幕後結果!$AB$9:$AK$18)))*252</f>
        <v>3.1288356024378183E-2</v>
      </c>
      <c r="BA500" s="120">
        <f t="shared" si="103"/>
        <v>0.17688514924769175</v>
      </c>
      <c r="BB500" s="115">
        <f t="shared" si="104"/>
        <v>0.29043650574750174</v>
      </c>
      <c r="BC500" s="53"/>
      <c r="BD500" s="53"/>
    </row>
    <row r="501" spans="1:56">
      <c r="A501" s="88">
        <v>500</v>
      </c>
      <c r="B501" s="116">
        <v>0.57124076211061925</v>
      </c>
      <c r="C501" s="116">
        <v>0.28258633033431924</v>
      </c>
      <c r="D501" s="116">
        <v>0.24360711960601722</v>
      </c>
      <c r="E501" s="116">
        <v>0.26972733699792184</v>
      </c>
      <c r="F501" s="116">
        <v>4.693648739070877E-2</v>
      </c>
      <c r="G501" s="116">
        <v>0.43108882191834175</v>
      </c>
      <c r="H501" s="116">
        <v>0.7605492002819223</v>
      </c>
      <c r="I501" s="116">
        <v>0.15139504602297094</v>
      </c>
      <c r="J501" s="116">
        <v>0.87995042888545627</v>
      </c>
      <c r="K501" s="97">
        <v>8.6331573796747385E-3</v>
      </c>
      <c r="L501" s="98"/>
      <c r="M501" s="99">
        <v>500</v>
      </c>
      <c r="N501" s="119">
        <v>0.17953393261257353</v>
      </c>
      <c r="O501" s="119">
        <v>-0.57517542595061144</v>
      </c>
      <c r="P501" s="119">
        <v>-0.69474640773013197</v>
      </c>
      <c r="Q501" s="119">
        <v>-0.61363783797441773</v>
      </c>
      <c r="R501" s="119">
        <v>-1.6753122929137994</v>
      </c>
      <c r="S501" s="119">
        <v>-0.17360278412038196</v>
      </c>
      <c r="T501" s="119">
        <v>0.70807030449812491</v>
      </c>
      <c r="U501" s="116">
        <v>-1.0304685848183845</v>
      </c>
      <c r="V501" s="116">
        <v>1.1747390227208598</v>
      </c>
      <c r="W501" s="91">
        <v>-2.3809871390146116</v>
      </c>
      <c r="X501" s="53"/>
      <c r="Y501" s="92">
        <v>500</v>
      </c>
      <c r="Z501" s="116">
        <f>(幕後結果!$AB$2+幕後結果!$AB$4*幕後結果_最佳化!$N1502)*12/3</f>
        <v>0.54867688220483579</v>
      </c>
      <c r="AA501" s="116">
        <f>(幕後結果!$AC$2+幕後結果!$AC$4*幕後結果_最佳化!$O1502)*12/3</f>
        <v>-0.13380425812414437</v>
      </c>
      <c r="AB501" s="116">
        <f>(幕後結果!$AD$2+幕後結果!$AD$4*幕後結果_最佳化!$P1502)*12/3</f>
        <v>-0.50038439156707348</v>
      </c>
      <c r="AC501" s="116">
        <f>(幕後結果!$AE$2+幕後結果!$AE$4*幕後結果_最佳化!$Q1502)*12/3</f>
        <v>-0.48376211704243216</v>
      </c>
      <c r="AD501" s="116">
        <f>(幕後結果!$AF$2+幕後結果!$AF$4*幕後結果_最佳化!$R1502)*12/3</f>
        <v>-1.4036671798284004</v>
      </c>
      <c r="AE501" s="116">
        <f>(幕後結果!$AG$2+幕後結果!$AG$4*幕後結果_最佳化!$S1502)*12/3</f>
        <v>0.27064354602198215</v>
      </c>
      <c r="AF501" s="116">
        <f>(幕後結果!$AH$2+幕後結果!$AH$4*幕後結果_最佳化!$T1502)*12/3</f>
        <v>0.13444153390114513</v>
      </c>
      <c r="AG501" s="116">
        <f>(幕後結果!$AI$2+幕後結果!$AI$4*幕後結果_最佳化!$U1502)*12/3</f>
        <v>-0.69470405683330172</v>
      </c>
      <c r="AH501" s="116">
        <f>(幕後結果!$AJ$2+幕後結果!$AJ$4*幕後結果_最佳化!$V1502)*12/3</f>
        <v>-0.26913118668014052</v>
      </c>
      <c r="AI501" s="93">
        <f>(幕後結果!$AK$2+幕後結果!$AK$4*幕後結果_最佳化!$W1502)*12/3</f>
        <v>-1.1808940054922625</v>
      </c>
      <c r="AJ501" s="53"/>
      <c r="AK501" s="53"/>
      <c r="AL501" s="53"/>
      <c r="AM501" s="101">
        <v>500</v>
      </c>
      <c r="AN501" s="120">
        <f t="shared" si="92"/>
        <v>0.15596314230238578</v>
      </c>
      <c r="AO501" s="120">
        <f t="shared" si="93"/>
        <v>8.4684280556591343E-2</v>
      </c>
      <c r="AP501" s="120">
        <f t="shared" si="94"/>
        <v>0.1577262585826322</v>
      </c>
      <c r="AQ501" s="120">
        <f t="shared" si="95"/>
        <v>2.9442796773410027E-2</v>
      </c>
      <c r="AR501" s="120">
        <f t="shared" si="96"/>
        <v>1.2663236166525838E-2</v>
      </c>
      <c r="AS501" s="120">
        <f t="shared" si="97"/>
        <v>0.21271155781370676</v>
      </c>
      <c r="AT501" s="120">
        <f t="shared" si="98"/>
        <v>0.15983146416478169</v>
      </c>
      <c r="AU501" s="120">
        <f t="shared" si="99"/>
        <v>2.8298470552144062E-2</v>
      </c>
      <c r="AV501" s="120">
        <f t="shared" si="100"/>
        <v>8.7546860392187058E-3</v>
      </c>
      <c r="AW501" s="120">
        <f t="shared" si="101"/>
        <v>0.14992410704860337</v>
      </c>
      <c r="AX501" s="120">
        <f t="shared" si="102"/>
        <v>0.99999999999999978</v>
      </c>
      <c r="AY501" s="120">
        <f>SUMPRODUCT(AN501:AW501,幕後結果_最佳化!$Z$1005:$AI$1005)</f>
        <v>0.21559897968539624</v>
      </c>
      <c r="AZ501" s="120">
        <f>(SUMPRODUCT(AN501:AW501,MMULT(AN501:AW501,幕後結果!$AB$9:$AK$18)))*252</f>
        <v>3.5663804017766261E-2</v>
      </c>
      <c r="BA501" s="120">
        <f t="shared" si="103"/>
        <v>0.18884862725941712</v>
      </c>
      <c r="BB501" s="115">
        <f t="shared" si="104"/>
        <v>0.91448363798887211</v>
      </c>
      <c r="BC501" s="53"/>
      <c r="BD501" s="53"/>
    </row>
    <row r="502" spans="1:56">
      <c r="A502" s="88">
        <v>501</v>
      </c>
      <c r="B502" s="116">
        <v>0.92751020679375284</v>
      </c>
      <c r="C502" s="116">
        <v>0.27023688694235792</v>
      </c>
      <c r="D502" s="116">
        <v>6.6931162041242276E-2</v>
      </c>
      <c r="E502" s="116">
        <v>0.44466182447557556</v>
      </c>
      <c r="F502" s="116">
        <v>0.82793883532702361</v>
      </c>
      <c r="G502" s="116">
        <v>0.28340810868507638</v>
      </c>
      <c r="H502" s="116">
        <v>0.86567756527041273</v>
      </c>
      <c r="I502" s="116">
        <v>0.76478519222749131</v>
      </c>
      <c r="J502" s="116">
        <v>0.78456118992067503</v>
      </c>
      <c r="K502" s="97">
        <v>3.4364499715630936E-2</v>
      </c>
      <c r="L502" s="98"/>
      <c r="M502" s="99">
        <v>501</v>
      </c>
      <c r="N502" s="119">
        <v>1.4574957400762565</v>
      </c>
      <c r="O502" s="119">
        <v>-0.6120967104023981</v>
      </c>
      <c r="P502" s="119">
        <v>-1.4990435902247219</v>
      </c>
      <c r="Q502" s="119">
        <v>-0.13916008518126197</v>
      </c>
      <c r="R502" s="119">
        <v>0.94605148043321063</v>
      </c>
      <c r="S502" s="119">
        <v>-0.57274669280952029</v>
      </c>
      <c r="T502" s="119">
        <v>1.1061886615120524</v>
      </c>
      <c r="U502" s="116">
        <v>0.72178021481016041</v>
      </c>
      <c r="V502" s="116">
        <v>0.78769074542076267</v>
      </c>
      <c r="W502" s="91">
        <v>-1.8201970682406954</v>
      </c>
      <c r="X502" s="53"/>
      <c r="Y502" s="92">
        <v>501</v>
      </c>
      <c r="Z502" s="116">
        <f>(幕後結果!$AB$2+幕後結果!$AB$4*幕後結果_最佳化!$N1503)*12/3</f>
        <v>2.5975015992321469</v>
      </c>
      <c r="AA502" s="116">
        <f>(幕後結果!$AC$2+幕後結果!$AC$4*幕後結果_最佳化!$O1503)*12/3</f>
        <v>-0.22614632021033132</v>
      </c>
      <c r="AB502" s="116">
        <f>(幕後結果!$AD$2+幕後結果!$AD$4*幕後結果_最佳化!$P1503)*12/3</f>
        <v>-0.86830918530736867</v>
      </c>
      <c r="AC502" s="116">
        <f>(幕後結果!$AE$2+幕後結果!$AE$4*幕後結果_最佳化!$Q1503)*12/3</f>
        <v>-5.1428360265904159E-2</v>
      </c>
      <c r="AD502" s="116">
        <f>(幕後結果!$AF$2+幕後結果!$AF$4*幕後結果_最佳化!$R1503)*12/3</f>
        <v>0.15967279956492386</v>
      </c>
      <c r="AE502" s="116">
        <f>(幕後結果!$AG$2+幕後結果!$AG$4*幕後結果_最佳化!$S1503)*12/3</f>
        <v>0.13696253365463262</v>
      </c>
      <c r="AF502" s="116">
        <f>(幕後結果!$AH$2+幕後結果!$AH$4*幕後結果_最佳化!$T1503)*12/3</f>
        <v>0.54540985106870565</v>
      </c>
      <c r="AG502" s="116">
        <f>(幕後結果!$AI$2+幕後結果!$AI$4*幕後結果_最佳化!$U1503)*12/3</f>
        <v>0.24453854004014194</v>
      </c>
      <c r="AH502" s="116">
        <f>(幕後結果!$AJ$2+幕後結果!$AJ$4*幕後結果_最佳化!$V1503)*12/3</f>
        <v>0.36394034907521727</v>
      </c>
      <c r="AI502" s="93">
        <f>(幕後結果!$AK$2+幕後結果!$AK$4*幕後結果_最佳化!$W1503)*12/3</f>
        <v>-0.31677015231777361</v>
      </c>
      <c r="AJ502" s="53"/>
      <c r="AK502" s="53"/>
      <c r="AL502" s="53"/>
      <c r="AM502" s="101">
        <v>501</v>
      </c>
      <c r="AN502" s="120">
        <f t="shared" si="92"/>
        <v>0.16429676141142008</v>
      </c>
      <c r="AO502" s="120">
        <f t="shared" si="93"/>
        <v>5.2318126309775718E-2</v>
      </c>
      <c r="AP502" s="120">
        <f t="shared" si="94"/>
        <v>3.3926410198112288E-2</v>
      </c>
      <c r="AQ502" s="120">
        <f t="shared" si="95"/>
        <v>6.2899058657022958E-2</v>
      </c>
      <c r="AR502" s="120">
        <f t="shared" si="96"/>
        <v>0.14989819315180081</v>
      </c>
      <c r="AS502" s="120">
        <f t="shared" si="97"/>
        <v>4.4306080640840247E-2</v>
      </c>
      <c r="AT502" s="120">
        <f t="shared" si="98"/>
        <v>2.5599363025586009E-2</v>
      </c>
      <c r="AU502" s="120">
        <f t="shared" si="99"/>
        <v>0.14035905021513084</v>
      </c>
      <c r="AV502" s="120">
        <f t="shared" si="100"/>
        <v>0.17097045700309932</v>
      </c>
      <c r="AW502" s="120">
        <f t="shared" si="101"/>
        <v>0.15542649938721173</v>
      </c>
      <c r="AX502" s="120">
        <f t="shared" si="102"/>
        <v>1</v>
      </c>
      <c r="AY502" s="120">
        <f>SUMPRODUCT(AN502:AW502,幕後結果_最佳化!$Z$1005:$AI$1005)</f>
        <v>2.0064037645004237E-2</v>
      </c>
      <c r="AZ502" s="120">
        <f>(SUMPRODUCT(AN502:AW502,MMULT(AN502:AW502,幕後結果!$AB$9:$AK$18)))*252</f>
        <v>3.5648692214007661E-2</v>
      </c>
      <c r="BA502" s="120">
        <f t="shared" si="103"/>
        <v>0.18880861265844751</v>
      </c>
      <c r="BB502" s="115">
        <f t="shared" si="104"/>
        <v>-0.12094767306142831</v>
      </c>
      <c r="BC502" s="53"/>
      <c r="BD502" s="53"/>
    </row>
    <row r="503" spans="1:56">
      <c r="A503" s="88">
        <v>502</v>
      </c>
      <c r="B503" s="116">
        <v>0.5644126676905159</v>
      </c>
      <c r="C503" s="116">
        <v>0.87245598251165779</v>
      </c>
      <c r="D503" s="116">
        <v>0.12552236344981238</v>
      </c>
      <c r="E503" s="116">
        <v>0.85897066127282495</v>
      </c>
      <c r="F503" s="116">
        <v>0.56791687520198586</v>
      </c>
      <c r="G503" s="116">
        <v>0.54527800358746958</v>
      </c>
      <c r="H503" s="116">
        <v>0.57631956955375108</v>
      </c>
      <c r="I503" s="116">
        <v>0.76456372017708119</v>
      </c>
      <c r="J503" s="116">
        <v>0.34229467231021227</v>
      </c>
      <c r="K503" s="97">
        <v>5.9375846108496555E-2</v>
      </c>
      <c r="L503" s="98"/>
      <c r="M503" s="99">
        <v>502</v>
      </c>
      <c r="N503" s="119">
        <v>0.16216659534612088</v>
      </c>
      <c r="O503" s="119">
        <v>1.1380777094295105</v>
      </c>
      <c r="P503" s="119">
        <v>-1.1478155249676387</v>
      </c>
      <c r="Q503" s="119">
        <v>1.0757061916715496</v>
      </c>
      <c r="R503" s="119">
        <v>0.17107314774226878</v>
      </c>
      <c r="S503" s="119">
        <v>0.11373988649210978</v>
      </c>
      <c r="T503" s="119">
        <v>0.19248685842945093</v>
      </c>
      <c r="U503" s="116">
        <v>0.72106006558249502</v>
      </c>
      <c r="V503" s="116">
        <v>-0.40620858780465524</v>
      </c>
      <c r="W503" s="91">
        <v>-1.5600346537805385</v>
      </c>
      <c r="X503" s="53"/>
      <c r="Y503" s="92">
        <v>502</v>
      </c>
      <c r="Z503" s="116">
        <f>(幕後結果!$AB$2+幕後結果!$AB$4*幕後結果_最佳化!$N1504)*12/3</f>
        <v>0.52083361673896311</v>
      </c>
      <c r="AA503" s="116">
        <f>(幕後結果!$AC$2+幕後結果!$AC$4*幕後結果_最佳化!$O1504)*12/3</f>
        <v>1.0962332308152842</v>
      </c>
      <c r="AB503" s="116">
        <f>(幕後結果!$AD$2+幕後結果!$AD$4*幕後結果_最佳化!$P1504)*12/3</f>
        <v>-0.74071560121124003</v>
      </c>
      <c r="AC503" s="116">
        <f>(幕後結果!$AE$2+幕後結果!$AE$4*幕後結果_最佳化!$Q1504)*12/3</f>
        <v>0.79639114098459307</v>
      </c>
      <c r="AD503" s="116">
        <f>(幕後結果!$AF$2+幕後結果!$AF$4*幕後結果_最佳化!$R1504)*12/3</f>
        <v>-0.442625956695887</v>
      </c>
      <c r="AE503" s="116">
        <f>(幕後結果!$AG$2+幕後結果!$AG$4*幕後結果_最佳化!$S1504)*12/3</f>
        <v>0.90549996919630749</v>
      </c>
      <c r="AF503" s="116">
        <f>(幕後結果!$AH$2+幕後結果!$AH$4*幕後結果_最佳化!$T1504)*12/3</f>
        <v>0.17162782946748215</v>
      </c>
      <c r="AG503" s="116">
        <f>(幕後結果!$AI$2+幕後結果!$AI$4*幕後結果_最佳化!$U1504)*12/3</f>
        <v>0.53808411731821348</v>
      </c>
      <c r="AH503" s="116">
        <f>(幕後結果!$AJ$2+幕後結果!$AJ$4*幕後結果_最佳化!$V1504)*12/3</f>
        <v>-0.27123400595158348</v>
      </c>
      <c r="AI503" s="93">
        <f>(幕後結果!$AK$2+幕後結果!$AK$4*幕後結果_最佳化!$W1504)*12/3</f>
        <v>-0.62176411084956684</v>
      </c>
      <c r="AJ503" s="53"/>
      <c r="AK503" s="53"/>
      <c r="AL503" s="53"/>
      <c r="AM503" s="101">
        <v>502</v>
      </c>
      <c r="AN503" s="120">
        <f t="shared" si="92"/>
        <v>0.11358386038394692</v>
      </c>
      <c r="AO503" s="120">
        <f t="shared" si="93"/>
        <v>0.14945355168730001</v>
      </c>
      <c r="AP503" s="120">
        <f t="shared" si="94"/>
        <v>1.9051386723542695E-2</v>
      </c>
      <c r="AQ503" s="120">
        <f t="shared" si="95"/>
        <v>0.16302779585798993</v>
      </c>
      <c r="AR503" s="120">
        <f t="shared" si="96"/>
        <v>1.2023801779624348E-2</v>
      </c>
      <c r="AS503" s="120">
        <f t="shared" si="97"/>
        <v>8.5273184840263375E-2</v>
      </c>
      <c r="AT503" s="120">
        <f t="shared" si="98"/>
        <v>8.379997988774765E-2</v>
      </c>
      <c r="AU503" s="120">
        <f t="shared" si="99"/>
        <v>0.14482127764442401</v>
      </c>
      <c r="AV503" s="120">
        <f t="shared" si="100"/>
        <v>0.15644465905613605</v>
      </c>
      <c r="AW503" s="120">
        <f t="shared" si="101"/>
        <v>7.2520502139025056E-2</v>
      </c>
      <c r="AX503" s="120">
        <f t="shared" si="102"/>
        <v>1</v>
      </c>
      <c r="AY503" s="120">
        <f>SUMPRODUCT(AN503:AW503,幕後結果_最佳化!$Z$1005:$AI$1005)</f>
        <v>0.10435628212800449</v>
      </c>
      <c r="AZ503" s="120">
        <f>(SUMPRODUCT(AN503:AW503,MMULT(AN503:AW503,幕後結果!$AB$9:$AK$18)))*252</f>
        <v>2.7202615095118177E-2</v>
      </c>
      <c r="BA503" s="120">
        <f t="shared" si="103"/>
        <v>0.16493215300576833</v>
      </c>
      <c r="BB503" s="115">
        <f t="shared" si="104"/>
        <v>0.3726155331632342</v>
      </c>
      <c r="BC503" s="53"/>
      <c r="BD503" s="53"/>
    </row>
    <row r="504" spans="1:56">
      <c r="A504" s="88">
        <v>503</v>
      </c>
      <c r="B504" s="116">
        <v>0.6981512643124308</v>
      </c>
      <c r="C504" s="116">
        <v>0.47624986998949348</v>
      </c>
      <c r="D504" s="116">
        <v>0.14090127872419433</v>
      </c>
      <c r="E504" s="116">
        <v>0.93668699215138207</v>
      </c>
      <c r="F504" s="116">
        <v>0.2558927714182675</v>
      </c>
      <c r="G504" s="116">
        <v>0.95453190471056804</v>
      </c>
      <c r="H504" s="116">
        <v>0.80940202242309511</v>
      </c>
      <c r="I504" s="116">
        <v>0.97655393480740638</v>
      </c>
      <c r="J504" s="116">
        <v>0.88193359359705781</v>
      </c>
      <c r="K504" s="97">
        <v>8.7835816819549439E-2</v>
      </c>
      <c r="L504" s="98"/>
      <c r="M504" s="99">
        <v>503</v>
      </c>
      <c r="N504" s="119">
        <v>0.51909073151093288</v>
      </c>
      <c r="O504" s="119">
        <v>-5.9567956576560999E-2</v>
      </c>
      <c r="P504" s="119">
        <v>-1.0762788661297795</v>
      </c>
      <c r="Q504" s="119">
        <v>1.5275431107578916</v>
      </c>
      <c r="R504" s="119">
        <v>-0.6560599642696513</v>
      </c>
      <c r="S504" s="119">
        <v>1.690479847141658</v>
      </c>
      <c r="T504" s="119">
        <v>0.8756948328251084</v>
      </c>
      <c r="U504" s="116">
        <v>1.9872731954473479</v>
      </c>
      <c r="V504" s="116">
        <v>1.1847082667631865</v>
      </c>
      <c r="W504" s="91">
        <v>-1.3542029640739872</v>
      </c>
      <c r="X504" s="53"/>
      <c r="Y504" s="92">
        <v>503</v>
      </c>
      <c r="Z504" s="116">
        <f>(幕後結果!$AB$2+幕後結果!$AB$4*幕後結果_最佳化!$N1505)*12/3</f>
        <v>1.0930533716699959</v>
      </c>
      <c r="AA504" s="116">
        <f>(幕後結果!$AC$2+幕後結果!$AC$4*幕後結果_最佳化!$O1505)*12/3</f>
        <v>0.21861160712736316</v>
      </c>
      <c r="AB504" s="116">
        <f>(幕後結果!$AD$2+幕後結果!$AD$4*幕後結果_最佳化!$P1505)*12/3</f>
        <v>-0.69307943852793963</v>
      </c>
      <c r="AC504" s="116">
        <f>(幕後結果!$AE$2+幕後結果!$AE$4*幕後結果_最佳化!$Q1505)*12/3</f>
        <v>1.1214385044821713</v>
      </c>
      <c r="AD504" s="116">
        <f>(幕後結果!$AF$2+幕後結果!$AF$4*幕後結果_最佳化!$R1505)*12/3</f>
        <v>-0.8212279531116784</v>
      </c>
      <c r="AE504" s="116">
        <f>(幕後結果!$AG$2+幕後結果!$AG$4*幕後結果_最佳化!$S1505)*12/3</f>
        <v>1.9586146923939147</v>
      </c>
      <c r="AF504" s="116">
        <f>(幕後結果!$AH$2+幕後結果!$AH$4*幕後結果_最佳化!$T1505)*12/3</f>
        <v>0.39874108745514042</v>
      </c>
      <c r="AG504" s="116">
        <f>(幕後結果!$AI$2+幕後結果!$AI$4*幕後結果_最佳化!$U1505)*12/3</f>
        <v>0.9837504467244903</v>
      </c>
      <c r="AH504" s="116">
        <f>(幕後結果!$AJ$2+幕後結果!$AJ$4*幕後結果_最佳化!$V1505)*12/3</f>
        <v>0.70248402436736124</v>
      </c>
      <c r="AI504" s="93">
        <f>(幕後結果!$AK$2+幕後結果!$AK$4*幕後結果_最佳化!$W1505)*12/3</f>
        <v>0.31288785898962312</v>
      </c>
      <c r="AJ504" s="53"/>
      <c r="AK504" s="53"/>
      <c r="AL504" s="53"/>
      <c r="AM504" s="101">
        <v>503</v>
      </c>
      <c r="AN504" s="120">
        <f t="shared" si="92"/>
        <v>0.12270522930617377</v>
      </c>
      <c r="AO504" s="120">
        <f t="shared" si="93"/>
        <v>6.7295747456481772E-2</v>
      </c>
      <c r="AP504" s="120">
        <f t="shared" si="94"/>
        <v>0.14531356638225268</v>
      </c>
      <c r="AQ504" s="120">
        <f t="shared" si="95"/>
        <v>6.3150281321631183E-2</v>
      </c>
      <c r="AR504" s="120">
        <f t="shared" si="96"/>
        <v>0.10244273597317613</v>
      </c>
      <c r="AS504" s="120">
        <f t="shared" si="97"/>
        <v>2.9497105182852791E-2</v>
      </c>
      <c r="AT504" s="120">
        <f t="shared" si="98"/>
        <v>0.15724929237230714</v>
      </c>
      <c r="AU504" s="120">
        <f t="shared" si="99"/>
        <v>8.9835267545056205E-2</v>
      </c>
      <c r="AV504" s="120">
        <f t="shared" si="100"/>
        <v>0.10327684718076913</v>
      </c>
      <c r="AW504" s="120">
        <f t="shared" si="101"/>
        <v>0.11923392727929927</v>
      </c>
      <c r="AX504" s="120">
        <f t="shared" si="102"/>
        <v>1</v>
      </c>
      <c r="AY504" s="120">
        <f>SUMPRODUCT(AN504:AW504,幕後結果_最佳化!$Z$1005:$AI$1005)</f>
        <v>3.2220300023676235E-2</v>
      </c>
      <c r="AZ504" s="120">
        <f>(SUMPRODUCT(AN504:AW504,MMULT(AN504:AW504,幕後結果!$AB$9:$AK$18)))*252</f>
        <v>2.9585384733297828E-2</v>
      </c>
      <c r="BA504" s="120">
        <f t="shared" si="103"/>
        <v>0.17200402534039089</v>
      </c>
      <c r="BB504" s="115">
        <f t="shared" si="104"/>
        <v>-6.2089825835116096E-2</v>
      </c>
      <c r="BC504" s="53"/>
      <c r="BD504" s="53"/>
    </row>
    <row r="505" spans="1:56">
      <c r="A505" s="88">
        <v>504</v>
      </c>
      <c r="B505" s="116">
        <v>0.47250824004277536</v>
      </c>
      <c r="C505" s="116">
        <v>0.38391271925621151</v>
      </c>
      <c r="D505" s="116">
        <v>0.67121532605859047</v>
      </c>
      <c r="E505" s="116">
        <v>0.69713418372268166</v>
      </c>
      <c r="F505" s="116">
        <v>0.42529267726212727</v>
      </c>
      <c r="G505" s="116">
        <v>0.60438246665169504</v>
      </c>
      <c r="H505" s="116">
        <v>0.59800948046684077</v>
      </c>
      <c r="I505" s="116">
        <v>0.6314352234762346</v>
      </c>
      <c r="J505" s="116">
        <v>0.82728642891935511</v>
      </c>
      <c r="K505" s="97">
        <v>0.57713954468269191</v>
      </c>
      <c r="L505" s="98"/>
      <c r="M505" s="99">
        <v>504</v>
      </c>
      <c r="N505" s="119">
        <v>-6.8966255054395298E-2</v>
      </c>
      <c r="O505" s="119">
        <v>-0.29522050559767149</v>
      </c>
      <c r="P505" s="119">
        <v>0.44327152719763063</v>
      </c>
      <c r="Q505" s="119">
        <v>0.51617579730949703</v>
      </c>
      <c r="R505" s="119">
        <v>-0.18837160835519606</v>
      </c>
      <c r="S505" s="119">
        <v>0.26470715301922793</v>
      </c>
      <c r="T505" s="119">
        <v>0.24819822573968503</v>
      </c>
      <c r="U505" s="116">
        <v>0.33565697650723736</v>
      </c>
      <c r="V505" s="116">
        <v>0.94349623112598502</v>
      </c>
      <c r="W505" s="91">
        <v>0.19458108674272126</v>
      </c>
      <c r="X505" s="53"/>
      <c r="Y505" s="92">
        <v>504</v>
      </c>
      <c r="Z505" s="116">
        <f>(幕後結果!$AB$2+幕後結果!$AB$4*幕後結果_最佳化!$N1506)*12/3</f>
        <v>0.15028209160583772</v>
      </c>
      <c r="AA505" s="116">
        <f>(幕後結果!$AC$2+幕後結果!$AC$4*幕後結果_最佳化!$O1506)*12/3</f>
        <v>7.9849597737459643E-2</v>
      </c>
      <c r="AB505" s="116">
        <f>(幕後結果!$AD$2+幕後結果!$AD$4*幕後結果_最佳化!$P1506)*12/3</f>
        <v>0.34692468764729778</v>
      </c>
      <c r="AC505" s="116">
        <f>(幕後結果!$AE$2+幕後結果!$AE$4*幕後結果_最佳化!$Q1506)*12/3</f>
        <v>0.47396295206398403</v>
      </c>
      <c r="AD505" s="116">
        <f>(幕後結果!$AF$2+幕後結果!$AF$4*幕後結果_最佳化!$R1506)*12/3</f>
        <v>-0.47410028544795529</v>
      </c>
      <c r="AE505" s="116">
        <f>(幕後結果!$AG$2+幕後結果!$AG$4*幕後結果_最佳化!$S1506)*12/3</f>
        <v>0.83959041639977938</v>
      </c>
      <c r="AF505" s="116">
        <f>(幕後結果!$AH$2+幕後結果!$AH$4*幕後結果_最佳化!$T1506)*12/3</f>
        <v>9.1259198441983755E-2</v>
      </c>
      <c r="AG505" s="116">
        <f>(幕後結果!$AI$2+幕後結果!$AI$4*幕後結果_最佳化!$U1506)*12/3</f>
        <v>0.17249195983702978</v>
      </c>
      <c r="AH505" s="116">
        <f>(幕後結果!$AJ$2+幕後結果!$AJ$4*幕後結果_最佳化!$V1506)*12/3</f>
        <v>0.29093384201466471</v>
      </c>
      <c r="AI505" s="93">
        <f>(幕後結果!$AK$2+幕後結果!$AK$4*幕後結果_最佳化!$W1506)*12/3</f>
        <v>0.74971330143704418</v>
      </c>
      <c r="AJ505" s="53"/>
      <c r="AK505" s="53"/>
      <c r="AL505" s="53"/>
      <c r="AM505" s="101">
        <v>504</v>
      </c>
      <c r="AN505" s="120">
        <f t="shared" si="92"/>
        <v>0.120563329954766</v>
      </c>
      <c r="AO505" s="120">
        <f t="shared" si="93"/>
        <v>0.16860906128855252</v>
      </c>
      <c r="AP505" s="120">
        <f t="shared" si="94"/>
        <v>9.2759643495780475E-2</v>
      </c>
      <c r="AQ505" s="120">
        <f t="shared" si="95"/>
        <v>0.12158762154534783</v>
      </c>
      <c r="AR505" s="120">
        <f t="shared" si="96"/>
        <v>6.4545701012559312E-2</v>
      </c>
      <c r="AS505" s="120">
        <f t="shared" si="97"/>
        <v>0.16958531622889031</v>
      </c>
      <c r="AT505" s="120">
        <f t="shared" si="98"/>
        <v>3.3717438394778414E-2</v>
      </c>
      <c r="AU505" s="120">
        <f t="shared" si="99"/>
        <v>4.4172752151898755E-3</v>
      </c>
      <c r="AV505" s="120">
        <f t="shared" si="100"/>
        <v>4.838515242581596E-2</v>
      </c>
      <c r="AW505" s="120">
        <f t="shared" si="101"/>
        <v>0.17582946043831921</v>
      </c>
      <c r="AX505" s="120">
        <f t="shared" si="102"/>
        <v>0.99999999999999978</v>
      </c>
      <c r="AY505" s="120">
        <f>SUMPRODUCT(AN505:AW505,幕後結果_最佳化!$Z$1005:$AI$1005)</f>
        <v>0.18382597806625725</v>
      </c>
      <c r="AZ505" s="120">
        <f>(SUMPRODUCT(AN505:AW505,MMULT(AN505:AW505,幕後結果!$AB$9:$AK$18)))*252</f>
        <v>3.0653473554902624E-2</v>
      </c>
      <c r="BA505" s="120">
        <f t="shared" si="103"/>
        <v>0.17508133411332752</v>
      </c>
      <c r="BB505" s="115">
        <f t="shared" si="104"/>
        <v>0.80491720479487538</v>
      </c>
      <c r="BC505" s="53"/>
      <c r="BD505" s="53"/>
    </row>
    <row r="506" spans="1:56">
      <c r="A506" s="88">
        <v>505</v>
      </c>
      <c r="B506" s="116">
        <v>0.70826524045495765</v>
      </c>
      <c r="C506" s="116">
        <v>0.37936831175226526</v>
      </c>
      <c r="D506" s="116">
        <v>0.76910159327547145</v>
      </c>
      <c r="E506" s="116">
        <v>0.34772490986669213</v>
      </c>
      <c r="F506" s="116">
        <v>0.62325616729636346</v>
      </c>
      <c r="G506" s="116">
        <v>5.1430727712825863E-2</v>
      </c>
      <c r="H506" s="116">
        <v>0.84677056651071192</v>
      </c>
      <c r="I506" s="116">
        <v>0.81495765923538777</v>
      </c>
      <c r="J506" s="116">
        <v>0.67731884627169414</v>
      </c>
      <c r="K506" s="97">
        <v>0.23816445404189612</v>
      </c>
      <c r="L506" s="98"/>
      <c r="M506" s="99">
        <v>505</v>
      </c>
      <c r="N506" s="119">
        <v>0.54832390057017177</v>
      </c>
      <c r="O506" s="119">
        <v>-0.30714024838199266</v>
      </c>
      <c r="P506" s="119">
        <v>0.73589136376465669</v>
      </c>
      <c r="Q506" s="119">
        <v>-0.39147005375083122</v>
      </c>
      <c r="R506" s="119">
        <v>0.3140439412788309</v>
      </c>
      <c r="S506" s="119">
        <v>-1.631136808411392</v>
      </c>
      <c r="T506" s="119">
        <v>1.0226806420752141</v>
      </c>
      <c r="U506" s="116">
        <v>0.89631475373968805</v>
      </c>
      <c r="V506" s="116">
        <v>0.4602144396775259</v>
      </c>
      <c r="W506" s="91">
        <v>-0.71221942814935135</v>
      </c>
      <c r="X506" s="53"/>
      <c r="Y506" s="92">
        <v>505</v>
      </c>
      <c r="Z506" s="116">
        <f>(幕後結果!$AB$2+幕後結果!$AB$4*幕後結果_最佳化!$N1507)*12/3</f>
        <v>1.1399199047508828</v>
      </c>
      <c r="AA506" s="116">
        <f>(幕後結果!$AC$2+幕後結果!$AC$4*幕後結果_最佳化!$O1507)*12/3</f>
        <v>3.9488944292293771E-2</v>
      </c>
      <c r="AB506" s="116">
        <f>(幕後結果!$AD$2+幕後結果!$AD$4*幕後結果_最佳化!$P1507)*12/3</f>
        <v>0.6954043148456478</v>
      </c>
      <c r="AC506" s="116">
        <f>(幕後結果!$AE$2+幕後結果!$AE$4*幕後結果_最佳化!$Q1507)*12/3</f>
        <v>-6.4306064153405867E-2</v>
      </c>
      <c r="AD506" s="116">
        <f>(幕後結果!$AF$2+幕後結果!$AF$4*幕後結果_最佳化!$R1507)*12/3</f>
        <v>-6.7176134566010293E-2</v>
      </c>
      <c r="AE506" s="116">
        <f>(幕後結果!$AG$2+幕後結果!$AG$4*幕後結果_最佳化!$S1507)*12/3</f>
        <v>-0.46965368467926033</v>
      </c>
      <c r="AF506" s="116">
        <f>(幕後結果!$AH$2+幕後結果!$AH$4*幕後結果_最佳化!$T1507)*12/3</f>
        <v>0.52009982999732796</v>
      </c>
      <c r="AG506" s="116">
        <f>(幕後結果!$AI$2+幕後結果!$AI$4*幕後結果_最佳化!$U1507)*12/3</f>
        <v>0.15580866942626112</v>
      </c>
      <c r="AH506" s="116">
        <f>(幕後結果!$AJ$2+幕後結果!$AJ$4*幕後結果_最佳化!$V1507)*12/3</f>
        <v>0.34453883903763166</v>
      </c>
      <c r="AI506" s="93">
        <f>(幕後結果!$AK$2+幕後結果!$AK$4*幕後結果_最佳化!$W1507)*12/3</f>
        <v>0.2699307844406551</v>
      </c>
      <c r="AJ506" s="53"/>
      <c r="AK506" s="53"/>
      <c r="AL506" s="53"/>
      <c r="AM506" s="101">
        <v>505</v>
      </c>
      <c r="AN506" s="120">
        <f t="shared" si="92"/>
        <v>8.4894091486392792E-2</v>
      </c>
      <c r="AO506" s="120">
        <f t="shared" si="93"/>
        <v>5.0645913988888333E-2</v>
      </c>
      <c r="AP506" s="120">
        <f t="shared" si="94"/>
        <v>6.0838822894311466E-2</v>
      </c>
      <c r="AQ506" s="120">
        <f t="shared" si="95"/>
        <v>5.1914813317268674E-2</v>
      </c>
      <c r="AR506" s="120">
        <f t="shared" si="96"/>
        <v>0.18039535998104106</v>
      </c>
      <c r="AS506" s="120">
        <f t="shared" si="97"/>
        <v>0.11888962086388928</v>
      </c>
      <c r="AT506" s="120">
        <f t="shared" si="98"/>
        <v>0.11157010816626306</v>
      </c>
      <c r="AU506" s="120">
        <f t="shared" si="99"/>
        <v>0.10212440825148772</v>
      </c>
      <c r="AV506" s="120">
        <f t="shared" si="100"/>
        <v>0.19449241458895414</v>
      </c>
      <c r="AW506" s="120">
        <f t="shared" si="101"/>
        <v>4.4234446461503582E-2</v>
      </c>
      <c r="AX506" s="120">
        <f t="shared" si="102"/>
        <v>1</v>
      </c>
      <c r="AY506" s="120">
        <f>SUMPRODUCT(AN506:AW506,幕後結果_最佳化!$Z$1005:$AI$1005)</f>
        <v>-1.2539786979131056E-2</v>
      </c>
      <c r="AZ506" s="120">
        <f>(SUMPRODUCT(AN506:AW506,MMULT(AN506:AW506,幕後結果!$AB$9:$AK$18)))*252</f>
        <v>2.4992761084531395E-2</v>
      </c>
      <c r="BA506" s="120">
        <f t="shared" si="103"/>
        <v>0.15809098989041531</v>
      </c>
      <c r="BB506" s="115">
        <f t="shared" si="104"/>
        <v>-0.35068277463225778</v>
      </c>
      <c r="BC506" s="53"/>
      <c r="BD506" s="53"/>
    </row>
    <row r="507" spans="1:56">
      <c r="A507" s="88">
        <v>506</v>
      </c>
      <c r="B507" s="116">
        <v>0.28445209624156687</v>
      </c>
      <c r="C507" s="116">
        <v>0.17858896498429444</v>
      </c>
      <c r="D507" s="116">
        <v>0.73995081777583427</v>
      </c>
      <c r="E507" s="116">
        <v>0.78699958838233286</v>
      </c>
      <c r="F507" s="116">
        <v>0.15750987494755297</v>
      </c>
      <c r="G507" s="116">
        <v>0.30909422885730486</v>
      </c>
      <c r="H507" s="116">
        <v>0.49034217156456528</v>
      </c>
      <c r="I507" s="116">
        <v>0.59005314867490832</v>
      </c>
      <c r="J507" s="116">
        <v>0.93761847655294583</v>
      </c>
      <c r="K507" s="97">
        <v>0.91558126523323846</v>
      </c>
      <c r="L507" s="98"/>
      <c r="M507" s="99">
        <v>506</v>
      </c>
      <c r="N507" s="119">
        <v>-0.56966609170667148</v>
      </c>
      <c r="O507" s="119">
        <v>-0.92075581188801447</v>
      </c>
      <c r="P507" s="119">
        <v>0.64319378671344407</v>
      </c>
      <c r="Q507" s="119">
        <v>0.7960537008470111</v>
      </c>
      <c r="R507" s="119">
        <v>-1.00474480016122</v>
      </c>
      <c r="S507" s="119">
        <v>-0.498419411469331</v>
      </c>
      <c r="T507" s="119">
        <v>-2.4210950909271032E-2</v>
      </c>
      <c r="U507" s="116">
        <v>0.22768169672098859</v>
      </c>
      <c r="V507" s="116">
        <v>1.5350846068161563</v>
      </c>
      <c r="W507" s="91">
        <v>1.3759488508034354</v>
      </c>
      <c r="X507" s="53"/>
      <c r="Y507" s="92">
        <v>506</v>
      </c>
      <c r="Z507" s="116">
        <f>(幕後結果!$AB$2+幕後結果!$AB$4*幕後結果_最佳化!$N1508)*12/3</f>
        <v>-0.65243845540383727</v>
      </c>
      <c r="AA507" s="116">
        <f>(幕後結果!$AC$2+幕後結果!$AC$4*幕後結果_最佳化!$O1508)*12/3</f>
        <v>-0.34312828700549608</v>
      </c>
      <c r="AB507" s="116">
        <f>(幕後結果!$AD$2+幕後結果!$AD$4*幕後結果_最佳化!$P1508)*12/3</f>
        <v>0.35997129486499202</v>
      </c>
      <c r="AC507" s="116">
        <f>(幕後結果!$AE$2+幕後結果!$AE$4*幕後結果_最佳化!$Q1508)*12/3</f>
        <v>0.59493275766410303</v>
      </c>
      <c r="AD507" s="116">
        <f>(幕後結果!$AF$2+幕後結果!$AF$4*幕後結果_最佳化!$R1508)*12/3</f>
        <v>-0.97443392020383957</v>
      </c>
      <c r="AE507" s="116">
        <f>(幕後結果!$AG$2+幕後結果!$AG$4*幕後結果_最佳化!$S1508)*12/3</f>
        <v>0.38941867273450531</v>
      </c>
      <c r="AF507" s="116">
        <f>(幕後結果!$AH$2+幕後結果!$AH$4*幕後結果_最佳化!$T1508)*12/3</f>
        <v>-0.17222231809759317</v>
      </c>
      <c r="AG507" s="116">
        <f>(幕後結果!$AI$2+幕後結果!$AI$4*幕後結果_最佳化!$U1508)*12/3</f>
        <v>-0.13128435451947906</v>
      </c>
      <c r="AH507" s="116">
        <f>(幕後結果!$AJ$2+幕後結果!$AJ$4*幕後結果_最佳化!$V1508)*12/3</f>
        <v>0.2521854871126718</v>
      </c>
      <c r="AI507" s="93">
        <f>(幕後結果!$AK$2+幕後結果!$AK$4*幕後結果_最佳化!$W1508)*12/3</f>
        <v>1.2952779977461508</v>
      </c>
      <c r="AJ507" s="53"/>
      <c r="AK507" s="53"/>
      <c r="AL507" s="53"/>
      <c r="AM507" s="101">
        <v>506</v>
      </c>
      <c r="AN507" s="120">
        <f t="shared" si="92"/>
        <v>5.2360489999861974E-2</v>
      </c>
      <c r="AO507" s="120">
        <f t="shared" si="93"/>
        <v>0.13035721652162913</v>
      </c>
      <c r="AP507" s="120">
        <f t="shared" si="94"/>
        <v>8.4248702447122431E-2</v>
      </c>
      <c r="AQ507" s="120">
        <f t="shared" si="95"/>
        <v>9.170825221878702E-2</v>
      </c>
      <c r="AR507" s="120">
        <f t="shared" si="96"/>
        <v>4.3086819968032493E-2</v>
      </c>
      <c r="AS507" s="120">
        <f t="shared" si="97"/>
        <v>0.15950047158386871</v>
      </c>
      <c r="AT507" s="120">
        <f t="shared" si="98"/>
        <v>0.15112686405454104</v>
      </c>
      <c r="AU507" s="120">
        <f t="shared" si="99"/>
        <v>8.9447703539670007E-2</v>
      </c>
      <c r="AV507" s="120">
        <f t="shared" si="100"/>
        <v>3.9115342962469921E-2</v>
      </c>
      <c r="AW507" s="120">
        <f t="shared" si="101"/>
        <v>0.15904813670401721</v>
      </c>
      <c r="AX507" s="120">
        <f t="shared" si="102"/>
        <v>0.99999999999999989</v>
      </c>
      <c r="AY507" s="120">
        <f>SUMPRODUCT(AN507:AW507,幕後結果_最佳化!$Z$1005:$AI$1005)</f>
        <v>0.15578394537085349</v>
      </c>
      <c r="AZ507" s="120">
        <f>(SUMPRODUCT(AN507:AW507,MMULT(AN507:AW507,幕後結果!$AB$9:$AK$18)))*252</f>
        <v>2.1849431531814505E-2</v>
      </c>
      <c r="BA507" s="120">
        <f t="shared" si="103"/>
        <v>0.147815532106117</v>
      </c>
      <c r="BB507" s="115">
        <f t="shared" si="104"/>
        <v>0.76368121646251585</v>
      </c>
      <c r="BC507" s="53"/>
      <c r="BD507" s="53"/>
    </row>
    <row r="508" spans="1:56">
      <c r="A508" s="88">
        <v>507</v>
      </c>
      <c r="B508" s="116">
        <v>0.22861758134345966</v>
      </c>
      <c r="C508" s="116">
        <v>0.2975528699680563</v>
      </c>
      <c r="D508" s="116">
        <v>0.13417993116884253</v>
      </c>
      <c r="E508" s="116">
        <v>0.60123198347812679</v>
      </c>
      <c r="F508" s="116">
        <v>0.86009190740196839</v>
      </c>
      <c r="G508" s="116">
        <v>6.7970757367633583E-2</v>
      </c>
      <c r="H508" s="116">
        <v>0.40311411758020155</v>
      </c>
      <c r="I508" s="116">
        <v>0.31560988003964052</v>
      </c>
      <c r="J508" s="116">
        <v>0.81961006991076601</v>
      </c>
      <c r="K508" s="97">
        <v>0.11346475140664114</v>
      </c>
      <c r="L508" s="98"/>
      <c r="M508" s="99">
        <v>507</v>
      </c>
      <c r="N508" s="119">
        <v>-0.74340723936861852</v>
      </c>
      <c r="O508" s="119">
        <v>-0.53145179129945985</v>
      </c>
      <c r="P508" s="119">
        <v>-1.1068475120150192</v>
      </c>
      <c r="Q508" s="119">
        <v>0.25653723463680056</v>
      </c>
      <c r="R508" s="119">
        <v>1.0807323575683447</v>
      </c>
      <c r="S508" s="119">
        <v>-1.4910761061455602</v>
      </c>
      <c r="T508" s="119">
        <v>-0.24529472589346474</v>
      </c>
      <c r="U508" s="116">
        <v>-0.48001073456324955</v>
      </c>
      <c r="V508" s="116">
        <v>0.91388008309289648</v>
      </c>
      <c r="W508" s="91">
        <v>-1.2083062044465456</v>
      </c>
      <c r="X508" s="53"/>
      <c r="Y508" s="92">
        <v>507</v>
      </c>
      <c r="Z508" s="116">
        <f>(幕後結果!$AB$2+幕後結果!$AB$4*幕後結果_最佳化!$N1509)*12/3</f>
        <v>-0.93097976674471228</v>
      </c>
      <c r="AA508" s="116">
        <f>(幕後結果!$AC$2+幕後結果!$AC$4*幕後結果_最佳化!$O1509)*12/3</f>
        <v>-5.4876236213559526E-2</v>
      </c>
      <c r="AB508" s="116">
        <f>(幕後結果!$AD$2+幕後結果!$AD$4*幕後結果_最佳化!$P1509)*12/3</f>
        <v>-1.000091263247765</v>
      </c>
      <c r="AC508" s="116">
        <f>(幕後結果!$AE$2+幕後結果!$AE$4*幕後結果_最佳化!$Q1509)*12/3</f>
        <v>-3.2154968324948768E-2</v>
      </c>
      <c r="AD508" s="116">
        <f>(幕後結果!$AF$2+幕後結果!$AF$4*幕後結果_最佳化!$R1509)*12/3</f>
        <v>-6.6481384560200696E-2</v>
      </c>
      <c r="AE508" s="116">
        <f>(幕後結果!$AG$2+幕後結果!$AG$4*幕後結果_最佳化!$S1509)*12/3</f>
        <v>-0.5370951927776878</v>
      </c>
      <c r="AF508" s="116">
        <f>(幕後結果!$AH$2+幕後結果!$AH$4*幕後結果_最佳化!$T1509)*12/3</f>
        <v>-0.25282516373263914</v>
      </c>
      <c r="AG508" s="116">
        <f>(幕後結果!$AI$2+幕後結果!$AI$4*幕後結果_最佳化!$U1509)*12/3</f>
        <v>-0.28978787565481995</v>
      </c>
      <c r="AH508" s="116">
        <f>(幕後結果!$AJ$2+幕後結果!$AJ$4*幕後結果_最佳化!$V1509)*12/3</f>
        <v>-0.24134906758930993</v>
      </c>
      <c r="AI508" s="93">
        <f>(幕後結果!$AK$2+幕後結果!$AK$4*幕後結果_最佳化!$W1509)*12/3</f>
        <v>-0.56525510762272191</v>
      </c>
      <c r="AJ508" s="53"/>
      <c r="AK508" s="53"/>
      <c r="AL508" s="53"/>
      <c r="AM508" s="101">
        <v>507</v>
      </c>
      <c r="AN508" s="120">
        <f t="shared" si="92"/>
        <v>0.10443580982187071</v>
      </c>
      <c r="AO508" s="120">
        <f t="shared" si="93"/>
        <v>5.0754417954438871E-2</v>
      </c>
      <c r="AP508" s="120">
        <f t="shared" si="94"/>
        <v>4.5483528142218947E-2</v>
      </c>
      <c r="AQ508" s="120">
        <f t="shared" si="95"/>
        <v>0.17484423674449714</v>
      </c>
      <c r="AR508" s="120">
        <f t="shared" si="96"/>
        <v>0.1267531863630145</v>
      </c>
      <c r="AS508" s="120">
        <f t="shared" si="97"/>
        <v>6.6845488496751912E-2</v>
      </c>
      <c r="AT508" s="120">
        <f t="shared" si="98"/>
        <v>6.7807075272341436E-2</v>
      </c>
      <c r="AU508" s="120">
        <f t="shared" si="99"/>
        <v>5.5157080222950225E-2</v>
      </c>
      <c r="AV508" s="120">
        <f t="shared" si="100"/>
        <v>0.1469073162434659</v>
      </c>
      <c r="AW508" s="120">
        <f t="shared" si="101"/>
        <v>0.16101186073845028</v>
      </c>
      <c r="AX508" s="120">
        <f t="shared" si="102"/>
        <v>0.99999999999999978</v>
      </c>
      <c r="AY508" s="120">
        <f>SUMPRODUCT(AN508:AW508,幕後結果_最佳化!$Z$1005:$AI$1005)</f>
        <v>3.5389854155763102E-2</v>
      </c>
      <c r="AZ508" s="120">
        <f>(SUMPRODUCT(AN508:AW508,MMULT(AN508:AW508,幕後結果!$AB$9:$AK$18)))*252</f>
        <v>2.9812516547351717E-2</v>
      </c>
      <c r="BA508" s="120">
        <f t="shared" si="103"/>
        <v>0.17266301441638193</v>
      </c>
      <c r="BB508" s="115">
        <f t="shared" si="104"/>
        <v>-4.3495973180023149E-2</v>
      </c>
      <c r="BC508" s="53"/>
      <c r="BD508" s="53"/>
    </row>
    <row r="509" spans="1:56">
      <c r="A509" s="88">
        <v>508</v>
      </c>
      <c r="B509" s="116">
        <v>0.27058759927371123</v>
      </c>
      <c r="C509" s="116">
        <v>0.80848804455176948</v>
      </c>
      <c r="D509" s="116">
        <v>0.88031844848077223</v>
      </c>
      <c r="E509" s="116">
        <v>0.23916229223628993</v>
      </c>
      <c r="F509" s="116">
        <v>0.74941631940163034</v>
      </c>
      <c r="G509" s="116">
        <v>0.32369311304944537</v>
      </c>
      <c r="H509" s="116">
        <v>0.82585755458322474</v>
      </c>
      <c r="I509" s="116">
        <v>1.7002514112181011E-3</v>
      </c>
      <c r="J509" s="116">
        <v>0.53205534438880719</v>
      </c>
      <c r="K509" s="97">
        <v>0.97514854951501873</v>
      </c>
      <c r="L509" s="98"/>
      <c r="M509" s="99">
        <v>508</v>
      </c>
      <c r="N509" s="119">
        <v>-0.61103682948555305</v>
      </c>
      <c r="O509" s="119">
        <v>0.87233818718039391</v>
      </c>
      <c r="P509" s="119">
        <v>1.1765802036004307</v>
      </c>
      <c r="Q509" s="119">
        <v>-0.70899982655777372</v>
      </c>
      <c r="R509" s="119">
        <v>0.67265412189731677</v>
      </c>
      <c r="S509" s="119">
        <v>-0.45739629613242316</v>
      </c>
      <c r="T509" s="119">
        <v>0.93792123234907576</v>
      </c>
      <c r="U509" s="116">
        <v>-2.9290037843129877</v>
      </c>
      <c r="V509" s="116">
        <v>8.0437489447644644E-2</v>
      </c>
      <c r="W509" s="91">
        <v>1.9625120338391369</v>
      </c>
      <c r="X509" s="53"/>
      <c r="Y509" s="92">
        <v>508</v>
      </c>
      <c r="Z509" s="116">
        <f>(幕後結果!$AB$2+幕後結果!$AB$4*幕後結果_最佳化!$N1510)*12/3</f>
        <v>-0.7187639039641901</v>
      </c>
      <c r="AA509" s="116">
        <f>(幕後結果!$AC$2+幕後結果!$AC$4*幕後結果_最佳化!$O1510)*12/3</f>
        <v>0.94542648754269887</v>
      </c>
      <c r="AB509" s="116">
        <f>(幕後結果!$AD$2+幕後結果!$AD$4*幕後結果_最佳化!$P1510)*12/3</f>
        <v>0.88162626107651099</v>
      </c>
      <c r="AC509" s="116">
        <f>(幕後結果!$AE$2+幕後結果!$AE$4*幕後結果_最佳化!$Q1510)*12/3</f>
        <v>-0.34448221948254015</v>
      </c>
      <c r="AD509" s="116">
        <f>(幕後結果!$AF$2+幕後結果!$AF$4*幕後結果_最佳化!$R1510)*12/3</f>
        <v>-1.2677671657405298E-2</v>
      </c>
      <c r="AE509" s="116">
        <f>(幕後結果!$AG$2+幕後結果!$AG$4*幕後結果_最佳化!$S1510)*12/3</f>
        <v>0.13650972912927956</v>
      </c>
      <c r="AF509" s="116">
        <f>(幕後結果!$AH$2+幕後結果!$AH$4*幕後結果_最佳化!$T1510)*12/3</f>
        <v>0.52878913281997297</v>
      </c>
      <c r="AG509" s="116">
        <f>(幕後結果!$AI$2+幕後結果!$AI$4*幕後結果_最佳化!$U1510)*12/3</f>
        <v>-0.93969795674321366</v>
      </c>
      <c r="AH509" s="116">
        <f>(幕後結果!$AJ$2+幕後結果!$AJ$4*幕後結果_最佳化!$V1510)*12/3</f>
        <v>-0.39073756844216362</v>
      </c>
      <c r="AI509" s="93">
        <f>(幕後結果!$AK$2+幕後結果!$AK$4*幕後結果_最佳化!$W1510)*12/3</f>
        <v>0.93118411966153347</v>
      </c>
      <c r="AJ509" s="53"/>
      <c r="AK509" s="53"/>
      <c r="AL509" s="53"/>
      <c r="AM509" s="101">
        <v>508</v>
      </c>
      <c r="AN509" s="120">
        <f t="shared" si="92"/>
        <v>0.14598336943532242</v>
      </c>
      <c r="AO509" s="120">
        <f t="shared" si="93"/>
        <v>0.16785613829646423</v>
      </c>
      <c r="AP509" s="120">
        <f t="shared" si="94"/>
        <v>0.13585993637837035</v>
      </c>
      <c r="AQ509" s="120">
        <f t="shared" si="95"/>
        <v>7.1573373602525678E-2</v>
      </c>
      <c r="AR509" s="120">
        <f t="shared" si="96"/>
        <v>6.6923645497255269E-2</v>
      </c>
      <c r="AS509" s="120">
        <f t="shared" si="97"/>
        <v>6.7036608263523714E-2</v>
      </c>
      <c r="AT509" s="120">
        <f t="shared" si="98"/>
        <v>0.15404766313749205</v>
      </c>
      <c r="AU509" s="120">
        <f t="shared" si="99"/>
        <v>0.14322435499407205</v>
      </c>
      <c r="AV509" s="120">
        <f t="shared" si="100"/>
        <v>3.516285555518589E-2</v>
      </c>
      <c r="AW509" s="120">
        <f t="shared" si="101"/>
        <v>1.2332054839788529E-2</v>
      </c>
      <c r="AX509" s="120">
        <f t="shared" si="102"/>
        <v>1.0000000000000002</v>
      </c>
      <c r="AY509" s="120">
        <f>SUMPRODUCT(AN509:AW509,幕後結果_最佳化!$Z$1005:$AI$1005)</f>
        <v>9.6852802304603025E-2</v>
      </c>
      <c r="AZ509" s="120">
        <f>(SUMPRODUCT(AN509:AW509,MMULT(AN509:AW509,幕後結果!$AB$9:$AK$18)))*252</f>
        <v>2.9193913479463398E-2</v>
      </c>
      <c r="BA509" s="120">
        <f t="shared" si="103"/>
        <v>0.17086226464454754</v>
      </c>
      <c r="BB509" s="115">
        <f t="shared" si="104"/>
        <v>0.31576780523682901</v>
      </c>
      <c r="BC509" s="53"/>
      <c r="BD509" s="53"/>
    </row>
    <row r="510" spans="1:56">
      <c r="A510" s="88">
        <v>509</v>
      </c>
      <c r="B510" s="116">
        <v>0.91205980249027552</v>
      </c>
      <c r="C510" s="116">
        <v>0.49777482696479503</v>
      </c>
      <c r="D510" s="116">
        <v>0.82601941269640111</v>
      </c>
      <c r="E510" s="116">
        <v>0.80685807006483934</v>
      </c>
      <c r="F510" s="116">
        <v>0.79565885411951531</v>
      </c>
      <c r="G510" s="116">
        <v>0.93166505239836117</v>
      </c>
      <c r="H510" s="116">
        <v>0.13975012602975245</v>
      </c>
      <c r="I510" s="116">
        <v>0.36881119738677115</v>
      </c>
      <c r="J510" s="116">
        <v>0.95563747721889736</v>
      </c>
      <c r="K510" s="97">
        <v>8.3170999122523792E-2</v>
      </c>
      <c r="L510" s="98"/>
      <c r="M510" s="99">
        <v>509</v>
      </c>
      <c r="N510" s="119">
        <v>1.353548724819067</v>
      </c>
      <c r="O510" s="119">
        <v>-5.5777105670805818E-3</v>
      </c>
      <c r="P510" s="119">
        <v>0.93855128430157519</v>
      </c>
      <c r="Q510" s="119">
        <v>0.86637625722128964</v>
      </c>
      <c r="R510" s="119">
        <v>0.82621473372703014</v>
      </c>
      <c r="S510" s="119">
        <v>1.4883072069674874</v>
      </c>
      <c r="T510" s="119">
        <v>-1.0814426644116426</v>
      </c>
      <c r="U510" s="116">
        <v>-0.33500356791828867</v>
      </c>
      <c r="V510" s="116">
        <v>1.7021617784491556</v>
      </c>
      <c r="W510" s="91">
        <v>-1.3840537464010243</v>
      </c>
      <c r="X510" s="53"/>
      <c r="Y510" s="92">
        <v>509</v>
      </c>
      <c r="Z510" s="116">
        <f>(幕後結果!$AB$2+幕後結果!$AB$4*幕後結果_最佳化!$N1511)*12/3</f>
        <v>2.4308540414754591</v>
      </c>
      <c r="AA510" s="116">
        <f>(幕後結果!$AC$2+幕後結果!$AC$4*幕後結果_最佳化!$O1511)*12/3</f>
        <v>0.21434619643965303</v>
      </c>
      <c r="AB510" s="116">
        <f>(幕後結果!$AD$2+幕後結果!$AD$4*幕後結果_最佳化!$P1511)*12/3</f>
        <v>1.032654400681762</v>
      </c>
      <c r="AC510" s="116">
        <f>(幕後結果!$AE$2+幕後結果!$AE$4*幕後結果_最佳化!$Q1511)*12/3</f>
        <v>1.0240709487687711</v>
      </c>
      <c r="AD510" s="116">
        <f>(幕後結果!$AF$2+幕後結果!$AF$4*幕後結果_最佳化!$R1511)*12/3</f>
        <v>0.3756902322682889</v>
      </c>
      <c r="AE510" s="116">
        <f>(幕後結果!$AG$2+幕後結果!$AG$4*幕後結果_最佳化!$S1511)*12/3</f>
        <v>1.8470671890404919</v>
      </c>
      <c r="AF510" s="116">
        <f>(幕後結果!$AH$2+幕後結果!$AH$4*幕後結果_最佳化!$T1511)*12/3</f>
        <v>-0.29679608301211891</v>
      </c>
      <c r="AG510" s="116">
        <f>(幕後結果!$AI$2+幕後結果!$AI$4*幕後結果_最佳化!$U1511)*12/3</f>
        <v>0.29026995626774993</v>
      </c>
      <c r="AH510" s="116">
        <f>(幕後結果!$AJ$2+幕後結果!$AJ$4*幕後結果_最佳化!$V1511)*12/3</f>
        <v>0.80780878484011642</v>
      </c>
      <c r="AI510" s="93">
        <f>(幕後結果!$AK$2+幕後結果!$AK$4*幕後結果_最佳化!$W1511)*12/3</f>
        <v>0.34252989878568457</v>
      </c>
      <c r="AJ510" s="53"/>
      <c r="AK510" s="53"/>
      <c r="AL510" s="53"/>
      <c r="AM510" s="101">
        <v>509</v>
      </c>
      <c r="AN510" s="120">
        <f t="shared" si="92"/>
        <v>0.14840786189982053</v>
      </c>
      <c r="AO510" s="120">
        <f t="shared" si="93"/>
        <v>3.685627835028777E-2</v>
      </c>
      <c r="AP510" s="120">
        <f t="shared" si="94"/>
        <v>8.3591318872792239E-2</v>
      </c>
      <c r="AQ510" s="120">
        <f t="shared" si="95"/>
        <v>0.11406102950827311</v>
      </c>
      <c r="AR510" s="120">
        <f t="shared" si="96"/>
        <v>9.7111460624893495E-2</v>
      </c>
      <c r="AS510" s="120">
        <f t="shared" si="97"/>
        <v>0.17016516226765796</v>
      </c>
      <c r="AT510" s="120">
        <f t="shared" si="98"/>
        <v>8.764582342442169E-2</v>
      </c>
      <c r="AU510" s="120">
        <f t="shared" si="99"/>
        <v>1.2262092174439838E-2</v>
      </c>
      <c r="AV510" s="120">
        <f t="shared" si="100"/>
        <v>0.10181454238118384</v>
      </c>
      <c r="AW510" s="120">
        <f t="shared" si="101"/>
        <v>0.14808443049622966</v>
      </c>
      <c r="AX510" s="120">
        <f t="shared" si="102"/>
        <v>1.0000000000000002</v>
      </c>
      <c r="AY510" s="120">
        <f>SUMPRODUCT(AN510:AW510,幕後結果_最佳化!$Z$1005:$AI$1005)</f>
        <v>0.11770477770847299</v>
      </c>
      <c r="AZ510" s="120">
        <f>(SUMPRODUCT(AN510:AW510,MMULT(AN510:AW510,幕後結果!$AB$9:$AK$18)))*252</f>
        <v>3.5823871127016703E-2</v>
      </c>
      <c r="BA510" s="120">
        <f t="shared" si="103"/>
        <v>0.18927195018548496</v>
      </c>
      <c r="BB510" s="115">
        <f t="shared" si="104"/>
        <v>0.39522379113843825</v>
      </c>
      <c r="BC510" s="53"/>
      <c r="BD510" s="53"/>
    </row>
    <row r="511" spans="1:56">
      <c r="A511" s="88">
        <v>510</v>
      </c>
      <c r="B511" s="116">
        <v>0.3353089509757925</v>
      </c>
      <c r="C511" s="116">
        <v>3.5675699235662384E-2</v>
      </c>
      <c r="D511" s="116">
        <v>0.36865261779168335</v>
      </c>
      <c r="E511" s="116">
        <v>0.71218144942876971</v>
      </c>
      <c r="F511" s="116">
        <v>0.91066809935768478</v>
      </c>
      <c r="G511" s="116">
        <v>0.51445575898486262</v>
      </c>
      <c r="H511" s="116">
        <v>2.9276042617554454E-2</v>
      </c>
      <c r="I511" s="116">
        <v>0.41349277050703503</v>
      </c>
      <c r="J511" s="116">
        <v>0.57142212031194317</v>
      </c>
      <c r="K511" s="97">
        <v>0.37867267751004929</v>
      </c>
      <c r="L511" s="98"/>
      <c r="M511" s="99">
        <v>510</v>
      </c>
      <c r="N511" s="119">
        <v>-0.42530012568612224</v>
      </c>
      <c r="O511" s="119">
        <v>-1.8032344741525856</v>
      </c>
      <c r="P511" s="119">
        <v>-0.33542404052448038</v>
      </c>
      <c r="Q511" s="119">
        <v>0.5597688679236279</v>
      </c>
      <c r="R511" s="119">
        <v>1.344880584002994</v>
      </c>
      <c r="S511" s="119">
        <v>3.6243147265548892E-2</v>
      </c>
      <c r="T511" s="119">
        <v>-1.8915415853777935</v>
      </c>
      <c r="U511" s="116">
        <v>-0.21856933670994158</v>
      </c>
      <c r="V511" s="116">
        <v>0.17999593513274112</v>
      </c>
      <c r="W511" s="91">
        <v>-0.30896867561941527</v>
      </c>
      <c r="X511" s="53"/>
      <c r="Y511" s="92">
        <v>510</v>
      </c>
      <c r="Z511" s="116">
        <f>(幕後結果!$AB$2+幕後結果!$AB$4*幕後結果_最佳化!$N1512)*12/3</f>
        <v>-0.42099135130966286</v>
      </c>
      <c r="AA511" s="116">
        <f>(幕後結果!$AC$2+幕後結果!$AC$4*幕後結果_最佳化!$O1512)*12/3</f>
        <v>-0.98368587822953046</v>
      </c>
      <c r="AB511" s="116">
        <f>(幕後結果!$AD$2+幕後結果!$AD$4*幕後結果_最佳化!$P1512)*12/3</f>
        <v>-0.42480105768866522</v>
      </c>
      <c r="AC511" s="116">
        <f>(幕後結果!$AE$2+幕後結果!$AE$4*幕後結果_最佳化!$Q1512)*12/3</f>
        <v>0.26440697804956081</v>
      </c>
      <c r="AD511" s="116">
        <f>(幕後結果!$AF$2+幕後結果!$AF$4*幕後結果_最佳化!$R1512)*12/3</f>
        <v>0.23957460015067633</v>
      </c>
      <c r="AE511" s="116">
        <f>(幕後結果!$AG$2+幕後結果!$AG$4*幕後結果_最佳化!$S1512)*12/3</f>
        <v>0.44457634727423406</v>
      </c>
      <c r="AF511" s="116">
        <f>(幕後結果!$AH$2+幕後結果!$AH$4*幕後結果_最佳化!$T1512)*12/3</f>
        <v>-1.0601977302358314</v>
      </c>
      <c r="AG511" s="116">
        <f>(幕後結果!$AI$2+幕後結果!$AI$4*幕後結果_最佳化!$U1512)*12/3</f>
        <v>-0.10020521418831985</v>
      </c>
      <c r="AH511" s="116">
        <f>(幕後結果!$AJ$2+幕後結果!$AJ$4*幕後結果_最佳化!$V1512)*12/3</f>
        <v>-0.53288157325587582</v>
      </c>
      <c r="AI511" s="93">
        <f>(幕後結果!$AK$2+幕後結果!$AK$4*幕後結果_最佳化!$W1512)*12/3</f>
        <v>6.7365820731753179E-2</v>
      </c>
      <c r="AJ511" s="53"/>
      <c r="AK511" s="53"/>
      <c r="AL511" s="53"/>
      <c r="AM511" s="101">
        <v>510</v>
      </c>
      <c r="AN511" s="120">
        <f t="shared" si="92"/>
        <v>0.1078585355919485</v>
      </c>
      <c r="AO511" s="120">
        <f t="shared" si="93"/>
        <v>5.0049122919865553E-2</v>
      </c>
      <c r="AP511" s="120">
        <f t="shared" si="94"/>
        <v>8.2024120937889813E-2</v>
      </c>
      <c r="AQ511" s="120">
        <f t="shared" si="95"/>
        <v>8.3788845989660701E-2</v>
      </c>
      <c r="AR511" s="120">
        <f t="shared" si="96"/>
        <v>0.19534777655674224</v>
      </c>
      <c r="AS511" s="120">
        <f t="shared" si="97"/>
        <v>8.8631349076646465E-2</v>
      </c>
      <c r="AT511" s="120">
        <f t="shared" si="98"/>
        <v>3.8898568703884986E-2</v>
      </c>
      <c r="AU511" s="120">
        <f t="shared" si="99"/>
        <v>1.959651162313231E-2</v>
      </c>
      <c r="AV511" s="120">
        <f t="shared" si="100"/>
        <v>0.19073043820924954</v>
      </c>
      <c r="AW511" s="120">
        <f t="shared" si="101"/>
        <v>0.14307473039097993</v>
      </c>
      <c r="AX511" s="120">
        <f t="shared" si="102"/>
        <v>1</v>
      </c>
      <c r="AY511" s="120">
        <f>SUMPRODUCT(AN511:AW511,幕後結果_最佳化!$Z$1005:$AI$1005)</f>
        <v>-3.4640234390332023E-3</v>
      </c>
      <c r="AZ511" s="120">
        <f>(SUMPRODUCT(AN511:AW511,MMULT(AN511:AW511,幕後結果!$AB$9:$AK$18)))*252</f>
        <v>3.1120122431746874E-2</v>
      </c>
      <c r="BA511" s="120">
        <f t="shared" si="103"/>
        <v>0.17640896358106883</v>
      </c>
      <c r="BB511" s="115">
        <f t="shared" si="104"/>
        <v>-0.26282124500848614</v>
      </c>
      <c r="BC511" s="53"/>
      <c r="BD511" s="53"/>
    </row>
    <row r="512" spans="1:56">
      <c r="A512" s="88">
        <v>511</v>
      </c>
      <c r="B512" s="116">
        <v>0.50180773674286661</v>
      </c>
      <c r="C512" s="116">
        <v>0.94016930385769415</v>
      </c>
      <c r="D512" s="116">
        <v>0.48095270167281479</v>
      </c>
      <c r="E512" s="116">
        <v>0.82815178059115024</v>
      </c>
      <c r="F512" s="116">
        <v>0.47948750596548728</v>
      </c>
      <c r="G512" s="116">
        <v>0.11670397785351039</v>
      </c>
      <c r="H512" s="116">
        <v>0.60226509255865879</v>
      </c>
      <c r="I512" s="116">
        <v>0.4476925577908577</v>
      </c>
      <c r="J512" s="116">
        <v>2.8998656216421947E-2</v>
      </c>
      <c r="K512" s="97">
        <v>0.19356602704693437</v>
      </c>
      <c r="L512" s="98"/>
      <c r="M512" s="99">
        <v>511</v>
      </c>
      <c r="N512" s="119">
        <v>4.5313395397388696E-3</v>
      </c>
      <c r="O512" s="119">
        <v>1.5561964205672032</v>
      </c>
      <c r="P512" s="119">
        <v>-4.7762650252686556E-2</v>
      </c>
      <c r="Q512" s="119">
        <v>0.94688685117955007</v>
      </c>
      <c r="R512" s="119">
        <v>-5.1439874033200945E-2</v>
      </c>
      <c r="S512" s="119">
        <v>-1.1916259231538624</v>
      </c>
      <c r="T512" s="119">
        <v>0.25921440810532226</v>
      </c>
      <c r="U512" s="116">
        <v>-0.1314932630858219</v>
      </c>
      <c r="V512" s="116">
        <v>-1.8957182374229355</v>
      </c>
      <c r="W512" s="91">
        <v>-0.86483008835545527</v>
      </c>
      <c r="X512" s="53"/>
      <c r="Y512" s="92">
        <v>511</v>
      </c>
      <c r="Z512" s="116">
        <f>(幕後結果!$AB$2+幕後結果!$AB$4*幕後結果_最佳化!$N1513)*12/3</f>
        <v>0.26811322518671687</v>
      </c>
      <c r="AA512" s="116">
        <f>(幕後結果!$AC$2+幕後結果!$AC$4*幕後結果_最佳化!$O1513)*12/3</f>
        <v>1.4043279225155743</v>
      </c>
      <c r="AB512" s="116">
        <f>(幕後結果!$AD$2+幕後結果!$AD$4*幕後結果_最佳化!$P1513)*12/3</f>
        <v>0.10454981989936606</v>
      </c>
      <c r="AC512" s="116">
        <f>(幕後結果!$AE$2+幕後結果!$AE$4*幕後結果_最佳化!$Q1513)*12/3</f>
        <v>0.84530749225576118</v>
      </c>
      <c r="AD512" s="116">
        <f>(幕後結果!$AF$2+幕後結果!$AF$4*幕後結果_最佳化!$R1513)*12/3</f>
        <v>-0.46158597380254102</v>
      </c>
      <c r="AE512" s="116">
        <f>(幕後結果!$AG$2+幕後結果!$AG$4*幕後結果_最佳化!$S1513)*12/3</f>
        <v>0.18117428174114503</v>
      </c>
      <c r="AF512" s="116">
        <f>(幕後結果!$AH$2+幕後結果!$AH$4*幕後結果_最佳化!$T1513)*12/3</f>
        <v>0.26084811675429953</v>
      </c>
      <c r="AG512" s="116">
        <f>(幕後結果!$AI$2+幕後結果!$AI$4*幕後結果_最佳化!$U1513)*12/3</f>
        <v>9.747556064063928E-2</v>
      </c>
      <c r="AH512" s="116">
        <f>(幕後結果!$AJ$2+幕後結果!$AJ$4*幕後結果_最佳化!$V1513)*12/3</f>
        <v>-0.95604704231157278</v>
      </c>
      <c r="AI512" s="93">
        <f>(幕後結果!$AK$2+幕後結果!$AK$4*幕後結果_最佳化!$W1513)*12/3</f>
        <v>-0.73253439034545054</v>
      </c>
      <c r="AJ512" s="53"/>
      <c r="AK512" s="53"/>
      <c r="AL512" s="53"/>
      <c r="AM512" s="101">
        <v>511</v>
      </c>
      <c r="AN512" s="120">
        <f t="shared" si="92"/>
        <v>0.20936087944477591</v>
      </c>
      <c r="AO512" s="120">
        <f t="shared" si="93"/>
        <v>2.9603673048444679E-2</v>
      </c>
      <c r="AP512" s="120">
        <f t="shared" si="94"/>
        <v>7.9605361473976885E-2</v>
      </c>
      <c r="AQ512" s="120">
        <f t="shared" si="95"/>
        <v>2.2909321318867592E-2</v>
      </c>
      <c r="AR512" s="120">
        <f t="shared" si="96"/>
        <v>0.11592711895683878</v>
      </c>
      <c r="AS512" s="120">
        <f t="shared" si="97"/>
        <v>0.14748441023274836</v>
      </c>
      <c r="AT512" s="120">
        <f t="shared" si="98"/>
        <v>0.10576636934576193</v>
      </c>
      <c r="AU512" s="120">
        <f t="shared" si="99"/>
        <v>0.10936456469671611</v>
      </c>
      <c r="AV512" s="120">
        <f t="shared" si="100"/>
        <v>3.6990590672747937E-2</v>
      </c>
      <c r="AW512" s="120">
        <f t="shared" si="101"/>
        <v>0.14298771080912184</v>
      </c>
      <c r="AX512" s="120">
        <f t="shared" si="102"/>
        <v>0.99999999999999989</v>
      </c>
      <c r="AY512" s="120">
        <f>SUMPRODUCT(AN512:AW512,幕後結果_最佳化!$Z$1005:$AI$1005)</f>
        <v>0.12636168681483578</v>
      </c>
      <c r="AZ512" s="120">
        <f>(SUMPRODUCT(AN512:AW512,MMULT(AN512:AW512,幕後結果!$AB$9:$AK$18)))*252</f>
        <v>4.2196851318749944E-2</v>
      </c>
      <c r="BA512" s="120">
        <f t="shared" si="103"/>
        <v>0.20541872192852809</v>
      </c>
      <c r="BB512" s="115">
        <f t="shared" si="104"/>
        <v>0.406300292550135</v>
      </c>
      <c r="BC512" s="53"/>
      <c r="BD512" s="53"/>
    </row>
    <row r="513" spans="1:56">
      <c r="A513" s="88">
        <v>512</v>
      </c>
      <c r="B513" s="116">
        <v>0.16899269188156563</v>
      </c>
      <c r="C513" s="116">
        <v>0.99983074063367905</v>
      </c>
      <c r="D513" s="116">
        <v>0.65549230317002793</v>
      </c>
      <c r="E513" s="116">
        <v>2.894335279871596E-2</v>
      </c>
      <c r="F513" s="116">
        <v>0.18132436312847999</v>
      </c>
      <c r="G513" s="116">
        <v>0.46402568446813675</v>
      </c>
      <c r="H513" s="116">
        <v>0.77699944604200022</v>
      </c>
      <c r="I513" s="116">
        <v>0.46888015388988213</v>
      </c>
      <c r="J513" s="116">
        <v>0.29472542216661735</v>
      </c>
      <c r="K513" s="97">
        <v>0.8990755747545065</v>
      </c>
      <c r="L513" s="98"/>
      <c r="M513" s="99">
        <v>512</v>
      </c>
      <c r="N513" s="119">
        <v>-0.95815345509050198</v>
      </c>
      <c r="O513" s="119">
        <v>3.5838868852371992</v>
      </c>
      <c r="P513" s="119">
        <v>0.40019161006149712</v>
      </c>
      <c r="Q513" s="119">
        <v>-1.8965549161230932</v>
      </c>
      <c r="R513" s="119">
        <v>-0.91032957427576966</v>
      </c>
      <c r="S513" s="119">
        <v>-9.029679252348119E-2</v>
      </c>
      <c r="T513" s="119">
        <v>0.76209868453769025</v>
      </c>
      <c r="U513" s="116">
        <v>-7.808516499505401E-2</v>
      </c>
      <c r="V513" s="116">
        <v>-0.53963199907120762</v>
      </c>
      <c r="W513" s="91">
        <v>1.2763018103337436</v>
      </c>
      <c r="X513" s="53"/>
      <c r="Y513" s="92">
        <v>512</v>
      </c>
      <c r="Z513" s="116">
        <f>(幕後結果!$AB$2+幕後結果!$AB$4*幕後結果_最佳化!$N1514)*12/3</f>
        <v>-1.2752602859976923</v>
      </c>
      <c r="AA513" s="116">
        <f>(幕後結果!$AC$2+幕後結果!$AC$4*幕後結果_最佳化!$O1514)*12/3</f>
        <v>2.9086651419077758</v>
      </c>
      <c r="AB513" s="116">
        <f>(幕後結果!$AD$2+幕後結果!$AD$4*幕後結果_最佳化!$P1514)*12/3</f>
        <v>0.3915824316715118</v>
      </c>
      <c r="AC513" s="116">
        <f>(幕後結果!$AE$2+幕後結果!$AE$4*幕後結果_最佳化!$Q1514)*12/3</f>
        <v>-1.2126227874228823</v>
      </c>
      <c r="AD513" s="116">
        <f>(幕後結果!$AF$2+幕後結果!$AF$4*幕後結果_最佳化!$R1514)*12/3</f>
        <v>-1.0757277912233385</v>
      </c>
      <c r="AE513" s="116">
        <f>(幕後結果!$AG$2+幕後結果!$AG$4*幕後結果_最佳化!$S1514)*12/3</f>
        <v>0.23250626118525086</v>
      </c>
      <c r="AF513" s="116">
        <f>(幕後結果!$AH$2+幕後結果!$AH$4*幕後結果_最佳化!$T1514)*12/3</f>
        <v>0.51090722806771061</v>
      </c>
      <c r="AG513" s="116">
        <f>(幕後結果!$AI$2+幕後結果!$AI$4*幕後結果_最佳化!$U1514)*12/3</f>
        <v>0.24187699211925176</v>
      </c>
      <c r="AH513" s="116">
        <f>(幕後結果!$AJ$2+幕後結果!$AJ$4*幕後結果_最佳化!$V1514)*12/3</f>
        <v>-0.46617008584794384</v>
      </c>
      <c r="AI513" s="93">
        <f>(幕後結果!$AK$2+幕後結果!$AK$4*幕後結果_最佳化!$W1514)*12/3</f>
        <v>0.40967972518832574</v>
      </c>
      <c r="AJ513" s="53"/>
      <c r="AK513" s="53"/>
      <c r="AL513" s="53"/>
      <c r="AM513" s="101">
        <v>512</v>
      </c>
      <c r="AN513" s="120">
        <f t="shared" si="92"/>
        <v>0.14870669412646562</v>
      </c>
      <c r="AO513" s="120">
        <f t="shared" si="93"/>
        <v>0.16651883042635152</v>
      </c>
      <c r="AP513" s="120">
        <f t="shared" si="94"/>
        <v>8.7400423297240321E-2</v>
      </c>
      <c r="AQ513" s="120">
        <f t="shared" si="95"/>
        <v>3.8039573333459469E-3</v>
      </c>
      <c r="AR513" s="120">
        <f t="shared" si="96"/>
        <v>7.2512735718797655E-2</v>
      </c>
      <c r="AS513" s="120">
        <f t="shared" si="97"/>
        <v>0.15637559267777951</v>
      </c>
      <c r="AT513" s="120">
        <f t="shared" si="98"/>
        <v>0.11978528770015798</v>
      </c>
      <c r="AU513" s="120">
        <f t="shared" si="99"/>
        <v>0.14183486386376584</v>
      </c>
      <c r="AV513" s="120">
        <f t="shared" si="100"/>
        <v>4.0196569684621174E-2</v>
      </c>
      <c r="AW513" s="120">
        <f t="shared" si="101"/>
        <v>6.2865045171474274E-2</v>
      </c>
      <c r="AX513" s="120">
        <f t="shared" si="102"/>
        <v>0.99999999999999978</v>
      </c>
      <c r="AY513" s="120">
        <f>SUMPRODUCT(AN513:AW513,幕後結果_最佳化!$Z$1005:$AI$1005)</f>
        <v>0.15168834818565149</v>
      </c>
      <c r="AZ513" s="120">
        <f>(SUMPRODUCT(AN513:AW513,MMULT(AN513:AW513,幕後結果!$AB$9:$AK$18)))*252</f>
        <v>2.889853815784128E-2</v>
      </c>
      <c r="BA513" s="120">
        <f t="shared" si="103"/>
        <v>0.16999570040986708</v>
      </c>
      <c r="BB513" s="115">
        <f t="shared" si="104"/>
        <v>0.63994764528372206</v>
      </c>
      <c r="BC513" s="53"/>
      <c r="BD513" s="53"/>
    </row>
    <row r="514" spans="1:56">
      <c r="A514" s="88">
        <v>513</v>
      </c>
      <c r="B514" s="116">
        <v>0.81762817175380254</v>
      </c>
      <c r="C514" s="116">
        <v>0.54323283196901229</v>
      </c>
      <c r="D514" s="116">
        <v>0.67161699548360532</v>
      </c>
      <c r="E514" s="116">
        <v>0.612245214471139</v>
      </c>
      <c r="F514" s="116">
        <v>0.1930518591615018</v>
      </c>
      <c r="G514" s="116">
        <v>0.95999399541444541</v>
      </c>
      <c r="H514" s="116">
        <v>0.86145726948194645</v>
      </c>
      <c r="I514" s="116">
        <v>0.77557069553912439</v>
      </c>
      <c r="J514" s="116">
        <v>0.77698642703469623</v>
      </c>
      <c r="K514" s="97">
        <v>0.91980652088400316</v>
      </c>
      <c r="L514" s="98"/>
      <c r="M514" s="99">
        <v>513</v>
      </c>
      <c r="N514" s="119">
        <v>0.90636317663097421</v>
      </c>
      <c r="O514" s="119">
        <v>0.10858162453920576</v>
      </c>
      <c r="P514" s="119">
        <v>0.44438257545507748</v>
      </c>
      <c r="Q514" s="119">
        <v>0.28517565464851941</v>
      </c>
      <c r="R514" s="119">
        <v>-0.86670490301571412</v>
      </c>
      <c r="S514" s="119">
        <v>1.750616395536859</v>
      </c>
      <c r="T514" s="119">
        <v>1.0868899213159975</v>
      </c>
      <c r="U514" s="116">
        <v>0.7573192698498199</v>
      </c>
      <c r="V514" s="116">
        <v>0.76205505521334582</v>
      </c>
      <c r="W514" s="91">
        <v>1.403771315512359</v>
      </c>
      <c r="X514" s="53"/>
      <c r="Y514" s="92">
        <v>513</v>
      </c>
      <c r="Z514" s="116">
        <f>(幕後結果!$AB$2+幕後結果!$AB$4*幕後結果_最佳化!$N1515)*12/3</f>
        <v>1.7139274487758502</v>
      </c>
      <c r="AA514" s="116">
        <f>(幕後結果!$AC$2+幕後結果!$AC$4*幕後結果_最佳化!$O1515)*12/3</f>
        <v>0.31929128606692742</v>
      </c>
      <c r="AB514" s="116">
        <f>(幕後結果!$AD$2+幕後結果!$AD$4*幕後結果_最佳化!$P1515)*12/3</f>
        <v>0.56931718353309912</v>
      </c>
      <c r="AC514" s="116">
        <f>(幕後結果!$AE$2+幕後結果!$AE$4*幕後結果_最佳化!$Q1515)*12/3</f>
        <v>0.47272846617316922</v>
      </c>
      <c r="AD514" s="116">
        <f>(幕後結果!$AF$2+幕後結果!$AF$4*幕後結果_最佳化!$R1515)*12/3</f>
        <v>-0.70040369063094454</v>
      </c>
      <c r="AE514" s="116">
        <f>(幕後結果!$AG$2+幕後結果!$AG$4*幕後結果_最佳化!$S1515)*12/3</f>
        <v>1.8461354591150172</v>
      </c>
      <c r="AF514" s="116">
        <f>(幕後結果!$AH$2+幕後結果!$AH$4*幕後結果_最佳化!$T1515)*12/3</f>
        <v>0.58088493681436892</v>
      </c>
      <c r="AG514" s="116">
        <f>(幕後結果!$AI$2+幕後結果!$AI$4*幕後結果_最佳化!$U1515)*12/3</f>
        <v>0.49023257698168327</v>
      </c>
      <c r="AH514" s="116">
        <f>(幕後結果!$AJ$2+幕後結果!$AJ$4*幕後結果_最佳化!$V1515)*12/3</f>
        <v>0.5547905040438994</v>
      </c>
      <c r="AI514" s="93">
        <f>(幕後結果!$AK$2+幕後結果!$AK$4*幕後結果_最佳化!$W1515)*12/3</f>
        <v>1.6574631121542802</v>
      </c>
      <c r="AJ514" s="53"/>
      <c r="AK514" s="53"/>
      <c r="AL514" s="53"/>
      <c r="AM514" s="101">
        <v>513</v>
      </c>
      <c r="AN514" s="120">
        <f t="shared" si="92"/>
        <v>0.16473293199625083</v>
      </c>
      <c r="AO514" s="120">
        <f t="shared" si="93"/>
        <v>5.8546638935356478E-2</v>
      </c>
      <c r="AP514" s="120">
        <f t="shared" si="94"/>
        <v>6.9279249815072932E-3</v>
      </c>
      <c r="AQ514" s="120">
        <f t="shared" si="95"/>
        <v>2.9461041292249985E-2</v>
      </c>
      <c r="AR514" s="120">
        <f t="shared" si="96"/>
        <v>0.11107323351799696</v>
      </c>
      <c r="AS514" s="120">
        <f t="shared" si="97"/>
        <v>8.8509899534258002E-2</v>
      </c>
      <c r="AT514" s="120">
        <f t="shared" si="98"/>
        <v>0.17366044797499725</v>
      </c>
      <c r="AU514" s="120">
        <f t="shared" si="99"/>
        <v>2.867459363653457E-2</v>
      </c>
      <c r="AV514" s="120">
        <f t="shared" si="100"/>
        <v>0.1257607629203889</v>
      </c>
      <c r="AW514" s="120">
        <f t="shared" si="101"/>
        <v>0.21265252521045966</v>
      </c>
      <c r="AX514" s="120">
        <f t="shared" si="102"/>
        <v>1</v>
      </c>
      <c r="AY514" s="120">
        <f>SUMPRODUCT(AN514:AW514,幕後結果_最佳化!$Z$1005:$AI$1005)</f>
        <v>8.3116862735233055E-2</v>
      </c>
      <c r="AZ514" s="120">
        <f>(SUMPRODUCT(AN514:AW514,MMULT(AN514:AW514,幕後結果!$AB$9:$AK$18)))*252</f>
        <v>3.5442804902931474E-2</v>
      </c>
      <c r="BA514" s="120">
        <f t="shared" si="103"/>
        <v>0.18826259560234337</v>
      </c>
      <c r="BB514" s="115">
        <f t="shared" si="104"/>
        <v>0.21362109986086084</v>
      </c>
      <c r="BC514" s="53"/>
      <c r="BD514" s="53"/>
    </row>
    <row r="515" spans="1:56">
      <c r="A515" s="88">
        <v>514</v>
      </c>
      <c r="B515" s="116">
        <v>0.35315139200250112</v>
      </c>
      <c r="C515" s="116">
        <v>0.87222286480480604</v>
      </c>
      <c r="D515" s="116">
        <v>0.17098171596938028</v>
      </c>
      <c r="E515" s="116">
        <v>0.25061457970917012</v>
      </c>
      <c r="F515" s="116">
        <v>8.8540401527525958E-4</v>
      </c>
      <c r="G515" s="116">
        <v>0.31986330513612127</v>
      </c>
      <c r="H515" s="116">
        <v>0.80029699716156988</v>
      </c>
      <c r="I515" s="116">
        <v>0.66240542726528129</v>
      </c>
      <c r="J515" s="116">
        <v>0.80430356734683239</v>
      </c>
      <c r="K515" s="97">
        <v>0.51809557393947592</v>
      </c>
      <c r="L515" s="98"/>
      <c r="M515" s="99">
        <v>514</v>
      </c>
      <c r="N515" s="119">
        <v>-0.37682617955497266</v>
      </c>
      <c r="O515" s="119">
        <v>1.1369617636031668</v>
      </c>
      <c r="P515" s="119">
        <v>-0.95029292675155996</v>
      </c>
      <c r="Q515" s="119">
        <v>-0.67255700988641476</v>
      </c>
      <c r="R515" s="119">
        <v>-3.1262004538936896</v>
      </c>
      <c r="S515" s="119">
        <v>-0.4680810779224307</v>
      </c>
      <c r="T515" s="119">
        <v>0.84268255605658959</v>
      </c>
      <c r="U515" s="116">
        <v>0.41903692653863533</v>
      </c>
      <c r="V515" s="116">
        <v>0.85709412948149366</v>
      </c>
      <c r="W515" s="91">
        <v>4.537444226138692E-2</v>
      </c>
      <c r="X515" s="53"/>
      <c r="Y515" s="92">
        <v>514</v>
      </c>
      <c r="Z515" s="116">
        <f>(幕後結果!$AB$2+幕後結果!$AB$4*幕後結果_最佳化!$N1516)*12/3</f>
        <v>-0.34327805942149991</v>
      </c>
      <c r="AA515" s="116">
        <f>(幕後結果!$AC$2+幕後結果!$AC$4*幕後結果_最佳化!$O1516)*12/3</f>
        <v>1.123206989578126</v>
      </c>
      <c r="AB515" s="116">
        <f>(幕後結果!$AD$2+幕後結果!$AD$4*幕後結果_最佳化!$P1516)*12/3</f>
        <v>-0.6960268356470235</v>
      </c>
      <c r="AC515" s="116">
        <f>(幕後結果!$AE$2+幕後結果!$AE$4*幕後結果_最佳化!$Q1516)*12/3</f>
        <v>-0.54359026322459392</v>
      </c>
      <c r="AD515" s="116">
        <f>(幕後結果!$AF$2+幕後結果!$AF$4*幕後結果_最佳化!$R1516)*12/3</f>
        <v>-2.3457000325977999</v>
      </c>
      <c r="AE515" s="116">
        <f>(幕後結果!$AG$2+幕後結果!$AG$4*幕後結果_最佳化!$S1516)*12/3</f>
        <v>0.18464435976590976</v>
      </c>
      <c r="AF515" s="116">
        <f>(幕後結果!$AH$2+幕後結果!$AH$4*幕後結果_最佳化!$T1516)*12/3</f>
        <v>0.21444986957463516</v>
      </c>
      <c r="AG515" s="116">
        <f>(幕後結果!$AI$2+幕後結果!$AI$4*幕後結果_最佳化!$U1516)*12/3</f>
        <v>-0.15545030870678031</v>
      </c>
      <c r="AH515" s="116">
        <f>(幕後結果!$AJ$2+幕後結果!$AJ$4*幕後結果_最佳化!$V1516)*12/3</f>
        <v>-0.36493659332656986</v>
      </c>
      <c r="AI515" s="93">
        <f>(幕後結果!$AK$2+幕後結果!$AK$4*幕後結果_最佳化!$W1516)*12/3</f>
        <v>-9.5880794269631919E-2</v>
      </c>
      <c r="AJ515" s="53"/>
      <c r="AK515" s="53"/>
      <c r="AL515" s="53"/>
      <c r="AM515" s="101">
        <v>514</v>
      </c>
      <c r="AN515" s="120">
        <f t="shared" si="92"/>
        <v>0.17293284077384172</v>
      </c>
      <c r="AO515" s="120">
        <f t="shared" si="93"/>
        <v>0.21805029578458485</v>
      </c>
      <c r="AP515" s="120">
        <f t="shared" si="94"/>
        <v>1.325296643003049E-2</v>
      </c>
      <c r="AQ515" s="120">
        <f t="shared" si="95"/>
        <v>7.9165183966837138E-2</v>
      </c>
      <c r="AR515" s="120">
        <f t="shared" si="96"/>
        <v>4.5415650731678629E-2</v>
      </c>
      <c r="AS515" s="120">
        <f t="shared" si="97"/>
        <v>0.12009820478942881</v>
      </c>
      <c r="AT515" s="120">
        <f t="shared" si="98"/>
        <v>3.6640450091799809E-2</v>
      </c>
      <c r="AU515" s="120">
        <f t="shared" si="99"/>
        <v>0.19706517660255224</v>
      </c>
      <c r="AV515" s="120">
        <f t="shared" si="100"/>
        <v>5.2901704971910622E-2</v>
      </c>
      <c r="AW515" s="120">
        <f t="shared" si="101"/>
        <v>6.4477525857335655E-2</v>
      </c>
      <c r="AX515" s="120">
        <f t="shared" si="102"/>
        <v>1</v>
      </c>
      <c r="AY515" s="120">
        <f>SUMPRODUCT(AN515:AW515,幕後結果_最佳化!$Z$1005:$AI$1005)</f>
        <v>0.16832726580738799</v>
      </c>
      <c r="AZ515" s="120">
        <f>(SUMPRODUCT(AN515:AW515,MMULT(AN515:AW515,幕後結果!$AB$9:$AK$18)))*252</f>
        <v>3.2272448793209139E-2</v>
      </c>
      <c r="BA515" s="120">
        <f t="shared" si="103"/>
        <v>0.17964534169638002</v>
      </c>
      <c r="BB515" s="115">
        <f t="shared" si="104"/>
        <v>0.69819381133396485</v>
      </c>
      <c r="BC515" s="53"/>
      <c r="BD515" s="53"/>
    </row>
    <row r="516" spans="1:56">
      <c r="A516" s="88">
        <v>515</v>
      </c>
      <c r="B516" s="116">
        <v>0.66696900807811255</v>
      </c>
      <c r="C516" s="116">
        <v>0.88147113495777374</v>
      </c>
      <c r="D516" s="116">
        <v>0.69002460366048268</v>
      </c>
      <c r="E516" s="116">
        <v>0.50463476959510167</v>
      </c>
      <c r="F516" s="116">
        <v>0.33438047171590424</v>
      </c>
      <c r="G516" s="116">
        <v>0.22180037533558838</v>
      </c>
      <c r="H516" s="116">
        <v>5.7035076623093595E-2</v>
      </c>
      <c r="I516" s="116">
        <v>0.80298986127360195</v>
      </c>
      <c r="J516" s="116">
        <v>0.67310290798853556</v>
      </c>
      <c r="K516" s="97">
        <v>0.28305838687167206</v>
      </c>
      <c r="L516" s="98"/>
      <c r="M516" s="99">
        <v>515</v>
      </c>
      <c r="N516" s="119">
        <v>0.43155897088471828</v>
      </c>
      <c r="O516" s="119">
        <v>1.1823730037944724</v>
      </c>
      <c r="P516" s="119">
        <v>0.49592008810055649</v>
      </c>
      <c r="Q516" s="119">
        <v>1.161790586409093E-2</v>
      </c>
      <c r="R516" s="119">
        <v>-0.42784915973211407</v>
      </c>
      <c r="S516" s="119">
        <v>-0.76612698039631244</v>
      </c>
      <c r="T516" s="119">
        <v>-1.5801603333651195</v>
      </c>
      <c r="U516" s="116">
        <v>0.85234925216298052</v>
      </c>
      <c r="V516" s="116">
        <v>0.44849750831716995</v>
      </c>
      <c r="W516" s="91">
        <v>-0.57377986792597824</v>
      </c>
      <c r="X516" s="53"/>
      <c r="Y516" s="92">
        <v>515</v>
      </c>
      <c r="Z516" s="116">
        <f>(幕後結果!$AB$2+幕後結果!$AB$4*幕後結果_最佳化!$N1517)*12/3</f>
        <v>0.95272270321924657</v>
      </c>
      <c r="AA516" s="116">
        <f>(幕後結果!$AC$2+幕後結果!$AC$4*幕後結果_最佳化!$O1517)*12/3</f>
        <v>1.1141302632503685</v>
      </c>
      <c r="AB516" s="116">
        <f>(幕後結果!$AD$2+幕後結果!$AD$4*幕後結果_最佳化!$P1517)*12/3</f>
        <v>0.58497087968553219</v>
      </c>
      <c r="AC516" s="116">
        <f>(幕後結果!$AE$2+幕後結果!$AE$4*幕後結果_最佳化!$Q1517)*12/3</f>
        <v>0.27001976615128076</v>
      </c>
      <c r="AD516" s="116">
        <f>(幕後結果!$AF$2+幕後結果!$AF$4*幕後結果_最佳化!$R1517)*12/3</f>
        <v>-0.53856278580570116</v>
      </c>
      <c r="AE516" s="116">
        <f>(幕後結果!$AG$2+幕後結果!$AG$4*幕後結果_最佳化!$S1517)*12/3</f>
        <v>0.2702352862151205</v>
      </c>
      <c r="AF516" s="116">
        <f>(幕後結果!$AH$2+幕後結果!$AH$4*幕後結果_最佳化!$T1517)*12/3</f>
        <v>-0.63311629468800334</v>
      </c>
      <c r="AG516" s="116">
        <f>(幕後結果!$AI$2+幕後結果!$AI$4*幕後結果_最佳化!$U1517)*12/3</f>
        <v>0.3772059843878639</v>
      </c>
      <c r="AH516" s="116">
        <f>(幕後結果!$AJ$2+幕後結果!$AJ$4*幕後結果_最佳化!$V1517)*12/3</f>
        <v>-7.9610659109681042E-2</v>
      </c>
      <c r="AI516" s="93">
        <f>(幕後結果!$AK$2+幕後結果!$AK$4*幕後結果_最佳化!$W1517)*12/3</f>
        <v>-6.1094748551279165E-3</v>
      </c>
      <c r="AJ516" s="53"/>
      <c r="AK516" s="53"/>
      <c r="AL516" s="53"/>
      <c r="AM516" s="101">
        <v>515</v>
      </c>
      <c r="AN516" s="120">
        <f t="shared" ref="AN516:AN579" si="105">B1517/SUM($B1517:$K1517)</f>
        <v>9.445076786884167E-2</v>
      </c>
      <c r="AO516" s="120">
        <f t="shared" ref="AO516:AO579" si="106">C1517/SUM($B1517:$K1517)</f>
        <v>9.6260609280215039E-3</v>
      </c>
      <c r="AP516" s="120">
        <f t="shared" ref="AP516:AP579" si="107">D1517/SUM($B1517:$K1517)</f>
        <v>4.5890108826534652E-2</v>
      </c>
      <c r="AQ516" s="120">
        <f t="shared" ref="AQ516:AQ579" si="108">E1517/SUM($B1517:$K1517)</f>
        <v>0.16914678692110979</v>
      </c>
      <c r="AR516" s="120">
        <f t="shared" ref="AR516:AR579" si="109">F1517/SUM($B1517:$K1517)</f>
        <v>0.10938773297526323</v>
      </c>
      <c r="AS516" s="120">
        <f t="shared" ref="AS516:AS579" si="110">G1517/SUM($B1517:$K1517)</f>
        <v>4.1967507716495142E-2</v>
      </c>
      <c r="AT516" s="120">
        <f t="shared" ref="AT516:AT579" si="111">H1517/SUM($B1517:$K1517)</f>
        <v>0.27978790665614439</v>
      </c>
      <c r="AU516" s="120">
        <f t="shared" ref="AU516:AU579" si="112">I1517/SUM($B1517:$K1517)</f>
        <v>0.14207738754597621</v>
      </c>
      <c r="AV516" s="120">
        <f t="shared" ref="AV516:AV579" si="113">J1517/SUM($B1517:$K1517)</f>
        <v>5.4397397237745344E-2</v>
      </c>
      <c r="AW516" s="120">
        <f t="shared" ref="AW516:AW579" si="114">K1517/SUM($B1517:$K1517)</f>
        <v>5.3268343323868213E-2</v>
      </c>
      <c r="AX516" s="120">
        <f t="shared" ref="AX516:AX579" si="115">SUM(AN516:AW516)</f>
        <v>1.0000000000000002</v>
      </c>
      <c r="AY516" s="120">
        <f>SUMPRODUCT(AN516:AW516,幕後結果_最佳化!$Z$1005:$AI$1005)</f>
        <v>1.2256871338826655E-2</v>
      </c>
      <c r="AZ516" s="120">
        <f>(SUMPRODUCT(AN516:AW516,MMULT(AN516:AW516,幕後結果!$AB$9:$AK$18)))*252</f>
        <v>2.515468794704882E-2</v>
      </c>
      <c r="BA516" s="120">
        <f t="shared" ref="BA516:BA579" si="116">AZ516^0.5</f>
        <v>0.15860229489843083</v>
      </c>
      <c r="BB516" s="115">
        <f t="shared" ref="BB516:BB579" si="117">(AY516-$BC$2)/$BA516</f>
        <v>-0.1932073472253176</v>
      </c>
      <c r="BC516" s="53"/>
      <c r="BD516" s="53"/>
    </row>
    <row r="517" spans="1:56">
      <c r="A517" s="88">
        <v>516</v>
      </c>
      <c r="B517" s="116">
        <v>0.83067539296408044</v>
      </c>
      <c r="C517" s="116">
        <v>6.1140115369258563E-2</v>
      </c>
      <c r="D517" s="116">
        <v>0.57139053634556913</v>
      </c>
      <c r="E517" s="116">
        <v>0.5254878733710926</v>
      </c>
      <c r="F517" s="116">
        <v>0.42775436449289295</v>
      </c>
      <c r="G517" s="116">
        <v>0.57115244854282188</v>
      </c>
      <c r="H517" s="116">
        <v>7.7793107306048714E-2</v>
      </c>
      <c r="I517" s="116">
        <v>0.66981221635386401</v>
      </c>
      <c r="J517" s="116">
        <v>0.16920492547981847</v>
      </c>
      <c r="K517" s="97">
        <v>7.6615242618171653E-2</v>
      </c>
      <c r="L517" s="98"/>
      <c r="M517" s="99">
        <v>516</v>
      </c>
      <c r="N517" s="119">
        <v>0.95683763318204329</v>
      </c>
      <c r="O517" s="119">
        <v>-1.5452730524175624</v>
      </c>
      <c r="P517" s="119">
        <v>0.17991547352406387</v>
      </c>
      <c r="Q517" s="119">
        <v>6.3932149219163875E-2</v>
      </c>
      <c r="R517" s="119">
        <v>-0.18209429096179577</v>
      </c>
      <c r="S517" s="119">
        <v>0.17930897132876089</v>
      </c>
      <c r="T517" s="119">
        <v>-1.4200737391996949</v>
      </c>
      <c r="U517" s="116">
        <v>0.43939469844852053</v>
      </c>
      <c r="V517" s="116">
        <v>-0.95731189954191176</v>
      </c>
      <c r="W517" s="91">
        <v>-1.4282132596132833</v>
      </c>
      <c r="X517" s="53"/>
      <c r="Y517" s="92">
        <v>516</v>
      </c>
      <c r="Z517" s="116">
        <f>(幕後結果!$AB$2+幕後結果!$AB$4*幕後結果_最佳化!$N1518)*12/3</f>
        <v>1.7948479532513255</v>
      </c>
      <c r="AA517" s="116">
        <f>(幕後結果!$AC$2+幕後結果!$AC$4*幕後結果_最佳化!$O1518)*12/3</f>
        <v>-0.86983786521940398</v>
      </c>
      <c r="AB517" s="116">
        <f>(幕後結果!$AD$2+幕後結果!$AD$4*幕後結果_最佳化!$P1518)*12/3</f>
        <v>0.26625700277819186</v>
      </c>
      <c r="AC517" s="116">
        <f>(幕後結果!$AE$2+幕後結果!$AE$4*幕後結果_最佳化!$Q1518)*12/3</f>
        <v>0.18722588706151433</v>
      </c>
      <c r="AD517" s="116">
        <f>(幕後結果!$AF$2+幕後結果!$AF$4*幕後結果_最佳化!$R1518)*12/3</f>
        <v>-0.33024334051054305</v>
      </c>
      <c r="AE517" s="116">
        <f>(幕後結果!$AG$2+幕後結果!$AG$4*幕後結果_最佳化!$S1518)*12/3</f>
        <v>0.67296131309388185</v>
      </c>
      <c r="AF517" s="116">
        <f>(幕後結果!$AH$2+幕後結果!$AH$4*幕後結果_最佳化!$T1518)*12/3</f>
        <v>-0.76017516822653242</v>
      </c>
      <c r="AG517" s="116">
        <f>(幕後結果!$AI$2+幕後結果!$AI$4*幕後結果_最佳化!$U1518)*12/3</f>
        <v>1.2699213633660852E-2</v>
      </c>
      <c r="AH517" s="116">
        <f>(幕後結果!$AJ$2+幕後結果!$AJ$4*幕後結果_最佳化!$V1518)*12/3</f>
        <v>-0.77731546787418226</v>
      </c>
      <c r="AI517" s="93">
        <f>(幕後結果!$AK$2+幕後結果!$AK$4*幕後結果_最佳化!$W1518)*12/3</f>
        <v>-0.5439936287132151</v>
      </c>
      <c r="AJ517" s="53"/>
      <c r="AK517" s="53"/>
      <c r="AL517" s="53"/>
      <c r="AM517" s="101">
        <v>516</v>
      </c>
      <c r="AN517" s="120">
        <f t="shared" si="105"/>
        <v>0.11566678137868612</v>
      </c>
      <c r="AO517" s="120">
        <f t="shared" si="106"/>
        <v>0.17343790833671816</v>
      </c>
      <c r="AP517" s="120">
        <f t="shared" si="107"/>
        <v>2.7988945428089412E-2</v>
      </c>
      <c r="AQ517" s="120">
        <f t="shared" si="108"/>
        <v>0.15932018339851056</v>
      </c>
      <c r="AR517" s="120">
        <f t="shared" si="109"/>
        <v>0.13789704619379903</v>
      </c>
      <c r="AS517" s="120">
        <f t="shared" si="110"/>
        <v>0.170330650918325</v>
      </c>
      <c r="AT517" s="120">
        <f t="shared" si="111"/>
        <v>6.2419379648650776E-2</v>
      </c>
      <c r="AU517" s="120">
        <f t="shared" si="112"/>
        <v>5.7557025567958379E-2</v>
      </c>
      <c r="AV517" s="120">
        <f t="shared" si="113"/>
        <v>1.3040609106051879E-2</v>
      </c>
      <c r="AW517" s="120">
        <f t="shared" si="114"/>
        <v>8.234147002321085E-2</v>
      </c>
      <c r="AX517" s="120">
        <f t="shared" si="115"/>
        <v>1</v>
      </c>
      <c r="AY517" s="120">
        <f>SUMPRODUCT(AN517:AW517,幕後結果_最佳化!$Z$1005:$AI$1005)</f>
        <v>0.13995203417667404</v>
      </c>
      <c r="AZ517" s="120">
        <f>(SUMPRODUCT(AN517:AW517,MMULT(AN517:AW517,幕後結果!$AB$9:$AK$18)))*252</f>
        <v>2.7845094505860087E-2</v>
      </c>
      <c r="BA517" s="120">
        <f t="shared" si="116"/>
        <v>0.16686849464731229</v>
      </c>
      <c r="BB517" s="115">
        <f t="shared" si="117"/>
        <v>0.58160789657628298</v>
      </c>
      <c r="BC517" s="53"/>
      <c r="BD517" s="53"/>
    </row>
    <row r="518" spans="1:56">
      <c r="A518" s="88">
        <v>517</v>
      </c>
      <c r="B518" s="116">
        <v>0.88626674583798826</v>
      </c>
      <c r="C518" s="116">
        <v>0.76596554770593728</v>
      </c>
      <c r="D518" s="116">
        <v>0.72135820445830801</v>
      </c>
      <c r="E518" s="116">
        <v>0.57122005846317281</v>
      </c>
      <c r="F518" s="116">
        <v>0.76649859902113371</v>
      </c>
      <c r="G518" s="116">
        <v>0.77670543290180216</v>
      </c>
      <c r="H518" s="116">
        <v>0.78759790389724804</v>
      </c>
      <c r="I518" s="116">
        <v>1.2108549366399268E-2</v>
      </c>
      <c r="J518" s="116">
        <v>0.95030390722770974</v>
      </c>
      <c r="K518" s="97">
        <v>0.46125990742303813</v>
      </c>
      <c r="L518" s="98"/>
      <c r="M518" s="99">
        <v>517</v>
      </c>
      <c r="N518" s="119">
        <v>1.2069107731730193</v>
      </c>
      <c r="O518" s="119">
        <v>0.72562465146445931</v>
      </c>
      <c r="P518" s="119">
        <v>0.58688105976604321</v>
      </c>
      <c r="Q518" s="119">
        <v>0.17948119336543863</v>
      </c>
      <c r="R518" s="119">
        <v>0.72736432614510194</v>
      </c>
      <c r="S518" s="119">
        <v>0.7611137403055328</v>
      </c>
      <c r="T518" s="119">
        <v>0.79811425094038546</v>
      </c>
      <c r="U518" s="116">
        <v>-2.2536674154028247</v>
      </c>
      <c r="V518" s="116">
        <v>1.6478074705975407</v>
      </c>
      <c r="W518" s="91">
        <v>-9.7260133331187382E-2</v>
      </c>
      <c r="X518" s="53"/>
      <c r="Y518" s="92">
        <v>517</v>
      </c>
      <c r="Z518" s="116">
        <f>(幕後結果!$AB$2+幕後結果!$AB$4*幕後結果_最佳化!$N1519)*12/3</f>
        <v>2.1957644965203249</v>
      </c>
      <c r="AA518" s="116">
        <f>(幕後結果!$AC$2+幕後結果!$AC$4*幕後結果_最佳化!$O1519)*12/3</f>
        <v>0.74649041147124429</v>
      </c>
      <c r="AB518" s="116">
        <f>(幕後結果!$AD$2+幕後結果!$AD$4*幕後結果_最佳化!$P1519)*12/3</f>
        <v>0.78005069289818707</v>
      </c>
      <c r="AC518" s="116">
        <f>(幕後結果!$AE$2+幕後結果!$AE$4*幕後結果_最佳化!$Q1519)*12/3</f>
        <v>0.49402298385878468</v>
      </c>
      <c r="AD518" s="116">
        <f>(幕後結果!$AF$2+幕後結果!$AF$4*幕後結果_最佳化!$R1519)*12/3</f>
        <v>0.24269440987901614</v>
      </c>
      <c r="AE518" s="116">
        <f>(幕後結果!$AG$2+幕後結果!$AG$4*幕後結果_最佳化!$S1519)*12/3</f>
        <v>1.2513676646895038</v>
      </c>
      <c r="AF518" s="116">
        <f>(幕後結果!$AH$2+幕後結果!$AH$4*幕後結果_最佳化!$T1519)*12/3</f>
        <v>0.61141095064544582</v>
      </c>
      <c r="AG518" s="116">
        <f>(幕後結果!$AI$2+幕後結果!$AI$4*幕後結果_最佳化!$U1519)*12/3</f>
        <v>-0.4778720140327915</v>
      </c>
      <c r="AH518" s="116">
        <f>(幕後結果!$AJ$2+幕後結果!$AJ$4*幕後結果_最佳化!$V1519)*12/3</f>
        <v>0.62584964294188183</v>
      </c>
      <c r="AI518" s="93">
        <f>(幕後結果!$AK$2+幕後結果!$AK$4*幕後結果_最佳化!$W1519)*12/3</f>
        <v>0.60747699645715836</v>
      </c>
      <c r="AJ518" s="53"/>
      <c r="AK518" s="53"/>
      <c r="AL518" s="53"/>
      <c r="AM518" s="101">
        <v>517</v>
      </c>
      <c r="AN518" s="120">
        <f t="shared" si="105"/>
        <v>0.11233768040378486</v>
      </c>
      <c r="AO518" s="120">
        <f t="shared" si="106"/>
        <v>3.8053925833341808E-2</v>
      </c>
      <c r="AP518" s="120">
        <f t="shared" si="107"/>
        <v>0.14565325314678873</v>
      </c>
      <c r="AQ518" s="120">
        <f t="shared" si="108"/>
        <v>0.14569232980287738</v>
      </c>
      <c r="AR518" s="120">
        <f t="shared" si="109"/>
        <v>6.0343680586186992E-2</v>
      </c>
      <c r="AS518" s="120">
        <f t="shared" si="110"/>
        <v>2.8022869410236583E-2</v>
      </c>
      <c r="AT518" s="120">
        <f t="shared" si="111"/>
        <v>8.705342009651687E-2</v>
      </c>
      <c r="AU518" s="120">
        <f t="shared" si="112"/>
        <v>0.13975745020678923</v>
      </c>
      <c r="AV518" s="120">
        <f t="shared" si="113"/>
        <v>7.3048152584496387E-2</v>
      </c>
      <c r="AW518" s="120">
        <f t="shared" si="114"/>
        <v>0.17003723792898121</v>
      </c>
      <c r="AX518" s="120">
        <f t="shared" si="115"/>
        <v>0.99999999999999989</v>
      </c>
      <c r="AY518" s="120">
        <f>SUMPRODUCT(AN518:AW518,幕後結果_最佳化!$Z$1005:$AI$1005)</f>
        <v>6.5775439668165417E-2</v>
      </c>
      <c r="AZ518" s="120">
        <f>(SUMPRODUCT(AN518:AW518,MMULT(AN518:AW518,幕後結果!$AB$9:$AK$18)))*252</f>
        <v>3.0365616077831975E-2</v>
      </c>
      <c r="BA518" s="120">
        <f t="shared" si="116"/>
        <v>0.17425732718549305</v>
      </c>
      <c r="BB518" s="115">
        <f t="shared" si="117"/>
        <v>0.13127390416022516</v>
      </c>
      <c r="BC518" s="53"/>
      <c r="BD518" s="53"/>
    </row>
    <row r="519" spans="1:56">
      <c r="A519" s="88">
        <v>518</v>
      </c>
      <c r="B519" s="116">
        <v>0.89856565860777571</v>
      </c>
      <c r="C519" s="116">
        <v>0.56129857162999408</v>
      </c>
      <c r="D519" s="116">
        <v>0.39834126963271643</v>
      </c>
      <c r="E519" s="116">
        <v>0.6649474378566238</v>
      </c>
      <c r="F519" s="116">
        <v>1.9237323100833814E-2</v>
      </c>
      <c r="G519" s="116">
        <v>0.91353035420430784</v>
      </c>
      <c r="H519" s="116">
        <v>0.10427087068915908</v>
      </c>
      <c r="I519" s="116">
        <v>0.18513421717271106</v>
      </c>
      <c r="J519" s="116">
        <v>0.63770535455772825</v>
      </c>
      <c r="K519" s="97">
        <v>0.83436243278119804</v>
      </c>
      <c r="L519" s="98"/>
      <c r="M519" s="99">
        <v>518</v>
      </c>
      <c r="N519" s="119">
        <v>1.2734210186541561</v>
      </c>
      <c r="O519" s="119">
        <v>0.15426238237854265</v>
      </c>
      <c r="P519" s="119">
        <v>-0.25764287205929359</v>
      </c>
      <c r="Q519" s="119">
        <v>0.42600373517701218</v>
      </c>
      <c r="R519" s="119">
        <v>-2.0697619073399554</v>
      </c>
      <c r="S519" s="119">
        <v>1.3628198563677374</v>
      </c>
      <c r="T519" s="119">
        <v>-1.2575853856823542</v>
      </c>
      <c r="U519" s="116">
        <v>-0.89597065842634427</v>
      </c>
      <c r="V519" s="116">
        <v>0.35233200186910407</v>
      </c>
      <c r="W519" s="91">
        <v>0.97154865943222823</v>
      </c>
      <c r="X519" s="53"/>
      <c r="Y519" s="92">
        <v>518</v>
      </c>
      <c r="Z519" s="116">
        <f>(幕後結果!$AB$2+幕後結果!$AB$4*幕後結果_最佳化!$N1520)*12/3</f>
        <v>2.3023935319746411</v>
      </c>
      <c r="AA519" s="116">
        <f>(幕後結果!$AC$2+幕後結果!$AC$4*幕後結果_最佳化!$O1520)*12/3</f>
        <v>0.33314957896416947</v>
      </c>
      <c r="AB519" s="116">
        <f>(幕後結果!$AD$2+幕後結果!$AD$4*幕後結果_最佳化!$P1520)*12/3</f>
        <v>0.10373778632356974</v>
      </c>
      <c r="AC519" s="116">
        <f>(幕後結果!$AE$2+幕後結果!$AE$4*幕後結果_最佳化!$Q1520)*12/3</f>
        <v>0.54237286620493164</v>
      </c>
      <c r="AD519" s="116">
        <f>(幕後結果!$AF$2+幕後結果!$AF$4*幕後結果_最佳化!$R1520)*12/3</f>
        <v>-1.3948086163056466</v>
      </c>
      <c r="AE519" s="116">
        <f>(幕後結果!$AG$2+幕後結果!$AG$4*幕後結果_最佳化!$S1520)*12/3</f>
        <v>1.6899208306084432</v>
      </c>
      <c r="AF519" s="116">
        <f>(幕後結果!$AH$2+幕後結果!$AH$4*幕後結果_最佳化!$T1520)*12/3</f>
        <v>-0.60444388452086872</v>
      </c>
      <c r="AG519" s="116">
        <f>(幕後結果!$AI$2+幕後結果!$AI$4*幕後結果_最佳化!$U1520)*12/3</f>
        <v>-0.31094800301383829</v>
      </c>
      <c r="AH519" s="116">
        <f>(幕後結果!$AJ$2+幕後結果!$AJ$4*幕後結果_最佳化!$V1520)*12/3</f>
        <v>-0.54033103696411655</v>
      </c>
      <c r="AI519" s="93">
        <f>(幕後結果!$AK$2+幕後結果!$AK$4*幕後結果_最佳化!$W1520)*12/3</f>
        <v>0.58996130891193821</v>
      </c>
      <c r="AJ519" s="53"/>
      <c r="AK519" s="53"/>
      <c r="AL519" s="53"/>
      <c r="AM519" s="101">
        <v>518</v>
      </c>
      <c r="AN519" s="120">
        <f t="shared" si="105"/>
        <v>0.11216046200731671</v>
      </c>
      <c r="AO519" s="120">
        <f t="shared" si="106"/>
        <v>0.15345304050352368</v>
      </c>
      <c r="AP519" s="120">
        <f t="shared" si="107"/>
        <v>9.2071764194621056E-2</v>
      </c>
      <c r="AQ519" s="120">
        <f t="shared" si="108"/>
        <v>2.7724644926653236E-2</v>
      </c>
      <c r="AR519" s="120">
        <f t="shared" si="109"/>
        <v>8.7476786338519852E-2</v>
      </c>
      <c r="AS519" s="120">
        <f t="shared" si="110"/>
        <v>0.26182251970917803</v>
      </c>
      <c r="AT519" s="120">
        <f t="shared" si="111"/>
        <v>1.6883471466320996E-2</v>
      </c>
      <c r="AU519" s="120">
        <f t="shared" si="112"/>
        <v>0.16119942315540986</v>
      </c>
      <c r="AV519" s="120">
        <f t="shared" si="113"/>
        <v>6.1323177747295309E-2</v>
      </c>
      <c r="AW519" s="120">
        <f t="shared" si="114"/>
        <v>2.5884709951161294E-2</v>
      </c>
      <c r="AX519" s="120">
        <f t="shared" si="115"/>
        <v>0.99999999999999989</v>
      </c>
      <c r="AY519" s="120">
        <f>SUMPRODUCT(AN519:AW519,幕後結果_最佳化!$Z$1005:$AI$1005)</f>
        <v>0.17620976164618971</v>
      </c>
      <c r="AZ519" s="120">
        <f>(SUMPRODUCT(AN519:AW519,MMULT(AN519:AW519,幕後結果!$AB$9:$AK$18)))*252</f>
        <v>2.8028661577525021E-2</v>
      </c>
      <c r="BA519" s="120">
        <f t="shared" si="116"/>
        <v>0.16741762624504333</v>
      </c>
      <c r="BB519" s="115">
        <f t="shared" si="117"/>
        <v>0.79627076692073551</v>
      </c>
      <c r="BC519" s="53"/>
      <c r="BD519" s="53"/>
    </row>
    <row r="520" spans="1:56">
      <c r="A520" s="88">
        <v>519</v>
      </c>
      <c r="B520" s="116">
        <v>0.1917783669061488</v>
      </c>
      <c r="C520" s="116">
        <v>0.77376372004734728</v>
      </c>
      <c r="D520" s="116">
        <v>0.8405939390163879</v>
      </c>
      <c r="E520" s="116">
        <v>0.34001314235877933</v>
      </c>
      <c r="F520" s="116">
        <v>0.2260655537702787</v>
      </c>
      <c r="G520" s="116">
        <v>0.77198681128767421</v>
      </c>
      <c r="H520" s="116">
        <v>0.49692229389394371</v>
      </c>
      <c r="I520" s="116">
        <v>0.91807122117857198</v>
      </c>
      <c r="J520" s="116">
        <v>0.15350336276890664</v>
      </c>
      <c r="K520" s="97">
        <v>0.98193209530183956</v>
      </c>
      <c r="L520" s="98"/>
      <c r="M520" s="99">
        <v>519</v>
      </c>
      <c r="N520" s="119">
        <v>-0.87136162188123778</v>
      </c>
      <c r="O520" s="119">
        <v>0.75129928420141212</v>
      </c>
      <c r="P520" s="119">
        <v>0.99690191521165694</v>
      </c>
      <c r="Q520" s="119">
        <v>-0.41242726183494022</v>
      </c>
      <c r="R520" s="119">
        <v>-0.75186689621475489</v>
      </c>
      <c r="S520" s="119">
        <v>0.74540590133070805</v>
      </c>
      <c r="T520" s="119">
        <v>-7.7147416724493937E-3</v>
      </c>
      <c r="U520" s="116">
        <v>1.3922141549721727</v>
      </c>
      <c r="V520" s="116">
        <v>-1.02152298375054</v>
      </c>
      <c r="W520" s="91">
        <v>2.095395948441853</v>
      </c>
      <c r="X520" s="53"/>
      <c r="Y520" s="92">
        <v>519</v>
      </c>
      <c r="Z520" s="116">
        <f>(幕後結果!$AB$2+幕後結果!$AB$4*幕後結果_最佳化!$N1521)*12/3</f>
        <v>-1.1361158670669211</v>
      </c>
      <c r="AA520" s="116">
        <f>(幕後結果!$AC$2+幕後結果!$AC$4*幕後結果_最佳化!$O1521)*12/3</f>
        <v>0.87200388404671203</v>
      </c>
      <c r="AB520" s="116">
        <f>(幕後結果!$AD$2+幕後結果!$AD$4*幕後結果_最佳化!$P1521)*12/3</f>
        <v>0.68291497557330816</v>
      </c>
      <c r="AC520" s="116">
        <f>(幕後結果!$AE$2+幕後結果!$AE$4*幕後結果_最佳化!$Q1521)*12/3</f>
        <v>-0.19548538625740344</v>
      </c>
      <c r="AD520" s="116">
        <f>(幕後結果!$AF$2+幕後結果!$AF$4*幕後結果_最佳化!$R1521)*12/3</f>
        <v>-0.86337564368338271</v>
      </c>
      <c r="AE520" s="116">
        <f>(幕後結果!$AG$2+幕後結果!$AG$4*幕後結果_最佳化!$S1521)*12/3</f>
        <v>0.942948695143914</v>
      </c>
      <c r="AF520" s="116">
        <f>(幕後結果!$AH$2+幕後結果!$AH$4*幕後結果_最佳化!$T1521)*12/3</f>
        <v>-2.8851232938800691E-2</v>
      </c>
      <c r="AG520" s="116">
        <f>(幕後結果!$AI$2+幕後結果!$AI$4*幕後結果_最佳化!$U1521)*12/3</f>
        <v>0.63861367005967329</v>
      </c>
      <c r="AH520" s="116">
        <f>(幕後結果!$AJ$2+幕後結果!$AJ$4*幕後結果_最佳化!$V1521)*12/3</f>
        <v>-0.4430713464998795</v>
      </c>
      <c r="AI520" s="93">
        <f>(幕後結果!$AK$2+幕後結果!$AK$4*幕後結果_最佳化!$W1521)*12/3</f>
        <v>1.3622201379287076</v>
      </c>
      <c r="AJ520" s="53"/>
      <c r="AK520" s="53"/>
      <c r="AL520" s="53"/>
      <c r="AM520" s="101">
        <v>519</v>
      </c>
      <c r="AN520" s="120">
        <f t="shared" si="105"/>
        <v>0.21367388382625721</v>
      </c>
      <c r="AO520" s="120">
        <f t="shared" si="106"/>
        <v>0.13081007804308026</v>
      </c>
      <c r="AP520" s="120">
        <f t="shared" si="107"/>
        <v>5.0197848606686434E-2</v>
      </c>
      <c r="AQ520" s="120">
        <f t="shared" si="108"/>
        <v>0.11268219770912688</v>
      </c>
      <c r="AR520" s="120">
        <f t="shared" si="109"/>
        <v>7.651620352385026E-2</v>
      </c>
      <c r="AS520" s="120">
        <f t="shared" si="110"/>
        <v>0.2027953342285316</v>
      </c>
      <c r="AT520" s="120">
        <f t="shared" si="111"/>
        <v>2.4037689104381824E-2</v>
      </c>
      <c r="AU520" s="120">
        <f t="shared" si="112"/>
        <v>4.5379750194691211E-2</v>
      </c>
      <c r="AV520" s="120">
        <f t="shared" si="113"/>
        <v>6.7520007730871689E-2</v>
      </c>
      <c r="AW520" s="120">
        <f t="shared" si="114"/>
        <v>7.6387007032522422E-2</v>
      </c>
      <c r="AX520" s="120">
        <f t="shared" si="115"/>
        <v>0.99999999999999989</v>
      </c>
      <c r="AY520" s="120">
        <f>SUMPRODUCT(AN520:AW520,幕後結果_最佳化!$Z$1005:$AI$1005)</f>
        <v>0.18233887771019969</v>
      </c>
      <c r="AZ520" s="120">
        <f>(SUMPRODUCT(AN520:AW520,MMULT(AN520:AW520,幕後結果!$AB$9:$AK$18)))*252</f>
        <v>4.3667877802567902E-2</v>
      </c>
      <c r="BA520" s="120">
        <f t="shared" si="116"/>
        <v>0.20896860482514568</v>
      </c>
      <c r="BB520" s="115">
        <f t="shared" si="117"/>
        <v>0.66727189869920922</v>
      </c>
      <c r="BC520" s="53"/>
      <c r="BD520" s="53"/>
    </row>
    <row r="521" spans="1:56">
      <c r="A521" s="88">
        <v>520</v>
      </c>
      <c r="B521" s="116">
        <v>6.0380195165230521E-3</v>
      </c>
      <c r="C521" s="116">
        <v>0.79386968251103274</v>
      </c>
      <c r="D521" s="116">
        <v>0.22605829577234937</v>
      </c>
      <c r="E521" s="116">
        <v>0.14570829813500064</v>
      </c>
      <c r="F521" s="116">
        <v>0.39093787605283992</v>
      </c>
      <c r="G521" s="116">
        <v>0.85345788025212022</v>
      </c>
      <c r="H521" s="116">
        <v>0.74414281157908246</v>
      </c>
      <c r="I521" s="116">
        <v>0.62088980893674051</v>
      </c>
      <c r="J521" s="116">
        <v>0.48447188975120525</v>
      </c>
      <c r="K521" s="97">
        <v>0.14454743888150312</v>
      </c>
      <c r="L521" s="98"/>
      <c r="M521" s="99">
        <v>520</v>
      </c>
      <c r="N521" s="119">
        <v>-2.5099145184261107</v>
      </c>
      <c r="O521" s="119">
        <v>0.81992189350744382</v>
      </c>
      <c r="P521" s="119">
        <v>-0.75189103219166342</v>
      </c>
      <c r="Q521" s="119">
        <v>-1.0550190850374794</v>
      </c>
      <c r="R521" s="119">
        <v>-0.27687543943476767</v>
      </c>
      <c r="S521" s="119">
        <v>1.0513796911420938</v>
      </c>
      <c r="T521" s="119">
        <v>0.65617057864752015</v>
      </c>
      <c r="U521" s="116">
        <v>0.30781858090061925</v>
      </c>
      <c r="V521" s="116">
        <v>-3.8933033624783057E-2</v>
      </c>
      <c r="W521" s="91">
        <v>-1.0601092990847318</v>
      </c>
      <c r="X521" s="53"/>
      <c r="Y521" s="92">
        <v>520</v>
      </c>
      <c r="Z521" s="116">
        <f>(幕後結果!$AB$2+幕後結果!$AB$4*幕後結果_最佳化!$N1522)*12/3</f>
        <v>-3.7630391874598366</v>
      </c>
      <c r="AA521" s="116">
        <f>(幕後結果!$AC$2+幕後結果!$AC$4*幕後結果_最佳化!$O1522)*12/3</f>
        <v>1.0056707994675447</v>
      </c>
      <c r="AB521" s="116">
        <f>(幕後結果!$AD$2+幕後結果!$AD$4*幕後結果_最佳化!$P1522)*12/3</f>
        <v>-0.99006708853153647</v>
      </c>
      <c r="AC521" s="116">
        <f>(幕後結果!$AE$2+幕後結果!$AE$4*幕後結果_最佳化!$Q1522)*12/3</f>
        <v>-1.1346186550897179</v>
      </c>
      <c r="AD521" s="116">
        <f>(幕後結果!$AF$2+幕後結果!$AF$4*幕後結果_最佳化!$R1522)*12/3</f>
        <v>-1.0798856690116341</v>
      </c>
      <c r="AE521" s="116">
        <f>(幕後結果!$AG$2+幕後結果!$AG$4*幕後結果_最佳化!$S1522)*12/3</f>
        <v>0.64724961931675085</v>
      </c>
      <c r="AF521" s="116">
        <f>(幕後結果!$AH$2+幕後結果!$AH$4*幕後結果_最佳化!$T1522)*12/3</f>
        <v>7.4146800115984735E-2</v>
      </c>
      <c r="AG521" s="116">
        <f>(幕後結果!$AI$2+幕後結果!$AI$4*幕後結果_最佳化!$U1522)*12/3</f>
        <v>0.24351086571734495</v>
      </c>
      <c r="AH521" s="116">
        <f>(幕後結果!$AJ$2+幕後結果!$AJ$4*幕後結果_最佳化!$V1522)*12/3</f>
        <v>-0.57211785068513321</v>
      </c>
      <c r="AI521" s="93">
        <f>(幕後結果!$AK$2+幕後結果!$AK$4*幕後結果_最佳化!$W1522)*12/3</f>
        <v>-0.6586929958474016</v>
      </c>
      <c r="AJ521" s="53"/>
      <c r="AK521" s="53"/>
      <c r="AL521" s="53"/>
      <c r="AM521" s="101">
        <v>520</v>
      </c>
      <c r="AN521" s="120">
        <f t="shared" si="105"/>
        <v>0.15359142444591248</v>
      </c>
      <c r="AO521" s="120">
        <f t="shared" si="106"/>
        <v>0.10196532498285796</v>
      </c>
      <c r="AP521" s="120">
        <f t="shared" si="107"/>
        <v>0.17368447392804592</v>
      </c>
      <c r="AQ521" s="120">
        <f t="shared" si="108"/>
        <v>5.5697540479092617E-2</v>
      </c>
      <c r="AR521" s="120">
        <f t="shared" si="109"/>
        <v>4.8490858905330801E-2</v>
      </c>
      <c r="AS521" s="120">
        <f t="shared" si="110"/>
        <v>0.25236704937272036</v>
      </c>
      <c r="AT521" s="120">
        <f t="shared" si="111"/>
        <v>2.4377897530345576E-2</v>
      </c>
      <c r="AU521" s="120">
        <f t="shared" si="112"/>
        <v>2.07795375730138E-2</v>
      </c>
      <c r="AV521" s="120">
        <f t="shared" si="113"/>
        <v>0.16743383940688747</v>
      </c>
      <c r="AW521" s="120">
        <f t="shared" si="114"/>
        <v>1.6120533757929675E-3</v>
      </c>
      <c r="AX521" s="120">
        <f t="shared" si="115"/>
        <v>0.99999999999999989</v>
      </c>
      <c r="AY521" s="120">
        <f>SUMPRODUCT(AN521:AW521,幕後結果_最佳化!$Z$1005:$AI$1005)</f>
        <v>0.14854538423141014</v>
      </c>
      <c r="AZ521" s="120">
        <f>(SUMPRODUCT(AN521:AW521,MMULT(AN521:AW521,幕後結果!$AB$9:$AK$18)))*252</f>
        <v>3.8430052670783553E-2</v>
      </c>
      <c r="BA521" s="120">
        <f t="shared" si="116"/>
        <v>0.19603584537217564</v>
      </c>
      <c r="BB521" s="115">
        <f t="shared" si="117"/>
        <v>0.53890850436480908</v>
      </c>
      <c r="BC521" s="53"/>
      <c r="BD521" s="53"/>
    </row>
    <row r="522" spans="1:56">
      <c r="A522" s="88">
        <v>521</v>
      </c>
      <c r="B522" s="116">
        <v>0.35529595145520743</v>
      </c>
      <c r="C522" s="116">
        <v>0.42694940241482926</v>
      </c>
      <c r="D522" s="116">
        <v>0.42692123874923404</v>
      </c>
      <c r="E522" s="116">
        <v>0.61774892000144921</v>
      </c>
      <c r="F522" s="116">
        <v>0.42081986962730911</v>
      </c>
      <c r="G522" s="116">
        <v>0.48100977817808799</v>
      </c>
      <c r="H522" s="116">
        <v>0.91350438078550678</v>
      </c>
      <c r="I522" s="116">
        <v>0.47678626133442292</v>
      </c>
      <c r="J522" s="116">
        <v>0.15977118193821682</v>
      </c>
      <c r="K522" s="97">
        <v>0.24379713171867934</v>
      </c>
      <c r="L522" s="98"/>
      <c r="M522" s="99">
        <v>521</v>
      </c>
      <c r="N522" s="119">
        <v>-0.37106126215689261</v>
      </c>
      <c r="O522" s="119">
        <v>-0.18414614768000645</v>
      </c>
      <c r="P522" s="119">
        <v>-0.1842179511454542</v>
      </c>
      <c r="Q522" s="119">
        <v>0.29957394599185527</v>
      </c>
      <c r="R522" s="119">
        <v>-0.19979649933687785</v>
      </c>
      <c r="S522" s="119">
        <v>-4.7619417876868075E-2</v>
      </c>
      <c r="T522" s="119">
        <v>1.362655088288836</v>
      </c>
      <c r="U522" s="116">
        <v>-5.8221088939313333E-2</v>
      </c>
      <c r="V522" s="116">
        <v>-0.99539875502778008</v>
      </c>
      <c r="W522" s="91">
        <v>-0.69414024278961151</v>
      </c>
      <c r="X522" s="53"/>
      <c r="Y522" s="92">
        <v>521</v>
      </c>
      <c r="Z522" s="116">
        <f>(幕後結果!$AB$2+幕後結果!$AB$4*幕後結果_最佳化!$N1523)*12/3</f>
        <v>-0.33403576032631133</v>
      </c>
      <c r="AA522" s="116">
        <f>(幕後結果!$AC$2+幕後結果!$AC$4*幕後結果_最佳化!$O1523)*12/3</f>
        <v>0.1751048900340596</v>
      </c>
      <c r="AB522" s="116">
        <f>(幕後結果!$AD$2+幕後結果!$AD$4*幕後結果_最佳化!$P1523)*12/3</f>
        <v>-0.19053935497431493</v>
      </c>
      <c r="AC522" s="116">
        <f>(幕後結果!$AE$2+幕後結果!$AE$4*幕後結果_最佳化!$Q1523)*12/3</f>
        <v>0.19478058024907682</v>
      </c>
      <c r="AD522" s="116">
        <f>(幕後結果!$AF$2+幕後結果!$AF$4*幕後結果_最佳化!$R1523)*12/3</f>
        <v>-0.6078872116066989</v>
      </c>
      <c r="AE522" s="116">
        <f>(幕後結果!$AG$2+幕後結果!$AG$4*幕後結果_最佳化!$S1523)*12/3</f>
        <v>0.5274334889686465</v>
      </c>
      <c r="AF522" s="116">
        <f>(幕後結果!$AH$2+幕後結果!$AH$4*幕後結果_最佳化!$T1523)*12/3</f>
        <v>0.56834477797427496</v>
      </c>
      <c r="AG522" s="116">
        <f>(幕後結果!$AI$2+幕後結果!$AI$4*幕後結果_最佳化!$U1523)*12/3</f>
        <v>-2.9136507274296324E-2</v>
      </c>
      <c r="AH522" s="116">
        <f>(幕後結果!$AJ$2+幕後結果!$AJ$4*幕後結果_最佳化!$V1523)*12/3</f>
        <v>-0.57312193235559805</v>
      </c>
      <c r="AI522" s="93">
        <f>(幕後結果!$AK$2+幕後結果!$AK$4*幕後結果_最佳化!$W1523)*12/3</f>
        <v>-0.27342522590114249</v>
      </c>
      <c r="AJ522" s="53"/>
      <c r="AK522" s="53"/>
      <c r="AL522" s="53"/>
      <c r="AM522" s="101">
        <v>521</v>
      </c>
      <c r="AN522" s="120">
        <f t="shared" si="105"/>
        <v>3.2791823005842151E-2</v>
      </c>
      <c r="AO522" s="120">
        <f t="shared" si="106"/>
        <v>3.0805579222774871E-2</v>
      </c>
      <c r="AP522" s="120">
        <f t="shared" si="107"/>
        <v>0.21410429459808125</v>
      </c>
      <c r="AQ522" s="120">
        <f t="shared" si="108"/>
        <v>2.8495189161316842E-2</v>
      </c>
      <c r="AR522" s="120">
        <f t="shared" si="109"/>
        <v>0.10634856956044249</v>
      </c>
      <c r="AS522" s="120">
        <f t="shared" si="110"/>
        <v>0.22132283067344261</v>
      </c>
      <c r="AT522" s="120">
        <f t="shared" si="111"/>
        <v>0.22800704154215362</v>
      </c>
      <c r="AU522" s="120">
        <f t="shared" si="112"/>
        <v>1.3744422889053013E-2</v>
      </c>
      <c r="AV522" s="120">
        <f t="shared" si="113"/>
        <v>0.10340004483606435</v>
      </c>
      <c r="AW522" s="120">
        <f t="shared" si="114"/>
        <v>2.098020451082884E-2</v>
      </c>
      <c r="AX522" s="120">
        <f t="shared" si="115"/>
        <v>1</v>
      </c>
      <c r="AY522" s="120">
        <f>SUMPRODUCT(AN522:AW522,幕後結果_最佳化!$Z$1005:$AI$1005)</f>
        <v>6.9883509262614732E-2</v>
      </c>
      <c r="AZ522" s="120">
        <f>(SUMPRODUCT(AN522:AW522,MMULT(AN522:AW522,幕後結果!$AB$9:$AK$18)))*252</f>
        <v>2.5264961777182283E-2</v>
      </c>
      <c r="BA522" s="120">
        <f t="shared" si="116"/>
        <v>0.15894955733559715</v>
      </c>
      <c r="BB522" s="115">
        <f t="shared" si="117"/>
        <v>0.16976146215772886</v>
      </c>
      <c r="BC522" s="53"/>
      <c r="BD522" s="53"/>
    </row>
    <row r="523" spans="1:56">
      <c r="A523" s="88">
        <v>522</v>
      </c>
      <c r="B523" s="116">
        <v>0.4215574927987531</v>
      </c>
      <c r="C523" s="116">
        <v>0.48587314504768497</v>
      </c>
      <c r="D523" s="116">
        <v>0.87290686459030109</v>
      </c>
      <c r="E523" s="116">
        <v>0.30394542425281657</v>
      </c>
      <c r="F523" s="116">
        <v>0.86501505797444112</v>
      </c>
      <c r="G523" s="116">
        <v>0.51807481333328864</v>
      </c>
      <c r="H523" s="116">
        <v>0.9162555486172359</v>
      </c>
      <c r="I523" s="116">
        <v>0.97802659443896456</v>
      </c>
      <c r="J523" s="116">
        <v>0.81788811734422828</v>
      </c>
      <c r="K523" s="97">
        <v>0.99508949510597788</v>
      </c>
      <c r="L523" s="98"/>
      <c r="M523" s="99">
        <v>522</v>
      </c>
      <c r="N523" s="119">
        <v>-0.19791063197643705</v>
      </c>
      <c r="O523" s="119">
        <v>-3.5418177701540904E-2</v>
      </c>
      <c r="P523" s="119">
        <v>1.1402401350415361</v>
      </c>
      <c r="Q523" s="119">
        <v>-0.5130864513274781</v>
      </c>
      <c r="R523" s="119">
        <v>1.1031319125700145</v>
      </c>
      <c r="S523" s="119">
        <v>4.5322349602764704E-2</v>
      </c>
      <c r="T523" s="119">
        <v>1.3803175205258515</v>
      </c>
      <c r="U523" s="116">
        <v>2.0145977720137203</v>
      </c>
      <c r="V523" s="116">
        <v>0.90734617118667027</v>
      </c>
      <c r="W523" s="91">
        <v>2.5820684707480304</v>
      </c>
      <c r="X523" s="53"/>
      <c r="Y523" s="92">
        <v>522</v>
      </c>
      <c r="Z523" s="116">
        <f>(幕後結果!$AB$2+幕後結果!$AB$4*幕後結果_最佳化!$N1524)*12/3</f>
        <v>-5.6441164923933529E-2</v>
      </c>
      <c r="AA523" s="116">
        <f>(幕後結果!$AC$2+幕後結果!$AC$4*幕後結果_最佳化!$O1524)*12/3</f>
        <v>0.27288461193440944</v>
      </c>
      <c r="AB523" s="116">
        <f>(幕後結果!$AD$2+幕後結果!$AD$4*幕後結果_最佳化!$P1524)*12/3</f>
        <v>0.87631925449524728</v>
      </c>
      <c r="AC523" s="116">
        <f>(幕後結果!$AE$2+幕後結果!$AE$4*幕後結果_最佳化!$Q1524)*12/3</f>
        <v>-0.19642143151346125</v>
      </c>
      <c r="AD523" s="116">
        <f>(幕後結果!$AF$2+幕後結果!$AF$4*幕後結果_最佳化!$R1524)*12/3</f>
        <v>0.29773123271744228</v>
      </c>
      <c r="AE523" s="116">
        <f>(幕後結果!$AG$2+幕後結果!$AG$4*幕後結果_最佳化!$S1524)*12/3</f>
        <v>0.44821510285951272</v>
      </c>
      <c r="AF523" s="116">
        <f>(幕後結果!$AH$2+幕後結果!$AH$4*幕後結果_最佳化!$T1524)*12/3</f>
        <v>0.7219938284742663</v>
      </c>
      <c r="AG523" s="116">
        <f>(幕後結果!$AI$2+幕後結果!$AI$4*幕後結果_最佳化!$U1524)*12/3</f>
        <v>0.90369664957793816</v>
      </c>
      <c r="AH523" s="116">
        <f>(幕後結果!$AJ$2+幕後結果!$AJ$4*幕後結果_最佳化!$V1524)*12/3</f>
        <v>0.97744948690889277</v>
      </c>
      <c r="AI523" s="93">
        <f>(幕後結果!$AK$2+幕後結果!$AK$4*幕後結果_最佳化!$W1524)*12/3</f>
        <v>2.5300840454406628</v>
      </c>
      <c r="AJ523" s="53"/>
      <c r="AK523" s="53"/>
      <c r="AL523" s="53"/>
      <c r="AM523" s="101">
        <v>522</v>
      </c>
      <c r="AN523" s="120">
        <f t="shared" si="105"/>
        <v>8.9265535296937953E-2</v>
      </c>
      <c r="AO523" s="120">
        <f t="shared" si="106"/>
        <v>0.12844975918920018</v>
      </c>
      <c r="AP523" s="120">
        <f t="shared" si="107"/>
        <v>8.0494987199871734E-2</v>
      </c>
      <c r="AQ523" s="120">
        <f t="shared" si="108"/>
        <v>3.9832410023488722E-3</v>
      </c>
      <c r="AR523" s="120">
        <f t="shared" si="109"/>
        <v>0.16813478245433661</v>
      </c>
      <c r="AS523" s="120">
        <f t="shared" si="110"/>
        <v>0.16776593625564237</v>
      </c>
      <c r="AT523" s="120">
        <f t="shared" si="111"/>
        <v>1.1961636652345481E-2</v>
      </c>
      <c r="AU523" s="120">
        <f t="shared" si="112"/>
        <v>7.3455819604664754E-2</v>
      </c>
      <c r="AV523" s="120">
        <f t="shared" si="113"/>
        <v>0.16195002418333557</v>
      </c>
      <c r="AW523" s="120">
        <f t="shared" si="114"/>
        <v>0.11453827816131662</v>
      </c>
      <c r="AX523" s="120">
        <f t="shared" si="115"/>
        <v>1.0000000000000002</v>
      </c>
      <c r="AY523" s="120">
        <f>SUMPRODUCT(AN523:AW523,幕後結果_最佳化!$Z$1005:$AI$1005)</f>
        <v>6.7575438688396203E-2</v>
      </c>
      <c r="AZ523" s="120">
        <f>(SUMPRODUCT(AN523:AW523,MMULT(AN523:AW523,幕後結果!$AB$9:$AK$18)))*252</f>
        <v>2.6094492320431394E-2</v>
      </c>
      <c r="BA523" s="120">
        <f t="shared" si="116"/>
        <v>0.16153789747434313</v>
      </c>
      <c r="BB523" s="115">
        <f t="shared" si="117"/>
        <v>0.15275324907776128</v>
      </c>
      <c r="BC523" s="53"/>
      <c r="BD523" s="53"/>
    </row>
    <row r="524" spans="1:56">
      <c r="A524" s="88">
        <v>523</v>
      </c>
      <c r="B524" s="116">
        <v>0.74931124956207795</v>
      </c>
      <c r="C524" s="116">
        <v>0.48343312425579343</v>
      </c>
      <c r="D524" s="116">
        <v>1.1008907723510264E-2</v>
      </c>
      <c r="E524" s="116">
        <v>0.70014013254197738</v>
      </c>
      <c r="F524" s="116">
        <v>0.61665501635186049</v>
      </c>
      <c r="G524" s="116">
        <v>0.66212778785557957</v>
      </c>
      <c r="H524" s="116">
        <v>6.2481623644476958E-2</v>
      </c>
      <c r="I524" s="116">
        <v>0.86705135921327847</v>
      </c>
      <c r="J524" s="116">
        <v>0.65357344655854654</v>
      </c>
      <c r="K524" s="97">
        <v>0.39961476807312946</v>
      </c>
      <c r="L524" s="98"/>
      <c r="M524" s="99">
        <v>523</v>
      </c>
      <c r="N524" s="119">
        <v>0.67232392651490336</v>
      </c>
      <c r="O524" s="119">
        <v>-4.1538941865978236E-2</v>
      </c>
      <c r="P524" s="119">
        <v>-2.2900604016724424</v>
      </c>
      <c r="Q524" s="119">
        <v>0.52480359103295138</v>
      </c>
      <c r="R524" s="119">
        <v>0.29670732095551644</v>
      </c>
      <c r="S524" s="119">
        <v>0.41827724553339579</v>
      </c>
      <c r="T524" s="119">
        <v>-1.5342699822488599</v>
      </c>
      <c r="U524" s="116">
        <v>1.1125603867703397</v>
      </c>
      <c r="V524" s="116">
        <v>0.39498615338116921</v>
      </c>
      <c r="W524" s="91">
        <v>-0.25434435460035071</v>
      </c>
      <c r="X524" s="53"/>
      <c r="Y524" s="92">
        <v>523</v>
      </c>
      <c r="Z524" s="116">
        <f>(幕後結果!$AB$2+幕後結果!$AB$4*幕後結果_最佳化!$N1525)*12/3</f>
        <v>1.3387163919258829</v>
      </c>
      <c r="AA524" s="116">
        <f>(幕後結果!$AC$2+幕後結果!$AC$4*幕後結果_最佳化!$O1525)*12/3</f>
        <v>0.22365007018978167</v>
      </c>
      <c r="AB524" s="116">
        <f>(幕後結果!$AD$2+幕後結果!$AD$4*幕後結果_最佳化!$P1525)*12/3</f>
        <v>-1.5982796045193297</v>
      </c>
      <c r="AC524" s="116">
        <f>(幕後結果!$AE$2+幕後結果!$AE$4*幕後結果_最佳化!$Q1525)*12/3</f>
        <v>0.25044279030347222</v>
      </c>
      <c r="AD524" s="116">
        <f>(幕後結果!$AF$2+幕後結果!$AF$4*幕後結果_最佳化!$R1525)*12/3</f>
        <v>-0.42358316411979519</v>
      </c>
      <c r="AE524" s="116">
        <f>(幕後結果!$AG$2+幕後結果!$AG$4*幕後結果_最佳化!$S1525)*12/3</f>
        <v>0.83235267265781265</v>
      </c>
      <c r="AF524" s="116">
        <f>(幕後結果!$AH$2+幕後結果!$AH$4*幕後結果_最佳化!$T1525)*12/3</f>
        <v>-0.78444779580273805</v>
      </c>
      <c r="AG524" s="116">
        <f>(幕後結果!$AI$2+幕後結果!$AI$4*幕後結果_最佳化!$U1525)*12/3</f>
        <v>0.52706265583870548</v>
      </c>
      <c r="AH524" s="116">
        <f>(幕後結果!$AJ$2+幕後結果!$AJ$4*幕後結果_最佳化!$V1525)*12/3</f>
        <v>-0.35192648223461803</v>
      </c>
      <c r="AI524" s="93">
        <f>(幕後結果!$AK$2+幕後結果!$AK$4*幕後結果_最佳化!$W1525)*12/3</f>
        <v>5.4681510001326178E-2</v>
      </c>
      <c r="AJ524" s="53"/>
      <c r="AK524" s="53"/>
      <c r="AL524" s="53"/>
      <c r="AM524" s="101">
        <v>523</v>
      </c>
      <c r="AN524" s="120">
        <f t="shared" si="105"/>
        <v>0.16953705254001905</v>
      </c>
      <c r="AO524" s="120">
        <f t="shared" si="106"/>
        <v>0.10926184319650505</v>
      </c>
      <c r="AP524" s="120">
        <f t="shared" si="107"/>
        <v>8.2758309109234193E-2</v>
      </c>
      <c r="AQ524" s="120">
        <f t="shared" si="108"/>
        <v>9.0414478326588055E-2</v>
      </c>
      <c r="AR524" s="120">
        <f t="shared" si="109"/>
        <v>7.7413375882536384E-2</v>
      </c>
      <c r="AS524" s="120">
        <f t="shared" si="110"/>
        <v>0.13530186695804056</v>
      </c>
      <c r="AT524" s="120">
        <f t="shared" si="111"/>
        <v>3.9124573919002016E-2</v>
      </c>
      <c r="AU524" s="120">
        <f t="shared" si="112"/>
        <v>1.1985793852260687E-2</v>
      </c>
      <c r="AV524" s="120">
        <f t="shared" si="113"/>
        <v>5.336438523773631E-2</v>
      </c>
      <c r="AW524" s="120">
        <f t="shared" si="114"/>
        <v>0.23083832097807774</v>
      </c>
      <c r="AX524" s="120">
        <f t="shared" si="115"/>
        <v>1.0000000000000002</v>
      </c>
      <c r="AY524" s="120">
        <f>SUMPRODUCT(AN524:AW524,幕後結果_最佳化!$Z$1005:$AI$1005)</f>
        <v>0.1674278724898956</v>
      </c>
      <c r="AZ524" s="120">
        <f>(SUMPRODUCT(AN524:AW524,MMULT(AN524:AW524,幕後結果!$AB$9:$AK$18)))*252</f>
        <v>3.7753011003260159E-2</v>
      </c>
      <c r="BA524" s="120">
        <f t="shared" si="116"/>
        <v>0.19430134071400579</v>
      </c>
      <c r="BB524" s="115">
        <f t="shared" si="117"/>
        <v>0.64090073713484819</v>
      </c>
      <c r="BC524" s="53"/>
      <c r="BD524" s="53"/>
    </row>
    <row r="525" spans="1:56">
      <c r="A525" s="88">
        <v>524</v>
      </c>
      <c r="B525" s="116">
        <v>0.55127546604351774</v>
      </c>
      <c r="C525" s="116">
        <v>0.42707179316842447</v>
      </c>
      <c r="D525" s="116">
        <v>0.89413643601127557</v>
      </c>
      <c r="E525" s="116">
        <v>0.75493092212916335</v>
      </c>
      <c r="F525" s="116">
        <v>0.40235144909996001</v>
      </c>
      <c r="G525" s="116">
        <v>0.31071160028269906</v>
      </c>
      <c r="H525" s="116">
        <v>0.32896182225812054</v>
      </c>
      <c r="I525" s="116">
        <v>0.317928186768067</v>
      </c>
      <c r="J525" s="116">
        <v>0.66997092230212196</v>
      </c>
      <c r="K525" s="97">
        <v>0.93067959298824099</v>
      </c>
      <c r="L525" s="98"/>
      <c r="M525" s="99">
        <v>524</v>
      </c>
      <c r="N525" s="119">
        <v>0.12888446671669285</v>
      </c>
      <c r="O525" s="119">
        <v>-0.18383412260701237</v>
      </c>
      <c r="P525" s="119">
        <v>1.2488303575578841</v>
      </c>
      <c r="Q525" s="119">
        <v>0.69008910255729361</v>
      </c>
      <c r="R525" s="119">
        <v>-0.24726531743489327</v>
      </c>
      <c r="S525" s="119">
        <v>-0.4938343093456547</v>
      </c>
      <c r="T525" s="119">
        <v>-0.44278169535220818</v>
      </c>
      <c r="U525" s="116">
        <v>-0.4735001786821168</v>
      </c>
      <c r="V525" s="116">
        <v>0.43983287494462892</v>
      </c>
      <c r="W525" s="91">
        <v>1.4808715182533874</v>
      </c>
      <c r="X525" s="53"/>
      <c r="Y525" s="92">
        <v>524</v>
      </c>
      <c r="Z525" s="116">
        <f>(幕後結果!$AB$2+幕後結果!$AB$4*幕後結果_最佳化!$N1526)*12/3</f>
        <v>0.46747580324797405</v>
      </c>
      <c r="AA525" s="116">
        <f>(幕後結果!$AC$2+幕後結果!$AC$4*幕後結果_最佳化!$O1526)*12/3</f>
        <v>0.14956647263993886</v>
      </c>
      <c r="AB525" s="116">
        <f>(幕後結果!$AD$2+幕後結果!$AD$4*幕後結果_最佳化!$P1526)*12/3</f>
        <v>1.0156801682686902</v>
      </c>
      <c r="AC525" s="116">
        <f>(幕後結果!$AE$2+幕後結果!$AE$4*幕後結果_最佳化!$Q1526)*12/3</f>
        <v>0.74228745137375751</v>
      </c>
      <c r="AD525" s="116">
        <f>(幕後結果!$AF$2+幕後結果!$AF$4*幕後結果_最佳化!$R1526)*12/3</f>
        <v>-0.37661468179397978</v>
      </c>
      <c r="AE525" s="116">
        <f>(幕後結果!$AG$2+幕後結果!$AG$4*幕後結果_最佳化!$S1526)*12/3</f>
        <v>0.51334566938732618</v>
      </c>
      <c r="AF525" s="116">
        <f>(幕後結果!$AH$2+幕後結果!$AH$4*幕後結果_最佳化!$T1526)*12/3</f>
        <v>-0.17406805836376935</v>
      </c>
      <c r="AG525" s="116">
        <f>(幕後結果!$AI$2+幕後結果!$AI$4*幕後結果_最佳化!$U1526)*12/3</f>
        <v>-0.18647198640907611</v>
      </c>
      <c r="AH525" s="116">
        <f>(幕後結果!$AJ$2+幕後結果!$AJ$4*幕後結果_最佳化!$V1526)*12/3</f>
        <v>-4.6082985777893493E-2</v>
      </c>
      <c r="AI525" s="93">
        <f>(幕後結果!$AK$2+幕後結果!$AK$4*幕後結果_最佳化!$W1526)*12/3</f>
        <v>1.1895370007616539</v>
      </c>
      <c r="AJ525" s="53"/>
      <c r="AK525" s="53"/>
      <c r="AL525" s="53"/>
      <c r="AM525" s="101">
        <v>524</v>
      </c>
      <c r="AN525" s="120">
        <f t="shared" si="105"/>
        <v>0.16560755693155838</v>
      </c>
      <c r="AO525" s="120">
        <f t="shared" si="106"/>
        <v>0.13208645235308517</v>
      </c>
      <c r="AP525" s="120">
        <f t="shared" si="107"/>
        <v>2.3449810632029756E-2</v>
      </c>
      <c r="AQ525" s="120">
        <f t="shared" si="108"/>
        <v>0.12379335933886346</v>
      </c>
      <c r="AR525" s="120">
        <f t="shared" si="109"/>
        <v>8.9820211972234609E-2</v>
      </c>
      <c r="AS525" s="120">
        <f t="shared" si="110"/>
        <v>8.7369792228725318E-2</v>
      </c>
      <c r="AT525" s="120">
        <f t="shared" si="111"/>
        <v>9.685419706366492E-3</v>
      </c>
      <c r="AU525" s="120">
        <f t="shared" si="112"/>
        <v>0.16594446937496241</v>
      </c>
      <c r="AV525" s="120">
        <f t="shared" si="113"/>
        <v>2.8116517856827399E-3</v>
      </c>
      <c r="AW525" s="120">
        <f t="shared" si="114"/>
        <v>0.19943127567649166</v>
      </c>
      <c r="AX525" s="120">
        <f t="shared" si="115"/>
        <v>1</v>
      </c>
      <c r="AY525" s="120">
        <f>SUMPRODUCT(AN525:AW525,幕後結果_最佳化!$Z$1005:$AI$1005)</f>
        <v>0.15285986355243281</v>
      </c>
      <c r="AZ525" s="120">
        <f>(SUMPRODUCT(AN525:AW525,MMULT(AN525:AW525,幕後結果!$AB$9:$AK$18)))*252</f>
        <v>3.3300701821918563E-2</v>
      </c>
      <c r="BA525" s="120">
        <f t="shared" si="116"/>
        <v>0.18248479887902599</v>
      </c>
      <c r="BB525" s="115">
        <f t="shared" si="117"/>
        <v>0.60256999063975802</v>
      </c>
      <c r="BC525" s="53"/>
      <c r="BD525" s="53"/>
    </row>
    <row r="526" spans="1:56">
      <c r="A526" s="88">
        <v>525</v>
      </c>
      <c r="B526" s="116">
        <v>0.27968467788011142</v>
      </c>
      <c r="C526" s="116">
        <v>0.51091382637004856</v>
      </c>
      <c r="D526" s="116">
        <v>0.80496157181372197</v>
      </c>
      <c r="E526" s="116">
        <v>0.93993822252348069</v>
      </c>
      <c r="F526" s="116">
        <v>0.1631652978891498</v>
      </c>
      <c r="G526" s="116">
        <v>0.4995077516837223</v>
      </c>
      <c r="H526" s="116">
        <v>0.35954295957500748</v>
      </c>
      <c r="I526" s="116">
        <v>0.90257458140828661</v>
      </c>
      <c r="J526" s="116">
        <v>0.3801877983811075</v>
      </c>
      <c r="K526" s="97">
        <v>0.2231438228672038</v>
      </c>
      <c r="L526" s="98"/>
      <c r="M526" s="99">
        <v>525</v>
      </c>
      <c r="N526" s="119">
        <v>-0.58377848409928446</v>
      </c>
      <c r="O526" s="119">
        <v>2.7360318977070811E-2</v>
      </c>
      <c r="P526" s="119">
        <v>0.85947799304608297</v>
      </c>
      <c r="Q526" s="119">
        <v>1.5542552009631943</v>
      </c>
      <c r="R526" s="119">
        <v>-0.9815317287196762</v>
      </c>
      <c r="S526" s="119">
        <v>-1.233883860812846E-3</v>
      </c>
      <c r="T526" s="119">
        <v>-0.35968070995666951</v>
      </c>
      <c r="U526" s="116">
        <v>1.2963618845659508</v>
      </c>
      <c r="V526" s="116">
        <v>-0.30498759960360233</v>
      </c>
      <c r="W526" s="91">
        <v>-0.76161864129121315</v>
      </c>
      <c r="X526" s="53"/>
      <c r="Y526" s="92">
        <v>525</v>
      </c>
      <c r="Z526" s="116">
        <f>(幕後結果!$AB$2+幕後結果!$AB$4*幕後結果_最佳化!$N1527)*12/3</f>
        <v>-0.67506340255132491</v>
      </c>
      <c r="AA526" s="116">
        <f>(幕後結果!$AC$2+幕後結果!$AC$4*幕後結果_最佳化!$O1527)*12/3</f>
        <v>0.33780773660612701</v>
      </c>
      <c r="AB526" s="116">
        <f>(幕後結果!$AD$2+幕後結果!$AD$4*幕後結果_最佳化!$P1527)*12/3</f>
        <v>0.58659605888977506</v>
      </c>
      <c r="AC526" s="116">
        <f>(幕後結果!$AE$2+幕後結果!$AE$4*幕後結果_最佳化!$Q1527)*12/3</f>
        <v>1.2334179647425807</v>
      </c>
      <c r="AD526" s="116">
        <f>(幕後結果!$AF$2+幕後結果!$AF$4*幕後結果_最佳化!$R1527)*12/3</f>
        <v>-0.94145000717876648</v>
      </c>
      <c r="AE526" s="116">
        <f>(幕後結果!$AG$2+幕後結果!$AG$4*幕後結果_最佳化!$S1527)*12/3</f>
        <v>0.96945589408402133</v>
      </c>
      <c r="AF526" s="116">
        <f>(幕後結果!$AH$2+幕後結果!$AH$4*幕後結果_最佳化!$T1527)*12/3</f>
        <v>-0.20957753765780185</v>
      </c>
      <c r="AG526" s="116">
        <f>(幕後結果!$AI$2+幕後結果!$AI$4*幕後結果_最佳化!$U1527)*12/3</f>
        <v>0.50940501270044414</v>
      </c>
      <c r="AH526" s="116">
        <f>(幕後結果!$AJ$2+幕後結果!$AJ$4*幕後結果_最佳化!$V1527)*12/3</f>
        <v>-0.20187655846948815</v>
      </c>
      <c r="AI526" s="93">
        <f>(幕後結果!$AK$2+幕後結果!$AK$4*幕後結果_最佳化!$W1527)*12/3</f>
        <v>5.0971660227633442E-2</v>
      </c>
      <c r="AJ526" s="53"/>
      <c r="AK526" s="53"/>
      <c r="AL526" s="53"/>
      <c r="AM526" s="101">
        <v>525</v>
      </c>
      <c r="AN526" s="120">
        <f t="shared" si="105"/>
        <v>8.5705054975738604E-2</v>
      </c>
      <c r="AO526" s="120">
        <f t="shared" si="106"/>
        <v>6.3444149770425021E-2</v>
      </c>
      <c r="AP526" s="120">
        <f t="shared" si="107"/>
        <v>7.088400635274808E-2</v>
      </c>
      <c r="AQ526" s="120">
        <f t="shared" si="108"/>
        <v>6.7502331010216313E-2</v>
      </c>
      <c r="AR526" s="120">
        <f t="shared" si="109"/>
        <v>0.1317072913865415</v>
      </c>
      <c r="AS526" s="120">
        <f t="shared" si="110"/>
        <v>4.3719228642369233E-2</v>
      </c>
      <c r="AT526" s="120">
        <f t="shared" si="111"/>
        <v>0.12663499871319758</v>
      </c>
      <c r="AU526" s="120">
        <f t="shared" si="112"/>
        <v>0.11503795368918693</v>
      </c>
      <c r="AV526" s="120">
        <f t="shared" si="113"/>
        <v>0.188991434708039</v>
      </c>
      <c r="AW526" s="120">
        <f t="shared" si="114"/>
        <v>0.10637355075153775</v>
      </c>
      <c r="AX526" s="120">
        <f t="shared" si="115"/>
        <v>1</v>
      </c>
      <c r="AY526" s="120">
        <f>SUMPRODUCT(AN526:AW526,幕後結果_最佳化!$Z$1005:$AI$1005)</f>
        <v>-9.6512577466140552E-3</v>
      </c>
      <c r="AZ526" s="120">
        <f>(SUMPRODUCT(AN526:AW526,MMULT(AN526:AW526,幕後結果!$AB$9:$AK$18)))*252</f>
        <v>2.5061561763797001E-2</v>
      </c>
      <c r="BA526" s="120">
        <f t="shared" si="116"/>
        <v>0.15830843870052222</v>
      </c>
      <c r="BB526" s="115">
        <f t="shared" si="117"/>
        <v>-0.33195487352400183</v>
      </c>
      <c r="BC526" s="53"/>
      <c r="BD526" s="53"/>
    </row>
    <row r="527" spans="1:56">
      <c r="A527" s="88">
        <v>526</v>
      </c>
      <c r="B527" s="116">
        <v>0.20248344395863893</v>
      </c>
      <c r="C527" s="116">
        <v>0.80573784567218265</v>
      </c>
      <c r="D527" s="116">
        <v>0.4142996407532924</v>
      </c>
      <c r="E527" s="116">
        <v>0.85885795075204885</v>
      </c>
      <c r="F527" s="116">
        <v>6.4487180978922476E-2</v>
      </c>
      <c r="G527" s="116">
        <v>0.68667481148947873</v>
      </c>
      <c r="H527" s="116">
        <v>0.8078480748509751</v>
      </c>
      <c r="I527" s="116">
        <v>0.48981767856712044</v>
      </c>
      <c r="J527" s="116">
        <v>8.8930658711865895E-2</v>
      </c>
      <c r="K527" s="97">
        <v>0.75308030126518588</v>
      </c>
      <c r="L527" s="98"/>
      <c r="M527" s="99">
        <v>526</v>
      </c>
      <c r="N527" s="119">
        <v>-0.8327834186639288</v>
      </c>
      <c r="O527" s="119">
        <v>0.86229662653274941</v>
      </c>
      <c r="P527" s="119">
        <v>-0.21649838806444641</v>
      </c>
      <c r="Q527" s="119">
        <v>1.0752024506455358</v>
      </c>
      <c r="R527" s="119">
        <v>-1.5181588357456597</v>
      </c>
      <c r="S527" s="119">
        <v>0.48644685477636007</v>
      </c>
      <c r="T527" s="119">
        <v>0.86999369414191985</v>
      </c>
      <c r="U527" s="116">
        <v>-2.5526066580189702E-2</v>
      </c>
      <c r="V527" s="116">
        <v>-1.3473693171361487</v>
      </c>
      <c r="W527" s="91">
        <v>0.68421502253672639</v>
      </c>
      <c r="X527" s="53"/>
      <c r="Y527" s="92">
        <v>526</v>
      </c>
      <c r="Z527" s="116">
        <f>(幕後結果!$AB$2+幕後結果!$AB$4*幕後結果_最佳化!$N1528)*12/3</f>
        <v>-1.0742674019339977</v>
      </c>
      <c r="AA527" s="116">
        <f>(幕後結果!$AC$2+幕後結果!$AC$4*幕後結果_最佳化!$O1528)*12/3</f>
        <v>0.94964898416666432</v>
      </c>
      <c r="AB527" s="116">
        <f>(幕後結果!$AD$2+幕後結果!$AD$4*幕後結果_最佳化!$P1528)*12/3</f>
        <v>-0.23877896403330498</v>
      </c>
      <c r="AC527" s="116">
        <f>(幕後結果!$AE$2+幕後結果!$AE$4*幕後結果_最佳化!$Q1528)*12/3</f>
        <v>0.7529648830853124</v>
      </c>
      <c r="AD527" s="116">
        <f>(幕後結果!$AF$2+幕後結果!$AF$4*幕後結果_最佳化!$R1528)*12/3</f>
        <v>-1.4218731081290603</v>
      </c>
      <c r="AE527" s="116">
        <f>(幕後結果!$AG$2+幕後結果!$AG$4*幕後結果_最佳化!$S1528)*12/3</f>
        <v>1.1253192395158431</v>
      </c>
      <c r="AF527" s="116">
        <f>(幕後結果!$AH$2+幕後結果!$AH$4*幕後結果_最佳化!$T1528)*12/3</f>
        <v>0.34099614988264887</v>
      </c>
      <c r="AG527" s="116">
        <f>(幕後結果!$AI$2+幕後結果!$AI$4*幕後結果_最佳化!$U1528)*12/3</f>
        <v>7.4970410747939059E-2</v>
      </c>
      <c r="AH527" s="116">
        <f>(幕後結果!$AJ$2+幕後結果!$AJ$4*幕後結果_最佳化!$V1528)*12/3</f>
        <v>-0.90221395595041098</v>
      </c>
      <c r="AI527" s="93">
        <f>(幕後結果!$AK$2+幕後結果!$AK$4*幕後結果_最佳化!$W1528)*12/3</f>
        <v>0.18620159391935531</v>
      </c>
      <c r="AJ527" s="53"/>
      <c r="AK527" s="53"/>
      <c r="AL527" s="53"/>
      <c r="AM527" s="101">
        <v>526</v>
      </c>
      <c r="AN527" s="120">
        <f t="shared" si="105"/>
        <v>7.5848055661530342E-2</v>
      </c>
      <c r="AO527" s="120">
        <f t="shared" si="106"/>
        <v>0.15565136648192004</v>
      </c>
      <c r="AP527" s="120">
        <f t="shared" si="107"/>
        <v>5.9902145597576168E-3</v>
      </c>
      <c r="AQ527" s="120">
        <f t="shared" si="108"/>
        <v>0.18358366882268556</v>
      </c>
      <c r="AR527" s="120">
        <f t="shared" si="109"/>
        <v>1.054551273052794E-2</v>
      </c>
      <c r="AS527" s="120">
        <f t="shared" si="110"/>
        <v>0.15583489994122204</v>
      </c>
      <c r="AT527" s="120">
        <f t="shared" si="111"/>
        <v>4.9641916767135162E-2</v>
      </c>
      <c r="AU527" s="120">
        <f t="shared" si="112"/>
        <v>8.3874508912996831E-2</v>
      </c>
      <c r="AV527" s="120">
        <f t="shared" si="113"/>
        <v>0.16428573448409989</v>
      </c>
      <c r="AW527" s="120">
        <f t="shared" si="114"/>
        <v>0.11474412163812475</v>
      </c>
      <c r="AX527" s="120">
        <f t="shared" si="115"/>
        <v>1.0000000000000002</v>
      </c>
      <c r="AY527" s="120">
        <f>SUMPRODUCT(AN527:AW527,幕後結果_最佳化!$Z$1005:$AI$1005)</f>
        <v>0.14258826435456504</v>
      </c>
      <c r="AZ527" s="120">
        <f>(SUMPRODUCT(AN527:AW527,MMULT(AN527:AW527,幕後結果!$AB$9:$AK$18)))*252</f>
        <v>2.6624674040330955E-2</v>
      </c>
      <c r="BA527" s="120">
        <f t="shared" si="116"/>
        <v>0.16317068989353128</v>
      </c>
      <c r="BB527" s="115">
        <f t="shared" si="117"/>
        <v>0.61094467652010009</v>
      </c>
      <c r="BC527" s="53"/>
      <c r="BD527" s="53"/>
    </row>
    <row r="528" spans="1:56">
      <c r="A528" s="88">
        <v>527</v>
      </c>
      <c r="B528" s="116">
        <v>0.33178341020062474</v>
      </c>
      <c r="C528" s="116">
        <v>0.25322181830171453</v>
      </c>
      <c r="D528" s="116">
        <v>0.58283713549835325</v>
      </c>
      <c r="E528" s="116">
        <v>0.12507372692829799</v>
      </c>
      <c r="F528" s="116">
        <v>0.9101121662791829</v>
      </c>
      <c r="G528" s="116">
        <v>0.38721437215407328</v>
      </c>
      <c r="H528" s="116">
        <v>0.94655967242809558</v>
      </c>
      <c r="I528" s="116">
        <v>0.85676179940261332</v>
      </c>
      <c r="J528" s="116">
        <v>0.57025344690314372</v>
      </c>
      <c r="K528" s="97">
        <v>0.57828923738719085</v>
      </c>
      <c r="L528" s="98"/>
      <c r="M528" s="99">
        <v>527</v>
      </c>
      <c r="N528" s="119">
        <v>-0.43499394789269119</v>
      </c>
      <c r="O528" s="119">
        <v>-0.66438545980896879</v>
      </c>
      <c r="P528" s="119">
        <v>0.2091569359499626</v>
      </c>
      <c r="Q528" s="119">
        <v>-1.1499913017643772</v>
      </c>
      <c r="R528" s="119">
        <v>1.3414460726957171</v>
      </c>
      <c r="S528" s="119">
        <v>-0.2865867718329192</v>
      </c>
      <c r="T528" s="119">
        <v>1.6123736505037416</v>
      </c>
      <c r="U528" s="116">
        <v>1.065883295279298</v>
      </c>
      <c r="V528" s="116">
        <v>0.17701945732938518</v>
      </c>
      <c r="W528" s="91">
        <v>0.1975188584404943</v>
      </c>
      <c r="X528" s="53"/>
      <c r="Y528" s="92">
        <v>527</v>
      </c>
      <c r="Z528" s="116">
        <f>(幕後結果!$AB$2+幕後結果!$AB$4*幕後結果_最佳化!$N1529)*12/3</f>
        <v>-0.43653245936413909</v>
      </c>
      <c r="AA528" s="116">
        <f>(幕後結果!$AC$2+幕後結果!$AC$4*幕後結果_最佳化!$O1529)*12/3</f>
        <v>-0.16613967854699946</v>
      </c>
      <c r="AB528" s="116">
        <f>(幕後結果!$AD$2+幕後結果!$AD$4*幕後結果_最佳化!$P1529)*12/3</f>
        <v>6.8713533068964633E-2</v>
      </c>
      <c r="AC528" s="116">
        <f>(幕後結果!$AE$2+幕後結果!$AE$4*幕後結果_最佳化!$Q1529)*12/3</f>
        <v>-0.85733506301593854</v>
      </c>
      <c r="AD528" s="116">
        <f>(幕後結果!$AF$2+幕後結果!$AF$4*幕後結果_最佳化!$R1529)*12/3</f>
        <v>0.28010097777611487</v>
      </c>
      <c r="AE528" s="116">
        <f>(幕後結果!$AG$2+幕後結果!$AG$4*幕後結果_最佳化!$S1529)*12/3</f>
        <v>-6.3252589644119173E-2</v>
      </c>
      <c r="AF528" s="116">
        <f>(幕後結果!$AH$2+幕後結果!$AH$4*幕後結果_最佳化!$T1529)*12/3</f>
        <v>0.70011243796741029</v>
      </c>
      <c r="AG528" s="116">
        <f>(幕後結果!$AI$2+幕後結果!$AI$4*幕後結果_最佳化!$U1529)*12/3</f>
        <v>0.39226487706047491</v>
      </c>
      <c r="AH528" s="116">
        <f>(幕後結果!$AJ$2+幕後結果!$AJ$4*幕後結果_最佳化!$V1529)*12/3</f>
        <v>0.29264070785842061</v>
      </c>
      <c r="AI528" s="93">
        <f>(幕後結果!$AK$2+幕後結果!$AK$4*幕後結果_最佳化!$W1529)*12/3</f>
        <v>0.78063449278338692</v>
      </c>
      <c r="AJ528" s="53"/>
      <c r="AK528" s="53"/>
      <c r="AL528" s="53"/>
      <c r="AM528" s="101">
        <v>527</v>
      </c>
      <c r="AN528" s="120">
        <f t="shared" si="105"/>
        <v>0.1176674952652339</v>
      </c>
      <c r="AO528" s="120">
        <f t="shared" si="106"/>
        <v>0.16547006694055313</v>
      </c>
      <c r="AP528" s="120">
        <f t="shared" si="107"/>
        <v>8.5509469129727178E-2</v>
      </c>
      <c r="AQ528" s="120">
        <f t="shared" si="108"/>
        <v>3.8028515280757257E-2</v>
      </c>
      <c r="AR528" s="120">
        <f t="shared" si="109"/>
        <v>2.3231768611546352E-2</v>
      </c>
      <c r="AS528" s="120">
        <f t="shared" si="110"/>
        <v>0.18313293474316292</v>
      </c>
      <c r="AT528" s="120">
        <f t="shared" si="111"/>
        <v>0.10146701080151262</v>
      </c>
      <c r="AU528" s="120">
        <f t="shared" si="112"/>
        <v>0.19678712939108936</v>
      </c>
      <c r="AV528" s="120">
        <f t="shared" si="113"/>
        <v>2.6559002988898257E-2</v>
      </c>
      <c r="AW528" s="120">
        <f t="shared" si="114"/>
        <v>6.2146606847518986E-2</v>
      </c>
      <c r="AX528" s="120">
        <f t="shared" si="115"/>
        <v>0.99999999999999989</v>
      </c>
      <c r="AY528" s="120">
        <f>SUMPRODUCT(AN528:AW528,幕後結果_最佳化!$Z$1005:$AI$1005)</f>
        <v>0.18600237751181942</v>
      </c>
      <c r="AZ528" s="120">
        <f>(SUMPRODUCT(AN528:AW528,MMULT(AN528:AW528,幕後結果!$AB$9:$AK$18)))*252</f>
        <v>2.5894380102486767E-2</v>
      </c>
      <c r="BA528" s="120">
        <f t="shared" si="116"/>
        <v>0.1609173082750478</v>
      </c>
      <c r="BB528" s="115">
        <f t="shared" si="117"/>
        <v>0.88929139472816554</v>
      </c>
      <c r="BC528" s="53"/>
      <c r="BD528" s="53"/>
    </row>
    <row r="529" spans="1:56">
      <c r="A529" s="88">
        <v>528</v>
      </c>
      <c r="B529" s="116">
        <v>0.94563455337326729</v>
      </c>
      <c r="C529" s="116">
        <v>0.52928150338648838</v>
      </c>
      <c r="D529" s="116">
        <v>0.50786257865109419</v>
      </c>
      <c r="E529" s="116">
        <v>0.663327373320443</v>
      </c>
      <c r="F529" s="116">
        <v>0.98712592843229952</v>
      </c>
      <c r="G529" s="116">
        <v>0.44399393746774463</v>
      </c>
      <c r="H529" s="116">
        <v>0.54294135756208561</v>
      </c>
      <c r="I529" s="116">
        <v>8.9620343091671106E-2</v>
      </c>
      <c r="J529" s="116">
        <v>0.85014821227141435</v>
      </c>
      <c r="K529" s="97">
        <v>0.54523749558124113</v>
      </c>
      <c r="L529" s="98"/>
      <c r="M529" s="99">
        <v>528</v>
      </c>
      <c r="N529" s="119">
        <v>1.6039236037371081</v>
      </c>
      <c r="O529" s="119">
        <v>7.3463870873312451E-2</v>
      </c>
      <c r="P529" s="119">
        <v>1.9709838022789458E-2</v>
      </c>
      <c r="Q529" s="119">
        <v>0.42156130747780413</v>
      </c>
      <c r="R529" s="119">
        <v>2.2299894521353925</v>
      </c>
      <c r="S529" s="119">
        <v>-0.14085071838667726</v>
      </c>
      <c r="T529" s="119">
        <v>0.10784671610447108</v>
      </c>
      <c r="U529" s="116">
        <v>-1.3430966314821606</v>
      </c>
      <c r="V529" s="116">
        <v>1.0370692700266766</v>
      </c>
      <c r="W529" s="91">
        <v>0.11363768965358106</v>
      </c>
      <c r="X529" s="53"/>
      <c r="Y529" s="92">
        <v>528</v>
      </c>
      <c r="Z529" s="116">
        <f>(幕後結果!$AB$2+幕後結果!$AB$4*幕後結果_最佳化!$N1530)*12/3</f>
        <v>2.8322543317298927</v>
      </c>
      <c r="AA529" s="116">
        <f>(幕後結果!$AC$2+幕後結果!$AC$4*幕後結果_最佳化!$O1530)*12/3</f>
        <v>0.25815129985783181</v>
      </c>
      <c r="AB529" s="116">
        <f>(幕後結果!$AD$2+幕後結果!$AD$4*幕後結果_最佳化!$P1530)*12/3</f>
        <v>0.37857643195177565</v>
      </c>
      <c r="AC529" s="116">
        <f>(幕後結果!$AE$2+幕後結果!$AE$4*幕後結果_最佳化!$Q1530)*12/3</f>
        <v>0.61956232879995299</v>
      </c>
      <c r="AD529" s="116">
        <f>(幕後結果!$AF$2+幕後結果!$AF$4*幕後結果_最佳化!$R1530)*12/3</f>
        <v>1.078319312314501</v>
      </c>
      <c r="AE529" s="116">
        <f>(幕後結果!$AG$2+幕後結果!$AG$4*幕後結果_最佳化!$S1530)*12/3</f>
        <v>0.66613129533616244</v>
      </c>
      <c r="AF529" s="116">
        <f>(幕後結果!$AH$2+幕後結果!$AH$4*幕後結果_最佳化!$T1530)*12/3</f>
        <v>0.30920218551967882</v>
      </c>
      <c r="AG529" s="116">
        <f>(幕後結果!$AI$2+幕後結果!$AI$4*幕後結果_最佳化!$U1530)*12/3</f>
        <v>-0.15368698187411298</v>
      </c>
      <c r="AH529" s="116">
        <f>(幕後結果!$AJ$2+幕後結果!$AJ$4*幕後結果_最佳化!$V1530)*12/3</f>
        <v>0.51548043425488976</v>
      </c>
      <c r="AI529" s="93">
        <f>(幕後結果!$AK$2+幕後結果!$AK$4*幕後結果_最佳化!$W1530)*12/3</f>
        <v>0.75686086899063587</v>
      </c>
      <c r="AJ529" s="53"/>
      <c r="AK529" s="53"/>
      <c r="AL529" s="53"/>
      <c r="AM529" s="101">
        <v>528</v>
      </c>
      <c r="AN529" s="120">
        <f t="shared" si="105"/>
        <v>0.2237550186495959</v>
      </c>
      <c r="AO529" s="120">
        <f t="shared" si="106"/>
        <v>5.0357771501075309E-2</v>
      </c>
      <c r="AP529" s="120">
        <f t="shared" si="107"/>
        <v>2.4932176930087188E-2</v>
      </c>
      <c r="AQ529" s="120">
        <f t="shared" si="108"/>
        <v>0.21694503496392786</v>
      </c>
      <c r="AR529" s="120">
        <f t="shared" si="109"/>
        <v>0.18994461712652982</v>
      </c>
      <c r="AS529" s="120">
        <f t="shared" si="110"/>
        <v>8.2472972453870766E-2</v>
      </c>
      <c r="AT529" s="120">
        <f t="shared" si="111"/>
        <v>7.3723285505725794E-2</v>
      </c>
      <c r="AU529" s="120">
        <f t="shared" si="112"/>
        <v>4.2255058999089649E-2</v>
      </c>
      <c r="AV529" s="120">
        <f t="shared" si="113"/>
        <v>7.4219182698631828E-2</v>
      </c>
      <c r="AW529" s="120">
        <f t="shared" si="114"/>
        <v>2.1394881171466023E-2</v>
      </c>
      <c r="AX529" s="120">
        <f t="shared" si="115"/>
        <v>1.0000000000000002</v>
      </c>
      <c r="AY529" s="120">
        <f>SUMPRODUCT(AN529:AW529,幕後結果_最佳化!$Z$1005:$AI$1005)</f>
        <v>3.4493812871780445E-2</v>
      </c>
      <c r="AZ529" s="120">
        <f>(SUMPRODUCT(AN529:AW529,MMULT(AN529:AW529,幕後結果!$AB$9:$AK$18)))*252</f>
        <v>4.8304452893918166E-2</v>
      </c>
      <c r="BA529" s="120">
        <f t="shared" si="116"/>
        <v>0.21978274020932165</v>
      </c>
      <c r="BB529" s="115">
        <f t="shared" si="117"/>
        <v>-3.8247712810448545E-2</v>
      </c>
      <c r="BC529" s="53"/>
      <c r="BD529" s="53"/>
    </row>
    <row r="530" spans="1:56">
      <c r="A530" s="88">
        <v>529</v>
      </c>
      <c r="B530" s="116">
        <v>0.82151504160802813</v>
      </c>
      <c r="C530" s="116">
        <v>0.76437533303044791</v>
      </c>
      <c r="D530" s="116">
        <v>5.1580790033153745E-2</v>
      </c>
      <c r="E530" s="116">
        <v>0.95487285815876821</v>
      </c>
      <c r="F530" s="116">
        <v>0.23041437665212094</v>
      </c>
      <c r="G530" s="116">
        <v>0.98784416818997567</v>
      </c>
      <c r="H530" s="116">
        <v>0.98265475081955422</v>
      </c>
      <c r="I530" s="116">
        <v>0.53236206372597006</v>
      </c>
      <c r="J530" s="116">
        <v>0.56181596113764831</v>
      </c>
      <c r="K530" s="97">
        <v>0.48811056624724247</v>
      </c>
      <c r="L530" s="98"/>
      <c r="M530" s="99">
        <v>529</v>
      </c>
      <c r="N530" s="119">
        <v>0.92115421800873176</v>
      </c>
      <c r="O530" s="119">
        <v>0.72044779103477918</v>
      </c>
      <c r="P530" s="119">
        <v>-1.6297157829822306</v>
      </c>
      <c r="Q530" s="119">
        <v>1.6940578871680134</v>
      </c>
      <c r="R530" s="119">
        <v>-0.73748287542831603</v>
      </c>
      <c r="S530" s="119">
        <v>2.2521679016117711</v>
      </c>
      <c r="T530" s="119">
        <v>2.1119527950221761</v>
      </c>
      <c r="U530" s="116">
        <v>8.120883608567718E-2</v>
      </c>
      <c r="V530" s="116">
        <v>0.15557494209250558</v>
      </c>
      <c r="W530" s="91">
        <v>-2.9806803846287481E-2</v>
      </c>
      <c r="X530" s="53"/>
      <c r="Y530" s="92">
        <v>529</v>
      </c>
      <c r="Z530" s="116">
        <f>(幕後結果!$AB$2+幕後結果!$AB$4*幕後結果_最佳化!$N1531)*12/3</f>
        <v>1.7376404040365923</v>
      </c>
      <c r="AA530" s="116">
        <f>(幕後結果!$AC$2+幕後結果!$AC$4*幕後結果_最佳化!$O1531)*12/3</f>
        <v>0.75750144209150105</v>
      </c>
      <c r="AB530" s="116">
        <f>(幕後結果!$AD$2+幕後結果!$AD$4*幕後結果_最佳化!$P1531)*12/3</f>
        <v>-0.98856478254885893</v>
      </c>
      <c r="AC530" s="116">
        <f>(幕後結果!$AE$2+幕後結果!$AE$4*幕後結果_最佳化!$Q1531)*12/3</f>
        <v>1.2770911608356854</v>
      </c>
      <c r="AD530" s="116">
        <f>(幕後結果!$AF$2+幕後結果!$AF$4*幕後結果_最佳化!$R1531)*12/3</f>
        <v>-0.87649870186783296</v>
      </c>
      <c r="AE530" s="116">
        <f>(幕後結果!$AG$2+幕後結果!$AG$4*幕後結果_最佳化!$S1531)*12/3</f>
        <v>2.4116580204479705</v>
      </c>
      <c r="AF530" s="116">
        <f>(幕後結果!$AH$2+幕後結果!$AH$4*幕後結果_最佳化!$T1531)*12/3</f>
        <v>1.0734892277311185</v>
      </c>
      <c r="AG530" s="116">
        <f>(幕後結果!$AI$2+幕後結果!$AI$4*幕後結果_最佳化!$U1531)*12/3</f>
        <v>0.44967951900870701</v>
      </c>
      <c r="AH530" s="116">
        <f>(幕後結果!$AJ$2+幕後結果!$AJ$4*幕後結果_最佳化!$V1531)*12/3</f>
        <v>0.19024473702604686</v>
      </c>
      <c r="AI530" s="93">
        <f>(幕後結果!$AK$2+幕後結果!$AK$4*幕後結果_最佳化!$W1531)*12/3</f>
        <v>0.55891734413670613</v>
      </c>
      <c r="AJ530" s="53"/>
      <c r="AK530" s="53"/>
      <c r="AL530" s="53"/>
      <c r="AM530" s="101">
        <v>529</v>
      </c>
      <c r="AN530" s="120">
        <f t="shared" si="105"/>
        <v>3.5719904917680505E-2</v>
      </c>
      <c r="AO530" s="120">
        <f t="shared" si="106"/>
        <v>1.2291595513679374E-2</v>
      </c>
      <c r="AP530" s="120">
        <f t="shared" si="107"/>
        <v>1.9815664078779997E-2</v>
      </c>
      <c r="AQ530" s="120">
        <f t="shared" si="108"/>
        <v>0.16561019427654464</v>
      </c>
      <c r="AR530" s="120">
        <f t="shared" si="109"/>
        <v>4.1455131796407148E-2</v>
      </c>
      <c r="AS530" s="120">
        <f t="shared" si="110"/>
        <v>0.15837134797485294</v>
      </c>
      <c r="AT530" s="120">
        <f t="shared" si="111"/>
        <v>0.11174266842104483</v>
      </c>
      <c r="AU530" s="120">
        <f t="shared" si="112"/>
        <v>0.15189843086340377</v>
      </c>
      <c r="AV530" s="120">
        <f t="shared" si="113"/>
        <v>0.14446689732973295</v>
      </c>
      <c r="AW530" s="120">
        <f t="shared" si="114"/>
        <v>0.1586281648278739</v>
      </c>
      <c r="AX530" s="120">
        <f t="shared" si="115"/>
        <v>1</v>
      </c>
      <c r="AY530" s="120">
        <f>SUMPRODUCT(AN530:AW530,幕後結果_最佳化!$Z$1005:$AI$1005)</f>
        <v>9.4668668267823136E-2</v>
      </c>
      <c r="AZ530" s="120">
        <f>(SUMPRODUCT(AN530:AW530,MMULT(AN530:AW530,幕後結果!$AB$9:$AK$18)))*252</f>
        <v>2.4593842077789065E-2</v>
      </c>
      <c r="BA530" s="120">
        <f t="shared" si="116"/>
        <v>0.15682423944591303</v>
      </c>
      <c r="BB530" s="115">
        <f t="shared" si="117"/>
        <v>0.33010629256504437</v>
      </c>
      <c r="BC530" s="53"/>
      <c r="BD530" s="53"/>
    </row>
    <row r="531" spans="1:56">
      <c r="A531" s="88">
        <v>530</v>
      </c>
      <c r="B531" s="116">
        <v>0.89487168827042574</v>
      </c>
      <c r="C531" s="116">
        <v>0.92927589123728493</v>
      </c>
      <c r="D531" s="116">
        <v>0.42900180402140742</v>
      </c>
      <c r="E531" s="116">
        <v>0.89110564877517606</v>
      </c>
      <c r="F531" s="116">
        <v>0.31317596309898255</v>
      </c>
      <c r="G531" s="116">
        <v>0.92197415324507137</v>
      </c>
      <c r="H531" s="116">
        <v>0.25098776119580624</v>
      </c>
      <c r="I531" s="116">
        <v>0.34568438592923734</v>
      </c>
      <c r="J531" s="116">
        <v>0.53377009181608659</v>
      </c>
      <c r="K531" s="97">
        <v>0.78442278192827408</v>
      </c>
      <c r="L531" s="98"/>
      <c r="M531" s="99">
        <v>530</v>
      </c>
      <c r="N531" s="119">
        <v>1.2528601038446405</v>
      </c>
      <c r="O531" s="119">
        <v>1.4704193364491995</v>
      </c>
      <c r="P531" s="119">
        <v>-0.17891606529908469</v>
      </c>
      <c r="Q531" s="119">
        <v>1.2324294581658994</v>
      </c>
      <c r="R531" s="119">
        <v>-0.48686793115526233</v>
      </c>
      <c r="S531" s="119">
        <v>1.4184765047495831</v>
      </c>
      <c r="T531" s="119">
        <v>-0.67138464785530816</v>
      </c>
      <c r="U531" s="116">
        <v>-0.39699822184251371</v>
      </c>
      <c r="V531" s="116">
        <v>8.4750412947529691E-2</v>
      </c>
      <c r="W531" s="91">
        <v>0.78721770236837918</v>
      </c>
      <c r="X531" s="53"/>
      <c r="Y531" s="92">
        <v>530</v>
      </c>
      <c r="Z531" s="116">
        <f>(幕後結果!$AB$2+幕後結果!$AB$4*幕後結果_最佳化!$N1532)*12/3</f>
        <v>2.2694303321196836</v>
      </c>
      <c r="AA531" s="116">
        <f>(幕後結果!$AC$2+幕後結果!$AC$4*幕後結果_最佳化!$O1532)*12/3</f>
        <v>1.2784621434327612</v>
      </c>
      <c r="AB531" s="116">
        <f>(幕後結果!$AD$2+幕後結果!$AD$4*幕後結果_最佳化!$P1532)*12/3</f>
        <v>0.24713546529946548</v>
      </c>
      <c r="AC531" s="116">
        <f>(幕後結果!$AE$2+幕後結果!$AE$4*幕後結果_最佳化!$Q1532)*12/3</f>
        <v>1.2188649008175816</v>
      </c>
      <c r="AD531" s="116">
        <f>(幕後結果!$AF$2+幕後結果!$AF$4*幕後結果_最佳化!$R1532)*12/3</f>
        <v>-0.51752666978282091</v>
      </c>
      <c r="AE531" s="116">
        <f>(幕後結果!$AG$2+幕後結果!$AG$4*幕後結果_最佳化!$S1532)*12/3</f>
        <v>1.9743775585700734</v>
      </c>
      <c r="AF531" s="116">
        <f>(幕後結果!$AH$2+幕後結果!$AH$4*幕後結果_最佳化!$T1532)*12/3</f>
        <v>-9.0401060854433002E-2</v>
      </c>
      <c r="AG531" s="116">
        <f>(幕後結果!$AI$2+幕後結果!$AI$4*幕後結果_最佳化!$U1532)*12/3</f>
        <v>0.29916513771337039</v>
      </c>
      <c r="AH531" s="116">
        <f>(幕後結果!$AJ$2+幕後結果!$AJ$4*幕後結果_最佳化!$V1532)*12/3</f>
        <v>-8.3185687393075469E-2</v>
      </c>
      <c r="AI531" s="93">
        <f>(幕後結果!$AK$2+幕後結果!$AK$4*幕後結果_最佳化!$W1532)*12/3</f>
        <v>0.77605453095234778</v>
      </c>
      <c r="AJ531" s="53"/>
      <c r="AK531" s="53"/>
      <c r="AL531" s="53"/>
      <c r="AM531" s="101">
        <v>530</v>
      </c>
      <c r="AN531" s="120">
        <f t="shared" si="105"/>
        <v>0.122042780352512</v>
      </c>
      <c r="AO531" s="120">
        <f t="shared" si="106"/>
        <v>0.10073917316737661</v>
      </c>
      <c r="AP531" s="120">
        <f t="shared" si="107"/>
        <v>0.18531238714527923</v>
      </c>
      <c r="AQ531" s="120">
        <f t="shared" si="108"/>
        <v>0.13496191872222724</v>
      </c>
      <c r="AR531" s="120">
        <f t="shared" si="109"/>
        <v>4.7126425190517233E-2</v>
      </c>
      <c r="AS531" s="120">
        <f t="shared" si="110"/>
        <v>3.475313625795786E-2</v>
      </c>
      <c r="AT531" s="120">
        <f t="shared" si="111"/>
        <v>4.5066690956262478E-2</v>
      </c>
      <c r="AU531" s="120">
        <f t="shared" si="112"/>
        <v>6.6495364079501434E-2</v>
      </c>
      <c r="AV531" s="120">
        <f t="shared" si="113"/>
        <v>0.21175249703476595</v>
      </c>
      <c r="AW531" s="120">
        <f t="shared" si="114"/>
        <v>5.1749627093599981E-2</v>
      </c>
      <c r="AX531" s="120">
        <f t="shared" si="115"/>
        <v>1</v>
      </c>
      <c r="AY531" s="120">
        <f>SUMPRODUCT(AN531:AW531,幕後結果_最佳化!$Z$1005:$AI$1005)</f>
        <v>2.743238579762055E-2</v>
      </c>
      <c r="AZ531" s="120">
        <f>(SUMPRODUCT(AN531:AW531,MMULT(AN531:AW531,幕後結果!$AB$9:$AK$18)))*252</f>
        <v>3.336452654918709E-2</v>
      </c>
      <c r="BA531" s="120">
        <f t="shared" si="116"/>
        <v>0.18265959199885204</v>
      </c>
      <c r="BB531" s="115">
        <f t="shared" si="117"/>
        <v>-8.4679999736759839E-2</v>
      </c>
      <c r="BC531" s="53"/>
      <c r="BD531" s="53"/>
    </row>
    <row r="532" spans="1:56">
      <c r="A532" s="88">
        <v>531</v>
      </c>
      <c r="B532" s="116">
        <v>0.41352663962971903</v>
      </c>
      <c r="C532" s="116">
        <v>0.15600319442266564</v>
      </c>
      <c r="D532" s="116">
        <v>0.14803561983459712</v>
      </c>
      <c r="E532" s="116">
        <v>0.70452276831385907</v>
      </c>
      <c r="F532" s="116">
        <v>5.8687407757265664E-2</v>
      </c>
      <c r="G532" s="116">
        <v>0.81087753049198996</v>
      </c>
      <c r="H532" s="116">
        <v>0.47739395491242997</v>
      </c>
      <c r="I532" s="116">
        <v>0.7179388524277428</v>
      </c>
      <c r="J532" s="116">
        <v>0.46591885524087973</v>
      </c>
      <c r="K532" s="97">
        <v>0.7282476266210649</v>
      </c>
      <c r="L532" s="98"/>
      <c r="M532" s="99">
        <v>531</v>
      </c>
      <c r="N532" s="119">
        <v>-0.21848238794175345</v>
      </c>
      <c r="O532" s="119">
        <v>-1.0110209792501044</v>
      </c>
      <c r="P532" s="119">
        <v>-1.0448955652399488</v>
      </c>
      <c r="Q532" s="119">
        <v>0.53745340334162672</v>
      </c>
      <c r="R532" s="119">
        <v>-1.5658881030315606</v>
      </c>
      <c r="S532" s="119">
        <v>0.88113466076934066</v>
      </c>
      <c r="T532" s="119">
        <v>-5.669531032788333E-2</v>
      </c>
      <c r="U532" s="116">
        <v>0.57672936063644853</v>
      </c>
      <c r="V532" s="116">
        <v>-8.553293823920477E-2</v>
      </c>
      <c r="W532" s="91">
        <v>0.60752169904248765</v>
      </c>
      <c r="X532" s="53"/>
      <c r="Y532" s="92">
        <v>531</v>
      </c>
      <c r="Z532" s="116">
        <f>(幕後結果!$AB$2+幕後結果!$AB$4*幕後結果_最佳化!$N1533)*12/3</f>
        <v>-8.9421745288884746E-2</v>
      </c>
      <c r="AA532" s="116">
        <f>(幕後結果!$AC$2+幕後結果!$AC$4*幕後結果_最佳化!$O1533)*12/3</f>
        <v>-0.42598394850964705</v>
      </c>
      <c r="AB532" s="116">
        <f>(幕後結果!$AD$2+幕後結果!$AD$4*幕後結果_最佳化!$P1533)*12/3</f>
        <v>-0.87895889138381478</v>
      </c>
      <c r="AC532" s="116">
        <f>(幕後結果!$AE$2+幕後結果!$AE$4*幕後結果_最佳化!$Q1533)*12/3</f>
        <v>0.23264369804910282</v>
      </c>
      <c r="AD532" s="116">
        <f>(幕後結果!$AF$2+幕後結果!$AF$4*幕後結果_最佳化!$R1533)*12/3</f>
        <v>-1.4371930595963818</v>
      </c>
      <c r="AE532" s="116">
        <f>(幕後結果!$AG$2+幕後結果!$AG$4*幕後結果_最佳化!$S1533)*12/3</f>
        <v>1.0962256068159069</v>
      </c>
      <c r="AF532" s="116">
        <f>(幕後結果!$AH$2+幕後結果!$AH$4*幕後結果_最佳化!$T1533)*12/3</f>
        <v>-0.2803831950209183</v>
      </c>
      <c r="AG532" s="116">
        <f>(幕後結果!$AI$2+幕後結果!$AI$4*幕後結果_最佳化!$U1533)*12/3</f>
        <v>4.9032784854458382E-2</v>
      </c>
      <c r="AH532" s="116">
        <f>(幕後結果!$AJ$2+幕後結果!$AJ$4*幕後結果_最佳化!$V1533)*12/3</f>
        <v>-0.62382854520182551</v>
      </c>
      <c r="AI532" s="93">
        <f>(幕後結果!$AK$2+幕後結果!$AK$4*幕後結果_最佳化!$W1533)*12/3</f>
        <v>0.43780386910989622</v>
      </c>
      <c r="AJ532" s="53"/>
      <c r="AK532" s="53"/>
      <c r="AL532" s="53"/>
      <c r="AM532" s="101">
        <v>531</v>
      </c>
      <c r="AN532" s="120">
        <f t="shared" si="105"/>
        <v>0.13679163417243201</v>
      </c>
      <c r="AO532" s="120">
        <f t="shared" si="106"/>
        <v>9.4532544857965944E-2</v>
      </c>
      <c r="AP532" s="120">
        <f t="shared" si="107"/>
        <v>0.10585434344836263</v>
      </c>
      <c r="AQ532" s="120">
        <f t="shared" si="108"/>
        <v>0.10133053521955931</v>
      </c>
      <c r="AR532" s="120">
        <f t="shared" si="109"/>
        <v>0.14888790563668969</v>
      </c>
      <c r="AS532" s="120">
        <f t="shared" si="110"/>
        <v>8.225465289983945E-2</v>
      </c>
      <c r="AT532" s="120">
        <f t="shared" si="111"/>
        <v>9.4249332409234915E-2</v>
      </c>
      <c r="AU532" s="120">
        <f t="shared" si="112"/>
        <v>6.6176968554564217E-2</v>
      </c>
      <c r="AV532" s="120">
        <f t="shared" si="113"/>
        <v>0.14319703979563567</v>
      </c>
      <c r="AW532" s="120">
        <f t="shared" si="114"/>
        <v>2.6725043005716095E-2</v>
      </c>
      <c r="AX532" s="120">
        <f t="shared" si="115"/>
        <v>1</v>
      </c>
      <c r="AY532" s="120">
        <f>SUMPRODUCT(AN532:AW532,幕後結果_最佳化!$Z$1005:$AI$1005)</f>
        <v>1.9575465350046992E-2</v>
      </c>
      <c r="AZ532" s="120">
        <f>(SUMPRODUCT(AN532:AW532,MMULT(AN532:AW532,幕後結果!$AB$9:$AK$18)))*252</f>
        <v>3.08309470950364E-2</v>
      </c>
      <c r="BA532" s="120">
        <f t="shared" si="116"/>
        <v>0.17558743433126528</v>
      </c>
      <c r="BB532" s="115">
        <f t="shared" si="117"/>
        <v>-0.132837151694743</v>
      </c>
      <c r="BC532" s="53"/>
      <c r="BD532" s="53"/>
    </row>
    <row r="533" spans="1:56">
      <c r="A533" s="88">
        <v>532</v>
      </c>
      <c r="B533" s="116">
        <v>0.17812643413934559</v>
      </c>
      <c r="C533" s="116">
        <v>0.30142867072773227</v>
      </c>
      <c r="D533" s="116">
        <v>0.89594038377618324</v>
      </c>
      <c r="E533" s="116">
        <v>0.30458825933836442</v>
      </c>
      <c r="F533" s="116">
        <v>9.6295048622147439E-2</v>
      </c>
      <c r="G533" s="116">
        <v>0.95305838984106872</v>
      </c>
      <c r="H533" s="116">
        <v>0.8787343702508541</v>
      </c>
      <c r="I533" s="116">
        <v>0.42847199985444284</v>
      </c>
      <c r="J533" s="116">
        <v>8.3542981753829348E-2</v>
      </c>
      <c r="K533" s="97">
        <v>7.3319440139567593E-2</v>
      </c>
      <c r="L533" s="98"/>
      <c r="M533" s="99">
        <v>532</v>
      </c>
      <c r="N533" s="119">
        <v>-0.9225286979168027</v>
      </c>
      <c r="O533" s="119">
        <v>-0.52029591670065767</v>
      </c>
      <c r="P533" s="119">
        <v>1.2587539104331213</v>
      </c>
      <c r="Q533" s="119">
        <v>-0.51124927546924825</v>
      </c>
      <c r="R533" s="119">
        <v>-1.3029550815482318</v>
      </c>
      <c r="S533" s="119">
        <v>1.6752600488970864</v>
      </c>
      <c r="T533" s="119">
        <v>1.1686832833535428</v>
      </c>
      <c r="U533" s="116">
        <v>-0.18026567738875629</v>
      </c>
      <c r="V533" s="116">
        <v>-1.3816279627960333</v>
      </c>
      <c r="W533" s="91">
        <v>-1.4515064759619358</v>
      </c>
      <c r="X533" s="53"/>
      <c r="Y533" s="92">
        <v>532</v>
      </c>
      <c r="Z533" s="116">
        <f>(幕後結果!$AB$2+幕後結果!$AB$4*幕後結果_最佳化!$N1534)*12/3</f>
        <v>-1.2181467771202799</v>
      </c>
      <c r="AA533" s="116">
        <f>(幕後結果!$AC$2+幕後結果!$AC$4*幕後結果_最佳化!$O1534)*12/3</f>
        <v>-3.7642501177015619E-2</v>
      </c>
      <c r="AB533" s="116">
        <f>(幕後結果!$AD$2+幕後結果!$AD$4*幕後結果_最佳化!$P1534)*12/3</f>
        <v>0.79103793308573467</v>
      </c>
      <c r="AC533" s="116">
        <f>(幕後結果!$AE$2+幕後結果!$AE$4*幕後結果_最佳化!$Q1534)*12/3</f>
        <v>-0.31557865744093577</v>
      </c>
      <c r="AD533" s="116">
        <f>(幕後結果!$AF$2+幕後結果!$AF$4*幕後結果_最佳化!$R1534)*12/3</f>
        <v>-1.1335673305961507</v>
      </c>
      <c r="AE533" s="116">
        <f>(幕後結果!$AG$2+幕後結果!$AG$4*幕後結果_最佳化!$S1534)*12/3</f>
        <v>1.4149989716357301</v>
      </c>
      <c r="AF533" s="116">
        <f>(幕後結果!$AH$2+幕後結果!$AH$4*幕後結果_最佳化!$T1534)*12/3</f>
        <v>0.39744943130087568</v>
      </c>
      <c r="AG533" s="116">
        <f>(幕後結果!$AI$2+幕後結果!$AI$4*幕後結果_最佳化!$U1534)*12/3</f>
        <v>-6.3085916986986207E-2</v>
      </c>
      <c r="AH533" s="116">
        <f>(幕後結果!$AJ$2+幕後結果!$AJ$4*幕後結果_最佳化!$V1534)*12/3</f>
        <v>-0.75350921771202872</v>
      </c>
      <c r="AI533" s="93">
        <f>(幕後結果!$AK$2+幕後結果!$AK$4*幕後結果_最佳化!$W1534)*12/3</f>
        <v>-0.60464648170856872</v>
      </c>
      <c r="AJ533" s="53"/>
      <c r="AK533" s="53"/>
      <c r="AL533" s="53"/>
      <c r="AM533" s="101">
        <v>532</v>
      </c>
      <c r="AN533" s="120">
        <f t="shared" si="105"/>
        <v>0.13517248744227875</v>
      </c>
      <c r="AO533" s="120">
        <f t="shared" si="106"/>
        <v>0.16820042602528024</v>
      </c>
      <c r="AP533" s="120">
        <f t="shared" si="107"/>
        <v>0.15463304322274166</v>
      </c>
      <c r="AQ533" s="120">
        <f t="shared" si="108"/>
        <v>2.6894823862438346E-3</v>
      </c>
      <c r="AR533" s="120">
        <f t="shared" si="109"/>
        <v>8.0842771714519576E-2</v>
      </c>
      <c r="AS533" s="120">
        <f t="shared" si="110"/>
        <v>0.10138220642953598</v>
      </c>
      <c r="AT533" s="120">
        <f t="shared" si="111"/>
        <v>9.980120548225567E-2</v>
      </c>
      <c r="AU533" s="120">
        <f t="shared" si="112"/>
        <v>0.14727396818831368</v>
      </c>
      <c r="AV533" s="120">
        <f t="shared" si="113"/>
        <v>1.1699582923178164E-2</v>
      </c>
      <c r="AW533" s="120">
        <f t="shared" si="114"/>
        <v>9.8304826185652436E-2</v>
      </c>
      <c r="AX533" s="120">
        <f t="shared" si="115"/>
        <v>1</v>
      </c>
      <c r="AY533" s="120">
        <f>SUMPRODUCT(AN533:AW533,幕後結果_最佳化!$Z$1005:$AI$1005)</f>
        <v>0.13195019715895709</v>
      </c>
      <c r="AZ533" s="120">
        <f>(SUMPRODUCT(AN533:AW533,MMULT(AN533:AW533,幕後結果!$AB$9:$AK$18)))*252</f>
        <v>2.8394609444136847E-2</v>
      </c>
      <c r="BA533" s="120">
        <f t="shared" si="116"/>
        <v>0.1685070011724642</v>
      </c>
      <c r="BB533" s="115">
        <f t="shared" si="117"/>
        <v>0.52846585921860689</v>
      </c>
      <c r="BC533" s="53"/>
      <c r="BD533" s="53"/>
    </row>
    <row r="534" spans="1:56">
      <c r="A534" s="88">
        <v>533</v>
      </c>
      <c r="B534" s="116">
        <v>0.17176619269241211</v>
      </c>
      <c r="C534" s="116">
        <v>0.11250945743761176</v>
      </c>
      <c r="D534" s="116">
        <v>8.0277100090005105E-2</v>
      </c>
      <c r="E534" s="116">
        <v>0.75821852962191572</v>
      </c>
      <c r="F534" s="116">
        <v>0.1698793016893192</v>
      </c>
      <c r="G534" s="116">
        <v>2.0427864890755654E-2</v>
      </c>
      <c r="H534" s="116">
        <v>0.77662745081404938</v>
      </c>
      <c r="I534" s="116">
        <v>0.31401279098526613</v>
      </c>
      <c r="J534" s="116">
        <v>0.84329249983330801</v>
      </c>
      <c r="K534" s="97">
        <v>0.16891450048560475</v>
      </c>
      <c r="L534" s="98"/>
      <c r="M534" s="99">
        <v>533</v>
      </c>
      <c r="N534" s="119">
        <v>-0.94720881311840821</v>
      </c>
      <c r="O534" s="119">
        <v>-1.213290130712791</v>
      </c>
      <c r="P534" s="119">
        <v>-1.4032100882254466</v>
      </c>
      <c r="Q534" s="119">
        <v>0.70058356052026249</v>
      </c>
      <c r="R534" s="119">
        <v>-0.95464232922110204</v>
      </c>
      <c r="S534" s="119">
        <v>-2.0449911584888114</v>
      </c>
      <c r="T534" s="119">
        <v>0.76085262413859989</v>
      </c>
      <c r="U534" s="116">
        <v>-0.48450772685579135</v>
      </c>
      <c r="V534" s="116">
        <v>1.0080822037071326</v>
      </c>
      <c r="W534" s="91">
        <v>-0.95846367325333304</v>
      </c>
      <c r="X534" s="53"/>
      <c r="Y534" s="92">
        <v>533</v>
      </c>
      <c r="Z534" s="116">
        <f>(幕後結果!$AB$2+幕後結果!$AB$4*幕後結果_最佳化!$N1535)*12/3</f>
        <v>-1.2577138672702473</v>
      </c>
      <c r="AA534" s="116">
        <f>(幕後結果!$AC$2+幕後結果!$AC$4*幕後結果_最佳化!$O1535)*12/3</f>
        <v>-0.53354692562324801</v>
      </c>
      <c r="AB534" s="116">
        <f>(幕後結果!$AD$2+幕後結果!$AD$4*幕後結果_最佳化!$P1535)*12/3</f>
        <v>-1.3145390845405884</v>
      </c>
      <c r="AC534" s="116">
        <f>(幕後結果!$AE$2+幕後結果!$AE$4*幕後結果_最佳化!$Q1535)*12/3</f>
        <v>0.18597506387152885</v>
      </c>
      <c r="AD534" s="116">
        <f>(幕後結果!$AF$2+幕後結果!$AF$4*幕後結果_最佳化!$R1535)*12/3</f>
        <v>-1.2549299240121039</v>
      </c>
      <c r="AE534" s="116">
        <f>(幕後結果!$AG$2+幕後結果!$AG$4*幕後結果_最佳化!$S1535)*12/3</f>
        <v>-0.77746635522975194</v>
      </c>
      <c r="AF534" s="116">
        <f>(幕後結果!$AH$2+幕後結果!$AH$4*幕後結果_最佳化!$T1535)*12/3</f>
        <v>3.0357001064134526E-2</v>
      </c>
      <c r="AG534" s="116">
        <f>(幕後結果!$AI$2+幕後結果!$AI$4*幕後結果_最佳化!$U1535)*12/3</f>
        <v>-0.67608233258558459</v>
      </c>
      <c r="AH534" s="116">
        <f>(幕後結果!$AJ$2+幕後結果!$AJ$4*幕後結果_最佳化!$V1535)*12/3</f>
        <v>-0.4638274925059338</v>
      </c>
      <c r="AI534" s="93">
        <f>(幕後結果!$AK$2+幕後結果!$AK$4*幕後結果_最佳化!$W1535)*12/3</f>
        <v>-0.61553978169873746</v>
      </c>
      <c r="AJ534" s="53"/>
      <c r="AK534" s="53"/>
      <c r="AL534" s="53"/>
      <c r="AM534" s="101">
        <v>533</v>
      </c>
      <c r="AN534" s="120">
        <f t="shared" si="105"/>
        <v>8.9369586706264478E-2</v>
      </c>
      <c r="AO534" s="120">
        <f t="shared" si="106"/>
        <v>0.11425967925310763</v>
      </c>
      <c r="AP534" s="120">
        <f t="shared" si="107"/>
        <v>0.1886030344390898</v>
      </c>
      <c r="AQ534" s="120">
        <f t="shared" si="108"/>
        <v>0.14901016903685704</v>
      </c>
      <c r="AR534" s="120">
        <f t="shared" si="109"/>
        <v>7.2305865120246379E-2</v>
      </c>
      <c r="AS534" s="120">
        <f t="shared" si="110"/>
        <v>0.10804960122656686</v>
      </c>
      <c r="AT534" s="120">
        <f t="shared" si="111"/>
        <v>1.4953240165998964E-2</v>
      </c>
      <c r="AU534" s="120">
        <f t="shared" si="112"/>
        <v>2.6465437533619407E-2</v>
      </c>
      <c r="AV534" s="120">
        <f t="shared" si="113"/>
        <v>0.16450823985696239</v>
      </c>
      <c r="AW534" s="120">
        <f t="shared" si="114"/>
        <v>7.2475146661287057E-2</v>
      </c>
      <c r="AX534" s="120">
        <f t="shared" si="115"/>
        <v>1</v>
      </c>
      <c r="AY534" s="120">
        <f>SUMPRODUCT(AN534:AW534,幕後結果_最佳化!$Z$1005:$AI$1005)</f>
        <v>6.8313859923112424E-2</v>
      </c>
      <c r="AZ534" s="120">
        <f>(SUMPRODUCT(AN534:AW534,MMULT(AN534:AW534,幕後結果!$AB$9:$AK$18)))*252</f>
        <v>3.0658609597167139E-2</v>
      </c>
      <c r="BA534" s="120">
        <f t="shared" si="116"/>
        <v>0.17509600108845186</v>
      </c>
      <c r="BB534" s="115">
        <f t="shared" si="117"/>
        <v>0.14514243480794461</v>
      </c>
      <c r="BC534" s="53"/>
      <c r="BD534" s="53"/>
    </row>
    <row r="535" spans="1:56">
      <c r="A535" s="88">
        <v>534</v>
      </c>
      <c r="B535" s="116">
        <v>0.55437836009584474</v>
      </c>
      <c r="C535" s="116">
        <v>0.27757462163304414</v>
      </c>
      <c r="D535" s="116">
        <v>0.63565733753284781</v>
      </c>
      <c r="E535" s="116">
        <v>0.51198156966617314</v>
      </c>
      <c r="F535" s="116">
        <v>0.65288807716105524</v>
      </c>
      <c r="G535" s="116">
        <v>0.13395564140748184</v>
      </c>
      <c r="H535" s="116">
        <v>0.86156359137910132</v>
      </c>
      <c r="I535" s="116">
        <v>0.60975993965121966</v>
      </c>
      <c r="J535" s="116">
        <v>0.27048972872555521</v>
      </c>
      <c r="K535" s="97">
        <v>0.79486715211256631</v>
      </c>
      <c r="L535" s="98"/>
      <c r="M535" s="99">
        <v>534</v>
      </c>
      <c r="N535" s="119">
        <v>0.13673118392182895</v>
      </c>
      <c r="O535" s="119">
        <v>-0.59006176217904149</v>
      </c>
      <c r="P535" s="119">
        <v>0.34687487234089331</v>
      </c>
      <c r="Q535" s="119">
        <v>3.0037857745906435E-2</v>
      </c>
      <c r="R535" s="119">
        <v>0.39312948791649016</v>
      </c>
      <c r="S535" s="119">
        <v>-1.1078854668876108</v>
      </c>
      <c r="T535" s="119">
        <v>1.0873711469186933</v>
      </c>
      <c r="U535" s="116">
        <v>0.27869340946052784</v>
      </c>
      <c r="V535" s="116">
        <v>-0.61133253307366497</v>
      </c>
      <c r="W535" s="91">
        <v>0.82342615288735277</v>
      </c>
      <c r="X535" s="53"/>
      <c r="Y535" s="92">
        <v>534</v>
      </c>
      <c r="Z535" s="116">
        <f>(幕後結果!$AB$2+幕後結果!$AB$4*幕後結果_最佳化!$N1536)*12/3</f>
        <v>0.48005563784358912</v>
      </c>
      <c r="AA535" s="116">
        <f>(幕後結果!$AC$2+幕後結果!$AC$4*幕後結果_最佳化!$O1536)*12/3</f>
        <v>-0.14227855974156811</v>
      </c>
      <c r="AB535" s="116">
        <f>(幕後結果!$AD$2+幕後結果!$AD$4*幕後結果_最佳化!$P1536)*12/3</f>
        <v>0.29418908330858895</v>
      </c>
      <c r="AC535" s="116">
        <f>(幕後結果!$AE$2+幕後結果!$AE$4*幕後結果_最佳化!$Q1536)*12/3</f>
        <v>0.1174857644164054</v>
      </c>
      <c r="AD535" s="116">
        <f>(幕後結果!$AF$2+幕後結果!$AF$4*幕後結果_最佳化!$R1536)*12/3</f>
        <v>-0.13087314702048231</v>
      </c>
      <c r="AE535" s="116">
        <f>(幕後結果!$AG$2+幕後結果!$AG$4*幕後結果_最佳化!$S1536)*12/3</f>
        <v>-0.1431972715992843</v>
      </c>
      <c r="AF535" s="116">
        <f>(幕後結果!$AH$2+幕後結果!$AH$4*幕後結果_最佳化!$T1536)*12/3</f>
        <v>0.48830563535045118</v>
      </c>
      <c r="AG535" s="116">
        <f>(幕後結果!$AI$2+幕後結果!$AI$4*幕後結果_最佳化!$U1536)*12/3</f>
        <v>-2.1936088926831538E-2</v>
      </c>
      <c r="AH535" s="116">
        <f>(幕後結果!$AJ$2+幕後結果!$AJ$4*幕後結果_最佳化!$V1536)*12/3</f>
        <v>-0.26488461996366131</v>
      </c>
      <c r="AI535" s="93">
        <f>(幕後結果!$AK$2+幕後結果!$AK$4*幕後結果_最佳化!$W1536)*12/3</f>
        <v>0.73700461871771161</v>
      </c>
      <c r="AJ535" s="53"/>
      <c r="AK535" s="53"/>
      <c r="AL535" s="53"/>
      <c r="AM535" s="101">
        <v>534</v>
      </c>
      <c r="AN535" s="120">
        <f t="shared" si="105"/>
        <v>0.14619946383507962</v>
      </c>
      <c r="AO535" s="120">
        <f t="shared" si="106"/>
        <v>0.10222578128017293</v>
      </c>
      <c r="AP535" s="120">
        <f t="shared" si="107"/>
        <v>3.3147720956736466E-2</v>
      </c>
      <c r="AQ535" s="120">
        <f t="shared" si="108"/>
        <v>4.0120997168323215E-2</v>
      </c>
      <c r="AR535" s="120">
        <f t="shared" si="109"/>
        <v>0.10251657303795556</v>
      </c>
      <c r="AS535" s="120">
        <f t="shared" si="110"/>
        <v>0.14946657302306099</v>
      </c>
      <c r="AT535" s="120">
        <f t="shared" si="111"/>
        <v>0.13434876754053374</v>
      </c>
      <c r="AU535" s="120">
        <f t="shared" si="112"/>
        <v>0.1203341893149312</v>
      </c>
      <c r="AV535" s="120">
        <f t="shared" si="113"/>
        <v>5.6447294680651662E-2</v>
      </c>
      <c r="AW535" s="120">
        <f t="shared" si="114"/>
        <v>0.11519263916255447</v>
      </c>
      <c r="AX535" s="120">
        <f t="shared" si="115"/>
        <v>0.99999999999999989</v>
      </c>
      <c r="AY535" s="120">
        <f>SUMPRODUCT(AN535:AW535,幕後結果_最佳化!$Z$1005:$AI$1005)</f>
        <v>0.12490782350204235</v>
      </c>
      <c r="AZ535" s="120">
        <f>(SUMPRODUCT(AN535:AW535,MMULT(AN535:AW535,幕後結果!$AB$9:$AK$18)))*252</f>
        <v>2.8965320292724642E-2</v>
      </c>
      <c r="BA535" s="120">
        <f t="shared" si="116"/>
        <v>0.17019201007310725</v>
      </c>
      <c r="BB535" s="115">
        <f t="shared" si="117"/>
        <v>0.4818547208345168</v>
      </c>
      <c r="BC535" s="53"/>
      <c r="BD535" s="53"/>
    </row>
    <row r="536" spans="1:56">
      <c r="A536" s="88">
        <v>535</v>
      </c>
      <c r="B536" s="116">
        <v>0.58973188836149615</v>
      </c>
      <c r="C536" s="116">
        <v>0.37769113181373482</v>
      </c>
      <c r="D536" s="116">
        <v>0.12134824657818521</v>
      </c>
      <c r="E536" s="116">
        <v>0.18806753610863258</v>
      </c>
      <c r="F536" s="116">
        <v>6.5376517922570487E-2</v>
      </c>
      <c r="G536" s="116">
        <v>0.28928053356709094</v>
      </c>
      <c r="H536" s="116">
        <v>0.66097882430743771</v>
      </c>
      <c r="I536" s="116">
        <v>0.57361461064554264</v>
      </c>
      <c r="J536" s="116">
        <v>0.35915501213197576</v>
      </c>
      <c r="K536" s="97">
        <v>0.62721223305204332</v>
      </c>
      <c r="L536" s="98"/>
      <c r="M536" s="99">
        <v>535</v>
      </c>
      <c r="N536" s="119">
        <v>0.22685534888765055</v>
      </c>
      <c r="O536" s="119">
        <v>-0.31155036132508196</v>
      </c>
      <c r="P536" s="119">
        <v>-1.1682734204339897</v>
      </c>
      <c r="Q536" s="119">
        <v>-0.88503997369393661</v>
      </c>
      <c r="R536" s="119">
        <v>-1.5111390165669298</v>
      </c>
      <c r="S536" s="119">
        <v>-0.55548777872272659</v>
      </c>
      <c r="T536" s="119">
        <v>0.41513599383701461</v>
      </c>
      <c r="U536" s="116">
        <v>0.18558428438295932</v>
      </c>
      <c r="V536" s="116">
        <v>-0.36071832516780283</v>
      </c>
      <c r="W536" s="91">
        <v>0.32447884758927903</v>
      </c>
      <c r="X536" s="53"/>
      <c r="Y536" s="92">
        <v>535</v>
      </c>
      <c r="Z536" s="116">
        <f>(幕後結果!$AB$2+幕後結果!$AB$4*幕後結果_最佳化!$N1537)*12/3</f>
        <v>0.62454244152192939</v>
      </c>
      <c r="AA536" s="116">
        <f>(幕後結果!$AC$2+幕後結果!$AC$4*幕後結果_最佳化!$O1537)*12/3</f>
        <v>5.2890308295338889E-2</v>
      </c>
      <c r="AB536" s="116">
        <f>(幕後結果!$AD$2+幕後結果!$AD$4*幕後結果_最佳化!$P1537)*12/3</f>
        <v>-0.83910717323181572</v>
      </c>
      <c r="AC536" s="116">
        <f>(幕後結果!$AE$2+幕後結果!$AE$4*幕後結果_最佳化!$Q1537)*12/3</f>
        <v>-0.722439569365117</v>
      </c>
      <c r="AD536" s="116">
        <f>(幕後結果!$AF$2+幕後結果!$AF$4*幕後結果_最佳化!$R1537)*12/3</f>
        <v>-1.3673575292737548</v>
      </c>
      <c r="AE536" s="116">
        <f>(幕後結果!$AG$2+幕後結果!$AG$4*幕後結果_最佳化!$S1537)*12/3</f>
        <v>-4.2625634320730521E-2</v>
      </c>
      <c r="AF536" s="116">
        <f>(幕後結果!$AH$2+幕後結果!$AH$4*幕後結果_最佳化!$T1537)*12/3</f>
        <v>-1.9201296695691393E-3</v>
      </c>
      <c r="AG536" s="116">
        <f>(幕後結果!$AI$2+幕後結果!$AI$4*幕後結果_最佳化!$U1537)*12/3</f>
        <v>-0.26376468709381423</v>
      </c>
      <c r="AH536" s="116">
        <f>(幕後結果!$AJ$2+幕後結果!$AJ$4*幕後結果_最佳化!$V1537)*12/3</f>
        <v>-0.81524228279597877</v>
      </c>
      <c r="AI536" s="93">
        <f>(幕後結果!$AK$2+幕後結果!$AK$4*幕後結果_最佳化!$W1537)*12/3</f>
        <v>-3.0040114458393108E-2</v>
      </c>
      <c r="AJ536" s="53"/>
      <c r="AK536" s="53"/>
      <c r="AL536" s="53"/>
      <c r="AM536" s="101">
        <v>535</v>
      </c>
      <c r="AN536" s="120">
        <f t="shared" si="105"/>
        <v>7.1050654399697002E-2</v>
      </c>
      <c r="AO536" s="120">
        <f t="shared" si="106"/>
        <v>2.268813074038557E-2</v>
      </c>
      <c r="AP536" s="120">
        <f t="shared" si="107"/>
        <v>0.15101153109208923</v>
      </c>
      <c r="AQ536" s="120">
        <f t="shared" si="108"/>
        <v>9.5357683870861305E-3</v>
      </c>
      <c r="AR536" s="120">
        <f t="shared" si="109"/>
        <v>0.13732058625623633</v>
      </c>
      <c r="AS536" s="120">
        <f t="shared" si="110"/>
        <v>0.12026609427956067</v>
      </c>
      <c r="AT536" s="120">
        <f t="shared" si="111"/>
        <v>0.11718852544357695</v>
      </c>
      <c r="AU536" s="120">
        <f t="shared" si="112"/>
        <v>0.18518500728508761</v>
      </c>
      <c r="AV536" s="120">
        <f t="shared" si="113"/>
        <v>4.8506341921477715E-2</v>
      </c>
      <c r="AW536" s="120">
        <f t="shared" si="114"/>
        <v>0.1372473601948028</v>
      </c>
      <c r="AX536" s="120">
        <f t="shared" si="115"/>
        <v>1</v>
      </c>
      <c r="AY536" s="120">
        <f>SUMPRODUCT(AN536:AW536,幕後結果_最佳化!$Z$1005:$AI$1005)</f>
        <v>5.8570112458848911E-2</v>
      </c>
      <c r="AZ536" s="120">
        <f>(SUMPRODUCT(AN536:AW536,MMULT(AN536:AW536,幕後結果!$AB$9:$AK$18)))*252</f>
        <v>2.4249408686417073E-2</v>
      </c>
      <c r="BA536" s="120">
        <f t="shared" si="116"/>
        <v>0.15572221641890752</v>
      </c>
      <c r="BB536" s="115">
        <f t="shared" si="117"/>
        <v>0.10062862460610517</v>
      </c>
      <c r="BC536" s="53"/>
      <c r="BD536" s="53"/>
    </row>
    <row r="537" spans="1:56">
      <c r="A537" s="88">
        <v>536</v>
      </c>
      <c r="B537" s="116">
        <v>0.96774334660377459</v>
      </c>
      <c r="C537" s="116">
        <v>0.96226750979876008</v>
      </c>
      <c r="D537" s="116">
        <v>0.40889351066087598</v>
      </c>
      <c r="E537" s="116">
        <v>0.17113448485830207</v>
      </c>
      <c r="F537" s="116">
        <v>0.81054735591485549</v>
      </c>
      <c r="G537" s="116">
        <v>0.75644246010793537</v>
      </c>
      <c r="H537" s="116">
        <v>0.78031379667036815</v>
      </c>
      <c r="I537" s="116">
        <v>0.57664589258891708</v>
      </c>
      <c r="J537" s="116">
        <v>0.93195237543399911</v>
      </c>
      <c r="K537" s="97">
        <v>0.95673365192493098</v>
      </c>
      <c r="L537" s="98"/>
      <c r="M537" s="99">
        <v>536</v>
      </c>
      <c r="N537" s="119">
        <v>1.8486158193335331</v>
      </c>
      <c r="O537" s="119">
        <v>1.7776279486177511</v>
      </c>
      <c r="P537" s="119">
        <v>-0.23039220041826483</v>
      </c>
      <c r="Q537" s="119">
        <v>-0.94969161865488305</v>
      </c>
      <c r="R537" s="119">
        <v>0.87991512917046677</v>
      </c>
      <c r="S537" s="119">
        <v>0.6949046158747173</v>
      </c>
      <c r="T537" s="119">
        <v>0.77325343709145355</v>
      </c>
      <c r="U537" s="116">
        <v>0.19332019052938046</v>
      </c>
      <c r="V537" s="116">
        <v>1.4904907412766881</v>
      </c>
      <c r="W537" s="91">
        <v>1.7139783823922319</v>
      </c>
      <c r="X537" s="53"/>
      <c r="Y537" s="92">
        <v>536</v>
      </c>
      <c r="Z537" s="116">
        <f>(幕後結果!$AB$2+幕後結果!$AB$4*幕後結果_最佳化!$N1538)*12/3</f>
        <v>3.2245441923894247</v>
      </c>
      <c r="AA537" s="116">
        <f>(幕後結果!$AC$2+幕後結果!$AC$4*幕後結果_最佳化!$O1538)*12/3</f>
        <v>1.4681640425607305</v>
      </c>
      <c r="AB537" s="116">
        <f>(幕後結果!$AD$2+幕後結果!$AD$4*幕後結果_最佳化!$P1538)*12/3</f>
        <v>0.34670653161304643</v>
      </c>
      <c r="AC537" s="116">
        <f>(幕後結果!$AE$2+幕後結果!$AE$4*幕後結果_最佳化!$Q1538)*12/3</f>
        <v>-0.28580746215299091</v>
      </c>
      <c r="AD537" s="116">
        <f>(幕後結果!$AF$2+幕後結果!$AF$4*幕後結果_最佳化!$R1538)*12/3</f>
        <v>0.31175940013151193</v>
      </c>
      <c r="AE537" s="116">
        <f>(幕後結果!$AG$2+幕後結果!$AG$4*幕後結果_最佳化!$S1538)*12/3</f>
        <v>1.0146154632731739</v>
      </c>
      <c r="AF537" s="116">
        <f>(幕後結果!$AH$2+幕後結果!$AH$4*幕後結果_最佳化!$T1538)*12/3</f>
        <v>0.68873013778252645</v>
      </c>
      <c r="AG537" s="116">
        <f>(幕後結果!$AI$2+幕後結果!$AI$4*幕後結果_最佳化!$U1538)*12/3</f>
        <v>0.50099880907262284</v>
      </c>
      <c r="AH537" s="116">
        <f>(幕後結果!$AJ$2+幕後結果!$AJ$4*幕後結果_最佳化!$V1538)*12/3</f>
        <v>0.94413680922315246</v>
      </c>
      <c r="AI537" s="93">
        <f>(幕後結果!$AK$2+幕後結果!$AK$4*幕後結果_最佳化!$W1538)*12/3</f>
        <v>1.7688538144563752</v>
      </c>
      <c r="AJ537" s="53"/>
      <c r="AK537" s="53"/>
      <c r="AL537" s="53"/>
      <c r="AM537" s="101">
        <v>536</v>
      </c>
      <c r="AN537" s="120">
        <f t="shared" si="105"/>
        <v>0.17411024161812547</v>
      </c>
      <c r="AO537" s="120">
        <f t="shared" si="106"/>
        <v>5.1560522281212405E-2</v>
      </c>
      <c r="AP537" s="120">
        <f t="shared" si="107"/>
        <v>0.17794638135534044</v>
      </c>
      <c r="AQ537" s="120">
        <f t="shared" si="108"/>
        <v>1.7355637013854855E-2</v>
      </c>
      <c r="AR537" s="120">
        <f t="shared" si="109"/>
        <v>0.1725918224488184</v>
      </c>
      <c r="AS537" s="120">
        <f t="shared" si="110"/>
        <v>0.12571936606934378</v>
      </c>
      <c r="AT537" s="120">
        <f t="shared" si="111"/>
        <v>0.14887371787094753</v>
      </c>
      <c r="AU537" s="120">
        <f t="shared" si="112"/>
        <v>0.10875961804986119</v>
      </c>
      <c r="AV537" s="120">
        <f t="shared" si="113"/>
        <v>2.2600224658267765E-2</v>
      </c>
      <c r="AW537" s="120">
        <f t="shared" si="114"/>
        <v>4.8246863422824837E-4</v>
      </c>
      <c r="AX537" s="120">
        <f t="shared" si="115"/>
        <v>1</v>
      </c>
      <c r="AY537" s="120">
        <f>SUMPRODUCT(AN537:AW537,幕後結果_最佳化!$Z$1005:$AI$1005)</f>
        <v>5.3256669201113188E-2</v>
      </c>
      <c r="AZ537" s="120">
        <f>(SUMPRODUCT(AN537:AW537,MMULT(AN537:AW537,幕後結果!$AB$9:$AK$18)))*252</f>
        <v>3.6811432997021019E-2</v>
      </c>
      <c r="BA537" s="120">
        <f t="shared" si="116"/>
        <v>0.19186305792679584</v>
      </c>
      <c r="BB537" s="115">
        <f t="shared" si="117"/>
        <v>5.3979485748969512E-2</v>
      </c>
      <c r="BC537" s="53"/>
      <c r="BD537" s="53"/>
    </row>
    <row r="538" spans="1:56">
      <c r="A538" s="88">
        <v>537</v>
      </c>
      <c r="B538" s="116">
        <v>0.81948307120376462</v>
      </c>
      <c r="C538" s="116">
        <v>0.63123040144328768</v>
      </c>
      <c r="D538" s="116">
        <v>0.46781845221298579</v>
      </c>
      <c r="E538" s="116">
        <v>0.60790142548934889</v>
      </c>
      <c r="F538" s="116">
        <v>9.9720364948281404E-2</v>
      </c>
      <c r="G538" s="116">
        <v>0.6205124074091346</v>
      </c>
      <c r="H538" s="116">
        <v>0.55826233953169058</v>
      </c>
      <c r="I538" s="116">
        <v>0.29954566126584914</v>
      </c>
      <c r="J538" s="116">
        <v>0.54971462445013763</v>
      </c>
      <c r="K538" s="97">
        <v>0.9312487477878757</v>
      </c>
      <c r="L538" s="98"/>
      <c r="M538" s="99">
        <v>537</v>
      </c>
      <c r="N538" s="119">
        <v>0.9133968577624878</v>
      </c>
      <c r="O538" s="119">
        <v>0.33511386117053715</v>
      </c>
      <c r="P538" s="119">
        <v>-8.0754863573621619E-2</v>
      </c>
      <c r="Q538" s="119">
        <v>0.27385357611739869</v>
      </c>
      <c r="R538" s="119">
        <v>-1.2831465725361606</v>
      </c>
      <c r="S538" s="119">
        <v>0.30682683009312095</v>
      </c>
      <c r="T538" s="119">
        <v>0.14656507638740421</v>
      </c>
      <c r="U538" s="116">
        <v>-0.52570768629590436</v>
      </c>
      <c r="V538" s="116">
        <v>0.12494037886531494</v>
      </c>
      <c r="W538" s="91">
        <v>1.4851560004113853</v>
      </c>
      <c r="X538" s="53"/>
      <c r="Y538" s="92">
        <v>537</v>
      </c>
      <c r="Z538" s="116">
        <f>(幕後結果!$AB$2+幕後結果!$AB$4*幕後結果_最佳化!$N1539)*12/3</f>
        <v>1.725203826262071</v>
      </c>
      <c r="AA538" s="116">
        <f>(幕後結果!$AC$2+幕後結果!$AC$4*幕後結果_最佳化!$O1539)*12/3</f>
        <v>0.48145030504739217</v>
      </c>
      <c r="AB538" s="116">
        <f>(幕後結果!$AD$2+幕後結果!$AD$4*幕後結果_最佳化!$P1539)*12/3</f>
        <v>0.18025621949181792</v>
      </c>
      <c r="AC538" s="116">
        <f>(幕後結果!$AE$2+幕後結果!$AE$4*幕後結果_最佳化!$Q1539)*12/3</f>
        <v>0.41043200663212404</v>
      </c>
      <c r="AD538" s="116">
        <f>(幕後結果!$AF$2+幕後結果!$AF$4*幕後結果_最佳化!$R1539)*12/3</f>
        <v>-0.99687090217629215</v>
      </c>
      <c r="AE538" s="116">
        <f>(幕後結果!$AG$2+幕後結果!$AG$4*幕後結果_最佳化!$S1539)*12/3</f>
        <v>0.96801014173986244</v>
      </c>
      <c r="AF538" s="116">
        <f>(幕後結果!$AH$2+幕後結果!$AH$4*幕後結果_最佳化!$T1539)*12/3</f>
        <v>9.4181085040215828E-2</v>
      </c>
      <c r="AG538" s="116">
        <f>(幕後結果!$AI$2+幕後結果!$AI$4*幕後結果_最佳化!$U1539)*12/3</f>
        <v>-0.19963675399072103</v>
      </c>
      <c r="AH538" s="116">
        <f>(幕後結果!$AJ$2+幕後結果!$AJ$4*幕後結果_最佳化!$V1539)*12/3</f>
        <v>-0.30530912819135697</v>
      </c>
      <c r="AI538" s="93">
        <f>(幕後結果!$AK$2+幕後結果!$AK$4*幕後結果_最佳化!$W1539)*12/3</f>
        <v>0.95948388666669737</v>
      </c>
      <c r="AJ538" s="53"/>
      <c r="AK538" s="53"/>
      <c r="AL538" s="53"/>
      <c r="AM538" s="101">
        <v>537</v>
      </c>
      <c r="AN538" s="120">
        <f t="shared" si="105"/>
        <v>0.13140444709201413</v>
      </c>
      <c r="AO538" s="120">
        <f t="shared" si="106"/>
        <v>0.11469357697363224</v>
      </c>
      <c r="AP538" s="120">
        <f t="shared" si="107"/>
        <v>2.8278395020846919E-3</v>
      </c>
      <c r="AQ538" s="120">
        <f t="shared" si="108"/>
        <v>0.12319208099866401</v>
      </c>
      <c r="AR538" s="120">
        <f t="shared" si="109"/>
        <v>0.13144300986541901</v>
      </c>
      <c r="AS538" s="120">
        <f t="shared" si="110"/>
        <v>0.10553294597017332</v>
      </c>
      <c r="AT538" s="120">
        <f t="shared" si="111"/>
        <v>7.5851764936114729E-2</v>
      </c>
      <c r="AU538" s="120">
        <f t="shared" si="112"/>
        <v>0.11269219332031627</v>
      </c>
      <c r="AV538" s="120">
        <f t="shared" si="113"/>
        <v>9.02966506574088E-2</v>
      </c>
      <c r="AW538" s="120">
        <f t="shared" si="114"/>
        <v>0.11206549068417278</v>
      </c>
      <c r="AX538" s="120">
        <f t="shared" si="115"/>
        <v>0.99999999999999989</v>
      </c>
      <c r="AY538" s="120">
        <f>SUMPRODUCT(AN538:AW538,幕後結果_最佳化!$Z$1005:$AI$1005)</f>
        <v>8.189607820869442E-2</v>
      </c>
      <c r="AZ538" s="120">
        <f>(SUMPRODUCT(AN538:AW538,MMULT(AN538:AW538,幕後結果!$AB$9:$AK$18)))*252</f>
        <v>2.8193844330467951E-2</v>
      </c>
      <c r="BA538" s="120">
        <f t="shared" si="116"/>
        <v>0.16791022699784533</v>
      </c>
      <c r="BB538" s="115">
        <f t="shared" si="117"/>
        <v>0.232243615567233</v>
      </c>
      <c r="BC538" s="53"/>
      <c r="BD538" s="53"/>
    </row>
    <row r="539" spans="1:56">
      <c r="A539" s="88">
        <v>538</v>
      </c>
      <c r="B539" s="116">
        <v>7.3005854792994151E-2</v>
      </c>
      <c r="C539" s="116">
        <v>0.55751429400421504</v>
      </c>
      <c r="D539" s="116">
        <v>0.15684768159929074</v>
      </c>
      <c r="E539" s="116">
        <v>7.0892396490757292E-2</v>
      </c>
      <c r="F539" s="116">
        <v>0.39078418880847954</v>
      </c>
      <c r="G539" s="116">
        <v>5.7308938016245037E-2</v>
      </c>
      <c r="H539" s="116">
        <v>0.778689060824445</v>
      </c>
      <c r="I539" s="116">
        <v>0.93006389472397677</v>
      </c>
      <c r="J539" s="116">
        <v>0.50757369608853375</v>
      </c>
      <c r="K539" s="97">
        <v>0.61196238100793399</v>
      </c>
      <c r="L539" s="98"/>
      <c r="M539" s="99">
        <v>538</v>
      </c>
      <c r="N539" s="119">
        <v>-1.4537641367913028</v>
      </c>
      <c r="O539" s="119">
        <v>0.14467001832574097</v>
      </c>
      <c r="P539" s="119">
        <v>-1.0074983230129495</v>
      </c>
      <c r="Q539" s="119">
        <v>-1.4691769778458894</v>
      </c>
      <c r="R539" s="119">
        <v>-0.27727575119284498</v>
      </c>
      <c r="S539" s="119">
        <v>-1.5777725331925521</v>
      </c>
      <c r="T539" s="119">
        <v>0.76777330220897011</v>
      </c>
      <c r="U539" s="116">
        <v>1.4762670702289604</v>
      </c>
      <c r="V539" s="116">
        <v>1.8985581263374879E-2</v>
      </c>
      <c r="W539" s="91">
        <v>0.28443735174306123</v>
      </c>
      <c r="X539" s="53"/>
      <c r="Y539" s="92">
        <v>538</v>
      </c>
      <c r="Z539" s="116">
        <f>(幕後結果!$AB$2+幕後結果!$AB$4*幕後結果_最佳化!$N1540)*12/3</f>
        <v>-2.0698219143350962</v>
      </c>
      <c r="AA539" s="116">
        <f>(幕後結果!$AC$2+幕後結果!$AC$4*幕後結果_最佳化!$O1540)*12/3</f>
        <v>0.46679994742550984</v>
      </c>
      <c r="AB539" s="116">
        <f>(幕後結果!$AD$2+幕後結果!$AD$4*幕後結果_最佳化!$P1540)*12/3</f>
        <v>-1.0208100173598447</v>
      </c>
      <c r="AC539" s="116">
        <f>(幕後結果!$AE$2+幕後結果!$AE$4*幕後結果_最佳化!$Q1540)*12/3</f>
        <v>-1.3544673254508091</v>
      </c>
      <c r="AD539" s="116">
        <f>(幕後結果!$AF$2+幕後結果!$AF$4*幕後結果_最佳化!$R1540)*12/3</f>
        <v>-0.93928733825627286</v>
      </c>
      <c r="AE539" s="116">
        <f>(幕後結果!$AG$2+幕後結果!$AG$4*幕後結果_最佳化!$S1540)*12/3</f>
        <v>-0.99983750838135366</v>
      </c>
      <c r="AF539" s="116">
        <f>(幕後結果!$AH$2+幕後結果!$AH$4*幕後結果_最佳化!$T1540)*12/3</f>
        <v>0.11612832169581166</v>
      </c>
      <c r="AG539" s="116">
        <f>(幕後結果!$AI$2+幕後結果!$AI$4*幕後結果_最佳化!$U1540)*12/3</f>
        <v>0.23606604973442699</v>
      </c>
      <c r="AH539" s="116">
        <f>(幕後結果!$AJ$2+幕後結果!$AJ$4*幕後結果_最佳化!$V1540)*12/3</f>
        <v>-0.4587383381573229</v>
      </c>
      <c r="AI539" s="93">
        <f>(幕後結果!$AK$2+幕後結果!$AK$4*幕後結果_最佳化!$W1540)*12/3</f>
        <v>8.4837347937947727E-2</v>
      </c>
      <c r="AJ539" s="53"/>
      <c r="AK539" s="53"/>
      <c r="AL539" s="53"/>
      <c r="AM539" s="101">
        <v>538</v>
      </c>
      <c r="AN539" s="120">
        <f t="shared" si="105"/>
        <v>0.11896657203137058</v>
      </c>
      <c r="AO539" s="120">
        <f t="shared" si="106"/>
        <v>0.16671534021297288</v>
      </c>
      <c r="AP539" s="120">
        <f t="shared" si="107"/>
        <v>2.5852262099605169E-2</v>
      </c>
      <c r="AQ539" s="120">
        <f t="shared" si="108"/>
        <v>8.8636134730086386E-3</v>
      </c>
      <c r="AR539" s="120">
        <f t="shared" si="109"/>
        <v>0.12833424340037378</v>
      </c>
      <c r="AS539" s="120">
        <f t="shared" si="110"/>
        <v>0.1179776053581045</v>
      </c>
      <c r="AT539" s="120">
        <f t="shared" si="111"/>
        <v>0.12233194269871456</v>
      </c>
      <c r="AU539" s="120">
        <f t="shared" si="112"/>
        <v>0.15567437846962975</v>
      </c>
      <c r="AV539" s="120">
        <f t="shared" si="113"/>
        <v>8.9767853288345176E-2</v>
      </c>
      <c r="AW539" s="120">
        <f t="shared" si="114"/>
        <v>6.5516188967874839E-2</v>
      </c>
      <c r="AX539" s="120">
        <f t="shared" si="115"/>
        <v>0.99999999999999989</v>
      </c>
      <c r="AY539" s="120">
        <f>SUMPRODUCT(AN539:AW539,幕後結果_最佳化!$Z$1005:$AI$1005)</f>
        <v>8.5473456156034508E-2</v>
      </c>
      <c r="AZ539" s="120">
        <f>(SUMPRODUCT(AN539:AW539,MMULT(AN539:AW539,幕後結果!$AB$9:$AK$18)))*252</f>
        <v>2.4643898129010886E-2</v>
      </c>
      <c r="BA539" s="120">
        <f t="shared" si="116"/>
        <v>0.15698375116237631</v>
      </c>
      <c r="BB539" s="115">
        <f t="shared" si="117"/>
        <v>0.27119657824967253</v>
      </c>
      <c r="BC539" s="53"/>
      <c r="BD539" s="53"/>
    </row>
    <row r="540" spans="1:56">
      <c r="A540" s="88">
        <v>539</v>
      </c>
      <c r="B540" s="116">
        <v>0.27225093001823586</v>
      </c>
      <c r="C540" s="116">
        <v>0.61196154338781539</v>
      </c>
      <c r="D540" s="116">
        <v>0.43914852897851286</v>
      </c>
      <c r="E540" s="116">
        <v>7.1025820384184701E-2</v>
      </c>
      <c r="F540" s="116">
        <v>0.90014139692989992</v>
      </c>
      <c r="G540" s="116">
        <v>0.92162135077223239</v>
      </c>
      <c r="H540" s="116">
        <v>0.26887642494445596</v>
      </c>
      <c r="I540" s="116">
        <v>0.42600688235176221</v>
      </c>
      <c r="J540" s="116">
        <v>0.10821169309725187</v>
      </c>
      <c r="K540" s="97">
        <v>0.40806462289775403</v>
      </c>
      <c r="L540" s="98"/>
      <c r="M540" s="99">
        <v>539</v>
      </c>
      <c r="N540" s="119">
        <v>-0.6060194163131436</v>
      </c>
      <c r="O540" s="119">
        <v>0.28443516546643677</v>
      </c>
      <c r="P540" s="119">
        <v>-0.15312835189800128</v>
      </c>
      <c r="Q540" s="119">
        <v>-1.4681936053776572</v>
      </c>
      <c r="R540" s="119">
        <v>1.2823576700374884</v>
      </c>
      <c r="S540" s="119">
        <v>1.4160621850716697</v>
      </c>
      <c r="T540" s="119">
        <v>-0.61621466640533396</v>
      </c>
      <c r="U540" s="116">
        <v>-0.18654962750074922</v>
      </c>
      <c r="V540" s="116">
        <v>-1.2360946422237735</v>
      </c>
      <c r="W540" s="91">
        <v>-0.23252632149073996</v>
      </c>
      <c r="X540" s="53"/>
      <c r="Y540" s="92">
        <v>539</v>
      </c>
      <c r="Z540" s="116">
        <f>(幕後結果!$AB$2+幕後結果!$AB$4*幕後結果_最佳化!$N1541)*12/3</f>
        <v>-0.71072000150706371</v>
      </c>
      <c r="AA540" s="116">
        <f>(幕後結果!$AC$2+幕後結果!$AC$4*幕後結果_最佳化!$O1541)*12/3</f>
        <v>0.52338752487855067</v>
      </c>
      <c r="AB540" s="116">
        <f>(幕後結果!$AD$2+幕後結果!$AD$4*幕後結果_最佳化!$P1541)*12/3</f>
        <v>-0.18261824576480654</v>
      </c>
      <c r="AC540" s="116">
        <f>(幕後結果!$AE$2+幕後結果!$AE$4*幕後結果_最佳化!$Q1541)*12/3</f>
        <v>-1.1086723500406552</v>
      </c>
      <c r="AD540" s="116">
        <f>(幕後結果!$AF$2+幕後結果!$AF$4*幕後結果_最佳化!$R1541)*12/3</f>
        <v>0.1643560508920977</v>
      </c>
      <c r="AE540" s="116">
        <f>(幕後結果!$AG$2+幕後結果!$AG$4*幕後結果_最佳化!$S1541)*12/3</f>
        <v>0.91695877235223355</v>
      </c>
      <c r="AF540" s="116">
        <f>(幕後結果!$AH$2+幕後結果!$AH$4*幕後結果_最佳化!$T1541)*12/3</f>
        <v>-0.31279815079259843</v>
      </c>
      <c r="AG540" s="116">
        <f>(幕後結果!$AI$2+幕後結果!$AI$4*幕後結果_最佳化!$U1541)*12/3</f>
        <v>0.23274687669421992</v>
      </c>
      <c r="AH540" s="116">
        <f>(幕後結果!$AJ$2+幕後結果!$AJ$4*幕後結果_最佳化!$V1541)*12/3</f>
        <v>-0.82279977821138495</v>
      </c>
      <c r="AI540" s="93">
        <f>(幕後結果!$AK$2+幕後結果!$AK$4*幕後結果_最佳化!$W1541)*12/3</f>
        <v>-0.15137092091091681</v>
      </c>
      <c r="AJ540" s="53"/>
      <c r="AK540" s="53"/>
      <c r="AL540" s="53"/>
      <c r="AM540" s="101">
        <v>539</v>
      </c>
      <c r="AN540" s="120">
        <f t="shared" si="105"/>
        <v>0.12542144371436642</v>
      </c>
      <c r="AO540" s="120">
        <f t="shared" si="106"/>
        <v>0.14414678099716083</v>
      </c>
      <c r="AP540" s="120">
        <f t="shared" si="107"/>
        <v>8.7631131874194561E-3</v>
      </c>
      <c r="AQ540" s="120">
        <f t="shared" si="108"/>
        <v>0.15788950486258399</v>
      </c>
      <c r="AR540" s="120">
        <f t="shared" si="109"/>
        <v>0.14456127267898514</v>
      </c>
      <c r="AS540" s="120">
        <f t="shared" si="110"/>
        <v>0.15362971806996154</v>
      </c>
      <c r="AT540" s="120">
        <f t="shared" si="111"/>
        <v>3.0010586996532481E-3</v>
      </c>
      <c r="AU540" s="120">
        <f t="shared" si="112"/>
        <v>1.173478562937132E-2</v>
      </c>
      <c r="AV540" s="120">
        <f t="shared" si="113"/>
        <v>0.17047488606999534</v>
      </c>
      <c r="AW540" s="120">
        <f t="shared" si="114"/>
        <v>8.0377436090502713E-2</v>
      </c>
      <c r="AX540" s="120">
        <f t="shared" si="115"/>
        <v>1</v>
      </c>
      <c r="AY540" s="120">
        <f>SUMPRODUCT(AN540:AW540,幕後結果_最佳化!$Z$1005:$AI$1005)</f>
        <v>7.9170324109638132E-2</v>
      </c>
      <c r="AZ540" s="120">
        <f>(SUMPRODUCT(AN540:AW540,MMULT(AN540:AW540,幕後結果!$AB$9:$AK$18)))*252</f>
        <v>3.1106204352559827E-2</v>
      </c>
      <c r="BA540" s="120">
        <f t="shared" si="116"/>
        <v>0.17636951083608479</v>
      </c>
      <c r="BB540" s="115">
        <f t="shared" si="117"/>
        <v>0.20564962695478151</v>
      </c>
      <c r="BC540" s="53"/>
      <c r="BD540" s="53"/>
    </row>
    <row r="541" spans="1:56">
      <c r="A541" s="88">
        <v>540</v>
      </c>
      <c r="B541" s="116">
        <v>0.37245408400355373</v>
      </c>
      <c r="C541" s="116">
        <v>0.66101944473782925</v>
      </c>
      <c r="D541" s="116">
        <v>0.64624627941189083</v>
      </c>
      <c r="E541" s="116">
        <v>0.19253379665138248</v>
      </c>
      <c r="F541" s="116">
        <v>0.5775726668855663</v>
      </c>
      <c r="G541" s="116">
        <v>0.67220871482358424</v>
      </c>
      <c r="H541" s="116">
        <v>0.89751432980872026</v>
      </c>
      <c r="I541" s="116">
        <v>0.3717147810565864</v>
      </c>
      <c r="J541" s="116">
        <v>4.0585534107464349E-2</v>
      </c>
      <c r="K541" s="97">
        <v>3.1921194944783071E-2</v>
      </c>
      <c r="L541" s="98"/>
      <c r="M541" s="99">
        <v>540</v>
      </c>
      <c r="N541" s="119">
        <v>-0.32536060436212361</v>
      </c>
      <c r="O541" s="119">
        <v>0.41524697957102213</v>
      </c>
      <c r="P541" s="119">
        <v>0.37520576749646672</v>
      </c>
      <c r="Q541" s="119">
        <v>-0.86859700484642099</v>
      </c>
      <c r="R541" s="119">
        <v>0.19568763105197756</v>
      </c>
      <c r="S541" s="119">
        <v>0.44602031660071717</v>
      </c>
      <c r="T541" s="119">
        <v>1.2675146171364442</v>
      </c>
      <c r="U541" s="116">
        <v>-0.32731511407226982</v>
      </c>
      <c r="V541" s="116">
        <v>-1.7439313100722775</v>
      </c>
      <c r="W541" s="91">
        <v>-1.8532789276850288</v>
      </c>
      <c r="X541" s="53"/>
      <c r="Y541" s="92">
        <v>540</v>
      </c>
      <c r="Z541" s="116">
        <f>(幕後結果!$AB$2+幕後結果!$AB$4*幕後結果_最佳化!$N1542)*12/3</f>
        <v>-0.26076859637236005</v>
      </c>
      <c r="AA541" s="116">
        <f>(幕後結果!$AC$2+幕後結果!$AC$4*幕後結果_最佳化!$O1542)*12/3</f>
        <v>0.60277371221164433</v>
      </c>
      <c r="AB541" s="116">
        <f>(幕後結果!$AD$2+幕後結果!$AD$4*幕後結果_最佳化!$P1542)*12/3</f>
        <v>0.28995559046550012</v>
      </c>
      <c r="AC541" s="116">
        <f>(幕後結果!$AE$2+幕後結果!$AE$4*幕後結果_最佳化!$Q1542)*12/3</f>
        <v>-0.54990955122909457</v>
      </c>
      <c r="AD541" s="116">
        <f>(幕後結果!$AF$2+幕後結果!$AF$4*幕後結果_最佳化!$R1542)*12/3</f>
        <v>-0.32646091724097159</v>
      </c>
      <c r="AE541" s="116">
        <f>(幕後結果!$AG$2+幕後結果!$AG$4*幕後結果_最佳化!$S1542)*12/3</f>
        <v>0.60232839882471434</v>
      </c>
      <c r="AF541" s="116">
        <f>(幕後結果!$AH$2+幕後結果!$AH$4*幕後結果_最佳化!$T1542)*12/3</f>
        <v>0.60335679259537633</v>
      </c>
      <c r="AG541" s="116">
        <f>(幕後結果!$AI$2+幕後結果!$AI$4*幕後結果_最佳化!$U1542)*12/3</f>
        <v>-8.9121772438942315E-4</v>
      </c>
      <c r="AH541" s="116">
        <f>(幕後結果!$AJ$2+幕後結果!$AJ$4*幕後結果_最佳化!$V1542)*12/3</f>
        <v>-0.79619076088874507</v>
      </c>
      <c r="AI541" s="93">
        <f>(幕後結果!$AK$2+幕後結果!$AK$4*幕後結果_最佳化!$W1542)*12/3</f>
        <v>-1.0063553096631503</v>
      </c>
      <c r="AJ541" s="53"/>
      <c r="AK541" s="53"/>
      <c r="AL541" s="53"/>
      <c r="AM541" s="101">
        <v>540</v>
      </c>
      <c r="AN541" s="120">
        <f t="shared" si="105"/>
        <v>3.7915894894826344E-2</v>
      </c>
      <c r="AO541" s="120">
        <f t="shared" si="106"/>
        <v>0.14700868372369855</v>
      </c>
      <c r="AP541" s="120">
        <f t="shared" si="107"/>
        <v>8.4037511872523965E-2</v>
      </c>
      <c r="AQ541" s="120">
        <f t="shared" si="108"/>
        <v>0.11972873689133604</v>
      </c>
      <c r="AR541" s="120">
        <f t="shared" si="109"/>
        <v>0.16680135312701186</v>
      </c>
      <c r="AS541" s="120">
        <f t="shared" si="110"/>
        <v>7.6113548085465456E-3</v>
      </c>
      <c r="AT541" s="120">
        <f t="shared" si="111"/>
        <v>8.95716790000049E-2</v>
      </c>
      <c r="AU541" s="120">
        <f t="shared" si="112"/>
        <v>0.16129511453108886</v>
      </c>
      <c r="AV541" s="120">
        <f t="shared" si="113"/>
        <v>0.16826783947654825</v>
      </c>
      <c r="AW541" s="120">
        <f t="shared" si="114"/>
        <v>1.7761831674414707E-2</v>
      </c>
      <c r="AX541" s="120">
        <f t="shared" si="115"/>
        <v>0.99999999999999989</v>
      </c>
      <c r="AY541" s="120">
        <f>SUMPRODUCT(AN541:AW541,幕後結果_最佳化!$Z$1005:$AI$1005)</f>
        <v>-4.6992128182356818E-2</v>
      </c>
      <c r="AZ541" s="120">
        <f>(SUMPRODUCT(AN541:AW541,MMULT(AN541:AW541,幕後結果!$AB$9:$AK$18)))*252</f>
        <v>2.0883857382051587E-2</v>
      </c>
      <c r="BA541" s="120">
        <f t="shared" si="116"/>
        <v>0.14451248175175591</v>
      </c>
      <c r="BB541" s="115">
        <f t="shared" si="117"/>
        <v>-0.62203712158769686</v>
      </c>
      <c r="BC541" s="53"/>
      <c r="BD541" s="53"/>
    </row>
    <row r="542" spans="1:56">
      <c r="A542" s="88">
        <v>541</v>
      </c>
      <c r="B542" s="116">
        <v>0.57633265274788315</v>
      </c>
      <c r="C542" s="116">
        <v>0.66475690670563536</v>
      </c>
      <c r="D542" s="116">
        <v>9.4620209566687041E-2</v>
      </c>
      <c r="E542" s="116">
        <v>0.2577829381729988</v>
      </c>
      <c r="F542" s="116">
        <v>0.50160932791146062</v>
      </c>
      <c r="G542" s="116">
        <v>0.95285342225831648</v>
      </c>
      <c r="H542" s="116">
        <v>0.58825614291664885</v>
      </c>
      <c r="I542" s="116">
        <v>0.80756168679014984</v>
      </c>
      <c r="J542" s="116">
        <v>0.77608056868721542</v>
      </c>
      <c r="K542" s="97">
        <v>0.89138571391331856</v>
      </c>
      <c r="L542" s="98"/>
      <c r="M542" s="99">
        <v>541</v>
      </c>
      <c r="N542" s="119">
        <v>0.19252026644507525</v>
      </c>
      <c r="O542" s="119">
        <v>0.42548083922824698</v>
      </c>
      <c r="P542" s="119">
        <v>-1.312829464467568</v>
      </c>
      <c r="Q542" s="119">
        <v>-0.65019561008103011</v>
      </c>
      <c r="R542" s="119">
        <v>4.0339977869605576E-3</v>
      </c>
      <c r="S542" s="119">
        <v>1.6731734495741613</v>
      </c>
      <c r="T542" s="119">
        <v>0.22306140725604404</v>
      </c>
      <c r="U542" s="116">
        <v>0.86894607516023847</v>
      </c>
      <c r="V542" s="116">
        <v>0.75902289251856847</v>
      </c>
      <c r="W542" s="91">
        <v>1.2339311197686373</v>
      </c>
      <c r="X542" s="53"/>
      <c r="Y542" s="92">
        <v>541</v>
      </c>
      <c r="Z542" s="116">
        <f>(幕後結果!$AB$2+幕後結果!$AB$4*幕後結果_最佳化!$N1543)*12/3</f>
        <v>0.56949653548727841</v>
      </c>
      <c r="AA542" s="116">
        <f>(幕後結果!$AC$2+幕後結果!$AC$4*幕後結果_最佳化!$O1543)*12/3</f>
        <v>0.58342933560610355</v>
      </c>
      <c r="AB542" s="116">
        <f>(幕後結果!$AD$2+幕後結果!$AD$4*幕後結果_最佳化!$P1543)*12/3</f>
        <v>-0.90899478493675756</v>
      </c>
      <c r="AC542" s="116">
        <f>(幕後結果!$AE$2+幕後結果!$AE$4*幕後結果_最佳化!$Q1543)*12/3</f>
        <v>-0.53085479972242133</v>
      </c>
      <c r="AD542" s="116">
        <f>(幕後結果!$AF$2+幕後結果!$AF$4*幕後結果_最佳化!$R1543)*12/3</f>
        <v>-0.55538598058464062</v>
      </c>
      <c r="AE542" s="116">
        <f>(幕後結果!$AG$2+幕後結果!$AG$4*幕後結果_最佳化!$S1543)*12/3</f>
        <v>1.351323887319837</v>
      </c>
      <c r="AF542" s="116">
        <f>(幕後結果!$AH$2+幕後結果!$AH$4*幕後結果_最佳化!$T1543)*12/3</f>
        <v>6.7125218496033284E-2</v>
      </c>
      <c r="AG542" s="116">
        <f>(幕後結果!$AI$2+幕後結果!$AI$4*幕後結果_最佳化!$U1543)*12/3</f>
        <v>0.56335448879450245</v>
      </c>
      <c r="AH542" s="116">
        <f>(幕後結果!$AJ$2+幕後結果!$AJ$4*幕後結果_最佳化!$V1543)*12/3</f>
        <v>0.12848006900021558</v>
      </c>
      <c r="AI542" s="93">
        <f>(幕後結果!$AK$2+幕後結果!$AK$4*幕後結果_最佳化!$W1543)*12/3</f>
        <v>1.1328129276315391</v>
      </c>
      <c r="AJ542" s="53"/>
      <c r="AK542" s="53"/>
      <c r="AL542" s="53"/>
      <c r="AM542" s="101">
        <v>541</v>
      </c>
      <c r="AN542" s="120">
        <f t="shared" si="105"/>
        <v>2.2866658164220097E-2</v>
      </c>
      <c r="AO542" s="120">
        <f t="shared" si="106"/>
        <v>8.6562496353003532E-2</v>
      </c>
      <c r="AP542" s="120">
        <f t="shared" si="107"/>
        <v>3.40881016464838E-2</v>
      </c>
      <c r="AQ542" s="120">
        <f t="shared" si="108"/>
        <v>3.6587042248618196E-2</v>
      </c>
      <c r="AR542" s="120">
        <f t="shared" si="109"/>
        <v>0.16482910204463405</v>
      </c>
      <c r="AS542" s="120">
        <f t="shared" si="110"/>
        <v>0.16468649723153417</v>
      </c>
      <c r="AT542" s="120">
        <f t="shared" si="111"/>
        <v>0.14852360383921828</v>
      </c>
      <c r="AU542" s="120">
        <f t="shared" si="112"/>
        <v>0.17155377194023905</v>
      </c>
      <c r="AV542" s="120">
        <f t="shared" si="113"/>
        <v>8.2764693235211254E-2</v>
      </c>
      <c r="AW542" s="120">
        <f t="shared" si="114"/>
        <v>8.7538033296837806E-2</v>
      </c>
      <c r="AX542" s="120">
        <f t="shared" si="115"/>
        <v>1.0000000000000002</v>
      </c>
      <c r="AY542" s="120">
        <f>SUMPRODUCT(AN542:AW542,幕後結果_最佳化!$Z$1005:$AI$1005)</f>
        <v>5.3510453933459032E-2</v>
      </c>
      <c r="AZ542" s="120">
        <f>(SUMPRODUCT(AN542:AW542,MMULT(AN542:AW542,幕後結果!$AB$9:$AK$18)))*252</f>
        <v>1.8646725959543028E-2</v>
      </c>
      <c r="BA542" s="120">
        <f t="shared" si="116"/>
        <v>0.13655301519755259</v>
      </c>
      <c r="BB542" s="115">
        <f t="shared" si="117"/>
        <v>7.7702084557479623E-2</v>
      </c>
      <c r="BC542" s="53"/>
      <c r="BD542" s="53"/>
    </row>
    <row r="543" spans="1:56">
      <c r="A543" s="88">
        <v>542</v>
      </c>
      <c r="B543" s="116">
        <v>9.1796991951457185E-2</v>
      </c>
      <c r="C543" s="116">
        <v>0.5160647472491231</v>
      </c>
      <c r="D543" s="116">
        <v>0.74642864518491536</v>
      </c>
      <c r="E543" s="116">
        <v>0.20340002832611548</v>
      </c>
      <c r="F543" s="116">
        <v>0.7424501230357885</v>
      </c>
      <c r="G543" s="116">
        <v>6.3911152940796967E-2</v>
      </c>
      <c r="H543" s="116">
        <v>0.99100819340525637</v>
      </c>
      <c r="I543" s="116">
        <v>0.50755769782875015</v>
      </c>
      <c r="J543" s="116">
        <v>0.68054186753912149</v>
      </c>
      <c r="K543" s="97">
        <v>0.23159191843812499</v>
      </c>
      <c r="L543" s="98"/>
      <c r="M543" s="99">
        <v>542</v>
      </c>
      <c r="N543" s="119">
        <v>-1.3297702404811673</v>
      </c>
      <c r="O543" s="119">
        <v>4.0279238650051813E-2</v>
      </c>
      <c r="P543" s="119">
        <v>0.66329332679076414</v>
      </c>
      <c r="Q543" s="119">
        <v>-0.82953797663419759</v>
      </c>
      <c r="R543" s="119">
        <v>0.65091748477816358</v>
      </c>
      <c r="S543" s="119">
        <v>-1.5227458351842647</v>
      </c>
      <c r="T543" s="119">
        <v>2.3659553488921041</v>
      </c>
      <c r="U543" s="116">
        <v>1.8945472360292454E-2</v>
      </c>
      <c r="V543" s="116">
        <v>0.46921458000092547</v>
      </c>
      <c r="W543" s="91">
        <v>-0.73361431011242528</v>
      </c>
      <c r="X543" s="53"/>
      <c r="Y543" s="92">
        <v>542</v>
      </c>
      <c r="Z543" s="116">
        <f>(幕後結果!$AB$2+幕後結果!$AB$4*幕後結果_最佳化!$N1544)*12/3</f>
        <v>-1.8710352541727608</v>
      </c>
      <c r="AA543" s="116">
        <f>(幕後結果!$AC$2+幕後結果!$AC$4*幕後結果_最佳化!$O1544)*12/3</f>
        <v>0.38551724317928998</v>
      </c>
      <c r="AB543" s="116">
        <f>(幕後結果!$AD$2+幕後結果!$AD$4*幕後結果_最佳化!$P1544)*12/3</f>
        <v>0.2869063573177586</v>
      </c>
      <c r="AC543" s="116">
        <f>(幕後結果!$AE$2+幕後結果!$AE$4*幕後結果_最佳化!$Q1544)*12/3</f>
        <v>-0.6549093134434143</v>
      </c>
      <c r="AD543" s="116">
        <f>(幕後結果!$AF$2+幕後結果!$AF$4*幕後結果_最佳化!$R1544)*12/3</f>
        <v>-0.19478474909709417</v>
      </c>
      <c r="AE543" s="116">
        <f>(幕後結果!$AG$2+幕後結果!$AG$4*幕後結果_最佳化!$S1544)*12/3</f>
        <v>-0.71815696414773045</v>
      </c>
      <c r="AF543" s="116">
        <f>(幕後結果!$AH$2+幕後結果!$AH$4*幕後結果_最佳化!$T1544)*12/3</f>
        <v>1.0351297051806285</v>
      </c>
      <c r="AG543" s="116">
        <f>(幕後結果!$AI$2+幕後結果!$AI$4*幕後結果_最佳化!$U1544)*12/3</f>
        <v>-0.12338830044048182</v>
      </c>
      <c r="AH543" s="116">
        <f>(幕後結果!$AJ$2+幕後結果!$AJ$4*幕後結果_最佳化!$V1544)*12/3</f>
        <v>0.20488324496394017</v>
      </c>
      <c r="AI543" s="93">
        <f>(幕後結果!$AK$2+幕後結果!$AK$4*幕後結果_最佳化!$W1544)*12/3</f>
        <v>2.6606783216887586E-3</v>
      </c>
      <c r="AJ543" s="53"/>
      <c r="AK543" s="53"/>
      <c r="AL543" s="53"/>
      <c r="AM543" s="101">
        <v>542</v>
      </c>
      <c r="AN543" s="120">
        <f t="shared" si="105"/>
        <v>0.1412485869776762</v>
      </c>
      <c r="AO543" s="120">
        <f t="shared" si="106"/>
        <v>0.11775590439378093</v>
      </c>
      <c r="AP543" s="120">
        <f t="shared" si="107"/>
        <v>3.8850831873590917E-2</v>
      </c>
      <c r="AQ543" s="120">
        <f t="shared" si="108"/>
        <v>5.396092834509908E-2</v>
      </c>
      <c r="AR543" s="120">
        <f t="shared" si="109"/>
        <v>7.0875927736385472E-2</v>
      </c>
      <c r="AS543" s="120">
        <f t="shared" si="110"/>
        <v>0.13486632026041917</v>
      </c>
      <c r="AT543" s="120">
        <f t="shared" si="111"/>
        <v>7.6139874466548865E-2</v>
      </c>
      <c r="AU543" s="120">
        <f t="shared" si="112"/>
        <v>0.10074904048858818</v>
      </c>
      <c r="AV543" s="120">
        <f t="shared" si="113"/>
        <v>0.14672796507004973</v>
      </c>
      <c r="AW543" s="120">
        <f t="shared" si="114"/>
        <v>0.11882462038786139</v>
      </c>
      <c r="AX543" s="120">
        <f t="shared" si="115"/>
        <v>1</v>
      </c>
      <c r="AY543" s="120">
        <f>SUMPRODUCT(AN543:AW543,幕後結果_最佳化!$Z$1005:$AI$1005)</f>
        <v>0.11187618924626967</v>
      </c>
      <c r="AZ543" s="120">
        <f>(SUMPRODUCT(AN543:AW543,MMULT(AN543:AW543,幕後結果!$AB$9:$AK$18)))*252</f>
        <v>2.9880894525964576E-2</v>
      </c>
      <c r="BA543" s="120">
        <f t="shared" si="116"/>
        <v>0.17286091092541592</v>
      </c>
      <c r="BB543" s="115">
        <f t="shared" si="117"/>
        <v>0.39902710726793944</v>
      </c>
      <c r="BC543" s="53"/>
      <c r="BD543" s="53"/>
    </row>
    <row r="544" spans="1:56">
      <c r="A544" s="88">
        <v>543</v>
      </c>
      <c r="B544" s="116">
        <v>0.75400767934402557</v>
      </c>
      <c r="C544" s="116">
        <v>1.9996536438022572E-2</v>
      </c>
      <c r="D544" s="116">
        <v>0.44888790601097051</v>
      </c>
      <c r="E544" s="116">
        <v>6.3579371390156014E-2</v>
      </c>
      <c r="F544" s="116">
        <v>0.97310455078418401</v>
      </c>
      <c r="G544" s="116">
        <v>0.54493346453026303</v>
      </c>
      <c r="H544" s="116">
        <v>0.8004469586050782</v>
      </c>
      <c r="I544" s="116">
        <v>6.9163138028463189E-2</v>
      </c>
      <c r="J544" s="116">
        <v>0.90175757369891674</v>
      </c>
      <c r="K544" s="97">
        <v>0.85231503940646247</v>
      </c>
      <c r="L544" s="98"/>
      <c r="M544" s="99">
        <v>543</v>
      </c>
      <c r="N544" s="119">
        <v>0.68715566173998288</v>
      </c>
      <c r="O544" s="119">
        <v>-2.05382045028044</v>
      </c>
      <c r="P544" s="119">
        <v>-0.128471549265186</v>
      </c>
      <c r="Q544" s="119">
        <v>-1.5254024711549881</v>
      </c>
      <c r="R544" s="119">
        <v>1.9285166246775933</v>
      </c>
      <c r="S544" s="119">
        <v>0.1128706936039576</v>
      </c>
      <c r="T544" s="119">
        <v>0.84321880563261653</v>
      </c>
      <c r="U544" s="116">
        <v>-1.4820526886110874</v>
      </c>
      <c r="V544" s="116">
        <v>1.291631319029396</v>
      </c>
      <c r="W544" s="91">
        <v>1.0464140229391785</v>
      </c>
      <c r="X544" s="53"/>
      <c r="Y544" s="92">
        <v>543</v>
      </c>
      <c r="Z544" s="116">
        <f>(幕後結果!$AB$2+幕後結果!$AB$4*幕後結果_最佳化!$N1545)*12/3</f>
        <v>1.3624945874463394</v>
      </c>
      <c r="AA544" s="116">
        <f>(幕後結果!$AC$2+幕後結果!$AC$4*幕後結果_最佳化!$O1545)*12/3</f>
        <v>-1.2207892693052833</v>
      </c>
      <c r="AB544" s="116">
        <f>(幕後結果!$AD$2+幕後結果!$AD$4*幕後結果_最佳化!$P1545)*12/3</f>
        <v>-5.9220556515555273E-2</v>
      </c>
      <c r="AC544" s="116">
        <f>(幕後結果!$AE$2+幕後結果!$AE$4*幕後結果_最佳化!$Q1545)*12/3</f>
        <v>-1.0909876824974509</v>
      </c>
      <c r="AD544" s="116">
        <f>(幕後結果!$AF$2+幕後結果!$AF$4*幕後結果_最佳化!$R1545)*12/3</f>
        <v>0.75436323627554358</v>
      </c>
      <c r="AE544" s="116">
        <f>(幕後結果!$AG$2+幕後結果!$AG$4*幕後結果_最佳化!$S1545)*12/3</f>
        <v>5.6030647165297987E-2</v>
      </c>
      <c r="AF544" s="116">
        <f>(幕後結果!$AH$2+幕後結果!$AH$4*幕後結果_最佳化!$T1545)*12/3</f>
        <v>0.30730316497381305</v>
      </c>
      <c r="AG544" s="116">
        <f>(幕後結果!$AI$2+幕後結果!$AI$4*幕後結果_最佳化!$U1545)*12/3</f>
        <v>-0.63244256953038092</v>
      </c>
      <c r="AH544" s="116">
        <f>(幕後結果!$AJ$2+幕後結果!$AJ$4*幕後結果_最佳化!$V1545)*12/3</f>
        <v>0.27375711002366893</v>
      </c>
      <c r="AI544" s="93">
        <f>(幕後結果!$AK$2+幕後結果!$AK$4*幕後結果_最佳化!$W1545)*12/3</f>
        <v>1.1550881962870734</v>
      </c>
      <c r="AJ544" s="53"/>
      <c r="AK544" s="53"/>
      <c r="AL544" s="53"/>
      <c r="AM544" s="101">
        <v>543</v>
      </c>
      <c r="AN544" s="120">
        <f t="shared" si="105"/>
        <v>0.10726102967892211</v>
      </c>
      <c r="AO544" s="120">
        <f t="shared" si="106"/>
        <v>3.3005627446731703E-2</v>
      </c>
      <c r="AP544" s="120">
        <f t="shared" si="107"/>
        <v>6.6276576779156188E-2</v>
      </c>
      <c r="AQ544" s="120">
        <f t="shared" si="108"/>
        <v>0.17348681192647589</v>
      </c>
      <c r="AR544" s="120">
        <f t="shared" si="109"/>
        <v>2.3017478937015792E-2</v>
      </c>
      <c r="AS544" s="120">
        <f t="shared" si="110"/>
        <v>9.1668227483045414E-2</v>
      </c>
      <c r="AT544" s="120">
        <f t="shared" si="111"/>
        <v>0.13131805817353931</v>
      </c>
      <c r="AU544" s="120">
        <f t="shared" si="112"/>
        <v>5.6087247589961829E-2</v>
      </c>
      <c r="AV544" s="120">
        <f t="shared" si="113"/>
        <v>0.13849318103146369</v>
      </c>
      <c r="AW544" s="120">
        <f t="shared" si="114"/>
        <v>0.17938576095368802</v>
      </c>
      <c r="AX544" s="120">
        <f t="shared" si="115"/>
        <v>1</v>
      </c>
      <c r="AY544" s="120">
        <f>SUMPRODUCT(AN544:AW544,幕後結果_最佳化!$Z$1005:$AI$1005)</f>
        <v>9.7058022408825009E-2</v>
      </c>
      <c r="AZ544" s="120">
        <f>(SUMPRODUCT(AN544:AW544,MMULT(AN544:AW544,幕後結果!$AB$9:$AK$18)))*252</f>
        <v>3.0917150011986683E-2</v>
      </c>
      <c r="BA544" s="120">
        <f t="shared" si="116"/>
        <v>0.17583273305043826</v>
      </c>
      <c r="BB544" s="115">
        <f t="shared" si="117"/>
        <v>0.30800876190265203</v>
      </c>
      <c r="BC544" s="53"/>
      <c r="BD544" s="53"/>
    </row>
    <row r="545" spans="1:56">
      <c r="A545" s="88">
        <v>544</v>
      </c>
      <c r="B545" s="116">
        <v>0.69294187368240778</v>
      </c>
      <c r="C545" s="116">
        <v>9.1621271757865275E-2</v>
      </c>
      <c r="D545" s="116">
        <v>0.74449137636902218</v>
      </c>
      <c r="E545" s="116">
        <v>0.35285508296144807</v>
      </c>
      <c r="F545" s="116">
        <v>0.42530543964366063</v>
      </c>
      <c r="G545" s="116">
        <v>0.28208395223260685</v>
      </c>
      <c r="H545" s="116">
        <v>0.2603068313892658</v>
      </c>
      <c r="I545" s="116">
        <v>0.98215310583905113</v>
      </c>
      <c r="J545" s="116">
        <v>0.69287867729994135</v>
      </c>
      <c r="K545" s="97">
        <v>0.71712600448964992</v>
      </c>
      <c r="L545" s="98"/>
      <c r="M545" s="99">
        <v>544</v>
      </c>
      <c r="N545" s="119">
        <v>0.50420652931260801</v>
      </c>
      <c r="O545" s="119">
        <v>-1.3308373250372363</v>
      </c>
      <c r="P545" s="119">
        <v>0.65725456260775095</v>
      </c>
      <c r="Q545" s="119">
        <v>-0.3776236867433963</v>
      </c>
      <c r="R545" s="119">
        <v>-0.18833904526973821</v>
      </c>
      <c r="S545" s="119">
        <v>-0.57666185626472144</v>
      </c>
      <c r="T545" s="119">
        <v>-0.64239974878790984</v>
      </c>
      <c r="U545" s="116">
        <v>2.1003986427002039</v>
      </c>
      <c r="V545" s="116">
        <v>0.50402665607563046</v>
      </c>
      <c r="W545" s="91">
        <v>0.57432485771658859</v>
      </c>
      <c r="X545" s="53"/>
      <c r="Y545" s="92">
        <v>544</v>
      </c>
      <c r="Z545" s="116">
        <f>(幕後結果!$AB$2+幕後結果!$AB$4*幕後結果_最佳化!$N1546)*12/3</f>
        <v>1.0691910612479947</v>
      </c>
      <c r="AA545" s="116">
        <f>(幕後結果!$AC$2+幕後結果!$AC$4*幕後結果_最佳化!$O1546)*12/3</f>
        <v>-0.69267067711364561</v>
      </c>
      <c r="AB545" s="116">
        <f>(幕後結果!$AD$2+幕後結果!$AD$4*幕後結果_最佳化!$P1546)*12/3</f>
        <v>0.55842218018664391</v>
      </c>
      <c r="AC545" s="116">
        <f>(幕後結果!$AE$2+幕後結果!$AE$4*幕後結果_最佳化!$Q1546)*12/3</f>
        <v>-0.13031967861777347</v>
      </c>
      <c r="AD545" s="116">
        <f>(幕後結果!$AF$2+幕後結果!$AF$4*幕後結果_最佳化!$R1546)*12/3</f>
        <v>-0.35252217328804242</v>
      </c>
      <c r="AE545" s="116">
        <f>(幕後結果!$AG$2+幕後結果!$AG$4*幕後結果_最佳化!$S1546)*12/3</f>
        <v>0.10137881891034589</v>
      </c>
      <c r="AF545" s="116">
        <f>(幕後結果!$AH$2+幕後結果!$AH$4*幕後結果_最佳化!$T1546)*12/3</f>
        <v>-0.40038167356882298</v>
      </c>
      <c r="AG545" s="116">
        <f>(幕後結果!$AI$2+幕後結果!$AI$4*幕後結果_最佳化!$U1546)*12/3</f>
        <v>0.53603097774860342</v>
      </c>
      <c r="AH545" s="116">
        <f>(幕後結果!$AJ$2+幕後結果!$AJ$4*幕後結果_最佳化!$V1546)*12/3</f>
        <v>0.20387950606517002</v>
      </c>
      <c r="AI545" s="93">
        <f>(幕後結果!$AK$2+幕後結果!$AK$4*幕後結果_最佳化!$W1546)*12/3</f>
        <v>1.0778404141155007</v>
      </c>
      <c r="AJ545" s="53"/>
      <c r="AK545" s="53"/>
      <c r="AL545" s="53"/>
      <c r="AM545" s="101">
        <v>544</v>
      </c>
      <c r="AN545" s="120">
        <f t="shared" si="105"/>
        <v>0.2033484230235037</v>
      </c>
      <c r="AO545" s="120">
        <f t="shared" si="106"/>
        <v>6.6103455499103209E-2</v>
      </c>
      <c r="AP545" s="120">
        <f t="shared" si="107"/>
        <v>8.1145853988926122E-3</v>
      </c>
      <c r="AQ545" s="120">
        <f t="shared" si="108"/>
        <v>4.6574943152374784E-3</v>
      </c>
      <c r="AR545" s="120">
        <f t="shared" si="109"/>
        <v>0.15870732638280946</v>
      </c>
      <c r="AS545" s="120">
        <f t="shared" si="110"/>
        <v>3.0452140225603132E-2</v>
      </c>
      <c r="AT545" s="120">
        <f t="shared" si="111"/>
        <v>9.6595879643712662E-2</v>
      </c>
      <c r="AU545" s="120">
        <f t="shared" si="112"/>
        <v>6.3091292328293185E-3</v>
      </c>
      <c r="AV545" s="120">
        <f t="shared" si="113"/>
        <v>0.20009203130621439</v>
      </c>
      <c r="AW545" s="120">
        <f t="shared" si="114"/>
        <v>0.225619534972094</v>
      </c>
      <c r="AX545" s="120">
        <f t="shared" si="115"/>
        <v>1</v>
      </c>
      <c r="AY545" s="120">
        <f>SUMPRODUCT(AN545:AW545,幕後結果_最佳化!$Z$1005:$AI$1005)</f>
        <v>2.598456217439191E-2</v>
      </c>
      <c r="AZ545" s="120">
        <f>(SUMPRODUCT(AN545:AW545,MMULT(AN545:AW545,幕後結果!$AB$9:$AK$18)))*252</f>
        <v>4.4963284109869044E-2</v>
      </c>
      <c r="BA545" s="120">
        <f t="shared" si="116"/>
        <v>0.21204547651357489</v>
      </c>
      <c r="BB545" s="115">
        <f t="shared" si="117"/>
        <v>-7.9772688876601355E-2</v>
      </c>
      <c r="BC545" s="53"/>
      <c r="BD545" s="53"/>
    </row>
    <row r="546" spans="1:56">
      <c r="A546" s="88">
        <v>545</v>
      </c>
      <c r="B546" s="116">
        <v>0.88622637000353022</v>
      </c>
      <c r="C546" s="116">
        <v>0.64920443246236759</v>
      </c>
      <c r="D546" s="116">
        <v>0.19206988333441544</v>
      </c>
      <c r="E546" s="116">
        <v>0.93904253397884863</v>
      </c>
      <c r="F546" s="116">
        <v>0.71855211001869468</v>
      </c>
      <c r="G546" s="116">
        <v>0.76607389007881221</v>
      </c>
      <c r="H546" s="116">
        <v>0.65280897476973143</v>
      </c>
      <c r="I546" s="116">
        <v>0.19705344295229588</v>
      </c>
      <c r="J546" s="116">
        <v>0.19406973234418956</v>
      </c>
      <c r="K546" s="97">
        <v>0.92431913000322341</v>
      </c>
      <c r="L546" s="98"/>
      <c r="M546" s="99">
        <v>545</v>
      </c>
      <c r="N546" s="119">
        <v>1.2067011397732741</v>
      </c>
      <c r="O546" s="119">
        <v>0.38317348677752627</v>
      </c>
      <c r="P546" s="119">
        <v>-0.87029398235847011</v>
      </c>
      <c r="Q546" s="119">
        <v>1.5467856897634154</v>
      </c>
      <c r="R546" s="119">
        <v>0.57854565970816652</v>
      </c>
      <c r="S546" s="119">
        <v>0.72597806139951548</v>
      </c>
      <c r="T546" s="119">
        <v>0.39291528689233796</v>
      </c>
      <c r="U546" s="116">
        <v>-0.85219317166780895</v>
      </c>
      <c r="V546" s="116">
        <v>-0.86299636651991529</v>
      </c>
      <c r="W546" s="91">
        <v>1.43473810999009</v>
      </c>
      <c r="X546" s="53"/>
      <c r="Y546" s="92">
        <v>545</v>
      </c>
      <c r="Z546" s="116">
        <f>(幕後結果!$AB$2+幕後結果!$AB$4*幕後結果_最佳化!$N1547)*12/3</f>
        <v>2.1954284128530324</v>
      </c>
      <c r="AA546" s="116">
        <f>(幕後結果!$AC$2+幕後結果!$AC$4*幕後結果_最佳化!$O1547)*12/3</f>
        <v>0.50081580508338619</v>
      </c>
      <c r="AB546" s="116">
        <f>(幕後結果!$AD$2+幕後結果!$AD$4*幕後結果_最佳化!$P1547)*12/3</f>
        <v>-0.36746512924985342</v>
      </c>
      <c r="AC546" s="116">
        <f>(幕後結果!$AE$2+幕後結果!$AE$4*幕後結果_最佳化!$Q1547)*12/3</f>
        <v>1.2902690574567452</v>
      </c>
      <c r="AD546" s="116">
        <f>(幕後結果!$AF$2+幕後結果!$AF$4*幕後結果_最佳化!$R1547)*12/3</f>
        <v>-5.5911937107729348E-3</v>
      </c>
      <c r="AE546" s="116">
        <f>(幕後結果!$AG$2+幕後結果!$AG$4*幕後結果_最佳化!$S1547)*12/3</f>
        <v>1.4589282533076944</v>
      </c>
      <c r="AF546" s="116">
        <f>(幕後結果!$AH$2+幕後結果!$AH$4*幕後結果_最佳化!$T1547)*12/3</f>
        <v>0.34109882463871677</v>
      </c>
      <c r="AG546" s="116">
        <f>(幕後結果!$AI$2+幕後結果!$AI$4*幕後結果_最佳化!$U1547)*12/3</f>
        <v>3.0568709177706127E-2</v>
      </c>
      <c r="AH546" s="116">
        <f>(幕後結果!$AJ$2+幕後結果!$AJ$4*幕後結果_最佳化!$V1547)*12/3</f>
        <v>-0.44010387899687037</v>
      </c>
      <c r="AI546" s="93">
        <f>(幕後結果!$AK$2+幕後結果!$AK$4*幕後結果_最佳化!$W1547)*12/3</f>
        <v>0.93782581616634053</v>
      </c>
      <c r="AJ546" s="53"/>
      <c r="AK546" s="53"/>
      <c r="AL546" s="53"/>
      <c r="AM546" s="101">
        <v>545</v>
      </c>
      <c r="AN546" s="120">
        <f t="shared" si="105"/>
        <v>0.13612614774974163</v>
      </c>
      <c r="AO546" s="120">
        <f t="shared" si="106"/>
        <v>2.0393376768334075E-3</v>
      </c>
      <c r="AP546" s="120">
        <f t="shared" si="107"/>
        <v>0.18436782248615449</v>
      </c>
      <c r="AQ546" s="120">
        <f t="shared" si="108"/>
        <v>9.8403638082434589E-2</v>
      </c>
      <c r="AR546" s="120">
        <f t="shared" si="109"/>
        <v>9.1525389159677062E-2</v>
      </c>
      <c r="AS546" s="120">
        <f t="shared" si="110"/>
        <v>0.13289600207110155</v>
      </c>
      <c r="AT546" s="120">
        <f t="shared" si="111"/>
        <v>0.11937103572190279</v>
      </c>
      <c r="AU546" s="120">
        <f t="shared" si="112"/>
        <v>0.1567845550810727</v>
      </c>
      <c r="AV546" s="120">
        <f t="shared" si="113"/>
        <v>2.987779601405308E-2</v>
      </c>
      <c r="AW546" s="120">
        <f t="shared" si="114"/>
        <v>4.8608275957028699E-2</v>
      </c>
      <c r="AX546" s="120">
        <f t="shared" si="115"/>
        <v>0.99999999999999989</v>
      </c>
      <c r="AY546" s="120">
        <f>SUMPRODUCT(AN546:AW546,幕後結果_最佳化!$Z$1005:$AI$1005)</f>
        <v>8.4148915025148707E-2</v>
      </c>
      <c r="AZ546" s="120">
        <f>(SUMPRODUCT(AN546:AW546,MMULT(AN546:AW546,幕後結果!$AB$9:$AK$18)))*252</f>
        <v>3.2854128036943937E-2</v>
      </c>
      <c r="BA546" s="120">
        <f t="shared" si="116"/>
        <v>0.18125707720512305</v>
      </c>
      <c r="BB546" s="115">
        <f t="shared" si="117"/>
        <v>0.22757133493037948</v>
      </c>
      <c r="BC546" s="53"/>
      <c r="BD546" s="53"/>
    </row>
    <row r="547" spans="1:56">
      <c r="A547" s="88">
        <v>546</v>
      </c>
      <c r="B547" s="116">
        <v>0.89853423377683295</v>
      </c>
      <c r="C547" s="116">
        <v>0.1387562495619421</v>
      </c>
      <c r="D547" s="116">
        <v>0.47910172742333068</v>
      </c>
      <c r="E547" s="116">
        <v>0.36407764566866985</v>
      </c>
      <c r="F547" s="116">
        <v>9.6148084136894685E-2</v>
      </c>
      <c r="G547" s="116">
        <v>0.19399379231190461</v>
      </c>
      <c r="H547" s="116">
        <v>2.0451991927377566E-2</v>
      </c>
      <c r="I547" s="116">
        <v>0.8955660774514107</v>
      </c>
      <c r="J547" s="116">
        <v>0.51405478694852746</v>
      </c>
      <c r="K547" s="97">
        <v>0.7447429900496898</v>
      </c>
      <c r="L547" s="98"/>
      <c r="M547" s="99">
        <v>546</v>
      </c>
      <c r="N547" s="119">
        <v>1.2732438282936971</v>
      </c>
      <c r="O547" s="119">
        <v>-1.0859242681376038</v>
      </c>
      <c r="P547" s="119">
        <v>-5.2408181922678938E-2</v>
      </c>
      <c r="Q547" s="119">
        <v>-0.34758044890504791</v>
      </c>
      <c r="R547" s="119">
        <v>-1.303816462369308</v>
      </c>
      <c r="S547" s="119">
        <v>-0.86327263774930407</v>
      </c>
      <c r="T547" s="119">
        <v>-2.0445019612244493</v>
      </c>
      <c r="U547" s="116">
        <v>1.2566846597295072</v>
      </c>
      <c r="V547" s="116">
        <v>3.5237417241150516E-2</v>
      </c>
      <c r="W547" s="91">
        <v>0.6580375233872181</v>
      </c>
      <c r="X547" s="53"/>
      <c r="Y547" s="92">
        <v>546</v>
      </c>
      <c r="Z547" s="116">
        <f>(幕後結果!$AB$2+幕後結果!$AB$4*幕後結果_最佳化!$N1548)*12/3</f>
        <v>2.3021094608952026</v>
      </c>
      <c r="AA547" s="116">
        <f>(幕後結果!$AC$2+幕後結果!$AC$4*幕後結果_最佳化!$O1548)*12/3</f>
        <v>-0.5565908245532829</v>
      </c>
      <c r="AB547" s="116">
        <f>(幕後結果!$AD$2+幕後結果!$AD$4*幕後結果_最佳化!$P1548)*12/3</f>
        <v>0.18041379351968731</v>
      </c>
      <c r="AC547" s="116">
        <f>(幕後結果!$AE$2+幕後結果!$AE$4*幕後結果_最佳化!$Q1548)*12/3</f>
        <v>-7.1784770079572569E-2</v>
      </c>
      <c r="AD547" s="116">
        <f>(幕後結果!$AF$2+幕後結果!$AF$4*幕後結果_最佳化!$R1548)*12/3</f>
        <v>-0.93789279217355348</v>
      </c>
      <c r="AE547" s="116">
        <f>(幕後結果!$AG$2+幕後結果!$AG$4*幕後結果_最佳化!$S1548)*12/3</f>
        <v>3.4839483588114839E-2</v>
      </c>
      <c r="AF547" s="116">
        <f>(幕後結果!$AH$2+幕後結果!$AH$4*幕後結果_最佳化!$T1548)*12/3</f>
        <v>-1.0792722617031556</v>
      </c>
      <c r="AG547" s="116">
        <f>(幕後結果!$AI$2+幕後結果!$AI$4*幕後結果_最佳化!$U1548)*12/3</f>
        <v>8.4111267160899283E-2</v>
      </c>
      <c r="AH547" s="116">
        <f>(幕後結果!$AJ$2+幕後結果!$AJ$4*幕後結果_最佳化!$V1548)*12/3</f>
        <v>-0.54515594061225214</v>
      </c>
      <c r="AI547" s="93">
        <f>(幕後結果!$AK$2+幕後結果!$AK$4*幕後結果_最佳化!$W1548)*12/3</f>
        <v>0.55087029446992752</v>
      </c>
      <c r="AJ547" s="53"/>
      <c r="AK547" s="53"/>
      <c r="AL547" s="53"/>
      <c r="AM547" s="101">
        <v>546</v>
      </c>
      <c r="AN547" s="120">
        <f t="shared" si="105"/>
        <v>0.10960076189938085</v>
      </c>
      <c r="AO547" s="120">
        <f t="shared" si="106"/>
        <v>0.15979129677256748</v>
      </c>
      <c r="AP547" s="120">
        <f t="shared" si="107"/>
        <v>6.8194381983069055E-2</v>
      </c>
      <c r="AQ547" s="120">
        <f t="shared" si="108"/>
        <v>0.11446038440213409</v>
      </c>
      <c r="AR547" s="120">
        <f t="shared" si="109"/>
        <v>0.23047432864408132</v>
      </c>
      <c r="AS547" s="120">
        <f t="shared" si="110"/>
        <v>1.8027795069694569E-2</v>
      </c>
      <c r="AT547" s="120">
        <f t="shared" si="111"/>
        <v>6.0389710705886238E-2</v>
      </c>
      <c r="AU547" s="120">
        <f t="shared" si="112"/>
        <v>0.13387583535453751</v>
      </c>
      <c r="AV547" s="120">
        <f t="shared" si="113"/>
        <v>1.3806054155454503E-3</v>
      </c>
      <c r="AW547" s="120">
        <f t="shared" si="114"/>
        <v>0.10380489975310345</v>
      </c>
      <c r="AX547" s="120">
        <f t="shared" si="115"/>
        <v>1</v>
      </c>
      <c r="AY547" s="120">
        <f>SUMPRODUCT(AN547:AW547,幕後結果_最佳化!$Z$1005:$AI$1005)</f>
        <v>1.92231470813519E-2</v>
      </c>
      <c r="AZ547" s="120">
        <f>(SUMPRODUCT(AN547:AW547,MMULT(AN547:AW547,幕後結果!$AB$9:$AK$18)))*252</f>
        <v>2.5641706792508059E-2</v>
      </c>
      <c r="BA547" s="120">
        <f t="shared" si="116"/>
        <v>0.16013028068578428</v>
      </c>
      <c r="BB547" s="115">
        <f t="shared" si="117"/>
        <v>-0.14785993515560006</v>
      </c>
      <c r="BC547" s="53"/>
      <c r="BD547" s="53"/>
    </row>
    <row r="548" spans="1:56">
      <c r="A548" s="88">
        <v>547</v>
      </c>
      <c r="B548" s="116">
        <v>0.66339102758900559</v>
      </c>
      <c r="C548" s="116">
        <v>0.3960653261066196</v>
      </c>
      <c r="D548" s="116">
        <v>0.38489224097326802</v>
      </c>
      <c r="E548" s="116">
        <v>0.21108327824397666</v>
      </c>
      <c r="F548" s="116">
        <v>0.94876964348948944</v>
      </c>
      <c r="G548" s="116">
        <v>5.9532611677830083E-2</v>
      </c>
      <c r="H548" s="116">
        <v>0.32731413915518126</v>
      </c>
      <c r="I548" s="116">
        <v>0.55582711628584014</v>
      </c>
      <c r="J548" s="116">
        <v>0.65510663761016863</v>
      </c>
      <c r="K548" s="97">
        <v>0.99195070294245147</v>
      </c>
      <c r="L548" s="98"/>
      <c r="M548" s="99">
        <v>547</v>
      </c>
      <c r="N548" s="119">
        <v>0.42173569825901142</v>
      </c>
      <c r="O548" s="119">
        <v>-0.2635448596305302</v>
      </c>
      <c r="P548" s="119">
        <v>-0.29265681494593732</v>
      </c>
      <c r="Q548" s="119">
        <v>-0.80266816757486303</v>
      </c>
      <c r="R548" s="119">
        <v>1.6330393876145726</v>
      </c>
      <c r="S548" s="119">
        <v>-1.5587091997664326</v>
      </c>
      <c r="T548" s="119">
        <v>-0.44734181714700172</v>
      </c>
      <c r="U548" s="116">
        <v>0.14039770957018433</v>
      </c>
      <c r="V548" s="116">
        <v>0.39914451351401986</v>
      </c>
      <c r="W548" s="91">
        <v>2.4066726163428811</v>
      </c>
      <c r="X548" s="53"/>
      <c r="Y548" s="92">
        <v>547</v>
      </c>
      <c r="Z548" s="116">
        <f>(幕後結果!$AB$2+幕後結果!$AB$4*幕後結果_最佳化!$N1549)*12/3</f>
        <v>0.93697406062280664</v>
      </c>
      <c r="AA548" s="116">
        <f>(幕後結果!$AC$2+幕後結果!$AC$4*幕後結果_最佳化!$O1549)*12/3</f>
        <v>7.7288777283133048E-2</v>
      </c>
      <c r="AB548" s="116">
        <f>(幕後結果!$AD$2+幕後結果!$AD$4*幕後結果_最佳化!$P1549)*12/3</f>
        <v>-0.12103891513635674</v>
      </c>
      <c r="AC548" s="116">
        <f>(幕後結果!$AE$2+幕後結果!$AE$4*幕後結果_最佳化!$Q1549)*12/3</f>
        <v>-0.51644787857809482</v>
      </c>
      <c r="AD548" s="116">
        <f>(幕後結果!$AF$2+幕後結果!$AF$4*幕後結果_最佳化!$R1549)*12/3</f>
        <v>0.5154890698898692</v>
      </c>
      <c r="AE548" s="116">
        <f>(幕後結果!$AG$2+幕後結果!$AG$4*幕後結果_最佳化!$S1549)*12/3</f>
        <v>-0.66209545832455363</v>
      </c>
      <c r="AF548" s="116">
        <f>(幕後結果!$AH$2+幕後結果!$AH$4*幕後結果_最佳化!$T1549)*12/3</f>
        <v>-0.18142109300912987</v>
      </c>
      <c r="AG548" s="116">
        <f>(幕後結果!$AI$2+幕後結果!$AI$4*幕後結果_最佳化!$U1549)*12/3</f>
        <v>-1.1429183556447425E-3</v>
      </c>
      <c r="AH548" s="116">
        <f>(幕後結果!$AJ$2+幕後結果!$AJ$4*幕後結果_最佳化!$V1549)*12/3</f>
        <v>-6.5224856401512543E-2</v>
      </c>
      <c r="AI548" s="93">
        <f>(幕後結果!$AK$2+幕後結果!$AK$4*幕後結果_最佳化!$W1549)*12/3</f>
        <v>1.5467400102579161</v>
      </c>
      <c r="AJ548" s="53"/>
      <c r="AK548" s="53"/>
      <c r="AL548" s="53"/>
      <c r="AM548" s="101">
        <v>547</v>
      </c>
      <c r="AN548" s="120">
        <f t="shared" si="105"/>
        <v>3.6172831080029923E-2</v>
      </c>
      <c r="AO548" s="120">
        <f t="shared" si="106"/>
        <v>0.16397932557553496</v>
      </c>
      <c r="AP548" s="120">
        <f t="shared" si="107"/>
        <v>0.10303734923101687</v>
      </c>
      <c r="AQ548" s="120">
        <f t="shared" si="108"/>
        <v>0.16726596864305945</v>
      </c>
      <c r="AR548" s="120">
        <f t="shared" si="109"/>
        <v>0.15317915770397075</v>
      </c>
      <c r="AS548" s="120">
        <f t="shared" si="110"/>
        <v>0.12901074417023531</v>
      </c>
      <c r="AT548" s="120">
        <f t="shared" si="111"/>
        <v>0.12865266384320528</v>
      </c>
      <c r="AU548" s="120">
        <f t="shared" si="112"/>
        <v>1.2665292541809127E-2</v>
      </c>
      <c r="AV548" s="120">
        <f t="shared" si="113"/>
        <v>9.7842995143612665E-2</v>
      </c>
      <c r="AW548" s="120">
        <f t="shared" si="114"/>
        <v>8.1936720675255554E-3</v>
      </c>
      <c r="AX548" s="120">
        <f t="shared" si="115"/>
        <v>0.99999999999999978</v>
      </c>
      <c r="AY548" s="120">
        <f>SUMPRODUCT(AN548:AW548,幕後結果_最佳化!$Z$1005:$AI$1005)</f>
        <v>4.3145611379921983E-2</v>
      </c>
      <c r="AZ548" s="120">
        <f>(SUMPRODUCT(AN548:AW548,MMULT(AN548:AW548,幕後結果!$AB$9:$AK$18)))*252</f>
        <v>2.2452885358502272E-2</v>
      </c>
      <c r="BA548" s="120">
        <f t="shared" si="116"/>
        <v>0.14984286889439308</v>
      </c>
      <c r="BB548" s="115">
        <f t="shared" si="117"/>
        <v>1.6391262509468207E-3</v>
      </c>
      <c r="BC548" s="53"/>
      <c r="BD548" s="53"/>
    </row>
    <row r="549" spans="1:56">
      <c r="A549" s="88">
        <v>548</v>
      </c>
      <c r="B549" s="116">
        <v>8.3531293313621413E-2</v>
      </c>
      <c r="C549" s="116">
        <v>0.10527088345637625</v>
      </c>
      <c r="D549" s="116">
        <v>0.94274992013604875</v>
      </c>
      <c r="E549" s="116">
        <v>4.3701035327899707E-2</v>
      </c>
      <c r="F549" s="116">
        <v>0.30019796667376575</v>
      </c>
      <c r="G549" s="116">
        <v>0.66615879433437075</v>
      </c>
      <c r="H549" s="116">
        <v>0.88902655647346629</v>
      </c>
      <c r="I549" s="116">
        <v>0.38145434288932178</v>
      </c>
      <c r="J549" s="116">
        <v>0.75726209279713563</v>
      </c>
      <c r="K549" s="97">
        <v>0.60552869886333105</v>
      </c>
      <c r="L549" s="98"/>
      <c r="M549" s="99">
        <v>548</v>
      </c>
      <c r="N549" s="119">
        <v>-1.3817040621179919</v>
      </c>
      <c r="O549" s="119">
        <v>-1.2520771117932055</v>
      </c>
      <c r="P549" s="119">
        <v>1.5782849591511479</v>
      </c>
      <c r="Q549" s="119">
        <v>-1.7092639346759291</v>
      </c>
      <c r="R549" s="119">
        <v>-0.52383122498700097</v>
      </c>
      <c r="S549" s="119">
        <v>0.42933092939397499</v>
      </c>
      <c r="T549" s="119">
        <v>1.2213675519560467</v>
      </c>
      <c r="U549" s="116">
        <v>-0.30166338159710926</v>
      </c>
      <c r="V549" s="116">
        <v>0.69752257849057464</v>
      </c>
      <c r="W549" s="91">
        <v>0.26768395373441467</v>
      </c>
      <c r="X549" s="53"/>
      <c r="Y549" s="92">
        <v>548</v>
      </c>
      <c r="Z549" s="116">
        <f>(幕後結果!$AB$2+幕後結果!$AB$4*幕後結果_最佳化!$N1550)*12/3</f>
        <v>-1.9542954085825304</v>
      </c>
      <c r="AA549" s="116">
        <f>(幕後結果!$AC$2+幕後結果!$AC$4*幕後結果_最佳化!$O1550)*12/3</f>
        <v>-0.53898434365384229</v>
      </c>
      <c r="AB549" s="116">
        <f>(幕後結果!$AD$2+幕後結果!$AD$4*幕後結果_最佳化!$P1550)*12/3</f>
        <v>0.89771746828737042</v>
      </c>
      <c r="AC549" s="116">
        <f>(幕後結果!$AE$2+幕後結果!$AE$4*幕後結果_最佳化!$Q1550)*12/3</f>
        <v>-1.2656985545271395</v>
      </c>
      <c r="AD549" s="116">
        <f>(幕後結果!$AF$2+幕後結果!$AF$4*幕後結果_最佳化!$R1550)*12/3</f>
        <v>-0.7363234897374703</v>
      </c>
      <c r="AE549" s="116">
        <f>(幕後結果!$AG$2+幕後結果!$AG$4*幕後結果_最佳化!$S1550)*12/3</f>
        <v>0.23937653000886336</v>
      </c>
      <c r="AF549" s="116">
        <f>(幕後結果!$AH$2+幕後結果!$AH$4*幕後結果_最佳化!$T1550)*12/3</f>
        <v>0.33262104726701275</v>
      </c>
      <c r="AG549" s="116">
        <f>(幕後結果!$AI$2+幕後結果!$AI$4*幕後結果_最佳化!$U1550)*12/3</f>
        <v>-0.34703351953205641</v>
      </c>
      <c r="AH549" s="116">
        <f>(幕後結果!$AJ$2+幕後結果!$AJ$4*幕後結果_最佳化!$V1550)*12/3</f>
        <v>3.9266261022377069E-3</v>
      </c>
      <c r="AI549" s="93">
        <f>(幕後結果!$AK$2+幕後結果!$AK$4*幕後結果_最佳化!$W1550)*12/3</f>
        <v>0.61423862934769569</v>
      </c>
      <c r="AJ549" s="53"/>
      <c r="AK549" s="53"/>
      <c r="AL549" s="53"/>
      <c r="AM549" s="101">
        <v>548</v>
      </c>
      <c r="AN549" s="120">
        <f t="shared" si="105"/>
        <v>0.12309974068034929</v>
      </c>
      <c r="AO549" s="120">
        <f t="shared" si="106"/>
        <v>2.1529262618868745E-2</v>
      </c>
      <c r="AP549" s="120">
        <f t="shared" si="107"/>
        <v>0.18156612332206806</v>
      </c>
      <c r="AQ549" s="120">
        <f t="shared" si="108"/>
        <v>0.15385364371894372</v>
      </c>
      <c r="AR549" s="120">
        <f t="shared" si="109"/>
        <v>0.12038466963093696</v>
      </c>
      <c r="AS549" s="120">
        <f t="shared" si="110"/>
        <v>0.1106360905377495</v>
      </c>
      <c r="AT549" s="120">
        <f t="shared" si="111"/>
        <v>0.17271118405500629</v>
      </c>
      <c r="AU549" s="120">
        <f t="shared" si="112"/>
        <v>4.3164643795369599E-2</v>
      </c>
      <c r="AV549" s="120">
        <f t="shared" si="113"/>
        <v>2.8793153250189416E-2</v>
      </c>
      <c r="AW549" s="120">
        <f t="shared" si="114"/>
        <v>4.4261488390518536E-2</v>
      </c>
      <c r="AX549" s="120">
        <f t="shared" si="115"/>
        <v>1</v>
      </c>
      <c r="AY549" s="120">
        <f>SUMPRODUCT(AN549:AW549,幕後結果_最佳化!$Z$1005:$AI$1005)</f>
        <v>5.8907954342048312E-2</v>
      </c>
      <c r="AZ549" s="120">
        <f>(SUMPRODUCT(AN549:AW549,MMULT(AN549:AW549,幕後結果!$AB$9:$AK$18)))*252</f>
        <v>3.2918915783295595E-2</v>
      </c>
      <c r="BA549" s="120">
        <f t="shared" si="116"/>
        <v>0.18143570702399128</v>
      </c>
      <c r="BB549" s="115">
        <f t="shared" si="117"/>
        <v>8.8229349143118641E-2</v>
      </c>
      <c r="BC549" s="53"/>
      <c r="BD549" s="53"/>
    </row>
    <row r="550" spans="1:56">
      <c r="A550" s="88">
        <v>549</v>
      </c>
      <c r="B550" s="116">
        <v>7.3904108615934661E-2</v>
      </c>
      <c r="C550" s="116">
        <v>0.76130925372055547</v>
      </c>
      <c r="D550" s="116">
        <v>0.58144569184600958</v>
      </c>
      <c r="E550" s="116">
        <v>0.7883589760975549</v>
      </c>
      <c r="F550" s="116">
        <v>0.17321153074551798</v>
      </c>
      <c r="G550" s="116">
        <v>0.90967775301300535</v>
      </c>
      <c r="H550" s="116">
        <v>0.71662097115400303</v>
      </c>
      <c r="I550" s="116">
        <v>0.14200365604656406</v>
      </c>
      <c r="J550" s="116">
        <v>0.68691974283672552</v>
      </c>
      <c r="K550" s="97">
        <v>0.60736172758805673</v>
      </c>
      <c r="L550" s="98"/>
      <c r="M550" s="99">
        <v>549</v>
      </c>
      <c r="N550" s="119">
        <v>-1.4473167954808821</v>
      </c>
      <c r="O550" s="119">
        <v>0.71052038790445882</v>
      </c>
      <c r="P550" s="119">
        <v>0.20559329391399103</v>
      </c>
      <c r="Q550" s="119">
        <v>0.80074022932088362</v>
      </c>
      <c r="R550" s="119">
        <v>-0.94155003399534798</v>
      </c>
      <c r="S550" s="119">
        <v>1.3387732735497022</v>
      </c>
      <c r="T550" s="119">
        <v>0.57283257939358623</v>
      </c>
      <c r="U550" s="116">
        <v>-1.0713606206874036</v>
      </c>
      <c r="V550" s="116">
        <v>0.4871380345445066</v>
      </c>
      <c r="W550" s="91">
        <v>0.27244933260881671</v>
      </c>
      <c r="X550" s="53"/>
      <c r="Y550" s="92">
        <v>549</v>
      </c>
      <c r="Z550" s="116">
        <f>(幕後結果!$AB$2+幕後結果!$AB$4*幕後結果_最佳化!$N1551)*12/3</f>
        <v>-2.0594855551741622</v>
      </c>
      <c r="AA550" s="116">
        <f>(幕後結果!$AC$2+幕後結果!$AC$4*幕後結果_最佳化!$O1551)*12/3</f>
        <v>0.87242685231823802</v>
      </c>
      <c r="AB550" s="116">
        <f>(幕後結果!$AD$2+幕後結果!$AD$4*幕後結果_最佳化!$P1551)*12/3</f>
        <v>-4.5753152536753355E-2</v>
      </c>
      <c r="AC550" s="116">
        <f>(幕後結果!$AE$2+幕後結果!$AE$4*幕後結果_最佳化!$Q1551)*12/3</f>
        <v>0.50577105370748732</v>
      </c>
      <c r="AD550" s="116">
        <f>(幕後結果!$AF$2+幕後結果!$AF$4*幕後結果_最佳化!$R1551)*12/3</f>
        <v>-1.1486142135221813</v>
      </c>
      <c r="AE550" s="116">
        <f>(幕後結果!$AG$2+幕後結果!$AG$4*幕後結果_最佳化!$S1551)*12/3</f>
        <v>1.4969609340676495</v>
      </c>
      <c r="AF550" s="116">
        <f>(幕後結果!$AH$2+幕後結果!$AH$4*幕後結果_最佳化!$T1551)*12/3</f>
        <v>0.18164963136350179</v>
      </c>
      <c r="AG550" s="116">
        <f>(幕後結果!$AI$2+幕後結果!$AI$4*幕後結果_最佳化!$U1551)*12/3</f>
        <v>-0.17376258986677051</v>
      </c>
      <c r="AH550" s="116">
        <f>(幕後結果!$AJ$2+幕後結果!$AJ$4*幕後結果_最佳化!$V1551)*12/3</f>
        <v>-0.27318598816580708</v>
      </c>
      <c r="AI550" s="93">
        <f>(幕後結果!$AK$2+幕後結果!$AK$4*幕後結果_最佳化!$W1551)*12/3</f>
        <v>0.27770900137554083</v>
      </c>
      <c r="AJ550" s="53"/>
      <c r="AK550" s="53"/>
      <c r="AL550" s="53"/>
      <c r="AM550" s="101">
        <v>549</v>
      </c>
      <c r="AN550" s="120">
        <f t="shared" si="105"/>
        <v>6.055019202975119E-2</v>
      </c>
      <c r="AO550" s="120">
        <f t="shared" si="106"/>
        <v>0.10424808183580506</v>
      </c>
      <c r="AP550" s="120">
        <f t="shared" si="107"/>
        <v>0.199031884320375</v>
      </c>
      <c r="AQ550" s="120">
        <f t="shared" si="108"/>
        <v>2.3685711242129513E-2</v>
      </c>
      <c r="AR550" s="120">
        <f t="shared" si="109"/>
        <v>7.4379333731636202E-2</v>
      </c>
      <c r="AS550" s="120">
        <f t="shared" si="110"/>
        <v>0.16719220091404971</v>
      </c>
      <c r="AT550" s="120">
        <f t="shared" si="111"/>
        <v>3.8844412520713398E-2</v>
      </c>
      <c r="AU550" s="120">
        <f t="shared" si="112"/>
        <v>5.5037425616182016E-2</v>
      </c>
      <c r="AV550" s="120">
        <f t="shared" si="113"/>
        <v>0.19962524625038428</v>
      </c>
      <c r="AW550" s="120">
        <f t="shared" si="114"/>
        <v>7.7405511538973792E-2</v>
      </c>
      <c r="AX550" s="120">
        <f t="shared" si="115"/>
        <v>1</v>
      </c>
      <c r="AY550" s="120">
        <f>SUMPRODUCT(AN550:AW550,幕後結果_最佳化!$Z$1005:$AI$1005)</f>
        <v>7.5363936939528392E-2</v>
      </c>
      <c r="AZ550" s="120">
        <f>(SUMPRODUCT(AN550:AW550,MMULT(AN550:AW550,幕後結果!$AB$9:$AK$18)))*252</f>
        <v>2.7238088474349904E-2</v>
      </c>
      <c r="BA550" s="120">
        <f t="shared" si="116"/>
        <v>0.16503965727772796</v>
      </c>
      <c r="BB550" s="115">
        <f t="shared" si="117"/>
        <v>0.19670385575812382</v>
      </c>
      <c r="BC550" s="53"/>
      <c r="BD550" s="53"/>
    </row>
    <row r="551" spans="1:56">
      <c r="A551" s="88">
        <v>550</v>
      </c>
      <c r="B551" s="116">
        <v>0.84283281526887222</v>
      </c>
      <c r="C551" s="116">
        <v>0.63612134699056067</v>
      </c>
      <c r="D551" s="116">
        <v>0.27573327485268151</v>
      </c>
      <c r="E551" s="116">
        <v>0.13001257850537162</v>
      </c>
      <c r="F551" s="116">
        <v>0.77346754771187509</v>
      </c>
      <c r="G551" s="116">
        <v>0.85010198257695313</v>
      </c>
      <c r="H551" s="116">
        <v>0.4735012607653486</v>
      </c>
      <c r="I551" s="116">
        <v>0.51285066594515882</v>
      </c>
      <c r="J551" s="116">
        <v>0.57947806188018136</v>
      </c>
      <c r="K551" s="97">
        <v>0.7877092623407429</v>
      </c>
      <c r="L551" s="98"/>
      <c r="M551" s="99">
        <v>550</v>
      </c>
      <c r="N551" s="119">
        <v>1.0061688172740564</v>
      </c>
      <c r="O551" s="119">
        <v>0.34811035758595421</v>
      </c>
      <c r="P551" s="119">
        <v>-0.59556397393764438</v>
      </c>
      <c r="Q551" s="119">
        <v>-1.1263316708730196</v>
      </c>
      <c r="R551" s="119">
        <v>0.75031517605239428</v>
      </c>
      <c r="S551" s="119">
        <v>1.0368708840853043</v>
      </c>
      <c r="T551" s="119">
        <v>-6.6471406656763404E-2</v>
      </c>
      <c r="U551" s="116">
        <v>3.2217415146242913E-2</v>
      </c>
      <c r="V551" s="116">
        <v>0.20055841638055363</v>
      </c>
      <c r="W551" s="91">
        <v>0.79849813444890405</v>
      </c>
      <c r="X551" s="53"/>
      <c r="Y551" s="92">
        <v>550</v>
      </c>
      <c r="Z551" s="116">
        <f>(幕後結果!$AB$2+幕後結果!$AB$4*幕後結果_最佳化!$N1552)*12/3</f>
        <v>1.8739355665881685</v>
      </c>
      <c r="AA551" s="116">
        <f>(幕後結果!$AC$2+幕後結果!$AC$4*幕後結果_最佳化!$O1552)*12/3</f>
        <v>0.485993854687361</v>
      </c>
      <c r="AB551" s="116">
        <f>(幕後結果!$AD$2+幕後結果!$AD$4*幕後結果_最佳化!$P1552)*12/3</f>
        <v>-0.19776769417490223</v>
      </c>
      <c r="AC551" s="116">
        <f>(幕後結果!$AE$2+幕後結果!$AE$4*幕後結果_最佳化!$Q1552)*12/3</f>
        <v>-0.67133488880439585</v>
      </c>
      <c r="AD551" s="116">
        <f>(幕後結果!$AF$2+幕後結果!$AF$4*幕後結果_最佳化!$R1552)*12/3</f>
        <v>7.3642038273430688E-2</v>
      </c>
      <c r="AE551" s="116">
        <f>(幕後結果!$AG$2+幕後結果!$AG$4*幕後結果_最佳化!$S1552)*12/3</f>
        <v>0.9510872950121797</v>
      </c>
      <c r="AF551" s="116">
        <f>(幕後結果!$AH$2+幕後結果!$AH$4*幕後結果_最佳化!$T1552)*12/3</f>
        <v>5.216223354187665E-2</v>
      </c>
      <c r="AG551" s="116">
        <f>(幕後結果!$AI$2+幕後結果!$AI$4*幕後結果_最佳化!$U1552)*12/3</f>
        <v>0.24671610796015933</v>
      </c>
      <c r="AH551" s="116">
        <f>(幕後結果!$AJ$2+幕後結果!$AJ$4*幕後結果_最佳化!$V1552)*12/3</f>
        <v>-3.3457681639449816E-2</v>
      </c>
      <c r="AI551" s="93">
        <f>(幕後結果!$AK$2+幕後結果!$AK$4*幕後結果_最佳化!$W1552)*12/3</f>
        <v>0.82054134593333394</v>
      </c>
      <c r="AJ551" s="53"/>
      <c r="AK551" s="53"/>
      <c r="AL551" s="53"/>
      <c r="AM551" s="101">
        <v>550</v>
      </c>
      <c r="AN551" s="120">
        <f t="shared" si="105"/>
        <v>0.16648981740936508</v>
      </c>
      <c r="AO551" s="120">
        <f t="shared" si="106"/>
        <v>1.6799014239580735E-2</v>
      </c>
      <c r="AP551" s="120">
        <f t="shared" si="107"/>
        <v>0.10630992858646532</v>
      </c>
      <c r="AQ551" s="120">
        <f t="shared" si="108"/>
        <v>0.14374929373681411</v>
      </c>
      <c r="AR551" s="120">
        <f t="shared" si="109"/>
        <v>2.6097835819961071E-2</v>
      </c>
      <c r="AS551" s="120">
        <f t="shared" si="110"/>
        <v>0.13981861802193596</v>
      </c>
      <c r="AT551" s="120">
        <f t="shared" si="111"/>
        <v>0.10460226510032518</v>
      </c>
      <c r="AU551" s="120">
        <f t="shared" si="112"/>
        <v>8.2339860229248135E-2</v>
      </c>
      <c r="AV551" s="120">
        <f t="shared" si="113"/>
        <v>2.9736745873930753E-2</v>
      </c>
      <c r="AW551" s="120">
        <f t="shared" si="114"/>
        <v>0.18405662098237383</v>
      </c>
      <c r="AX551" s="120">
        <f t="shared" si="115"/>
        <v>1.0000000000000002</v>
      </c>
      <c r="AY551" s="120">
        <f>SUMPRODUCT(AN551:AW551,幕後結果_最佳化!$Z$1005:$AI$1005)</f>
        <v>0.16373648411672551</v>
      </c>
      <c r="AZ551" s="120">
        <f>(SUMPRODUCT(AN551:AW551,MMULT(AN551:AW551,幕後結果!$AB$9:$AK$18)))*252</f>
        <v>3.8763188658609581E-2</v>
      </c>
      <c r="BA551" s="120">
        <f t="shared" si="116"/>
        <v>0.19688369322676164</v>
      </c>
      <c r="BB551" s="115">
        <f t="shared" si="117"/>
        <v>0.61374551714423387</v>
      </c>
      <c r="BC551" s="53"/>
      <c r="BD551" s="53"/>
    </row>
    <row r="552" spans="1:56">
      <c r="A552" s="88">
        <v>551</v>
      </c>
      <c r="B552" s="116">
        <v>0.8495952792910626</v>
      </c>
      <c r="C552" s="116">
        <v>0.40583751066989437</v>
      </c>
      <c r="D552" s="116">
        <v>0.18345182503631197</v>
      </c>
      <c r="E552" s="116">
        <v>0.43488249302042559</v>
      </c>
      <c r="F552" s="116">
        <v>0.60649175658923316</v>
      </c>
      <c r="G552" s="116">
        <v>0.39087940837505486</v>
      </c>
      <c r="H552" s="116">
        <v>0.16037831041074924</v>
      </c>
      <c r="I552" s="116">
        <v>0.69540781665882778</v>
      </c>
      <c r="J552" s="116">
        <v>0.45593280287214077</v>
      </c>
      <c r="K552" s="97">
        <v>0.92137473376995249</v>
      </c>
      <c r="L552" s="98"/>
      <c r="M552" s="99">
        <v>551</v>
      </c>
      <c r="N552" s="119">
        <v>1.0346991322725951</v>
      </c>
      <c r="O552" s="119">
        <v>-0.23826570184348295</v>
      </c>
      <c r="P552" s="119">
        <v>-0.90228846766575044</v>
      </c>
      <c r="Q552" s="119">
        <v>-0.16395701095763332</v>
      </c>
      <c r="R552" s="119">
        <v>0.27018687856238072</v>
      </c>
      <c r="S552" s="119">
        <v>-0.27702772594902048</v>
      </c>
      <c r="T552" s="119">
        <v>-0.99290424512020548</v>
      </c>
      <c r="U552" s="116">
        <v>0.51123806625841706</v>
      </c>
      <c r="V552" s="116">
        <v>-0.11068567515586383</v>
      </c>
      <c r="W552" s="91">
        <v>1.4143794093866617</v>
      </c>
      <c r="X552" s="53"/>
      <c r="Y552" s="92">
        <v>551</v>
      </c>
      <c r="Z552" s="116">
        <f>(幕後結果!$AB$2+幕後結果!$AB$4*幕後結果_最佳化!$N1553)*12/3</f>
        <v>1.9196752860478536</v>
      </c>
      <c r="AA552" s="116">
        <f>(幕後結果!$AC$2+幕後結果!$AC$4*幕後結果_最佳化!$O1553)*12/3</f>
        <v>6.3838760403099049E-2</v>
      </c>
      <c r="AB552" s="116">
        <f>(幕後結果!$AD$2+幕後結果!$AD$4*幕後結果_最佳化!$P1553)*12/3</f>
        <v>-0.46749108878912099</v>
      </c>
      <c r="AC552" s="116">
        <f>(幕後結果!$AE$2+幕後結果!$AE$4*幕後結果_最佳化!$Q1553)*12/3</f>
        <v>-3.3360717834120146E-2</v>
      </c>
      <c r="AD552" s="116">
        <f>(幕後結果!$AF$2+幕後結果!$AF$4*幕後結果_最佳化!$R1553)*12/3</f>
        <v>-0.21352582126319422</v>
      </c>
      <c r="AE552" s="116">
        <f>(幕後結果!$AG$2+幕後結果!$AG$4*幕後結果_最佳化!$S1553)*12/3</f>
        <v>0.35726402357955306</v>
      </c>
      <c r="AF552" s="116">
        <f>(幕後結果!$AH$2+幕後結果!$AH$4*幕後結果_最佳化!$T1553)*12/3</f>
        <v>-0.46652802831270229</v>
      </c>
      <c r="AG552" s="116">
        <f>(幕後結果!$AI$2+幕後結果!$AI$4*幕後結果_最佳化!$U1553)*12/3</f>
        <v>0.17603509837369455</v>
      </c>
      <c r="AH552" s="116">
        <f>(幕後結果!$AJ$2+幕後結果!$AJ$4*幕後結果_最佳化!$V1553)*12/3</f>
        <v>-0.40261236288853697</v>
      </c>
      <c r="AI552" s="93">
        <f>(幕後結果!$AK$2+幕後結果!$AK$4*幕後結果_最佳化!$W1553)*12/3</f>
        <v>0.92891731867627725</v>
      </c>
      <c r="AJ552" s="53"/>
      <c r="AK552" s="53"/>
      <c r="AL552" s="53"/>
      <c r="AM552" s="101">
        <v>551</v>
      </c>
      <c r="AN552" s="120">
        <f t="shared" si="105"/>
        <v>7.4153540928619699E-2</v>
      </c>
      <c r="AO552" s="120">
        <f t="shared" si="106"/>
        <v>1.7573290374116309E-2</v>
      </c>
      <c r="AP552" s="120">
        <f t="shared" si="107"/>
        <v>4.4691075427471021E-2</v>
      </c>
      <c r="AQ552" s="120">
        <f t="shared" si="108"/>
        <v>0.12974611947137582</v>
      </c>
      <c r="AR552" s="120">
        <f t="shared" si="109"/>
        <v>0.12687782974212811</v>
      </c>
      <c r="AS552" s="120">
        <f t="shared" si="110"/>
        <v>0.18647414738742732</v>
      </c>
      <c r="AT552" s="120">
        <f t="shared" si="111"/>
        <v>0.18283213893436437</v>
      </c>
      <c r="AU552" s="120">
        <f t="shared" si="112"/>
        <v>4.8750789021022013E-2</v>
      </c>
      <c r="AV552" s="120">
        <f t="shared" si="113"/>
        <v>4.9795792427651954E-2</v>
      </c>
      <c r="AW552" s="120">
        <f t="shared" si="114"/>
        <v>0.13910527628582339</v>
      </c>
      <c r="AX552" s="120">
        <f t="shared" si="115"/>
        <v>1</v>
      </c>
      <c r="AY552" s="120">
        <f>SUMPRODUCT(AN552:AW552,幕後結果_最佳化!$Z$1005:$AI$1005)</f>
        <v>9.8969262429162985E-2</v>
      </c>
      <c r="AZ552" s="120">
        <f>(SUMPRODUCT(AN552:AW552,MMULT(AN552:AW552,幕後結果!$AB$9:$AK$18)))*252</f>
        <v>2.5562626570257572E-2</v>
      </c>
      <c r="BA552" s="120">
        <f t="shared" si="116"/>
        <v>0.15988316537477476</v>
      </c>
      <c r="BB552" s="115">
        <f t="shared" si="117"/>
        <v>0.35068896902143271</v>
      </c>
      <c r="BC552" s="53"/>
      <c r="BD552" s="53"/>
    </row>
    <row r="553" spans="1:56">
      <c r="A553" s="88">
        <v>552</v>
      </c>
      <c r="B553" s="116">
        <v>0.42200116169456181</v>
      </c>
      <c r="C553" s="116">
        <v>0.49622198407709073</v>
      </c>
      <c r="D553" s="116">
        <v>0.76004048205093411</v>
      </c>
      <c r="E553" s="116">
        <v>0.89253470681868596</v>
      </c>
      <c r="F553" s="116">
        <v>0.76558210161280771</v>
      </c>
      <c r="G553" s="116">
        <v>5.3077656615445834E-2</v>
      </c>
      <c r="H553" s="116">
        <v>0.85461188907795438</v>
      </c>
      <c r="I553" s="116">
        <v>0.57679856721463363</v>
      </c>
      <c r="J553" s="116">
        <v>0.57967342458167836</v>
      </c>
      <c r="K553" s="97">
        <v>0.46692912179040125</v>
      </c>
      <c r="L553" s="98"/>
      <c r="M553" s="99">
        <v>552</v>
      </c>
      <c r="N553" s="119">
        <v>-0.19677665135526598</v>
      </c>
      <c r="O553" s="119">
        <v>-9.4702230888236844E-3</v>
      </c>
      <c r="P553" s="119">
        <v>0.70643278929156861</v>
      </c>
      <c r="Q553" s="119">
        <v>1.2401211522961118</v>
      </c>
      <c r="R553" s="119">
        <v>0.72437458770855911</v>
      </c>
      <c r="S553" s="119">
        <v>-1.6157179270045732</v>
      </c>
      <c r="T553" s="119">
        <v>1.0564203300842407</v>
      </c>
      <c r="U553" s="116">
        <v>0.1937101222407657</v>
      </c>
      <c r="V553" s="116">
        <v>0.2010580916164568</v>
      </c>
      <c r="W553" s="91">
        <v>-8.2991568836840723E-2</v>
      </c>
      <c r="X553" s="53"/>
      <c r="Y553" s="92">
        <v>552</v>
      </c>
      <c r="Z553" s="116">
        <f>(幕後結果!$AB$2+幕後結果!$AB$4*幕後結果_最佳化!$N1554)*12/3</f>
        <v>-5.4623170433240387E-2</v>
      </c>
      <c r="AA553" s="116">
        <f>(幕後結果!$AC$2+幕後結果!$AC$4*幕後結果_最佳化!$O1554)*12/3</f>
        <v>0.2914420695777804</v>
      </c>
      <c r="AB553" s="116">
        <f>(幕後結果!$AD$2+幕後結果!$AD$4*幕後結果_最佳化!$P1554)*12/3</f>
        <v>0.54336602006045043</v>
      </c>
      <c r="AC553" s="116">
        <f>(幕後結果!$AE$2+幕後結果!$AE$4*幕後結果_最佳化!$Q1554)*12/3</f>
        <v>1.0379895579590028</v>
      </c>
      <c r="AD553" s="116">
        <f>(幕後結果!$AF$2+幕後結果!$AF$4*幕後結果_最佳化!$R1554)*12/3</f>
        <v>4.6283108135301565E-2</v>
      </c>
      <c r="AE553" s="116">
        <f>(幕後結果!$AG$2+幕後結果!$AG$4*幕後結果_最佳化!$S1554)*12/3</f>
        <v>-0.12187404649687372</v>
      </c>
      <c r="AF553" s="116">
        <f>(幕後結果!$AH$2+幕後結果!$AH$4*幕後結果_最佳化!$T1554)*12/3</f>
        <v>0.56499598258765171</v>
      </c>
      <c r="AG553" s="116">
        <f>(幕後結果!$AI$2+幕後結果!$AI$4*幕後結果_最佳化!$U1554)*12/3</f>
        <v>7.8436960753003326E-2</v>
      </c>
      <c r="AH553" s="116">
        <f>(幕後結果!$AJ$2+幕後結果!$AJ$4*幕後結果_最佳化!$V1554)*12/3</f>
        <v>0.20467615795319838</v>
      </c>
      <c r="AI553" s="93">
        <f>(幕後結果!$AK$2+幕後結果!$AK$4*幕後結果_最佳化!$W1554)*12/3</f>
        <v>0.48169814962637486</v>
      </c>
      <c r="AJ553" s="53"/>
      <c r="AK553" s="53"/>
      <c r="AL553" s="53"/>
      <c r="AM553" s="101">
        <v>552</v>
      </c>
      <c r="AN553" s="120">
        <f t="shared" si="105"/>
        <v>0.14084028899450338</v>
      </c>
      <c r="AO553" s="120">
        <f t="shared" si="106"/>
        <v>0.12047301069924081</v>
      </c>
      <c r="AP553" s="120">
        <f t="shared" si="107"/>
        <v>8.6098572886124242E-2</v>
      </c>
      <c r="AQ553" s="120">
        <f t="shared" si="108"/>
        <v>9.86518356644603E-2</v>
      </c>
      <c r="AR553" s="120">
        <f t="shared" si="109"/>
        <v>5.941768831938142E-2</v>
      </c>
      <c r="AS553" s="120">
        <f t="shared" si="110"/>
        <v>0.15142790004224593</v>
      </c>
      <c r="AT553" s="120">
        <f t="shared" si="111"/>
        <v>9.1818560779036509E-2</v>
      </c>
      <c r="AU553" s="120">
        <f t="shared" si="112"/>
        <v>6.0102936640443763E-2</v>
      </c>
      <c r="AV553" s="120">
        <f t="shared" si="113"/>
        <v>5.3411803946737016E-2</v>
      </c>
      <c r="AW553" s="120">
        <f t="shared" si="114"/>
        <v>0.1377574020278268</v>
      </c>
      <c r="AX553" s="120">
        <f t="shared" si="115"/>
        <v>1</v>
      </c>
      <c r="AY553" s="120">
        <f>SUMPRODUCT(AN553:AW553,幕後結果_最佳化!$Z$1005:$AI$1005)</f>
        <v>0.1570842425697821</v>
      </c>
      <c r="AZ553" s="120">
        <f>(SUMPRODUCT(AN553:AW553,MMULT(AN553:AW553,幕後結果!$AB$9:$AK$18)))*252</f>
        <v>3.0945838473040249E-2</v>
      </c>
      <c r="BA553" s="120">
        <f t="shared" si="116"/>
        <v>0.1759142929754153</v>
      </c>
      <c r="BB553" s="115">
        <f t="shared" si="117"/>
        <v>0.64909019408525148</v>
      </c>
      <c r="BC553" s="53"/>
      <c r="BD553" s="53"/>
    </row>
    <row r="554" spans="1:56">
      <c r="A554" s="88">
        <v>553</v>
      </c>
      <c r="B554" s="116">
        <v>0.37525833754866822</v>
      </c>
      <c r="C554" s="116">
        <v>6.5167419370323998E-2</v>
      </c>
      <c r="D554" s="116">
        <v>0.7411947470545639</v>
      </c>
      <c r="E554" s="116">
        <v>0.36439049953830027</v>
      </c>
      <c r="F554" s="116">
        <v>0.14508135944835709</v>
      </c>
      <c r="G554" s="116">
        <v>0.39509185150173787</v>
      </c>
      <c r="H554" s="116">
        <v>0.30140899239274876</v>
      </c>
      <c r="I554" s="116">
        <v>0.35825636186202536</v>
      </c>
      <c r="J554" s="116">
        <v>0.11312294398123401</v>
      </c>
      <c r="K554" s="97">
        <v>0.99308825858974026</v>
      </c>
      <c r="L554" s="98"/>
      <c r="M554" s="99">
        <v>553</v>
      </c>
      <c r="N554" s="119">
        <v>-0.31795815939309041</v>
      </c>
      <c r="O554" s="119">
        <v>-1.5127828018597056</v>
      </c>
      <c r="P554" s="119">
        <v>0.64703312380645628</v>
      </c>
      <c r="Q554" s="119">
        <v>-0.34674753008061376</v>
      </c>
      <c r="R554" s="119">
        <v>-1.0577647241981452</v>
      </c>
      <c r="S554" s="119">
        <v>-0.26607207234507185</v>
      </c>
      <c r="T554" s="119">
        <v>-0.52035239324626525</v>
      </c>
      <c r="U554" s="116">
        <v>-0.36312337530925376</v>
      </c>
      <c r="V554" s="116">
        <v>-1.2100860174516204</v>
      </c>
      <c r="W554" s="91">
        <v>2.4618179096273667</v>
      </c>
      <c r="X554" s="53"/>
      <c r="Y554" s="92">
        <v>553</v>
      </c>
      <c r="Z554" s="116">
        <f>(幕後結果!$AB$2+幕後結果!$AB$4*幕後結果_最佳化!$N1555)*12/3</f>
        <v>-0.24890101775583651</v>
      </c>
      <c r="AA554" s="116">
        <f>(幕後結果!$AC$2+幕後結果!$AC$4*幕後結果_最佳化!$O1555)*12/3</f>
        <v>-0.78083791364089328</v>
      </c>
      <c r="AB554" s="116">
        <f>(幕後結果!$AD$2+幕後結果!$AD$4*幕後結果_最佳化!$P1555)*12/3</f>
        <v>0.374227331421839</v>
      </c>
      <c r="AC554" s="116">
        <f>(幕後結果!$AE$2+幕後結果!$AE$4*幕後結果_最佳化!$Q1555)*12/3</f>
        <v>-0.24175599067511819</v>
      </c>
      <c r="AD554" s="116">
        <f>(幕後結果!$AF$2+幕後結果!$AF$4*幕後結果_最佳化!$R1555)*12/3</f>
        <v>-0.96523008021134216</v>
      </c>
      <c r="AE554" s="116">
        <f>(幕後結果!$AG$2+幕後結果!$AG$4*幕後結果_最佳化!$S1555)*12/3</f>
        <v>0.22286095818339047</v>
      </c>
      <c r="AF554" s="116">
        <f>(幕後結果!$AH$2+幕後結果!$AH$4*幕後結果_最佳化!$T1555)*12/3</f>
        <v>-0.47559208761975613</v>
      </c>
      <c r="AG554" s="116">
        <f>(幕後結果!$AI$2+幕後結果!$AI$4*幕後結果_最佳化!$U1555)*12/3</f>
        <v>-0.47543549304682281</v>
      </c>
      <c r="AH554" s="116">
        <f>(幕後結果!$AJ$2+幕後結果!$AJ$4*幕後結果_最佳化!$V1555)*12/3</f>
        <v>-1.1456812616860319</v>
      </c>
      <c r="AI554" s="93">
        <f>(幕後結果!$AK$2+幕後結果!$AK$4*幕後結果_最佳化!$W1555)*12/3</f>
        <v>1.1315708528452526</v>
      </c>
      <c r="AJ554" s="53"/>
      <c r="AK554" s="53"/>
      <c r="AL554" s="53"/>
      <c r="AM554" s="101">
        <v>553</v>
      </c>
      <c r="AN554" s="120">
        <f t="shared" si="105"/>
        <v>8.2732436554281141E-3</v>
      </c>
      <c r="AO554" s="120">
        <f t="shared" si="106"/>
        <v>3.7338311628019663E-2</v>
      </c>
      <c r="AP554" s="120">
        <f t="shared" si="107"/>
        <v>0.167725736475073</v>
      </c>
      <c r="AQ554" s="120">
        <f t="shared" si="108"/>
        <v>0.15104687907524811</v>
      </c>
      <c r="AR554" s="120">
        <f t="shared" si="109"/>
        <v>6.0006998103190025E-2</v>
      </c>
      <c r="AS554" s="120">
        <f t="shared" si="110"/>
        <v>0.14319084247190889</v>
      </c>
      <c r="AT554" s="120">
        <f t="shared" si="111"/>
        <v>0.13473624872163159</v>
      </c>
      <c r="AU554" s="120">
        <f t="shared" si="112"/>
        <v>0.15281779552561051</v>
      </c>
      <c r="AV554" s="120">
        <f t="shared" si="113"/>
        <v>9.0127664284640557E-2</v>
      </c>
      <c r="AW554" s="120">
        <f t="shared" si="114"/>
        <v>5.4736280059249534E-2</v>
      </c>
      <c r="AX554" s="120">
        <f t="shared" si="115"/>
        <v>1</v>
      </c>
      <c r="AY554" s="120">
        <f>SUMPRODUCT(AN554:AW554,幕後結果_最佳化!$Z$1005:$AI$1005)</f>
        <v>6.5655185960344822E-2</v>
      </c>
      <c r="AZ554" s="120">
        <f>(SUMPRODUCT(AN554:AW554,MMULT(AN554:AW554,幕後結果!$AB$9:$AK$18)))*252</f>
        <v>2.2409269123858083E-2</v>
      </c>
      <c r="BA554" s="120">
        <f t="shared" si="116"/>
        <v>0.14969725823761129</v>
      </c>
      <c r="BB554" s="115">
        <f t="shared" si="117"/>
        <v>0.15200803427024692</v>
      </c>
      <c r="BC554" s="53"/>
      <c r="BD554" s="53"/>
    </row>
    <row r="555" spans="1:56">
      <c r="A555" s="88">
        <v>554</v>
      </c>
      <c r="B555" s="116">
        <v>0.44356033230788161</v>
      </c>
      <c r="C555" s="116">
        <v>0.96107286849703</v>
      </c>
      <c r="D555" s="116">
        <v>0.28365755737193532</v>
      </c>
      <c r="E555" s="116">
        <v>0.16132170239254351</v>
      </c>
      <c r="F555" s="116">
        <v>0.41833927809038407</v>
      </c>
      <c r="G555" s="116">
        <v>8.5452450563375804E-2</v>
      </c>
      <c r="H555" s="116">
        <v>0.91384069287590597</v>
      </c>
      <c r="I555" s="116">
        <v>0.72242340715668973</v>
      </c>
      <c r="J555" s="116">
        <v>0.91760673678506377</v>
      </c>
      <c r="K555" s="97">
        <v>0.62535792827621828</v>
      </c>
      <c r="L555" s="98"/>
      <c r="M555" s="99">
        <v>554</v>
      </c>
      <c r="N555" s="119">
        <v>-0.14194852541585315</v>
      </c>
      <c r="O555" s="119">
        <v>1.7632741496627415</v>
      </c>
      <c r="P555" s="119">
        <v>-0.57201012573757226</v>
      </c>
      <c r="Q555" s="119">
        <v>-0.98904034070177926</v>
      </c>
      <c r="R555" s="119">
        <v>-0.2061438381602558</v>
      </c>
      <c r="S555" s="119">
        <v>-1.3693019742881507</v>
      </c>
      <c r="T555" s="119">
        <v>1.364791426445052</v>
      </c>
      <c r="U555" s="116">
        <v>0.59005588150762311</v>
      </c>
      <c r="V555" s="116">
        <v>1.3891520255079728</v>
      </c>
      <c r="W555" s="91">
        <v>0.31958342160817754</v>
      </c>
      <c r="X555" s="53"/>
      <c r="Y555" s="92">
        <v>554</v>
      </c>
      <c r="Z555" s="116">
        <f>(幕後結果!$AB$2+幕後結果!$AB$4*幕後結果_最佳化!$N1556)*12/3</f>
        <v>3.3277124361874272E-2</v>
      </c>
      <c r="AA555" s="116">
        <f>(幕後結果!$AC$2+幕後結果!$AC$4*幕後結果_最佳化!$O1556)*12/3</f>
        <v>1.5604402308591212</v>
      </c>
      <c r="AB555" s="116">
        <f>(幕後結果!$AD$2+幕後結果!$AD$4*幕後結果_最佳化!$P1556)*12/3</f>
        <v>-0.31578668473007654</v>
      </c>
      <c r="AC555" s="116">
        <f>(幕後結果!$AE$2+幕後結果!$AE$4*幕後結果_最佳化!$Q1556)*12/3</f>
        <v>-0.65589790520725311</v>
      </c>
      <c r="AD555" s="116">
        <f>(幕後結果!$AF$2+幕後結果!$AF$4*幕後結果_最佳化!$R1556)*12/3</f>
        <v>-0.64999813473988799</v>
      </c>
      <c r="AE555" s="116">
        <f>(幕後結果!$AG$2+幕後結果!$AG$4*幕後結果_最佳化!$S1556)*12/3</f>
        <v>-0.45136628386568578</v>
      </c>
      <c r="AF555" s="116">
        <f>(幕後結果!$AH$2+幕後結果!$AH$4*幕後結果_最佳化!$T1556)*12/3</f>
        <v>0.7070908487300035</v>
      </c>
      <c r="AG555" s="116">
        <f>(幕後結果!$AI$2+幕後結果!$AI$4*幕後結果_最佳化!$U1556)*12/3</f>
        <v>0.21748496283476795</v>
      </c>
      <c r="AH555" s="116">
        <f>(幕後結果!$AJ$2+幕後結果!$AJ$4*幕後結果_最佳化!$V1556)*12/3</f>
        <v>0.46116268675039734</v>
      </c>
      <c r="AI555" s="93">
        <f>(幕後結果!$AK$2+幕後結果!$AK$4*幕後結果_最佳化!$W1556)*12/3</f>
        <v>0.51526731150288296</v>
      </c>
      <c r="AJ555" s="53"/>
      <c r="AK555" s="53"/>
      <c r="AL555" s="53"/>
      <c r="AM555" s="101">
        <v>554</v>
      </c>
      <c r="AN555" s="120">
        <f t="shared" si="105"/>
        <v>3.9687798217216297E-2</v>
      </c>
      <c r="AO555" s="120">
        <f t="shared" si="106"/>
        <v>3.3796807890533187E-2</v>
      </c>
      <c r="AP555" s="120">
        <f t="shared" si="107"/>
        <v>7.3894807963170758E-2</v>
      </c>
      <c r="AQ555" s="120">
        <f t="shared" si="108"/>
        <v>6.7614972643998655E-2</v>
      </c>
      <c r="AR555" s="120">
        <f t="shared" si="109"/>
        <v>0.19542682730789576</v>
      </c>
      <c r="AS555" s="120">
        <f t="shared" si="110"/>
        <v>0.17759173354640059</v>
      </c>
      <c r="AT555" s="120">
        <f t="shared" si="111"/>
        <v>3.6157987266234849E-2</v>
      </c>
      <c r="AU555" s="120">
        <f t="shared" si="112"/>
        <v>0.14433500211122577</v>
      </c>
      <c r="AV555" s="120">
        <f t="shared" si="113"/>
        <v>2.2075967788990025E-2</v>
      </c>
      <c r="AW555" s="120">
        <f t="shared" si="114"/>
        <v>0.209418095264334</v>
      </c>
      <c r="AX555" s="120">
        <f t="shared" si="115"/>
        <v>0.99999999999999989</v>
      </c>
      <c r="AY555" s="120">
        <f>SUMPRODUCT(AN555:AW555,幕後結果_最佳化!$Z$1005:$AI$1005)</f>
        <v>8.5401373405079362E-2</v>
      </c>
      <c r="AZ555" s="120">
        <f>(SUMPRODUCT(AN555:AW555,MMULT(AN555:AW555,幕後結果!$AB$9:$AK$18)))*252</f>
        <v>2.3804720738883903E-2</v>
      </c>
      <c r="BA555" s="120">
        <f t="shared" si="116"/>
        <v>0.15428778544941238</v>
      </c>
      <c r="BB555" s="115">
        <f t="shared" si="117"/>
        <v>0.27546816672026603</v>
      </c>
      <c r="BC555" s="53"/>
      <c r="BD555" s="53"/>
    </row>
    <row r="556" spans="1:56">
      <c r="A556" s="88">
        <v>555</v>
      </c>
      <c r="B556" s="116">
        <v>0.61687104961037287</v>
      </c>
      <c r="C556" s="116">
        <v>0.13185553663038174</v>
      </c>
      <c r="D556" s="116">
        <v>0.56613096911161742</v>
      </c>
      <c r="E556" s="116">
        <v>0.119303417560364</v>
      </c>
      <c r="F556" s="116">
        <v>0.79164964153940565</v>
      </c>
      <c r="G556" s="116">
        <v>2.7739182981830535E-2</v>
      </c>
      <c r="H556" s="116">
        <v>0.91280674718464838</v>
      </c>
      <c r="I556" s="116">
        <v>0.2306220604532272</v>
      </c>
      <c r="J556" s="116">
        <v>7.1289826201319517E-2</v>
      </c>
      <c r="K556" s="97">
        <v>0.47138854800462116</v>
      </c>
      <c r="L556" s="98"/>
      <c r="M556" s="99">
        <v>555</v>
      </c>
      <c r="N556" s="119">
        <v>0.29727325216395395</v>
      </c>
      <c r="O556" s="119">
        <v>-1.1176627134753367</v>
      </c>
      <c r="P556" s="119">
        <v>0.16653230578395667</v>
      </c>
      <c r="Q556" s="119">
        <v>-1.1784761497876186</v>
      </c>
      <c r="R556" s="119">
        <v>0.81215845140996601</v>
      </c>
      <c r="S556" s="119">
        <v>-1.915110869213088</v>
      </c>
      <c r="T556" s="119">
        <v>1.3582432670456859</v>
      </c>
      <c r="U556" s="116">
        <v>-0.73679977359586257</v>
      </c>
      <c r="V556" s="116">
        <v>-1.4662519797547018</v>
      </c>
      <c r="W556" s="91">
        <v>-7.1779866096768133E-2</v>
      </c>
      <c r="X556" s="53"/>
      <c r="Y556" s="92">
        <v>555</v>
      </c>
      <c r="Z556" s="116">
        <f>(幕後結果!$AB$2+幕後結果!$AB$4*幕後結果_最佳化!$N1557)*12/3</f>
        <v>0.73743622278450349</v>
      </c>
      <c r="AA556" s="116">
        <f>(幕後結果!$AC$2+幕後結果!$AC$4*幕後結果_最佳化!$O1557)*12/3</f>
        <v>-0.52906909757371934</v>
      </c>
      <c r="AB556" s="116">
        <f>(幕後結果!$AD$2+幕後結果!$AD$4*幕後結果_最佳化!$P1557)*12/3</f>
        <v>0.15228621661016747</v>
      </c>
      <c r="AC556" s="116">
        <f>(幕後結果!$AE$2+幕後結果!$AE$4*幕後結果_最佳化!$Q1557)*12/3</f>
        <v>-0.80124269686229432</v>
      </c>
      <c r="AD556" s="116">
        <f>(幕後結果!$AF$2+幕後結果!$AF$4*幕後結果_最佳化!$R1557)*12/3</f>
        <v>0.10212275482279964</v>
      </c>
      <c r="AE556" s="116">
        <f>(幕後結果!$AG$2+幕後結果!$AG$4*幕後結果_最佳化!$S1557)*12/3</f>
        <v>-0.99117462016458291</v>
      </c>
      <c r="AF556" s="116">
        <f>(幕後結果!$AH$2+幕後結果!$AH$4*幕後結果_最佳化!$T1557)*12/3</f>
        <v>0.55827058369432936</v>
      </c>
      <c r="AG556" s="116">
        <f>(幕後結果!$AI$2+幕後結果!$AI$4*幕後結果_最佳化!$U1557)*12/3</f>
        <v>-0.59886286288517943</v>
      </c>
      <c r="AH556" s="116">
        <f>(幕後結果!$AJ$2+幕後結果!$AJ$4*幕後結果_最佳化!$V1557)*12/3</f>
        <v>-0.86156811324412486</v>
      </c>
      <c r="AI556" s="93">
        <f>(幕後結果!$AK$2+幕後結果!$AK$4*幕後結果_最佳化!$W1557)*12/3</f>
        <v>-0.16924321379651772</v>
      </c>
      <c r="AJ556" s="53"/>
      <c r="AK556" s="53"/>
      <c r="AL556" s="53"/>
      <c r="AM556" s="101">
        <v>555</v>
      </c>
      <c r="AN556" s="120">
        <f t="shared" si="105"/>
        <v>5.5212220310576099E-2</v>
      </c>
      <c r="AO556" s="120">
        <f t="shared" si="106"/>
        <v>0.12036258189550583</v>
      </c>
      <c r="AP556" s="120">
        <f t="shared" si="107"/>
        <v>0.12714359359664357</v>
      </c>
      <c r="AQ556" s="120">
        <f t="shared" si="108"/>
        <v>5.752014172209597E-2</v>
      </c>
      <c r="AR556" s="120">
        <f t="shared" si="109"/>
        <v>0.15723431151525907</v>
      </c>
      <c r="AS556" s="120">
        <f t="shared" si="110"/>
        <v>0.1082014107431836</v>
      </c>
      <c r="AT556" s="120">
        <f t="shared" si="111"/>
        <v>0.11964030204795784</v>
      </c>
      <c r="AU556" s="120">
        <f t="shared" si="112"/>
        <v>4.9607771062839263E-2</v>
      </c>
      <c r="AV556" s="120">
        <f t="shared" si="113"/>
        <v>9.8119001142547527E-2</v>
      </c>
      <c r="AW556" s="120">
        <f t="shared" si="114"/>
        <v>0.10695866596339139</v>
      </c>
      <c r="AX556" s="120">
        <f t="shared" si="115"/>
        <v>1.0000000000000002</v>
      </c>
      <c r="AY556" s="120">
        <f>SUMPRODUCT(AN556:AW556,幕後結果_最佳化!$Z$1005:$AI$1005)</f>
        <v>4.3987475332843182E-2</v>
      </c>
      <c r="AZ556" s="120">
        <f>(SUMPRODUCT(AN556:AW556,MMULT(AN556:AW556,幕後結果!$AB$9:$AK$18)))*252</f>
        <v>2.2404194481417922E-2</v>
      </c>
      <c r="BA556" s="120">
        <f t="shared" si="116"/>
        <v>0.14968030759394477</v>
      </c>
      <c r="BB556" s="115">
        <f t="shared" si="117"/>
        <v>7.2653200031717081E-3</v>
      </c>
      <c r="BC556" s="53"/>
      <c r="BD556" s="53"/>
    </row>
    <row r="557" spans="1:56">
      <c r="A557" s="88">
        <v>556</v>
      </c>
      <c r="B557" s="116">
        <v>0.66654170623018705</v>
      </c>
      <c r="C557" s="116">
        <v>0.45191435266114732</v>
      </c>
      <c r="D557" s="116">
        <v>0.99170717872263903</v>
      </c>
      <c r="E557" s="116">
        <v>0.40053913206551228</v>
      </c>
      <c r="F557" s="116">
        <v>0.53670033833311748</v>
      </c>
      <c r="G557" s="116">
        <v>0.92293776869585598</v>
      </c>
      <c r="H557" s="116">
        <v>0.95874546809275074</v>
      </c>
      <c r="I557" s="116">
        <v>0.68497042914993145</v>
      </c>
      <c r="J557" s="116">
        <v>0.55280867101792852</v>
      </c>
      <c r="K557" s="97">
        <v>7.9763019387900647E-2</v>
      </c>
      <c r="L557" s="98"/>
      <c r="M557" s="99">
        <v>556</v>
      </c>
      <c r="N557" s="119">
        <v>0.43038364894258635</v>
      </c>
      <c r="O557" s="119">
        <v>-0.12082619016765413</v>
      </c>
      <c r="P557" s="119">
        <v>2.3957667157539286</v>
      </c>
      <c r="Q557" s="119">
        <v>-0.25195187244354039</v>
      </c>
      <c r="R557" s="119">
        <v>9.2124247896639061E-2</v>
      </c>
      <c r="S557" s="119">
        <v>1.425113265677141</v>
      </c>
      <c r="T557" s="119">
        <v>1.7363098426420176</v>
      </c>
      <c r="U557" s="116">
        <v>0.48164360875706919</v>
      </c>
      <c r="V557" s="116">
        <v>0.13276067225024829</v>
      </c>
      <c r="W557" s="91">
        <v>-1.4066673934995264</v>
      </c>
      <c r="X557" s="53"/>
      <c r="Y557" s="92">
        <v>556</v>
      </c>
      <c r="Z557" s="116">
        <f>(幕後結果!$AB$2+幕後結果!$AB$4*幕後結果_最佳化!$N1558)*12/3</f>
        <v>0.95083843044095173</v>
      </c>
      <c r="AA557" s="116">
        <f>(幕後結果!$AC$2+幕後結果!$AC$4*幕後結果_最佳化!$O1558)*12/3</f>
        <v>0.17923408131398913</v>
      </c>
      <c r="AB557" s="116">
        <f>(幕後結果!$AD$2+幕後結果!$AD$4*幕後結果_最佳化!$P1558)*12/3</f>
        <v>1.9654983483798967</v>
      </c>
      <c r="AC557" s="116">
        <f>(幕後結果!$AE$2+幕後結果!$AE$4*幕後結果_最佳化!$Q1558)*12/3</f>
        <v>0.2470223217941018</v>
      </c>
      <c r="AD557" s="116">
        <f>(幕後結果!$AF$2+幕後結果!$AF$4*幕後結果_最佳化!$R1558)*12/3</f>
        <v>-6.9296171073328638E-3</v>
      </c>
      <c r="AE557" s="116">
        <f>(幕後結果!$AG$2+幕後結果!$AG$4*幕後結果_最佳化!$S1558)*12/3</f>
        <v>1.5378660588697339</v>
      </c>
      <c r="AF557" s="116">
        <f>(幕後結果!$AH$2+幕後結果!$AH$4*幕後結果_最佳化!$T1558)*12/3</f>
        <v>0.96319854742370181</v>
      </c>
      <c r="AG557" s="116">
        <f>(幕後結果!$AI$2+幕後結果!$AI$4*幕後結果_最佳化!$U1558)*12/3</f>
        <v>0.42916913525673867</v>
      </c>
      <c r="AH557" s="116">
        <f>(幕後結果!$AJ$2+幕後結果!$AJ$4*幕後結果_最佳化!$V1558)*12/3</f>
        <v>0.68467382159223045</v>
      </c>
      <c r="AI557" s="93">
        <f>(幕後結果!$AK$2+幕後結果!$AK$4*幕後結果_最佳化!$W1558)*12/3</f>
        <v>0.38967403154149388</v>
      </c>
      <c r="AJ557" s="53"/>
      <c r="AK557" s="53"/>
      <c r="AL557" s="53"/>
      <c r="AM557" s="101">
        <v>556</v>
      </c>
      <c r="AN557" s="120">
        <f t="shared" si="105"/>
        <v>5.3563181405339014E-2</v>
      </c>
      <c r="AO557" s="120">
        <f t="shared" si="106"/>
        <v>0.13389871426857622</v>
      </c>
      <c r="AP557" s="120">
        <f t="shared" si="107"/>
        <v>0.15706521838407836</v>
      </c>
      <c r="AQ557" s="120">
        <f t="shared" si="108"/>
        <v>0.20083896356979014</v>
      </c>
      <c r="AR557" s="120">
        <f t="shared" si="109"/>
        <v>6.8744948794212418E-2</v>
      </c>
      <c r="AS557" s="120">
        <f t="shared" si="110"/>
        <v>7.0317748560470383E-4</v>
      </c>
      <c r="AT557" s="120">
        <f t="shared" si="111"/>
        <v>0.16573502482119548</v>
      </c>
      <c r="AU557" s="120">
        <f t="shared" si="112"/>
        <v>9.4294458048382684E-2</v>
      </c>
      <c r="AV557" s="120">
        <f t="shared" si="113"/>
        <v>2.4831208267118352E-2</v>
      </c>
      <c r="AW557" s="120">
        <f t="shared" si="114"/>
        <v>0.10032510495570272</v>
      </c>
      <c r="AX557" s="120">
        <f t="shared" si="115"/>
        <v>1.0000000000000002</v>
      </c>
      <c r="AY557" s="120">
        <f>SUMPRODUCT(AN557:AW557,幕後結果_最佳化!$Z$1005:$AI$1005)</f>
        <v>5.3741687252358047E-2</v>
      </c>
      <c r="AZ557" s="120">
        <f>(SUMPRODUCT(AN557:AW557,MMULT(AN557:AW557,幕後結果!$AB$9:$AK$18)))*252</f>
        <v>2.3816329709889155E-2</v>
      </c>
      <c r="BA557" s="120">
        <f t="shared" si="116"/>
        <v>0.15432540202406458</v>
      </c>
      <c r="BB557" s="115">
        <f t="shared" si="117"/>
        <v>7.0252123825133198E-2</v>
      </c>
      <c r="BC557" s="53"/>
      <c r="BD557" s="53"/>
    </row>
    <row r="558" spans="1:56">
      <c r="A558" s="88">
        <v>557</v>
      </c>
      <c r="B558" s="116">
        <v>0.34134828182349342</v>
      </c>
      <c r="C558" s="116">
        <v>0.5549745608202703</v>
      </c>
      <c r="D558" s="116">
        <v>0.72278521549575414</v>
      </c>
      <c r="E558" s="116">
        <v>0.15274235534028513</v>
      </c>
      <c r="F558" s="116">
        <v>0.40803679005095472</v>
      </c>
      <c r="G558" s="116">
        <v>0.72019776024818283</v>
      </c>
      <c r="H558" s="116">
        <v>0.20579661676068262</v>
      </c>
      <c r="I558" s="116">
        <v>0.59241997165654015</v>
      </c>
      <c r="J558" s="116">
        <v>0.58952102985666288</v>
      </c>
      <c r="K558" s="97">
        <v>0.48301321860498803</v>
      </c>
      <c r="L558" s="98"/>
      <c r="M558" s="99">
        <v>557</v>
      </c>
      <c r="N558" s="119">
        <v>-0.40878620604495586</v>
      </c>
      <c r="O558" s="119">
        <v>0.13823982888990774</v>
      </c>
      <c r="P558" s="119">
        <v>0.59113559915746328</v>
      </c>
      <c r="Q558" s="119">
        <v>-1.0247424856239034</v>
      </c>
      <c r="R558" s="119">
        <v>-0.23259800050205562</v>
      </c>
      <c r="S558" s="119">
        <v>0.58342909018167555</v>
      </c>
      <c r="T558" s="119">
        <v>-0.82109311137735574</v>
      </c>
      <c r="U558" s="116">
        <v>0.23377448770050446</v>
      </c>
      <c r="V558" s="116">
        <v>0.22631306151912048</v>
      </c>
      <c r="W558" s="91">
        <v>-4.2592420956317406E-2</v>
      </c>
      <c r="X558" s="53"/>
      <c r="Y558" s="92">
        <v>557</v>
      </c>
      <c r="Z558" s="116">
        <f>(幕後結果!$AB$2+幕後結果!$AB$4*幕後結果_最佳化!$N1559)*12/3</f>
        <v>-0.3945162825413922</v>
      </c>
      <c r="AA558" s="116">
        <f>(幕後結果!$AC$2+幕後結果!$AC$4*幕後結果_最佳化!$O1559)*12/3</f>
        <v>0.40833886340432651</v>
      </c>
      <c r="AB558" s="116">
        <f>(幕後結果!$AD$2+幕後結果!$AD$4*幕後結果_最佳化!$P1559)*12/3</f>
        <v>0.42172151117284362</v>
      </c>
      <c r="AC558" s="116">
        <f>(幕後結果!$AE$2+幕後結果!$AE$4*幕後結果_最佳化!$Q1559)*12/3</f>
        <v>-0.66517108831056371</v>
      </c>
      <c r="AD558" s="116">
        <f>(幕後結果!$AF$2+幕後結果!$AF$4*幕後結果_最佳化!$R1559)*12/3</f>
        <v>-0.54934084934209593</v>
      </c>
      <c r="AE558" s="116">
        <f>(幕後結果!$AG$2+幕後結果!$AG$4*幕後結果_最佳化!$S1559)*12/3</f>
        <v>0.64577354574310286</v>
      </c>
      <c r="AF558" s="116">
        <f>(幕後結果!$AH$2+幕後結果!$AH$4*幕後結果_最佳化!$T1559)*12/3</f>
        <v>-0.44501998878422588</v>
      </c>
      <c r="AG558" s="116">
        <f>(幕後結果!$AI$2+幕後結果!$AI$4*幕後結果_最佳化!$U1559)*12/3</f>
        <v>0.12776423268442005</v>
      </c>
      <c r="AH558" s="116">
        <f>(幕後結果!$AJ$2+幕後結果!$AJ$4*幕後結果_最佳化!$V1559)*12/3</f>
        <v>-0.27857487551302373</v>
      </c>
      <c r="AI558" s="93">
        <f>(幕後結果!$AK$2+幕後結果!$AK$4*幕後結果_最佳化!$W1559)*12/3</f>
        <v>0.23723806523488569</v>
      </c>
      <c r="AJ558" s="53"/>
      <c r="AK558" s="53"/>
      <c r="AL558" s="53"/>
      <c r="AM558" s="101">
        <v>557</v>
      </c>
      <c r="AN558" s="120">
        <f t="shared" si="105"/>
        <v>7.3049178088093775E-2</v>
      </c>
      <c r="AO558" s="120">
        <f t="shared" si="106"/>
        <v>0.11195854833569638</v>
      </c>
      <c r="AP558" s="120">
        <f t="shared" si="107"/>
        <v>4.4882352729473322E-2</v>
      </c>
      <c r="AQ558" s="120">
        <f t="shared" si="108"/>
        <v>2.978665611666342E-2</v>
      </c>
      <c r="AR558" s="120">
        <f t="shared" si="109"/>
        <v>0.17302600176495192</v>
      </c>
      <c r="AS558" s="120">
        <f t="shared" si="110"/>
        <v>0.16467631777313146</v>
      </c>
      <c r="AT558" s="120">
        <f t="shared" si="111"/>
        <v>7.4001833406084572E-2</v>
      </c>
      <c r="AU558" s="120">
        <f t="shared" si="112"/>
        <v>0.13652791798954858</v>
      </c>
      <c r="AV558" s="120">
        <f t="shared" si="113"/>
        <v>6.6092828915928936E-2</v>
      </c>
      <c r="AW558" s="120">
        <f t="shared" si="114"/>
        <v>0.12599836488042773</v>
      </c>
      <c r="AX558" s="120">
        <f t="shared" si="115"/>
        <v>1</v>
      </c>
      <c r="AY558" s="120">
        <f>SUMPRODUCT(AN558:AW558,幕後結果_最佳化!$Z$1005:$AI$1005)</f>
        <v>8.4898602992040065E-2</v>
      </c>
      <c r="AZ558" s="120">
        <f>(SUMPRODUCT(AN558:AW558,MMULT(AN558:AW558,幕後結果!$AB$9:$AK$18)))*252</f>
        <v>2.2255742041243122E-2</v>
      </c>
      <c r="BA558" s="120">
        <f t="shared" si="116"/>
        <v>0.14918358502611179</v>
      </c>
      <c r="BB558" s="115">
        <f t="shared" si="117"/>
        <v>0.28152295029435709</v>
      </c>
      <c r="BC558" s="53"/>
      <c r="BD558" s="53"/>
    </row>
    <row r="559" spans="1:56">
      <c r="A559" s="88">
        <v>558</v>
      </c>
      <c r="B559" s="116">
        <v>0.63427200063620526</v>
      </c>
      <c r="C559" s="116">
        <v>0.41748340838817222</v>
      </c>
      <c r="D559" s="116">
        <v>0.33417974961298569</v>
      </c>
      <c r="E559" s="116">
        <v>0.88420626002650016</v>
      </c>
      <c r="F559" s="116">
        <v>0.20787156477023117</v>
      </c>
      <c r="G559" s="116">
        <v>0.4543180262229578</v>
      </c>
      <c r="H559" s="116">
        <v>0.31552437697617552</v>
      </c>
      <c r="I559" s="116">
        <v>0.68257886269236123</v>
      </c>
      <c r="J559" s="116">
        <v>0.43517218506377975</v>
      </c>
      <c r="K559" s="97">
        <v>0.49838045633944472</v>
      </c>
      <c r="L559" s="98"/>
      <c r="M559" s="99">
        <v>558</v>
      </c>
      <c r="N559" s="119">
        <v>0.34318937318951898</v>
      </c>
      <c r="O559" s="119">
        <v>-0.20833575353037098</v>
      </c>
      <c r="P559" s="119">
        <v>-0.42840058447779156</v>
      </c>
      <c r="Q559" s="119">
        <v>1.196279566465178</v>
      </c>
      <c r="R559" s="119">
        <v>-0.81382863296987173</v>
      </c>
      <c r="S559" s="119">
        <v>-0.11475911997608407</v>
      </c>
      <c r="T559" s="119">
        <v>-0.48025124262829239</v>
      </c>
      <c r="U559" s="116">
        <v>0.47492241435400645</v>
      </c>
      <c r="V559" s="116">
        <v>-0.16322107898772942</v>
      </c>
      <c r="W559" s="91">
        <v>-4.0596050821678368E-3</v>
      </c>
      <c r="X559" s="53"/>
      <c r="Y559" s="92">
        <v>558</v>
      </c>
      <c r="Z559" s="116">
        <f>(幕後結果!$AB$2+幕後結果!$AB$4*幕後結果_最佳化!$N1560)*12/3</f>
        <v>0.81104881677422525</v>
      </c>
      <c r="AA559" s="116">
        <f>(幕後結果!$AC$2+幕後結果!$AC$4*幕後結果_最佳化!$O1560)*12/3</f>
        <v>0.12094505749253952</v>
      </c>
      <c r="AB559" s="116">
        <f>(幕後結果!$AD$2+幕後結果!$AD$4*幕後結果_最佳化!$P1560)*12/3</f>
        <v>-0.23788992488000946</v>
      </c>
      <c r="AC559" s="116">
        <f>(幕後結果!$AE$2+幕後結果!$AE$4*幕後結果_最佳化!$Q1560)*12/3</f>
        <v>0.92718639793651514</v>
      </c>
      <c r="AD559" s="116">
        <f>(幕後結果!$AF$2+幕後結果!$AF$4*幕後結果_最佳化!$R1560)*12/3</f>
        <v>-0.85833822900908852</v>
      </c>
      <c r="AE559" s="116">
        <f>(幕後結果!$AG$2+幕後結果!$AG$4*幕後結果_最佳化!$S1560)*12/3</f>
        <v>0.80095255656531961</v>
      </c>
      <c r="AF559" s="116">
        <f>(幕後結果!$AH$2+幕後結果!$AH$4*幕後結果_最佳化!$T1560)*12/3</f>
        <v>-0.27521485888734187</v>
      </c>
      <c r="AG559" s="116">
        <f>(幕後結果!$AI$2+幕後結果!$AI$4*幕後結果_最佳化!$U1560)*12/3</f>
        <v>0.14381293548918586</v>
      </c>
      <c r="AH559" s="116">
        <f>(幕後結果!$AJ$2+幕後結果!$AJ$4*幕後結果_最佳化!$V1560)*12/3</f>
        <v>-0.41844803209337994</v>
      </c>
      <c r="AI559" s="93">
        <f>(幕後結果!$AK$2+幕後結果!$AK$4*幕後結果_最佳化!$W1560)*12/3</f>
        <v>0.20843036592458308</v>
      </c>
      <c r="AJ559" s="53"/>
      <c r="AK559" s="53"/>
      <c r="AL559" s="53"/>
      <c r="AM559" s="101">
        <v>558</v>
      </c>
      <c r="AN559" s="120">
        <f t="shared" si="105"/>
        <v>0.21432567652364018</v>
      </c>
      <c r="AO559" s="120">
        <f t="shared" si="106"/>
        <v>8.3818154450442273E-2</v>
      </c>
      <c r="AP559" s="120">
        <f t="shared" si="107"/>
        <v>0.19732091451860448</v>
      </c>
      <c r="AQ559" s="120">
        <f t="shared" si="108"/>
        <v>0.10400473325619317</v>
      </c>
      <c r="AR559" s="120">
        <f t="shared" si="109"/>
        <v>6.1298464250944557E-3</v>
      </c>
      <c r="AS559" s="120">
        <f t="shared" si="110"/>
        <v>0.14349731349756506</v>
      </c>
      <c r="AT559" s="120">
        <f t="shared" si="111"/>
        <v>8.7164244265222699E-4</v>
      </c>
      <c r="AU559" s="120">
        <f t="shared" si="112"/>
        <v>2.4203328704033193E-2</v>
      </c>
      <c r="AV559" s="120">
        <f t="shared" si="113"/>
        <v>0.16991896592953681</v>
      </c>
      <c r="AW559" s="120">
        <f t="shared" si="114"/>
        <v>5.5909424252238028E-2</v>
      </c>
      <c r="AX559" s="120">
        <f t="shared" si="115"/>
        <v>0.99999999999999989</v>
      </c>
      <c r="AY559" s="120">
        <f>SUMPRODUCT(AN559:AW559,幕後結果_最佳化!$Z$1005:$AI$1005)</f>
        <v>0.13587480338451186</v>
      </c>
      <c r="AZ559" s="120">
        <f>(SUMPRODUCT(AN559:AW559,MMULT(AN559:AW559,幕後結果!$AB$9:$AK$18)))*252</f>
        <v>5.0108629368973145E-2</v>
      </c>
      <c r="BA559" s="120">
        <f t="shared" si="116"/>
        <v>0.22384956861466843</v>
      </c>
      <c r="BB559" s="115">
        <f t="shared" si="117"/>
        <v>0.41534501924619482</v>
      </c>
      <c r="BC559" s="53"/>
      <c r="BD559" s="53"/>
    </row>
    <row r="560" spans="1:56">
      <c r="A560" s="88">
        <v>559</v>
      </c>
      <c r="B560" s="116">
        <v>0.31220033202764408</v>
      </c>
      <c r="C560" s="116">
        <v>0.70707905339245625</v>
      </c>
      <c r="D560" s="116">
        <v>5.4857528556789825E-2</v>
      </c>
      <c r="E560" s="116">
        <v>0.7375869499259875</v>
      </c>
      <c r="F560" s="116">
        <v>0.97955787511651238</v>
      </c>
      <c r="G560" s="116">
        <v>0.95533748087560566</v>
      </c>
      <c r="H560" s="116">
        <v>0.70314682603451661</v>
      </c>
      <c r="I560" s="116">
        <v>0.23225163618880607</v>
      </c>
      <c r="J560" s="116">
        <v>0.54039295745619209</v>
      </c>
      <c r="K560" s="97">
        <v>0.56509161446883049</v>
      </c>
      <c r="L560" s="98"/>
      <c r="M560" s="99">
        <v>559</v>
      </c>
      <c r="N560" s="119">
        <v>-0.4896230479581985</v>
      </c>
      <c r="O560" s="119">
        <v>0.54487150823791708</v>
      </c>
      <c r="P560" s="119">
        <v>-1.5994751895543708</v>
      </c>
      <c r="Q560" s="119">
        <v>0.63592378337107136</v>
      </c>
      <c r="R560" s="119">
        <v>2.0447019652363689</v>
      </c>
      <c r="S560" s="119">
        <v>1.6989689282518281</v>
      </c>
      <c r="T560" s="119">
        <v>0.53347278107224916</v>
      </c>
      <c r="U560" s="116">
        <v>-0.731451739194519</v>
      </c>
      <c r="V560" s="116">
        <v>0.10142374851626354</v>
      </c>
      <c r="W560" s="91">
        <v>0.16389123016710463</v>
      </c>
      <c r="X560" s="53"/>
      <c r="Y560" s="92">
        <v>559</v>
      </c>
      <c r="Z560" s="116">
        <f>(幕後結果!$AB$2+幕後結果!$AB$4*幕後結果_最佳化!$N1561)*12/3</f>
        <v>-0.52411367644706852</v>
      </c>
      <c r="AA560" s="116">
        <f>(幕後結果!$AC$2+幕後結果!$AC$4*幕後結果_最佳化!$O1561)*12/3</f>
        <v>0.70423495828701288</v>
      </c>
      <c r="AB560" s="116">
        <f>(幕後結果!$AD$2+幕後結果!$AD$4*幕後結果_最佳化!$P1561)*12/3</f>
        <v>-1.2587417357984783</v>
      </c>
      <c r="AC560" s="116">
        <f>(幕後結果!$AE$2+幕後結果!$AE$4*幕後結果_最佳化!$Q1561)*12/3</f>
        <v>0.28305862131607196</v>
      </c>
      <c r="AD560" s="116">
        <f>(幕後結果!$AF$2+幕後結果!$AF$4*幕後結果_最佳化!$R1561)*12/3</f>
        <v>0.44065989183776627</v>
      </c>
      <c r="AE560" s="116">
        <f>(幕後結果!$AG$2+幕後結果!$AG$4*幕後結果_最佳化!$S1561)*12/3</f>
        <v>1.5310552150053567</v>
      </c>
      <c r="AF560" s="116">
        <f>(幕後結果!$AH$2+幕後結果!$AH$4*幕後結果_最佳化!$T1561)*12/3</f>
        <v>0.29965365483326706</v>
      </c>
      <c r="AG560" s="116">
        <f>(幕後結果!$AI$2+幕後結果!$AI$4*幕後結果_最佳化!$U1561)*12/3</f>
        <v>0.29961343169908927</v>
      </c>
      <c r="AH560" s="116">
        <f>(幕後結果!$AJ$2+幕後結果!$AJ$4*幕後結果_最佳化!$V1561)*12/3</f>
        <v>-0.11637329048962837</v>
      </c>
      <c r="AI560" s="93">
        <f>(幕後結果!$AK$2+幕後結果!$AK$4*幕後結果_最佳化!$W1561)*12/3</f>
        <v>0.3761911339608397</v>
      </c>
      <c r="AJ560" s="53"/>
      <c r="AK560" s="53"/>
      <c r="AL560" s="53"/>
      <c r="AM560" s="101">
        <v>559</v>
      </c>
      <c r="AN560" s="120">
        <f t="shared" si="105"/>
        <v>0.18483944766026181</v>
      </c>
      <c r="AO560" s="120">
        <f t="shared" si="106"/>
        <v>0.22076062581484446</v>
      </c>
      <c r="AP560" s="120">
        <f t="shared" si="107"/>
        <v>1.6136404328187443E-2</v>
      </c>
      <c r="AQ560" s="120">
        <f t="shared" si="108"/>
        <v>0.18711701474101078</v>
      </c>
      <c r="AR560" s="120">
        <f t="shared" si="109"/>
        <v>2.0749903471794694E-2</v>
      </c>
      <c r="AS560" s="120">
        <f t="shared" si="110"/>
        <v>3.6049287076733112E-2</v>
      </c>
      <c r="AT560" s="120">
        <f t="shared" si="111"/>
        <v>0.10323417540268148</v>
      </c>
      <c r="AU560" s="120">
        <f t="shared" si="112"/>
        <v>8.6027025617765138E-2</v>
      </c>
      <c r="AV560" s="120">
        <f t="shared" si="113"/>
        <v>2.5314135808882698E-2</v>
      </c>
      <c r="AW560" s="120">
        <f t="shared" si="114"/>
        <v>0.11977198007783824</v>
      </c>
      <c r="AX560" s="120">
        <f t="shared" si="115"/>
        <v>1</v>
      </c>
      <c r="AY560" s="120">
        <f>SUMPRODUCT(AN560:AW560,幕後結果_最佳化!$Z$1005:$AI$1005)</f>
        <v>0.16001428252892355</v>
      </c>
      <c r="AZ560" s="120">
        <f>(SUMPRODUCT(AN560:AW560,MMULT(AN560:AW560,幕後結果!$AB$9:$AK$18)))*252</f>
        <v>3.601126816283437E-2</v>
      </c>
      <c r="BA560" s="120">
        <f t="shared" si="116"/>
        <v>0.18976635150319557</v>
      </c>
      <c r="BB560" s="115">
        <f t="shared" si="117"/>
        <v>0.61714988774999668</v>
      </c>
      <c r="BC560" s="53"/>
      <c r="BD560" s="53"/>
    </row>
    <row r="561" spans="1:56">
      <c r="A561" s="88">
        <v>560</v>
      </c>
      <c r="B561" s="116">
        <v>0.35887777119785347</v>
      </c>
      <c r="C561" s="116">
        <v>0.4617165172750719</v>
      </c>
      <c r="D561" s="116">
        <v>0.41792946671956255</v>
      </c>
      <c r="E561" s="116">
        <v>3.4671415558000795E-2</v>
      </c>
      <c r="F561" s="116">
        <v>5.0440586300078749E-2</v>
      </c>
      <c r="G561" s="116">
        <v>0.23410621001305132</v>
      </c>
      <c r="H561" s="116">
        <v>0.67687503022604623</v>
      </c>
      <c r="I561" s="116">
        <v>0.2124284702871988</v>
      </c>
      <c r="J561" s="116">
        <v>0.20390293522608927</v>
      </c>
      <c r="K561" s="97">
        <v>0.47208073703232234</v>
      </c>
      <c r="L561" s="98"/>
      <c r="M561" s="99">
        <v>560</v>
      </c>
      <c r="N561" s="119">
        <v>-0.36146007956373027</v>
      </c>
      <c r="O561" s="119">
        <v>-9.6110219935659075E-2</v>
      </c>
      <c r="P561" s="119">
        <v>-0.20719325668525904</v>
      </c>
      <c r="Q561" s="119">
        <v>-1.8161795688566518</v>
      </c>
      <c r="R561" s="119">
        <v>-1.640596641602621</v>
      </c>
      <c r="S561" s="119">
        <v>-0.72539062958028722</v>
      </c>
      <c r="T561" s="119">
        <v>0.45897803486937494</v>
      </c>
      <c r="U561" s="116">
        <v>-0.79802334902175964</v>
      </c>
      <c r="V561" s="116">
        <v>-0.82776099121738167</v>
      </c>
      <c r="W561" s="91">
        <v>-7.0040437643369077E-2</v>
      </c>
      <c r="X561" s="53"/>
      <c r="Y561" s="92">
        <v>560</v>
      </c>
      <c r="Z561" s="116">
        <f>(幕後結果!$AB$2+幕後結果!$AB$4*幕後結果_最佳化!$N1562)*12/3</f>
        <v>-0.31864317183526414</v>
      </c>
      <c r="AA561" s="116">
        <f>(幕後結果!$AC$2+幕後結果!$AC$4*幕後結果_最佳化!$O1562)*12/3</f>
        <v>0.23776992755340867</v>
      </c>
      <c r="AB561" s="116">
        <f>(幕後結果!$AD$2+幕後結果!$AD$4*幕後結果_最佳化!$P1562)*12/3</f>
        <v>-0.20055558370345208</v>
      </c>
      <c r="AC561" s="116">
        <f>(幕後結果!$AE$2+幕後結果!$AE$4*幕後結果_最佳化!$Q1562)*12/3</f>
        <v>-1.3572747446442868</v>
      </c>
      <c r="AD561" s="116">
        <f>(幕後結果!$AF$2+幕後結果!$AF$4*幕後結果_最佳化!$R1562)*12/3</f>
        <v>-1.4237699111417044</v>
      </c>
      <c r="AE561" s="116">
        <f>(幕後結果!$AG$2+幕後結果!$AG$4*幕後結果_最佳化!$S1562)*12/3</f>
        <v>-0.36218770144722817</v>
      </c>
      <c r="AF561" s="116">
        <f>(幕後結果!$AH$2+幕後結果!$AH$4*幕後結果_最佳化!$T1562)*12/3</f>
        <v>2.8973249195052286E-3</v>
      </c>
      <c r="AG561" s="116">
        <f>(幕後結果!$AI$2+幕後結果!$AI$4*幕後結果_最佳化!$U1562)*12/3</f>
        <v>-0.68450084883021933</v>
      </c>
      <c r="AH561" s="116">
        <f>(幕後結果!$AJ$2+幕後結果!$AJ$4*幕後結果_最佳化!$V1562)*12/3</f>
        <v>-1.1662374878346931</v>
      </c>
      <c r="AI561" s="93">
        <f>(幕後結果!$AK$2+幕後結果!$AK$4*幕後結果_最佳化!$W1562)*12/3</f>
        <v>-0.51846451353124623</v>
      </c>
      <c r="AJ561" s="53"/>
      <c r="AK561" s="53"/>
      <c r="AL561" s="53"/>
      <c r="AM561" s="101">
        <v>560</v>
      </c>
      <c r="AN561" s="120">
        <f t="shared" si="105"/>
        <v>0.13029912183365805</v>
      </c>
      <c r="AO561" s="120">
        <f t="shared" si="106"/>
        <v>0.19255094764143471</v>
      </c>
      <c r="AP561" s="120">
        <f t="shared" si="107"/>
        <v>9.2831395856932231E-2</v>
      </c>
      <c r="AQ561" s="120">
        <f t="shared" si="108"/>
        <v>0.17873871709801742</v>
      </c>
      <c r="AR561" s="120">
        <f t="shared" si="109"/>
        <v>2.0060087108997328E-3</v>
      </c>
      <c r="AS561" s="120">
        <f t="shared" si="110"/>
        <v>5.8823282527857158E-2</v>
      </c>
      <c r="AT561" s="120">
        <f t="shared" si="111"/>
        <v>5.4222864930051101E-2</v>
      </c>
      <c r="AU561" s="120">
        <f t="shared" si="112"/>
        <v>1.7734810389921616E-2</v>
      </c>
      <c r="AV561" s="120">
        <f t="shared" si="113"/>
        <v>0.10528120432743945</v>
      </c>
      <c r="AW561" s="120">
        <f t="shared" si="114"/>
        <v>0.16751164668378865</v>
      </c>
      <c r="AX561" s="120">
        <f t="shared" si="115"/>
        <v>1.0000000000000002</v>
      </c>
      <c r="AY561" s="120">
        <f>SUMPRODUCT(AN561:AW561,幕後結果_最佳化!$Z$1005:$AI$1005)</f>
        <v>0.14674010481552346</v>
      </c>
      <c r="AZ561" s="120">
        <f>(SUMPRODUCT(AN561:AW561,MMULT(AN561:AW561,幕後結果!$AB$9:$AK$18)))*252</f>
        <v>3.2254940703701697E-2</v>
      </c>
      <c r="BA561" s="120">
        <f t="shared" si="116"/>
        <v>0.17959660549047607</v>
      </c>
      <c r="BB561" s="115">
        <f t="shared" si="117"/>
        <v>0.57818523090643859</v>
      </c>
      <c r="BC561" s="53"/>
      <c r="BD561" s="53"/>
    </row>
    <row r="562" spans="1:56">
      <c r="A562" s="88">
        <v>561</v>
      </c>
      <c r="B562" s="116">
        <v>0.21803815676590665</v>
      </c>
      <c r="C562" s="116">
        <v>0.76077629218720544</v>
      </c>
      <c r="D562" s="116">
        <v>0.3919702465496393</v>
      </c>
      <c r="E562" s="116">
        <v>0.82463816359797382</v>
      </c>
      <c r="F562" s="116">
        <v>0.14817446628622855</v>
      </c>
      <c r="G562" s="116">
        <v>0.86236414609528778</v>
      </c>
      <c r="H562" s="116">
        <v>0.97027269422242624</v>
      </c>
      <c r="I562" s="116">
        <v>0.51197397673263234</v>
      </c>
      <c r="J562" s="116">
        <v>0.91364739785008542</v>
      </c>
      <c r="K562" s="97">
        <v>0.65101542399116052</v>
      </c>
      <c r="L562" s="98"/>
      <c r="M562" s="99">
        <v>561</v>
      </c>
      <c r="N562" s="119">
        <v>-0.77883602497765148</v>
      </c>
      <c r="O562" s="119">
        <v>0.70880190470998428</v>
      </c>
      <c r="P562" s="119">
        <v>-0.27418755285908503</v>
      </c>
      <c r="Q562" s="119">
        <v>0.93318652120865198</v>
      </c>
      <c r="R562" s="119">
        <v>-1.0442949846519169</v>
      </c>
      <c r="S562" s="119">
        <v>1.0910026698301623</v>
      </c>
      <c r="T562" s="119">
        <v>1.8848165366168441</v>
      </c>
      <c r="U562" s="116">
        <v>3.0018816501185319E-2</v>
      </c>
      <c r="V562" s="116">
        <v>1.363562807835653</v>
      </c>
      <c r="W562" s="91">
        <v>0.38806335162818184</v>
      </c>
      <c r="X562" s="53"/>
      <c r="Y562" s="92">
        <v>561</v>
      </c>
      <c r="Z562" s="116">
        <f>(幕後結果!$AB$2+幕後結果!$AB$4*幕後結果_最佳化!$N1563)*12/3</f>
        <v>-0.98777909456978163</v>
      </c>
      <c r="AA562" s="116">
        <f>(幕後結果!$AC$2+幕後結果!$AC$4*幕後結果_最佳化!$O1563)*12/3</f>
        <v>0.83674704886331908</v>
      </c>
      <c r="AB562" s="116">
        <f>(幕後結果!$AD$2+幕後結果!$AD$4*幕後結果_最佳化!$P1563)*12/3</f>
        <v>-0.28264696507173037</v>
      </c>
      <c r="AC562" s="116">
        <f>(幕後結果!$AE$2+幕後結果!$AE$4*幕後結果_最佳化!$Q1563)*12/3</f>
        <v>0.64016985785859704</v>
      </c>
      <c r="AD562" s="116">
        <f>(幕後結果!$AF$2+幕後結果!$AF$4*幕後結果_最佳化!$R1563)*12/3</f>
        <v>-1.156868879810885</v>
      </c>
      <c r="AE562" s="116">
        <f>(幕後結果!$AG$2+幕後結果!$AG$4*幕後結果_最佳化!$S1563)*12/3</f>
        <v>1.4270575873858522</v>
      </c>
      <c r="AF562" s="116">
        <f>(幕後結果!$AH$2+幕後結果!$AH$4*幕後結果_最佳化!$T1563)*12/3</f>
        <v>0.83971034176216641</v>
      </c>
      <c r="AG562" s="116">
        <f>(幕後結果!$AI$2+幕後結果!$AI$4*幕後結果_最佳化!$U1563)*12/3</f>
        <v>0.19975673313745956</v>
      </c>
      <c r="AH562" s="116">
        <f>(幕後結果!$AJ$2+幕後結果!$AJ$4*幕後結果_最佳化!$V1563)*12/3</f>
        <v>0.48275839784710267</v>
      </c>
      <c r="AI562" s="93">
        <f>(幕後結果!$AK$2+幕後結果!$AK$4*幕後結果_最佳化!$W1563)*12/3</f>
        <v>0.81321529034792472</v>
      </c>
      <c r="AJ562" s="53"/>
      <c r="AK562" s="53"/>
      <c r="AL562" s="53"/>
      <c r="AM562" s="101">
        <v>561</v>
      </c>
      <c r="AN562" s="120">
        <f t="shared" si="105"/>
        <v>7.366952650875401E-2</v>
      </c>
      <c r="AO562" s="120">
        <f t="shared" si="106"/>
        <v>8.436528342223866E-2</v>
      </c>
      <c r="AP562" s="120">
        <f t="shared" si="107"/>
        <v>0.10108261104460638</v>
      </c>
      <c r="AQ562" s="120">
        <f t="shared" si="108"/>
        <v>6.825107278903389E-2</v>
      </c>
      <c r="AR562" s="120">
        <f t="shared" si="109"/>
        <v>0.11110681203661159</v>
      </c>
      <c r="AS562" s="120">
        <f t="shared" si="110"/>
        <v>0.12709469336199347</v>
      </c>
      <c r="AT562" s="120">
        <f t="shared" si="111"/>
        <v>0.14650627700991503</v>
      </c>
      <c r="AU562" s="120">
        <f t="shared" si="112"/>
        <v>0.15164751544231825</v>
      </c>
      <c r="AV562" s="120">
        <f t="shared" si="113"/>
        <v>6.3825167770568444E-2</v>
      </c>
      <c r="AW562" s="120">
        <f t="shared" si="114"/>
        <v>7.245104061396021E-2</v>
      </c>
      <c r="AX562" s="120">
        <f t="shared" si="115"/>
        <v>1</v>
      </c>
      <c r="AY562" s="120">
        <f>SUMPRODUCT(AN562:AW562,幕後結果_最佳化!$Z$1005:$AI$1005)</f>
        <v>7.3112562213417193E-2</v>
      </c>
      <c r="AZ562" s="120">
        <f>(SUMPRODUCT(AN562:AW562,MMULT(AN562:AW562,幕後結果!$AB$9:$AK$18)))*252</f>
        <v>2.1891773663524534E-2</v>
      </c>
      <c r="BA562" s="120">
        <f t="shared" si="116"/>
        <v>0.14795868904368048</v>
      </c>
      <c r="BB562" s="115">
        <f t="shared" si="117"/>
        <v>0.20419593069318029</v>
      </c>
      <c r="BC562" s="53"/>
      <c r="BD562" s="53"/>
    </row>
    <row r="563" spans="1:56">
      <c r="A563" s="88">
        <v>562</v>
      </c>
      <c r="B563" s="116">
        <v>0.3137220233960365</v>
      </c>
      <c r="C563" s="116">
        <v>0.31005026537618718</v>
      </c>
      <c r="D563" s="116">
        <v>0.64861415217723772</v>
      </c>
      <c r="E563" s="116">
        <v>0.55101835054019088</v>
      </c>
      <c r="F563" s="116">
        <v>0.41936987028413686</v>
      </c>
      <c r="G563" s="116">
        <v>0.90170555019233278</v>
      </c>
      <c r="H563" s="116">
        <v>0.99095876564734309</v>
      </c>
      <c r="I563" s="116">
        <v>0.63799529275041356</v>
      </c>
      <c r="J563" s="116">
        <v>0.78801268190438112</v>
      </c>
      <c r="K563" s="97">
        <v>0.4680468280624297</v>
      </c>
      <c r="L563" s="98"/>
      <c r="M563" s="99">
        <v>562</v>
      </c>
      <c r="N563" s="119">
        <v>-0.48532750634434535</v>
      </c>
      <c r="O563" s="119">
        <v>-0.49570787420739953</v>
      </c>
      <c r="P563" s="119">
        <v>0.38158165226780333</v>
      </c>
      <c r="Q563" s="119">
        <v>0.12823462570070171</v>
      </c>
      <c r="R563" s="119">
        <v>-0.20350576445680155</v>
      </c>
      <c r="S563" s="119">
        <v>1.2913310748611275</v>
      </c>
      <c r="T563" s="119">
        <v>2.3639250850668292</v>
      </c>
      <c r="U563" s="116">
        <v>0.35310541361779235</v>
      </c>
      <c r="V563" s="116">
        <v>0.79954470369607222</v>
      </c>
      <c r="W563" s="91">
        <v>-8.0180553868290788E-2</v>
      </c>
      <c r="X563" s="53"/>
      <c r="Y563" s="92">
        <v>562</v>
      </c>
      <c r="Z563" s="116">
        <f>(幕後結果!$AB$2+幕後結果!$AB$4*幕後結果_最佳化!$N1564)*12/3</f>
        <v>-0.51722707640935039</v>
      </c>
      <c r="AA563" s="116">
        <f>(幕後結果!$AC$2+幕後結果!$AC$4*幕後結果_最佳化!$O1564)*12/3</f>
        <v>-4.2531293030107886E-2</v>
      </c>
      <c r="AB563" s="116">
        <f>(幕後結果!$AD$2+幕後結果!$AD$4*幕後結果_最佳化!$P1564)*12/3</f>
        <v>0.2028776274666774</v>
      </c>
      <c r="AC563" s="116">
        <f>(幕後結果!$AE$2+幕後結果!$AE$4*幕後結果_最佳化!$Q1564)*12/3</f>
        <v>0.10717268793206775</v>
      </c>
      <c r="AD563" s="116">
        <f>(幕後結果!$AF$2+幕後結果!$AF$4*幕後結果_最佳化!$R1564)*12/3</f>
        <v>-0.55706815271212939</v>
      </c>
      <c r="AE563" s="116">
        <f>(幕後結果!$AG$2+幕後結果!$AG$4*幕後結果_最佳化!$S1564)*12/3</f>
        <v>1.2955445964849703</v>
      </c>
      <c r="AF563" s="116">
        <f>(幕後結果!$AH$2+幕後結果!$AH$4*幕後結果_最佳化!$T1564)*12/3</f>
        <v>1.0404655696420897</v>
      </c>
      <c r="AG563" s="116">
        <f>(幕後結果!$AI$2+幕後結果!$AI$4*幕後結果_最佳化!$U1564)*12/3</f>
        <v>0.25061680132253222</v>
      </c>
      <c r="AH563" s="116">
        <f>(幕後結果!$AJ$2+幕後結果!$AJ$4*幕後結果_最佳化!$V1564)*12/3</f>
        <v>0.53367309529640883</v>
      </c>
      <c r="AI563" s="93">
        <f>(幕後結果!$AK$2+幕後結果!$AK$4*幕後結果_最佳化!$W1564)*12/3</f>
        <v>0.80918019872204561</v>
      </c>
      <c r="AJ563" s="53"/>
      <c r="AK563" s="53"/>
      <c r="AL563" s="53"/>
      <c r="AM563" s="101">
        <v>562</v>
      </c>
      <c r="AN563" s="120">
        <f t="shared" si="105"/>
        <v>7.1645375041599083E-2</v>
      </c>
      <c r="AO563" s="120">
        <f t="shared" si="106"/>
        <v>0.144749383360847</v>
      </c>
      <c r="AP563" s="120">
        <f t="shared" si="107"/>
        <v>3.3175390308624701E-3</v>
      </c>
      <c r="AQ563" s="120">
        <f t="shared" si="108"/>
        <v>0.17031890559963453</v>
      </c>
      <c r="AR563" s="120">
        <f t="shared" si="109"/>
        <v>0.1268063809565434</v>
      </c>
      <c r="AS563" s="120">
        <f t="shared" si="110"/>
        <v>0.2111424459718835</v>
      </c>
      <c r="AT563" s="120">
        <f t="shared" si="111"/>
        <v>1.4807368770369441E-2</v>
      </c>
      <c r="AU563" s="120">
        <f t="shared" si="112"/>
        <v>0.11462956962265017</v>
      </c>
      <c r="AV563" s="120">
        <f t="shared" si="113"/>
        <v>7.9954931897431983E-2</v>
      </c>
      <c r="AW563" s="120">
        <f t="shared" si="114"/>
        <v>6.262809974817854E-2</v>
      </c>
      <c r="AX563" s="120">
        <f t="shared" si="115"/>
        <v>1.0000000000000002</v>
      </c>
      <c r="AY563" s="120">
        <f>SUMPRODUCT(AN563:AW563,幕後結果_最佳化!$Z$1005:$AI$1005)</f>
        <v>0.12636135253152148</v>
      </c>
      <c r="AZ563" s="120">
        <f>(SUMPRODUCT(AN563:AW563,MMULT(AN563:AW563,幕後結果!$AB$9:$AK$18)))*252</f>
        <v>2.5496692182974508E-2</v>
      </c>
      <c r="BA563" s="120">
        <f t="shared" si="116"/>
        <v>0.1596768367139533</v>
      </c>
      <c r="BB563" s="115">
        <f t="shared" si="117"/>
        <v>0.52268916549890698</v>
      </c>
      <c r="BC563" s="53"/>
      <c r="BD563" s="53"/>
    </row>
    <row r="564" spans="1:56">
      <c r="A564" s="88">
        <v>563</v>
      </c>
      <c r="B564" s="116">
        <v>0.57760184061987352</v>
      </c>
      <c r="C564" s="116">
        <v>0.50822949035467824</v>
      </c>
      <c r="D564" s="116">
        <v>0.39588664295769638</v>
      </c>
      <c r="E564" s="116">
        <v>0.38930515140454802</v>
      </c>
      <c r="F564" s="116">
        <v>5.3746502099549121E-2</v>
      </c>
      <c r="G564" s="116">
        <v>0.69820375981357952</v>
      </c>
      <c r="H564" s="116">
        <v>0.24705108686901078</v>
      </c>
      <c r="I564" s="116">
        <v>0.10356597251145594</v>
      </c>
      <c r="J564" s="116">
        <v>2.4105730785576096E-2</v>
      </c>
      <c r="K564" s="97">
        <v>0.66234868312220541</v>
      </c>
      <c r="L564" s="98"/>
      <c r="M564" s="99">
        <v>563</v>
      </c>
      <c r="N564" s="119">
        <v>0.19576217295668186</v>
      </c>
      <c r="O564" s="119">
        <v>2.0629736403346661E-2</v>
      </c>
      <c r="P564" s="119">
        <v>-0.26400860783574404</v>
      </c>
      <c r="Q564" s="119">
        <v>-0.28113050742649676</v>
      </c>
      <c r="R564" s="119">
        <v>-1.6095643133949218</v>
      </c>
      <c r="S564" s="119">
        <v>0.51924130220229303</v>
      </c>
      <c r="T564" s="119">
        <v>-0.68379888031087399</v>
      </c>
      <c r="U564" s="116">
        <v>-1.2614911542170739</v>
      </c>
      <c r="V564" s="116">
        <v>-1.9754997621911037</v>
      </c>
      <c r="W564" s="91">
        <v>0.41888164273708778</v>
      </c>
      <c r="X564" s="53"/>
      <c r="Y564" s="92">
        <v>563</v>
      </c>
      <c r="Z564" s="116">
        <f>(幕後結果!$AB$2+幕後結果!$AB$4*幕後結果_最佳化!$N1565)*12/3</f>
        <v>0.57469395074059781</v>
      </c>
      <c r="AA564" s="116">
        <f>(幕後結果!$AC$2+幕後結果!$AC$4*幕後結果_最佳化!$O1565)*12/3</f>
        <v>0.29280916122186673</v>
      </c>
      <c r="AB564" s="116">
        <f>(幕後結果!$AD$2+幕後結果!$AD$4*幕後結果_最佳化!$P1565)*12/3</f>
        <v>-0.12535882903627799</v>
      </c>
      <c r="AC564" s="116">
        <f>(幕後結果!$AE$2+幕後結果!$AE$4*幕後結果_最佳化!$Q1565)*12/3</f>
        <v>-0.14637151552430297</v>
      </c>
      <c r="AD564" s="116">
        <f>(幕後結果!$AF$2+幕後結果!$AF$4*幕後結果_最佳化!$R1565)*12/3</f>
        <v>-1.3154611140309158</v>
      </c>
      <c r="AE564" s="116">
        <f>(幕後結果!$AG$2+幕後結果!$AG$4*幕後結果_最佳化!$S1565)*12/3</f>
        <v>0.84953550687032087</v>
      </c>
      <c r="AF564" s="116">
        <f>(幕後結果!$AH$2+幕後結果!$AH$4*幕後結果_最佳化!$T1565)*12/3</f>
        <v>-0.43594022057673709</v>
      </c>
      <c r="AG564" s="116">
        <f>(幕後結果!$AI$2+幕後結果!$AI$4*幕後結果_最佳化!$U1565)*12/3</f>
        <v>-0.57600734761343841</v>
      </c>
      <c r="AH564" s="116">
        <f>(幕後結果!$AJ$2+幕後結果!$AJ$4*幕後結果_最佳化!$V1565)*12/3</f>
        <v>-1.6586459655864025</v>
      </c>
      <c r="AI564" s="93">
        <f>(幕後結果!$AK$2+幕後結果!$AK$4*幕後結果_最佳化!$W1565)*12/3</f>
        <v>-0.40152691733952411</v>
      </c>
      <c r="AJ564" s="53"/>
      <c r="AK564" s="53"/>
      <c r="AL564" s="53"/>
      <c r="AM564" s="101">
        <v>563</v>
      </c>
      <c r="AN564" s="120">
        <f t="shared" si="105"/>
        <v>0.12518938879461647</v>
      </c>
      <c r="AO564" s="120">
        <f t="shared" si="106"/>
        <v>3.8192954876787207E-2</v>
      </c>
      <c r="AP564" s="120">
        <f t="shared" si="107"/>
        <v>3.8287812202184038E-2</v>
      </c>
      <c r="AQ564" s="120">
        <f t="shared" si="108"/>
        <v>0.11085155576831236</v>
      </c>
      <c r="AR564" s="120">
        <f t="shared" si="109"/>
        <v>8.019942713050893E-3</v>
      </c>
      <c r="AS564" s="120">
        <f t="shared" si="110"/>
        <v>0.2148357152295893</v>
      </c>
      <c r="AT564" s="120">
        <f t="shared" si="111"/>
        <v>5.3544106874761056E-2</v>
      </c>
      <c r="AU564" s="120">
        <f t="shared" si="112"/>
        <v>0.23220516275485772</v>
      </c>
      <c r="AV564" s="120">
        <f t="shared" si="113"/>
        <v>0.14122082362137153</v>
      </c>
      <c r="AW564" s="120">
        <f t="shared" si="114"/>
        <v>3.7652537164469264E-2</v>
      </c>
      <c r="AX564" s="120">
        <f t="shared" si="115"/>
        <v>0.99999999999999989</v>
      </c>
      <c r="AY564" s="120">
        <f>SUMPRODUCT(AN564:AW564,幕後結果_最佳化!$Z$1005:$AI$1005)</f>
        <v>0.14371385862050945</v>
      </c>
      <c r="AZ564" s="120">
        <f>(SUMPRODUCT(AN564:AW564,MMULT(AN564:AW564,幕後結果!$AB$9:$AK$18)))*252</f>
        <v>3.0550704431843233E-2</v>
      </c>
      <c r="BA564" s="120">
        <f t="shared" si="116"/>
        <v>0.17478759804929878</v>
      </c>
      <c r="BB564" s="115">
        <f t="shared" si="117"/>
        <v>0.57677924375432488</v>
      </c>
      <c r="BC564" s="53"/>
      <c r="BD564" s="53"/>
    </row>
    <row r="565" spans="1:56">
      <c r="A565" s="88">
        <v>564</v>
      </c>
      <c r="B565" s="116">
        <v>0.25737531060591001</v>
      </c>
      <c r="C565" s="116">
        <v>0.93728014917569813</v>
      </c>
      <c r="D565" s="116">
        <v>0.50092981823399585</v>
      </c>
      <c r="E565" s="116">
        <v>0.35853308030381825</v>
      </c>
      <c r="F565" s="116">
        <v>0.75995153520911196</v>
      </c>
      <c r="G565" s="116">
        <v>0.15450134755942679</v>
      </c>
      <c r="H565" s="116">
        <v>0.30986623728231288</v>
      </c>
      <c r="I565" s="116">
        <v>0.7385715014150076</v>
      </c>
      <c r="J565" s="116">
        <v>0.40515032873282908</v>
      </c>
      <c r="K565" s="97">
        <v>0.92094742253957751</v>
      </c>
      <c r="L565" s="98"/>
      <c r="M565" s="99">
        <v>564</v>
      </c>
      <c r="N565" s="119">
        <v>-0.65145840205279926</v>
      </c>
      <c r="O565" s="119">
        <v>1.5323353517852936</v>
      </c>
      <c r="P565" s="119">
        <v>2.3307107857525548E-3</v>
      </c>
      <c r="Q565" s="119">
        <v>-0.36238257289167569</v>
      </c>
      <c r="R565" s="119">
        <v>0.70614667251553487</v>
      </c>
      <c r="S565" s="119">
        <v>-1.0173169093122525</v>
      </c>
      <c r="T565" s="119">
        <v>-0.49622953598905634</v>
      </c>
      <c r="U565" s="116">
        <v>0.63894763628894458</v>
      </c>
      <c r="V565" s="116">
        <v>-0.24003818112178116</v>
      </c>
      <c r="W565" s="91">
        <v>1.4114731237700879</v>
      </c>
      <c r="X565" s="53"/>
      <c r="Y565" s="92">
        <v>564</v>
      </c>
      <c r="Z565" s="116">
        <f>(幕後結果!$AB$2+幕後結果!$AB$4*幕後結果_最佳化!$N1566)*12/3</f>
        <v>-0.78356765357017411</v>
      </c>
      <c r="AA565" s="116">
        <f>(幕後結果!$AC$2+幕後結果!$AC$4*幕後結果_最佳化!$O1566)*12/3</f>
        <v>1.4210124734818548</v>
      </c>
      <c r="AB565" s="116">
        <f>(幕後結果!$AD$2+幕後結果!$AD$4*幕後結果_最佳化!$P1566)*12/3</f>
        <v>1.0545074709190909E-2</v>
      </c>
      <c r="AC565" s="116">
        <f>(幕後結果!$AE$2+幕後結果!$AE$4*幕後結果_最佳化!$Q1566)*12/3</f>
        <v>-0.20975770704856578</v>
      </c>
      <c r="AD565" s="116">
        <f>(幕後結果!$AF$2+幕後結果!$AF$4*幕後結果_最佳化!$R1566)*12/3</f>
        <v>-0.1482599981187751</v>
      </c>
      <c r="AE565" s="116">
        <f>(幕後結果!$AG$2+幕後結果!$AG$4*幕後結果_最佳化!$S1566)*12/3</f>
        <v>-0.14878913932215565</v>
      </c>
      <c r="AF565" s="116">
        <f>(幕後結果!$AH$2+幕後結果!$AH$4*幕後結果_最佳化!$T1566)*12/3</f>
        <v>-0.1511073591488083</v>
      </c>
      <c r="AG565" s="116">
        <f>(幕後結果!$AI$2+幕後結果!$AI$4*幕後結果_最佳化!$U1566)*12/3</f>
        <v>0.40068397732128896</v>
      </c>
      <c r="AH565" s="116">
        <f>(幕後結果!$AJ$2+幕後結果!$AJ$4*幕後結果_最佳化!$V1566)*12/3</f>
        <v>-0.30107968144204966</v>
      </c>
      <c r="AI565" s="93">
        <f>(幕後結果!$AK$2+幕後結果!$AK$4*幕後結果_最佳化!$W1566)*12/3</f>
        <v>0.80140075645811615</v>
      </c>
      <c r="AJ565" s="53"/>
      <c r="AK565" s="53"/>
      <c r="AL565" s="53"/>
      <c r="AM565" s="101">
        <v>564</v>
      </c>
      <c r="AN565" s="120">
        <f t="shared" si="105"/>
        <v>0.14034127437756319</v>
      </c>
      <c r="AO565" s="120">
        <f t="shared" si="106"/>
        <v>8.2542029116439763E-2</v>
      </c>
      <c r="AP565" s="120">
        <f t="shared" si="107"/>
        <v>5.5684465389232461E-2</v>
      </c>
      <c r="AQ565" s="120">
        <f t="shared" si="108"/>
        <v>3.0259972033345613E-3</v>
      </c>
      <c r="AR565" s="120">
        <f t="shared" si="109"/>
        <v>0.10716776795591366</v>
      </c>
      <c r="AS565" s="120">
        <f t="shared" si="110"/>
        <v>0.17266633066000334</v>
      </c>
      <c r="AT565" s="120">
        <f t="shared" si="111"/>
        <v>7.3064344502649148E-2</v>
      </c>
      <c r="AU565" s="120">
        <f t="shared" si="112"/>
        <v>2.2834290995115601E-2</v>
      </c>
      <c r="AV565" s="120">
        <f t="shared" si="113"/>
        <v>0.1954617229396928</v>
      </c>
      <c r="AW565" s="120">
        <f t="shared" si="114"/>
        <v>0.14721177686005557</v>
      </c>
      <c r="AX565" s="120">
        <f t="shared" si="115"/>
        <v>1</v>
      </c>
      <c r="AY565" s="120">
        <f>SUMPRODUCT(AN565:AW565,幕後結果_最佳化!$Z$1005:$AI$1005)</f>
        <v>9.5611613033889542E-2</v>
      </c>
      <c r="AZ565" s="120">
        <f>(SUMPRODUCT(AN565:AW565,MMULT(AN565:AW565,幕後結果!$AB$9:$AK$18)))*252</f>
        <v>3.2913915027810409E-2</v>
      </c>
      <c r="BA565" s="120">
        <f t="shared" si="116"/>
        <v>0.1814219254329818</v>
      </c>
      <c r="BB565" s="115">
        <f t="shared" si="117"/>
        <v>0.2905470929607209</v>
      </c>
      <c r="BC565" s="53"/>
      <c r="BD565" s="53"/>
    </row>
    <row r="566" spans="1:56">
      <c r="A566" s="88">
        <v>565</v>
      </c>
      <c r="B566" s="116">
        <v>8.5795125526359151E-2</v>
      </c>
      <c r="C566" s="116">
        <v>0.91745702782571703</v>
      </c>
      <c r="D566" s="116">
        <v>0.21409386654173823</v>
      </c>
      <c r="E566" s="116">
        <v>8.7888777112878014E-2</v>
      </c>
      <c r="F566" s="116">
        <v>0.34776735008079585</v>
      </c>
      <c r="G566" s="116">
        <v>0.96437539635962422</v>
      </c>
      <c r="H566" s="116">
        <v>0.22148275248344818</v>
      </c>
      <c r="I566" s="116">
        <v>0.56244088347368693</v>
      </c>
      <c r="J566" s="116">
        <v>0.24682084201199017</v>
      </c>
      <c r="K566" s="97">
        <v>0.1933356555205592</v>
      </c>
      <c r="L566" s="98"/>
      <c r="M566" s="99">
        <v>565</v>
      </c>
      <c r="N566" s="119">
        <v>-1.3671118451223154</v>
      </c>
      <c r="O566" s="119">
        <v>1.3881678346547695</v>
      </c>
      <c r="P566" s="119">
        <v>-0.79229663539490769</v>
      </c>
      <c r="Q566" s="119">
        <v>-1.353870946129353</v>
      </c>
      <c r="R566" s="119">
        <v>-0.39135520261543277</v>
      </c>
      <c r="S566" s="119">
        <v>1.8038858269306832</v>
      </c>
      <c r="T566" s="119">
        <v>-0.76719513505536807</v>
      </c>
      <c r="U566" s="116">
        <v>0.15716065831487885</v>
      </c>
      <c r="V566" s="116">
        <v>-0.68452820699690187</v>
      </c>
      <c r="W566" s="91">
        <v>-0.86566971773167756</v>
      </c>
      <c r="X566" s="53"/>
      <c r="Y566" s="92">
        <v>565</v>
      </c>
      <c r="Z566" s="116">
        <f>(幕後結果!$AB$2+幕後結果!$AB$4*幕後結果_最佳化!$N1567)*12/3</f>
        <v>-1.9309012080028563</v>
      </c>
      <c r="AA566" s="116">
        <f>(幕後結果!$AC$2+幕後結果!$AC$4*幕後結果_最佳化!$O1567)*12/3</f>
        <v>1.3544598129009955</v>
      </c>
      <c r="AB566" s="116">
        <f>(幕後結果!$AD$2+幕後結果!$AD$4*幕後結果_最佳化!$P1567)*12/3</f>
        <v>-0.75541759936667952</v>
      </c>
      <c r="AC566" s="116">
        <f>(幕後結果!$AE$2+幕後結果!$AE$4*幕後結果_最佳化!$Q1567)*12/3</f>
        <v>-1.1566825116322845</v>
      </c>
      <c r="AD566" s="116">
        <f>(幕後結果!$AF$2+幕後結果!$AF$4*幕後結果_最佳化!$R1567)*12/3</f>
        <v>-0.97377589763664751</v>
      </c>
      <c r="AE566" s="116">
        <f>(幕後結果!$AG$2+幕後結果!$AG$4*幕後結果_最佳化!$S1567)*12/3</f>
        <v>1.2001384438027918</v>
      </c>
      <c r="AF566" s="116">
        <f>(幕後結果!$AH$2+幕後結果!$AH$4*幕後結果_最佳化!$T1567)*12/3</f>
        <v>-0.46655094731351648</v>
      </c>
      <c r="AG566" s="116">
        <f>(幕後結果!$AI$2+幕後結果!$AI$4*幕後結果_最佳化!$U1567)*12/3</f>
        <v>0.34091835841741397</v>
      </c>
      <c r="AH566" s="116">
        <f>(幕後結果!$AJ$2+幕後結果!$AJ$4*幕後結果_最佳化!$V1567)*12/3</f>
        <v>-0.90790193194527224</v>
      </c>
      <c r="AI566" s="93">
        <f>(幕後結果!$AK$2+幕後結果!$AK$4*幕後結果_最佳化!$W1567)*12/3</f>
        <v>-0.70792902246234368</v>
      </c>
      <c r="AJ566" s="53"/>
      <c r="AK566" s="53"/>
      <c r="AL566" s="53"/>
      <c r="AM566" s="101">
        <v>565</v>
      </c>
      <c r="AN566" s="120">
        <f t="shared" si="105"/>
        <v>0.18775407496156568</v>
      </c>
      <c r="AO566" s="120">
        <f t="shared" si="106"/>
        <v>0.24833678654893446</v>
      </c>
      <c r="AP566" s="120">
        <f t="shared" si="107"/>
        <v>2.9028678956239695E-3</v>
      </c>
      <c r="AQ566" s="120">
        <f t="shared" si="108"/>
        <v>1.1528113364692952E-2</v>
      </c>
      <c r="AR566" s="120">
        <f t="shared" si="109"/>
        <v>3.1178348527141971E-2</v>
      </c>
      <c r="AS566" s="120">
        <f t="shared" si="110"/>
        <v>7.6224447914855886E-2</v>
      </c>
      <c r="AT566" s="120">
        <f t="shared" si="111"/>
        <v>0.17811589837241573</v>
      </c>
      <c r="AU566" s="120">
        <f t="shared" si="112"/>
        <v>0.1484268200395544</v>
      </c>
      <c r="AV566" s="120">
        <f t="shared" si="113"/>
        <v>5.0007635958987162E-2</v>
      </c>
      <c r="AW566" s="120">
        <f t="shared" si="114"/>
        <v>6.5525006416227771E-2</v>
      </c>
      <c r="AX566" s="120">
        <f t="shared" si="115"/>
        <v>1</v>
      </c>
      <c r="AY566" s="120">
        <f>SUMPRODUCT(AN566:AW566,幕後結果_最佳化!$Z$1005:$AI$1005)</f>
        <v>0.15854475418774219</v>
      </c>
      <c r="AZ566" s="120">
        <f>(SUMPRODUCT(AN566:AW566,MMULT(AN566:AW566,幕後結果!$AB$9:$AK$18)))*252</f>
        <v>3.3304233482679572E-2</v>
      </c>
      <c r="BA566" s="120">
        <f t="shared" si="116"/>
        <v>0.18249447521138706</v>
      </c>
      <c r="BB566" s="115">
        <f t="shared" si="117"/>
        <v>0.63368906951176751</v>
      </c>
      <c r="BC566" s="53"/>
      <c r="BD566" s="53"/>
    </row>
    <row r="567" spans="1:56">
      <c r="A567" s="88">
        <v>566</v>
      </c>
      <c r="B567" s="116">
        <v>0.97272993789766327</v>
      </c>
      <c r="C567" s="116">
        <v>0.10077172677854818</v>
      </c>
      <c r="D567" s="116">
        <v>0.6714477989736618</v>
      </c>
      <c r="E567" s="116">
        <v>0.95597017670109086</v>
      </c>
      <c r="F567" s="116">
        <v>0.76896358321442948</v>
      </c>
      <c r="G567" s="116">
        <v>9.1192375150400018E-2</v>
      </c>
      <c r="H567" s="116">
        <v>0.84042759956970503</v>
      </c>
      <c r="I567" s="116">
        <v>0.79139013376010059</v>
      </c>
      <c r="J567" s="116">
        <v>0.93351855020294683</v>
      </c>
      <c r="K567" s="97">
        <v>0.37566724810135055</v>
      </c>
      <c r="L567" s="98"/>
      <c r="M567" s="99">
        <v>566</v>
      </c>
      <c r="N567" s="119">
        <v>1.9225218717313115</v>
      </c>
      <c r="O567" s="119">
        <v>-1.2771665502351079</v>
      </c>
      <c r="P567" s="119">
        <v>0.44391449821646639</v>
      </c>
      <c r="Q567" s="119">
        <v>1.7057231003392161</v>
      </c>
      <c r="R567" s="119">
        <v>0.7354379222217301</v>
      </c>
      <c r="S567" s="119">
        <v>-1.3334482410252824</v>
      </c>
      <c r="T567" s="119">
        <v>0.996216836055559</v>
      </c>
      <c r="U567" s="116">
        <v>0.81125415356035313</v>
      </c>
      <c r="V567" s="116">
        <v>1.5025198726257114</v>
      </c>
      <c r="W567" s="91">
        <v>-0.31688021358303076</v>
      </c>
      <c r="X567" s="53"/>
      <c r="Y567" s="92">
        <v>566</v>
      </c>
      <c r="Z567" s="116">
        <f>(幕後結果!$AB$2+幕後結果!$AB$4*幕後結果_最佳化!$N1568)*12/3</f>
        <v>3.3430301643536429</v>
      </c>
      <c r="AA567" s="116">
        <f>(幕後結果!$AC$2+幕後結果!$AC$4*幕後結果_最佳化!$O1568)*12/3</f>
        <v>-0.72725153847145185</v>
      </c>
      <c r="AB567" s="116">
        <f>(幕後結果!$AD$2+幕後結果!$AD$4*幕後結果_最佳化!$P1568)*12/3</f>
        <v>0.68072360355120942</v>
      </c>
      <c r="AC567" s="116">
        <f>(幕後結果!$AE$2+幕後結果!$AE$4*幕後結果_最佳化!$Q1568)*12/3</f>
        <v>1.5877780728002755</v>
      </c>
      <c r="AD567" s="116">
        <f>(幕後結果!$AF$2+幕後結果!$AF$4*幕後結果_最佳化!$R1568)*12/3</f>
        <v>0.37353871552008383</v>
      </c>
      <c r="AE567" s="116">
        <f>(幕後結果!$AG$2+幕後結果!$AG$4*幕後結果_最佳化!$S1568)*12/3</f>
        <v>0.28991740851177439</v>
      </c>
      <c r="AF567" s="116">
        <f>(幕後結果!$AH$2+幕後結果!$AH$4*幕後結果_最佳化!$T1568)*12/3</f>
        <v>0.60438798605519228</v>
      </c>
      <c r="AG567" s="116">
        <f>(幕後結果!$AI$2+幕後結果!$AI$4*幕後結果_最佳化!$U1568)*12/3</f>
        <v>0.22872460341723722</v>
      </c>
      <c r="AH567" s="116">
        <f>(幕後結果!$AJ$2+幕後結果!$AJ$4*幕後結果_最佳化!$V1568)*12/3</f>
        <v>1.0439122116526323</v>
      </c>
      <c r="AI567" s="93">
        <f>(幕後結果!$AK$2+幕後結果!$AK$4*幕後結果_最佳化!$W1568)*12/3</f>
        <v>1.0622271959722369</v>
      </c>
      <c r="AJ567" s="53"/>
      <c r="AK567" s="53"/>
      <c r="AL567" s="53"/>
      <c r="AM567" s="101">
        <v>566</v>
      </c>
      <c r="AN567" s="120">
        <f t="shared" si="105"/>
        <v>0.10005528835063897</v>
      </c>
      <c r="AO567" s="120">
        <f t="shared" si="106"/>
        <v>1.4881380311660152E-2</v>
      </c>
      <c r="AP567" s="120">
        <f t="shared" si="107"/>
        <v>3.0295807557838811E-2</v>
      </c>
      <c r="AQ567" s="120">
        <f t="shared" si="108"/>
        <v>0.14696207563318964</v>
      </c>
      <c r="AR567" s="120">
        <f t="shared" si="109"/>
        <v>0.12414676610108427</v>
      </c>
      <c r="AS567" s="120">
        <f t="shared" si="110"/>
        <v>0.18917975986915117</v>
      </c>
      <c r="AT567" s="120">
        <f t="shared" si="111"/>
        <v>9.6077995539683242E-2</v>
      </c>
      <c r="AU567" s="120">
        <f t="shared" si="112"/>
        <v>0.13921943453090485</v>
      </c>
      <c r="AV567" s="120">
        <f t="shared" si="113"/>
        <v>4.1957341193655157E-2</v>
      </c>
      <c r="AW567" s="120">
        <f t="shared" si="114"/>
        <v>0.11722415091219383</v>
      </c>
      <c r="AX567" s="120">
        <f t="shared" si="115"/>
        <v>1</v>
      </c>
      <c r="AY567" s="120">
        <f>SUMPRODUCT(AN567:AW567,幕後結果_最佳化!$Z$1005:$AI$1005)</f>
        <v>0.10905937023630632</v>
      </c>
      <c r="AZ567" s="120">
        <f>(SUMPRODUCT(AN567:AW567,MMULT(AN567:AW567,幕後結果!$AB$9:$AK$18)))*252</f>
        <v>2.7881355812187123E-2</v>
      </c>
      <c r="BA567" s="120">
        <f t="shared" si="116"/>
        <v>0.16697711164164722</v>
      </c>
      <c r="BB567" s="115">
        <f t="shared" si="117"/>
        <v>0.39621819772695688</v>
      </c>
      <c r="BC567" s="53"/>
      <c r="BD567" s="53"/>
    </row>
    <row r="568" spans="1:56">
      <c r="A568" s="88">
        <v>567</v>
      </c>
      <c r="B568" s="116">
        <v>0.1547362676557138</v>
      </c>
      <c r="C568" s="116">
        <v>0.9471846840502498</v>
      </c>
      <c r="D568" s="116">
        <v>0.87218021494201614</v>
      </c>
      <c r="E568" s="116">
        <v>0.47357864339798339</v>
      </c>
      <c r="F568" s="116">
        <v>0.76222893762205968</v>
      </c>
      <c r="G568" s="116">
        <v>0.15940550569131795</v>
      </c>
      <c r="H568" s="116">
        <v>0.88105973781838642</v>
      </c>
      <c r="I568" s="116">
        <v>0.28398206081445299</v>
      </c>
      <c r="J568" s="116">
        <v>0.50973298050329663</v>
      </c>
      <c r="K568" s="97">
        <v>0.96273944186127824</v>
      </c>
      <c r="L568" s="98"/>
      <c r="M568" s="99">
        <v>567</v>
      </c>
      <c r="N568" s="119">
        <v>-1.0163294368056333</v>
      </c>
      <c r="O568" s="119">
        <v>1.6181483447389255</v>
      </c>
      <c r="P568" s="119">
        <v>1.1367577498023296</v>
      </c>
      <c r="Q568" s="119">
        <v>-6.6277009420849964E-2</v>
      </c>
      <c r="R568" s="119">
        <v>0.71349076654225962</v>
      </c>
      <c r="S568" s="119">
        <v>-0.99690420300040994</v>
      </c>
      <c r="T568" s="119">
        <v>1.1803009904646466</v>
      </c>
      <c r="U568" s="116">
        <v>-0.57105240263742196</v>
      </c>
      <c r="V568" s="116">
        <v>2.4399384857377145E-2</v>
      </c>
      <c r="W568" s="91">
        <v>1.7834005961394639</v>
      </c>
      <c r="X568" s="53"/>
      <c r="Y568" s="92">
        <v>567</v>
      </c>
      <c r="Z568" s="116">
        <f>(幕後結果!$AB$2+幕後結果!$AB$4*幕後結果_最佳化!$N1569)*12/3</f>
        <v>-1.3685278536035235</v>
      </c>
      <c r="AA568" s="116">
        <f>(幕後結果!$AC$2+幕後結果!$AC$4*幕後結果_最佳化!$O1569)*12/3</f>
        <v>1.5013793128954527</v>
      </c>
      <c r="AB568" s="116">
        <f>(幕後結果!$AD$2+幕後結果!$AD$4*幕後結果_最佳化!$P1569)*12/3</f>
        <v>0.81903119691723358</v>
      </c>
      <c r="AC568" s="116">
        <f>(幕後結果!$AE$2+幕後結果!$AE$4*幕後結果_最佳化!$Q1569)*12/3</f>
        <v>0.10594258378612464</v>
      </c>
      <c r="AD568" s="116">
        <f>(幕後結果!$AF$2+幕後結果!$AF$4*幕後結果_最佳化!$R1569)*12/3</f>
        <v>-6.2395963017284617E-2</v>
      </c>
      <c r="AE568" s="116">
        <f>(幕後結果!$AG$2+幕後結果!$AG$4*幕後結果_最佳化!$S1569)*12/3</f>
        <v>-1.7897361626190489E-2</v>
      </c>
      <c r="AF568" s="116">
        <f>(幕後結果!$AH$2+幕後結果!$AH$4*幕後結果_最佳化!$T1569)*12/3</f>
        <v>0.69355359457230692</v>
      </c>
      <c r="AG568" s="116">
        <f>(幕後結果!$AI$2+幕後結果!$AI$4*幕後結果_最佳化!$U1569)*12/3</f>
        <v>4.7329920398197951E-3</v>
      </c>
      <c r="AH568" s="116">
        <f>(幕後結果!$AJ$2+幕後結果!$AJ$4*幕後結果_最佳化!$V1569)*12/3</f>
        <v>3.9826699844550895E-2</v>
      </c>
      <c r="AI568" s="93">
        <f>(幕後結果!$AK$2+幕後結果!$AK$4*幕後結果_最佳化!$W1569)*12/3</f>
        <v>1.1686927996656733</v>
      </c>
      <c r="AJ568" s="53"/>
      <c r="AK568" s="53"/>
      <c r="AL568" s="53"/>
      <c r="AM568" s="101">
        <v>567</v>
      </c>
      <c r="AN568" s="120">
        <f t="shared" si="105"/>
        <v>4.1643589123265511E-2</v>
      </c>
      <c r="AO568" s="120">
        <f t="shared" si="106"/>
        <v>9.8373823052783249E-2</v>
      </c>
      <c r="AP568" s="120">
        <f t="shared" si="107"/>
        <v>6.0422698878891939E-3</v>
      </c>
      <c r="AQ568" s="120">
        <f t="shared" si="108"/>
        <v>0.11080730894112496</v>
      </c>
      <c r="AR568" s="120">
        <f t="shared" si="109"/>
        <v>0.11981734787184491</v>
      </c>
      <c r="AS568" s="120">
        <f t="shared" si="110"/>
        <v>6.9087492279631527E-2</v>
      </c>
      <c r="AT568" s="120">
        <f t="shared" si="111"/>
        <v>0.12823956095808969</v>
      </c>
      <c r="AU568" s="120">
        <f t="shared" si="112"/>
        <v>5.6116349865617317E-2</v>
      </c>
      <c r="AV568" s="120">
        <f t="shared" si="113"/>
        <v>9.4713233378385553E-2</v>
      </c>
      <c r="AW568" s="120">
        <f t="shared" si="114"/>
        <v>0.27515902464136816</v>
      </c>
      <c r="AX568" s="120">
        <f t="shared" si="115"/>
        <v>1</v>
      </c>
      <c r="AY568" s="120">
        <f>SUMPRODUCT(AN568:AW568,幕後結果_最佳化!$Z$1005:$AI$1005)</f>
        <v>7.4595764789157248E-2</v>
      </c>
      <c r="AZ568" s="120">
        <f>(SUMPRODUCT(AN568:AW568,MMULT(AN568:AW568,幕後結果!$AB$9:$AK$18)))*252</f>
        <v>2.3260456726449601E-2</v>
      </c>
      <c r="BA568" s="120">
        <f t="shared" si="116"/>
        <v>0.15251379192207373</v>
      </c>
      <c r="BB568" s="115">
        <f t="shared" si="117"/>
        <v>0.20782228537962039</v>
      </c>
      <c r="BC568" s="53"/>
      <c r="BD568" s="53"/>
    </row>
    <row r="569" spans="1:56">
      <c r="A569" s="88">
        <v>568</v>
      </c>
      <c r="B569" s="116">
        <v>0.8614224106462729</v>
      </c>
      <c r="C569" s="116">
        <v>0.45495764285331797</v>
      </c>
      <c r="D569" s="116">
        <v>0.9721464881735804</v>
      </c>
      <c r="E569" s="116">
        <v>0.32454089008649856</v>
      </c>
      <c r="F569" s="116">
        <v>0.5632523286416693</v>
      </c>
      <c r="G569" s="116">
        <v>0.78386146417521418</v>
      </c>
      <c r="H569" s="116">
        <v>0.97374640665390721</v>
      </c>
      <c r="I569" s="116">
        <v>0.70212041742195974</v>
      </c>
      <c r="J569" s="116">
        <v>0.10077214251799327</v>
      </c>
      <c r="K569" s="97">
        <v>0.55930673827130728</v>
      </c>
      <c r="L569" s="98"/>
      <c r="M569" s="99">
        <v>568</v>
      </c>
      <c r="N569" s="119">
        <v>1.0867322008420932</v>
      </c>
      <c r="O569" s="119">
        <v>-0.11314539541105856</v>
      </c>
      <c r="P569" s="119">
        <v>1.9133205879749351</v>
      </c>
      <c r="Q569" s="119">
        <v>-0.45503816787687312</v>
      </c>
      <c r="R569" s="119">
        <v>0.15922025947639226</v>
      </c>
      <c r="S569" s="119">
        <v>0.78530106482412154</v>
      </c>
      <c r="T569" s="119">
        <v>1.9389519714251808</v>
      </c>
      <c r="U569" s="116">
        <v>0.53050886367459438</v>
      </c>
      <c r="V569" s="116">
        <v>-1.2771641945827981</v>
      </c>
      <c r="W569" s="91">
        <v>0.14921178189917869</v>
      </c>
      <c r="X569" s="53"/>
      <c r="Y569" s="92">
        <v>568</v>
      </c>
      <c r="Z569" s="116">
        <f>(幕後結果!$AB$2+幕後結果!$AB$4*幕後結果_最佳化!$N1570)*12/3</f>
        <v>2.0030945528564152</v>
      </c>
      <c r="AA569" s="116">
        <f>(幕後結果!$AC$2+幕後結果!$AC$4*幕後結果_最佳化!$O1570)*12/3</f>
        <v>0.1509227951634359</v>
      </c>
      <c r="AB569" s="116">
        <f>(幕後結果!$AD$2+幕後結果!$AD$4*幕後結果_最佳化!$P1570)*12/3</f>
        <v>1.7247416927613732</v>
      </c>
      <c r="AC569" s="116">
        <f>(幕後結果!$AE$2+幕後結果!$AE$4*幕後結果_最佳化!$Q1570)*12/3</f>
        <v>0.1331159618862045</v>
      </c>
      <c r="AD569" s="116">
        <f>(幕後結果!$AF$2+幕後結果!$AF$4*幕後結果_最佳化!$R1570)*12/3</f>
        <v>7.4435587061223663E-2</v>
      </c>
      <c r="AE569" s="116">
        <f>(幕後結果!$AG$2+幕後結果!$AG$4*幕後結果_最佳化!$S1570)*12/3</f>
        <v>1.1378268782316461</v>
      </c>
      <c r="AF569" s="116">
        <f>(幕後結果!$AH$2+幕後結果!$AH$4*幕後結果_最佳化!$T1570)*12/3</f>
        <v>1.0877076189690156</v>
      </c>
      <c r="AG569" s="116">
        <f>(幕後結果!$AI$2+幕後結果!$AI$4*幕後結果_最佳化!$U1570)*12/3</f>
        <v>0.36212091921084344</v>
      </c>
      <c r="AH569" s="116">
        <f>(幕後結果!$AJ$2+幕後結果!$AJ$4*幕後結果_最佳化!$V1570)*12/3</f>
        <v>0.10560941322399642</v>
      </c>
      <c r="AI569" s="93">
        <f>(幕後結果!$AK$2+幕後結果!$AK$4*幕後結果_最佳化!$W1570)*12/3</f>
        <v>0.86148293286439215</v>
      </c>
      <c r="AJ569" s="53"/>
      <c r="AK569" s="53"/>
      <c r="AL569" s="53"/>
      <c r="AM569" s="101">
        <v>568</v>
      </c>
      <c r="AN569" s="120">
        <f t="shared" si="105"/>
        <v>0.11825865223539057</v>
      </c>
      <c r="AO569" s="120">
        <f t="shared" si="106"/>
        <v>0.17334725352102509</v>
      </c>
      <c r="AP569" s="120">
        <f t="shared" si="107"/>
        <v>0.14340150329285814</v>
      </c>
      <c r="AQ569" s="120">
        <f t="shared" si="108"/>
        <v>2.03227989438735E-2</v>
      </c>
      <c r="AR569" s="120">
        <f t="shared" si="109"/>
        <v>0.15218209623618242</v>
      </c>
      <c r="AS569" s="120">
        <f t="shared" si="110"/>
        <v>9.4694475179606483E-2</v>
      </c>
      <c r="AT569" s="120">
        <f t="shared" si="111"/>
        <v>7.5745424210915444E-2</v>
      </c>
      <c r="AU569" s="120">
        <f t="shared" si="112"/>
        <v>0.12466672942659889</v>
      </c>
      <c r="AV569" s="120">
        <f t="shared" si="113"/>
        <v>4.9355793611712037E-2</v>
      </c>
      <c r="AW569" s="120">
        <f t="shared" si="114"/>
        <v>4.8025273341837572E-2</v>
      </c>
      <c r="AX569" s="120">
        <f t="shared" si="115"/>
        <v>1.0000000000000002</v>
      </c>
      <c r="AY569" s="120">
        <f>SUMPRODUCT(AN569:AW569,幕後結果_最佳化!$Z$1005:$AI$1005)</f>
        <v>7.0921146494605153E-2</v>
      </c>
      <c r="AZ569" s="120">
        <f>(SUMPRODUCT(AN569:AW569,MMULT(AN569:AW569,幕後結果!$AB$9:$AK$18)))*252</f>
        <v>2.6795198207634662E-2</v>
      </c>
      <c r="BA569" s="120">
        <f t="shared" si="116"/>
        <v>0.16369238897283728</v>
      </c>
      <c r="BB569" s="115">
        <f t="shared" si="117"/>
        <v>0.17118173099211664</v>
      </c>
      <c r="BC569" s="53"/>
      <c r="BD569" s="53"/>
    </row>
    <row r="570" spans="1:56">
      <c r="A570" s="88">
        <v>569</v>
      </c>
      <c r="B570" s="116">
        <v>0.92027053678066095</v>
      </c>
      <c r="C570" s="116">
        <v>7.9437704507264062E-2</v>
      </c>
      <c r="D570" s="116">
        <v>0.80820662352119577</v>
      </c>
      <c r="E570" s="116">
        <v>1.3519871232927416E-2</v>
      </c>
      <c r="F570" s="116">
        <v>0.64583274373703681</v>
      </c>
      <c r="G570" s="116">
        <v>0.13244397808559327</v>
      </c>
      <c r="H570" s="116">
        <v>0.51089292207044035</v>
      </c>
      <c r="I570" s="116">
        <v>0.42874771532526057</v>
      </c>
      <c r="J570" s="116">
        <v>0.35409007549978755</v>
      </c>
      <c r="K570" s="97">
        <v>0.2481750162095111</v>
      </c>
      <c r="L570" s="98"/>
      <c r="M570" s="99">
        <v>569</v>
      </c>
      <c r="N570" s="119">
        <v>1.4068936512772039</v>
      </c>
      <c r="O570" s="119">
        <v>-1.4088639232043476</v>
      </c>
      <c r="P570" s="119">
        <v>0.87130662710044393</v>
      </c>
      <c r="Q570" s="119">
        <v>-2.2109436066382471</v>
      </c>
      <c r="R570" s="119">
        <v>0.37409382518140127</v>
      </c>
      <c r="S570" s="119">
        <v>-1.1149124146215943</v>
      </c>
      <c r="T570" s="119">
        <v>2.7307900089784128E-2</v>
      </c>
      <c r="U570" s="116">
        <v>-0.17956328472728139</v>
      </c>
      <c r="V570" s="116">
        <v>-0.37430131882179801</v>
      </c>
      <c r="W570" s="91">
        <v>-0.68024391149167074</v>
      </c>
      <c r="X570" s="53"/>
      <c r="Y570" s="92">
        <v>569</v>
      </c>
      <c r="Z570" s="116">
        <f>(幕後結果!$AB$2+幕後結果!$AB$4*幕後結果_最佳化!$N1571)*12/3</f>
        <v>2.5163764751015054</v>
      </c>
      <c r="AA570" s="116">
        <f>(幕後結果!$AC$2+幕後結果!$AC$4*幕後結果_最佳化!$O1571)*12/3</f>
        <v>-0.79516504716378955</v>
      </c>
      <c r="AB570" s="116">
        <f>(幕後結果!$AD$2+幕後結果!$AD$4*幕後結果_最佳化!$P1571)*12/3</f>
        <v>0.89893115869020124</v>
      </c>
      <c r="AC570" s="116">
        <f>(幕後結果!$AE$2+幕後結果!$AE$4*幕後結果_最佳化!$Q1571)*12/3</f>
        <v>-1.3207922586600975</v>
      </c>
      <c r="AD570" s="116">
        <f>(幕後結果!$AF$2+幕後結果!$AF$4*幕後結果_最佳化!$R1571)*12/3</f>
        <v>0.11796251907308442</v>
      </c>
      <c r="AE570" s="116">
        <f>(幕後結果!$AG$2+幕後結果!$AG$4*幕後結果_最佳化!$S1571)*12/3</f>
        <v>-0.60375839389112007</v>
      </c>
      <c r="AF570" s="116">
        <f>(幕後結果!$AH$2+幕後結果!$AH$4*幕後結果_最佳化!$T1571)*12/3</f>
        <v>-2.0888378385014283E-2</v>
      </c>
      <c r="AG570" s="116">
        <f>(幕後結果!$AI$2+幕後結果!$AI$4*幕後結果_最佳化!$U1571)*12/3</f>
        <v>-0.41886280355469369</v>
      </c>
      <c r="AH570" s="116">
        <f>(幕後結果!$AJ$2+幕後結果!$AJ$4*幕後結果_最佳化!$V1571)*12/3</f>
        <v>-0.36732685808609772</v>
      </c>
      <c r="AI570" s="93">
        <f>(幕後結果!$AK$2+幕後結果!$AK$4*幕後結果_最佳化!$W1571)*12/3</f>
        <v>-6.8443831097976138E-2</v>
      </c>
      <c r="AJ570" s="53"/>
      <c r="AK570" s="53"/>
      <c r="AL570" s="53"/>
      <c r="AM570" s="101">
        <v>569</v>
      </c>
      <c r="AN570" s="120">
        <f t="shared" si="105"/>
        <v>3.4565160511587117E-2</v>
      </c>
      <c r="AO570" s="120">
        <f t="shared" si="106"/>
        <v>0.12574975002091365</v>
      </c>
      <c r="AP570" s="120">
        <f t="shared" si="107"/>
        <v>1.9730969469668801E-2</v>
      </c>
      <c r="AQ570" s="120">
        <f t="shared" si="108"/>
        <v>0.18372518188433518</v>
      </c>
      <c r="AR570" s="120">
        <f t="shared" si="109"/>
        <v>2.3675507912201389E-2</v>
      </c>
      <c r="AS570" s="120">
        <f t="shared" si="110"/>
        <v>2.3255383714043776E-2</v>
      </c>
      <c r="AT570" s="120">
        <f t="shared" si="111"/>
        <v>0.23021796055372473</v>
      </c>
      <c r="AU570" s="120">
        <f t="shared" si="112"/>
        <v>9.1793891593486762E-3</v>
      </c>
      <c r="AV570" s="120">
        <f t="shared" si="113"/>
        <v>0.22158874848795304</v>
      </c>
      <c r="AW570" s="120">
        <f t="shared" si="114"/>
        <v>0.12831194828622375</v>
      </c>
      <c r="AX570" s="120">
        <f t="shared" si="115"/>
        <v>1.0000000000000002</v>
      </c>
      <c r="AY570" s="120">
        <f>SUMPRODUCT(AN570:AW570,幕後結果_最佳化!$Z$1005:$AI$1005)</f>
        <v>2.8625671148800234E-2</v>
      </c>
      <c r="AZ570" s="120">
        <f>(SUMPRODUCT(AN570:AW570,MMULT(AN570:AW570,幕後結果!$AB$9:$AK$18)))*252</f>
        <v>2.3900532307017386E-2</v>
      </c>
      <c r="BA570" s="120">
        <f t="shared" si="116"/>
        <v>0.15459796993174713</v>
      </c>
      <c r="BB570" s="115">
        <f t="shared" si="117"/>
        <v>-9.2331929439317256E-2</v>
      </c>
      <c r="BC570" s="53"/>
      <c r="BD570" s="53"/>
    </row>
    <row r="571" spans="1:56">
      <c r="A571" s="88">
        <v>570</v>
      </c>
      <c r="B571" s="116">
        <v>0.4045619813620196</v>
      </c>
      <c r="C571" s="116">
        <v>0.8327380537618374</v>
      </c>
      <c r="D571" s="116">
        <v>0.58284941649533972</v>
      </c>
      <c r="E571" s="116">
        <v>0.82853321761135867</v>
      </c>
      <c r="F571" s="116">
        <v>0.28159911860101783</v>
      </c>
      <c r="G571" s="116">
        <v>0.90348733183637009</v>
      </c>
      <c r="H571" s="116">
        <v>0.99910820758029928</v>
      </c>
      <c r="I571" s="116">
        <v>0.1037964735669723</v>
      </c>
      <c r="J571" s="116">
        <v>0.96358906065107575</v>
      </c>
      <c r="K571" s="97">
        <v>0.18248385851783078</v>
      </c>
      <c r="L571" s="98"/>
      <c r="M571" s="99">
        <v>570</v>
      </c>
      <c r="N571" s="119">
        <v>-0.24155633120649608</v>
      </c>
      <c r="O571" s="119">
        <v>0.96504176657974505</v>
      </c>
      <c r="P571" s="119">
        <v>0.20918840071165073</v>
      </c>
      <c r="Q571" s="119">
        <v>0.94838485865140842</v>
      </c>
      <c r="R571" s="119">
        <v>-0.57809758534047129</v>
      </c>
      <c r="S571" s="119">
        <v>1.3016813537276322</v>
      </c>
      <c r="T571" s="119">
        <v>3.1240857266812245</v>
      </c>
      <c r="U571" s="116">
        <v>-1.2602118556740667</v>
      </c>
      <c r="V571" s="116">
        <v>1.793945433685229</v>
      </c>
      <c r="W571" s="91">
        <v>-0.90593979968329108</v>
      </c>
      <c r="X571" s="53"/>
      <c r="Y571" s="92">
        <v>570</v>
      </c>
      <c r="Z571" s="116">
        <f>(幕後結果!$AB$2+幕後結果!$AB$4*幕後結果_最佳化!$N1572)*12/3</f>
        <v>-0.12641382518046945</v>
      </c>
      <c r="AA571" s="116">
        <f>(幕後結果!$AC$2+幕後結果!$AC$4*幕後結果_最佳化!$O1572)*12/3</f>
        <v>0.99289561545645333</v>
      </c>
      <c r="AB571" s="116">
        <f>(幕後結果!$AD$2+幕後結果!$AD$4*幕後結果_最佳化!$P1572)*12/3</f>
        <v>0.21477271786949573</v>
      </c>
      <c r="AC571" s="116">
        <f>(幕後結果!$AE$2+幕後結果!$AE$4*幕後結果_最佳化!$Q1572)*12/3</f>
        <v>0.80885551436946257</v>
      </c>
      <c r="AD571" s="116">
        <f>(幕後結果!$AF$2+幕後結果!$AF$4*幕後結果_最佳化!$R1572)*12/3</f>
        <v>-0.75583052649849181</v>
      </c>
      <c r="AE571" s="116">
        <f>(幕後結果!$AG$2+幕後結果!$AG$4*幕後結果_最佳化!$S1572)*12/3</f>
        <v>1.6540119480720774</v>
      </c>
      <c r="AF571" s="116">
        <f>(幕後結果!$AH$2+幕後結果!$AH$4*幕後結果_最佳化!$T1572)*12/3</f>
        <v>1.5549417700629131</v>
      </c>
      <c r="AG571" s="116">
        <f>(幕後結果!$AI$2+幕後結果!$AI$4*幕後結果_最佳化!$U1572)*12/3</f>
        <v>-0.14245844960750451</v>
      </c>
      <c r="AH571" s="116">
        <f>(幕後結果!$AJ$2+幕後結果!$AJ$4*幕後結果_最佳化!$V1572)*12/3</f>
        <v>0.88990289227422226</v>
      </c>
      <c r="AI571" s="93">
        <f>(幕後結果!$AK$2+幕後結果!$AK$4*幕後結果_最佳化!$W1572)*12/3</f>
        <v>0.33182225036012591</v>
      </c>
      <c r="AJ571" s="53"/>
      <c r="AK571" s="53"/>
      <c r="AL571" s="53"/>
      <c r="AM571" s="101">
        <v>570</v>
      </c>
      <c r="AN571" s="120">
        <f t="shared" si="105"/>
        <v>9.1861535934227051E-2</v>
      </c>
      <c r="AO571" s="120">
        <f t="shared" si="106"/>
        <v>0.16872031858425993</v>
      </c>
      <c r="AP571" s="120">
        <f t="shared" si="107"/>
        <v>1.5167815193260197E-2</v>
      </c>
      <c r="AQ571" s="120">
        <f t="shared" si="108"/>
        <v>0.13570220457790713</v>
      </c>
      <c r="AR571" s="120">
        <f t="shared" si="109"/>
        <v>0.13439482567920538</v>
      </c>
      <c r="AS571" s="120">
        <f t="shared" si="110"/>
        <v>0.12570434679553108</v>
      </c>
      <c r="AT571" s="120">
        <f t="shared" si="111"/>
        <v>2.6568938975525751E-2</v>
      </c>
      <c r="AU571" s="120">
        <f t="shared" si="112"/>
        <v>0.13912503247542451</v>
      </c>
      <c r="AV571" s="120">
        <f t="shared" si="113"/>
        <v>4.621910406015519E-2</v>
      </c>
      <c r="AW571" s="120">
        <f t="shared" si="114"/>
        <v>0.11653587772450368</v>
      </c>
      <c r="AX571" s="120">
        <f t="shared" si="115"/>
        <v>0.99999999999999989</v>
      </c>
      <c r="AY571" s="120">
        <f>SUMPRODUCT(AN571:AW571,幕後結果_最佳化!$Z$1005:$AI$1005)</f>
        <v>0.1107179435076486</v>
      </c>
      <c r="AZ571" s="120">
        <f>(SUMPRODUCT(AN571:AW571,MMULT(AN571:AW571,幕後結果!$AB$9:$AK$18)))*252</f>
        <v>2.432276650229977E-2</v>
      </c>
      <c r="BA571" s="120">
        <f t="shared" si="116"/>
        <v>0.15595757917555583</v>
      </c>
      <c r="BB571" s="115">
        <f t="shared" si="117"/>
        <v>0.43484865478264695</v>
      </c>
      <c r="BC571" s="53"/>
      <c r="BD571" s="53"/>
    </row>
    <row r="572" spans="1:56">
      <c r="A572" s="88">
        <v>571</v>
      </c>
      <c r="B572" s="116">
        <v>0.55101914815844855</v>
      </c>
      <c r="C572" s="116">
        <v>0.74869685847834133</v>
      </c>
      <c r="D572" s="116">
        <v>0.4097099829897104</v>
      </c>
      <c r="E572" s="116">
        <v>0.99839116042116527</v>
      </c>
      <c r="F572" s="116">
        <v>9.2072175901029674E-2</v>
      </c>
      <c r="G572" s="116">
        <v>0.20492769988688053</v>
      </c>
      <c r="H572" s="116">
        <v>0.60202986781881274</v>
      </c>
      <c r="I572" s="116">
        <v>0.79126393529025907</v>
      </c>
      <c r="J572" s="116">
        <v>0.17754843772665185</v>
      </c>
      <c r="K572" s="97">
        <v>0.9345042611768446</v>
      </c>
      <c r="L572" s="98"/>
      <c r="M572" s="99">
        <v>571</v>
      </c>
      <c r="N572" s="119">
        <v>0.12823664153983538</v>
      </c>
      <c r="O572" s="119">
        <v>0.67039458910022387</v>
      </c>
      <c r="P572" s="119">
        <v>-0.22829107052754527</v>
      </c>
      <c r="Q572" s="119">
        <v>2.9461388584727621</v>
      </c>
      <c r="R572" s="119">
        <v>-1.3281021848162411</v>
      </c>
      <c r="S572" s="119">
        <v>-0.82414812234589419</v>
      </c>
      <c r="T572" s="119">
        <v>0.25860468982079898</v>
      </c>
      <c r="U572" s="116">
        <v>0.81081463376577267</v>
      </c>
      <c r="V572" s="116">
        <v>-0.92474824900173858</v>
      </c>
      <c r="W572" s="91">
        <v>1.5102036107395052</v>
      </c>
      <c r="X572" s="53"/>
      <c r="Y572" s="92">
        <v>571</v>
      </c>
      <c r="Z572" s="116">
        <f>(幕後結果!$AB$2+幕後結果!$AB$4*幕後結果_最佳化!$N1573)*12/3</f>
        <v>0.4664372117760644</v>
      </c>
      <c r="AA572" s="116">
        <f>(幕後結果!$AC$2+幕後結果!$AC$4*幕後結果_最佳化!$O1573)*12/3</f>
        <v>0.7624508304519142</v>
      </c>
      <c r="AB572" s="116">
        <f>(幕後結果!$AD$2+幕後結果!$AD$4*幕後結果_最佳化!$P1573)*12/3</f>
        <v>-6.8463124395449867E-2</v>
      </c>
      <c r="AC572" s="116">
        <f>(幕後結果!$AE$2+幕後結果!$AE$4*幕後結果_最佳化!$Q1573)*12/3</f>
        <v>2.2587986986716526</v>
      </c>
      <c r="AD572" s="116">
        <f>(幕後結果!$AF$2+幕後結果!$AF$4*幕後結果_最佳化!$R1573)*12/3</f>
        <v>-1.1501942489482988</v>
      </c>
      <c r="AE572" s="116">
        <f>(幕後結果!$AG$2+幕後結果!$AG$4*幕後結果_最佳化!$S1573)*12/3</f>
        <v>0.89575483656959276</v>
      </c>
      <c r="AF572" s="116">
        <f>(幕後結果!$AH$2+幕後結果!$AH$4*幕後結果_最佳化!$T1573)*12/3</f>
        <v>0.16740741044261911</v>
      </c>
      <c r="AG572" s="116">
        <f>(幕後結果!$AI$2+幕後結果!$AI$4*幕後結果_最佳化!$U1573)*12/3</f>
        <v>0.34678070193840677</v>
      </c>
      <c r="AH572" s="116">
        <f>(幕後結果!$AJ$2+幕後結果!$AJ$4*幕後結果_最佳化!$V1573)*12/3</f>
        <v>-0.49663017823544608</v>
      </c>
      <c r="AI572" s="93">
        <f>(幕後結果!$AK$2+幕後結果!$AK$4*幕後結果_最佳化!$W1573)*12/3</f>
        <v>0.93468666325810779</v>
      </c>
      <c r="AJ572" s="53"/>
      <c r="AK572" s="53"/>
      <c r="AL572" s="53"/>
      <c r="AM572" s="101">
        <v>571</v>
      </c>
      <c r="AN572" s="120">
        <f t="shared" si="105"/>
        <v>6.8367826959975578E-2</v>
      </c>
      <c r="AO572" s="120">
        <f t="shared" si="106"/>
        <v>8.1783370232508243E-2</v>
      </c>
      <c r="AP572" s="120">
        <f t="shared" si="107"/>
        <v>4.5184624494041425E-2</v>
      </c>
      <c r="AQ572" s="120">
        <f t="shared" si="108"/>
        <v>5.9471596444648639E-2</v>
      </c>
      <c r="AR572" s="120">
        <f t="shared" si="109"/>
        <v>0.15116931779688084</v>
      </c>
      <c r="AS572" s="120">
        <f t="shared" si="110"/>
        <v>0.11866283478011554</v>
      </c>
      <c r="AT572" s="120">
        <f t="shared" si="111"/>
        <v>3.0059598845586878E-2</v>
      </c>
      <c r="AU572" s="120">
        <f t="shared" si="112"/>
        <v>0.19328997291073144</v>
      </c>
      <c r="AV572" s="120">
        <f t="shared" si="113"/>
        <v>6.6153108651417047E-2</v>
      </c>
      <c r="AW572" s="120">
        <f t="shared" si="114"/>
        <v>0.1858577488840944</v>
      </c>
      <c r="AX572" s="120">
        <f t="shared" si="115"/>
        <v>1</v>
      </c>
      <c r="AY572" s="120">
        <f>SUMPRODUCT(AN572:AW572,幕後結果_最佳化!$Z$1005:$AI$1005)</f>
        <v>7.8293112870998882E-2</v>
      </c>
      <c r="AZ572" s="120">
        <f>(SUMPRODUCT(AN572:AW572,MMULT(AN572:AW572,幕後結果!$AB$9:$AK$18)))*252</f>
        <v>2.318232037311789E-2</v>
      </c>
      <c r="BA572" s="120">
        <f t="shared" si="116"/>
        <v>0.15225741483789185</v>
      </c>
      <c r="BB572" s="115">
        <f t="shared" si="117"/>
        <v>0.23245575861564349</v>
      </c>
      <c r="BC572" s="53"/>
      <c r="BD572" s="53"/>
    </row>
    <row r="573" spans="1:56">
      <c r="A573" s="88">
        <v>572</v>
      </c>
      <c r="B573" s="116">
        <v>0.44747864621879252</v>
      </c>
      <c r="C573" s="116">
        <v>0.65394864935895769</v>
      </c>
      <c r="D573" s="116">
        <v>0.85045860776137761</v>
      </c>
      <c r="E573" s="116">
        <v>0.53429096941300624</v>
      </c>
      <c r="F573" s="116">
        <v>0.35195845453205155</v>
      </c>
      <c r="G573" s="116">
        <v>0.92483968088861412</v>
      </c>
      <c r="H573" s="116">
        <v>0.55236118692366909</v>
      </c>
      <c r="I573" s="116">
        <v>2.5433338124154714E-2</v>
      </c>
      <c r="J573" s="116">
        <v>0.87168867768738467</v>
      </c>
      <c r="K573" s="97">
        <v>0.97490363998926077</v>
      </c>
      <c r="L573" s="98"/>
      <c r="M573" s="99">
        <v>572</v>
      </c>
      <c r="N573" s="119">
        <v>-0.13203413478530041</v>
      </c>
      <c r="O573" s="119">
        <v>0.39600315426087235</v>
      </c>
      <c r="P573" s="119">
        <v>1.0384023316953104</v>
      </c>
      <c r="Q573" s="119">
        <v>8.6060830017751458E-2</v>
      </c>
      <c r="R573" s="119">
        <v>-0.38003840226002861</v>
      </c>
      <c r="S573" s="119">
        <v>1.4383998392644592</v>
      </c>
      <c r="T573" s="119">
        <v>0.13162915203981038</v>
      </c>
      <c r="U573" s="116">
        <v>-1.9526028243040281</v>
      </c>
      <c r="V573" s="116">
        <v>1.1344099086699035</v>
      </c>
      <c r="W573" s="91">
        <v>1.9583179141713027</v>
      </c>
      <c r="X573" s="53"/>
      <c r="Y573" s="92">
        <v>572</v>
      </c>
      <c r="Z573" s="116">
        <f>(幕後結果!$AB$2+幕後結果!$AB$4*幕後結果_最佳化!$N1574)*12/3</f>
        <v>4.9171847083247677E-2</v>
      </c>
      <c r="AA573" s="116">
        <f>(幕後結果!$AC$2+幕後結果!$AC$4*幕後結果_最佳化!$O1574)*12/3</f>
        <v>0.57900543664998183</v>
      </c>
      <c r="AB573" s="116">
        <f>(幕後結果!$AD$2+幕後結果!$AD$4*幕後結果_最佳化!$P1574)*12/3</f>
        <v>0.83929810902957358</v>
      </c>
      <c r="AC573" s="116">
        <f>(幕後結果!$AE$2+幕後結果!$AE$4*幕後結果_最佳化!$Q1574)*12/3</f>
        <v>0.26572262187789886</v>
      </c>
      <c r="AD573" s="116">
        <f>(幕後結果!$AF$2+幕後結果!$AF$4*幕後結果_最佳化!$R1574)*12/3</f>
        <v>-0.52733426488889767</v>
      </c>
      <c r="AE573" s="116">
        <f>(幕後結果!$AG$2+幕後結果!$AG$4*幕後結果_最佳化!$S1574)*12/3</f>
        <v>1.5339784716321134</v>
      </c>
      <c r="AF573" s="116">
        <f>(幕後結果!$AH$2+幕後結果!$AH$4*幕後結果_最佳化!$T1574)*12/3</f>
        <v>0.10939169342772485</v>
      </c>
      <c r="AG573" s="116">
        <f>(幕後結果!$AI$2+幕後結果!$AI$4*幕後結果_最佳化!$U1574)*12/3</f>
        <v>-0.47317357049326342</v>
      </c>
      <c r="AH573" s="116">
        <f>(幕後結果!$AJ$2+幕後結果!$AJ$4*幕後結果_最佳化!$V1574)*12/3</f>
        <v>0.10433818053832478</v>
      </c>
      <c r="AI573" s="93">
        <f>(幕後結果!$AK$2+幕後結果!$AK$4*幕後結果_最佳化!$W1574)*12/3</f>
        <v>1.4288497117903722</v>
      </c>
      <c r="AJ573" s="53"/>
      <c r="AK573" s="53"/>
      <c r="AL573" s="53"/>
      <c r="AM573" s="101">
        <v>572</v>
      </c>
      <c r="AN573" s="120">
        <f t="shared" si="105"/>
        <v>0.12169670912174321</v>
      </c>
      <c r="AO573" s="120">
        <f t="shared" si="106"/>
        <v>7.356229562203595E-3</v>
      </c>
      <c r="AP573" s="120">
        <f t="shared" si="107"/>
        <v>2.5882067149021509E-2</v>
      </c>
      <c r="AQ573" s="120">
        <f t="shared" si="108"/>
        <v>0.13449320068367596</v>
      </c>
      <c r="AR573" s="120">
        <f t="shared" si="109"/>
        <v>0.10349905613018585</v>
      </c>
      <c r="AS573" s="120">
        <f t="shared" si="110"/>
        <v>0.13627740474399169</v>
      </c>
      <c r="AT573" s="120">
        <f t="shared" si="111"/>
        <v>0.11148472429722825</v>
      </c>
      <c r="AU573" s="120">
        <f t="shared" si="112"/>
        <v>0.13263276066386895</v>
      </c>
      <c r="AV573" s="120">
        <f t="shared" si="113"/>
        <v>9.4872250411065159E-2</v>
      </c>
      <c r="AW573" s="120">
        <f t="shared" si="114"/>
        <v>0.13180559723701574</v>
      </c>
      <c r="AX573" s="120">
        <f t="shared" si="115"/>
        <v>0.99999999999999978</v>
      </c>
      <c r="AY573" s="120">
        <f>SUMPRODUCT(AN573:AW573,幕後結果_最佳化!$Z$1005:$AI$1005)</f>
        <v>8.2132143684572334E-2</v>
      </c>
      <c r="AZ573" s="120">
        <f>(SUMPRODUCT(AN573:AW573,MMULT(AN573:AW573,幕後結果!$AB$9:$AK$18)))*252</f>
        <v>2.9890451015479953E-2</v>
      </c>
      <c r="BA573" s="120">
        <f t="shared" si="116"/>
        <v>0.17288855085135035</v>
      </c>
      <c r="BB573" s="115">
        <f t="shared" si="117"/>
        <v>0.22692158324760409</v>
      </c>
      <c r="BC573" s="53"/>
      <c r="BD573" s="53"/>
    </row>
    <row r="574" spans="1:56">
      <c r="A574" s="88">
        <v>573</v>
      </c>
      <c r="B574" s="116">
        <v>0.57669110411572344</v>
      </c>
      <c r="C574" s="116">
        <v>0.79750143192877587</v>
      </c>
      <c r="D574" s="116">
        <v>0.39764042385851361</v>
      </c>
      <c r="E574" s="116">
        <v>0.98007040777053867</v>
      </c>
      <c r="F574" s="116">
        <v>6.5541000013355166E-2</v>
      </c>
      <c r="G574" s="116">
        <v>0.71887304309692324</v>
      </c>
      <c r="H574" s="116">
        <v>0.39453369263818261</v>
      </c>
      <c r="I574" s="116">
        <v>0.14703017452539102</v>
      </c>
      <c r="J574" s="116">
        <v>0.23720001167188287</v>
      </c>
      <c r="K574" s="97">
        <v>0.8362655521997997</v>
      </c>
      <c r="L574" s="98"/>
      <c r="M574" s="99">
        <v>573</v>
      </c>
      <c r="N574" s="119">
        <v>0.19343565791525366</v>
      </c>
      <c r="O574" s="119">
        <v>0.83272979606253783</v>
      </c>
      <c r="P574" s="119">
        <v>-0.25945934299915274</v>
      </c>
      <c r="Q574" s="119">
        <v>2.0552052480094827</v>
      </c>
      <c r="R574" s="119">
        <v>-1.5098488377700379</v>
      </c>
      <c r="S574" s="119">
        <v>0.5794969354902314</v>
      </c>
      <c r="T574" s="119">
        <v>-0.26752186024490027</v>
      </c>
      <c r="U574" s="116">
        <v>-1.0492559172831029</v>
      </c>
      <c r="V574" s="116">
        <v>-0.71533830723055136</v>
      </c>
      <c r="W574" s="91">
        <v>0.97922484420654954</v>
      </c>
      <c r="X574" s="53"/>
      <c r="Y574" s="92">
        <v>573</v>
      </c>
      <c r="Z574" s="116">
        <f>(幕後結果!$AB$2+幕後結果!$AB$4*幕後結果_最佳化!$N1575)*12/3</f>
        <v>0.57096408847587643</v>
      </c>
      <c r="AA574" s="116">
        <f>(幕後結果!$AC$2+幕後結果!$AC$4*幕後結果_最佳化!$O1575)*12/3</f>
        <v>0.87555558092860519</v>
      </c>
      <c r="AB574" s="116">
        <f>(幕後結果!$AD$2+幕後結果!$AD$4*幕後結果_最佳化!$P1575)*12/3</f>
        <v>-6.8796455325262282E-2</v>
      </c>
      <c r="AC574" s="116">
        <f>(幕後結果!$AE$2+幕後結果!$AE$4*幕後結果_最佳化!$Q1575)*12/3</f>
        <v>1.6188106638561683</v>
      </c>
      <c r="AD574" s="116">
        <f>(幕後結果!$AF$2+幕後結果!$AF$4*幕後結果_最佳化!$R1575)*12/3</f>
        <v>-1.2520622006782465</v>
      </c>
      <c r="AE574" s="116">
        <f>(幕後結果!$AG$2+幕後結果!$AG$4*幕後結果_最佳化!$S1575)*12/3</f>
        <v>1.5418774272317919</v>
      </c>
      <c r="AF574" s="116">
        <f>(幕後結果!$AH$2+幕後結果!$AH$4*幕後結果_最佳化!$T1575)*12/3</f>
        <v>-9.0993618856741662E-2</v>
      </c>
      <c r="AG574" s="116">
        <f>(幕後結果!$AI$2+幕後結果!$AI$4*幕後結果_最佳化!$U1575)*12/3</f>
        <v>-0.22081391705994347</v>
      </c>
      <c r="AH574" s="116">
        <f>(幕後結果!$AJ$2+幕後結果!$AJ$4*幕後結果_最佳化!$V1575)*12/3</f>
        <v>-0.80526550951550802</v>
      </c>
      <c r="AI574" s="93">
        <f>(幕後結果!$AK$2+幕後結果!$AK$4*幕後結果_最佳化!$W1575)*12/3</f>
        <v>0.38035840887711503</v>
      </c>
      <c r="AJ574" s="53"/>
      <c r="AK574" s="53"/>
      <c r="AL574" s="53"/>
      <c r="AM574" s="101">
        <v>573</v>
      </c>
      <c r="AN574" s="120">
        <f t="shared" si="105"/>
        <v>7.5319791176578971E-2</v>
      </c>
      <c r="AO574" s="120">
        <f t="shared" si="106"/>
        <v>0.10554471167574045</v>
      </c>
      <c r="AP574" s="120">
        <f t="shared" si="107"/>
        <v>0.13884322089318971</v>
      </c>
      <c r="AQ574" s="120">
        <f t="shared" si="108"/>
        <v>5.2057285915465511E-2</v>
      </c>
      <c r="AR574" s="120">
        <f t="shared" si="109"/>
        <v>0.11676383285808466</v>
      </c>
      <c r="AS574" s="120">
        <f t="shared" si="110"/>
        <v>9.6410295919027E-2</v>
      </c>
      <c r="AT574" s="120">
        <f t="shared" si="111"/>
        <v>0.13812069261564708</v>
      </c>
      <c r="AU574" s="120">
        <f t="shared" si="112"/>
        <v>8.1346568480149026E-2</v>
      </c>
      <c r="AV574" s="120">
        <f t="shared" si="113"/>
        <v>0.11655661970132489</v>
      </c>
      <c r="AW574" s="120">
        <f t="shared" si="114"/>
        <v>7.9036980764792708E-2</v>
      </c>
      <c r="AX574" s="120">
        <f t="shared" si="115"/>
        <v>1</v>
      </c>
      <c r="AY574" s="120">
        <f>SUMPRODUCT(AN574:AW574,幕後結果_最佳化!$Z$1005:$AI$1005)</f>
        <v>4.5617580488234305E-2</v>
      </c>
      <c r="AZ574" s="120">
        <f>(SUMPRODUCT(AN574:AW574,MMULT(AN574:AW574,幕後結果!$AB$9:$AK$18)))*252</f>
        <v>2.3703252382208339E-2</v>
      </c>
      <c r="BA574" s="120">
        <f t="shared" si="116"/>
        <v>0.15395860606737233</v>
      </c>
      <c r="BB574" s="115">
        <f t="shared" si="117"/>
        <v>1.7651371090259743E-2</v>
      </c>
      <c r="BC574" s="53"/>
      <c r="BD574" s="53"/>
    </row>
    <row r="575" spans="1:56">
      <c r="A575" s="88">
        <v>574</v>
      </c>
      <c r="B575" s="116">
        <v>0.26582456649621</v>
      </c>
      <c r="C575" s="116">
        <v>0.46879072198891469</v>
      </c>
      <c r="D575" s="116">
        <v>0.77044812905174398</v>
      </c>
      <c r="E575" s="116">
        <v>0.19212952845572295</v>
      </c>
      <c r="F575" s="116">
        <v>0.4256229914959857</v>
      </c>
      <c r="G575" s="116">
        <v>0.75290498881723344</v>
      </c>
      <c r="H575" s="116">
        <v>0.41670833865120671</v>
      </c>
      <c r="I575" s="116">
        <v>0.36157936111483724</v>
      </c>
      <c r="J575" s="116">
        <v>0.41840570369220265</v>
      </c>
      <c r="K575" s="97">
        <v>0.30920667524501111</v>
      </c>
      <c r="L575" s="98"/>
      <c r="M575" s="99">
        <v>574</v>
      </c>
      <c r="N575" s="119">
        <v>-0.62549057399233843</v>
      </c>
      <c r="O575" s="119">
        <v>-7.8310023968229864E-2</v>
      </c>
      <c r="P575" s="119">
        <v>0.74032347208083049</v>
      </c>
      <c r="Q575" s="119">
        <v>-0.87007566239637313</v>
      </c>
      <c r="R575" s="119">
        <v>-0.18752887918780298</v>
      </c>
      <c r="S575" s="119">
        <v>0.6836597863829843</v>
      </c>
      <c r="T575" s="119">
        <v>-0.21032160081630966</v>
      </c>
      <c r="U575" s="116">
        <v>-0.35424040928954087</v>
      </c>
      <c r="V575" s="116">
        <v>-0.20597376117303445</v>
      </c>
      <c r="W575" s="91">
        <v>-0.49810029806720657</v>
      </c>
      <c r="X575" s="53"/>
      <c r="Y575" s="92">
        <v>574</v>
      </c>
      <c r="Z575" s="116">
        <f>(幕後結果!$AB$2+幕後結果!$AB$4*幕後結果_最佳化!$N1576)*12/3</f>
        <v>-0.74193610584545899</v>
      </c>
      <c r="AA575" s="116">
        <f>(幕後結果!$AC$2+幕後結果!$AC$4*幕後結果_最佳化!$O1576)*12/3</f>
        <v>0.26414588569777631</v>
      </c>
      <c r="AB575" s="116">
        <f>(幕後結果!$AD$2+幕後結果!$AD$4*幕後結果_最佳化!$P1576)*12/3</f>
        <v>0.47931155808204484</v>
      </c>
      <c r="AC575" s="116">
        <f>(幕後結果!$AE$2+幕後結果!$AE$4*幕後結果_最佳化!$Q1576)*12/3</f>
        <v>-0.57687903192062917</v>
      </c>
      <c r="AD575" s="116">
        <f>(幕後結果!$AF$2+幕後結果!$AF$4*幕後結果_最佳化!$R1576)*12/3</f>
        <v>-0.53746614370263623</v>
      </c>
      <c r="AE575" s="116">
        <f>(幕後結果!$AG$2+幕後結果!$AG$4*幕後結果_最佳化!$S1576)*12/3</f>
        <v>0.71330944179677491</v>
      </c>
      <c r="AF575" s="116">
        <f>(幕後結果!$AH$2+幕後結果!$AH$4*幕後結果_最佳化!$T1576)*12/3</f>
        <v>-0.17687994806890128</v>
      </c>
      <c r="AG575" s="116">
        <f>(幕後結果!$AI$2+幕後結果!$AI$4*幕後結果_最佳化!$U1576)*12/3</f>
        <v>-9.0860246525487673E-2</v>
      </c>
      <c r="AH575" s="116">
        <f>(幕後結果!$AJ$2+幕後結果!$AJ$4*幕後結果_最佳化!$V1576)*12/3</f>
        <v>-0.45621740163949093</v>
      </c>
      <c r="AI575" s="93">
        <f>(幕後結果!$AK$2+幕後結果!$AK$4*幕後結果_最佳化!$W1576)*12/3</f>
        <v>-9.909653489733028E-2</v>
      </c>
      <c r="AJ575" s="53"/>
      <c r="AK575" s="53"/>
      <c r="AL575" s="53"/>
      <c r="AM575" s="101">
        <v>574</v>
      </c>
      <c r="AN575" s="120">
        <f t="shared" si="105"/>
        <v>9.979897829901628E-2</v>
      </c>
      <c r="AO575" s="120">
        <f t="shared" si="106"/>
        <v>7.8676069381358349E-2</v>
      </c>
      <c r="AP575" s="120">
        <f t="shared" si="107"/>
        <v>0.16240308192480471</v>
      </c>
      <c r="AQ575" s="120">
        <f t="shared" si="108"/>
        <v>2.1257546257245838E-2</v>
      </c>
      <c r="AR575" s="120">
        <f t="shared" si="109"/>
        <v>5.3950932292827457E-2</v>
      </c>
      <c r="AS575" s="120">
        <f t="shared" si="110"/>
        <v>9.1280307022142085E-2</v>
      </c>
      <c r="AT575" s="120">
        <f t="shared" si="111"/>
        <v>6.4149264846524737E-2</v>
      </c>
      <c r="AU575" s="120">
        <f t="shared" si="112"/>
        <v>0.10153574169871105</v>
      </c>
      <c r="AV575" s="120">
        <f t="shared" si="113"/>
        <v>0.17057695265160078</v>
      </c>
      <c r="AW575" s="120">
        <f t="shared" si="114"/>
        <v>0.15637112562576877</v>
      </c>
      <c r="AX575" s="120">
        <f t="shared" si="115"/>
        <v>1</v>
      </c>
      <c r="AY575" s="120">
        <f>SUMPRODUCT(AN575:AW575,幕後結果_最佳化!$Z$1005:$AI$1005)</f>
        <v>7.532912713108747E-2</v>
      </c>
      <c r="AZ575" s="120">
        <f>(SUMPRODUCT(AN575:AW575,MMULT(AN575:AW575,幕後結果!$AB$9:$AK$18)))*252</f>
        <v>2.9240761810139178E-2</v>
      </c>
      <c r="BA575" s="120">
        <f t="shared" si="116"/>
        <v>0.17099930353700035</v>
      </c>
      <c r="BB575" s="115">
        <f t="shared" si="117"/>
        <v>0.18964479071150453</v>
      </c>
      <c r="BC575" s="53"/>
      <c r="BD575" s="53"/>
    </row>
    <row r="576" spans="1:56">
      <c r="A576" s="88">
        <v>575</v>
      </c>
      <c r="B576" s="116">
        <v>0.29022699581554123</v>
      </c>
      <c r="C576" s="116">
        <v>0.70142305744381384</v>
      </c>
      <c r="D576" s="116">
        <v>0.6156232988161372</v>
      </c>
      <c r="E576" s="116">
        <v>0.66605277286267905</v>
      </c>
      <c r="F576" s="116">
        <v>6.6895286200385984E-2</v>
      </c>
      <c r="G576" s="116">
        <v>0.71318753193556961</v>
      </c>
      <c r="H576" s="116">
        <v>0.50371113519035204</v>
      </c>
      <c r="I576" s="116">
        <v>0.50626984992449509</v>
      </c>
      <c r="J576" s="116">
        <v>0.21392579526990274</v>
      </c>
      <c r="K576" s="97">
        <v>0.71904656480154694</v>
      </c>
      <c r="L576" s="98"/>
      <c r="M576" s="99">
        <v>575</v>
      </c>
      <c r="N576" s="119">
        <v>-0.55272170028476286</v>
      </c>
      <c r="O576" s="119">
        <v>0.52849778344435494</v>
      </c>
      <c r="P576" s="119">
        <v>0.29400589032213109</v>
      </c>
      <c r="Q576" s="119">
        <v>0.42903953427177494</v>
      </c>
      <c r="R576" s="119">
        <v>-1.4993202465004221</v>
      </c>
      <c r="S576" s="119">
        <v>0.56272092068789925</v>
      </c>
      <c r="T576" s="119">
        <v>9.3025705680678718E-3</v>
      </c>
      <c r="U576" s="116">
        <v>1.5716830133078542E-2</v>
      </c>
      <c r="V576" s="116">
        <v>-0.79287339304857274</v>
      </c>
      <c r="W576" s="91">
        <v>0.58001148856297169</v>
      </c>
      <c r="X576" s="53"/>
      <c r="Y576" s="92">
        <v>575</v>
      </c>
      <c r="Z576" s="116">
        <f>(幕後結果!$AB$2+幕後結果!$AB$4*幕後結果_最佳化!$N1577)*12/3</f>
        <v>-0.62527325550706447</v>
      </c>
      <c r="AA576" s="116">
        <f>(幕後結果!$AC$2+幕後結果!$AC$4*幕後結果_最佳化!$O1577)*12/3</f>
        <v>0.69573940736863904</v>
      </c>
      <c r="AB576" s="116">
        <f>(幕後結果!$AD$2+幕後結果!$AD$4*幕後結果_最佳化!$P1577)*12/3</f>
        <v>0.1892945863640797</v>
      </c>
      <c r="AC576" s="116">
        <f>(幕後結果!$AE$2+幕後結果!$AE$4*幕後結果_最佳化!$Q1577)*12/3</f>
        <v>0.36640675478153423</v>
      </c>
      <c r="AD576" s="116">
        <f>(幕後結果!$AF$2+幕後結果!$AF$4*幕後結果_最佳化!$R1577)*12/3</f>
        <v>-1.3054572460709881</v>
      </c>
      <c r="AE576" s="116">
        <f>(幕後結果!$AG$2+幕後結果!$AG$4*幕後結果_最佳化!$S1577)*12/3</f>
        <v>1.046296703765113</v>
      </c>
      <c r="AF576" s="116">
        <f>(幕後結果!$AH$2+幕後結果!$AH$4*幕後結果_最佳化!$T1577)*12/3</f>
        <v>-6.8018395152974129E-2</v>
      </c>
      <c r="AG576" s="116">
        <f>(幕後結果!$AI$2+幕後結果!$AI$4*幕後結果_最佳化!$U1577)*12/3</f>
        <v>3.0001704905016319E-2</v>
      </c>
      <c r="AH576" s="116">
        <f>(幕後結果!$AJ$2+幕後結果!$AJ$4*幕後結果_最佳化!$V1577)*12/3</f>
        <v>-0.73977903787504917</v>
      </c>
      <c r="AI576" s="93">
        <f>(幕後結果!$AK$2+幕後結果!$AK$4*幕後結果_最佳化!$W1577)*12/3</f>
        <v>0.26825732019128928</v>
      </c>
      <c r="AJ576" s="53"/>
      <c r="AK576" s="53"/>
      <c r="AL576" s="53"/>
      <c r="AM576" s="101">
        <v>575</v>
      </c>
      <c r="AN576" s="120">
        <f t="shared" si="105"/>
        <v>7.5944732180637686E-2</v>
      </c>
      <c r="AO576" s="120">
        <f t="shared" si="106"/>
        <v>7.7247933496631338E-2</v>
      </c>
      <c r="AP576" s="120">
        <f t="shared" si="107"/>
        <v>0.17329897246239245</v>
      </c>
      <c r="AQ576" s="120">
        <f t="shared" si="108"/>
        <v>0.17008165546115281</v>
      </c>
      <c r="AR576" s="120">
        <f t="shared" si="109"/>
        <v>5.9275347430846302E-2</v>
      </c>
      <c r="AS576" s="120">
        <f t="shared" si="110"/>
        <v>0.11964621272930365</v>
      </c>
      <c r="AT576" s="120">
        <f t="shared" si="111"/>
        <v>0.11009015202328808</v>
      </c>
      <c r="AU576" s="120">
        <f t="shared" si="112"/>
        <v>9.7719244967910221E-2</v>
      </c>
      <c r="AV576" s="120">
        <f t="shared" si="113"/>
        <v>8.0429318307870062E-2</v>
      </c>
      <c r="AW576" s="120">
        <f t="shared" si="114"/>
        <v>3.6266430939967356E-2</v>
      </c>
      <c r="AX576" s="120">
        <f t="shared" si="115"/>
        <v>0.99999999999999989</v>
      </c>
      <c r="AY576" s="120">
        <f>SUMPRODUCT(AN576:AW576,幕後結果_最佳化!$Z$1005:$AI$1005)</f>
        <v>8.110306444638557E-2</v>
      </c>
      <c r="AZ576" s="120">
        <f>(SUMPRODUCT(AN576:AW576,MMULT(AN576:AW576,幕後結果!$AB$9:$AK$18)))*252</f>
        <v>2.6850556944551528E-2</v>
      </c>
      <c r="BA576" s="120">
        <f t="shared" si="116"/>
        <v>0.16386139552851223</v>
      </c>
      <c r="BB576" s="115">
        <f t="shared" si="117"/>
        <v>0.2331425551647896</v>
      </c>
      <c r="BC576" s="53"/>
      <c r="BD576" s="53"/>
    </row>
    <row r="577" spans="1:56">
      <c r="A577" s="88">
        <v>576</v>
      </c>
      <c r="B577" s="116">
        <v>0.75776191729418874</v>
      </c>
      <c r="C577" s="116">
        <v>0.95990498508279409</v>
      </c>
      <c r="D577" s="116">
        <v>1.6512829121953398E-2</v>
      </c>
      <c r="E577" s="116">
        <v>0.4707868696413211</v>
      </c>
      <c r="F577" s="116">
        <v>0.92357729789390142</v>
      </c>
      <c r="G577" s="116">
        <v>0.33151295053392626</v>
      </c>
      <c r="H577" s="116">
        <v>0.55485519667463734</v>
      </c>
      <c r="I577" s="116">
        <v>2.7428401458833074E-2</v>
      </c>
      <c r="J577" s="116">
        <v>0.24923848714011254</v>
      </c>
      <c r="K577" s="97">
        <v>0.50490879085098395</v>
      </c>
      <c r="L577" s="98"/>
      <c r="M577" s="99">
        <v>576</v>
      </c>
      <c r="N577" s="119">
        <v>0.69912140054196736</v>
      </c>
      <c r="O577" s="119">
        <v>1.7495845371528749</v>
      </c>
      <c r="P577" s="119">
        <v>-2.1317712252836447</v>
      </c>
      <c r="Q577" s="119">
        <v>-7.3292023088569525E-2</v>
      </c>
      <c r="R577" s="119">
        <v>1.4295528221995903</v>
      </c>
      <c r="S577" s="119">
        <v>-0.4357392827404819</v>
      </c>
      <c r="T577" s="119">
        <v>0.13793776103942482</v>
      </c>
      <c r="U577" s="116">
        <v>-1.9200086808014898</v>
      </c>
      <c r="V577" s="116">
        <v>-0.67688806948482216</v>
      </c>
      <c r="W577" s="91">
        <v>1.2304824443862597E-2</v>
      </c>
      <c r="X577" s="53"/>
      <c r="Y577" s="92">
        <v>576</v>
      </c>
      <c r="Z577" s="116">
        <f>(幕後結果!$AB$2+幕後結果!$AB$4*幕後結果_最佳化!$N1578)*12/3</f>
        <v>1.381678025692944</v>
      </c>
      <c r="AA577" s="116">
        <f>(幕後結果!$AC$2+幕後結果!$AC$4*幕後結果_最佳化!$O1578)*12/3</f>
        <v>1.5072784130846602</v>
      </c>
      <c r="AB577" s="116">
        <f>(幕後結果!$AD$2+幕後結果!$AD$4*幕後結果_最佳化!$P1578)*12/3</f>
        <v>-1.3526975379022634</v>
      </c>
      <c r="AC577" s="116">
        <f>(幕後結果!$AE$2+幕後結果!$AE$4*幕後結果_最佳化!$Q1578)*12/3</f>
        <v>-6.0799692448680914E-2</v>
      </c>
      <c r="AD577" s="116">
        <f>(幕後結果!$AF$2+幕後結果!$AF$4*幕後結果_最佳化!$R1578)*12/3</f>
        <v>0.20714826904433048</v>
      </c>
      <c r="AE577" s="116">
        <f>(幕後結果!$AG$2+幕後結果!$AG$4*幕後結果_最佳化!$S1578)*12/3</f>
        <v>0.27221449512331342</v>
      </c>
      <c r="AF577" s="116">
        <f>(幕後結果!$AH$2+幕後結果!$AH$4*幕後結果_最佳化!$T1578)*12/3</f>
        <v>0.23292467094095345</v>
      </c>
      <c r="AG577" s="116">
        <f>(幕後結果!$AI$2+幕後結果!$AI$4*幕後結果_最佳化!$U1578)*12/3</f>
        <v>-0.36279746155103626</v>
      </c>
      <c r="AH577" s="116">
        <f>(幕後結果!$AJ$2+幕後結果!$AJ$4*幕後結果_最佳化!$V1578)*12/3</f>
        <v>-0.82641032765350975</v>
      </c>
      <c r="AI577" s="93">
        <f>(幕後結果!$AK$2+幕後結果!$AK$4*幕後結果_最佳化!$W1578)*12/3</f>
        <v>-0.44824881780681086</v>
      </c>
      <c r="AJ577" s="53"/>
      <c r="AK577" s="53"/>
      <c r="AL577" s="53"/>
      <c r="AM577" s="101">
        <v>576</v>
      </c>
      <c r="AN577" s="120">
        <f t="shared" si="105"/>
        <v>0.15939614337556773</v>
      </c>
      <c r="AO577" s="120">
        <f t="shared" si="106"/>
        <v>0.12632525254022883</v>
      </c>
      <c r="AP577" s="120">
        <f t="shared" si="107"/>
        <v>1.7442211076461354E-2</v>
      </c>
      <c r="AQ577" s="120">
        <f t="shared" si="108"/>
        <v>5.8242011273535635E-2</v>
      </c>
      <c r="AR577" s="120">
        <f t="shared" si="109"/>
        <v>5.1309851869107553E-2</v>
      </c>
      <c r="AS577" s="120">
        <f t="shared" si="110"/>
        <v>9.0966184577852757E-2</v>
      </c>
      <c r="AT577" s="120">
        <f t="shared" si="111"/>
        <v>0.15847831715888311</v>
      </c>
      <c r="AU577" s="120">
        <f t="shared" si="112"/>
        <v>0.17178886848499342</v>
      </c>
      <c r="AV577" s="120">
        <f t="shared" si="113"/>
        <v>1.136288512239793E-2</v>
      </c>
      <c r="AW577" s="120">
        <f t="shared" si="114"/>
        <v>0.15468827452097159</v>
      </c>
      <c r="AX577" s="120">
        <f t="shared" si="115"/>
        <v>1</v>
      </c>
      <c r="AY577" s="120">
        <f>SUMPRODUCT(AN577:AW577,幕後結果_最佳化!$Z$1005:$AI$1005)</f>
        <v>0.15048983434992846</v>
      </c>
      <c r="AZ577" s="120">
        <f>(SUMPRODUCT(AN577:AW577,MMULT(AN577:AW577,幕後結果!$AB$9:$AK$18)))*252</f>
        <v>2.9434702977001109E-2</v>
      </c>
      <c r="BA577" s="120">
        <f t="shared" si="116"/>
        <v>0.17156544808614907</v>
      </c>
      <c r="BB577" s="115">
        <f t="shared" si="117"/>
        <v>0.62710665550737121</v>
      </c>
      <c r="BC577" s="53"/>
      <c r="BD577" s="53"/>
    </row>
    <row r="578" spans="1:56">
      <c r="A578" s="88">
        <v>577</v>
      </c>
      <c r="B578" s="116">
        <v>0.50195684860010337</v>
      </c>
      <c r="C578" s="116">
        <v>0.98035094136699508</v>
      </c>
      <c r="D578" s="116">
        <v>0.28167845733375363</v>
      </c>
      <c r="E578" s="116">
        <v>0.37472068816620818</v>
      </c>
      <c r="F578" s="116">
        <v>0.70849152119735237</v>
      </c>
      <c r="G578" s="116">
        <v>3.5481869653807063E-2</v>
      </c>
      <c r="H578" s="116">
        <v>0.14228880134239552</v>
      </c>
      <c r="I578" s="116">
        <v>0.63619200827441635</v>
      </c>
      <c r="J578" s="116">
        <v>0.84389089818466401</v>
      </c>
      <c r="K578" s="97">
        <v>0.19098937087063472</v>
      </c>
      <c r="L578" s="98"/>
      <c r="M578" s="99">
        <v>577</v>
      </c>
      <c r="N578" s="119">
        <v>4.9051116997168654E-3</v>
      </c>
      <c r="O578" s="119">
        <v>2.0610516033322375</v>
      </c>
      <c r="P578" s="119">
        <v>-0.57786255950196808</v>
      </c>
      <c r="Q578" s="119">
        <v>-0.31937604156797367</v>
      </c>
      <c r="R578" s="119">
        <v>0.54898323135941374</v>
      </c>
      <c r="S578" s="119">
        <v>-1.8057094274298322</v>
      </c>
      <c r="T578" s="119">
        <v>-1.0700926599721647</v>
      </c>
      <c r="U578" s="116">
        <v>0.3482985489833863</v>
      </c>
      <c r="V578" s="116">
        <v>1.0105785141218306</v>
      </c>
      <c r="W578" s="91">
        <v>-0.87425620857348207</v>
      </c>
      <c r="X578" s="53"/>
      <c r="Y578" s="92">
        <v>577</v>
      </c>
      <c r="Z578" s="116">
        <f>(幕後結果!$AB$2+幕後結果!$AB$4*幕後結果_最佳化!$N1579)*12/3</f>
        <v>0.2687124556452698</v>
      </c>
      <c r="AA578" s="116">
        <f>(幕後結果!$AC$2+幕後結果!$AC$4*幕後結果_最佳化!$O1579)*12/3</f>
        <v>1.7665079031196143</v>
      </c>
      <c r="AB578" s="116">
        <f>(幕後結果!$AD$2+幕後結果!$AD$4*幕後結果_最佳化!$P1579)*12/3</f>
        <v>-0.27133228212971461</v>
      </c>
      <c r="AC578" s="116">
        <f>(幕後結果!$AE$2+幕後結果!$AE$4*幕後結果_最佳化!$Q1579)*12/3</f>
        <v>-0.12516373974681747</v>
      </c>
      <c r="AD578" s="116">
        <f>(幕後結果!$AF$2+幕後結果!$AF$4*幕後結果_最佳化!$R1579)*12/3</f>
        <v>-0.20669124503608979</v>
      </c>
      <c r="AE578" s="116">
        <f>(幕後結果!$AG$2+幕後結果!$AG$4*幕後結果_最佳化!$S1579)*12/3</f>
        <v>-0.53377024166086684</v>
      </c>
      <c r="AF578" s="116">
        <f>(幕後結果!$AH$2+幕後結果!$AH$4*幕後結果_最佳化!$T1579)*12/3</f>
        <v>-0.36097395924298575</v>
      </c>
      <c r="AG578" s="116">
        <f>(幕後結果!$AI$2+幕後結果!$AI$4*幕後結果_最佳化!$U1579)*12/3</f>
        <v>0.24498416336171572</v>
      </c>
      <c r="AH578" s="116">
        <f>(幕後結果!$AJ$2+幕後結果!$AJ$4*幕後結果_最佳化!$V1579)*12/3</f>
        <v>3.2401989668494002E-2</v>
      </c>
      <c r="AI578" s="93">
        <f>(幕後結果!$AK$2+幕後結果!$AK$4*幕後結果_最佳化!$W1579)*12/3</f>
        <v>-0.37421654291180872</v>
      </c>
      <c r="AJ578" s="53"/>
      <c r="AK578" s="53"/>
      <c r="AL578" s="53"/>
      <c r="AM578" s="101">
        <v>577</v>
      </c>
      <c r="AN578" s="120">
        <f t="shared" si="105"/>
        <v>3.9990680373418942E-2</v>
      </c>
      <c r="AO578" s="120">
        <f t="shared" si="106"/>
        <v>5.4285024001716732E-2</v>
      </c>
      <c r="AP578" s="120">
        <f t="shared" si="107"/>
        <v>0.10902574080867347</v>
      </c>
      <c r="AQ578" s="120">
        <f t="shared" si="108"/>
        <v>0.10192453375387829</v>
      </c>
      <c r="AR578" s="120">
        <f t="shared" si="109"/>
        <v>0.11291186527531338</v>
      </c>
      <c r="AS578" s="120">
        <f t="shared" si="110"/>
        <v>0.10013491935037076</v>
      </c>
      <c r="AT578" s="120">
        <f t="shared" si="111"/>
        <v>7.8254448675135591E-2</v>
      </c>
      <c r="AU578" s="120">
        <f t="shared" si="112"/>
        <v>0.17447482611257445</v>
      </c>
      <c r="AV578" s="120">
        <f t="shared" si="113"/>
        <v>0.17740512076289372</v>
      </c>
      <c r="AW578" s="120">
        <f t="shared" si="114"/>
        <v>5.1592840886024678E-2</v>
      </c>
      <c r="AX578" s="120">
        <f t="shared" si="115"/>
        <v>1.0000000000000002</v>
      </c>
      <c r="AY578" s="120">
        <f>SUMPRODUCT(AN578:AW578,幕後結果_最佳化!$Z$1005:$AI$1005)</f>
        <v>7.2265110839607495E-3</v>
      </c>
      <c r="AZ578" s="120">
        <f>(SUMPRODUCT(AN578:AW578,MMULT(AN578:AW578,幕後結果!$AB$9:$AK$18)))*252</f>
        <v>2.2072849076437737E-2</v>
      </c>
      <c r="BA578" s="120">
        <f t="shared" si="116"/>
        <v>0.14856934097059776</v>
      </c>
      <c r="BB578" s="115">
        <f t="shared" si="117"/>
        <v>-0.24011339542186647</v>
      </c>
      <c r="BC578" s="53"/>
      <c r="BD578" s="53"/>
    </row>
    <row r="579" spans="1:56">
      <c r="A579" s="88">
        <v>578</v>
      </c>
      <c r="B579" s="116">
        <v>0.28564121789922337</v>
      </c>
      <c r="C579" s="116">
        <v>0.88114651492941087</v>
      </c>
      <c r="D579" s="116">
        <v>0.60465919309434546</v>
      </c>
      <c r="E579" s="116">
        <v>5.7863453441659329E-2</v>
      </c>
      <c r="F579" s="116">
        <v>0.80949655244633423</v>
      </c>
      <c r="G579" s="116">
        <v>0.30150270213059138</v>
      </c>
      <c r="H579" s="116">
        <v>0.45549497742187017</v>
      </c>
      <c r="I579" s="116">
        <v>0.20989471772646473</v>
      </c>
      <c r="J579" s="116">
        <v>0.36672230937566086</v>
      </c>
      <c r="K579" s="97">
        <v>0.82376509178118229</v>
      </c>
      <c r="L579" s="98"/>
      <c r="M579" s="99">
        <v>578</v>
      </c>
      <c r="N579" s="119">
        <v>-0.56616380008209966</v>
      </c>
      <c r="O579" s="119">
        <v>1.1807376240371477</v>
      </c>
      <c r="P579" s="119">
        <v>0.26542560444079044</v>
      </c>
      <c r="Q579" s="119">
        <v>-1.5729650683686984</v>
      </c>
      <c r="R579" s="119">
        <v>0.87604256376273248</v>
      </c>
      <c r="S579" s="119">
        <v>-0.52008346247482773</v>
      </c>
      <c r="T579" s="119">
        <v>-0.11178995185040265</v>
      </c>
      <c r="U579" s="116">
        <v>-0.80678660898281485</v>
      </c>
      <c r="V579" s="116">
        <v>-0.34054702104468998</v>
      </c>
      <c r="W579" s="91">
        <v>0.92980932674288019</v>
      </c>
      <c r="X579" s="53"/>
      <c r="Y579" s="92">
        <v>578</v>
      </c>
      <c r="Z579" s="116">
        <f>(幕後結果!$AB$2+幕後結果!$AB$4*幕後結果_最佳化!$N1580)*12/3</f>
        <v>-0.64682359148165036</v>
      </c>
      <c r="AA579" s="116">
        <f>(幕後結果!$AC$2+幕後結果!$AC$4*幕後結果_最佳化!$O1580)*12/3</f>
        <v>1.1643697851209849</v>
      </c>
      <c r="AB579" s="116">
        <f>(幕後結果!$AD$2+幕後結果!$AD$4*幕後結果_最佳化!$P1580)*12/3</f>
        <v>0.20752576085070687</v>
      </c>
      <c r="AC579" s="116">
        <f>(幕後結果!$AE$2+幕後結果!$AE$4*幕後結果_最佳化!$Q1580)*12/3</f>
        <v>-1.0734159422042266</v>
      </c>
      <c r="AD579" s="116">
        <f>(幕後結果!$AF$2+幕後結果!$AF$4*幕後結果_最佳化!$R1580)*12/3</f>
        <v>-1.2973395413421129E-2</v>
      </c>
      <c r="AE579" s="116">
        <f>(幕後結果!$AG$2+幕後結果!$AG$4*幕後結果_最佳化!$S1580)*12/3</f>
        <v>-0.16328782350822135</v>
      </c>
      <c r="AF579" s="116">
        <f>(幕後結果!$AH$2+幕後結果!$AH$4*幕後結果_最佳化!$T1580)*12/3</f>
        <v>-1.4864145326898975E-4</v>
      </c>
      <c r="AG579" s="116">
        <f>(幕後結果!$AI$2+幕後結果!$AI$4*幕後結果_最佳化!$U1580)*12/3</f>
        <v>-0.16860455786666875</v>
      </c>
      <c r="AH579" s="116">
        <f>(幕後結果!$AJ$2+幕後結果!$AJ$4*幕後結果_最佳化!$V1580)*12/3</f>
        <v>-0.52391165027416986</v>
      </c>
      <c r="AI579" s="93">
        <f>(幕後結果!$AK$2+幕後結果!$AK$4*幕後結果_最佳化!$W1580)*12/3</f>
        <v>0.36703535385101221</v>
      </c>
      <c r="AJ579" s="53"/>
      <c r="AK579" s="53"/>
      <c r="AL579" s="53"/>
      <c r="AM579" s="101">
        <v>578</v>
      </c>
      <c r="AN579" s="120">
        <f t="shared" si="105"/>
        <v>0.18940906157584372</v>
      </c>
      <c r="AO579" s="120">
        <f t="shared" si="106"/>
        <v>0.20001065904172358</v>
      </c>
      <c r="AP579" s="120">
        <f t="shared" si="107"/>
        <v>5.8522064917065762E-2</v>
      </c>
      <c r="AQ579" s="120">
        <f t="shared" si="108"/>
        <v>9.3832483878725489E-2</v>
      </c>
      <c r="AR579" s="120">
        <f t="shared" si="109"/>
        <v>3.0365472759473055E-2</v>
      </c>
      <c r="AS579" s="120">
        <f t="shared" si="110"/>
        <v>3.9804422867655131E-3</v>
      </c>
      <c r="AT579" s="120">
        <f t="shared" si="111"/>
        <v>3.1692391867552891E-2</v>
      </c>
      <c r="AU579" s="120">
        <f t="shared" si="112"/>
        <v>0.14022001347399235</v>
      </c>
      <c r="AV579" s="120">
        <f t="shared" si="113"/>
        <v>0.11092307587117936</v>
      </c>
      <c r="AW579" s="120">
        <f t="shared" si="114"/>
        <v>0.14104433432767827</v>
      </c>
      <c r="AX579" s="120">
        <f t="shared" si="115"/>
        <v>1</v>
      </c>
      <c r="AY579" s="120">
        <f>SUMPRODUCT(AN579:AW579,幕後結果_最佳化!$Z$1005:$AI$1005)</f>
        <v>0.11463321480105712</v>
      </c>
      <c r="AZ579" s="120">
        <f>(SUMPRODUCT(AN579:AW579,MMULT(AN579:AW579,幕後結果!$AB$9:$AK$18)))*252</f>
        <v>3.6290719356461359E-2</v>
      </c>
      <c r="BA579" s="120">
        <f t="shared" si="116"/>
        <v>0.19050123190273957</v>
      </c>
      <c r="BB579" s="115">
        <f t="shared" si="117"/>
        <v>0.37654987363903519</v>
      </c>
      <c r="BC579" s="53"/>
      <c r="BD579" s="53"/>
    </row>
    <row r="580" spans="1:56">
      <c r="A580" s="88">
        <v>579</v>
      </c>
      <c r="B580" s="116">
        <v>0.47213162753331051</v>
      </c>
      <c r="C580" s="116">
        <v>6.4762178507883794E-2</v>
      </c>
      <c r="D580" s="116">
        <v>0.51088421006630225</v>
      </c>
      <c r="E580" s="116">
        <v>0.41166046278350588</v>
      </c>
      <c r="F580" s="116">
        <v>0.83731299441445151</v>
      </c>
      <c r="G580" s="116">
        <v>0.83970632715231708</v>
      </c>
      <c r="H580" s="116">
        <v>0.39353787179260302</v>
      </c>
      <c r="I580" s="116">
        <v>0.29514201663965522</v>
      </c>
      <c r="J580" s="116">
        <v>0.83392768597997247</v>
      </c>
      <c r="K580" s="97">
        <v>0.86844965156602982</v>
      </c>
      <c r="L580" s="98"/>
      <c r="M580" s="99">
        <v>579</v>
      </c>
      <c r="N580" s="119">
        <v>-6.9912561371014745E-2</v>
      </c>
      <c r="O580" s="119">
        <v>-1.5159802082787817</v>
      </c>
      <c r="P580" s="119">
        <v>2.7286054196438158E-2</v>
      </c>
      <c r="Q580" s="119">
        <v>-0.22327571662028262</v>
      </c>
      <c r="R580" s="119">
        <v>0.98347439510028023</v>
      </c>
      <c r="S580" s="119">
        <v>0.99325162488401664</v>
      </c>
      <c r="T580" s="119">
        <v>-0.27010985115098174</v>
      </c>
      <c r="U580" s="116">
        <v>-0.53842447471234112</v>
      </c>
      <c r="V580" s="116">
        <v>0.96980313873047796</v>
      </c>
      <c r="W580" s="91">
        <v>1.1190924584214068</v>
      </c>
      <c r="X580" s="53"/>
      <c r="Y580" s="92">
        <v>579</v>
      </c>
      <c r="Z580" s="116">
        <f>(幕後結果!$AB$2+幕後結果!$AB$4*幕後結果_最佳化!$N1581)*12/3</f>
        <v>0.14876497602378691</v>
      </c>
      <c r="AA580" s="116">
        <f>(幕後結果!$AC$2+幕後結果!$AC$4*幕後結果_最佳化!$O1581)*12/3</f>
        <v>-0.79591365994660068</v>
      </c>
      <c r="AB580" s="116">
        <f>(幕後結果!$AD$2+幕後結果!$AD$4*幕後結果_最佳化!$P1581)*12/3</f>
        <v>-5.4841194912945458E-2</v>
      </c>
      <c r="AC580" s="116">
        <f>(幕後結果!$AE$2+幕後結果!$AE$4*幕後結果_最佳化!$Q1581)*12/3</f>
        <v>-0.19472581209461973</v>
      </c>
      <c r="AD580" s="116">
        <f>(幕後結果!$AF$2+幕後結果!$AF$4*幕後結果_最佳化!$R1581)*12/3</f>
        <v>0.13196164586708825</v>
      </c>
      <c r="AE580" s="116">
        <f>(幕後結果!$AG$2+幕後結果!$AG$4*幕後結果_最佳化!$S1581)*12/3</f>
        <v>0.92411937808363476</v>
      </c>
      <c r="AF580" s="116">
        <f>(幕後結果!$AH$2+幕後結果!$AH$4*幕後結果_最佳化!$T1581)*12/3</f>
        <v>-0.24363636279680714</v>
      </c>
      <c r="AG580" s="116">
        <f>(幕後結果!$AI$2+幕後結果!$AI$4*幕後結果_最佳化!$U1581)*12/3</f>
        <v>-0.1379883429835895</v>
      </c>
      <c r="AH580" s="116">
        <f>(幕後結果!$AJ$2+幕後結果!$AJ$4*幕後結果_最佳化!$V1581)*12/3</f>
        <v>8.2847273546770628E-2</v>
      </c>
      <c r="AI580" s="93">
        <f>(幕後結果!$AK$2+幕後結果!$AK$4*幕後結果_最佳化!$W1581)*12/3</f>
        <v>1.1714003010885969</v>
      </c>
      <c r="AJ580" s="53"/>
      <c r="AK580" s="53"/>
      <c r="AL580" s="53"/>
      <c r="AM580" s="101">
        <v>579</v>
      </c>
      <c r="AN580" s="120">
        <f t="shared" ref="AN580:AN643" si="118">B1581/SUM($B1581:$K1581)</f>
        <v>0.10730466143468943</v>
      </c>
      <c r="AO580" s="120">
        <f t="shared" ref="AO580:AO643" si="119">C1581/SUM($B1581:$K1581)</f>
        <v>0.10076884094628151</v>
      </c>
      <c r="AP580" s="120">
        <f t="shared" ref="AP580:AP643" si="120">D1581/SUM($B1581:$K1581)</f>
        <v>5.9532528523174602E-2</v>
      </c>
      <c r="AQ580" s="120">
        <f t="shared" ref="AQ580:AQ643" si="121">E1581/SUM($B1581:$K1581)</f>
        <v>0.16440893242509821</v>
      </c>
      <c r="AR580" s="120">
        <f t="shared" ref="AR580:AR643" si="122">F1581/SUM($B1581:$K1581)</f>
        <v>0.11709593591474235</v>
      </c>
      <c r="AS580" s="120">
        <f t="shared" ref="AS580:AS643" si="123">G1581/SUM($B1581:$K1581)</f>
        <v>0.15159505548095056</v>
      </c>
      <c r="AT580" s="120">
        <f t="shared" ref="AT580:AT643" si="124">H1581/SUM($B1581:$K1581)</f>
        <v>8.6036123980563747E-2</v>
      </c>
      <c r="AU580" s="120">
        <f t="shared" ref="AU580:AU643" si="125">I1581/SUM($B1581:$K1581)</f>
        <v>1.6076312582613952E-2</v>
      </c>
      <c r="AV580" s="120">
        <f t="shared" ref="AV580:AV643" si="126">J1581/SUM($B1581:$K1581)</f>
        <v>0.10509978794696855</v>
      </c>
      <c r="AW580" s="120">
        <f t="shared" ref="AW580:AW643" si="127">K1581/SUM($B1581:$K1581)</f>
        <v>9.2081820764916875E-2</v>
      </c>
      <c r="AX580" s="120">
        <f t="shared" ref="AX580:AX643" si="128">SUM(AN580:AW580)</f>
        <v>0.99999999999999967</v>
      </c>
      <c r="AY580" s="120">
        <f>SUMPRODUCT(AN580:AW580,幕後結果_最佳化!$Z$1005:$AI$1005)</f>
        <v>9.2816892672038936E-2</v>
      </c>
      <c r="AZ580" s="120">
        <f>(SUMPRODUCT(AN580:AW580,MMULT(AN580:AW580,幕後結果!$AB$9:$AK$18)))*252</f>
        <v>2.8720921716287234E-2</v>
      </c>
      <c r="BA580" s="120">
        <f t="shared" ref="BA580:BA643" si="129">AZ580^0.5</f>
        <v>0.16947248070494286</v>
      </c>
      <c r="BB580" s="115">
        <f t="shared" ref="BB580:BB643" si="130">(AY580-$BC$2)/$BA580</f>
        <v>0.29454276272113983</v>
      </c>
      <c r="BC580" s="53"/>
      <c r="BD580" s="53"/>
    </row>
    <row r="581" spans="1:56">
      <c r="A581" s="88">
        <v>580</v>
      </c>
      <c r="B581" s="116">
        <v>5.010446859281692E-2</v>
      </c>
      <c r="C581" s="116">
        <v>1.0749630886676798E-2</v>
      </c>
      <c r="D581" s="116">
        <v>0.69452619447700048</v>
      </c>
      <c r="E581" s="116">
        <v>0.81387037444060595</v>
      </c>
      <c r="F581" s="116">
        <v>0.87593276873284887</v>
      </c>
      <c r="G581" s="116">
        <v>0.73395860907242438</v>
      </c>
      <c r="H581" s="116">
        <v>0.96538486773374332</v>
      </c>
      <c r="I581" s="116">
        <v>0.96754758157587339</v>
      </c>
      <c r="J581" s="116">
        <v>0.24408480675848554</v>
      </c>
      <c r="K581" s="97">
        <v>6.6092429712043765E-2</v>
      </c>
      <c r="L581" s="98"/>
      <c r="M581" s="99">
        <v>580</v>
      </c>
      <c r="N581" s="119">
        <v>-1.6438415453994639</v>
      </c>
      <c r="O581" s="119">
        <v>-2.2990999954333118</v>
      </c>
      <c r="P581" s="119">
        <v>0.50872127021947533</v>
      </c>
      <c r="Q581" s="119">
        <v>0.89224943367251786</v>
      </c>
      <c r="R581" s="119">
        <v>1.1548924720548843</v>
      </c>
      <c r="S581" s="119">
        <v>0.62482978198785755</v>
      </c>
      <c r="T581" s="119">
        <v>1.8169141183802604</v>
      </c>
      <c r="U581" s="116">
        <v>1.8459130132201329</v>
      </c>
      <c r="V581" s="116">
        <v>-0.69322300462685482</v>
      </c>
      <c r="W581" s="91">
        <v>-1.5055417191190514</v>
      </c>
      <c r="X581" s="53"/>
      <c r="Y581" s="92">
        <v>580</v>
      </c>
      <c r="Z581" s="116">
        <f>(幕後結果!$AB$2+幕後結果!$AB$4*幕後結果_最佳化!$N1582)*12/3</f>
        <v>-2.3745534725322823</v>
      </c>
      <c r="AA581" s="116">
        <f>(幕後結果!$AC$2+幕後結果!$AC$4*幕後結果_最佳化!$O1582)*12/3</f>
        <v>-1.2766440371611276</v>
      </c>
      <c r="AB581" s="116">
        <f>(幕後結果!$AD$2+幕後結果!$AD$4*幕後結果_最佳化!$P1582)*12/3</f>
        <v>-4.9348221580111873E-2</v>
      </c>
      <c r="AC581" s="116">
        <f>(幕後結果!$AE$2+幕後結果!$AE$4*幕後結果_最佳化!$Q1582)*12/3</f>
        <v>0.40846989060757166</v>
      </c>
      <c r="AD581" s="116">
        <f>(幕後結果!$AF$2+幕後結果!$AF$4*幕後結果_最佳化!$R1582)*12/3</f>
        <v>5.0298631291725293E-2</v>
      </c>
      <c r="AE581" s="116">
        <f>(幕後結果!$AG$2+幕後結果!$AG$4*幕後結果_最佳化!$S1582)*12/3</f>
        <v>0.77512577187071541</v>
      </c>
      <c r="AF581" s="116">
        <f>(幕後結果!$AH$2+幕後結果!$AH$4*幕後結果_最佳化!$T1582)*12/3</f>
        <v>0.60739447338239139</v>
      </c>
      <c r="AG581" s="116">
        <f>(幕後結果!$AI$2+幕後結果!$AI$4*幕後結果_最佳化!$U1582)*12/3</f>
        <v>0.67395757186934124</v>
      </c>
      <c r="AH581" s="116">
        <f>(幕後結果!$AJ$2+幕後結果!$AJ$4*幕後結果_最佳化!$V1582)*12/3</f>
        <v>4.2170788619369182E-2</v>
      </c>
      <c r="AI581" s="93">
        <f>(幕後結果!$AK$2+幕後結果!$AK$4*幕後結果_最佳化!$W1582)*12/3</f>
        <v>6.1315154810295064E-2</v>
      </c>
      <c r="AJ581" s="53"/>
      <c r="AK581" s="53"/>
      <c r="AL581" s="53"/>
      <c r="AM581" s="101">
        <v>580</v>
      </c>
      <c r="AN581" s="120">
        <f t="shared" si="118"/>
        <v>0.12543037109731206</v>
      </c>
      <c r="AO581" s="120">
        <f t="shared" si="119"/>
        <v>9.379725723120684E-2</v>
      </c>
      <c r="AP581" s="120">
        <f t="shared" si="120"/>
        <v>8.9965105325805747E-2</v>
      </c>
      <c r="AQ581" s="120">
        <f t="shared" si="121"/>
        <v>0.1398435859191863</v>
      </c>
      <c r="AR581" s="120">
        <f t="shared" si="122"/>
        <v>1.6024115069772176E-2</v>
      </c>
      <c r="AS581" s="120">
        <f t="shared" si="123"/>
        <v>8.6001086254191061E-2</v>
      </c>
      <c r="AT581" s="120">
        <f t="shared" si="124"/>
        <v>4.2639284662116111E-2</v>
      </c>
      <c r="AU581" s="120">
        <f t="shared" si="125"/>
        <v>0.14102291646189932</v>
      </c>
      <c r="AV581" s="120">
        <f t="shared" si="126"/>
        <v>0.11399215371884179</v>
      </c>
      <c r="AW581" s="120">
        <f t="shared" si="127"/>
        <v>0.15128412425966853</v>
      </c>
      <c r="AX581" s="120">
        <f t="shared" si="128"/>
        <v>1</v>
      </c>
      <c r="AY581" s="120">
        <f>SUMPRODUCT(AN581:AW581,幕後結果_最佳化!$Z$1005:$AI$1005)</f>
        <v>0.12110366014860144</v>
      </c>
      <c r="AZ581" s="120">
        <f>(SUMPRODUCT(AN581:AW581,MMULT(AN581:AW581,幕後結果!$AB$9:$AK$18)))*252</f>
        <v>3.0270962328188097E-2</v>
      </c>
      <c r="BA581" s="120">
        <f t="shared" si="129"/>
        <v>0.17398552332935088</v>
      </c>
      <c r="BB581" s="115">
        <f t="shared" si="130"/>
        <v>0.44948371940442183</v>
      </c>
      <c r="BC581" s="53"/>
      <c r="BD581" s="53"/>
    </row>
    <row r="582" spans="1:56">
      <c r="A582" s="88">
        <v>581</v>
      </c>
      <c r="B582" s="116">
        <v>0.98260351668278378</v>
      </c>
      <c r="C582" s="116">
        <v>0.15876378912135536</v>
      </c>
      <c r="D582" s="116">
        <v>0.69483950703613684</v>
      </c>
      <c r="E582" s="116">
        <v>0.32627115205523172</v>
      </c>
      <c r="F582" s="116">
        <v>0.39100002758725694</v>
      </c>
      <c r="G582" s="116">
        <v>0.78562188630230922</v>
      </c>
      <c r="H582" s="116">
        <v>0.11157709002802529</v>
      </c>
      <c r="I582" s="116">
        <v>3.2439258437460428E-2</v>
      </c>
      <c r="J582" s="116">
        <v>0.37698141852538369</v>
      </c>
      <c r="K582" s="97">
        <v>0.24543258083153741</v>
      </c>
      <c r="L582" s="98"/>
      <c r="M582" s="99">
        <v>581</v>
      </c>
      <c r="N582" s="119">
        <v>2.1107597584998041</v>
      </c>
      <c r="O582" s="119">
        <v>-0.99955155376968841</v>
      </c>
      <c r="P582" s="119">
        <v>0.50961532407912857</v>
      </c>
      <c r="Q582" s="119">
        <v>-0.45023319377806265</v>
      </c>
      <c r="R582" s="119">
        <v>-0.27671356488695598</v>
      </c>
      <c r="S582" s="119">
        <v>0.79132180490861481</v>
      </c>
      <c r="T582" s="119">
        <v>-1.2181836798835728</v>
      </c>
      <c r="U582" s="116">
        <v>-1.8460942825936957</v>
      </c>
      <c r="V582" s="116">
        <v>-0.31341836011595098</v>
      </c>
      <c r="W582" s="91">
        <v>-0.68893342867923402</v>
      </c>
      <c r="X582" s="53"/>
      <c r="Y582" s="92">
        <v>581</v>
      </c>
      <c r="Z582" s="116">
        <f>(幕後結果!$AB$2+幕後結果!$AB$4*幕後結果_最佳化!$N1583)*12/3</f>
        <v>3.6448126063952331</v>
      </c>
      <c r="AA582" s="116">
        <f>(幕後結果!$AC$2+幕後結果!$AC$4*幕後結果_最佳化!$O1583)*12/3</f>
        <v>-0.53778159355598765</v>
      </c>
      <c r="AB582" s="116">
        <f>(幕後結果!$AD$2+幕後結果!$AD$4*幕後結果_最佳化!$P1583)*12/3</f>
        <v>0.78735778069029905</v>
      </c>
      <c r="AC582" s="116">
        <f>(幕後結果!$AE$2+幕後結果!$AE$4*幕後結果_最佳化!$Q1583)*12/3</f>
        <v>5.5241670604530162E-2</v>
      </c>
      <c r="AD582" s="116">
        <f>(幕後結果!$AF$2+幕後結果!$AF$4*幕後結果_最佳化!$R1583)*12/3</f>
        <v>-0.16730359949029106</v>
      </c>
      <c r="AE582" s="116">
        <f>(幕後結果!$AG$2+幕後結果!$AG$4*幕後結果_最佳化!$S1583)*12/3</f>
        <v>1.1099246954413213</v>
      </c>
      <c r="AF582" s="116">
        <f>(幕後結果!$AH$2+幕後結果!$AH$4*幕後結果_最佳化!$T1583)*12/3</f>
        <v>-0.51121615185165259</v>
      </c>
      <c r="AG582" s="116">
        <f>(幕後結果!$AI$2+幕後結果!$AI$4*幕後結果_最佳化!$U1583)*12/3</f>
        <v>-0.70426713135802421</v>
      </c>
      <c r="AH582" s="116">
        <f>(幕後結果!$AJ$2+幕後結果!$AJ$4*幕後結果_最佳化!$V1583)*12/3</f>
        <v>-0.64121766189208174</v>
      </c>
      <c r="AI582" s="93">
        <f>(幕後結果!$AK$2+幕後結果!$AK$4*幕後結果_最佳化!$W1583)*12/3</f>
        <v>-0.21824745613542695</v>
      </c>
      <c r="AJ582" s="53"/>
      <c r="AK582" s="53"/>
      <c r="AL582" s="53"/>
      <c r="AM582" s="101">
        <v>581</v>
      </c>
      <c r="AN582" s="120">
        <f t="shared" si="118"/>
        <v>0.24043115500957118</v>
      </c>
      <c r="AO582" s="120">
        <f t="shared" si="119"/>
        <v>0.12132766824868736</v>
      </c>
      <c r="AP582" s="120">
        <f t="shared" si="120"/>
        <v>9.0384763270767915E-2</v>
      </c>
      <c r="AQ582" s="120">
        <f t="shared" si="121"/>
        <v>8.371541549860155E-2</v>
      </c>
      <c r="AR582" s="120">
        <f t="shared" si="122"/>
        <v>3.5014099399687519E-2</v>
      </c>
      <c r="AS582" s="120">
        <f t="shared" si="123"/>
        <v>8.8509183609172412E-2</v>
      </c>
      <c r="AT582" s="120">
        <f t="shared" si="124"/>
        <v>8.9699559624393022E-2</v>
      </c>
      <c r="AU582" s="120">
        <f t="shared" si="125"/>
        <v>0.1432705235090804</v>
      </c>
      <c r="AV582" s="120">
        <f t="shared" si="126"/>
        <v>8.2738834284259502E-2</v>
      </c>
      <c r="AW582" s="120">
        <f t="shared" si="127"/>
        <v>2.4908797545779134E-2</v>
      </c>
      <c r="AX582" s="120">
        <f t="shared" si="128"/>
        <v>0.99999999999999989</v>
      </c>
      <c r="AY582" s="120">
        <f>SUMPRODUCT(AN582:AW582,幕後結果_最佳化!$Z$1005:$AI$1005)</f>
        <v>0.12752517966844074</v>
      </c>
      <c r="AZ582" s="120">
        <f>(SUMPRODUCT(AN582:AW582,MMULT(AN582:AW582,幕後結果!$AB$9:$AK$18)))*252</f>
        <v>4.5434000877991133E-2</v>
      </c>
      <c r="BA582" s="120">
        <f t="shared" si="129"/>
        <v>0.21315252960730055</v>
      </c>
      <c r="BB582" s="115">
        <f t="shared" si="130"/>
        <v>0.39701700854476885</v>
      </c>
      <c r="BC582" s="53"/>
      <c r="BD582" s="53"/>
    </row>
    <row r="583" spans="1:56">
      <c r="A583" s="88">
        <v>582</v>
      </c>
      <c r="B583" s="116">
        <v>5.3212905660569909E-2</v>
      </c>
      <c r="C583" s="116">
        <v>0.98960784502152577</v>
      </c>
      <c r="D583" s="116">
        <v>0.99650351736015019</v>
      </c>
      <c r="E583" s="116">
        <v>0.55487392221389564</v>
      </c>
      <c r="F583" s="116">
        <v>0.90433008536170534</v>
      </c>
      <c r="G583" s="116">
        <v>0.22663096016999051</v>
      </c>
      <c r="H583" s="116">
        <v>0.74625615476475815</v>
      </c>
      <c r="I583" s="116">
        <v>0.62518297699825021</v>
      </c>
      <c r="J583" s="116">
        <v>0.42980862724837632</v>
      </c>
      <c r="K583" s="97">
        <v>0.12113892964415918</v>
      </c>
      <c r="L583" s="98"/>
      <c r="M583" s="99">
        <v>582</v>
      </c>
      <c r="N583" s="119">
        <v>-1.6144686510172732</v>
      </c>
      <c r="O583" s="119">
        <v>2.311879768045451</v>
      </c>
      <c r="P583" s="119">
        <v>2.6971790782510427</v>
      </c>
      <c r="Q583" s="119">
        <v>0.13798514783154328</v>
      </c>
      <c r="R583" s="119">
        <v>1.3066258018456403</v>
      </c>
      <c r="S583" s="119">
        <v>-0.74998801950030625</v>
      </c>
      <c r="T583" s="119">
        <v>0.66275466890427281</v>
      </c>
      <c r="U583" s="116">
        <v>0.31912194141608291</v>
      </c>
      <c r="V583" s="116">
        <v>-0.17686140563565336</v>
      </c>
      <c r="W583" s="91">
        <v>-1.1693122255267947</v>
      </c>
      <c r="X583" s="53"/>
      <c r="Y583" s="92">
        <v>582</v>
      </c>
      <c r="Z583" s="116">
        <f>(幕後結果!$AB$2+幕後結果!$AB$4*幕後結果_最佳化!$N1584)*12/3</f>
        <v>-2.3274629322130052</v>
      </c>
      <c r="AA583" s="116">
        <f>(幕後結果!$AC$2+幕後結果!$AC$4*幕後結果_最佳化!$O1584)*12/3</f>
        <v>2.0299066030227721</v>
      </c>
      <c r="AB583" s="116">
        <f>(幕後結果!$AD$2+幕後結果!$AD$4*幕後結果_最佳化!$P1584)*12/3</f>
        <v>1.9498159302298042</v>
      </c>
      <c r="AC583" s="116">
        <f>(幕後結果!$AE$2+幕後結果!$AE$4*幕後結果_最佳化!$Q1584)*12/3</f>
        <v>0.41001829883690905</v>
      </c>
      <c r="AD583" s="116">
        <f>(幕後結果!$AF$2+幕後結果!$AF$4*幕後結果_最佳化!$R1584)*12/3</f>
        <v>0.35689945797857864</v>
      </c>
      <c r="AE583" s="116">
        <f>(幕後結果!$AG$2+幕後結果!$AG$4*幕後結果_最佳化!$S1584)*12/3</f>
        <v>0.25420925532853644</v>
      </c>
      <c r="AF583" s="116">
        <f>(幕後結果!$AH$2+幕後結果!$AH$4*幕後結果_最佳化!$T1584)*12/3</f>
        <v>0.57693300939333481</v>
      </c>
      <c r="AG583" s="116">
        <f>(幕後結果!$AI$2+幕後結果!$AI$4*幕後結果_最佳化!$U1584)*12/3</f>
        <v>0.5647894132347967</v>
      </c>
      <c r="AH583" s="116">
        <f>(幕後結果!$AJ$2+幕後結果!$AJ$4*幕後結果_最佳化!$V1584)*12/3</f>
        <v>0.36863790984738903</v>
      </c>
      <c r="AI583" s="93">
        <f>(幕後結果!$AK$2+幕後結果!$AK$4*幕後結果_最佳化!$W1584)*12/3</f>
        <v>-4.3907700404476557E-2</v>
      </c>
      <c r="AJ583" s="53"/>
      <c r="AK583" s="53"/>
      <c r="AL583" s="53"/>
      <c r="AM583" s="101">
        <v>582</v>
      </c>
      <c r="AN583" s="120">
        <f t="shared" si="118"/>
        <v>0.16405703790564946</v>
      </c>
      <c r="AO583" s="120">
        <f t="shared" si="119"/>
        <v>2.3296141232710454E-2</v>
      </c>
      <c r="AP583" s="120">
        <f t="shared" si="120"/>
        <v>0.13200676042961604</v>
      </c>
      <c r="AQ583" s="120">
        <f t="shared" si="121"/>
        <v>0.10578681598197051</v>
      </c>
      <c r="AR583" s="120">
        <f t="shared" si="122"/>
        <v>0.13150651524278215</v>
      </c>
      <c r="AS583" s="120">
        <f t="shared" si="123"/>
        <v>0.15465001947642135</v>
      </c>
      <c r="AT583" s="120">
        <f t="shared" si="124"/>
        <v>0.1055889013142766</v>
      </c>
      <c r="AU583" s="120">
        <f t="shared" si="125"/>
        <v>0.13718028434819535</v>
      </c>
      <c r="AV583" s="120">
        <f t="shared" si="126"/>
        <v>1.9656078224840139E-3</v>
      </c>
      <c r="AW583" s="120">
        <f t="shared" si="127"/>
        <v>4.3961916245893955E-2</v>
      </c>
      <c r="AX583" s="120">
        <f t="shared" si="128"/>
        <v>0.99999999999999967</v>
      </c>
      <c r="AY583" s="120">
        <f>SUMPRODUCT(AN583:AW583,幕後結果_最佳化!$Z$1005:$AI$1005)</f>
        <v>9.7959570439372146E-2</v>
      </c>
      <c r="AZ583" s="120">
        <f>(SUMPRODUCT(AN583:AW583,MMULT(AN583:AW583,幕後結果!$AB$9:$AK$18)))*252</f>
        <v>3.5435181077245075E-2</v>
      </c>
      <c r="BA583" s="120">
        <f t="shared" si="129"/>
        <v>0.18824234666313813</v>
      </c>
      <c r="BB583" s="115">
        <f t="shared" si="130"/>
        <v>0.2924930092265684</v>
      </c>
      <c r="BC583" s="53"/>
      <c r="BD583" s="53"/>
    </row>
    <row r="584" spans="1:56">
      <c r="A584" s="88">
        <v>583</v>
      </c>
      <c r="B584" s="116">
        <v>0.57596283145363092</v>
      </c>
      <c r="C584" s="116">
        <v>0.56691805461416056</v>
      </c>
      <c r="D584" s="116">
        <v>0.25653061853259196</v>
      </c>
      <c r="E584" s="116">
        <v>0.86130603439965392</v>
      </c>
      <c r="F584" s="116">
        <v>0.77830510731449287</v>
      </c>
      <c r="G584" s="116">
        <v>0.52536605864707142</v>
      </c>
      <c r="H584" s="116">
        <v>0.79980034939353972</v>
      </c>
      <c r="I584" s="116">
        <v>0.64150695855027973</v>
      </c>
      <c r="J584" s="116">
        <v>0.19307359964639459</v>
      </c>
      <c r="K584" s="97">
        <v>0.78624594478304499</v>
      </c>
      <c r="L584" s="98"/>
      <c r="M584" s="99">
        <v>583</v>
      </c>
      <c r="N584" s="119">
        <v>0.19157600818155809</v>
      </c>
      <c r="O584" s="119">
        <v>0.16853311940306948</v>
      </c>
      <c r="P584" s="119">
        <v>-0.65407849263876461</v>
      </c>
      <c r="Q584" s="119">
        <v>1.0862058466008515</v>
      </c>
      <c r="R584" s="119">
        <v>0.76648161790304803</v>
      </c>
      <c r="S584" s="119">
        <v>6.3626183317596369E-2</v>
      </c>
      <c r="T584" s="119">
        <v>0.84090831256943144</v>
      </c>
      <c r="U584" s="116">
        <v>0.36248974851774407</v>
      </c>
      <c r="V584" s="116">
        <v>-0.86662556883751785</v>
      </c>
      <c r="W584" s="91">
        <v>0.79346301316044032</v>
      </c>
      <c r="X584" s="53"/>
      <c r="Y584" s="92">
        <v>583</v>
      </c>
      <c r="Z584" s="116">
        <f>(幕後結果!$AB$2+幕後結果!$AB$4*幕後結果_最佳化!$N1585)*12/3</f>
        <v>0.5679827033381073</v>
      </c>
      <c r="AA584" s="116">
        <f>(幕後結果!$AC$2+幕後結果!$AC$4*幕後結果_最佳化!$O1585)*12/3</f>
        <v>0.39913548821105921</v>
      </c>
      <c r="AB584" s="116">
        <f>(幕後結果!$AD$2+幕後結果!$AD$4*幕後結果_最佳化!$P1585)*12/3</f>
        <v>-0.41757439837205174</v>
      </c>
      <c r="AC584" s="116">
        <f>(幕後結果!$AE$2+幕後結果!$AE$4*幕後結果_最佳化!$Q1585)*12/3</f>
        <v>0.81629314634487127</v>
      </c>
      <c r="AD584" s="116">
        <f>(幕後結果!$AF$2+幕後結果!$AF$4*幕後結果_最佳化!$R1585)*12/3</f>
        <v>-3.766334686761702E-2</v>
      </c>
      <c r="AE584" s="116">
        <f>(幕後結果!$AG$2+幕後結果!$AG$4*幕後結果_最佳化!$S1585)*12/3</f>
        <v>0.81747847265494256</v>
      </c>
      <c r="AF584" s="116">
        <f>(幕後結果!$AH$2+幕後結果!$AH$4*幕後結果_最佳化!$T1585)*12/3</f>
        <v>0.45163830420870582</v>
      </c>
      <c r="AG584" s="116">
        <f>(幕後結果!$AI$2+幕後結果!$AI$4*幕後結果_最佳化!$U1585)*12/3</f>
        <v>0.35150516030910617</v>
      </c>
      <c r="AH584" s="116">
        <f>(幕後結果!$AJ$2+幕後結果!$AJ$4*幕後結果_最佳化!$V1585)*12/3</f>
        <v>-0.31205160129005882</v>
      </c>
      <c r="AI584" s="93">
        <f>(幕後結果!$AK$2+幕後結果!$AK$4*幕後結果_最佳化!$W1585)*12/3</f>
        <v>0.70201970768993893</v>
      </c>
      <c r="AJ584" s="53"/>
      <c r="AK584" s="53"/>
      <c r="AL584" s="53"/>
      <c r="AM584" s="101">
        <v>583</v>
      </c>
      <c r="AN584" s="120">
        <f t="shared" si="118"/>
        <v>0.20194756858938454</v>
      </c>
      <c r="AO584" s="120">
        <f t="shared" si="119"/>
        <v>0.17019243399353273</v>
      </c>
      <c r="AP584" s="120">
        <f t="shared" si="120"/>
        <v>0.19823887246443955</v>
      </c>
      <c r="AQ584" s="120">
        <f t="shared" si="121"/>
        <v>5.6108426810436263E-2</v>
      </c>
      <c r="AR584" s="120">
        <f t="shared" si="122"/>
        <v>3.2600819372555251E-3</v>
      </c>
      <c r="AS584" s="120">
        <f t="shared" si="123"/>
        <v>0.18482223974146123</v>
      </c>
      <c r="AT584" s="120">
        <f t="shared" si="124"/>
        <v>3.3967975279729848E-2</v>
      </c>
      <c r="AU584" s="120">
        <f t="shared" si="125"/>
        <v>8.4169146112014176E-2</v>
      </c>
      <c r="AV584" s="120">
        <f t="shared" si="126"/>
        <v>3.490599178912121E-2</v>
      </c>
      <c r="AW584" s="120">
        <f t="shared" si="127"/>
        <v>3.2387263282625124E-2</v>
      </c>
      <c r="AX584" s="120">
        <f t="shared" si="128"/>
        <v>1.0000000000000002</v>
      </c>
      <c r="AY584" s="120">
        <f>SUMPRODUCT(AN584:AW584,幕後結果_最佳化!$Z$1005:$AI$1005)</f>
        <v>0.20995955323705029</v>
      </c>
      <c r="AZ584" s="120">
        <f>(SUMPRODUCT(AN584:AW584,MMULT(AN584:AW584,幕後結果!$AB$9:$AK$18)))*252</f>
        <v>4.3186911578180262E-2</v>
      </c>
      <c r="BA584" s="120">
        <f t="shared" si="129"/>
        <v>0.20781460867364512</v>
      </c>
      <c r="BB584" s="115">
        <f t="shared" si="130"/>
        <v>0.80388743747752056</v>
      </c>
      <c r="BC584" s="53"/>
      <c r="BD584" s="53"/>
    </row>
    <row r="585" spans="1:56">
      <c r="A585" s="88">
        <v>584</v>
      </c>
      <c r="B585" s="116">
        <v>0.67177769379564656</v>
      </c>
      <c r="C585" s="116">
        <v>0.37651133895129352</v>
      </c>
      <c r="D585" s="116">
        <v>0.48333909857158353</v>
      </c>
      <c r="E585" s="116">
        <v>0.41581298520675891</v>
      </c>
      <c r="F585" s="116">
        <v>0.81722988671252184</v>
      </c>
      <c r="G585" s="116">
        <v>0.22026454849995658</v>
      </c>
      <c r="H585" s="116">
        <v>0.59443040070620667</v>
      </c>
      <c r="I585" s="116">
        <v>0.7432409243677498</v>
      </c>
      <c r="J585" s="116">
        <v>0.54767332142798097</v>
      </c>
      <c r="K585" s="97">
        <v>0.26059032435809892</v>
      </c>
      <c r="L585" s="98"/>
      <c r="M585" s="99">
        <v>584</v>
      </c>
      <c r="N585" s="119">
        <v>0.4448272328422273</v>
      </c>
      <c r="O585" s="119">
        <v>-0.31465623364384337</v>
      </c>
      <c r="P585" s="119">
        <v>-4.1774833887617234E-2</v>
      </c>
      <c r="Q585" s="119">
        <v>-0.21261666683973751</v>
      </c>
      <c r="R585" s="119">
        <v>0.9048587425383261</v>
      </c>
      <c r="S585" s="119">
        <v>-0.77130005968565396</v>
      </c>
      <c r="T585" s="119">
        <v>0.23895664837201364</v>
      </c>
      <c r="U585" s="116">
        <v>0.65336941537643323</v>
      </c>
      <c r="V585" s="116">
        <v>0.11978513570339526</v>
      </c>
      <c r="W585" s="91">
        <v>-0.64152653168569718</v>
      </c>
      <c r="X585" s="53"/>
      <c r="Y585" s="92">
        <v>584</v>
      </c>
      <c r="Z585" s="116">
        <f>(幕後結果!$AB$2+幕後結果!$AB$4*幕後結果_最佳化!$N1586)*12/3</f>
        <v>0.97399434286588782</v>
      </c>
      <c r="AA585" s="116">
        <f>(幕後結果!$AC$2+幕後結果!$AC$4*幕後結果_最佳化!$O1586)*12/3</f>
        <v>3.9429934219644108E-2</v>
      </c>
      <c r="AB585" s="116">
        <f>(幕後結果!$AD$2+幕後結果!$AD$4*幕後結果_最佳化!$P1586)*12/3</f>
        <v>7.3883343721719147E-2</v>
      </c>
      <c r="AC585" s="116">
        <f>(幕後結果!$AE$2+幕後結果!$AE$4*幕後結果_最佳化!$Q1586)*12/3</f>
        <v>-4.9578126639882009E-2</v>
      </c>
      <c r="AD585" s="116">
        <f>(幕後結果!$AF$2+幕後結果!$AF$4*幕後結果_最佳化!$R1586)*12/3</f>
        <v>0.15030347162863633</v>
      </c>
      <c r="AE585" s="116">
        <f>(幕後結果!$AG$2+幕後結果!$AG$4*幕後結果_最佳化!$S1586)*12/3</f>
        <v>8.3795977949135958E-3</v>
      </c>
      <c r="AF585" s="116">
        <f>(幕後結果!$AH$2+幕後結果!$AH$4*幕後結果_最佳化!$T1586)*12/3</f>
        <v>0.13833348328057904</v>
      </c>
      <c r="AG585" s="116">
        <f>(幕後結果!$AI$2+幕後結果!$AI$4*幕後結果_最佳化!$U1586)*12/3</f>
        <v>0.23823480287157273</v>
      </c>
      <c r="AH585" s="116">
        <f>(幕後結果!$AJ$2+幕後結果!$AJ$4*幕後結果_最佳化!$V1586)*12/3</f>
        <v>3.9409593853963532E-2</v>
      </c>
      <c r="AI585" s="93">
        <f>(幕後結果!$AK$2+幕後結果!$AK$4*幕後結果_最佳化!$W1586)*12/3</f>
        <v>0.14204528429424801</v>
      </c>
      <c r="AJ585" s="53"/>
      <c r="AK585" s="53"/>
      <c r="AL585" s="53"/>
      <c r="AM585" s="101">
        <v>584</v>
      </c>
      <c r="AN585" s="120">
        <f t="shared" si="118"/>
        <v>0.11848619850778011</v>
      </c>
      <c r="AO585" s="120">
        <f t="shared" si="119"/>
        <v>0.12730469415493878</v>
      </c>
      <c r="AP585" s="120">
        <f t="shared" si="120"/>
        <v>4.2790717877543231E-2</v>
      </c>
      <c r="AQ585" s="120">
        <f t="shared" si="121"/>
        <v>3.2242402333847106E-2</v>
      </c>
      <c r="AR585" s="120">
        <f t="shared" si="122"/>
        <v>9.9226815734060003E-2</v>
      </c>
      <c r="AS585" s="120">
        <f t="shared" si="123"/>
        <v>0.21121733289985753</v>
      </c>
      <c r="AT585" s="120">
        <f t="shared" si="124"/>
        <v>7.8480781376955133E-2</v>
      </c>
      <c r="AU585" s="120">
        <f t="shared" si="125"/>
        <v>5.8434823312702729E-2</v>
      </c>
      <c r="AV585" s="120">
        <f t="shared" si="126"/>
        <v>8.3046784134446328E-2</v>
      </c>
      <c r="AW585" s="120">
        <f t="shared" si="127"/>
        <v>0.14876944966786906</v>
      </c>
      <c r="AX585" s="120">
        <f t="shared" si="128"/>
        <v>1</v>
      </c>
      <c r="AY585" s="120">
        <f>SUMPRODUCT(AN585:AW585,幕後結果_最佳化!$Z$1005:$AI$1005)</f>
        <v>0.15925934431724748</v>
      </c>
      <c r="AZ585" s="120">
        <f>(SUMPRODUCT(AN585:AW585,MMULT(AN585:AW585,幕後結果!$AB$9:$AK$18)))*252</f>
        <v>2.7924116534345796E-2</v>
      </c>
      <c r="BA585" s="120">
        <f t="shared" si="129"/>
        <v>0.16710510624856978</v>
      </c>
      <c r="BB585" s="115">
        <f t="shared" si="130"/>
        <v>0.69632428912233424</v>
      </c>
      <c r="BC585" s="53"/>
      <c r="BD585" s="53"/>
    </row>
    <row r="586" spans="1:56">
      <c r="A586" s="88">
        <v>585</v>
      </c>
      <c r="B586" s="116">
        <v>0.95174959548491889</v>
      </c>
      <c r="C586" s="116">
        <v>0.55984164076997867</v>
      </c>
      <c r="D586" s="116">
        <v>0.14512812516689166</v>
      </c>
      <c r="E586" s="116">
        <v>0.13145547156127591</v>
      </c>
      <c r="F586" s="116">
        <v>1.2278092639405491E-2</v>
      </c>
      <c r="G586" s="116">
        <v>0.17507251993414386</v>
      </c>
      <c r="H586" s="116">
        <v>0.29620953400505434</v>
      </c>
      <c r="I586" s="116">
        <v>0.46474775388760992</v>
      </c>
      <c r="J586" s="116">
        <v>0.17793347703842088</v>
      </c>
      <c r="K586" s="97">
        <v>0.21288019404190828</v>
      </c>
      <c r="L586" s="98"/>
      <c r="M586" s="99">
        <v>585</v>
      </c>
      <c r="N586" s="119">
        <v>1.6620596793731441</v>
      </c>
      <c r="O586" s="119">
        <v>0.15056773049949665</v>
      </c>
      <c r="P586" s="119">
        <v>-1.0575596414383395</v>
      </c>
      <c r="Q586" s="119">
        <v>-1.1195374037700869</v>
      </c>
      <c r="R586" s="119">
        <v>-2.248313832787296</v>
      </c>
      <c r="S586" s="119">
        <v>-0.93430799798478503</v>
      </c>
      <c r="T586" s="119">
        <v>-0.53533378538294329</v>
      </c>
      <c r="U586" s="116">
        <v>-8.8479587175124746E-2</v>
      </c>
      <c r="V586" s="116">
        <v>-0.92326916238085044</v>
      </c>
      <c r="W586" s="91">
        <v>-0.79646744889951138</v>
      </c>
      <c r="X586" s="53"/>
      <c r="Y586" s="92">
        <v>585</v>
      </c>
      <c r="Z586" s="116">
        <f>(幕後結果!$AB$2+幕後結果!$AB$4*幕後結果_最佳化!$N1587)*12/3</f>
        <v>2.9254579220237793</v>
      </c>
      <c r="AA586" s="116">
        <f>(幕後結果!$AC$2+幕後結果!$AC$4*幕後結果_最佳化!$O1587)*12/3</f>
        <v>0.31047231246057677</v>
      </c>
      <c r="AB586" s="116">
        <f>(幕後結果!$AD$2+幕後結果!$AD$4*幕後結果_最佳化!$P1587)*12/3</f>
        <v>-0.43635223584029847</v>
      </c>
      <c r="AC586" s="116">
        <f>(幕後結果!$AE$2+幕後結果!$AE$4*幕後結果_最佳化!$Q1587)*12/3</f>
        <v>-0.64025300232983917</v>
      </c>
      <c r="AD586" s="116">
        <f>(幕後結果!$AF$2+幕後結果!$AF$4*幕後結果_最佳化!$R1587)*12/3</f>
        <v>-1.5402053706398773</v>
      </c>
      <c r="AE586" s="116">
        <f>(幕後結果!$AG$2+幕後結果!$AG$4*幕後結果_最佳化!$S1587)*12/3</f>
        <v>-9.904131921979531E-2</v>
      </c>
      <c r="AF586" s="116">
        <f>(幕後結果!$AH$2+幕後結果!$AH$4*幕後結果_最佳化!$T1587)*12/3</f>
        <v>-0.33218037775578907</v>
      </c>
      <c r="AG586" s="116">
        <f>(幕後結果!$AI$2+幕後結果!$AI$4*幕後結果_最佳化!$U1587)*12/3</f>
        <v>-0.43267089268777315</v>
      </c>
      <c r="AH586" s="116">
        <f>(幕後結果!$AJ$2+幕後結果!$AJ$4*幕後結果_最佳化!$V1587)*12/3</f>
        <v>-1.1589653888451714</v>
      </c>
      <c r="AI586" s="93">
        <f>(幕後結果!$AK$2+幕後結果!$AK$4*幕後結果_最佳化!$W1587)*12/3</f>
        <v>-0.84004479849636338</v>
      </c>
      <c r="AJ586" s="53"/>
      <c r="AK586" s="53"/>
      <c r="AL586" s="53"/>
      <c r="AM586" s="101">
        <v>585</v>
      </c>
      <c r="AN586" s="120">
        <f t="shared" si="118"/>
        <v>3.2705559900648683E-3</v>
      </c>
      <c r="AO586" s="120">
        <f t="shared" si="119"/>
        <v>8.2360734960008133E-2</v>
      </c>
      <c r="AP586" s="120">
        <f t="shared" si="120"/>
        <v>0.17269811954252337</v>
      </c>
      <c r="AQ586" s="120">
        <f t="shared" si="121"/>
        <v>2.3613086387912097E-2</v>
      </c>
      <c r="AR586" s="120">
        <f t="shared" si="122"/>
        <v>2.4500401225568207E-3</v>
      </c>
      <c r="AS586" s="120">
        <f t="shared" si="123"/>
        <v>0.15678940804804117</v>
      </c>
      <c r="AT586" s="120">
        <f t="shared" si="124"/>
        <v>0.19150738016334617</v>
      </c>
      <c r="AU586" s="120">
        <f t="shared" si="125"/>
        <v>1.6623805458445971E-2</v>
      </c>
      <c r="AV586" s="120">
        <f t="shared" si="126"/>
        <v>0.1735862131628329</v>
      </c>
      <c r="AW586" s="120">
        <f t="shared" si="127"/>
        <v>0.17710065616426862</v>
      </c>
      <c r="AX586" s="120">
        <f t="shared" si="128"/>
        <v>1.0000000000000004</v>
      </c>
      <c r="AY586" s="120">
        <f>SUMPRODUCT(AN586:AW586,幕後結果_最佳化!$Z$1005:$AI$1005)</f>
        <v>0.1085176395537979</v>
      </c>
      <c r="AZ586" s="120">
        <f>(SUMPRODUCT(AN586:AW586,MMULT(AN586:AW586,幕後結果!$AB$9:$AK$18)))*252</f>
        <v>2.4541747340463348E-2</v>
      </c>
      <c r="BA586" s="120">
        <f t="shared" si="129"/>
        <v>0.15665805865152085</v>
      </c>
      <c r="BB586" s="115">
        <f t="shared" si="130"/>
        <v>0.41885901126709052</v>
      </c>
      <c r="BC586" s="53"/>
      <c r="BD586" s="53"/>
    </row>
    <row r="587" spans="1:56">
      <c r="A587" s="88">
        <v>586</v>
      </c>
      <c r="B587" s="116">
        <v>0.86495873425654834</v>
      </c>
      <c r="C587" s="116">
        <v>0.29263656586174736</v>
      </c>
      <c r="D587" s="116">
        <v>0.30417054812704269</v>
      </c>
      <c r="E587" s="116">
        <v>0.32039408769672173</v>
      </c>
      <c r="F587" s="116">
        <v>0.61878343870241115</v>
      </c>
      <c r="G587" s="116">
        <v>0.60238179586012586</v>
      </c>
      <c r="H587" s="116">
        <v>0.25566606482937915</v>
      </c>
      <c r="I587" s="116">
        <v>0.40591060479633656</v>
      </c>
      <c r="J587" s="116">
        <v>0.57575635625404864</v>
      </c>
      <c r="K587" s="97">
        <v>0.93836749402199637</v>
      </c>
      <c r="L587" s="98"/>
      <c r="M587" s="99">
        <v>586</v>
      </c>
      <c r="N587" s="119">
        <v>1.1028725151831933</v>
      </c>
      <c r="O587" s="119">
        <v>-0.54569860396780856</v>
      </c>
      <c r="P587" s="119">
        <v>-0.5124428669465213</v>
      </c>
      <c r="Q587" s="119">
        <v>-0.46659708157913432</v>
      </c>
      <c r="R587" s="119">
        <v>0.30228721644038503</v>
      </c>
      <c r="S587" s="119">
        <v>0.25951694663589675</v>
      </c>
      <c r="T587" s="119">
        <v>-0.65676484865017504</v>
      </c>
      <c r="U587" s="116">
        <v>-0.23807721101134566</v>
      </c>
      <c r="V587" s="116">
        <v>0.19104889300418754</v>
      </c>
      <c r="W587" s="91">
        <v>1.5412127641867106</v>
      </c>
      <c r="X587" s="53"/>
      <c r="Y587" s="92">
        <v>586</v>
      </c>
      <c r="Z587" s="116">
        <f>(幕後結果!$AB$2+幕後結果!$AB$4*幕後結果_最佳化!$N1588)*12/3</f>
        <v>2.0289706586754663</v>
      </c>
      <c r="AA587" s="116">
        <f>(幕後結果!$AC$2+幕後結果!$AC$4*幕後結果_最佳化!$O1588)*12/3</f>
        <v>-0.16023641189471588</v>
      </c>
      <c r="AB587" s="116">
        <f>(幕後結果!$AD$2+幕後結果!$AD$4*幕後結果_最佳化!$P1588)*12/3</f>
        <v>-0.17317305214199416</v>
      </c>
      <c r="AC587" s="116">
        <f>(幕後結果!$AE$2+幕後結果!$AE$4*幕後結果_最佳化!$Q1588)*12/3</f>
        <v>-0.21298133454702983</v>
      </c>
      <c r="AD587" s="116">
        <f>(幕後結果!$AF$2+幕後結果!$AF$4*幕後結果_最佳化!$R1588)*12/3</f>
        <v>-0.13621416783401163</v>
      </c>
      <c r="AE587" s="116">
        <f>(幕後結果!$AG$2+幕後結果!$AG$4*幕後結果_最佳化!$S1588)*12/3</f>
        <v>0.61388218871647482</v>
      </c>
      <c r="AF587" s="116">
        <f>(幕後結果!$AH$2+幕後結果!$AH$4*幕後結果_最佳化!$T1588)*12/3</f>
        <v>-0.31191911917866755</v>
      </c>
      <c r="AG587" s="116">
        <f>(幕後結果!$AI$2+幕後結果!$AI$4*幕後結果_最佳化!$U1588)*12/3</f>
        <v>-8.1059905253507453E-2</v>
      </c>
      <c r="AH587" s="116">
        <f>(幕後結果!$AJ$2+幕後結果!$AJ$4*幕後結果_最佳化!$V1588)*12/3</f>
        <v>-0.28207839608742463</v>
      </c>
      <c r="AI587" s="93">
        <f>(幕後結果!$AK$2+幕後結果!$AK$4*幕後結果_最佳化!$W1588)*12/3</f>
        <v>1.0835799691787491</v>
      </c>
      <c r="AJ587" s="53"/>
      <c r="AK587" s="53"/>
      <c r="AL587" s="53"/>
      <c r="AM587" s="101">
        <v>586</v>
      </c>
      <c r="AN587" s="120">
        <f t="shared" si="118"/>
        <v>0.22219050832058918</v>
      </c>
      <c r="AO587" s="120">
        <f t="shared" si="119"/>
        <v>3.1393854684731715E-2</v>
      </c>
      <c r="AP587" s="120">
        <f t="shared" si="120"/>
        <v>2.0017410085119568E-3</v>
      </c>
      <c r="AQ587" s="120">
        <f t="shared" si="121"/>
        <v>0.14811713789771525</v>
      </c>
      <c r="AR587" s="120">
        <f t="shared" si="122"/>
        <v>3.8832425258798008E-2</v>
      </c>
      <c r="AS587" s="120">
        <f t="shared" si="123"/>
        <v>4.0341274053751264E-2</v>
      </c>
      <c r="AT587" s="120">
        <f t="shared" si="124"/>
        <v>0.11936113012219335</v>
      </c>
      <c r="AU587" s="120">
        <f t="shared" si="125"/>
        <v>0.15742415292078604</v>
      </c>
      <c r="AV587" s="120">
        <f t="shared" si="126"/>
        <v>1.9397898569317402E-2</v>
      </c>
      <c r="AW587" s="120">
        <f t="shared" si="127"/>
        <v>0.22093987716360586</v>
      </c>
      <c r="AX587" s="120">
        <f t="shared" si="128"/>
        <v>1</v>
      </c>
      <c r="AY587" s="120">
        <f>SUMPRODUCT(AN587:AW587,幕後結果_最佳化!$Z$1005:$AI$1005)</f>
        <v>0.13760016469775438</v>
      </c>
      <c r="AZ587" s="120">
        <f>(SUMPRODUCT(AN587:AW587,MMULT(AN587:AW587,幕後結果!$AB$9:$AK$18)))*252</f>
        <v>4.4644207454612721E-2</v>
      </c>
      <c r="BA587" s="120">
        <f t="shared" si="129"/>
        <v>0.21129175907879777</v>
      </c>
      <c r="BB587" s="115">
        <f t="shared" si="130"/>
        <v>0.44819620561934703</v>
      </c>
      <c r="BC587" s="53"/>
      <c r="BD587" s="53"/>
    </row>
    <row r="588" spans="1:56">
      <c r="A588" s="88">
        <v>587</v>
      </c>
      <c r="B588" s="116">
        <v>2.8995081818087964E-2</v>
      </c>
      <c r="C588" s="116">
        <v>0.39600611269631059</v>
      </c>
      <c r="D588" s="116">
        <v>0.4509673968166541</v>
      </c>
      <c r="E588" s="116">
        <v>0.17738908176581858</v>
      </c>
      <c r="F588" s="116">
        <v>0.52528402907583227</v>
      </c>
      <c r="G588" s="116">
        <v>0.9450363387214189</v>
      </c>
      <c r="H588" s="116">
        <v>0.21280100131044688</v>
      </c>
      <c r="I588" s="116">
        <v>0.63199021199346506</v>
      </c>
      <c r="J588" s="116">
        <v>0.35508439682291049</v>
      </c>
      <c r="K588" s="97">
        <v>0.23857041473273966</v>
      </c>
      <c r="L588" s="98"/>
      <c r="M588" s="99">
        <v>587</v>
      </c>
      <c r="N588" s="119">
        <v>-1.8957722739602088</v>
      </c>
      <c r="O588" s="119">
        <v>-0.26369853383027708</v>
      </c>
      <c r="P588" s="119">
        <v>-0.1232175941299988</v>
      </c>
      <c r="Q588" s="119">
        <v>-0.92536098980126114</v>
      </c>
      <c r="R588" s="119">
        <v>6.3420150402416428E-2</v>
      </c>
      <c r="S588" s="119">
        <v>1.5985198895393358</v>
      </c>
      <c r="T588" s="119">
        <v>-0.79674007788201018</v>
      </c>
      <c r="U588" s="116">
        <v>0.33712910734026214</v>
      </c>
      <c r="V588" s="116">
        <v>-0.3716294036508605</v>
      </c>
      <c r="W588" s="91">
        <v>-0.71090867574879302</v>
      </c>
      <c r="X588" s="53"/>
      <c r="Y588" s="92">
        <v>587</v>
      </c>
      <c r="Z588" s="116">
        <f>(幕後結果!$AB$2+幕後結果!$AB$4*幕後結果_最佳化!$N1589)*12/3</f>
        <v>-2.7784480964869349</v>
      </c>
      <c r="AA588" s="116">
        <f>(幕後結果!$AC$2+幕後結果!$AC$4*幕後結果_最佳化!$O1589)*12/3</f>
        <v>0.19660004024333241</v>
      </c>
      <c r="AB588" s="116">
        <f>(幕後結果!$AD$2+幕後結果!$AD$4*幕後結果_最佳化!$P1589)*12/3</f>
        <v>-0.45341302102752401</v>
      </c>
      <c r="AC588" s="116">
        <f>(幕後結果!$AE$2+幕後結果!$AE$4*幕後結果_最佳化!$Q1589)*12/3</f>
        <v>-0.92926635139029001</v>
      </c>
      <c r="AD588" s="116">
        <f>(幕後結果!$AF$2+幕後結果!$AF$4*幕後結果_最佳化!$R1589)*12/3</f>
        <v>-0.70486716216962986</v>
      </c>
      <c r="AE588" s="116">
        <f>(幕後結果!$AG$2+幕後結果!$AG$4*幕後結果_最佳化!$S1589)*12/3</f>
        <v>1.0268260716347934</v>
      </c>
      <c r="AF588" s="116">
        <f>(幕後結果!$AH$2+幕後結果!$AH$4*幕後結果_最佳化!$T1589)*12/3</f>
        <v>-0.61128308977841428</v>
      </c>
      <c r="AG588" s="116">
        <f>(幕後結果!$AI$2+幕後結果!$AI$4*幕後結果_最佳化!$U1589)*12/3</f>
        <v>0.24750490860618277</v>
      </c>
      <c r="AH588" s="116">
        <f>(幕後結果!$AJ$2+幕後結果!$AJ$4*幕後結果_最佳化!$V1589)*12/3</f>
        <v>-0.73659227381644499</v>
      </c>
      <c r="AI588" s="93">
        <f>(幕後結果!$AK$2+幕後結果!$AK$4*幕後結果_最佳化!$W1589)*12/3</f>
        <v>-0.35213097492967593</v>
      </c>
      <c r="AJ588" s="53"/>
      <c r="AK588" s="53"/>
      <c r="AL588" s="53"/>
      <c r="AM588" s="101">
        <v>587</v>
      </c>
      <c r="AN588" s="120">
        <f t="shared" si="118"/>
        <v>4.5850204982824357E-3</v>
      </c>
      <c r="AO588" s="120">
        <f t="shared" si="119"/>
        <v>3.6719147181968038E-2</v>
      </c>
      <c r="AP588" s="120">
        <f t="shared" si="120"/>
        <v>4.3784221821771913E-2</v>
      </c>
      <c r="AQ588" s="120">
        <f t="shared" si="121"/>
        <v>0.2228287005289814</v>
      </c>
      <c r="AR588" s="120">
        <f t="shared" si="122"/>
        <v>0.21020041284605856</v>
      </c>
      <c r="AS588" s="120">
        <f t="shared" si="123"/>
        <v>2.7839512688376294E-2</v>
      </c>
      <c r="AT588" s="120">
        <f t="shared" si="124"/>
        <v>3.238422901163758E-2</v>
      </c>
      <c r="AU588" s="120">
        <f t="shared" si="125"/>
        <v>0.13520483187597304</v>
      </c>
      <c r="AV588" s="120">
        <f t="shared" si="126"/>
        <v>4.5534581931995749E-2</v>
      </c>
      <c r="AW588" s="120">
        <f t="shared" si="127"/>
        <v>0.24091934161495493</v>
      </c>
      <c r="AX588" s="120">
        <f t="shared" si="128"/>
        <v>1</v>
      </c>
      <c r="AY588" s="120">
        <f>SUMPRODUCT(AN588:AW588,幕後結果_最佳化!$Z$1005:$AI$1005)</f>
        <v>-3.0786625668015044E-3</v>
      </c>
      <c r="AZ588" s="120">
        <f>(SUMPRODUCT(AN588:AW588,MMULT(AN588:AW588,幕後結果!$AB$9:$AK$18)))*252</f>
        <v>2.4802597355055953E-2</v>
      </c>
      <c r="BA588" s="120">
        <f t="shared" si="129"/>
        <v>0.15748840387487567</v>
      </c>
      <c r="BB588" s="115">
        <f t="shared" si="130"/>
        <v>-0.29194951142772069</v>
      </c>
      <c r="BC588" s="53"/>
      <c r="BD588" s="53"/>
    </row>
    <row r="589" spans="1:56">
      <c r="A589" s="88">
        <v>588</v>
      </c>
      <c r="B589" s="116">
        <v>0.50151809085846533</v>
      </c>
      <c r="C589" s="116">
        <v>0.75818400110854656</v>
      </c>
      <c r="D589" s="116">
        <v>0.87077085430850043</v>
      </c>
      <c r="E589" s="116">
        <v>0.27021712604263715</v>
      </c>
      <c r="F589" s="116">
        <v>0.19255541208517268</v>
      </c>
      <c r="G589" s="116">
        <v>0.26196221937484232</v>
      </c>
      <c r="H589" s="116">
        <v>9.072440078444588E-2</v>
      </c>
      <c r="I589" s="116">
        <v>0.45887741263055104</v>
      </c>
      <c r="J589" s="116">
        <v>0.69640114705602496</v>
      </c>
      <c r="K589" s="97">
        <v>0.57388996403822357</v>
      </c>
      <c r="L589" s="98"/>
      <c r="M589" s="99">
        <v>588</v>
      </c>
      <c r="N589" s="119">
        <v>3.805298652911065E-3</v>
      </c>
      <c r="O589" s="119">
        <v>0.7004729412944648</v>
      </c>
      <c r="P589" s="119">
        <v>1.1300425599385517</v>
      </c>
      <c r="Q589" s="119">
        <v>-0.61215644988978823</v>
      </c>
      <c r="R589" s="119">
        <v>-0.86851799739367974</v>
      </c>
      <c r="S589" s="119">
        <v>-0.63730769635309925</v>
      </c>
      <c r="T589" s="119">
        <v>-1.3363074526802241</v>
      </c>
      <c r="U589" s="116">
        <v>-0.10326226295716438</v>
      </c>
      <c r="V589" s="116">
        <v>0.51407764546774437</v>
      </c>
      <c r="W589" s="91">
        <v>0.18628652764956249</v>
      </c>
      <c r="X589" s="53"/>
      <c r="Y589" s="92">
        <v>588</v>
      </c>
      <c r="Z589" s="116">
        <f>(幕後結果!$AB$2+幕後結果!$AB$4*幕後結果_最佳化!$N1590)*12/3</f>
        <v>0.26694923851214047</v>
      </c>
      <c r="AA589" s="116">
        <f>(幕後結果!$AC$2+幕後結果!$AC$4*幕後結果_最佳化!$O1590)*12/3</f>
        <v>0.79044196619837181</v>
      </c>
      <c r="AB589" s="116">
        <f>(幕後結果!$AD$2+幕後結果!$AD$4*幕後結果_最佳化!$P1590)*12/3</f>
        <v>0.95725446854911322</v>
      </c>
      <c r="AC589" s="116">
        <f>(幕後結果!$AE$2+幕後結果!$AE$4*幕後結果_最佳化!$Q1590)*12/3</f>
        <v>-0.19787397752379887</v>
      </c>
      <c r="AD589" s="116">
        <f>(幕後結果!$AF$2+幕後結果!$AF$4*幕後結果_最佳化!$R1590)*12/3</f>
        <v>-0.77319754763139736</v>
      </c>
      <c r="AE589" s="116">
        <f>(幕後結果!$AG$2+幕後結果!$AG$4*幕後結果_最佳化!$S1590)*12/3</f>
        <v>0.16352473980780874</v>
      </c>
      <c r="AF589" s="116">
        <f>(幕後結果!$AH$2+幕後結果!$AH$4*幕後結果_最佳化!$T1590)*12/3</f>
        <v>-0.60677920365479909</v>
      </c>
      <c r="AG589" s="116">
        <f>(幕後結果!$AI$2+幕後結果!$AI$4*幕後結果_最佳化!$U1590)*12/3</f>
        <v>-0.1104605260831607</v>
      </c>
      <c r="AH589" s="116">
        <f>(幕後結果!$AJ$2+幕後結果!$AJ$4*幕後結果_最佳化!$V1590)*12/3</f>
        <v>-0.25917974201793442</v>
      </c>
      <c r="AI589" s="93">
        <f>(幕後結果!$AK$2+幕後結果!$AK$4*幕後結果_最佳化!$W1590)*12/3</f>
        <v>0.25611873530972612</v>
      </c>
      <c r="AJ589" s="53"/>
      <c r="AK589" s="53"/>
      <c r="AL589" s="53"/>
      <c r="AM589" s="101">
        <v>588</v>
      </c>
      <c r="AN589" s="120">
        <f t="shared" si="118"/>
        <v>0.10622995698887305</v>
      </c>
      <c r="AO589" s="120">
        <f t="shared" si="119"/>
        <v>0.10870179519926391</v>
      </c>
      <c r="AP589" s="120">
        <f t="shared" si="120"/>
        <v>2.1665574698701392E-2</v>
      </c>
      <c r="AQ589" s="120">
        <f t="shared" si="121"/>
        <v>0.16088807897469756</v>
      </c>
      <c r="AR589" s="120">
        <f t="shared" si="122"/>
        <v>5.0619601995636837E-2</v>
      </c>
      <c r="AS589" s="120">
        <f t="shared" si="123"/>
        <v>0.11324872152532552</v>
      </c>
      <c r="AT589" s="120">
        <f t="shared" si="124"/>
        <v>0.1364199077530189</v>
      </c>
      <c r="AU589" s="120">
        <f t="shared" si="125"/>
        <v>9.6035859606811672E-2</v>
      </c>
      <c r="AV589" s="120">
        <f t="shared" si="126"/>
        <v>0.13151583102086722</v>
      </c>
      <c r="AW589" s="120">
        <f t="shared" si="127"/>
        <v>7.4674672236803935E-2</v>
      </c>
      <c r="AX589" s="120">
        <f t="shared" si="128"/>
        <v>1</v>
      </c>
      <c r="AY589" s="120">
        <f>SUMPRODUCT(AN589:AW589,幕後結果_最佳化!$Z$1005:$AI$1005)</f>
        <v>9.3633825665569353E-2</v>
      </c>
      <c r="AZ589" s="120">
        <f>(SUMPRODUCT(AN589:AW589,MMULT(AN589:AW589,幕後結果!$AB$9:$AK$18)))*252</f>
        <v>2.6457723748749183E-2</v>
      </c>
      <c r="BA589" s="120">
        <f t="shared" si="129"/>
        <v>0.16265830365754214</v>
      </c>
      <c r="BB589" s="115">
        <f t="shared" si="130"/>
        <v>0.3119043081402314</v>
      </c>
      <c r="BC589" s="53"/>
      <c r="BD589" s="53"/>
    </row>
    <row r="590" spans="1:56">
      <c r="A590" s="88">
        <v>589</v>
      </c>
      <c r="B590" s="116">
        <v>5.6725791515360724E-2</v>
      </c>
      <c r="C590" s="116">
        <v>0.6838869239469223</v>
      </c>
      <c r="D590" s="116">
        <v>2.8564838018667604E-2</v>
      </c>
      <c r="E590" s="116">
        <v>0.47867429275402129</v>
      </c>
      <c r="F590" s="116">
        <v>0.64676500212681853</v>
      </c>
      <c r="G590" s="116">
        <v>0.50716142654680962</v>
      </c>
      <c r="H590" s="116">
        <v>0.84150993504095872</v>
      </c>
      <c r="I590" s="116">
        <v>0.79301055535856668</v>
      </c>
      <c r="J590" s="116">
        <v>0.49582201180029251</v>
      </c>
      <c r="K590" s="97">
        <v>0.24852860776400632</v>
      </c>
      <c r="L590" s="98"/>
      <c r="M590" s="99">
        <v>589</v>
      </c>
      <c r="N590" s="119">
        <v>-1.5828678714167648</v>
      </c>
      <c r="O590" s="119">
        <v>0.47859587690544131</v>
      </c>
      <c r="P590" s="119">
        <v>-1.9023173711221968</v>
      </c>
      <c r="Q590" s="119">
        <v>-5.3481104521823031E-2</v>
      </c>
      <c r="R590" s="119">
        <v>0.37660120014694271</v>
      </c>
      <c r="S590" s="119">
        <v>1.795199846678568E-2</v>
      </c>
      <c r="T590" s="119">
        <v>1.0006829148319705</v>
      </c>
      <c r="U590" s="116">
        <v>0.81691170308024985</v>
      </c>
      <c r="V590" s="116">
        <v>-1.0472854794297574E-2</v>
      </c>
      <c r="W590" s="91">
        <v>-0.67912728510534293</v>
      </c>
      <c r="X590" s="53"/>
      <c r="Y590" s="92">
        <v>589</v>
      </c>
      <c r="Z590" s="116">
        <f>(幕後結果!$AB$2+幕後結果!$AB$4*幕後結果_最佳化!$N1591)*12/3</f>
        <v>-2.276800652679511</v>
      </c>
      <c r="AA590" s="116">
        <f>(幕後結果!$AC$2+幕後結果!$AC$4*幕後結果_最佳化!$O1591)*12/3</f>
        <v>0.71302176293209563</v>
      </c>
      <c r="AB590" s="116">
        <f>(幕後結果!$AD$2+幕後結果!$AD$4*幕後結果_最佳化!$P1591)*12/3</f>
        <v>-1.715387961751909</v>
      </c>
      <c r="AC590" s="116">
        <f>(幕後結果!$AE$2+幕後結果!$AE$4*幕後結果_最佳化!$Q1591)*12/3</f>
        <v>-0.42954322235635317</v>
      </c>
      <c r="AD590" s="116">
        <f>(幕後結果!$AF$2+幕後結果!$AF$4*幕後結果_最佳化!$R1591)*12/3</f>
        <v>-0.70019337916060354</v>
      </c>
      <c r="AE590" s="116">
        <f>(幕後結果!$AG$2+幕後結果!$AG$4*幕後結果_最佳化!$S1591)*12/3</f>
        <v>0.25243688069645975</v>
      </c>
      <c r="AF590" s="116">
        <f>(幕後結果!$AH$2+幕後結果!$AH$4*幕後結果_最佳化!$T1591)*12/3</f>
        <v>0.28646092691158631</v>
      </c>
      <c r="AG590" s="116">
        <f>(幕後結果!$AI$2+幕後結果!$AI$4*幕後結果_最佳化!$U1591)*12/3</f>
        <v>0.38721773451715386</v>
      </c>
      <c r="AH590" s="116">
        <f>(幕後結果!$AJ$2+幕後結果!$AJ$4*幕後結果_最佳化!$V1591)*12/3</f>
        <v>-0.4077416166294201</v>
      </c>
      <c r="AI590" s="93">
        <f>(幕後結果!$AK$2+幕後結果!$AK$4*幕後結果_最佳化!$W1591)*12/3</f>
        <v>-0.35873508184770597</v>
      </c>
      <c r="AJ590" s="53"/>
      <c r="AK590" s="53"/>
      <c r="AL590" s="53"/>
      <c r="AM590" s="101">
        <v>589</v>
      </c>
      <c r="AN590" s="120">
        <f t="shared" si="118"/>
        <v>0.1345032776336936</v>
      </c>
      <c r="AO590" s="120">
        <f t="shared" si="119"/>
        <v>0.14664851551776026</v>
      </c>
      <c r="AP590" s="120">
        <f t="shared" si="120"/>
        <v>6.5791591646776101E-2</v>
      </c>
      <c r="AQ590" s="120">
        <f t="shared" si="121"/>
        <v>4.2353029418294739E-2</v>
      </c>
      <c r="AR590" s="120">
        <f t="shared" si="122"/>
        <v>0.17731180825830706</v>
      </c>
      <c r="AS590" s="120">
        <f t="shared" si="123"/>
        <v>3.6687450631841395E-2</v>
      </c>
      <c r="AT590" s="120">
        <f t="shared" si="124"/>
        <v>9.7977694880187455E-2</v>
      </c>
      <c r="AU590" s="120">
        <f t="shared" si="125"/>
        <v>5.7364270587460797E-2</v>
      </c>
      <c r="AV590" s="120">
        <f t="shared" si="126"/>
        <v>7.6707692988640053E-2</v>
      </c>
      <c r="AW590" s="120">
        <f t="shared" si="127"/>
        <v>0.16465466843703863</v>
      </c>
      <c r="AX590" s="120">
        <f t="shared" si="128"/>
        <v>1.0000000000000002</v>
      </c>
      <c r="AY590" s="120">
        <f>SUMPRODUCT(AN590:AW590,幕後結果_最佳化!$Z$1005:$AI$1005)</f>
        <v>4.5683868089140003E-2</v>
      </c>
      <c r="AZ590" s="120">
        <f>(SUMPRODUCT(AN590:AW590,MMULT(AN590:AW590,幕後結果!$AB$9:$AK$18)))*252</f>
        <v>2.9192852334188467E-2</v>
      </c>
      <c r="BA590" s="120">
        <f t="shared" si="129"/>
        <v>0.17085915935116988</v>
      </c>
      <c r="BB590" s="115">
        <f t="shared" si="130"/>
        <v>1.6293350029999088E-2</v>
      </c>
      <c r="BC590" s="53"/>
      <c r="BD590" s="53"/>
    </row>
    <row r="591" spans="1:56">
      <c r="A591" s="88">
        <v>590</v>
      </c>
      <c r="B591" s="116">
        <v>0.79510804435560778</v>
      </c>
      <c r="C591" s="116">
        <v>0.37589343362892325</v>
      </c>
      <c r="D591" s="116">
        <v>0.86306909991606662</v>
      </c>
      <c r="E591" s="116">
        <v>0.209308259878765</v>
      </c>
      <c r="F591" s="116">
        <v>0.6991742273822148</v>
      </c>
      <c r="G591" s="116">
        <v>0.2985653529409964</v>
      </c>
      <c r="H591" s="116">
        <v>0.28753696012864305</v>
      </c>
      <c r="I591" s="116">
        <v>0.87581709528657359</v>
      </c>
      <c r="J591" s="116">
        <v>0.80982983983513179</v>
      </c>
      <c r="K591" s="97">
        <v>0.39987177740734969</v>
      </c>
      <c r="L591" s="98"/>
      <c r="M591" s="99">
        <v>590</v>
      </c>
      <c r="N591" s="119">
        <v>0.82427395962798189</v>
      </c>
      <c r="O591" s="119">
        <v>-0.31628411488096453</v>
      </c>
      <c r="P591" s="119">
        <v>1.0942124778371809</v>
      </c>
      <c r="Q591" s="119">
        <v>-0.80882377314105935</v>
      </c>
      <c r="R591" s="119">
        <v>0.52202698058838082</v>
      </c>
      <c r="S591" s="119">
        <v>-0.52853118865078919</v>
      </c>
      <c r="T591" s="119">
        <v>-0.56059461954661516</v>
      </c>
      <c r="U591" s="116">
        <v>1.15432778487943</v>
      </c>
      <c r="V591" s="116">
        <v>0.87726941544245429</v>
      </c>
      <c r="W591" s="91">
        <v>-0.25367900546302619</v>
      </c>
      <c r="X591" s="53"/>
      <c r="Y591" s="92">
        <v>590</v>
      </c>
      <c r="Z591" s="116">
        <f>(幕後結果!$AB$2+幕後結果!$AB$4*幕後結果_最佳化!$N1592)*12/3</f>
        <v>1.5823222507058532</v>
      </c>
      <c r="AA591" s="116">
        <f>(幕後結果!$AC$2+幕後結果!$AC$4*幕後結果_最佳化!$O1592)*12/3</f>
        <v>1.8709096676014614E-2</v>
      </c>
      <c r="AB591" s="116">
        <f>(幕後結果!$AD$2+幕後結果!$AD$4*幕後結果_最佳化!$P1592)*12/3</f>
        <v>1.0265680243781443</v>
      </c>
      <c r="AC591" s="116">
        <f>(幕後結果!$AE$2+幕後結果!$AE$4*幕後結果_最佳化!$Q1592)*12/3</f>
        <v>-0.28415166313534507</v>
      </c>
      <c r="AD591" s="116">
        <f>(幕後結果!$AF$2+幕後結果!$AF$4*幕後結果_最佳化!$R1592)*12/3</f>
        <v>0.13330384660804184</v>
      </c>
      <c r="AE591" s="116">
        <f>(幕後結果!$AG$2+幕後結果!$AG$4*幕後結果_最佳化!$S1592)*12/3</f>
        <v>0.13767946221803351</v>
      </c>
      <c r="AF591" s="116">
        <f>(幕後結果!$AH$2+幕後結果!$AH$4*幕後結果_最佳化!$T1592)*12/3</f>
        <v>-0.18965631912565317</v>
      </c>
      <c r="AG591" s="116">
        <f>(幕後結果!$AI$2+幕後結果!$AI$4*幕後結果_最佳化!$U1592)*12/3</f>
        <v>0.3983113794381436</v>
      </c>
      <c r="AH591" s="116">
        <f>(幕後結果!$AJ$2+幕後結果!$AJ$4*幕後結果_最佳化!$V1592)*12/3</f>
        <v>0.46940888768076666</v>
      </c>
      <c r="AI591" s="93">
        <f>(幕後結果!$AK$2+幕後結果!$AK$4*幕後結果_最佳化!$W1592)*12/3</f>
        <v>0.68712569784090372</v>
      </c>
      <c r="AJ591" s="53"/>
      <c r="AK591" s="53"/>
      <c r="AL591" s="53"/>
      <c r="AM591" s="101">
        <v>590</v>
      </c>
      <c r="AN591" s="120">
        <f t="shared" si="118"/>
        <v>8.2770206026654927E-2</v>
      </c>
      <c r="AO591" s="120">
        <f t="shared" si="119"/>
        <v>0.29021324738831328</v>
      </c>
      <c r="AP591" s="120">
        <f t="shared" si="120"/>
        <v>6.7485857539010152E-2</v>
      </c>
      <c r="AQ591" s="120">
        <f t="shared" si="121"/>
        <v>7.7939155910386457E-2</v>
      </c>
      <c r="AR591" s="120">
        <f t="shared" si="122"/>
        <v>1.5577008804267139E-2</v>
      </c>
      <c r="AS591" s="120">
        <f t="shared" si="123"/>
        <v>0.12270767226669099</v>
      </c>
      <c r="AT591" s="120">
        <f t="shared" si="124"/>
        <v>5.8388445492619061E-2</v>
      </c>
      <c r="AU591" s="120">
        <f t="shared" si="125"/>
        <v>3.9544345351103655E-2</v>
      </c>
      <c r="AV591" s="120">
        <f t="shared" si="126"/>
        <v>0.16712772067705475</v>
      </c>
      <c r="AW591" s="120">
        <f t="shared" si="127"/>
        <v>7.8246340543899728E-2</v>
      </c>
      <c r="AX591" s="120">
        <f t="shared" si="128"/>
        <v>1</v>
      </c>
      <c r="AY591" s="120">
        <f>SUMPRODUCT(AN591:AW591,幕後結果_最佳化!$Z$1005:$AI$1005)</f>
        <v>0.14698475979029108</v>
      </c>
      <c r="AZ591" s="120">
        <f>(SUMPRODUCT(AN591:AW591,MMULT(AN591:AW591,幕後結果!$AB$9:$AK$18)))*252</f>
        <v>2.6168595956527353E-2</v>
      </c>
      <c r="BA591" s="120">
        <f t="shared" si="129"/>
        <v>0.16176710406175712</v>
      </c>
      <c r="BB591" s="115">
        <f t="shared" si="130"/>
        <v>0.64342352169792871</v>
      </c>
      <c r="BC591" s="53"/>
      <c r="BD591" s="53"/>
    </row>
    <row r="592" spans="1:56">
      <c r="A592" s="88">
        <v>591</v>
      </c>
      <c r="B592" s="116">
        <v>0.75350375272513648</v>
      </c>
      <c r="C592" s="116">
        <v>0.91207405547287523</v>
      </c>
      <c r="D592" s="116">
        <v>0.2379959023646836</v>
      </c>
      <c r="E592" s="116">
        <v>0.21202575849067484</v>
      </c>
      <c r="F592" s="116">
        <v>0.18670832454523967</v>
      </c>
      <c r="G592" s="116">
        <v>0.853408552904936</v>
      </c>
      <c r="H592" s="116">
        <v>0.32962082274799664</v>
      </c>
      <c r="I592" s="116">
        <v>0.72842938427461812</v>
      </c>
      <c r="J592" s="116">
        <v>2.1446970302754664E-2</v>
      </c>
      <c r="K592" s="97">
        <v>0.24325863278438686</v>
      </c>
      <c r="L592" s="98"/>
      <c r="M592" s="99">
        <v>591</v>
      </c>
      <c r="N592" s="119">
        <v>0.68555701660043944</v>
      </c>
      <c r="O592" s="119">
        <v>1.3536380257788609</v>
      </c>
      <c r="P592" s="119">
        <v>-0.7127640017768937</v>
      </c>
      <c r="Q592" s="119">
        <v>-0.79941206481730065</v>
      </c>
      <c r="R592" s="119">
        <v>-0.89009170044262764</v>
      </c>
      <c r="S592" s="119">
        <v>1.0511648274468501</v>
      </c>
      <c r="T592" s="119">
        <v>-0.44096042790029649</v>
      </c>
      <c r="U592" s="116">
        <v>0.60806972386385438</v>
      </c>
      <c r="V592" s="116">
        <v>-2.0247412494129033</v>
      </c>
      <c r="W592" s="91">
        <v>-0.69585879294135411</v>
      </c>
      <c r="X592" s="53"/>
      <c r="Y592" s="92">
        <v>591</v>
      </c>
      <c r="Z592" s="116">
        <f>(幕後結果!$AB$2+幕後結果!$AB$4*幕後結果_最佳化!$N1593)*12/3</f>
        <v>1.3599316441279059</v>
      </c>
      <c r="AA592" s="116">
        <f>(幕後結果!$AC$2+幕後結果!$AC$4*幕後結果_最佳化!$O1593)*12/3</f>
        <v>1.223912707685278</v>
      </c>
      <c r="AB592" s="116">
        <f>(幕後結果!$AD$2+幕後結果!$AD$4*幕後結果_最佳化!$P1593)*12/3</f>
        <v>-0.28605785446636467</v>
      </c>
      <c r="AC592" s="116">
        <f>(幕後結果!$AE$2+幕後結果!$AE$4*幕後結果_最佳化!$Q1593)*12/3</f>
        <v>-0.43548112499386565</v>
      </c>
      <c r="AD592" s="116">
        <f>(幕後結果!$AF$2+幕後結果!$AF$4*幕後結果_最佳化!$R1593)*12/3</f>
        <v>-0.909568450270132</v>
      </c>
      <c r="AE592" s="116">
        <f>(幕後結果!$AG$2+幕後結果!$AG$4*幕後結果_最佳化!$S1593)*12/3</f>
        <v>1.1390211460432491</v>
      </c>
      <c r="AF592" s="116">
        <f>(幕後結果!$AH$2+幕後結果!$AH$4*幕後結果_最佳化!$T1593)*12/3</f>
        <v>-0.14754437155532221</v>
      </c>
      <c r="AG592" s="116">
        <f>(幕後結果!$AI$2+幕後結果!$AI$4*幕後結果_最佳化!$U1593)*12/3</f>
        <v>0.41419881530633179</v>
      </c>
      <c r="AH592" s="116">
        <f>(幕後結果!$AJ$2+幕後結果!$AJ$4*幕後結果_最佳化!$V1593)*12/3</f>
        <v>-1.1332421618337787</v>
      </c>
      <c r="AI592" s="93">
        <f>(幕後結果!$AK$2+幕後結果!$AK$4*幕後結果_最佳化!$W1593)*12/3</f>
        <v>-0.62002720308348636</v>
      </c>
      <c r="AJ592" s="53"/>
      <c r="AK592" s="53"/>
      <c r="AL592" s="53"/>
      <c r="AM592" s="101">
        <v>591</v>
      </c>
      <c r="AN592" s="120">
        <f t="shared" si="118"/>
        <v>5.3145657957384455E-2</v>
      </c>
      <c r="AO592" s="120">
        <f t="shared" si="119"/>
        <v>0.11461348586895256</v>
      </c>
      <c r="AP592" s="120">
        <f t="shared" si="120"/>
        <v>1.5820808127239773E-2</v>
      </c>
      <c r="AQ592" s="120">
        <f t="shared" si="121"/>
        <v>6.2110157021997105E-2</v>
      </c>
      <c r="AR592" s="120">
        <f t="shared" si="122"/>
        <v>0.15929404354071958</v>
      </c>
      <c r="AS592" s="120">
        <f t="shared" si="123"/>
        <v>9.0346825219939142E-2</v>
      </c>
      <c r="AT592" s="120">
        <f t="shared" si="124"/>
        <v>0.13128222826856814</v>
      </c>
      <c r="AU592" s="120">
        <f t="shared" si="125"/>
        <v>0.10805141151401958</v>
      </c>
      <c r="AV592" s="120">
        <f t="shared" si="126"/>
        <v>0.14845957330963025</v>
      </c>
      <c r="AW592" s="120">
        <f t="shared" si="127"/>
        <v>0.1168758091715494</v>
      </c>
      <c r="AX592" s="120">
        <f t="shared" si="128"/>
        <v>0.99999999999999989</v>
      </c>
      <c r="AY592" s="120">
        <f>SUMPRODUCT(AN592:AW592,幕後結果_最佳化!$Z$1005:$AI$1005)</f>
        <v>2.1534649485198131E-2</v>
      </c>
      <c r="AZ592" s="120">
        <f>(SUMPRODUCT(AN592:AW592,MMULT(AN592:AW592,幕後結果!$AB$9:$AK$18)))*252</f>
        <v>2.0821955689533943E-2</v>
      </c>
      <c r="BA592" s="120">
        <f t="shared" si="129"/>
        <v>0.1442981486005068</v>
      </c>
      <c r="BB592" s="115">
        <f t="shared" si="130"/>
        <v>-0.14806392682107378</v>
      </c>
      <c r="BC592" s="53"/>
      <c r="BD592" s="53"/>
    </row>
    <row r="593" spans="1:56">
      <c r="A593" s="88">
        <v>592</v>
      </c>
      <c r="B593" s="116">
        <v>0.80280095024053066</v>
      </c>
      <c r="C593" s="116">
        <v>0.75475261674577232</v>
      </c>
      <c r="D593" s="116">
        <v>0.19090078722117498</v>
      </c>
      <c r="E593" s="116">
        <v>0.27560810033421901</v>
      </c>
      <c r="F593" s="116">
        <v>0.11817243104709285</v>
      </c>
      <c r="G593" s="116">
        <v>0.68955259200593533</v>
      </c>
      <c r="H593" s="116">
        <v>0.35025136615999064</v>
      </c>
      <c r="I593" s="116">
        <v>6.5003546235594012E-2</v>
      </c>
      <c r="J593" s="116">
        <v>0.55395794523286757</v>
      </c>
      <c r="K593" s="97">
        <v>0.666242659094892</v>
      </c>
      <c r="L593" s="98"/>
      <c r="M593" s="99">
        <v>592</v>
      </c>
      <c r="N593" s="119">
        <v>0.85166851635230745</v>
      </c>
      <c r="O593" s="119">
        <v>0.68952210661708191</v>
      </c>
      <c r="P593" s="119">
        <v>-0.87458165246304798</v>
      </c>
      <c r="Q593" s="119">
        <v>-0.59593866702839049</v>
      </c>
      <c r="R593" s="119">
        <v>-1.1841723067886401</v>
      </c>
      <c r="S593" s="119">
        <v>0.49458255904364073</v>
      </c>
      <c r="T593" s="119">
        <v>-0.38464191890379845</v>
      </c>
      <c r="U593" s="116">
        <v>-1.5140739197516124</v>
      </c>
      <c r="V593" s="116">
        <v>0.13566754026444391</v>
      </c>
      <c r="W593" s="91">
        <v>0.42956145364290416</v>
      </c>
      <c r="X593" s="53"/>
      <c r="Y593" s="92">
        <v>592</v>
      </c>
      <c r="Z593" s="116">
        <f>(幕後結果!$AB$2+幕後結果!$AB$4*幕後結果_最佳化!$N1594)*12/3</f>
        <v>1.6262411257465692</v>
      </c>
      <c r="AA593" s="116">
        <f>(幕後結果!$AC$2+幕後結果!$AC$4*幕後結果_最佳化!$O1594)*12/3</f>
        <v>0.7388949758758937</v>
      </c>
      <c r="AB593" s="116">
        <f>(幕後結果!$AD$2+幕後結果!$AD$4*幕後結果_最佳化!$P1594)*12/3</f>
        <v>-0.42154281122611587</v>
      </c>
      <c r="AC593" s="116">
        <f>(幕後結果!$AE$2+幕後結果!$AE$4*幕後結果_最佳化!$Q1594)*12/3</f>
        <v>-0.32073559857685713</v>
      </c>
      <c r="AD593" s="116">
        <f>(幕後結果!$AF$2+幕後結果!$AF$4*幕後結果_最佳化!$R1594)*12/3</f>
        <v>-1.0582256572962294</v>
      </c>
      <c r="AE593" s="116">
        <f>(幕後結果!$AG$2+幕後結果!$AG$4*幕後結果_最佳化!$S1594)*12/3</f>
        <v>0.82176847780295814</v>
      </c>
      <c r="AF593" s="116">
        <f>(幕後結果!$AH$2+幕後結果!$AH$4*幕後結果_最佳化!$T1594)*12/3</f>
        <v>-0.19000036697737513</v>
      </c>
      <c r="AG593" s="116">
        <f>(幕後結果!$AI$2+幕後結果!$AI$4*幕後結果_最佳化!$U1594)*12/3</f>
        <v>-0.55486630300558581</v>
      </c>
      <c r="AH593" s="116">
        <f>(幕後結果!$AJ$2+幕後結果!$AJ$4*幕後結果_最佳化!$V1594)*12/3</f>
        <v>-0.70694328142316232</v>
      </c>
      <c r="AI593" s="93">
        <f>(幕後結果!$AK$2+幕後結果!$AK$4*幕後結果_最佳化!$W1594)*12/3</f>
        <v>-1.1019345961170712E-3</v>
      </c>
      <c r="AJ593" s="53"/>
      <c r="AK593" s="53"/>
      <c r="AL593" s="53"/>
      <c r="AM593" s="101">
        <v>592</v>
      </c>
      <c r="AN593" s="120">
        <f t="shared" si="118"/>
        <v>0.11116495626063454</v>
      </c>
      <c r="AO593" s="120">
        <f t="shared" si="119"/>
        <v>6.5784992444968313E-2</v>
      </c>
      <c r="AP593" s="120">
        <f t="shared" si="120"/>
        <v>1.1941891688432925E-2</v>
      </c>
      <c r="AQ593" s="120">
        <f t="shared" si="121"/>
        <v>2.7239040715665283E-2</v>
      </c>
      <c r="AR593" s="120">
        <f t="shared" si="122"/>
        <v>9.008363288446665E-2</v>
      </c>
      <c r="AS593" s="120">
        <f t="shared" si="123"/>
        <v>0.12292546847646561</v>
      </c>
      <c r="AT593" s="120">
        <f t="shared" si="124"/>
        <v>0.13065941782647242</v>
      </c>
      <c r="AU593" s="120">
        <f t="shared" si="125"/>
        <v>0.22235418623711989</v>
      </c>
      <c r="AV593" s="120">
        <f t="shared" si="126"/>
        <v>0.1065181618064846</v>
      </c>
      <c r="AW593" s="120">
        <f t="shared" si="127"/>
        <v>0.11132825165928972</v>
      </c>
      <c r="AX593" s="120">
        <f t="shared" si="128"/>
        <v>1</v>
      </c>
      <c r="AY593" s="120">
        <f>SUMPRODUCT(AN593:AW593,幕後結果_最佳化!$Z$1005:$AI$1005)</f>
        <v>8.3834900476182944E-2</v>
      </c>
      <c r="AZ593" s="120">
        <f>(SUMPRODUCT(AN593:AW593,MMULT(AN593:AW593,幕後結果!$AB$9:$AK$18)))*252</f>
        <v>2.4790199470625343E-2</v>
      </c>
      <c r="BA593" s="120">
        <f t="shared" si="129"/>
        <v>0.15744903769355131</v>
      </c>
      <c r="BB593" s="115">
        <f t="shared" si="130"/>
        <v>0.25998825445891899</v>
      </c>
      <c r="BC593" s="53"/>
      <c r="BD593" s="53"/>
    </row>
    <row r="594" spans="1:56">
      <c r="A594" s="88">
        <v>593</v>
      </c>
      <c r="B594" s="116">
        <v>0.26293144735902696</v>
      </c>
      <c r="C594" s="116">
        <v>0.69339849206840221</v>
      </c>
      <c r="D594" s="116">
        <v>0.91078914366864083</v>
      </c>
      <c r="E594" s="116">
        <v>0.40616084361525018</v>
      </c>
      <c r="F594" s="116">
        <v>0.41644659705122566</v>
      </c>
      <c r="G594" s="116">
        <v>0.93199759177446473</v>
      </c>
      <c r="H594" s="116">
        <v>0.30948579712333402</v>
      </c>
      <c r="I594" s="116">
        <v>0.1912381035344235</v>
      </c>
      <c r="J594" s="116">
        <v>0.85325309301338326</v>
      </c>
      <c r="K594" s="97">
        <v>0.82991742182963968</v>
      </c>
      <c r="L594" s="98"/>
      <c r="M594" s="99">
        <v>593</v>
      </c>
      <c r="N594" s="119">
        <v>-0.63433396533278286</v>
      </c>
      <c r="O594" s="119">
        <v>0.50550666859615934</v>
      </c>
      <c r="P594" s="119">
        <v>1.3456304926767255</v>
      </c>
      <c r="Q594" s="119">
        <v>-0.23743197387000661</v>
      </c>
      <c r="R594" s="119">
        <v>-0.21099240984909062</v>
      </c>
      <c r="S594" s="119">
        <v>1.4908350142848521</v>
      </c>
      <c r="T594" s="119">
        <v>-0.49730839270946525</v>
      </c>
      <c r="U594" s="116">
        <v>-0.87334289429294998</v>
      </c>
      <c r="V594" s="116">
        <v>1.0504879810471928</v>
      </c>
      <c r="W594" s="91">
        <v>0.9538389770591732</v>
      </c>
      <c r="X594" s="53"/>
      <c r="Y594" s="92">
        <v>593</v>
      </c>
      <c r="Z594" s="116">
        <f>(幕後結果!$AB$2+幕後結果!$AB$4*幕後結果_最佳化!$N1595)*12/3</f>
        <v>-0.75611380556608443</v>
      </c>
      <c r="AA594" s="116">
        <f>(幕後結果!$AC$2+幕後結果!$AC$4*幕後結果_最佳化!$O1595)*12/3</f>
        <v>0.68345033844473946</v>
      </c>
      <c r="AB594" s="116">
        <f>(幕後結果!$AD$2+幕後結果!$AD$4*幕後結果_最佳化!$P1595)*12/3</f>
        <v>0.98330001604305595</v>
      </c>
      <c r="AC594" s="116">
        <f>(幕後結果!$AE$2+幕後結果!$AE$4*幕後結果_最佳化!$Q1595)*12/3</f>
        <v>-5.7575275192998931E-4</v>
      </c>
      <c r="AD594" s="116">
        <f>(幕後結果!$AF$2+幕後結果!$AF$4*幕後結果_最佳化!$R1595)*12/3</f>
        <v>-0.47925617220454725</v>
      </c>
      <c r="AE594" s="116">
        <f>(幕後結果!$AG$2+幕後結果!$AG$4*幕後結果_最佳化!$S1595)*12/3</f>
        <v>1.449615712547998</v>
      </c>
      <c r="AF594" s="116">
        <f>(幕後結果!$AH$2+幕後結果!$AH$4*幕後結果_最佳化!$T1595)*12/3</f>
        <v>-0.20889331308902029</v>
      </c>
      <c r="AG594" s="116">
        <f>(幕後結果!$AI$2+幕後結果!$AI$4*幕後結果_最佳化!$U1595)*12/3</f>
        <v>-5.3681116632451266E-2</v>
      </c>
      <c r="AH594" s="116">
        <f>(幕後結果!$AJ$2+幕後結果!$AJ$4*幕後結果_最佳化!$V1595)*12/3</f>
        <v>0.15335042859049647</v>
      </c>
      <c r="AI594" s="93">
        <f>(幕後結果!$AK$2+幕後結果!$AK$4*幕後結果_最佳化!$W1595)*12/3</f>
        <v>1.0018939000666593</v>
      </c>
      <c r="AJ594" s="53"/>
      <c r="AK594" s="53"/>
      <c r="AL594" s="53"/>
      <c r="AM594" s="101">
        <v>593</v>
      </c>
      <c r="AN594" s="120">
        <f t="shared" si="118"/>
        <v>8.2626077312276964E-3</v>
      </c>
      <c r="AO594" s="120">
        <f t="shared" si="119"/>
        <v>0.13102528483481846</v>
      </c>
      <c r="AP594" s="120">
        <f t="shared" si="120"/>
        <v>0.14792971975196814</v>
      </c>
      <c r="AQ594" s="120">
        <f t="shared" si="121"/>
        <v>3.7500088119090669E-2</v>
      </c>
      <c r="AR594" s="120">
        <f t="shared" si="122"/>
        <v>0.10123816299452644</v>
      </c>
      <c r="AS594" s="120">
        <f t="shared" si="123"/>
        <v>5.2987194524425811E-3</v>
      </c>
      <c r="AT594" s="120">
        <f t="shared" si="124"/>
        <v>0.12113851301893852</v>
      </c>
      <c r="AU594" s="120">
        <f t="shared" si="125"/>
        <v>0.17029263589084045</v>
      </c>
      <c r="AV594" s="120">
        <f t="shared" si="126"/>
        <v>0.14591909158476135</v>
      </c>
      <c r="AW594" s="120">
        <f t="shared" si="127"/>
        <v>0.13139517662138589</v>
      </c>
      <c r="AX594" s="120">
        <f t="shared" si="128"/>
        <v>1.0000000000000002</v>
      </c>
      <c r="AY594" s="120">
        <f>SUMPRODUCT(AN594:AW594,幕後結果_最佳化!$Z$1005:$AI$1005)</f>
        <v>-8.6046881710189621E-4</v>
      </c>
      <c r="AZ594" s="120">
        <f>(SUMPRODUCT(AN594:AW594,MMULT(AN594:AW594,幕後結果!$AB$9:$AK$18)))*252</f>
        <v>2.087902123183814E-2</v>
      </c>
      <c r="BA594" s="120">
        <f t="shared" si="129"/>
        <v>0.14449574814449781</v>
      </c>
      <c r="BB594" s="115">
        <f t="shared" si="130"/>
        <v>-0.30284952587906466</v>
      </c>
      <c r="BC594" s="53"/>
      <c r="BD594" s="53"/>
    </row>
    <row r="595" spans="1:56">
      <c r="A595" s="88">
        <v>594</v>
      </c>
      <c r="B595" s="116">
        <v>0.63108003232190302</v>
      </c>
      <c r="C595" s="116">
        <v>0.2218042677042793</v>
      </c>
      <c r="D595" s="116">
        <v>2.1896297561893707E-2</v>
      </c>
      <c r="E595" s="116">
        <v>0.4504288305677191</v>
      </c>
      <c r="F595" s="116">
        <v>0.2504487260047501</v>
      </c>
      <c r="G595" s="116">
        <v>0.82905259831825551</v>
      </c>
      <c r="H595" s="116">
        <v>0.11073395003556086</v>
      </c>
      <c r="I595" s="116">
        <v>0.26675574080887787</v>
      </c>
      <c r="J595" s="116">
        <v>0.65103060958763259</v>
      </c>
      <c r="K595" s="97">
        <v>0.33513023829785604</v>
      </c>
      <c r="L595" s="98"/>
      <c r="M595" s="99">
        <v>594</v>
      </c>
      <c r="N595" s="119">
        <v>0.33471519855235288</v>
      </c>
      <c r="O595" s="119">
        <v>-0.76611389591773427</v>
      </c>
      <c r="P595" s="119">
        <v>-2.0160705875962064</v>
      </c>
      <c r="Q595" s="119">
        <v>-0.1245779810713956</v>
      </c>
      <c r="R595" s="119">
        <v>-0.67307834156214996</v>
      </c>
      <c r="S595" s="119">
        <v>0.95042803723947844</v>
      </c>
      <c r="T595" s="119">
        <v>-1.222634172688966</v>
      </c>
      <c r="U595" s="116">
        <v>-0.62265466287661575</v>
      </c>
      <c r="V595" s="116">
        <v>0.38810439340346831</v>
      </c>
      <c r="W595" s="91">
        <v>-0.4257905457626166</v>
      </c>
      <c r="X595" s="53"/>
      <c r="Y595" s="92">
        <v>594</v>
      </c>
      <c r="Z595" s="116">
        <f>(幕後結果!$AB$2+幕後結果!$AB$4*幕後結果_最佳化!$N1596)*12/3</f>
        <v>0.79746304421699243</v>
      </c>
      <c r="AA595" s="116">
        <f>(幕後結果!$AC$2+幕後結果!$AC$4*幕後結果_最佳化!$O1596)*12/3</f>
        <v>-0.27878613065099234</v>
      </c>
      <c r="AB595" s="116">
        <f>(幕後結果!$AD$2+幕後結果!$AD$4*幕後結果_最佳化!$P1596)*12/3</f>
        <v>-1.5019862376774915</v>
      </c>
      <c r="AC595" s="116">
        <f>(幕後結果!$AE$2+幕後結果!$AE$4*幕後結果_最佳化!$Q1596)*12/3</f>
        <v>-0.28371119595939354</v>
      </c>
      <c r="AD595" s="116">
        <f>(幕後結果!$AF$2+幕後結果!$AF$4*幕後結果_最佳化!$R1596)*12/3</f>
        <v>-0.97930417022004479</v>
      </c>
      <c r="AE595" s="116">
        <f>(幕後結果!$AG$2+幕後結果!$AG$4*幕後結果_最佳化!$S1596)*12/3</f>
        <v>0.94990039986709307</v>
      </c>
      <c r="AF595" s="116">
        <f>(幕後結果!$AH$2+幕後結果!$AH$4*幕後結果_最佳化!$T1596)*12/3</f>
        <v>-0.78573688476771419</v>
      </c>
      <c r="AG595" s="116">
        <f>(幕後結果!$AI$2+幕後結果!$AI$4*幕後結果_最佳化!$U1596)*12/3</f>
        <v>-0.30147365987267682</v>
      </c>
      <c r="AH595" s="116">
        <f>(幕後結果!$AJ$2+幕後結果!$AJ$4*幕後結果_最佳化!$V1596)*12/3</f>
        <v>-0.80546700252096182</v>
      </c>
      <c r="AI595" s="93">
        <f>(幕後結果!$AK$2+幕後結果!$AK$4*幕後結果_最佳化!$W1596)*12/3</f>
        <v>-0.37260617974458282</v>
      </c>
      <c r="AJ595" s="53"/>
      <c r="AK595" s="53"/>
      <c r="AL595" s="53"/>
      <c r="AM595" s="101">
        <v>594</v>
      </c>
      <c r="AN595" s="120">
        <f t="shared" si="118"/>
        <v>0.14494661092798639</v>
      </c>
      <c r="AO595" s="120">
        <f t="shared" si="119"/>
        <v>1.442752555812539E-2</v>
      </c>
      <c r="AP595" s="120">
        <f t="shared" si="120"/>
        <v>0.15252999190308145</v>
      </c>
      <c r="AQ595" s="120">
        <f t="shared" si="121"/>
        <v>6.8235785668875892E-2</v>
      </c>
      <c r="AR595" s="120">
        <f t="shared" si="122"/>
        <v>0.11549508943543423</v>
      </c>
      <c r="AS595" s="120">
        <f t="shared" si="123"/>
        <v>9.9177314959380369E-2</v>
      </c>
      <c r="AT595" s="120">
        <f t="shared" si="124"/>
        <v>0.10319256975827561</v>
      </c>
      <c r="AU595" s="120">
        <f t="shared" si="125"/>
        <v>4.2702630903913366E-2</v>
      </c>
      <c r="AV595" s="120">
        <f t="shared" si="126"/>
        <v>8.2068308221160027E-2</v>
      </c>
      <c r="AW595" s="120">
        <f t="shared" si="127"/>
        <v>0.17722417266376719</v>
      </c>
      <c r="AX595" s="120">
        <f t="shared" si="128"/>
        <v>1</v>
      </c>
      <c r="AY595" s="120">
        <f>SUMPRODUCT(AN595:AW595,幕後結果_最佳化!$Z$1005:$AI$1005)</f>
        <v>7.5085556993800262E-2</v>
      </c>
      <c r="AZ595" s="120">
        <f>(SUMPRODUCT(AN595:AW595,MMULT(AN595:AW595,幕後結果!$AB$9:$AK$18)))*252</f>
        <v>3.6322772312267278E-2</v>
      </c>
      <c r="BA595" s="120">
        <f t="shared" si="129"/>
        <v>0.19058534128381249</v>
      </c>
      <c r="BB595" s="115">
        <f t="shared" si="130"/>
        <v>0.16887740041806648</v>
      </c>
      <c r="BC595" s="53"/>
      <c r="BD595" s="53"/>
    </row>
    <row r="596" spans="1:56">
      <c r="A596" s="88">
        <v>595</v>
      </c>
      <c r="B596" s="116">
        <v>0.21346119658418705</v>
      </c>
      <c r="C596" s="116">
        <v>0.76210504010708857</v>
      </c>
      <c r="D596" s="116">
        <v>0.40152054201719789</v>
      </c>
      <c r="E596" s="116">
        <v>0.2259918054770742</v>
      </c>
      <c r="F596" s="116">
        <v>0.25191159713103839</v>
      </c>
      <c r="G596" s="116">
        <v>0.62544720919419117</v>
      </c>
      <c r="H596" s="116">
        <v>0.78426059466861076</v>
      </c>
      <c r="I596" s="116">
        <v>0.80221981186180846</v>
      </c>
      <c r="J596" s="116">
        <v>0.19051300402065507</v>
      </c>
      <c r="K596" s="97">
        <v>0.16996307424148593</v>
      </c>
      <c r="L596" s="98"/>
      <c r="M596" s="99">
        <v>595</v>
      </c>
      <c r="N596" s="119">
        <v>-0.79446909591396064</v>
      </c>
      <c r="O596" s="119">
        <v>0.71309023803685412</v>
      </c>
      <c r="P596" s="119">
        <v>-0.24941331838262396</v>
      </c>
      <c r="Q596" s="119">
        <v>-0.7521121615221622</v>
      </c>
      <c r="R596" s="119">
        <v>-0.66848634678056396</v>
      </c>
      <c r="S596" s="119">
        <v>0.31981894982899328</v>
      </c>
      <c r="T596" s="119">
        <v>0.78666361192505208</v>
      </c>
      <c r="U596" s="116">
        <v>0.84957686957100187</v>
      </c>
      <c r="V596" s="116">
        <v>-0.87600740525896614</v>
      </c>
      <c r="W596" s="91">
        <v>-0.9543111840418772</v>
      </c>
      <c r="X596" s="53"/>
      <c r="Y596" s="92">
        <v>595</v>
      </c>
      <c r="Z596" s="116">
        <f>(幕後結果!$AB$2+幕後結果!$AB$4*幕後結果_最佳化!$N1597)*12/3</f>
        <v>-1.0128419892120863</v>
      </c>
      <c r="AA596" s="116">
        <f>(幕後結果!$AC$2+幕後結果!$AC$4*幕後結果_最佳化!$O1597)*12/3</f>
        <v>0.84062921058634643</v>
      </c>
      <c r="AB596" s="116">
        <f>(幕後結果!$AD$2+幕後結果!$AD$4*幕後結果_最佳化!$P1597)*12/3</f>
        <v>-0.26636356722835397</v>
      </c>
      <c r="AC596" s="116">
        <f>(幕後結果!$AE$2+幕後結果!$AE$4*幕後結果_最佳化!$Q1597)*12/3</f>
        <v>-0.59780825161929263</v>
      </c>
      <c r="AD596" s="116">
        <f>(幕後結果!$AF$2+幕後結果!$AF$4*幕後結果_最佳化!$R1597)*12/3</f>
        <v>-0.95923875786880008</v>
      </c>
      <c r="AE596" s="116">
        <f>(幕後結果!$AG$2+幕後結果!$AG$4*幕後結果_最佳化!$S1597)*12/3</f>
        <v>0.51601453800901531</v>
      </c>
      <c r="AF596" s="116">
        <f>(幕後結果!$AH$2+幕後結果!$AH$4*幕後結果_最佳化!$T1597)*12/3</f>
        <v>0.28387900764139029</v>
      </c>
      <c r="AG596" s="116">
        <f>(幕後結果!$AI$2+幕後結果!$AI$4*幕後結果_最佳化!$U1597)*12/3</f>
        <v>0.34382457880831835</v>
      </c>
      <c r="AH596" s="116">
        <f>(幕後結果!$AJ$2+幕後結果!$AJ$4*幕後結果_最佳化!$V1597)*12/3</f>
        <v>-0.58280594764434568</v>
      </c>
      <c r="AI596" s="93">
        <f>(幕後結果!$AK$2+幕後結果!$AK$4*幕後結果_最佳化!$W1597)*12/3</f>
        <v>-0.47290844147892636</v>
      </c>
      <c r="AJ596" s="53"/>
      <c r="AK596" s="53"/>
      <c r="AL596" s="53"/>
      <c r="AM596" s="101">
        <v>595</v>
      </c>
      <c r="AN596" s="120">
        <f t="shared" si="118"/>
        <v>4.7389641335433039E-2</v>
      </c>
      <c r="AO596" s="120">
        <f t="shared" si="119"/>
        <v>0.18258255621963851</v>
      </c>
      <c r="AP596" s="120">
        <f t="shared" si="120"/>
        <v>0.18854772154865054</v>
      </c>
      <c r="AQ596" s="120">
        <f t="shared" si="121"/>
        <v>9.0576932995516529E-2</v>
      </c>
      <c r="AR596" s="120">
        <f t="shared" si="122"/>
        <v>0.18757974316922121</v>
      </c>
      <c r="AS596" s="120">
        <f t="shared" si="123"/>
        <v>5.7647149999648407E-2</v>
      </c>
      <c r="AT596" s="120">
        <f t="shared" si="124"/>
        <v>6.8898994649477005E-2</v>
      </c>
      <c r="AU596" s="120">
        <f t="shared" si="125"/>
        <v>1.1838073256413905E-2</v>
      </c>
      <c r="AV596" s="120">
        <f t="shared" si="126"/>
        <v>3.4264805840607607E-2</v>
      </c>
      <c r="AW596" s="120">
        <f t="shared" si="127"/>
        <v>0.13067438098539336</v>
      </c>
      <c r="AX596" s="120">
        <f t="shared" si="128"/>
        <v>1.0000000000000002</v>
      </c>
      <c r="AY596" s="120">
        <f>SUMPRODUCT(AN596:AW596,幕後結果_最佳化!$Z$1005:$AI$1005)</f>
        <v>4.2844447268708702E-2</v>
      </c>
      <c r="AZ596" s="120">
        <f>(SUMPRODUCT(AN596:AW596,MMULT(AN596:AW596,幕後結果!$AB$9:$AK$18)))*252</f>
        <v>2.4375059891301072E-2</v>
      </c>
      <c r="BA596" s="120">
        <f t="shared" si="129"/>
        <v>0.15612514176551154</v>
      </c>
      <c r="BB596" s="115">
        <f t="shared" si="130"/>
        <v>-3.5582181487934107E-4</v>
      </c>
      <c r="BC596" s="53"/>
      <c r="BD596" s="53"/>
    </row>
    <row r="597" spans="1:56">
      <c r="A597" s="88">
        <v>596</v>
      </c>
      <c r="B597" s="116">
        <v>0.22704347044857909</v>
      </c>
      <c r="C597" s="116">
        <v>0.10011954488978669</v>
      </c>
      <c r="D597" s="116">
        <v>0.34776488092557645</v>
      </c>
      <c r="E597" s="116">
        <v>0.31705599320500122</v>
      </c>
      <c r="F597" s="116">
        <v>0.8997045165105686</v>
      </c>
      <c r="G597" s="116">
        <v>0.12810780138236066</v>
      </c>
      <c r="H597" s="116">
        <v>0.97183929649411116</v>
      </c>
      <c r="I597" s="116">
        <v>0.29347981644950671</v>
      </c>
      <c r="J597" s="116">
        <v>0.99154170284373677</v>
      </c>
      <c r="K597" s="97">
        <v>0.54139938095594298</v>
      </c>
      <c r="L597" s="98"/>
      <c r="M597" s="99">
        <v>596</v>
      </c>
      <c r="N597" s="119">
        <v>-0.74861889395648917</v>
      </c>
      <c r="O597" s="119">
        <v>-1.2808706887002268</v>
      </c>
      <c r="P597" s="119">
        <v>-0.39136188446856257</v>
      </c>
      <c r="Q597" s="119">
        <v>-0.4759472113047496</v>
      </c>
      <c r="R597" s="119">
        <v>1.2798696959970495</v>
      </c>
      <c r="S597" s="119">
        <v>-1.1353812727713706</v>
      </c>
      <c r="T597" s="119">
        <v>1.9085403978546638</v>
      </c>
      <c r="U597" s="116">
        <v>-0.5432471704474432</v>
      </c>
      <c r="V597" s="116">
        <v>2.3885155090522909</v>
      </c>
      <c r="W597" s="91">
        <v>0.10395981577149178</v>
      </c>
      <c r="X597" s="53"/>
      <c r="Y597" s="92">
        <v>596</v>
      </c>
      <c r="Z597" s="116">
        <f>(幕後結果!$AB$2+幕後結果!$AB$4*幕後結果_最佳化!$N1598)*12/3</f>
        <v>-0.93933507648392089</v>
      </c>
      <c r="AA597" s="116">
        <f>(幕後結果!$AC$2+幕後結果!$AC$4*幕後結果_最佳化!$O1598)*12/3</f>
        <v>-0.59226474414554431</v>
      </c>
      <c r="AB597" s="116">
        <f>(幕後結果!$AD$2+幕後結果!$AD$4*幕後結果_最佳化!$P1598)*12/3</f>
        <v>-0.49817847481849653</v>
      </c>
      <c r="AC597" s="116">
        <f>(幕後結果!$AE$2+幕後結果!$AE$4*幕後結果_最佳化!$Q1598)*12/3</f>
        <v>-0.52211738193862356</v>
      </c>
      <c r="AD597" s="116">
        <f>(幕後結果!$AF$2+幕後結果!$AF$4*幕後結果_最佳化!$R1598)*12/3</f>
        <v>0.13304961836849338</v>
      </c>
      <c r="AE597" s="116">
        <f>(幕後結果!$AG$2+幕後結果!$AG$4*幕後結果_最佳化!$S1598)*12/3</f>
        <v>-0.52615286382915072</v>
      </c>
      <c r="AF597" s="116">
        <f>(幕後結果!$AH$2+幕後結果!$AH$4*幕後結果_最佳化!$T1598)*12/3</f>
        <v>0.73673679866168451</v>
      </c>
      <c r="AG597" s="116">
        <f>(幕後結果!$AI$2+幕後結果!$AI$4*幕後結果_最佳化!$U1598)*12/3</f>
        <v>-0.37515847913875761</v>
      </c>
      <c r="AH597" s="116">
        <f>(幕後結果!$AJ$2+幕後結果!$AJ$4*幕後結果_最佳化!$V1598)*12/3</f>
        <v>0.78249032892642756</v>
      </c>
      <c r="AI597" s="93">
        <f>(幕後結果!$AK$2+幕後結果!$AK$4*幕後結果_最佳化!$W1598)*12/3</f>
        <v>0.78354152330980398</v>
      </c>
      <c r="AJ597" s="53"/>
      <c r="AK597" s="53"/>
      <c r="AL597" s="53"/>
      <c r="AM597" s="101">
        <v>596</v>
      </c>
      <c r="AN597" s="120">
        <f t="shared" si="118"/>
        <v>4.2892683979928362E-2</v>
      </c>
      <c r="AO597" s="120">
        <f t="shared" si="119"/>
        <v>7.5496034970274517E-2</v>
      </c>
      <c r="AP597" s="120">
        <f t="shared" si="120"/>
        <v>0.14779457066109539</v>
      </c>
      <c r="AQ597" s="120">
        <f t="shared" si="121"/>
        <v>0.19572930125004376</v>
      </c>
      <c r="AR597" s="120">
        <f t="shared" si="122"/>
        <v>3.2491142377014816E-2</v>
      </c>
      <c r="AS597" s="120">
        <f t="shared" si="123"/>
        <v>0.12681923584113414</v>
      </c>
      <c r="AT597" s="120">
        <f t="shared" si="124"/>
        <v>0.12430794110506883</v>
      </c>
      <c r="AU597" s="120">
        <f t="shared" si="125"/>
        <v>6.0826057122988955E-2</v>
      </c>
      <c r="AV597" s="120">
        <f t="shared" si="126"/>
        <v>1.6895944270172165E-2</v>
      </c>
      <c r="AW597" s="120">
        <f t="shared" si="127"/>
        <v>0.17674708842227901</v>
      </c>
      <c r="AX597" s="120">
        <f t="shared" si="128"/>
        <v>1</v>
      </c>
      <c r="AY597" s="120">
        <f>SUMPRODUCT(AN597:AW597,幕後結果_最佳化!$Z$1005:$AI$1005)</f>
        <v>0.13927070540671366</v>
      </c>
      <c r="AZ597" s="120">
        <f>(SUMPRODUCT(AN597:AW597,MMULT(AN597:AW597,幕後結果!$AB$9:$AK$18)))*252</f>
        <v>2.5904849028980791E-2</v>
      </c>
      <c r="BA597" s="120">
        <f t="shared" si="129"/>
        <v>0.16094983388926126</v>
      </c>
      <c r="BB597" s="115">
        <f t="shared" si="130"/>
        <v>0.59876237879822758</v>
      </c>
      <c r="BC597" s="53"/>
      <c r="BD597" s="53"/>
    </row>
    <row r="598" spans="1:56">
      <c r="A598" s="88">
        <v>597</v>
      </c>
      <c r="B598" s="116">
        <v>0.15401151438167293</v>
      </c>
      <c r="C598" s="116">
        <v>0.39986907225683055</v>
      </c>
      <c r="D598" s="116">
        <v>0.72443946039063722</v>
      </c>
      <c r="E598" s="116">
        <v>0.65418506012698741</v>
      </c>
      <c r="F598" s="116">
        <v>0.1209786162404165</v>
      </c>
      <c r="G598" s="116">
        <v>0.45703908018385264</v>
      </c>
      <c r="H598" s="116">
        <v>0.47261930143872855</v>
      </c>
      <c r="I598" s="116">
        <v>0.98194842293956319</v>
      </c>
      <c r="J598" s="116">
        <v>0.32321277347945698</v>
      </c>
      <c r="K598" s="97">
        <v>0.70405828135497073</v>
      </c>
      <c r="L598" s="98"/>
      <c r="M598" s="99">
        <v>597</v>
      </c>
      <c r="N598" s="119">
        <v>-1.0193790909129712</v>
      </c>
      <c r="O598" s="119">
        <v>-0.25368600800691588</v>
      </c>
      <c r="P598" s="119">
        <v>0.5960810555976539</v>
      </c>
      <c r="Q598" s="119">
        <v>0.39664416461103263</v>
      </c>
      <c r="R598" s="119">
        <v>-1.1701086883656773</v>
      </c>
      <c r="S598" s="119">
        <v>-0.10789603752827491</v>
      </c>
      <c r="T598" s="119">
        <v>-6.8687205254282568E-2</v>
      </c>
      <c r="U598" s="116">
        <v>2.0957637432503589</v>
      </c>
      <c r="V598" s="116">
        <v>-0.4587335101149686</v>
      </c>
      <c r="W598" s="91">
        <v>0.53610868613571061</v>
      </c>
      <c r="X598" s="53"/>
      <c r="Y598" s="92">
        <v>597</v>
      </c>
      <c r="Z598" s="116">
        <f>(幕後結果!$AB$2+幕後結果!$AB$4*幕後結果_最佳化!$N1599)*12/3</f>
        <v>-1.3734170503518197</v>
      </c>
      <c r="AA598" s="116">
        <f>(幕後結果!$AC$2+幕後結果!$AC$4*幕後結果_最佳化!$O1599)*12/3</f>
        <v>0.15862268149233641</v>
      </c>
      <c r="AB598" s="116">
        <f>(幕後結果!$AD$2+幕後結果!$AD$4*幕後結果_最佳化!$P1599)*12/3</f>
        <v>0.27768182765983951</v>
      </c>
      <c r="AC598" s="116">
        <f>(幕後結果!$AE$2+幕後結果!$AE$4*幕後結果_最佳化!$Q1599)*12/3</f>
        <v>0.26700588292116323</v>
      </c>
      <c r="AD598" s="116">
        <f>(幕後結果!$AF$2+幕後結果!$AF$4*幕後結果_最佳化!$R1599)*12/3</f>
        <v>-1.1528126787805144</v>
      </c>
      <c r="AE598" s="116">
        <f>(幕後結果!$AG$2+幕後結果!$AG$4*幕後結果_最佳化!$S1599)*12/3</f>
        <v>0.52760829131539022</v>
      </c>
      <c r="AF598" s="116">
        <f>(幕後結果!$AH$2+幕後結果!$AH$4*幕後結果_最佳化!$T1599)*12/3</f>
        <v>-0.19052357591953858</v>
      </c>
      <c r="AG598" s="116">
        <f>(幕後結果!$AI$2+幕後結果!$AI$4*幕後結果_最佳化!$U1599)*12/3</f>
        <v>0.64753165930346257</v>
      </c>
      <c r="AH598" s="116">
        <f>(幕後結果!$AJ$2+幕後結果!$AJ$4*幕後結果_最佳化!$V1599)*12/3</f>
        <v>-0.30938360970106105</v>
      </c>
      <c r="AI598" s="93">
        <f>(幕後結果!$AK$2+幕後結果!$AK$4*幕後結果_最佳化!$W1599)*12/3</f>
        <v>0.66524263659361371</v>
      </c>
      <c r="AJ598" s="53"/>
      <c r="AK598" s="53"/>
      <c r="AL598" s="53"/>
      <c r="AM598" s="101">
        <v>597</v>
      </c>
      <c r="AN598" s="120">
        <f t="shared" si="118"/>
        <v>0.1924462501281925</v>
      </c>
      <c r="AO598" s="120">
        <f t="shared" si="119"/>
        <v>7.5716507224849417E-3</v>
      </c>
      <c r="AP598" s="120">
        <f t="shared" si="120"/>
        <v>0.21845954816326285</v>
      </c>
      <c r="AQ598" s="120">
        <f t="shared" si="121"/>
        <v>0.10520528612323379</v>
      </c>
      <c r="AR598" s="120">
        <f t="shared" si="122"/>
        <v>1.9009181806552571E-2</v>
      </c>
      <c r="AS598" s="120">
        <f t="shared" si="123"/>
        <v>5.6760086021132375E-2</v>
      </c>
      <c r="AT598" s="120">
        <f t="shared" si="124"/>
        <v>6.5932925990084656E-2</v>
      </c>
      <c r="AU598" s="120">
        <f t="shared" si="125"/>
        <v>8.4389065220218148E-2</v>
      </c>
      <c r="AV598" s="120">
        <f t="shared" si="126"/>
        <v>3.1897357128504333E-2</v>
      </c>
      <c r="AW598" s="120">
        <f t="shared" si="127"/>
        <v>0.21832864869633387</v>
      </c>
      <c r="AX598" s="120">
        <f t="shared" si="128"/>
        <v>1</v>
      </c>
      <c r="AY598" s="120">
        <f>SUMPRODUCT(AN598:AW598,幕後結果_最佳化!$Z$1005:$AI$1005)</f>
        <v>0.13377632307529388</v>
      </c>
      <c r="AZ598" s="120">
        <f>(SUMPRODUCT(AN598:AW598,MMULT(AN598:AW598,幕後結果!$AB$9:$AK$18)))*252</f>
        <v>4.7373928860912448E-2</v>
      </c>
      <c r="BA598" s="120">
        <f t="shared" si="129"/>
        <v>0.21765552798151588</v>
      </c>
      <c r="BB598" s="115">
        <f t="shared" si="130"/>
        <v>0.41752361595434162</v>
      </c>
      <c r="BC598" s="53"/>
      <c r="BD598" s="53"/>
    </row>
    <row r="599" spans="1:56">
      <c r="A599" s="88">
        <v>598</v>
      </c>
      <c r="B599" s="116">
        <v>0.86100425116385182</v>
      </c>
      <c r="C599" s="116">
        <v>0.97515574479127731</v>
      </c>
      <c r="D599" s="116">
        <v>0.239180185315782</v>
      </c>
      <c r="E599" s="116">
        <v>0.93057050666348351</v>
      </c>
      <c r="F599" s="116">
        <v>0.32018640886231009</v>
      </c>
      <c r="G599" s="116">
        <v>0.54874245171990244</v>
      </c>
      <c r="H599" s="116">
        <v>6.6867328252138147E-2</v>
      </c>
      <c r="I599" s="116">
        <v>0.83391372792852714</v>
      </c>
      <c r="J599" s="116">
        <v>1.2952091969566037E-2</v>
      </c>
      <c r="K599" s="97">
        <v>0.17857834758103963</v>
      </c>
      <c r="L599" s="98"/>
      <c r="M599" s="99">
        <v>598</v>
      </c>
      <c r="N599" s="119">
        <v>1.0848423212628109</v>
      </c>
      <c r="O599" s="119">
        <v>1.9626357774083838</v>
      </c>
      <c r="P599" s="119">
        <v>-0.70894216028440804</v>
      </c>
      <c r="Q599" s="119">
        <v>1.4800534362237825</v>
      </c>
      <c r="R599" s="119">
        <v>-0.46717760100232275</v>
      </c>
      <c r="S599" s="119">
        <v>0.12248478312067498</v>
      </c>
      <c r="T599" s="119">
        <v>-1.4995359235946184</v>
      </c>
      <c r="U599" s="116">
        <v>0.96974714571536935</v>
      </c>
      <c r="V599" s="116">
        <v>-2.2276452009239169</v>
      </c>
      <c r="W599" s="91">
        <v>-0.9207964760579096</v>
      </c>
      <c r="X599" s="53"/>
      <c r="Y599" s="92">
        <v>598</v>
      </c>
      <c r="Z599" s="116">
        <f>(幕後結果!$AB$2+幕後結果!$AB$4*幕後結果_最佳化!$N1600)*12/3</f>
        <v>2.000064703316605</v>
      </c>
      <c r="AA599" s="116">
        <f>(幕後結果!$AC$2+幕後結果!$AC$4*幕後結果_最佳化!$O1600)*12/3</f>
        <v>1.6402519274286327</v>
      </c>
      <c r="AB599" s="116">
        <f>(幕後結果!$AD$2+幕後結果!$AD$4*幕後結果_最佳化!$P1600)*12/3</f>
        <v>-0.16317654032381454</v>
      </c>
      <c r="AC599" s="116">
        <f>(幕後結果!$AE$2+幕後結果!$AE$4*幕後結果_最佳化!$Q1600)*12/3</f>
        <v>1.335718806090054</v>
      </c>
      <c r="AD599" s="116">
        <f>(幕後結果!$AF$2+幕後結果!$AF$4*幕後結果_最佳化!$R1600)*12/3</f>
        <v>-0.6013317145314121</v>
      </c>
      <c r="AE599" s="116">
        <f>(幕後結果!$AG$2+幕後結果!$AG$4*幕後結果_最佳化!$S1600)*12/3</f>
        <v>1.2357863103343552</v>
      </c>
      <c r="AF599" s="116">
        <f>(幕後結果!$AH$2+幕後結果!$AH$4*幕後結果_最佳化!$T1600)*12/3</f>
        <v>-0.48237321693650026</v>
      </c>
      <c r="AG599" s="116">
        <f>(幕後結果!$AI$2+幕後結果!$AI$4*幕後結果_最佳化!$U1600)*12/3</f>
        <v>0.71154964042382718</v>
      </c>
      <c r="AH599" s="116">
        <f>(幕後結果!$AJ$2+幕後結果!$AJ$4*幕後結果_最佳化!$V1600)*12/3</f>
        <v>-1.0776018566382843</v>
      </c>
      <c r="AI599" s="93">
        <f>(幕後結果!$AK$2+幕後結果!$AK$4*幕後結果_最佳化!$W1600)*12/3</f>
        <v>-0.68223135353801301</v>
      </c>
      <c r="AJ599" s="53"/>
      <c r="AK599" s="53"/>
      <c r="AL599" s="53"/>
      <c r="AM599" s="101">
        <v>598</v>
      </c>
      <c r="AN599" s="120">
        <f t="shared" si="118"/>
        <v>5.7310148078023116E-3</v>
      </c>
      <c r="AO599" s="120">
        <f t="shared" si="119"/>
        <v>0.13430094763501046</v>
      </c>
      <c r="AP599" s="120">
        <f t="shared" si="120"/>
        <v>2.6517843772541436E-2</v>
      </c>
      <c r="AQ599" s="120">
        <f t="shared" si="121"/>
        <v>0.1455142313330953</v>
      </c>
      <c r="AR599" s="120">
        <f t="shared" si="122"/>
        <v>0.197725528494166</v>
      </c>
      <c r="AS599" s="120">
        <f t="shared" si="123"/>
        <v>5.9131789558359633E-2</v>
      </c>
      <c r="AT599" s="120">
        <f t="shared" si="124"/>
        <v>7.4843469328316281E-3</v>
      </c>
      <c r="AU599" s="120">
        <f t="shared" si="125"/>
        <v>9.8958569056050452E-2</v>
      </c>
      <c r="AV599" s="120">
        <f t="shared" si="126"/>
        <v>0.19050692127039939</v>
      </c>
      <c r="AW599" s="120">
        <f t="shared" si="127"/>
        <v>0.13412880713974307</v>
      </c>
      <c r="AX599" s="120">
        <f t="shared" si="128"/>
        <v>0.99999999999999967</v>
      </c>
      <c r="AY599" s="120">
        <f>SUMPRODUCT(AN599:AW599,幕後結果_最佳化!$Z$1005:$AI$1005)</f>
        <v>-2.2007342788255738E-2</v>
      </c>
      <c r="AZ599" s="120">
        <f>(SUMPRODUCT(AN599:AW599,MMULT(AN599:AW599,幕後結果!$AB$9:$AK$18)))*252</f>
        <v>2.183608020423684E-2</v>
      </c>
      <c r="BA599" s="120">
        <f t="shared" si="129"/>
        <v>0.14777036307811131</v>
      </c>
      <c r="BB599" s="115">
        <f t="shared" si="130"/>
        <v>-0.43924465932282897</v>
      </c>
      <c r="BC599" s="53"/>
      <c r="BD599" s="53"/>
    </row>
    <row r="600" spans="1:56">
      <c r="A600" s="88">
        <v>599</v>
      </c>
      <c r="B600" s="116">
        <v>0.33220006301303084</v>
      </c>
      <c r="C600" s="116">
        <v>0.71125902549132536</v>
      </c>
      <c r="D600" s="116">
        <v>0.2009600355267529</v>
      </c>
      <c r="E600" s="116">
        <v>0.31050011673424738</v>
      </c>
      <c r="F600" s="116">
        <v>0.92331454868847906</v>
      </c>
      <c r="G600" s="116">
        <v>0.61562181662262816</v>
      </c>
      <c r="H600" s="116">
        <v>0.62365287180088425</v>
      </c>
      <c r="I600" s="116">
        <v>0.83903443317793469</v>
      </c>
      <c r="J600" s="116">
        <v>0.92651620095883125</v>
      </c>
      <c r="K600" s="97">
        <v>0.84286274384336979</v>
      </c>
      <c r="L600" s="98"/>
      <c r="M600" s="99">
        <v>599</v>
      </c>
      <c r="N600" s="119">
        <v>-0.43384620536802615</v>
      </c>
      <c r="O600" s="119">
        <v>0.55706656712679614</v>
      </c>
      <c r="P600" s="119">
        <v>-0.8381970010981854</v>
      </c>
      <c r="Q600" s="119">
        <v>-0.49443325439228658</v>
      </c>
      <c r="R600" s="119">
        <v>1.427725433561742</v>
      </c>
      <c r="S600" s="119">
        <v>0.29400201092103145</v>
      </c>
      <c r="T600" s="119">
        <v>0.31508876791511986</v>
      </c>
      <c r="U600" s="116">
        <v>0.99049724794661742</v>
      </c>
      <c r="V600" s="116">
        <v>1.4503261215951775</v>
      </c>
      <c r="W600" s="91">
        <v>1.0062932795527264</v>
      </c>
      <c r="X600" s="53"/>
      <c r="Y600" s="92">
        <v>599</v>
      </c>
      <c r="Z600" s="116">
        <f>(幕後結果!$AB$2+幕後結果!$AB$4*幕後結果_最佳化!$N1601)*12/3</f>
        <v>-0.43469240182909896</v>
      </c>
      <c r="AA600" s="116">
        <f>(幕後結果!$AC$2+幕後結果!$AC$4*幕後結果_最佳化!$O1601)*12/3</f>
        <v>0.71010989464477936</v>
      </c>
      <c r="AB600" s="116">
        <f>(幕後結果!$AD$2+幕後結果!$AD$4*幕後結果_最佳化!$P1601)*12/3</f>
        <v>-0.65910069204676613</v>
      </c>
      <c r="AC600" s="116">
        <f>(幕後結果!$AE$2+幕後結果!$AE$4*幕後結果_最佳化!$Q1601)*12/3</f>
        <v>-0.44021510980928807</v>
      </c>
      <c r="AD600" s="116">
        <f>(幕後結果!$AF$2+幕後結果!$AF$4*幕後結果_最佳化!$R1601)*12/3</f>
        <v>0.19257847895507241</v>
      </c>
      <c r="AE600" s="116">
        <f>(幕後結果!$AG$2+幕後結果!$AG$4*幕後結果_最佳化!$S1601)*12/3</f>
        <v>0.47503265756527613</v>
      </c>
      <c r="AF600" s="116">
        <f>(幕後結果!$AH$2+幕後結果!$AH$4*幕後結果_最佳化!$T1601)*12/3</f>
        <v>0.16638481285437554</v>
      </c>
      <c r="AG600" s="116">
        <f>(幕後結果!$AI$2+幕後結果!$AI$4*幕後結果_最佳化!$U1601)*12/3</f>
        <v>0.63157561793399974</v>
      </c>
      <c r="AH600" s="116">
        <f>(幕後結果!$AJ$2+幕後結果!$AJ$4*幕後結果_最佳化!$V1601)*12/3</f>
        <v>0.59409224046093101</v>
      </c>
      <c r="AI600" s="93">
        <f>(幕後結果!$AK$2+幕後結果!$AK$4*幕後結果_最佳化!$W1601)*12/3</f>
        <v>1.2161743200661614</v>
      </c>
      <c r="AJ600" s="53"/>
      <c r="AK600" s="53"/>
      <c r="AL600" s="53"/>
      <c r="AM600" s="101">
        <v>599</v>
      </c>
      <c r="AN600" s="120">
        <f t="shared" si="118"/>
        <v>9.3856994164018007E-2</v>
      </c>
      <c r="AO600" s="120">
        <f t="shared" si="119"/>
        <v>0.10996682888551337</v>
      </c>
      <c r="AP600" s="120">
        <f t="shared" si="120"/>
        <v>0.11127704405925122</v>
      </c>
      <c r="AQ600" s="120">
        <f t="shared" si="121"/>
        <v>6.2521916658837301E-2</v>
      </c>
      <c r="AR600" s="120">
        <f t="shared" si="122"/>
        <v>0.11757422667874379</v>
      </c>
      <c r="AS600" s="120">
        <f t="shared" si="123"/>
        <v>7.4252066124578756E-2</v>
      </c>
      <c r="AT600" s="120">
        <f t="shared" si="124"/>
        <v>0.11084318096889742</v>
      </c>
      <c r="AU600" s="120">
        <f t="shared" si="125"/>
        <v>0.12703322272697459</v>
      </c>
      <c r="AV600" s="120">
        <f t="shared" si="126"/>
        <v>0.13479514977556117</v>
      </c>
      <c r="AW600" s="120">
        <f t="shared" si="127"/>
        <v>5.7879369957624549E-2</v>
      </c>
      <c r="AX600" s="120">
        <f t="shared" si="128"/>
        <v>1.0000000000000002</v>
      </c>
      <c r="AY600" s="120">
        <f>SUMPRODUCT(AN600:AW600,幕後結果_最佳化!$Z$1005:$AI$1005)</f>
        <v>3.1504274018986547E-2</v>
      </c>
      <c r="AZ600" s="120">
        <f>(SUMPRODUCT(AN600:AW600,MMULT(AN600:AW600,幕後結果!$AB$9:$AK$18)))*252</f>
        <v>2.4435172174183555E-2</v>
      </c>
      <c r="BA600" s="120">
        <f t="shared" si="129"/>
        <v>0.15631753636167489</v>
      </c>
      <c r="BB600" s="115">
        <f t="shared" si="130"/>
        <v>-7.2901136022556948E-2</v>
      </c>
      <c r="BC600" s="53"/>
      <c r="BD600" s="53"/>
    </row>
    <row r="601" spans="1:56">
      <c r="A601" s="88">
        <v>600</v>
      </c>
      <c r="B601" s="116">
        <v>0.94182017325152989</v>
      </c>
      <c r="C601" s="116">
        <v>0.55636035528465988</v>
      </c>
      <c r="D601" s="116">
        <v>0.72847915781404815</v>
      </c>
      <c r="E601" s="116">
        <v>0.68210741793980789</v>
      </c>
      <c r="F601" s="116">
        <v>0.82461627719072172</v>
      </c>
      <c r="G601" s="116">
        <v>0.56766858178491497</v>
      </c>
      <c r="H601" s="116">
        <v>0.14348019756317498</v>
      </c>
      <c r="I601" s="116">
        <v>0.4575836253476806</v>
      </c>
      <c r="J601" s="116">
        <v>1.6393238143004751E-2</v>
      </c>
      <c r="K601" s="97">
        <v>0.71142905066102369</v>
      </c>
      <c r="L601" s="98"/>
      <c r="M601" s="99">
        <v>600</v>
      </c>
      <c r="N601" s="119">
        <v>1.5702384239836364</v>
      </c>
      <c r="O601" s="119">
        <v>0.14174770851383495</v>
      </c>
      <c r="P601" s="119">
        <v>0.60821982991841939</v>
      </c>
      <c r="Q601" s="119">
        <v>0.47360001592148154</v>
      </c>
      <c r="R601" s="119">
        <v>0.93310173072767422</v>
      </c>
      <c r="S601" s="119">
        <v>0.1704416282725135</v>
      </c>
      <c r="T601" s="119">
        <v>-1.0648133666240325</v>
      </c>
      <c r="U601" s="116">
        <v>-0.10652319810417066</v>
      </c>
      <c r="V601" s="116">
        <v>-2.1346883371994321</v>
      </c>
      <c r="W601" s="91">
        <v>0.55756436060399683</v>
      </c>
      <c r="X601" s="53"/>
      <c r="Y601" s="92">
        <v>600</v>
      </c>
      <c r="Z601" s="116">
        <f>(幕後結果!$AB$2+幕後結果!$AB$4*幕後結果_最佳化!$N1602)*12/3</f>
        <v>2.7782503478288465</v>
      </c>
      <c r="AA601" s="116">
        <f>(幕後結果!$AC$2+幕後結果!$AC$4*幕後結果_最佳化!$O1602)*12/3</f>
        <v>0.30887610912090635</v>
      </c>
      <c r="AB601" s="116">
        <f>(幕後結果!$AD$2+幕後結果!$AD$4*幕後結果_最佳化!$P1602)*12/3</f>
        <v>0.83066082200840352</v>
      </c>
      <c r="AC601" s="116">
        <f>(幕後結果!$AE$2+幕後結果!$AE$4*幕後結果_最佳化!$Q1602)*12/3</f>
        <v>0.73317359993642894</v>
      </c>
      <c r="AD601" s="116">
        <f>(幕後結果!$AF$2+幕後結果!$AF$4*幕後結果_最佳化!$R1602)*12/3</f>
        <v>0.42503384635604857</v>
      </c>
      <c r="AE601" s="116">
        <f>(幕後結果!$AG$2+幕後結果!$AG$4*幕後結果_最佳化!$S1602)*12/3</f>
        <v>0.95861967977967355</v>
      </c>
      <c r="AF601" s="116">
        <f>(幕後結果!$AH$2+幕後結果!$AH$4*幕後結果_最佳化!$T1602)*12/3</f>
        <v>-0.28604423881852709</v>
      </c>
      <c r="AG601" s="116">
        <f>(幕後結果!$AI$2+幕後結果!$AI$4*幕後結果_最佳化!$U1602)*12/3</f>
        <v>0.21185630717489903</v>
      </c>
      <c r="AH601" s="116">
        <f>(幕後結果!$AJ$2+幕後結果!$AJ$4*幕後結果_最佳化!$V1602)*12/3</f>
        <v>-0.84915916834050753</v>
      </c>
      <c r="AI601" s="93">
        <f>(幕後結果!$AK$2+幕後結果!$AK$4*幕後結果_最佳化!$W1602)*12/3</f>
        <v>0.41132763999919453</v>
      </c>
      <c r="AJ601" s="53"/>
      <c r="AK601" s="53"/>
      <c r="AL601" s="53"/>
      <c r="AM601" s="101">
        <v>600</v>
      </c>
      <c r="AN601" s="120">
        <f t="shared" si="118"/>
        <v>5.1707919206995856E-2</v>
      </c>
      <c r="AO601" s="120">
        <f t="shared" si="119"/>
        <v>8.917609013500935E-2</v>
      </c>
      <c r="AP601" s="120">
        <f t="shared" si="120"/>
        <v>6.9936646379951575E-2</v>
      </c>
      <c r="AQ601" s="120">
        <f t="shared" si="121"/>
        <v>0.15868044026326997</v>
      </c>
      <c r="AR601" s="120">
        <f t="shared" si="122"/>
        <v>2.869562067632949E-2</v>
      </c>
      <c r="AS601" s="120">
        <f t="shared" si="123"/>
        <v>4.1667547518873249E-2</v>
      </c>
      <c r="AT601" s="120">
        <f t="shared" si="124"/>
        <v>1.4167243080889902E-2</v>
      </c>
      <c r="AU601" s="120">
        <f t="shared" si="125"/>
        <v>0.26298995408936571</v>
      </c>
      <c r="AV601" s="120">
        <f t="shared" si="126"/>
        <v>4.4876621990448881E-2</v>
      </c>
      <c r="AW601" s="120">
        <f t="shared" si="127"/>
        <v>0.23810191665886604</v>
      </c>
      <c r="AX601" s="120">
        <f t="shared" si="128"/>
        <v>1</v>
      </c>
      <c r="AY601" s="120">
        <f>SUMPRODUCT(AN601:AW601,幕後結果_最佳化!$Z$1005:$AI$1005)</f>
        <v>0.11425017833877379</v>
      </c>
      <c r="AZ601" s="120">
        <f>(SUMPRODUCT(AN601:AW601,MMULT(AN601:AW601,幕後結果!$AB$9:$AK$18)))*252</f>
        <v>2.4279294801499155E-2</v>
      </c>
      <c r="BA601" s="120">
        <f t="shared" si="129"/>
        <v>0.15581814657317405</v>
      </c>
      <c r="BB601" s="115">
        <f t="shared" si="130"/>
        <v>0.45790673235396823</v>
      </c>
      <c r="BC601" s="53"/>
      <c r="BD601" s="53"/>
    </row>
    <row r="602" spans="1:56">
      <c r="A602" s="88">
        <v>601</v>
      </c>
      <c r="B602" s="116">
        <v>0.69930413677187198</v>
      </c>
      <c r="C602" s="116">
        <v>0.74866255593165043</v>
      </c>
      <c r="D602" s="116">
        <v>0.90444037720666937</v>
      </c>
      <c r="E602" s="116">
        <v>0.77182033063538236</v>
      </c>
      <c r="F602" s="116">
        <v>0.49527123043729571</v>
      </c>
      <c r="G602" s="116">
        <v>0.99370026660518151</v>
      </c>
      <c r="H602" s="116">
        <v>0.12234026957136956</v>
      </c>
      <c r="I602" s="116">
        <v>0.71025881294175308</v>
      </c>
      <c r="J602" s="116">
        <v>0.79673525873947582</v>
      </c>
      <c r="K602" s="97">
        <v>4.3759174602706397E-2</v>
      </c>
      <c r="L602" s="98"/>
      <c r="M602" s="99">
        <v>601</v>
      </c>
      <c r="N602" s="119">
        <v>0.52240018610676886</v>
      </c>
      <c r="O602" s="119">
        <v>0.6702869443447621</v>
      </c>
      <c r="P602" s="119">
        <v>1.3072752534687835</v>
      </c>
      <c r="Q602" s="119">
        <v>0.74485507070934953</v>
      </c>
      <c r="R602" s="119">
        <v>-1.185354506765441E-2</v>
      </c>
      <c r="S602" s="119">
        <v>2.4948942652799033</v>
      </c>
      <c r="T602" s="119">
        <v>-1.1633672303259643</v>
      </c>
      <c r="U602" s="116">
        <v>0.5541409686120824</v>
      </c>
      <c r="V602" s="116">
        <v>0.83001645097301124</v>
      </c>
      <c r="W602" s="91">
        <v>-1.7086362517562088</v>
      </c>
      <c r="X602" s="53"/>
      <c r="Y602" s="92">
        <v>601</v>
      </c>
      <c r="Z602" s="116">
        <f>(幕後結果!$AB$2+幕後結果!$AB$4*幕後結果_最佳化!$N1603)*12/3</f>
        <v>1.0983590798188845</v>
      </c>
      <c r="AA602" s="116">
        <f>(幕後結果!$AC$2+幕後結果!$AC$4*幕後結果_最佳化!$O1603)*12/3</f>
        <v>0.74206229943777602</v>
      </c>
      <c r="AB602" s="116">
        <f>(幕後結果!$AD$2+幕後結果!$AD$4*幕後結果_最佳化!$P1603)*12/3</f>
        <v>1.195729226801646</v>
      </c>
      <c r="AC602" s="116">
        <f>(幕後結果!$AE$2+幕後結果!$AE$4*幕後結果_最佳化!$Q1603)*12/3</f>
        <v>0.89823591693348037</v>
      </c>
      <c r="AD602" s="116">
        <f>(幕後結果!$AF$2+幕後結果!$AF$4*幕後結果_最佳化!$R1603)*12/3</f>
        <v>-0.18407459608939289</v>
      </c>
      <c r="AE602" s="116">
        <f>(幕後結果!$AG$2+幕後結果!$AG$4*幕後結果_最佳化!$S1603)*12/3</f>
        <v>2.44063215913474</v>
      </c>
      <c r="AF602" s="116">
        <f>(幕後結果!$AH$2+幕後結果!$AH$4*幕後結果_最佳化!$T1603)*12/3</f>
        <v>-0.36955966163008941</v>
      </c>
      <c r="AG602" s="116">
        <f>(幕後結果!$AI$2+幕後結果!$AI$4*幕後結果_最佳化!$U1603)*12/3</f>
        <v>0.72576067124440746</v>
      </c>
      <c r="AH602" s="116">
        <f>(幕後結果!$AJ$2+幕後結果!$AJ$4*幕後結果_最佳化!$V1603)*12/3</f>
        <v>0.511736181188859</v>
      </c>
      <c r="AI602" s="93">
        <f>(幕後結果!$AK$2+幕後結果!$AK$4*幕後結果_最佳化!$W1603)*12/3</f>
        <v>7.1465064975510445E-2</v>
      </c>
      <c r="AJ602" s="53"/>
      <c r="AK602" s="53"/>
      <c r="AL602" s="53"/>
      <c r="AM602" s="101">
        <v>601</v>
      </c>
      <c r="AN602" s="120">
        <f t="shared" si="118"/>
        <v>5.0494606881886887E-3</v>
      </c>
      <c r="AO602" s="120">
        <f t="shared" si="119"/>
        <v>0.11413206029223734</v>
      </c>
      <c r="AP602" s="120">
        <f t="shared" si="120"/>
        <v>0.16275887360160779</v>
      </c>
      <c r="AQ602" s="120">
        <f t="shared" si="121"/>
        <v>0.11798813007912717</v>
      </c>
      <c r="AR602" s="120">
        <f t="shared" si="122"/>
        <v>0.18439481640142799</v>
      </c>
      <c r="AS602" s="120">
        <f t="shared" si="123"/>
        <v>0.15279174621113417</v>
      </c>
      <c r="AT602" s="120">
        <f t="shared" si="124"/>
        <v>2.4772442991893892E-2</v>
      </c>
      <c r="AU602" s="120">
        <f t="shared" si="125"/>
        <v>5.2481841218508941E-2</v>
      </c>
      <c r="AV602" s="120">
        <f t="shared" si="126"/>
        <v>0.13721806586550542</v>
      </c>
      <c r="AW602" s="120">
        <f t="shared" si="127"/>
        <v>4.8412562650368633E-2</v>
      </c>
      <c r="AX602" s="120">
        <f t="shared" si="128"/>
        <v>1</v>
      </c>
      <c r="AY602" s="120">
        <f>SUMPRODUCT(AN602:AW602,幕後結果_最佳化!$Z$1005:$AI$1005)</f>
        <v>1.9197325015128421E-2</v>
      </c>
      <c r="AZ602" s="120">
        <f>(SUMPRODUCT(AN602:AW602,MMULT(AN602:AW602,幕後結果!$AB$9:$AK$18)))*252</f>
        <v>2.3060857479941004E-2</v>
      </c>
      <c r="BA602" s="120">
        <f t="shared" si="129"/>
        <v>0.15185801750299852</v>
      </c>
      <c r="BB602" s="115">
        <f t="shared" si="130"/>
        <v>-0.15608444897816184</v>
      </c>
      <c r="BC602" s="53"/>
      <c r="BD602" s="53"/>
    </row>
    <row r="603" spans="1:56">
      <c r="A603" s="88">
        <v>602</v>
      </c>
      <c r="B603" s="116">
        <v>0.2219973997629332</v>
      </c>
      <c r="C603" s="116">
        <v>0.9978266871135828</v>
      </c>
      <c r="D603" s="116">
        <v>0.4373301430138794</v>
      </c>
      <c r="E603" s="116">
        <v>0.33997514745664792</v>
      </c>
      <c r="F603" s="116">
        <v>5.2894420596846237E-2</v>
      </c>
      <c r="G603" s="116">
        <v>0.74964083311286767</v>
      </c>
      <c r="H603" s="116">
        <v>0.69261185552488058</v>
      </c>
      <c r="I603" s="116">
        <v>0.77350332704742875</v>
      </c>
      <c r="J603" s="116">
        <v>0.59228671459477011</v>
      </c>
      <c r="K603" s="97">
        <v>0.51014754013186447</v>
      </c>
      <c r="L603" s="98"/>
      <c r="M603" s="99">
        <v>602</v>
      </c>
      <c r="N603" s="119">
        <v>-0.76546483315910741</v>
      </c>
      <c r="O603" s="119">
        <v>2.8518452341382932</v>
      </c>
      <c r="P603" s="119">
        <v>-0.15774176846142654</v>
      </c>
      <c r="Q603" s="119">
        <v>-0.41253095747160373</v>
      </c>
      <c r="R603" s="119">
        <v>-1.6174144845938496</v>
      </c>
      <c r="S603" s="119">
        <v>0.67335993082006473</v>
      </c>
      <c r="T603" s="119">
        <v>0.50326739200204285</v>
      </c>
      <c r="U603" s="116">
        <v>0.75043402342194043</v>
      </c>
      <c r="V603" s="116">
        <v>0.2334312223575124</v>
      </c>
      <c r="W603" s="91">
        <v>2.5438854476363001E-2</v>
      </c>
      <c r="X603" s="53"/>
      <c r="Y603" s="92">
        <v>602</v>
      </c>
      <c r="Z603" s="116">
        <f>(幕後結果!$AB$2+幕後結果!$AB$4*幕後結果_最佳化!$N1604)*12/3</f>
        <v>-0.96634243806412579</v>
      </c>
      <c r="AA603" s="116">
        <f>(幕後結果!$AC$2+幕後結果!$AC$4*幕後結果_最佳化!$O1604)*12/3</f>
        <v>2.3735457965230591</v>
      </c>
      <c r="AB603" s="116">
        <f>(幕後結果!$AD$2+幕後結果!$AD$4*幕後結果_最佳化!$P1604)*12/3</f>
        <v>-4.8859743344202823E-2</v>
      </c>
      <c r="AC603" s="116">
        <f>(幕後結果!$AE$2+幕後結果!$AE$4*幕後結果_最佳化!$Q1604)*12/3</f>
        <v>-0.20776160648742037</v>
      </c>
      <c r="AD603" s="116">
        <f>(幕後結果!$AF$2+幕後結果!$AF$4*幕後結果_最佳化!$R1604)*12/3</f>
        <v>-1.4884506084263052</v>
      </c>
      <c r="AE603" s="116">
        <f>(幕後結果!$AG$2+幕後結果!$AG$4*幕後結果_最佳化!$S1604)*12/3</f>
        <v>1.0273587910269237</v>
      </c>
      <c r="AF603" s="116">
        <f>(幕後結果!$AH$2+幕後結果!$AH$4*幕後結果_最佳化!$T1604)*12/3</f>
        <v>0.31437576231544978</v>
      </c>
      <c r="AG603" s="116">
        <f>(幕後結果!$AI$2+幕後結果!$AI$4*幕後結果_最佳化!$U1604)*12/3</f>
        <v>0.54859645506344923</v>
      </c>
      <c r="AH603" s="116">
        <f>(幕後結果!$AJ$2+幕後結果!$AJ$4*幕後結果_最佳化!$V1604)*12/3</f>
        <v>-0.12068376056055945</v>
      </c>
      <c r="AI603" s="93">
        <f>(幕後結果!$AK$2+幕後結果!$AK$4*幕後結果_最佳化!$W1604)*12/3</f>
        <v>0.10417194521678019</v>
      </c>
      <c r="AJ603" s="53"/>
      <c r="AK603" s="53"/>
      <c r="AL603" s="53"/>
      <c r="AM603" s="101">
        <v>602</v>
      </c>
      <c r="AN603" s="120">
        <f t="shared" si="118"/>
        <v>0.17759339040247241</v>
      </c>
      <c r="AO603" s="120">
        <f t="shared" si="119"/>
        <v>0.1748157273774798</v>
      </c>
      <c r="AP603" s="120">
        <f t="shared" si="120"/>
        <v>3.5513513311086688E-2</v>
      </c>
      <c r="AQ603" s="120">
        <f t="shared" si="121"/>
        <v>2.0579655700931364E-2</v>
      </c>
      <c r="AR603" s="120">
        <f t="shared" si="122"/>
        <v>0.13708128233386208</v>
      </c>
      <c r="AS603" s="120">
        <f t="shared" si="123"/>
        <v>0.12892291187200489</v>
      </c>
      <c r="AT603" s="120">
        <f t="shared" si="124"/>
        <v>6.1063064747617732E-2</v>
      </c>
      <c r="AU603" s="120">
        <f t="shared" si="125"/>
        <v>0.14113038779641121</v>
      </c>
      <c r="AV603" s="120">
        <f t="shared" si="126"/>
        <v>2.5995783140188574E-2</v>
      </c>
      <c r="AW603" s="120">
        <f t="shared" si="127"/>
        <v>9.7304283317945092E-2</v>
      </c>
      <c r="AX603" s="120">
        <f t="shared" si="128"/>
        <v>0.99999999999999978</v>
      </c>
      <c r="AY603" s="120">
        <f>SUMPRODUCT(AN603:AW603,幕後結果_最佳化!$Z$1005:$AI$1005)</f>
        <v>0.13207598358254224</v>
      </c>
      <c r="AZ603" s="120">
        <f>(SUMPRODUCT(AN603:AW603,MMULT(AN603:AW603,幕後結果!$AB$9:$AK$18)))*252</f>
        <v>3.2608837912138471E-2</v>
      </c>
      <c r="BA603" s="120">
        <f t="shared" si="129"/>
        <v>0.18057917352822964</v>
      </c>
      <c r="BB603" s="115">
        <f t="shared" si="130"/>
        <v>0.49383315827725571</v>
      </c>
      <c r="BC603" s="53"/>
      <c r="BD603" s="53"/>
    </row>
    <row r="604" spans="1:56">
      <c r="A604" s="88">
        <v>603</v>
      </c>
      <c r="B604" s="116">
        <v>0.94420754963446063</v>
      </c>
      <c r="C604" s="116">
        <v>0.80717595710422052</v>
      </c>
      <c r="D604" s="116">
        <v>0.24474523909746426</v>
      </c>
      <c r="E604" s="116">
        <v>5.8997956636008819E-2</v>
      </c>
      <c r="F604" s="116">
        <v>0.10221899084881625</v>
      </c>
      <c r="G604" s="116">
        <v>0.45961616679664807</v>
      </c>
      <c r="H604" s="116">
        <v>0.34422716301372436</v>
      </c>
      <c r="I604" s="116">
        <v>2.0104887864455634E-2</v>
      </c>
      <c r="J604" s="116">
        <v>0.52974092990081201</v>
      </c>
      <c r="K604" s="97">
        <v>0.90969070614472081</v>
      </c>
      <c r="L604" s="98"/>
      <c r="M604" s="99">
        <v>603</v>
      </c>
      <c r="N604" s="119">
        <v>1.5911096519398051</v>
      </c>
      <c r="O604" s="119">
        <v>0.86753656590403472</v>
      </c>
      <c r="P604" s="119">
        <v>-0.6911194501248028</v>
      </c>
      <c r="Q604" s="119">
        <v>-1.5632410279707878</v>
      </c>
      <c r="R604" s="119">
        <v>-1.2690086423311056</v>
      </c>
      <c r="S604" s="119">
        <v>-0.10140075949486564</v>
      </c>
      <c r="T604" s="119">
        <v>-0.40095354565054625</v>
      </c>
      <c r="U604" s="116">
        <v>-2.0515874207375298</v>
      </c>
      <c r="V604" s="116">
        <v>7.4618643387386274E-2</v>
      </c>
      <c r="W604" s="91">
        <v>1.3388528315499124</v>
      </c>
      <c r="X604" s="53"/>
      <c r="Y604" s="92">
        <v>603</v>
      </c>
      <c r="Z604" s="116">
        <f>(幕後結果!$AB$2+幕後結果!$AB$4*幕後結果_最佳化!$N1605)*12/3</f>
        <v>2.8117110408335741</v>
      </c>
      <c r="AA604" s="116">
        <f>(幕後結果!$AC$2+幕後結果!$AC$4*幕後結果_最佳化!$O1605)*12/3</f>
        <v>0.82850473120236889</v>
      </c>
      <c r="AB604" s="116">
        <f>(幕後結果!$AD$2+幕後結果!$AD$4*幕後結果_最佳化!$P1605)*12/3</f>
        <v>-0.12040170982228011</v>
      </c>
      <c r="AC604" s="116">
        <f>(幕後結果!$AE$2+幕後結果!$AE$4*幕後結果_最佳化!$Q1605)*12/3</f>
        <v>-0.88784823421152692</v>
      </c>
      <c r="AD604" s="116">
        <f>(幕後結果!$AF$2+幕後結果!$AF$4*幕後結果_最佳化!$R1605)*12/3</f>
        <v>-0.97328399588400816</v>
      </c>
      <c r="AE604" s="116">
        <f>(幕後結果!$AG$2+幕後結果!$AG$4*幕後結果_最佳化!$S1605)*12/3</f>
        <v>0.3268097076186729</v>
      </c>
      <c r="AF604" s="116">
        <f>(幕後結果!$AH$2+幕後結果!$AH$4*幕後結果_最佳化!$T1605)*12/3</f>
        <v>-0.1424897195094707</v>
      </c>
      <c r="AG604" s="116">
        <f>(幕後結果!$AI$2+幕後結果!$AI$4*幕後結果_最佳化!$U1605)*12/3</f>
        <v>-0.86308879175207653</v>
      </c>
      <c r="AH604" s="116">
        <f>(幕後結果!$AJ$2+幕後結果!$AJ$4*幕後結果_最佳化!$V1605)*12/3</f>
        <v>-0.79948550902009996</v>
      </c>
      <c r="AI604" s="93">
        <f>(幕後結果!$AK$2+幕後結果!$AK$4*幕後結果_最佳化!$W1605)*12/3</f>
        <v>0.33739148901401128</v>
      </c>
      <c r="AJ604" s="53"/>
      <c r="AK604" s="53"/>
      <c r="AL604" s="53"/>
      <c r="AM604" s="101">
        <v>603</v>
      </c>
      <c r="AN604" s="120">
        <f t="shared" si="118"/>
        <v>3.1117498016963296E-2</v>
      </c>
      <c r="AO604" s="120">
        <f t="shared" si="119"/>
        <v>2.172729266680018E-2</v>
      </c>
      <c r="AP604" s="120">
        <f t="shared" si="120"/>
        <v>0.1482409581831845</v>
      </c>
      <c r="AQ604" s="120">
        <f t="shared" si="121"/>
        <v>7.3611621667093202E-2</v>
      </c>
      <c r="AR604" s="120">
        <f t="shared" si="122"/>
        <v>7.8028080415914539E-2</v>
      </c>
      <c r="AS604" s="120">
        <f t="shared" si="123"/>
        <v>7.2235748864093605E-2</v>
      </c>
      <c r="AT604" s="120">
        <f t="shared" si="124"/>
        <v>0.24512562948607033</v>
      </c>
      <c r="AU604" s="120">
        <f t="shared" si="125"/>
        <v>3.9030105749459691E-2</v>
      </c>
      <c r="AV604" s="120">
        <f t="shared" si="126"/>
        <v>0.21517083212169205</v>
      </c>
      <c r="AW604" s="120">
        <f t="shared" si="127"/>
        <v>7.5712232828728576E-2</v>
      </c>
      <c r="AX604" s="120">
        <f t="shared" si="128"/>
        <v>1</v>
      </c>
      <c r="AY604" s="120">
        <f>SUMPRODUCT(AN604:AW604,幕後結果_最佳化!$Z$1005:$AI$1005)</f>
        <v>-1.5085161173270443E-2</v>
      </c>
      <c r="AZ604" s="120">
        <f>(SUMPRODUCT(AN604:AW604,MMULT(AN604:AW604,幕後結果!$AB$9:$AK$18)))*252</f>
        <v>2.4380151260478464E-2</v>
      </c>
      <c r="BA604" s="120">
        <f t="shared" si="129"/>
        <v>0.15614144632504998</v>
      </c>
      <c r="BB604" s="115">
        <f t="shared" si="130"/>
        <v>-0.37136303356995237</v>
      </c>
      <c r="BC604" s="53"/>
      <c r="BD604" s="53"/>
    </row>
    <row r="605" spans="1:56">
      <c r="A605" s="88">
        <v>604</v>
      </c>
      <c r="B605" s="116">
        <v>0.40188705079365938</v>
      </c>
      <c r="C605" s="116">
        <v>0.87053442045267193</v>
      </c>
      <c r="D605" s="116">
        <v>0.31036869027980507</v>
      </c>
      <c r="E605" s="116">
        <v>0.15472751354049685</v>
      </c>
      <c r="F605" s="116">
        <v>0.64441183992017659</v>
      </c>
      <c r="G605" s="116">
        <v>0.34260045134849015</v>
      </c>
      <c r="H605" s="116">
        <v>5.4820215660205118E-3</v>
      </c>
      <c r="I605" s="116">
        <v>0.54283233653348528</v>
      </c>
      <c r="J605" s="116">
        <v>0.87652712919684883</v>
      </c>
      <c r="K605" s="97">
        <v>0.65041700024768123</v>
      </c>
      <c r="L605" s="98"/>
      <c r="M605" s="99">
        <v>604</v>
      </c>
      <c r="N605" s="119">
        <v>-0.24846570511234042</v>
      </c>
      <c r="O605" s="119">
        <v>1.1289210047565204</v>
      </c>
      <c r="P605" s="119">
        <v>-0.49480555817062111</v>
      </c>
      <c r="Q605" s="119">
        <v>-1.0163662164255765</v>
      </c>
      <c r="R605" s="119">
        <v>0.37027671685222752</v>
      </c>
      <c r="S605" s="119">
        <v>-0.40537633598543271</v>
      </c>
      <c r="T605" s="119">
        <v>-2.5438427486229327</v>
      </c>
      <c r="U605" s="116">
        <v>0.10757185113203308</v>
      </c>
      <c r="V605" s="116">
        <v>1.1577998083821677</v>
      </c>
      <c r="W605" s="91">
        <v>0.38644652453461609</v>
      </c>
      <c r="X605" s="53"/>
      <c r="Y605" s="92">
        <v>604</v>
      </c>
      <c r="Z605" s="116">
        <f>(幕後結果!$AB$2+幕後結果!$AB$4*幕後結果_最佳化!$N1606)*12/3</f>
        <v>-0.13749091367779509</v>
      </c>
      <c r="AA605" s="116">
        <f>(幕後結果!$AC$2+幕後結果!$AC$4*幕後結果_最佳化!$O1606)*12/3</f>
        <v>1.1108238588217767</v>
      </c>
      <c r="AB605" s="116">
        <f>(幕後結果!$AD$2+幕後結果!$AD$4*幕後結果_最佳化!$P1606)*12/3</f>
        <v>-0.31927684333232309</v>
      </c>
      <c r="AC605" s="116">
        <f>(幕後結果!$AE$2+幕後結果!$AE$4*幕後結果_最佳化!$Q1606)*12/3</f>
        <v>-0.71863030988484355</v>
      </c>
      <c r="AD605" s="116">
        <f>(幕後結果!$AF$2+幕後結果!$AF$4*幕後結果_最佳化!$R1606)*12/3</f>
        <v>-0.33170479981665441</v>
      </c>
      <c r="AE605" s="116">
        <f>(幕後結果!$AG$2+幕後結果!$AG$4*幕後結果_最佳化!$S1606)*12/3</f>
        <v>4.72066707464881E-2</v>
      </c>
      <c r="AF605" s="116">
        <f>(幕後結果!$AH$2+幕後結果!$AH$4*幕後結果_最佳化!$T1606)*12/3</f>
        <v>-1.1912001828686098</v>
      </c>
      <c r="AG605" s="116">
        <f>(幕後結果!$AI$2+幕後結果!$AI$4*幕後結果_最佳化!$U1606)*12/3</f>
        <v>0.14007170412689396</v>
      </c>
      <c r="AH605" s="116">
        <f>(幕後結果!$AJ$2+幕後結果!$AJ$4*幕後結果_最佳化!$V1606)*12/3</f>
        <v>-0.25784328182019867</v>
      </c>
      <c r="AI605" s="93">
        <f>(幕後結果!$AK$2+幕後結果!$AK$4*幕後結果_最佳化!$W1606)*12/3</f>
        <v>0.22684784567271463</v>
      </c>
      <c r="AJ605" s="53"/>
      <c r="AK605" s="53"/>
      <c r="AL605" s="53"/>
      <c r="AM605" s="101">
        <v>604</v>
      </c>
      <c r="AN605" s="120">
        <f t="shared" si="118"/>
        <v>6.2680236806114301E-2</v>
      </c>
      <c r="AO605" s="120">
        <f t="shared" si="119"/>
        <v>0.22810267799291689</v>
      </c>
      <c r="AP605" s="120">
        <f t="shared" si="120"/>
        <v>1.5115091942646394E-2</v>
      </c>
      <c r="AQ605" s="120">
        <f t="shared" si="121"/>
        <v>0.26471300715764662</v>
      </c>
      <c r="AR605" s="120">
        <f t="shared" si="122"/>
        <v>2.7167931336630875E-2</v>
      </c>
      <c r="AS605" s="120">
        <f t="shared" si="123"/>
        <v>4.8407461767568848E-2</v>
      </c>
      <c r="AT605" s="120">
        <f t="shared" si="124"/>
        <v>2.5597219776633408E-2</v>
      </c>
      <c r="AU605" s="120">
        <f t="shared" si="125"/>
        <v>7.7287250539306809E-2</v>
      </c>
      <c r="AV605" s="120">
        <f t="shared" si="126"/>
        <v>0.2021721461983311</v>
      </c>
      <c r="AW605" s="120">
        <f t="shared" si="127"/>
        <v>4.8756976482204749E-2</v>
      </c>
      <c r="AX605" s="120">
        <f t="shared" si="128"/>
        <v>1</v>
      </c>
      <c r="AY605" s="120">
        <f>SUMPRODUCT(AN605:AW605,幕後結果_最佳化!$Z$1005:$AI$1005)</f>
        <v>7.1048043690280838E-2</v>
      </c>
      <c r="AZ605" s="120">
        <f>(SUMPRODUCT(AN605:AW605,MMULT(AN605:AW605,幕後結果!$AB$9:$AK$18)))*252</f>
        <v>2.760237838649195E-2</v>
      </c>
      <c r="BA605" s="120">
        <f t="shared" si="129"/>
        <v>0.16613963520632863</v>
      </c>
      <c r="BB605" s="115">
        <f t="shared" si="130"/>
        <v>0.16942401285114062</v>
      </c>
      <c r="BC605" s="53"/>
      <c r="BD605" s="53"/>
    </row>
    <row r="606" spans="1:56">
      <c r="A606" s="88">
        <v>605</v>
      </c>
      <c r="B606" s="116">
        <v>0.37268941468184069</v>
      </c>
      <c r="C606" s="116">
        <v>0.52776516086504466</v>
      </c>
      <c r="D606" s="116">
        <v>3.7003294664049058E-2</v>
      </c>
      <c r="E606" s="116">
        <v>6.4055874626936848E-2</v>
      </c>
      <c r="F606" s="116">
        <v>0.6766380406416026</v>
      </c>
      <c r="G606" s="116">
        <v>0.40910261941296455</v>
      </c>
      <c r="H606" s="116">
        <v>0.39148175565484911</v>
      </c>
      <c r="I606" s="116">
        <v>0.9847803679369731</v>
      </c>
      <c r="J606" s="116">
        <v>2.5143297699731226E-2</v>
      </c>
      <c r="K606" s="97">
        <v>0.52564932391714736</v>
      </c>
      <c r="L606" s="98"/>
      <c r="M606" s="99">
        <v>605</v>
      </c>
      <c r="N606" s="119">
        <v>-0.32473871708160906</v>
      </c>
      <c r="O606" s="119">
        <v>6.9653217562456488E-2</v>
      </c>
      <c r="P606" s="119">
        <v>-1.7865726259174339</v>
      </c>
      <c r="Q606" s="119">
        <v>-1.5215903809447393</v>
      </c>
      <c r="R606" s="119">
        <v>0.45831810487108021</v>
      </c>
      <c r="S606" s="119">
        <v>-0.22985397830531176</v>
      </c>
      <c r="T606" s="119">
        <v>-0.27545914285787071</v>
      </c>
      <c r="U606" s="116">
        <v>2.1643269719085962</v>
      </c>
      <c r="V606" s="116">
        <v>-1.957518018910184</v>
      </c>
      <c r="W606" s="91">
        <v>6.4337678898577499E-2</v>
      </c>
      <c r="X606" s="53"/>
      <c r="Y606" s="92">
        <v>605</v>
      </c>
      <c r="Z606" s="116">
        <f>(幕後結果!$AB$2+幕後結果!$AB$4*幕後結果_最佳化!$N1607)*12/3</f>
        <v>-0.25977158846173098</v>
      </c>
      <c r="AA606" s="116">
        <f>(幕後結果!$AC$2+幕後結果!$AC$4*幕後結果_最佳化!$O1607)*12/3</f>
        <v>0.35480165770290939</v>
      </c>
      <c r="AB606" s="116">
        <f>(幕後結果!$AD$2+幕後結果!$AD$4*幕後結果_最佳化!$P1607)*12/3</f>
        <v>-1.4015394985915901</v>
      </c>
      <c r="AC606" s="116">
        <f>(幕後結果!$AE$2+幕後結果!$AE$4*幕後結果_最佳化!$Q1607)*12/3</f>
        <v>-1.3306140214638389</v>
      </c>
      <c r="AD606" s="116">
        <f>(幕後結果!$AF$2+幕後結果!$AF$4*幕後結果_最佳化!$R1607)*12/3</f>
        <v>-0.44613126057150115</v>
      </c>
      <c r="AE606" s="116">
        <f>(幕後結果!$AG$2+幕後結果!$AG$4*幕後結果_最佳化!$S1607)*12/3</f>
        <v>-0.15778645897808807</v>
      </c>
      <c r="AF606" s="116">
        <f>(幕後結果!$AH$2+幕後結果!$AH$4*幕後結果_最佳化!$T1607)*12/3</f>
        <v>-0.28443337154373927</v>
      </c>
      <c r="AG606" s="116">
        <f>(幕後結果!$AI$2+幕後結果!$AI$4*幕後結果_最佳化!$U1607)*12/3</f>
        <v>0.73622134647107496</v>
      </c>
      <c r="AH606" s="116">
        <f>(幕後結果!$AJ$2+幕後結果!$AJ$4*幕後結果_最佳化!$V1607)*12/3</f>
        <v>-1.130929742053967</v>
      </c>
      <c r="AI606" s="93">
        <f>(幕後結果!$AK$2+幕後結果!$AK$4*幕後結果_最佳化!$W1607)*12/3</f>
        <v>-0.19794116460245814</v>
      </c>
      <c r="AJ606" s="53"/>
      <c r="AK606" s="53"/>
      <c r="AL606" s="53"/>
      <c r="AM606" s="101">
        <v>605</v>
      </c>
      <c r="AN606" s="120">
        <f t="shared" si="118"/>
        <v>6.1224169510129711E-2</v>
      </c>
      <c r="AO606" s="120">
        <f t="shared" si="119"/>
        <v>0.15836275647706288</v>
      </c>
      <c r="AP606" s="120">
        <f t="shared" si="120"/>
        <v>6.9268248212544389E-2</v>
      </c>
      <c r="AQ606" s="120">
        <f t="shared" si="121"/>
        <v>0.10472447282495199</v>
      </c>
      <c r="AR606" s="120">
        <f t="shared" si="122"/>
        <v>0.15559234359192475</v>
      </c>
      <c r="AS606" s="120">
        <f t="shared" si="123"/>
        <v>0.15544729857744466</v>
      </c>
      <c r="AT606" s="120">
        <f t="shared" si="124"/>
        <v>4.8240255158362583E-2</v>
      </c>
      <c r="AU606" s="120">
        <f t="shared" si="125"/>
        <v>2.4273155671326426E-2</v>
      </c>
      <c r="AV606" s="120">
        <f t="shared" si="126"/>
        <v>0.12097969351735864</v>
      </c>
      <c r="AW606" s="120">
        <f t="shared" si="127"/>
        <v>0.10188760645889403</v>
      </c>
      <c r="AX606" s="120">
        <f t="shared" si="128"/>
        <v>1</v>
      </c>
      <c r="AY606" s="120">
        <f>SUMPRODUCT(AN606:AW606,幕後結果_最佳化!$Z$1005:$AI$1005)</f>
        <v>7.7571195386228142E-2</v>
      </c>
      <c r="AZ606" s="120">
        <f>(SUMPRODUCT(AN606:AW606,MMULT(AN606:AW606,幕後結果!$AB$9:$AK$18)))*252</f>
        <v>2.338559082192436E-2</v>
      </c>
      <c r="BA606" s="120">
        <f t="shared" si="129"/>
        <v>0.1529234802831938</v>
      </c>
      <c r="BB606" s="115">
        <f t="shared" si="130"/>
        <v>0.22672251064402754</v>
      </c>
      <c r="BC606" s="53"/>
      <c r="BD606" s="53"/>
    </row>
    <row r="607" spans="1:56">
      <c r="A607" s="88">
        <v>606</v>
      </c>
      <c r="B607" s="116">
        <v>0.49057875876121848</v>
      </c>
      <c r="C607" s="116">
        <v>0.17225682043544199</v>
      </c>
      <c r="D607" s="116">
        <v>6.8842103861816994E-2</v>
      </c>
      <c r="E607" s="116">
        <v>0.2440344362842084</v>
      </c>
      <c r="F607" s="116">
        <v>0.35484617381267314</v>
      </c>
      <c r="G607" s="116">
        <v>0.83511191509870786</v>
      </c>
      <c r="H607" s="116">
        <v>0.1728798137261407</v>
      </c>
      <c r="I607" s="116">
        <v>2.0161727596096801E-2</v>
      </c>
      <c r="J607" s="116">
        <v>0.80205196702103843</v>
      </c>
      <c r="K607" s="97">
        <v>7.4573473089685649E-2</v>
      </c>
      <c r="L607" s="98"/>
      <c r="M607" s="99">
        <v>606</v>
      </c>
      <c r="N607" s="119">
        <v>-2.3617745142269001E-2</v>
      </c>
      <c r="O607" s="119">
        <v>-0.94528451685149395</v>
      </c>
      <c r="P607" s="119">
        <v>-1.484470258402032</v>
      </c>
      <c r="Q607" s="119">
        <v>-0.69338356634930121</v>
      </c>
      <c r="R607" s="119">
        <v>-0.37226930816101206</v>
      </c>
      <c r="S607" s="119">
        <v>0.97456482308472392</v>
      </c>
      <c r="T607" s="119">
        <v>-0.94284610076364816</v>
      </c>
      <c r="U607" s="116">
        <v>-2.0504200816811982</v>
      </c>
      <c r="V607" s="116">
        <v>0.8489734500536813</v>
      </c>
      <c r="W607" s="91">
        <v>-1.4425511735454091</v>
      </c>
      <c r="X607" s="53"/>
      <c r="Y607" s="92">
        <v>606</v>
      </c>
      <c r="Z607" s="116">
        <f>(幕後結果!$AB$2+幕後結果!$AB$4*幕後結果_最佳化!$N1608)*12/3</f>
        <v>0.22298469308085303</v>
      </c>
      <c r="AA607" s="116">
        <f>(幕後結果!$AC$2+幕後結果!$AC$4*幕後結果_最佳化!$O1608)*12/3</f>
        <v>-0.38886391234492867</v>
      </c>
      <c r="AB607" s="116">
        <f>(幕後結果!$AD$2+幕後結果!$AD$4*幕後結果_最佳化!$P1608)*12/3</f>
        <v>-1.175024235059015</v>
      </c>
      <c r="AC607" s="116">
        <f>(幕後結果!$AE$2+幕後結果!$AE$4*幕後結果_最佳化!$Q1608)*12/3</f>
        <v>-0.69660148949390666</v>
      </c>
      <c r="AD607" s="116">
        <f>(幕後結果!$AF$2+幕後結果!$AF$4*幕後結果_最佳化!$R1608)*12/3</f>
        <v>-0.8065734283991558</v>
      </c>
      <c r="AE607" s="116">
        <f>(幕後結果!$AG$2+幕後結果!$AG$4*幕後結果_最佳化!$S1608)*12/3</f>
        <v>0.78999260000492466</v>
      </c>
      <c r="AF607" s="116">
        <f>(幕後結果!$AH$2+幕後結果!$AH$4*幕後結果_最佳化!$T1608)*12/3</f>
        <v>-0.67189716829138069</v>
      </c>
      <c r="AG607" s="116">
        <f>(幕後結果!$AI$2+幕後結果!$AI$4*幕後結果_最佳化!$U1608)*12/3</f>
        <v>-0.84581603892288992</v>
      </c>
      <c r="AH607" s="116">
        <f>(幕後結果!$AJ$2+幕後結果!$AJ$4*幕後結果_最佳化!$V1608)*12/3</f>
        <v>-0.77842398694393244</v>
      </c>
      <c r="AI607" s="93">
        <f>(幕後結果!$AK$2+幕後結果!$AK$4*幕後結果_最佳化!$W1608)*12/3</f>
        <v>-0.98010067303250237</v>
      </c>
      <c r="AJ607" s="53"/>
      <c r="AK607" s="53"/>
      <c r="AL607" s="53"/>
      <c r="AM607" s="101">
        <v>606</v>
      </c>
      <c r="AN607" s="120">
        <f t="shared" si="118"/>
        <v>9.5157825759817419E-2</v>
      </c>
      <c r="AO607" s="120">
        <f t="shared" si="119"/>
        <v>2.1160803371669517E-2</v>
      </c>
      <c r="AP607" s="120">
        <f t="shared" si="120"/>
        <v>7.1719195541393402E-2</v>
      </c>
      <c r="AQ607" s="120">
        <f t="shared" si="121"/>
        <v>2.0957048098595471E-2</v>
      </c>
      <c r="AR607" s="120">
        <f t="shared" si="122"/>
        <v>0.18290400059452949</v>
      </c>
      <c r="AS607" s="120">
        <f t="shared" si="123"/>
        <v>0.17532679799360321</v>
      </c>
      <c r="AT607" s="120">
        <f t="shared" si="124"/>
        <v>0.17836928766467852</v>
      </c>
      <c r="AU607" s="120">
        <f t="shared" si="125"/>
        <v>7.5956376858135319E-2</v>
      </c>
      <c r="AV607" s="120">
        <f t="shared" si="126"/>
        <v>0.10333107223120544</v>
      </c>
      <c r="AW607" s="120">
        <f t="shared" si="127"/>
        <v>7.5117591886372362E-2</v>
      </c>
      <c r="AX607" s="120">
        <f t="shared" si="128"/>
        <v>1</v>
      </c>
      <c r="AY607" s="120">
        <f>SUMPRODUCT(AN607:AW607,幕後結果_最佳化!$Z$1005:$AI$1005)</f>
        <v>4.0502245800122655E-2</v>
      </c>
      <c r="AZ607" s="120">
        <f>(SUMPRODUCT(AN607:AW607,MMULT(AN607:AW607,幕後結果!$AB$9:$AK$18)))*252</f>
        <v>2.6001176067365135E-2</v>
      </c>
      <c r="BA607" s="120">
        <f t="shared" si="129"/>
        <v>0.16124880175481968</v>
      </c>
      <c r="BB607" s="115">
        <f t="shared" si="130"/>
        <v>-1.4869903985538781E-2</v>
      </c>
      <c r="BC607" s="53"/>
      <c r="BD607" s="53"/>
    </row>
    <row r="608" spans="1:56">
      <c r="A608" s="88">
        <v>607</v>
      </c>
      <c r="B608" s="116">
        <v>0.68275168880718184</v>
      </c>
      <c r="C608" s="116">
        <v>0.85403320523056214</v>
      </c>
      <c r="D608" s="116">
        <v>0.5980296635369815</v>
      </c>
      <c r="E608" s="116">
        <v>0.24544637576049344</v>
      </c>
      <c r="F608" s="116">
        <v>0.63925806451821554</v>
      </c>
      <c r="G608" s="116">
        <v>0.90840519999938008</v>
      </c>
      <c r="H608" s="116">
        <v>0.15488794787090843</v>
      </c>
      <c r="I608" s="116">
        <v>0.58943274920026778</v>
      </c>
      <c r="J608" s="116">
        <v>0.75662364513925029</v>
      </c>
      <c r="K608" s="97">
        <v>0.24675889561591169</v>
      </c>
      <c r="L608" s="98"/>
      <c r="M608" s="99">
        <v>607</v>
      </c>
      <c r="N608" s="119">
        <v>0.47540739809043114</v>
      </c>
      <c r="O608" s="119">
        <v>1.0538893278183887</v>
      </c>
      <c r="P608" s="119">
        <v>0.24825040005495808</v>
      </c>
      <c r="Q608" s="119">
        <v>-0.6888895890088309</v>
      </c>
      <c r="R608" s="119">
        <v>0.3564763357952207</v>
      </c>
      <c r="S608" s="119">
        <v>1.3309982097412789</v>
      </c>
      <c r="T608" s="119">
        <v>-1.0156923843022365</v>
      </c>
      <c r="U608" s="116">
        <v>0.22608604048592967</v>
      </c>
      <c r="V608" s="116">
        <v>0.69548292266701617</v>
      </c>
      <c r="W608" s="91">
        <v>-0.68472449138843017</v>
      </c>
      <c r="X608" s="53"/>
      <c r="Y608" s="92">
        <v>607</v>
      </c>
      <c r="Z608" s="116">
        <f>(幕後結果!$AB$2+幕後結果!$AB$4*幕後結果_最佳化!$N1609)*12/3</f>
        <v>1.0230203763869092</v>
      </c>
      <c r="AA608" s="116">
        <f>(幕後結果!$AC$2+幕後結果!$AC$4*幕後結果_最佳化!$O1609)*12/3</f>
        <v>1.0196924526556712</v>
      </c>
      <c r="AB608" s="116">
        <f>(幕後結果!$AD$2+幕後結果!$AD$4*幕後結果_最佳化!$P1609)*12/3</f>
        <v>0.39407190386545105</v>
      </c>
      <c r="AC608" s="116">
        <f>(幕後結果!$AE$2+幕後結果!$AE$4*幕後結果_最佳化!$Q1609)*12/3</f>
        <v>-0.27811815560376457</v>
      </c>
      <c r="AD608" s="116">
        <f>(幕後結果!$AF$2+幕後結果!$AF$4*幕後結果_最佳化!$R1609)*12/3</f>
        <v>-0.13016195149144549</v>
      </c>
      <c r="AE608" s="116">
        <f>(幕後結果!$AG$2+幕後結果!$AG$4*幕後結果_最佳化!$S1609)*12/3</f>
        <v>1.3082270703628198</v>
      </c>
      <c r="AF608" s="116">
        <f>(幕後結果!$AH$2+幕後結果!$AH$4*幕後結果_最佳化!$T1609)*12/3</f>
        <v>-0.34741494735448147</v>
      </c>
      <c r="AG608" s="116">
        <f>(幕後結果!$AI$2+幕後結果!$AI$4*幕後結果_最佳化!$U1609)*12/3</f>
        <v>0.43957469355885054</v>
      </c>
      <c r="AH608" s="116">
        <f>(幕後結果!$AJ$2+幕後結果!$AJ$4*幕後結果_最佳化!$V1609)*12/3</f>
        <v>0.15674423292448897</v>
      </c>
      <c r="AI608" s="93">
        <f>(幕後結果!$AK$2+幕後結果!$AK$4*幕後結果_最佳化!$W1609)*12/3</f>
        <v>0.15492034108026712</v>
      </c>
      <c r="AJ608" s="53"/>
      <c r="AK608" s="53"/>
      <c r="AL608" s="53"/>
      <c r="AM608" s="101">
        <v>607</v>
      </c>
      <c r="AN608" s="120">
        <f t="shared" si="118"/>
        <v>0.1439918901835068</v>
      </c>
      <c r="AO608" s="120">
        <f t="shared" si="119"/>
        <v>0.18387157739957796</v>
      </c>
      <c r="AP608" s="120">
        <f t="shared" si="120"/>
        <v>8.5342959689038989E-2</v>
      </c>
      <c r="AQ608" s="120">
        <f t="shared" si="121"/>
        <v>9.3850628711892592E-2</v>
      </c>
      <c r="AR608" s="120">
        <f t="shared" si="122"/>
        <v>0.17015395795823071</v>
      </c>
      <c r="AS608" s="120">
        <f t="shared" si="123"/>
        <v>1.5057513299733738E-3</v>
      </c>
      <c r="AT608" s="120">
        <f t="shared" si="124"/>
        <v>0.11952836444182609</v>
      </c>
      <c r="AU608" s="120">
        <f t="shared" si="125"/>
        <v>0.10113426265589512</v>
      </c>
      <c r="AV608" s="120">
        <f t="shared" si="126"/>
        <v>5.2701031696220903E-2</v>
      </c>
      <c r="AW608" s="120">
        <f t="shared" si="127"/>
        <v>4.7919575933837451E-2</v>
      </c>
      <c r="AX608" s="120">
        <f t="shared" si="128"/>
        <v>1</v>
      </c>
      <c r="AY608" s="120">
        <f>SUMPRODUCT(AN608:AW608,幕後結果_最佳化!$Z$1005:$AI$1005)</f>
        <v>2.3508580430735046E-2</v>
      </c>
      <c r="AZ608" s="120">
        <f>(SUMPRODUCT(AN608:AW608,MMULT(AN608:AW608,幕後結果!$AB$9:$AK$18)))*252</f>
        <v>2.9196422587761145E-2</v>
      </c>
      <c r="BA608" s="120">
        <f t="shared" si="129"/>
        <v>0.17086960697491274</v>
      </c>
      <c r="BB608" s="115">
        <f t="shared" si="130"/>
        <v>-0.11348665167885605</v>
      </c>
      <c r="BC608" s="53"/>
      <c r="BD608" s="53"/>
    </row>
    <row r="609" spans="1:56">
      <c r="A609" s="88">
        <v>608</v>
      </c>
      <c r="B609" s="116">
        <v>0.72239049764493735</v>
      </c>
      <c r="C609" s="116">
        <v>0.1005546134765436</v>
      </c>
      <c r="D609" s="116">
        <v>0.18052749537009705</v>
      </c>
      <c r="E609" s="116">
        <v>0.28933696487041094</v>
      </c>
      <c r="F609" s="116">
        <v>6.9944557192503476E-2</v>
      </c>
      <c r="G609" s="116">
        <v>1.7543629442258624E-2</v>
      </c>
      <c r="H609" s="116">
        <v>0.85839027066290163</v>
      </c>
      <c r="I609" s="116">
        <v>0.99702820021780791</v>
      </c>
      <c r="J609" s="116">
        <v>0.61351987283452503</v>
      </c>
      <c r="K609" s="97">
        <v>0.94629834896212595</v>
      </c>
      <c r="L609" s="98"/>
      <c r="M609" s="99">
        <v>608</v>
      </c>
      <c r="N609" s="119">
        <v>0.58995770624565103</v>
      </c>
      <c r="O609" s="119">
        <v>-1.2783977217338598</v>
      </c>
      <c r="P609" s="119">
        <v>-0.91335666195514098</v>
      </c>
      <c r="Q609" s="119">
        <v>-0.55532273671032939</v>
      </c>
      <c r="R609" s="119">
        <v>-1.4762040807640824</v>
      </c>
      <c r="S609" s="119">
        <v>-2.1073499235580622</v>
      </c>
      <c r="T609" s="119">
        <v>1.0731151403916426</v>
      </c>
      <c r="U609" s="116">
        <v>2.750876780498873</v>
      </c>
      <c r="V609" s="116">
        <v>0.28850493385704529</v>
      </c>
      <c r="W609" s="91">
        <v>1.6099750552799446</v>
      </c>
      <c r="X609" s="53"/>
      <c r="Y609" s="92">
        <v>608</v>
      </c>
      <c r="Z609" s="116">
        <f>(幕後結果!$AB$2+幕後結果!$AB$4*幕後結果_最佳化!$N1610)*12/3</f>
        <v>1.2066671030111547</v>
      </c>
      <c r="AA609" s="116">
        <f>(幕後結果!$AC$2+幕後結果!$AC$4*幕後結果_最佳化!$O1610)*12/3</f>
        <v>-0.65946760023887607</v>
      </c>
      <c r="AB609" s="116">
        <f>(幕後結果!$AD$2+幕後結果!$AD$4*幕後結果_最佳化!$P1610)*12/3</f>
        <v>-0.63346179107916623</v>
      </c>
      <c r="AC609" s="116">
        <f>(幕後結果!$AE$2+幕後結果!$AE$4*幕後結果_最佳化!$Q1610)*12/3</f>
        <v>-0.44905963579023062</v>
      </c>
      <c r="AD609" s="116">
        <f>(幕後結果!$AF$2+幕後結果!$AF$4*幕後結果_最佳化!$R1610)*12/3</f>
        <v>-1.2472847430949567</v>
      </c>
      <c r="AE609" s="116">
        <f>(幕後結果!$AG$2+幕後結果!$AG$4*幕後結果_最佳化!$S1610)*12/3</f>
        <v>-0.91489412210932353</v>
      </c>
      <c r="AF609" s="116">
        <f>(幕後結果!$AH$2+幕後結果!$AH$4*幕後結果_最佳化!$T1610)*12/3</f>
        <v>0.26891677179433487</v>
      </c>
      <c r="AG609" s="116">
        <f>(幕後結果!$AI$2+幕後結果!$AI$4*幕後結果_最佳化!$U1610)*12/3</f>
        <v>0.39613807490412484</v>
      </c>
      <c r="AH609" s="116">
        <f>(幕後結果!$AJ$2+幕後結果!$AJ$4*幕後結果_最佳化!$V1610)*12/3</f>
        <v>-3.2509462162675862E-2</v>
      </c>
      <c r="AI609" s="93">
        <f>(幕後結果!$AK$2+幕後結果!$AK$4*幕後結果_最佳化!$W1610)*12/3</f>
        <v>1.2852839969118723</v>
      </c>
      <c r="AJ609" s="53"/>
      <c r="AK609" s="53"/>
      <c r="AL609" s="53"/>
      <c r="AM609" s="101">
        <v>608</v>
      </c>
      <c r="AN609" s="120">
        <f t="shared" si="118"/>
        <v>0.12258081684133627</v>
      </c>
      <c r="AO609" s="120">
        <f t="shared" si="119"/>
        <v>7.4356026214810772E-2</v>
      </c>
      <c r="AP609" s="120">
        <f t="shared" si="120"/>
        <v>7.5435844834385049E-2</v>
      </c>
      <c r="AQ609" s="120">
        <f t="shared" si="121"/>
        <v>4.3523817778573379E-2</v>
      </c>
      <c r="AR609" s="120">
        <f t="shared" si="122"/>
        <v>0.11935361777764773</v>
      </c>
      <c r="AS609" s="120">
        <f t="shared" si="123"/>
        <v>0.23833041828942683</v>
      </c>
      <c r="AT609" s="120">
        <f t="shared" si="124"/>
        <v>0.12538678608215575</v>
      </c>
      <c r="AU609" s="120">
        <f t="shared" si="125"/>
        <v>0.1374525772028779</v>
      </c>
      <c r="AV609" s="120">
        <f t="shared" si="126"/>
        <v>1.9982748290576932E-2</v>
      </c>
      <c r="AW609" s="120">
        <f t="shared" si="127"/>
        <v>4.3597346688209401E-2</v>
      </c>
      <c r="AX609" s="120">
        <f t="shared" si="128"/>
        <v>0.99999999999999989</v>
      </c>
      <c r="AY609" s="120">
        <f>SUMPRODUCT(AN609:AW609,幕後結果_最佳化!$Z$1005:$AI$1005)</f>
        <v>0.14362227485245804</v>
      </c>
      <c r="AZ609" s="120">
        <f>(SUMPRODUCT(AN609:AW609,MMULT(AN609:AW609,幕後結果!$AB$9:$AK$18)))*252</f>
        <v>2.7712690929034993E-2</v>
      </c>
      <c r="BA609" s="120">
        <f t="shared" si="129"/>
        <v>0.16647129160619556</v>
      </c>
      <c r="BB609" s="115">
        <f t="shared" si="130"/>
        <v>0.6050429108865607</v>
      </c>
      <c r="BC609" s="53"/>
      <c r="BD609" s="53"/>
    </row>
    <row r="610" spans="1:56">
      <c r="A610" s="88">
        <v>609</v>
      </c>
      <c r="B610" s="116">
        <v>0.89847408751007962</v>
      </c>
      <c r="C610" s="116">
        <v>0.84737264763763176</v>
      </c>
      <c r="D610" s="116">
        <v>0.92794238106256421</v>
      </c>
      <c r="E610" s="116">
        <v>0.40097148653134429</v>
      </c>
      <c r="F610" s="116">
        <v>0.41269668231377676</v>
      </c>
      <c r="G610" s="116">
        <v>0.50494046319981156</v>
      </c>
      <c r="H610" s="116">
        <v>0.92009889379047816</v>
      </c>
      <c r="I610" s="116">
        <v>0.36876383041984484</v>
      </c>
      <c r="J610" s="116">
        <v>0.63519074954383314</v>
      </c>
      <c r="K610" s="97">
        <v>0.20775284668265548</v>
      </c>
      <c r="L610" s="98"/>
      <c r="M610" s="99">
        <v>609</v>
      </c>
      <c r="N610" s="119">
        <v>1.2729048022222997</v>
      </c>
      <c r="O610" s="119">
        <v>1.0252299391347119</v>
      </c>
      <c r="P610" s="119">
        <v>1.4606364492674631</v>
      </c>
      <c r="Q610" s="119">
        <v>-0.25083332804335651</v>
      </c>
      <c r="R610" s="119">
        <v>-0.22061353073918508</v>
      </c>
      <c r="S610" s="119">
        <v>1.2384221298282214E-2</v>
      </c>
      <c r="T610" s="119">
        <v>1.4057370782640666</v>
      </c>
      <c r="U610" s="116">
        <v>-0.33512915486893657</v>
      </c>
      <c r="V610" s="116">
        <v>0.34563305508935011</v>
      </c>
      <c r="W610" s="91">
        <v>-0.81424310993742754</v>
      </c>
      <c r="X610" s="53"/>
      <c r="Y610" s="92">
        <v>609</v>
      </c>
      <c r="Z610" s="116">
        <f>(幕後結果!$AB$2+幕後結果!$AB$4*幕後結果_最佳化!$N1611)*12/3</f>
        <v>2.3015659352665501</v>
      </c>
      <c r="AA610" s="116">
        <f>(幕後結果!$AC$2+幕後結果!$AC$4*幕後結果_最佳化!$O1611)*12/3</f>
        <v>0.95803613729916803</v>
      </c>
      <c r="AB610" s="116">
        <f>(幕後結果!$AD$2+幕後結果!$AD$4*幕後結果_最佳化!$P1611)*12/3</f>
        <v>1.4875032684943292</v>
      </c>
      <c r="AC610" s="116">
        <f>(幕後結果!$AE$2+幕後結果!$AE$4*幕後結果_最佳化!$Q1611)*12/3</f>
        <v>0.31826088247720935</v>
      </c>
      <c r="AD610" s="116">
        <f>(幕後結果!$AF$2+幕後結果!$AF$4*幕後結果_最佳化!$R1611)*12/3</f>
        <v>-0.17172661126590136</v>
      </c>
      <c r="AE610" s="116">
        <f>(幕後結果!$AG$2+幕後結果!$AG$4*幕後結果_最佳化!$S1611)*12/3</f>
        <v>0.81475721115394395</v>
      </c>
      <c r="AF610" s="116">
        <f>(幕後結果!$AH$2+幕後結果!$AH$4*幕後結果_最佳化!$T1611)*12/3</f>
        <v>0.91200629642979425</v>
      </c>
      <c r="AG610" s="116">
        <f>(幕後結果!$AI$2+幕後結果!$AI$4*幕後結果_最佳化!$U1611)*12/3</f>
        <v>5.6510481787513327E-2</v>
      </c>
      <c r="AH610" s="116">
        <f>(幕後結果!$AJ$2+幕後結果!$AJ$4*幕後結果_最佳化!$V1611)*12/3</f>
        <v>0.47877631152547634</v>
      </c>
      <c r="AI610" s="93">
        <f>(幕後結果!$AK$2+幕後結果!$AK$4*幕後結果_最佳化!$W1611)*12/3</f>
        <v>0.28345673666883442</v>
      </c>
      <c r="AJ610" s="53"/>
      <c r="AK610" s="53"/>
      <c r="AL610" s="53"/>
      <c r="AM610" s="101">
        <v>609</v>
      </c>
      <c r="AN610" s="120">
        <f t="shared" si="118"/>
        <v>0.18258300910913272</v>
      </c>
      <c r="AO610" s="120">
        <f t="shared" si="119"/>
        <v>9.4406825082907736E-2</v>
      </c>
      <c r="AP610" s="120">
        <f t="shared" si="120"/>
        <v>0.13443725604516121</v>
      </c>
      <c r="AQ610" s="120">
        <f t="shared" si="121"/>
        <v>4.2315253996852945E-2</v>
      </c>
      <c r="AR610" s="120">
        <f t="shared" si="122"/>
        <v>8.4226857538914443E-2</v>
      </c>
      <c r="AS610" s="120">
        <f t="shared" si="123"/>
        <v>0.19178647515315722</v>
      </c>
      <c r="AT610" s="120">
        <f t="shared" si="124"/>
        <v>0.10512883637091085</v>
      </c>
      <c r="AU610" s="120">
        <f t="shared" si="125"/>
        <v>0.13522790004230906</v>
      </c>
      <c r="AV610" s="120">
        <f t="shared" si="126"/>
        <v>1.5773779252942256E-2</v>
      </c>
      <c r="AW610" s="120">
        <f t="shared" si="127"/>
        <v>1.4113807407711556E-2</v>
      </c>
      <c r="AX610" s="120">
        <f t="shared" si="128"/>
        <v>0.99999999999999989</v>
      </c>
      <c r="AY610" s="120">
        <f>SUMPRODUCT(AN610:AW610,幕後結果_最佳化!$Z$1005:$AI$1005)</f>
        <v>0.15066925724639277</v>
      </c>
      <c r="AZ610" s="120">
        <f>(SUMPRODUCT(AN610:AW610,MMULT(AN610:AW610,幕後結果!$AB$9:$AK$18)))*252</f>
        <v>3.6384559821045347E-2</v>
      </c>
      <c r="BA610" s="120">
        <f t="shared" si="129"/>
        <v>0.19074737172775239</v>
      </c>
      <c r="BB610" s="115">
        <f t="shared" si="130"/>
        <v>0.5649842316056044</v>
      </c>
      <c r="BC610" s="53"/>
      <c r="BD610" s="53"/>
    </row>
    <row r="611" spans="1:56">
      <c r="A611" s="88">
        <v>610</v>
      </c>
      <c r="B611" s="116">
        <v>0.5242603622148545</v>
      </c>
      <c r="C611" s="116">
        <v>0.17392880661402876</v>
      </c>
      <c r="D611" s="116">
        <v>0.7173862768416881</v>
      </c>
      <c r="E611" s="116">
        <v>0.55255131360186516</v>
      </c>
      <c r="F611" s="116">
        <v>0.39659069303357497</v>
      </c>
      <c r="G611" s="116">
        <v>0.47973193733222597</v>
      </c>
      <c r="H611" s="116">
        <v>6.1888301588687744E-2</v>
      </c>
      <c r="I611" s="116">
        <v>0.56883836796375364</v>
      </c>
      <c r="J611" s="116">
        <v>0.25094467331895531</v>
      </c>
      <c r="K611" s="97">
        <v>0.29743403846523897</v>
      </c>
      <c r="L611" s="98"/>
      <c r="M611" s="99">
        <v>610</v>
      </c>
      <c r="N611" s="119">
        <v>6.0849239403698394E-2</v>
      </c>
      <c r="O611" s="119">
        <v>-0.93875292546760813</v>
      </c>
      <c r="P611" s="119">
        <v>0.57509441294521879</v>
      </c>
      <c r="Q611" s="119">
        <v>0.13210989075235538</v>
      </c>
      <c r="R611" s="119">
        <v>-0.26218166791346631</v>
      </c>
      <c r="S611" s="119">
        <v>-5.0826373945008232E-2</v>
      </c>
      <c r="T611" s="119">
        <v>-1.539113445353997</v>
      </c>
      <c r="U611" s="116">
        <v>0.17341750816808205</v>
      </c>
      <c r="V611" s="116">
        <v>-0.67151996270875702</v>
      </c>
      <c r="W611" s="91">
        <v>-0.53179486893570482</v>
      </c>
      <c r="X611" s="53"/>
      <c r="Y611" s="92">
        <v>610</v>
      </c>
      <c r="Z611" s="116">
        <f>(幕後結果!$AB$2+幕後結果!$AB$4*幕後結果_最佳化!$N1612)*12/3</f>
        <v>0.35840192127956022</v>
      </c>
      <c r="AA611" s="116">
        <f>(幕後結果!$AC$2+幕後結果!$AC$4*幕後結果_最佳化!$O1612)*12/3</f>
        <v>-0.38853053563024825</v>
      </c>
      <c r="AB611" s="116">
        <f>(幕後結果!$AD$2+幕後結果!$AD$4*幕後結果_最佳化!$P1612)*12/3</f>
        <v>0.43222623254354775</v>
      </c>
      <c r="AC611" s="116">
        <f>(幕後結果!$AE$2+幕後結果!$AE$4*幕後結果_最佳化!$Q1612)*12/3</f>
        <v>0.19063474992690219</v>
      </c>
      <c r="AD611" s="116">
        <f>(幕後結果!$AF$2+幕後結果!$AF$4*幕後結果_最佳化!$R1612)*12/3</f>
        <v>-0.47457273094171715</v>
      </c>
      <c r="AE611" s="116">
        <f>(幕後結果!$AG$2+幕後結果!$AG$4*幕後結果_最佳化!$S1612)*12/3</f>
        <v>0.52729463266699972</v>
      </c>
      <c r="AF611" s="116">
        <f>(幕後結果!$AH$2+幕後結果!$AH$4*幕後結果_最佳化!$T1612)*12/3</f>
        <v>-0.8224996744606029</v>
      </c>
      <c r="AG611" s="116">
        <f>(幕後結果!$AI$2+幕後結果!$AI$4*幕後結果_最佳化!$U1612)*12/3</f>
        <v>-4.3967790560815991E-2</v>
      </c>
      <c r="AH611" s="116">
        <f>(幕後結果!$AJ$2+幕後結果!$AJ$4*幕後結果_最佳化!$V1612)*12/3</f>
        <v>-0.75749350614580579</v>
      </c>
      <c r="AI611" s="93">
        <f>(幕後結果!$AK$2+幕後結果!$AK$4*幕後結果_最佳化!$W1612)*12/3</f>
        <v>-0.17025706211726507</v>
      </c>
      <c r="AJ611" s="53"/>
      <c r="AK611" s="53"/>
      <c r="AL611" s="53"/>
      <c r="AM611" s="101">
        <v>610</v>
      </c>
      <c r="AN611" s="120">
        <f t="shared" si="118"/>
        <v>6.8881275056034322E-2</v>
      </c>
      <c r="AO611" s="120">
        <f t="shared" si="119"/>
        <v>6.5999310665522823E-2</v>
      </c>
      <c r="AP611" s="120">
        <f t="shared" si="120"/>
        <v>0.16221321951306278</v>
      </c>
      <c r="AQ611" s="120">
        <f t="shared" si="121"/>
        <v>8.3035131501398046E-2</v>
      </c>
      <c r="AR611" s="120">
        <f t="shared" si="122"/>
        <v>0.10577430170983554</v>
      </c>
      <c r="AS611" s="120">
        <f t="shared" si="123"/>
        <v>0.18375494081070484</v>
      </c>
      <c r="AT611" s="120">
        <f t="shared" si="124"/>
        <v>5.3784108338023233E-3</v>
      </c>
      <c r="AU611" s="120">
        <f t="shared" si="125"/>
        <v>6.0362723022464417E-4</v>
      </c>
      <c r="AV611" s="120">
        <f t="shared" si="126"/>
        <v>0.13210326202892295</v>
      </c>
      <c r="AW611" s="120">
        <f t="shared" si="127"/>
        <v>0.19225652065049156</v>
      </c>
      <c r="AX611" s="120">
        <f t="shared" si="128"/>
        <v>0.99999999999999989</v>
      </c>
      <c r="AY611" s="120">
        <f>SUMPRODUCT(AN611:AW611,幕後結果_最佳化!$Z$1005:$AI$1005)</f>
        <v>0.10993540461594656</v>
      </c>
      <c r="AZ611" s="120">
        <f>(SUMPRODUCT(AN611:AW611,MMULT(AN611:AW611,幕後結果!$AB$9:$AK$18)))*252</f>
        <v>3.0117385459915918E-2</v>
      </c>
      <c r="BA611" s="120">
        <f t="shared" si="129"/>
        <v>0.1735436125586762</v>
      </c>
      <c r="BB611" s="115">
        <f t="shared" si="130"/>
        <v>0.38627411074136458</v>
      </c>
      <c r="BC611" s="53"/>
      <c r="BD611" s="53"/>
    </row>
    <row r="612" spans="1:56">
      <c r="A612" s="88">
        <v>611</v>
      </c>
      <c r="B612" s="116">
        <v>0.25028991069405193</v>
      </c>
      <c r="C612" s="116">
        <v>0.4089015365726405</v>
      </c>
      <c r="D612" s="116">
        <v>0.95244326595141926</v>
      </c>
      <c r="E612" s="116">
        <v>0.78283509409318142</v>
      </c>
      <c r="F612" s="116">
        <v>0.95492063583913556</v>
      </c>
      <c r="G612" s="116">
        <v>0.69687619494795694</v>
      </c>
      <c r="H612" s="116">
        <v>0.73480676994552585</v>
      </c>
      <c r="I612" s="116">
        <v>0.34086636048295849</v>
      </c>
      <c r="J612" s="116">
        <v>0.7375532854907656</v>
      </c>
      <c r="K612" s="97">
        <v>0.29648331895487101</v>
      </c>
      <c r="L612" s="98"/>
      <c r="M612" s="99">
        <v>611</v>
      </c>
      <c r="N612" s="119">
        <v>-0.67357772080700284</v>
      </c>
      <c r="O612" s="119">
        <v>-0.23037154140473912</v>
      </c>
      <c r="P612" s="119">
        <v>1.6690197383639696</v>
      </c>
      <c r="Q612" s="119">
        <v>0.78180392873607951</v>
      </c>
      <c r="R612" s="119">
        <v>1.6945610125271187</v>
      </c>
      <c r="S612" s="119">
        <v>0.51543710404065424</v>
      </c>
      <c r="T612" s="119">
        <v>0.62741618663986609</v>
      </c>
      <c r="U612" s="116">
        <v>-0.41009982516150589</v>
      </c>
      <c r="V612" s="116">
        <v>0.63582049268926732</v>
      </c>
      <c r="W612" s="91">
        <v>-0.53454194427135115</v>
      </c>
      <c r="X612" s="53"/>
      <c r="Y612" s="92">
        <v>611</v>
      </c>
      <c r="Z612" s="116">
        <f>(幕後結果!$AB$2+幕後結果!$AB$4*幕後結果_最佳化!$N1613)*12/3</f>
        <v>-0.81902928217499138</v>
      </c>
      <c r="AA612" s="116">
        <f>(幕後結果!$AC$2+幕後結果!$AC$4*幕後結果_最佳化!$O1613)*12/3</f>
        <v>0.15753003133040389</v>
      </c>
      <c r="AB612" s="116">
        <f>(幕後結果!$AD$2+幕後結果!$AD$4*幕後結果_最佳化!$P1613)*12/3</f>
        <v>1.1766137680119646</v>
      </c>
      <c r="AC612" s="116">
        <f>(幕後結果!$AE$2+幕後結果!$AE$4*幕後結果_最佳化!$Q1613)*12/3</f>
        <v>0.74224465951187701</v>
      </c>
      <c r="AD612" s="116">
        <f>(幕後結果!$AF$2+幕後結果!$AF$4*幕後結果_最佳化!$R1613)*12/3</f>
        <v>0.62542105719736185</v>
      </c>
      <c r="AE612" s="116">
        <f>(幕後結果!$AG$2+幕後結果!$AG$4*幕後結果_最佳化!$S1613)*12/3</f>
        <v>1.0086015151304659</v>
      </c>
      <c r="AF612" s="116">
        <f>(幕後結果!$AH$2+幕後結果!$AH$4*幕後結果_最佳化!$T1613)*12/3</f>
        <v>0.39968743230203135</v>
      </c>
      <c r="AG612" s="116">
        <f>(幕後結果!$AI$2+幕後結果!$AI$4*幕後結果_最佳化!$U1613)*12/3</f>
        <v>0.19449390423344762</v>
      </c>
      <c r="AH612" s="116">
        <f>(幕後結果!$AJ$2+幕後結果!$AJ$4*幕後結果_最佳化!$V1613)*12/3</f>
        <v>0.53313163183615875</v>
      </c>
      <c r="AI612" s="93">
        <f>(幕後結果!$AK$2+幕後結果!$AK$4*幕後結果_最佳化!$W1613)*12/3</f>
        <v>0.59707697064973009</v>
      </c>
      <c r="AJ612" s="53"/>
      <c r="AK612" s="53"/>
      <c r="AL612" s="53"/>
      <c r="AM612" s="101">
        <v>611</v>
      </c>
      <c r="AN612" s="120">
        <f t="shared" si="118"/>
        <v>7.4501753017020195E-2</v>
      </c>
      <c r="AO612" s="120">
        <f t="shared" si="119"/>
        <v>0.12904673322186536</v>
      </c>
      <c r="AP612" s="120">
        <f t="shared" si="120"/>
        <v>7.506569893469954E-2</v>
      </c>
      <c r="AQ612" s="120">
        <f t="shared" si="121"/>
        <v>7.6653912631984483E-2</v>
      </c>
      <c r="AR612" s="120">
        <f t="shared" si="122"/>
        <v>0.12448853229154733</v>
      </c>
      <c r="AS612" s="120">
        <f t="shared" si="123"/>
        <v>0.1108513346490235</v>
      </c>
      <c r="AT612" s="120">
        <f t="shared" si="124"/>
        <v>0.13765062483884746</v>
      </c>
      <c r="AU612" s="120">
        <f t="shared" si="125"/>
        <v>6.0595281786472645E-2</v>
      </c>
      <c r="AV612" s="120">
        <f t="shared" si="126"/>
        <v>0.11908933230773203</v>
      </c>
      <c r="AW612" s="120">
        <f t="shared" si="127"/>
        <v>9.2056796320807599E-2</v>
      </c>
      <c r="AX612" s="120">
        <f t="shared" si="128"/>
        <v>1.0000000000000002</v>
      </c>
      <c r="AY612" s="120">
        <f>SUMPRODUCT(AN612:AW612,幕後結果_最佳化!$Z$1005:$AI$1005)</f>
        <v>5.9351146005903119E-2</v>
      </c>
      <c r="AZ612" s="120">
        <f>(SUMPRODUCT(AN612:AW612,MMULT(AN612:AW612,幕後結果!$AB$9:$AK$18)))*252</f>
        <v>2.2649804948870842E-2</v>
      </c>
      <c r="BA612" s="120">
        <f t="shared" si="129"/>
        <v>0.15049852141755693</v>
      </c>
      <c r="BB612" s="115">
        <f t="shared" si="130"/>
        <v>0.10931101416112618</v>
      </c>
      <c r="BC612" s="53"/>
      <c r="BD612" s="53"/>
    </row>
    <row r="613" spans="1:56">
      <c r="A613" s="88">
        <v>612</v>
      </c>
      <c r="B613" s="116">
        <v>0.23899321356938441</v>
      </c>
      <c r="C613" s="116">
        <v>0.63121966868455948</v>
      </c>
      <c r="D613" s="116">
        <v>0.70946414604531793</v>
      </c>
      <c r="E613" s="116">
        <v>9.1635615154186612E-2</v>
      </c>
      <c r="F613" s="116">
        <v>0.45422820040336442</v>
      </c>
      <c r="G613" s="116">
        <v>0.51477273482630714</v>
      </c>
      <c r="H613" s="116">
        <v>0.78615114268295949</v>
      </c>
      <c r="I613" s="116">
        <v>6.0906355593604244E-2</v>
      </c>
      <c r="J613" s="116">
        <v>0.81582690879619824</v>
      </c>
      <c r="K613" s="97">
        <v>0.7158493048875727</v>
      </c>
      <c r="L613" s="98"/>
      <c r="M613" s="99">
        <v>612</v>
      </c>
      <c r="N613" s="119">
        <v>-0.70954485406043333</v>
      </c>
      <c r="O613" s="119">
        <v>0.33508540443043383</v>
      </c>
      <c r="P613" s="119">
        <v>0.5518199639481377</v>
      </c>
      <c r="Q613" s="119">
        <v>-1.3307501660248329</v>
      </c>
      <c r="R613" s="119">
        <v>-0.1149857703964192</v>
      </c>
      <c r="S613" s="119">
        <v>3.7038221423226943E-2</v>
      </c>
      <c r="T613" s="119">
        <v>0.79313750330256849</v>
      </c>
      <c r="U613" s="116">
        <v>-1.5472096026251854</v>
      </c>
      <c r="V613" s="116">
        <v>0.89957553346437169</v>
      </c>
      <c r="W613" s="91">
        <v>0.57055491067509445</v>
      </c>
      <c r="X613" s="53"/>
      <c r="Y613" s="92">
        <v>612</v>
      </c>
      <c r="Z613" s="116">
        <f>(幕後結果!$AB$2+幕後結果!$AB$4*幕後結果_最佳化!$N1614)*12/3</f>
        <v>-0.87669168740484205</v>
      </c>
      <c r="AA613" s="116">
        <f>(幕後結果!$AC$2+幕後結果!$AC$4*幕後結果_最佳化!$O1614)*12/3</f>
        <v>0.56506030533340024</v>
      </c>
      <c r="AB613" s="116">
        <f>(幕後結果!$AD$2+幕後結果!$AD$4*幕後結果_最佳化!$P1614)*12/3</f>
        <v>0.34423399143702937</v>
      </c>
      <c r="AC613" s="116">
        <f>(幕後結果!$AE$2+幕後結果!$AE$4*幕後結果_最佳化!$Q1614)*12/3</f>
        <v>-0.92856057008384596</v>
      </c>
      <c r="AD613" s="116">
        <f>(幕後結果!$AF$2+幕後結果!$AF$4*幕後結果_最佳化!$R1614)*12/3</f>
        <v>-0.54080634400304206</v>
      </c>
      <c r="AE613" s="116">
        <f>(幕後結果!$AG$2+幕後結果!$AG$4*幕後結果_最佳化!$S1614)*12/3</f>
        <v>0.21129693168665967</v>
      </c>
      <c r="AF613" s="116">
        <f>(幕後結果!$AH$2+幕後結果!$AH$4*幕後結果_最佳化!$T1614)*12/3</f>
        <v>0.31226009968831747</v>
      </c>
      <c r="AG613" s="116">
        <f>(幕後結果!$AI$2+幕後結果!$AI$4*幕後結果_最佳化!$U1614)*12/3</f>
        <v>-0.58422307818853836</v>
      </c>
      <c r="AH613" s="116">
        <f>(幕後結果!$AJ$2+幕後結果!$AJ$4*幕後結果_最佳化!$V1614)*12/3</f>
        <v>-0.11372486985319889</v>
      </c>
      <c r="AI613" s="93">
        <f>(幕後結果!$AK$2+幕後結果!$AK$4*幕後結果_最佳化!$W1614)*12/3</f>
        <v>0.42755091264762318</v>
      </c>
      <c r="AJ613" s="53"/>
      <c r="AK613" s="53"/>
      <c r="AL613" s="53"/>
      <c r="AM613" s="101">
        <v>612</v>
      </c>
      <c r="AN613" s="120">
        <f t="shared" si="118"/>
        <v>6.7226449681544773E-2</v>
      </c>
      <c r="AO613" s="120">
        <f t="shared" si="119"/>
        <v>6.2175640715244979E-2</v>
      </c>
      <c r="AP613" s="120">
        <f t="shared" si="120"/>
        <v>0.20906906034025002</v>
      </c>
      <c r="AQ613" s="120">
        <f t="shared" si="121"/>
        <v>8.5248850138879825E-2</v>
      </c>
      <c r="AR613" s="120">
        <f t="shared" si="122"/>
        <v>0.19261628921543819</v>
      </c>
      <c r="AS613" s="120">
        <f t="shared" si="123"/>
        <v>0.19796799968720824</v>
      </c>
      <c r="AT613" s="120">
        <f t="shared" si="124"/>
        <v>4.3411319492425507E-2</v>
      </c>
      <c r="AU613" s="120">
        <f t="shared" si="125"/>
        <v>1.931817771582256E-2</v>
      </c>
      <c r="AV613" s="120">
        <f t="shared" si="126"/>
        <v>6.7361260862241659E-2</v>
      </c>
      <c r="AW613" s="120">
        <f t="shared" si="127"/>
        <v>5.5604952150944208E-2</v>
      </c>
      <c r="AX613" s="120">
        <f t="shared" si="128"/>
        <v>1</v>
      </c>
      <c r="AY613" s="120">
        <f>SUMPRODUCT(AN613:AW613,幕後結果_最佳化!$Z$1005:$AI$1005)</f>
        <v>6.0502979685986176E-2</v>
      </c>
      <c r="AZ613" s="120">
        <f>(SUMPRODUCT(AN613:AW613,MMULT(AN613:AW613,幕後結果!$AB$9:$AK$18)))*252</f>
        <v>2.8808081483028804E-2</v>
      </c>
      <c r="BA613" s="120">
        <f t="shared" si="129"/>
        <v>0.16972943611238683</v>
      </c>
      <c r="BB613" s="115">
        <f t="shared" si="130"/>
        <v>0.1037120024032267</v>
      </c>
      <c r="BC613" s="53"/>
      <c r="BD613" s="53"/>
    </row>
    <row r="614" spans="1:56">
      <c r="A614" s="88">
        <v>613</v>
      </c>
      <c r="B614" s="116">
        <v>0.61373300817205223</v>
      </c>
      <c r="C614" s="116">
        <v>0.5299479058800507</v>
      </c>
      <c r="D614" s="116">
        <v>0.49407226319166764</v>
      </c>
      <c r="E614" s="116">
        <v>0.52292078490221328</v>
      </c>
      <c r="F614" s="116">
        <v>0.2933069647271167</v>
      </c>
      <c r="G614" s="116">
        <v>0.80494686735943954</v>
      </c>
      <c r="H614" s="116">
        <v>0.72586622199683815</v>
      </c>
      <c r="I614" s="116">
        <v>0.39510701390958602</v>
      </c>
      <c r="J614" s="116">
        <v>0.33852408229913422</v>
      </c>
      <c r="K614" s="97">
        <v>0.51574926073803029</v>
      </c>
      <c r="L614" s="98"/>
      <c r="M614" s="99">
        <v>613</v>
      </c>
      <c r="N614" s="119">
        <v>0.28906193307292133</v>
      </c>
      <c r="O614" s="119">
        <v>7.5138911720807763E-2</v>
      </c>
      <c r="P614" s="119">
        <v>-1.4859179476181279E-2</v>
      </c>
      <c r="Q614" s="119">
        <v>5.7485532810603111E-2</v>
      </c>
      <c r="R614" s="119">
        <v>-0.54374940531103588</v>
      </c>
      <c r="S614" s="119">
        <v>0.85942466740491497</v>
      </c>
      <c r="T614" s="119">
        <v>0.60035817455321494</v>
      </c>
      <c r="U614" s="116">
        <v>-0.26603269661393442</v>
      </c>
      <c r="V614" s="116">
        <v>-0.41649453630175387</v>
      </c>
      <c r="W614" s="91">
        <v>3.9487802003496969E-2</v>
      </c>
      <c r="X614" s="53"/>
      <c r="Y614" s="92">
        <v>613</v>
      </c>
      <c r="Z614" s="116">
        <f>(幕後結果!$AB$2+幕後結果!$AB$4*幕後結果_最佳化!$N1615)*12/3</f>
        <v>0.72427185948753225</v>
      </c>
      <c r="AA614" s="116">
        <f>(幕後結果!$AC$2+幕後結果!$AC$4*幕後結果_最佳化!$O1615)*12/3</f>
        <v>0.32710803563467045</v>
      </c>
      <c r="AB614" s="116">
        <f>(幕後結果!$AD$2+幕後結果!$AD$4*幕後結果_最佳化!$P1615)*12/3</f>
        <v>8.9217592235903018E-2</v>
      </c>
      <c r="AC614" s="116">
        <f>(幕後結果!$AE$2+幕後結果!$AE$4*幕後結果_最佳化!$Q1615)*12/3</f>
        <v>0.1519757627928866</v>
      </c>
      <c r="AD614" s="116">
        <f>(幕後結果!$AF$2+幕後結果!$AF$4*幕後結果_最佳化!$R1615)*12/3</f>
        <v>-0.67697546299222522</v>
      </c>
      <c r="AE614" s="116">
        <f>(幕後結果!$AG$2+幕後結果!$AG$4*幕後結果_最佳化!$S1615)*12/3</f>
        <v>1.1331870895657614</v>
      </c>
      <c r="AF614" s="116">
        <f>(幕後結果!$AH$2+幕後結果!$AH$4*幕後結果_最佳化!$T1615)*12/3</f>
        <v>0.27385777804079459</v>
      </c>
      <c r="AG614" s="116">
        <f>(幕後結果!$AI$2+幕後結果!$AI$4*幕後結果_最佳化!$U1615)*12/3</f>
        <v>-6.2366110691642468E-4</v>
      </c>
      <c r="AH614" s="116">
        <f>(幕後結果!$AJ$2+幕後結果!$AJ$4*幕後結果_最佳化!$V1615)*12/3</f>
        <v>-0.37251496983277016</v>
      </c>
      <c r="AI614" s="93">
        <f>(幕後結果!$AK$2+幕後結果!$AK$4*幕後結果_最佳化!$W1615)*12/3</f>
        <v>0.25298057296371912</v>
      </c>
      <c r="AJ614" s="53"/>
      <c r="AK614" s="53"/>
      <c r="AL614" s="53"/>
      <c r="AM614" s="101">
        <v>613</v>
      </c>
      <c r="AN614" s="120">
        <f t="shared" si="118"/>
        <v>5.2782184555077057E-3</v>
      </c>
      <c r="AO614" s="120">
        <f t="shared" si="119"/>
        <v>9.4221896510907441E-2</v>
      </c>
      <c r="AP614" s="120">
        <f t="shared" si="120"/>
        <v>6.9496874000880851E-2</v>
      </c>
      <c r="AQ614" s="120">
        <f t="shared" si="121"/>
        <v>0.13102472033457563</v>
      </c>
      <c r="AR614" s="120">
        <f t="shared" si="122"/>
        <v>0.15612933756671923</v>
      </c>
      <c r="AS614" s="120">
        <f t="shared" si="123"/>
        <v>9.3548916816392866E-2</v>
      </c>
      <c r="AT614" s="120">
        <f t="shared" si="124"/>
        <v>0.12611238822312512</v>
      </c>
      <c r="AU614" s="120">
        <f t="shared" si="125"/>
        <v>5.5470978759089462E-2</v>
      </c>
      <c r="AV614" s="120">
        <f t="shared" si="126"/>
        <v>0.19011136071523341</v>
      </c>
      <c r="AW614" s="120">
        <f t="shared" si="127"/>
        <v>7.8605308617568273E-2</v>
      </c>
      <c r="AX614" s="120">
        <f t="shared" si="128"/>
        <v>1</v>
      </c>
      <c r="AY614" s="120">
        <f>SUMPRODUCT(AN614:AW614,幕後結果_最佳化!$Z$1005:$AI$1005)</f>
        <v>-1.3353994303881869E-2</v>
      </c>
      <c r="AZ614" s="120">
        <f>(SUMPRODUCT(AN614:AW614,MMULT(AN614:AW614,幕後結果!$AB$9:$AK$18)))*252</f>
        <v>2.0729481877600833E-2</v>
      </c>
      <c r="BA614" s="120">
        <f t="shared" si="129"/>
        <v>0.1439773658517228</v>
      </c>
      <c r="BB614" s="115">
        <f t="shared" si="130"/>
        <v>-0.39071415129108467</v>
      </c>
      <c r="BC614" s="53"/>
      <c r="BD614" s="53"/>
    </row>
    <row r="615" spans="1:56">
      <c r="A615" s="88">
        <v>614</v>
      </c>
      <c r="B615" s="116">
        <v>9.4090817903282442E-2</v>
      </c>
      <c r="C615" s="116">
        <v>0.26784239070086557</v>
      </c>
      <c r="D615" s="116">
        <v>2.7224593625284843E-2</v>
      </c>
      <c r="E615" s="116">
        <v>9.1373658356022069E-3</v>
      </c>
      <c r="F615" s="116">
        <v>0.27716019450645613</v>
      </c>
      <c r="G615" s="116">
        <v>0.47805502017669421</v>
      </c>
      <c r="H615" s="116">
        <v>0.53117129339335301</v>
      </c>
      <c r="I615" s="116">
        <v>0.17036517783200078</v>
      </c>
      <c r="J615" s="116">
        <v>0.54374138372204617</v>
      </c>
      <c r="K615" s="97">
        <v>0.1551411963962015</v>
      </c>
      <c r="L615" s="98"/>
      <c r="M615" s="99">
        <v>614</v>
      </c>
      <c r="N615" s="119">
        <v>-1.3159773774017798</v>
      </c>
      <c r="O615" s="119">
        <v>-0.6193515652065249</v>
      </c>
      <c r="P615" s="119">
        <v>-1.9232458047523957</v>
      </c>
      <c r="Q615" s="119">
        <v>-2.3600041287139795</v>
      </c>
      <c r="R615" s="119">
        <v>-0.59129856783649104</v>
      </c>
      <c r="S615" s="119">
        <v>-5.5035677456715962E-2</v>
      </c>
      <c r="T615" s="119">
        <v>7.8214518614454345E-2</v>
      </c>
      <c r="U615" s="116">
        <v>-0.95272315999480628</v>
      </c>
      <c r="V615" s="116">
        <v>0.10986400119617998</v>
      </c>
      <c r="W615" s="91">
        <v>-1.0146296655065075</v>
      </c>
      <c r="X615" s="53"/>
      <c r="Y615" s="92">
        <v>614</v>
      </c>
      <c r="Z615" s="116">
        <f>(幕後結果!$AB$2+幕後結果!$AB$4*幕後結果_最佳化!$N1616)*12/3</f>
        <v>-1.8489225755069505</v>
      </c>
      <c r="AA615" s="116">
        <f>(幕後結果!$AC$2+幕後結果!$AC$4*幕後結果_最佳化!$O1616)*12/3</f>
        <v>-8.8433722683749161E-2</v>
      </c>
      <c r="AB615" s="116">
        <f>(幕後結果!$AD$2+幕後結果!$AD$4*幕後結果_最佳化!$P1616)*12/3</f>
        <v>-1.7505567001536171</v>
      </c>
      <c r="AC615" s="116">
        <f>(幕後結果!$AE$2+幕後結果!$AE$4*幕後結果_最佳化!$Q1616)*12/3</f>
        <v>-2.1521869083932925</v>
      </c>
      <c r="AD615" s="116">
        <f>(幕後結果!$AF$2+幕後結果!$AF$4*幕後結果_最佳化!$R1616)*12/3</f>
        <v>-1.2021729059245385</v>
      </c>
      <c r="AE615" s="116">
        <f>(幕後結果!$AG$2+幕後結果!$AG$4*幕後結果_最佳化!$S1616)*12/3</f>
        <v>-0.4005322435996333</v>
      </c>
      <c r="AF615" s="116">
        <f>(幕後結果!$AH$2+幕後結果!$AH$4*幕後結果_最佳化!$T1616)*12/3</f>
        <v>-0.35170282022267801</v>
      </c>
      <c r="AG615" s="116">
        <f>(幕後結果!$AI$2+幕後結果!$AI$4*幕後結果_最佳化!$U1616)*12/3</f>
        <v>-0.68381011895994914</v>
      </c>
      <c r="AH615" s="116">
        <f>(幕後結果!$AJ$2+幕後結果!$AJ$4*幕後結果_最佳化!$V1616)*12/3</f>
        <v>-1.153449331967757</v>
      </c>
      <c r="AI615" s="93">
        <f>(幕後結果!$AK$2+幕後結果!$AK$4*幕後結果_最佳化!$W1616)*12/3</f>
        <v>-1.1117690625408989</v>
      </c>
      <c r="AJ615" s="53"/>
      <c r="AK615" s="53"/>
      <c r="AL615" s="53"/>
      <c r="AM615" s="101">
        <v>614</v>
      </c>
      <c r="AN615" s="120">
        <f t="shared" si="118"/>
        <v>1.5825507437861868E-3</v>
      </c>
      <c r="AO615" s="120">
        <f t="shared" si="119"/>
        <v>0.12582621028847385</v>
      </c>
      <c r="AP615" s="120">
        <f t="shared" si="120"/>
        <v>0.10958407055217571</v>
      </c>
      <c r="AQ615" s="120">
        <f t="shared" si="121"/>
        <v>0.18235449379494714</v>
      </c>
      <c r="AR615" s="120">
        <f t="shared" si="122"/>
        <v>0.12898038665525066</v>
      </c>
      <c r="AS615" s="120">
        <f t="shared" si="123"/>
        <v>6.359436391417421E-2</v>
      </c>
      <c r="AT615" s="120">
        <f t="shared" si="124"/>
        <v>0.11723879757734858</v>
      </c>
      <c r="AU615" s="120">
        <f t="shared" si="125"/>
        <v>2.7337222780407667E-2</v>
      </c>
      <c r="AV615" s="120">
        <f t="shared" si="126"/>
        <v>0.11448675986633071</v>
      </c>
      <c r="AW615" s="120">
        <f t="shared" si="127"/>
        <v>0.12901514382710533</v>
      </c>
      <c r="AX615" s="120">
        <f t="shared" si="128"/>
        <v>1</v>
      </c>
      <c r="AY615" s="120">
        <f>SUMPRODUCT(AN615:AW615,幕後結果_最佳化!$Z$1005:$AI$1005)</f>
        <v>2.511006542091369E-2</v>
      </c>
      <c r="AZ615" s="120">
        <f>(SUMPRODUCT(AN615:AW615,MMULT(AN615:AW615,幕後結果!$AB$9:$AK$18)))*252</f>
        <v>2.1805673474120491E-2</v>
      </c>
      <c r="BA615" s="120">
        <f t="shared" si="129"/>
        <v>0.14766744216014743</v>
      </c>
      <c r="BB615" s="115">
        <f t="shared" si="130"/>
        <v>-0.12047296491932781</v>
      </c>
      <c r="BC615" s="53"/>
      <c r="BD615" s="53"/>
    </row>
    <row r="616" spans="1:56">
      <c r="A616" s="88">
        <v>615</v>
      </c>
      <c r="B616" s="116">
        <v>0.35439968890884121</v>
      </c>
      <c r="C616" s="116">
        <v>0.98931376750551014</v>
      </c>
      <c r="D616" s="116">
        <v>0.96459430589050754</v>
      </c>
      <c r="E616" s="116">
        <v>0.76594331625094147</v>
      </c>
      <c r="F616" s="116">
        <v>0.91426448356532775</v>
      </c>
      <c r="G616" s="116">
        <v>0.96175437510932116</v>
      </c>
      <c r="H616" s="116">
        <v>9.4706295278309094E-2</v>
      </c>
      <c r="I616" s="116">
        <v>0.53229293879028816</v>
      </c>
      <c r="J616" s="116">
        <v>0.98925765329314252</v>
      </c>
      <c r="K616" s="97">
        <v>8.7033978375188337E-3</v>
      </c>
      <c r="L616" s="98"/>
      <c r="M616" s="99">
        <v>615</v>
      </c>
      <c r="N616" s="119">
        <v>-0.37346904785015705</v>
      </c>
      <c r="O616" s="119">
        <v>2.3013392118069773</v>
      </c>
      <c r="P616" s="119">
        <v>1.8066851255297169</v>
      </c>
      <c r="Q616" s="119">
        <v>0.72555214425682268</v>
      </c>
      <c r="R616" s="119">
        <v>1.3674923519609177</v>
      </c>
      <c r="S616" s="119">
        <v>1.7714178058526606</v>
      </c>
      <c r="T616" s="119">
        <v>-1.3123188027346744</v>
      </c>
      <c r="U616" s="116">
        <v>8.1034994501907764E-2</v>
      </c>
      <c r="V616" s="116">
        <v>2.2993566853612819</v>
      </c>
      <c r="W616" s="91">
        <v>-2.3780006406811185</v>
      </c>
      <c r="X616" s="53"/>
      <c r="Y616" s="92">
        <v>615</v>
      </c>
      <c r="Z616" s="116">
        <f>(幕後結果!$AB$2+幕後結果!$AB$4*幕後結果_最佳化!$N1617)*12/3</f>
        <v>-0.33789591546776698</v>
      </c>
      <c r="AA616" s="116">
        <f>(幕後結果!$AC$2+幕後結果!$AC$4*幕後結果_最佳化!$O1617)*12/3</f>
        <v>1.9583955859901441</v>
      </c>
      <c r="AB616" s="116">
        <f>(幕後結果!$AD$2+幕後結果!$AD$4*幕後結果_最佳化!$P1617)*12/3</f>
        <v>1.5097004325017824</v>
      </c>
      <c r="AC616" s="116">
        <f>(幕後結果!$AE$2+幕後結果!$AE$4*幕後結果_最佳化!$Q1617)*12/3</f>
        <v>0.91034733881625629</v>
      </c>
      <c r="AD616" s="116">
        <f>(幕後結果!$AF$2+幕後結果!$AF$4*幕後結果_最佳化!$R1617)*12/3</f>
        <v>0.48358709876274419</v>
      </c>
      <c r="AE616" s="116">
        <f>(幕後結果!$AG$2+幕後結果!$AG$4*幕後結果_最佳化!$S1617)*12/3</f>
        <v>2.0051640246803322</v>
      </c>
      <c r="AF616" s="116">
        <f>(幕後結果!$AH$2+幕後結果!$AH$4*幕後結果_最佳化!$T1617)*12/3</f>
        <v>-0.27141978471847072</v>
      </c>
      <c r="AG616" s="116">
        <f>(幕後結果!$AI$2+幕後結果!$AI$4*幕後結果_最佳化!$U1617)*12/3</f>
        <v>0.83782092962520405</v>
      </c>
      <c r="AH616" s="116">
        <f>(幕後結果!$AJ$2+幕後結果!$AJ$4*幕後結果_最佳化!$V1617)*12/3</f>
        <v>1.2471134254063805</v>
      </c>
      <c r="AI616" s="93">
        <f>(幕後結果!$AK$2+幕後結果!$AK$4*幕後結果_最佳化!$W1617)*12/3</f>
        <v>-8.5035082962936881E-2</v>
      </c>
      <c r="AJ616" s="53"/>
      <c r="AK616" s="53"/>
      <c r="AL616" s="53"/>
      <c r="AM616" s="101">
        <v>615</v>
      </c>
      <c r="AN616" s="120">
        <f t="shared" si="118"/>
        <v>7.2099517699120527E-2</v>
      </c>
      <c r="AO616" s="120">
        <f t="shared" si="119"/>
        <v>0.13144009204797574</v>
      </c>
      <c r="AP616" s="120">
        <f t="shared" si="120"/>
        <v>5.6371244601214475E-2</v>
      </c>
      <c r="AQ616" s="120">
        <f t="shared" si="121"/>
        <v>1.64370989372459E-2</v>
      </c>
      <c r="AR616" s="120">
        <f t="shared" si="122"/>
        <v>0.16346129743435317</v>
      </c>
      <c r="AS616" s="120">
        <f t="shared" si="123"/>
        <v>7.1372113683423527E-2</v>
      </c>
      <c r="AT616" s="120">
        <f t="shared" si="124"/>
        <v>0.16212351723598156</v>
      </c>
      <c r="AU616" s="120">
        <f t="shared" si="125"/>
        <v>0.17310592145036371</v>
      </c>
      <c r="AV616" s="120">
        <f t="shared" si="126"/>
        <v>2.0720828390069463E-2</v>
      </c>
      <c r="AW616" s="120">
        <f t="shared" si="127"/>
        <v>0.13286836852025197</v>
      </c>
      <c r="AX616" s="120">
        <f t="shared" si="128"/>
        <v>1</v>
      </c>
      <c r="AY616" s="120">
        <f>SUMPRODUCT(AN616:AW616,幕後結果_最佳化!$Z$1005:$AI$1005)</f>
        <v>5.7085308510517331E-2</v>
      </c>
      <c r="AZ616" s="120">
        <f>(SUMPRODUCT(AN616:AW616,MMULT(AN616:AW616,幕後結果!$AB$9:$AK$18)))*252</f>
        <v>2.0421201256662518E-2</v>
      </c>
      <c r="BA616" s="120">
        <f t="shared" si="129"/>
        <v>0.14290276854092968</v>
      </c>
      <c r="BB616" s="115">
        <f t="shared" si="130"/>
        <v>9.9265456193414661E-2</v>
      </c>
      <c r="BC616" s="53"/>
      <c r="BD616" s="53"/>
    </row>
    <row r="617" spans="1:56">
      <c r="A617" s="88">
        <v>616</v>
      </c>
      <c r="B617" s="116">
        <v>0.3661267663165011</v>
      </c>
      <c r="C617" s="116">
        <v>0.80381445000760188</v>
      </c>
      <c r="D617" s="116">
        <v>0.70378981115283712</v>
      </c>
      <c r="E617" s="116">
        <v>0.59508267002174864</v>
      </c>
      <c r="F617" s="116">
        <v>0.22791586303544098</v>
      </c>
      <c r="G617" s="116">
        <v>0.45841194361344262</v>
      </c>
      <c r="H617" s="116">
        <v>7.3319920960438933E-2</v>
      </c>
      <c r="I617" s="116">
        <v>0.14135226315267957</v>
      </c>
      <c r="J617" s="116">
        <v>0.57709520581521812</v>
      </c>
      <c r="K617" s="97">
        <v>0.89337078300873252</v>
      </c>
      <c r="L617" s="98"/>
      <c r="M617" s="99">
        <v>616</v>
      </c>
      <c r="N617" s="119">
        <v>-0.34212937395442955</v>
      </c>
      <c r="O617" s="119">
        <v>0.85532527308601602</v>
      </c>
      <c r="P617" s="119">
        <v>0.53533189104761103</v>
      </c>
      <c r="Q617" s="119">
        <v>0.2406393362483058</v>
      </c>
      <c r="R617" s="119">
        <v>-0.74572802528796078</v>
      </c>
      <c r="S617" s="119">
        <v>-0.10443532930825458</v>
      </c>
      <c r="T617" s="119">
        <v>-1.4515030199646599</v>
      </c>
      <c r="U617" s="116">
        <v>-1.0742636626233335</v>
      </c>
      <c r="V617" s="116">
        <v>0.19446782288991379</v>
      </c>
      <c r="W617" s="91">
        <v>1.2446554348541807</v>
      </c>
      <c r="X617" s="53"/>
      <c r="Y617" s="92">
        <v>616</v>
      </c>
      <c r="Z617" s="116">
        <f>(幕後結果!$AB$2+幕後結果!$AB$4*幕後結果_最佳化!$N1618)*12/3</f>
        <v>-0.28765223985387989</v>
      </c>
      <c r="AA617" s="116">
        <f>(幕後結果!$AC$2+幕後結果!$AC$4*幕後結果_最佳化!$O1618)*12/3</f>
        <v>0.9193640400765174</v>
      </c>
      <c r="AB617" s="116">
        <f>(幕後結果!$AD$2+幕後結果!$AD$4*幕後結果_最佳化!$P1618)*12/3</f>
        <v>0.43921820039743437</v>
      </c>
      <c r="AC617" s="116">
        <f>(幕後結果!$AE$2+幕後結果!$AE$4*幕後結果_最佳化!$Q1618)*12/3</f>
        <v>0.30949769978647784</v>
      </c>
      <c r="AD617" s="116">
        <f>(幕後結果!$AF$2+幕後結果!$AF$4*幕後結果_最佳化!$R1618)*12/3</f>
        <v>-0.82868932458538147</v>
      </c>
      <c r="AE617" s="116">
        <f>(幕後結果!$AG$2+幕後結果!$AG$4*幕後結果_最佳化!$S1618)*12/3</f>
        <v>0.63146707228550536</v>
      </c>
      <c r="AF617" s="116">
        <f>(幕後結果!$AH$2+幕後結果!$AH$4*幕後結果_最佳化!$T1618)*12/3</f>
        <v>-0.67429101835261196</v>
      </c>
      <c r="AG617" s="116">
        <f>(幕後結果!$AI$2+幕後結果!$AI$4*幕後結果_最佳化!$U1618)*12/3</f>
        <v>-0.33008877143167853</v>
      </c>
      <c r="AH617" s="116">
        <f>(幕後結果!$AJ$2+幕後結果!$AJ$4*幕後結果_最佳化!$V1618)*12/3</f>
        <v>-0.60823044319678887</v>
      </c>
      <c r="AI617" s="93">
        <f>(幕後結果!$AK$2+幕後結果!$AK$4*幕後結果_最佳化!$W1618)*12/3</f>
        <v>0.54258668608769167</v>
      </c>
      <c r="AJ617" s="53"/>
      <c r="AK617" s="53"/>
      <c r="AL617" s="53"/>
      <c r="AM617" s="101">
        <v>616</v>
      </c>
      <c r="AN617" s="120">
        <f t="shared" si="118"/>
        <v>4.9417270826153589E-2</v>
      </c>
      <c r="AO617" s="120">
        <f t="shared" si="119"/>
        <v>0.1705416821980171</v>
      </c>
      <c r="AP617" s="120">
        <f t="shared" si="120"/>
        <v>4.683007116650386E-2</v>
      </c>
      <c r="AQ617" s="120">
        <f t="shared" si="121"/>
        <v>5.6586113751727056E-2</v>
      </c>
      <c r="AR617" s="120">
        <f t="shared" si="122"/>
        <v>9.1281751347366102E-2</v>
      </c>
      <c r="AS617" s="120">
        <f t="shared" si="123"/>
        <v>0.15200475433582308</v>
      </c>
      <c r="AT617" s="120">
        <f t="shared" si="124"/>
        <v>1.1446410427006634E-2</v>
      </c>
      <c r="AU617" s="120">
        <f t="shared" si="125"/>
        <v>0.19054331715113301</v>
      </c>
      <c r="AV617" s="120">
        <f t="shared" si="126"/>
        <v>0.13143536266655415</v>
      </c>
      <c r="AW617" s="120">
        <f t="shared" si="127"/>
        <v>9.9913266129715461E-2</v>
      </c>
      <c r="AX617" s="120">
        <f t="shared" si="128"/>
        <v>1.0000000000000002</v>
      </c>
      <c r="AY617" s="120">
        <f>SUMPRODUCT(AN617:AW617,幕後結果_最佳化!$Z$1005:$AI$1005)</f>
        <v>0.10426029912663659</v>
      </c>
      <c r="AZ617" s="120">
        <f>(SUMPRODUCT(AN617:AW617,MMULT(AN617:AW617,幕後結果!$AB$9:$AK$18)))*252</f>
        <v>2.1673464591585253E-2</v>
      </c>
      <c r="BA617" s="120">
        <f t="shared" si="129"/>
        <v>0.14721910403064289</v>
      </c>
      <c r="BB617" s="115">
        <f t="shared" si="130"/>
        <v>0.41679576526878442</v>
      </c>
      <c r="BC617" s="53"/>
      <c r="BD617" s="53"/>
    </row>
    <row r="618" spans="1:56">
      <c r="A618" s="88">
        <v>617</v>
      </c>
      <c r="B618" s="116">
        <v>7.0727558496451515E-2</v>
      </c>
      <c r="C618" s="116">
        <v>0.6301756100818674</v>
      </c>
      <c r="D618" s="116">
        <v>0.33613681864269118</v>
      </c>
      <c r="E618" s="116">
        <v>0.89194423106241172</v>
      </c>
      <c r="F618" s="116">
        <v>0.95897725415291091</v>
      </c>
      <c r="G618" s="116">
        <v>0.99418493008765352</v>
      </c>
      <c r="H618" s="116">
        <v>0.65421514393833236</v>
      </c>
      <c r="I618" s="116">
        <v>0.52234986318505272</v>
      </c>
      <c r="J618" s="116">
        <v>0.97107634553913313</v>
      </c>
      <c r="K618" s="97">
        <v>0.84575528580179693</v>
      </c>
      <c r="L618" s="98"/>
      <c r="M618" s="99">
        <v>617</v>
      </c>
      <c r="N618" s="119">
        <v>-1.4703938465221726</v>
      </c>
      <c r="O618" s="119">
        <v>0.33231848956606908</v>
      </c>
      <c r="P618" s="119">
        <v>-0.42302963794377735</v>
      </c>
      <c r="Q618" s="119">
        <v>1.2369341302088077</v>
      </c>
      <c r="R618" s="119">
        <v>1.7389390089081942</v>
      </c>
      <c r="S618" s="119">
        <v>2.5231723087624052</v>
      </c>
      <c r="T618" s="119">
        <v>0.39672574633030833</v>
      </c>
      <c r="U618" s="116">
        <v>5.6052136325679257E-2</v>
      </c>
      <c r="V618" s="116">
        <v>1.8968532508117966</v>
      </c>
      <c r="W618" s="91">
        <v>1.0183967872245161</v>
      </c>
      <c r="X618" s="53"/>
      <c r="Y618" s="92">
        <v>617</v>
      </c>
      <c r="Z618" s="116">
        <f>(幕後結果!$AB$2+幕後結果!$AB$4*幕後結果_最佳化!$N1619)*12/3</f>
        <v>-2.0964826174442255</v>
      </c>
      <c r="AA618" s="116">
        <f>(幕後結果!$AC$2+幕後結果!$AC$4*幕後結果_最佳化!$O1619)*12/3</f>
        <v>0.60228188843456176</v>
      </c>
      <c r="AB618" s="116">
        <f>(幕後結果!$AD$2+幕後結果!$AD$4*幕後結果_最佳化!$P1619)*12/3</f>
        <v>-0.56057095604365537</v>
      </c>
      <c r="AC618" s="116">
        <f>(幕後結果!$AE$2+幕後結果!$AE$4*幕後結果_最佳化!$Q1619)*12/3</f>
        <v>0.71949543775474079</v>
      </c>
      <c r="AD618" s="116">
        <f>(幕後結果!$AF$2+幕後結果!$AF$4*幕後結果_最佳化!$R1619)*12/3</f>
        <v>0.26474375478079049</v>
      </c>
      <c r="AE618" s="116">
        <f>(幕後結果!$AG$2+幕後結果!$AG$4*幕後結果_最佳化!$S1619)*12/3</f>
        <v>2.1484877245911917</v>
      </c>
      <c r="AF618" s="116">
        <f>(幕後結果!$AH$2+幕後結果!$AH$4*幕後結果_最佳化!$T1619)*12/3</f>
        <v>0.19360485682790263</v>
      </c>
      <c r="AG618" s="116">
        <f>(幕後結果!$AI$2+幕後結果!$AI$4*幕後結果_最佳化!$U1619)*12/3</f>
        <v>0.67847536441723511</v>
      </c>
      <c r="AH618" s="116">
        <f>(幕後結果!$AJ$2+幕後結果!$AJ$4*幕後結果_最佳化!$V1619)*12/3</f>
        <v>0.8398958012846558</v>
      </c>
      <c r="AI618" s="93">
        <f>(幕後結果!$AK$2+幕後結果!$AK$4*幕後結果_最佳化!$W1619)*12/3</f>
        <v>1.5019348515445341</v>
      </c>
      <c r="AJ618" s="53"/>
      <c r="AK618" s="53"/>
      <c r="AL618" s="53"/>
      <c r="AM618" s="101">
        <v>617</v>
      </c>
      <c r="AN618" s="120">
        <f t="shared" si="118"/>
        <v>4.3368778963704266E-2</v>
      </c>
      <c r="AO618" s="120">
        <f t="shared" si="119"/>
        <v>1.5412330146965053E-2</v>
      </c>
      <c r="AP618" s="120">
        <f t="shared" si="120"/>
        <v>8.488795621049209E-3</v>
      </c>
      <c r="AQ618" s="120">
        <f t="shared" si="121"/>
        <v>0.17235111677103399</v>
      </c>
      <c r="AR618" s="120">
        <f t="shared" si="122"/>
        <v>0.13039422342092047</v>
      </c>
      <c r="AS618" s="120">
        <f t="shared" si="123"/>
        <v>5.8462323251862139E-2</v>
      </c>
      <c r="AT618" s="120">
        <f t="shared" si="124"/>
        <v>0.10288384571640691</v>
      </c>
      <c r="AU618" s="120">
        <f t="shared" si="125"/>
        <v>0.21517536176299762</v>
      </c>
      <c r="AV618" s="120">
        <f t="shared" si="126"/>
        <v>0.1984980805132163</v>
      </c>
      <c r="AW618" s="120">
        <f t="shared" si="127"/>
        <v>5.4965143831844102E-2</v>
      </c>
      <c r="AX618" s="120">
        <f t="shared" si="128"/>
        <v>1</v>
      </c>
      <c r="AY618" s="120">
        <f>SUMPRODUCT(AN618:AW618,幕後結果_最佳化!$Z$1005:$AI$1005)</f>
        <v>-3.4506138114187131E-2</v>
      </c>
      <c r="AZ618" s="120">
        <f>(SUMPRODUCT(AN618:AW618,MMULT(AN618:AW618,幕後結果!$AB$9:$AK$18)))*252</f>
        <v>2.2834517127091808E-2</v>
      </c>
      <c r="BA618" s="120">
        <f t="shared" si="129"/>
        <v>0.15111094310833947</v>
      </c>
      <c r="BB618" s="115">
        <f t="shared" si="130"/>
        <v>-0.51224707173384887</v>
      </c>
      <c r="BC618" s="53"/>
      <c r="BD618" s="53"/>
    </row>
    <row r="619" spans="1:56">
      <c r="A619" s="88">
        <v>618</v>
      </c>
      <c r="B619" s="116">
        <v>0.2302302029683303</v>
      </c>
      <c r="C619" s="116">
        <v>0.70643834739536548</v>
      </c>
      <c r="D619" s="116">
        <v>0.80775036112049947</v>
      </c>
      <c r="E619" s="116">
        <v>0.30240345387577716</v>
      </c>
      <c r="F619" s="116">
        <v>0.45123480615816636</v>
      </c>
      <c r="G619" s="116">
        <v>0.43644606926429641</v>
      </c>
      <c r="H619" s="116">
        <v>0.38193360182980562</v>
      </c>
      <c r="I619" s="116">
        <v>9.6534720912654137E-2</v>
      </c>
      <c r="J619" s="116">
        <v>0.65553613078547412</v>
      </c>
      <c r="K619" s="97">
        <v>0.84472618749760398</v>
      </c>
      <c r="L619" s="98"/>
      <c r="M619" s="99">
        <v>618</v>
      </c>
      <c r="N619" s="119">
        <v>-0.7380889371355237</v>
      </c>
      <c r="O619" s="119">
        <v>0.54300943657807599</v>
      </c>
      <c r="P619" s="119">
        <v>0.86963614614206985</v>
      </c>
      <c r="Q619" s="119">
        <v>-0.51750037424402928</v>
      </c>
      <c r="R619" s="119">
        <v>-0.12254221859367576</v>
      </c>
      <c r="S619" s="119">
        <v>-0.15998595431861762</v>
      </c>
      <c r="T619" s="119">
        <v>-0.30040637227018718</v>
      </c>
      <c r="U619" s="116">
        <v>-1.3015523967239417</v>
      </c>
      <c r="V619" s="116">
        <v>0.40031063143924023</v>
      </c>
      <c r="W619" s="91">
        <v>1.0140736191338346</v>
      </c>
      <c r="X619" s="53"/>
      <c r="Y619" s="92">
        <v>618</v>
      </c>
      <c r="Z619" s="116">
        <f>(幕後結果!$AB$2+幕後結果!$AB$4*幕後結果_最佳化!$N1620)*12/3</f>
        <v>-0.92245347980550252</v>
      </c>
      <c r="AA619" s="116">
        <f>(幕後結果!$AC$2+幕後結果!$AC$4*幕後結果_最佳化!$O1620)*12/3</f>
        <v>0.7157025310022439</v>
      </c>
      <c r="AB619" s="116">
        <f>(幕後結果!$AD$2+幕後結果!$AD$4*幕後結果_最佳化!$P1620)*12/3</f>
        <v>0.59757811182420784</v>
      </c>
      <c r="AC619" s="116">
        <f>(幕後結果!$AE$2+幕後結果!$AE$4*幕後結果_最佳化!$Q1620)*12/3</f>
        <v>-0.28153577241872146</v>
      </c>
      <c r="AD619" s="116">
        <f>(幕後結果!$AF$2+幕後結果!$AF$4*幕後結果_最佳化!$R1620)*12/3</f>
        <v>-0.50719828720628501</v>
      </c>
      <c r="AE619" s="116">
        <f>(幕後結果!$AG$2+幕後結果!$AG$4*幕後結果_最佳化!$S1620)*12/3</f>
        <v>0.33475397685019037</v>
      </c>
      <c r="AF619" s="116">
        <f>(幕後結果!$AH$2+幕後結果!$AH$4*幕後結果_最佳化!$T1620)*12/3</f>
        <v>-0.15729794892076399</v>
      </c>
      <c r="AG619" s="116">
        <f>(幕後結果!$AI$2+幕後結果!$AI$4*幕後結果_最佳化!$U1620)*12/3</f>
        <v>-0.43475374929000532</v>
      </c>
      <c r="AH619" s="116">
        <f>(幕後結果!$AJ$2+幕後結果!$AJ$4*幕後結果_最佳化!$V1620)*12/3</f>
        <v>-0.35330191150856849</v>
      </c>
      <c r="AI619" s="93">
        <f>(幕後結果!$AK$2+幕後結果!$AK$4*幕後結果_最佳化!$W1620)*12/3</f>
        <v>0.56937178797141308</v>
      </c>
      <c r="AJ619" s="53"/>
      <c r="AK619" s="53"/>
      <c r="AL619" s="53"/>
      <c r="AM619" s="101">
        <v>618</v>
      </c>
      <c r="AN619" s="120">
        <f t="shared" si="118"/>
        <v>2.3843963584884414E-2</v>
      </c>
      <c r="AO619" s="120">
        <f t="shared" si="119"/>
        <v>0.15114208562599432</v>
      </c>
      <c r="AP619" s="120">
        <f t="shared" si="120"/>
        <v>7.8976000434106533E-2</v>
      </c>
      <c r="AQ619" s="120">
        <f t="shared" si="121"/>
        <v>0.1573251558284999</v>
      </c>
      <c r="AR619" s="120">
        <f t="shared" si="122"/>
        <v>0.16128601483435689</v>
      </c>
      <c r="AS619" s="120">
        <f t="shared" si="123"/>
        <v>9.876041058888245E-2</v>
      </c>
      <c r="AT619" s="120">
        <f t="shared" si="124"/>
        <v>0.14280596497362991</v>
      </c>
      <c r="AU619" s="120">
        <f t="shared" si="125"/>
        <v>2.9009120613469382E-2</v>
      </c>
      <c r="AV619" s="120">
        <f t="shared" si="126"/>
        <v>1.7391162642630614E-2</v>
      </c>
      <c r="AW619" s="120">
        <f t="shared" si="127"/>
        <v>0.13946012087354559</v>
      </c>
      <c r="AX619" s="120">
        <f t="shared" si="128"/>
        <v>1</v>
      </c>
      <c r="AY619" s="120">
        <f>SUMPRODUCT(AN619:AW619,幕後結果_最佳化!$Z$1005:$AI$1005)</f>
        <v>7.015648327495122E-2</v>
      </c>
      <c r="AZ619" s="120">
        <f>(SUMPRODUCT(AN619:AW619,MMULT(AN619:AW619,幕後結果!$AB$9:$AK$18)))*252</f>
        <v>2.0534899952649829E-2</v>
      </c>
      <c r="BA619" s="120">
        <f t="shared" si="129"/>
        <v>0.14330003472661768</v>
      </c>
      <c r="BB619" s="115">
        <f t="shared" si="130"/>
        <v>0.19020569902128842</v>
      </c>
      <c r="BC619" s="53"/>
      <c r="BD619" s="53"/>
    </row>
    <row r="620" spans="1:56">
      <c r="A620" s="88">
        <v>619</v>
      </c>
      <c r="B620" s="116">
        <v>0.21298751154999618</v>
      </c>
      <c r="C620" s="116">
        <v>0.82054653151478552</v>
      </c>
      <c r="D620" s="116">
        <v>0.40800317684138676</v>
      </c>
      <c r="E620" s="116">
        <v>0.45794748466880808</v>
      </c>
      <c r="F620" s="116">
        <v>0.54049270156435658</v>
      </c>
      <c r="G620" s="116">
        <v>0.8334462790047994</v>
      </c>
      <c r="H620" s="116">
        <v>0.91019014352095207</v>
      </c>
      <c r="I620" s="116">
        <v>0.76430309654762829</v>
      </c>
      <c r="J620" s="116">
        <v>0.81586250368060864</v>
      </c>
      <c r="K620" s="97">
        <v>0.40876034509528947</v>
      </c>
      <c r="L620" s="98"/>
      <c r="M620" s="99">
        <v>619</v>
      </c>
      <c r="N620" s="119">
        <v>-0.79609809196955916</v>
      </c>
      <c r="O620" s="119">
        <v>0.9174498955019148</v>
      </c>
      <c r="P620" s="119">
        <v>-0.23268456749928837</v>
      </c>
      <c r="Q620" s="119">
        <v>-0.10560599335432093</v>
      </c>
      <c r="R620" s="119">
        <v>0.10167506239346763</v>
      </c>
      <c r="S620" s="119">
        <v>0.96787371720918758</v>
      </c>
      <c r="T620" s="119">
        <v>1.3419268560788669</v>
      </c>
      <c r="U620" s="116">
        <v>0.7202130878374563</v>
      </c>
      <c r="V620" s="116">
        <v>0.89970926290871944</v>
      </c>
      <c r="W620" s="91">
        <v>-0.23073498819584379</v>
      </c>
      <c r="X620" s="53"/>
      <c r="Y620" s="92">
        <v>619</v>
      </c>
      <c r="Z620" s="116">
        <f>(幕後結果!$AB$2+幕後結果!$AB$4*幕後結果_最佳化!$N1621)*12/3</f>
        <v>-1.0154535910323896</v>
      </c>
      <c r="AA620" s="116">
        <f>(幕後結果!$AC$2+幕後結果!$AC$4*幕後結果_最佳化!$O1621)*12/3</f>
        <v>0.98732730171300831</v>
      </c>
      <c r="AB620" s="116">
        <f>(幕後結果!$AD$2+幕後結果!$AD$4*幕後結果_最佳化!$P1621)*12/3</f>
        <v>-0.24030810028825952</v>
      </c>
      <c r="AC620" s="116">
        <f>(幕後結果!$AE$2+幕後結果!$AE$4*幕後結果_最佳化!$Q1621)*12/3</f>
        <v>-0.10867099831081999</v>
      </c>
      <c r="AD620" s="116">
        <f>(幕後結果!$AF$2+幕後結果!$AF$4*幕後結果_最佳化!$R1621)*12/3</f>
        <v>-0.52773786941568279</v>
      </c>
      <c r="AE620" s="116">
        <f>(幕後結果!$AG$2+幕後結果!$AG$4*幕後結果_最佳化!$S1621)*12/3</f>
        <v>1.060772017167376</v>
      </c>
      <c r="AF620" s="116">
        <f>(幕後結果!$AH$2+幕後結果!$AH$4*幕後結果_最佳化!$T1621)*12/3</f>
        <v>0.63304305993452525</v>
      </c>
      <c r="AG620" s="116">
        <f>(幕後結果!$AI$2+幕後結果!$AI$4*幕後結果_最佳化!$U1621)*12/3</f>
        <v>0.53915437725611681</v>
      </c>
      <c r="AH620" s="116">
        <f>(幕後結果!$AJ$2+幕後結果!$AJ$4*幕後結果_最佳化!$V1621)*12/3</f>
        <v>0.43312938199393164</v>
      </c>
      <c r="AI620" s="93">
        <f>(幕後結果!$AK$2+幕後結果!$AK$4*幕後結果_最佳化!$W1621)*12/3</f>
        <v>0.49867076177450009</v>
      </c>
      <c r="AJ620" s="53"/>
      <c r="AK620" s="53"/>
      <c r="AL620" s="53"/>
      <c r="AM620" s="101">
        <v>619</v>
      </c>
      <c r="AN620" s="120">
        <f t="shared" si="118"/>
        <v>0.12170270590445634</v>
      </c>
      <c r="AO620" s="120">
        <f t="shared" si="119"/>
        <v>0.1444970777762766</v>
      </c>
      <c r="AP620" s="120">
        <f t="shared" si="120"/>
        <v>5.8073247949133995E-2</v>
      </c>
      <c r="AQ620" s="120">
        <f t="shared" si="121"/>
        <v>9.0325973922567554E-2</v>
      </c>
      <c r="AR620" s="120">
        <f t="shared" si="122"/>
        <v>0.11877527816845665</v>
      </c>
      <c r="AS620" s="120">
        <f t="shared" si="123"/>
        <v>6.9736533402370668E-2</v>
      </c>
      <c r="AT620" s="120">
        <f t="shared" si="124"/>
        <v>9.3838193074228082E-2</v>
      </c>
      <c r="AU620" s="120">
        <f t="shared" si="125"/>
        <v>0.14970718619370249</v>
      </c>
      <c r="AV620" s="120">
        <f t="shared" si="126"/>
        <v>0.14423895269617887</v>
      </c>
      <c r="AW620" s="120">
        <f t="shared" si="127"/>
        <v>9.1048509126287064E-3</v>
      </c>
      <c r="AX620" s="120">
        <f t="shared" si="128"/>
        <v>0.99999999999999989</v>
      </c>
      <c r="AY620" s="120">
        <f>SUMPRODUCT(AN620:AW620,幕後結果_最佳化!$Z$1005:$AI$1005)</f>
        <v>3.3288939519762674E-2</v>
      </c>
      <c r="AZ620" s="120">
        <f>(SUMPRODUCT(AN620:AW620,MMULT(AN620:AW620,幕後結果!$AB$9:$AK$18)))*252</f>
        <v>2.6255511348531158E-2</v>
      </c>
      <c r="BA620" s="120">
        <f t="shared" si="129"/>
        <v>0.16203552495835954</v>
      </c>
      <c r="BB620" s="115">
        <f t="shared" si="130"/>
        <v>-5.9314526753977012E-2</v>
      </c>
      <c r="BC620" s="53"/>
      <c r="BD620" s="53"/>
    </row>
    <row r="621" spans="1:56">
      <c r="A621" s="88">
        <v>620</v>
      </c>
      <c r="B621" s="116">
        <v>0.78864859601757176</v>
      </c>
      <c r="C621" s="116">
        <v>1.1763975735527454E-2</v>
      </c>
      <c r="D621" s="116">
        <v>0.45455030025360776</v>
      </c>
      <c r="E621" s="116">
        <v>0.15893841402733089</v>
      </c>
      <c r="F621" s="116">
        <v>0.26307597753972134</v>
      </c>
      <c r="G621" s="116">
        <v>0.41424820651913796</v>
      </c>
      <c r="H621" s="116">
        <v>0.16857439850005607</v>
      </c>
      <c r="I621" s="116">
        <v>0.45167415647471354</v>
      </c>
      <c r="J621" s="116">
        <v>0.2357257800814121</v>
      </c>
      <c r="K621" s="97">
        <v>0.11570363853714194</v>
      </c>
      <c r="L621" s="98"/>
      <c r="M621" s="99">
        <v>620</v>
      </c>
      <c r="N621" s="119">
        <v>0.80174097556258106</v>
      </c>
      <c r="O621" s="119">
        <v>-2.2647512022669236</v>
      </c>
      <c r="P621" s="119">
        <v>-0.11417306849820702</v>
      </c>
      <c r="Q621" s="119">
        <v>-0.9988304593061057</v>
      </c>
      <c r="R621" s="119">
        <v>-0.63389100677827259</v>
      </c>
      <c r="S621" s="119">
        <v>-0.21663037363258347</v>
      </c>
      <c r="T621" s="119">
        <v>-0.95981407546222053</v>
      </c>
      <c r="U621" s="116">
        <v>-0.12143270595166292</v>
      </c>
      <c r="V621" s="116">
        <v>-0.7201192760248164</v>
      </c>
      <c r="W621" s="91">
        <v>-1.1967416258581496</v>
      </c>
      <c r="X621" s="53"/>
      <c r="Y621" s="92">
        <v>620</v>
      </c>
      <c r="Z621" s="116">
        <f>(幕後結果!$AB$2+幕後結果!$AB$4*幕後結果_最佳化!$N1622)*12/3</f>
        <v>1.5461974350564718</v>
      </c>
      <c r="AA621" s="116">
        <f>(幕後結果!$AC$2+幕後結果!$AC$4*幕後結果_最佳化!$O1622)*12/3</f>
        <v>-1.3780223286639455</v>
      </c>
      <c r="AB621" s="116">
        <f>(幕後結果!$AD$2+幕後結果!$AD$4*幕後結果_最佳化!$P1622)*12/3</f>
        <v>-3.9181726701000882E-2</v>
      </c>
      <c r="AC621" s="116">
        <f>(幕後結果!$AE$2+幕後結果!$AE$4*幕後結果_最佳化!$Q1622)*12/3</f>
        <v>-0.69717550923579186</v>
      </c>
      <c r="AD621" s="116">
        <f>(幕後結果!$AF$2+幕後結果!$AF$4*幕後結果_最佳化!$R1622)*12/3</f>
        <v>-0.64179997949237766</v>
      </c>
      <c r="AE621" s="116">
        <f>(幕後結果!$AG$2+幕後結果!$AG$4*幕後結果_最佳化!$S1622)*12/3</f>
        <v>8.5911872724645511E-2</v>
      </c>
      <c r="AF621" s="116">
        <f>(幕後結果!$AH$2+幕後結果!$AH$4*幕後結果_最佳化!$T1622)*12/3</f>
        <v>-0.69159297553981014</v>
      </c>
      <c r="AG621" s="116">
        <f>(幕後結果!$AI$2+幕後結果!$AI$4*幕後結果_最佳化!$U1622)*12/3</f>
        <v>-0.47062100964186032</v>
      </c>
      <c r="AH621" s="116">
        <f>(幕後結果!$AJ$2+幕後結果!$AJ$4*幕後結果_最佳化!$V1622)*12/3</f>
        <v>-0.97779461933555112</v>
      </c>
      <c r="AI621" s="93">
        <f>(幕後結果!$AK$2+幕後結果!$AK$4*幕後結果_最佳化!$W1622)*12/3</f>
        <v>-0.63047395954427998</v>
      </c>
      <c r="AJ621" s="53"/>
      <c r="AK621" s="53"/>
      <c r="AL621" s="53"/>
      <c r="AM621" s="101">
        <v>620</v>
      </c>
      <c r="AN621" s="120">
        <f t="shared" si="118"/>
        <v>2.5580918224975231E-2</v>
      </c>
      <c r="AO621" s="120">
        <f t="shared" si="119"/>
        <v>1.5278237817235259E-2</v>
      </c>
      <c r="AP621" s="120">
        <f t="shared" si="120"/>
        <v>0.16418306563399415</v>
      </c>
      <c r="AQ621" s="120">
        <f t="shared" si="121"/>
        <v>2.5427275759449836E-2</v>
      </c>
      <c r="AR621" s="120">
        <f t="shared" si="122"/>
        <v>0.19691119314816713</v>
      </c>
      <c r="AS621" s="120">
        <f t="shared" si="123"/>
        <v>0.19009919949932499</v>
      </c>
      <c r="AT621" s="120">
        <f t="shared" si="124"/>
        <v>9.1814156965565913E-2</v>
      </c>
      <c r="AU621" s="120">
        <f t="shared" si="125"/>
        <v>0.14767558352749297</v>
      </c>
      <c r="AV621" s="120">
        <f t="shared" si="126"/>
        <v>0.12892915296767152</v>
      </c>
      <c r="AW621" s="120">
        <f t="shared" si="127"/>
        <v>1.4101216456123127E-2</v>
      </c>
      <c r="AX621" s="120">
        <f t="shared" si="128"/>
        <v>1.0000000000000002</v>
      </c>
      <c r="AY621" s="120">
        <f>SUMPRODUCT(AN621:AW621,幕後結果_最佳化!$Z$1005:$AI$1005)</f>
        <v>2.6262411045305024E-3</v>
      </c>
      <c r="AZ621" s="120">
        <f>(SUMPRODUCT(AN621:AW621,MMULT(AN621:AW621,幕後結果!$AB$9:$AK$18)))*252</f>
        <v>2.2980177715891104E-2</v>
      </c>
      <c r="BA621" s="120">
        <f t="shared" si="129"/>
        <v>0.15159214265881693</v>
      </c>
      <c r="BB621" s="115">
        <f t="shared" si="130"/>
        <v>-0.26567180982534311</v>
      </c>
      <c r="BC621" s="53"/>
      <c r="BD621" s="53"/>
    </row>
    <row r="622" spans="1:56">
      <c r="A622" s="88">
        <v>621</v>
      </c>
      <c r="B622" s="116">
        <v>4.9864740016806852E-2</v>
      </c>
      <c r="C622" s="116">
        <v>0.52685416348110725</v>
      </c>
      <c r="D622" s="116">
        <v>0.39782609929087309</v>
      </c>
      <c r="E622" s="116">
        <v>0.72323188567253482</v>
      </c>
      <c r="F622" s="116">
        <v>0.42820788058797321</v>
      </c>
      <c r="G622" s="116">
        <v>0.90583166669732096</v>
      </c>
      <c r="H622" s="116">
        <v>0.32097035408878449</v>
      </c>
      <c r="I622" s="116">
        <v>0.21573839861336719</v>
      </c>
      <c r="J622" s="116">
        <v>0.99822025089437316</v>
      </c>
      <c r="K622" s="97">
        <v>0.78196933038564254</v>
      </c>
      <c r="L622" s="98"/>
      <c r="M622" s="99">
        <v>621</v>
      </c>
      <c r="N622" s="119">
        <v>-1.6461665205575615</v>
      </c>
      <c r="O622" s="119">
        <v>6.7364320148917092E-2</v>
      </c>
      <c r="P622" s="119">
        <v>-0.25897802129654718</v>
      </c>
      <c r="Q622" s="119">
        <v>0.59246951505262935</v>
      </c>
      <c r="R622" s="119">
        <v>-0.18093861181294071</v>
      </c>
      <c r="S622" s="119">
        <v>1.3155156338848453</v>
      </c>
      <c r="T622" s="119">
        <v>-0.46498708104573094</v>
      </c>
      <c r="U622" s="116">
        <v>-0.7866670504935882</v>
      </c>
      <c r="V622" s="116">
        <v>2.9147708248372832</v>
      </c>
      <c r="W622" s="91">
        <v>0.77886144226718734</v>
      </c>
      <c r="X622" s="53"/>
      <c r="Y622" s="92">
        <v>621</v>
      </c>
      <c r="Z622" s="116">
        <f>(幕後結果!$AB$2+幕後結果!$AB$4*幕後結果_最佳化!$N1623)*12/3</f>
        <v>-2.3782808660604493</v>
      </c>
      <c r="AA622" s="116">
        <f>(幕後結果!$AC$2+幕後結果!$AC$4*幕後結果_最佳化!$O1623)*12/3</f>
        <v>0.42125289125361859</v>
      </c>
      <c r="AB622" s="116">
        <f>(幕後結果!$AD$2+幕後結果!$AD$4*幕後結果_最佳化!$P1623)*12/3</f>
        <v>-0.48651571515211645</v>
      </c>
      <c r="AC622" s="116">
        <f>(幕後結果!$AE$2+幕後結果!$AE$4*幕後結果_最佳化!$Q1623)*12/3</f>
        <v>0.22543061703969605</v>
      </c>
      <c r="AD622" s="116">
        <f>(幕後結果!$AF$2+幕後結果!$AF$4*幕後結果_最佳化!$R1623)*12/3</f>
        <v>-0.8102459357773597</v>
      </c>
      <c r="AE622" s="116">
        <f>(幕後結果!$AG$2+幕後結果!$AG$4*幕後結果_最佳化!$S1623)*12/3</f>
        <v>1.2970300395737167</v>
      </c>
      <c r="AF622" s="116">
        <f>(幕後結果!$AH$2+幕後結果!$AH$4*幕後結果_最佳化!$T1623)*12/3</f>
        <v>-0.38013356915899948</v>
      </c>
      <c r="AG622" s="116">
        <f>(幕後結果!$AI$2+幕後結果!$AI$4*幕後結果_最佳化!$U1623)*12/3</f>
        <v>-9.2567222492932311E-2</v>
      </c>
      <c r="AH622" s="116">
        <f>(幕後結果!$AJ$2+幕後結果!$AJ$4*幕後結果_最佳化!$V1623)*12/3</f>
        <v>0.5664804035065405</v>
      </c>
      <c r="AI622" s="93">
        <f>(幕後結果!$AK$2+幕後結果!$AK$4*幕後結果_最佳化!$W1623)*12/3</f>
        <v>0.99109607586524773</v>
      </c>
      <c r="AJ622" s="53"/>
      <c r="AK622" s="53"/>
      <c r="AL622" s="53"/>
      <c r="AM622" s="101">
        <v>621</v>
      </c>
      <c r="AN622" s="120">
        <f t="shared" si="118"/>
        <v>9.6788632682353354E-2</v>
      </c>
      <c r="AO622" s="120">
        <f t="shared" si="119"/>
        <v>0.18004695499141074</v>
      </c>
      <c r="AP622" s="120">
        <f t="shared" si="120"/>
        <v>7.3397138400853962E-2</v>
      </c>
      <c r="AQ622" s="120">
        <f t="shared" si="121"/>
        <v>6.3737655468540835E-2</v>
      </c>
      <c r="AR622" s="120">
        <f t="shared" si="122"/>
        <v>9.8402656511381525E-2</v>
      </c>
      <c r="AS622" s="120">
        <f t="shared" si="123"/>
        <v>0.14777394489632875</v>
      </c>
      <c r="AT622" s="120">
        <f t="shared" si="124"/>
        <v>0.15769953023908037</v>
      </c>
      <c r="AU622" s="120">
        <f t="shared" si="125"/>
        <v>7.4571234466382377E-2</v>
      </c>
      <c r="AV622" s="120">
        <f t="shared" si="126"/>
        <v>3.0009960286065521E-2</v>
      </c>
      <c r="AW622" s="120">
        <f t="shared" si="127"/>
        <v>7.757229205760241E-2</v>
      </c>
      <c r="AX622" s="120">
        <f t="shared" si="128"/>
        <v>0.99999999999999978</v>
      </c>
      <c r="AY622" s="120">
        <f>SUMPRODUCT(AN622:AW622,幕後結果_最佳化!$Z$1005:$AI$1005)</f>
        <v>0.13147174114674087</v>
      </c>
      <c r="AZ622" s="120">
        <f>(SUMPRODUCT(AN622:AW622,MMULT(AN622:AW622,幕後結果!$AB$9:$AK$18)))*252</f>
        <v>2.3527828016362821E-2</v>
      </c>
      <c r="BA622" s="120">
        <f t="shared" si="129"/>
        <v>0.15338783529459832</v>
      </c>
      <c r="BB622" s="115">
        <f t="shared" si="130"/>
        <v>0.57743654166987257</v>
      </c>
      <c r="BC622" s="53"/>
      <c r="BD622" s="53"/>
    </row>
    <row r="623" spans="1:56">
      <c r="A623" s="88">
        <v>622</v>
      </c>
      <c r="B623" s="116">
        <v>0.55276695024665989</v>
      </c>
      <c r="C623" s="116">
        <v>0.38626245884234844</v>
      </c>
      <c r="D623" s="116">
        <v>0.27354593932480809</v>
      </c>
      <c r="E623" s="116">
        <v>6.324397077309607E-2</v>
      </c>
      <c r="F623" s="116">
        <v>0.47978947280687967</v>
      </c>
      <c r="G623" s="116">
        <v>0.60660874041557511</v>
      </c>
      <c r="H623" s="116">
        <v>0.74667796839813549</v>
      </c>
      <c r="I623" s="116">
        <v>0.7372218473593406</v>
      </c>
      <c r="J623" s="116">
        <v>2.7251925527958631E-2</v>
      </c>
      <c r="K623" s="97">
        <v>0.55884360725662141</v>
      </c>
      <c r="L623" s="98"/>
      <c r="M623" s="99">
        <v>622</v>
      </c>
      <c r="N623" s="119">
        <v>0.13265516883267056</v>
      </c>
      <c r="O623" s="119">
        <v>-0.28907378036637793</v>
      </c>
      <c r="P623" s="119">
        <v>-0.60212358142757938</v>
      </c>
      <c r="Q623" s="119">
        <v>-1.5280990732586552</v>
      </c>
      <c r="R623" s="119">
        <v>-5.0681968023242728E-2</v>
      </c>
      <c r="S623" s="119">
        <v>0.27049102698066863</v>
      </c>
      <c r="T623" s="119">
        <v>0.66407226059929492</v>
      </c>
      <c r="U623" s="116">
        <v>0.63480392164755395</v>
      </c>
      <c r="V623" s="116">
        <v>-1.9228105150552761</v>
      </c>
      <c r="W623" s="91">
        <v>0.14803799173223328</v>
      </c>
      <c r="X623" s="53"/>
      <c r="Y623" s="92">
        <v>622</v>
      </c>
      <c r="Z623" s="116">
        <f>(幕後結果!$AB$2+幕後結果!$AB$4*幕後結果_最佳化!$N1624)*12/3</f>
        <v>0.47352098210280613</v>
      </c>
      <c r="AA623" s="116">
        <f>(幕後結果!$AC$2+幕後結果!$AC$4*幕後結果_最佳化!$O1624)*12/3</f>
        <v>7.3869874338682723E-2</v>
      </c>
      <c r="AB623" s="116">
        <f>(幕後結果!$AD$2+幕後結果!$AD$4*幕後結果_最佳化!$P1624)*12/3</f>
        <v>-0.41939719008755638</v>
      </c>
      <c r="AC623" s="116">
        <f>(幕後結果!$AE$2+幕後結果!$AE$4*幕後結果_最佳化!$Q1624)*12/3</f>
        <v>-1.1344598495405229</v>
      </c>
      <c r="AD623" s="116">
        <f>(幕後結果!$AF$2+幕後結果!$AF$4*幕後結果_最佳化!$R1624)*12/3</f>
        <v>-0.50732550182029568</v>
      </c>
      <c r="AE623" s="116">
        <f>(幕後結果!$AG$2+幕後結果!$AG$4*幕後結果_最佳化!$S1624)*12/3</f>
        <v>0.26726023379473818</v>
      </c>
      <c r="AF623" s="116">
        <f>(幕後結果!$AH$2+幕後結果!$AH$4*幕後結果_最佳化!$T1624)*12/3</f>
        <v>0.20670550469786422</v>
      </c>
      <c r="AG623" s="116">
        <f>(幕後結果!$AI$2+幕後結果!$AI$4*幕後結果_最佳化!$U1624)*12/3</f>
        <v>0.15441862218294897</v>
      </c>
      <c r="AH623" s="116">
        <f>(幕後結果!$AJ$2+幕後結果!$AJ$4*幕後結果_最佳化!$V1624)*12/3</f>
        <v>-1.0405001264245843</v>
      </c>
      <c r="AI623" s="93">
        <f>(幕後結果!$AK$2+幕後結果!$AK$4*幕後結果_最佳化!$W1624)*12/3</f>
        <v>-6.0212608279575586E-2</v>
      </c>
      <c r="AJ623" s="53"/>
      <c r="AK623" s="53"/>
      <c r="AL623" s="53"/>
      <c r="AM623" s="101">
        <v>622</v>
      </c>
      <c r="AN623" s="120">
        <f t="shared" si="118"/>
        <v>1.3560835845456755E-2</v>
      </c>
      <c r="AO623" s="120">
        <f t="shared" si="119"/>
        <v>8.666276178436462E-2</v>
      </c>
      <c r="AP623" s="120">
        <f t="shared" si="120"/>
        <v>9.1167681498019723E-2</v>
      </c>
      <c r="AQ623" s="120">
        <f t="shared" si="121"/>
        <v>0.15832535023395103</v>
      </c>
      <c r="AR623" s="120">
        <f t="shared" si="122"/>
        <v>2.3275934970093459E-2</v>
      </c>
      <c r="AS623" s="120">
        <f t="shared" si="123"/>
        <v>1.9060345571198806E-2</v>
      </c>
      <c r="AT623" s="120">
        <f t="shared" si="124"/>
        <v>0.12129733532492186</v>
      </c>
      <c r="AU623" s="120">
        <f t="shared" si="125"/>
        <v>0.1414549626205085</v>
      </c>
      <c r="AV623" s="120">
        <f t="shared" si="126"/>
        <v>0.11782075106233782</v>
      </c>
      <c r="AW623" s="120">
        <f t="shared" si="127"/>
        <v>0.22737404108914752</v>
      </c>
      <c r="AX623" s="120">
        <f t="shared" si="128"/>
        <v>1</v>
      </c>
      <c r="AY623" s="120">
        <f>SUMPRODUCT(AN623:AW623,幕後結果_最佳化!$Z$1005:$AI$1005)</f>
        <v>6.6228978674927913E-2</v>
      </c>
      <c r="AZ623" s="120">
        <f>(SUMPRODUCT(AN623:AW623,MMULT(AN623:AW623,幕後結果!$AB$9:$AK$18)))*252</f>
        <v>2.2836233695582436E-2</v>
      </c>
      <c r="BA623" s="120">
        <f t="shared" si="129"/>
        <v>0.15111662283012559</v>
      </c>
      <c r="BB623" s="115">
        <f t="shared" si="130"/>
        <v>0.15437731626091636</v>
      </c>
      <c r="BC623" s="53"/>
      <c r="BD623" s="53"/>
    </row>
    <row r="624" spans="1:56">
      <c r="A624" s="88">
        <v>623</v>
      </c>
      <c r="B624" s="116">
        <v>0.26348528212435052</v>
      </c>
      <c r="C624" s="116">
        <v>0.82795431880108117</v>
      </c>
      <c r="D624" s="116">
        <v>0.61930575062606708</v>
      </c>
      <c r="E624" s="116">
        <v>0.74442398790259245</v>
      </c>
      <c r="F624" s="116">
        <v>0.95835404976421512</v>
      </c>
      <c r="G624" s="116">
        <v>0.75555056280389254</v>
      </c>
      <c r="H624" s="116">
        <v>0.71307831594654303</v>
      </c>
      <c r="I624" s="116">
        <v>0.50951698939094259</v>
      </c>
      <c r="J624" s="116">
        <v>0.18734960274583923</v>
      </c>
      <c r="K624" s="97">
        <v>6.0480282769612703E-2</v>
      </c>
      <c r="L624" s="98"/>
      <c r="M624" s="99">
        <v>623</v>
      </c>
      <c r="N624" s="119">
        <v>-0.63263723729250076</v>
      </c>
      <c r="O624" s="119">
        <v>0.94611219885992359</v>
      </c>
      <c r="P624" s="119">
        <v>0.30365794786287881</v>
      </c>
      <c r="Q624" s="119">
        <v>0.65704493444403511</v>
      </c>
      <c r="R624" s="119">
        <v>1.7318970141824275</v>
      </c>
      <c r="S624" s="119">
        <v>0.69206123523866281</v>
      </c>
      <c r="T624" s="119">
        <v>0.56240022161799441</v>
      </c>
      <c r="U624" s="116">
        <v>2.3857817797110433E-2</v>
      </c>
      <c r="V624" s="116">
        <v>-0.88770546493626079</v>
      </c>
      <c r="W624" s="91">
        <v>-1.5507543446256344</v>
      </c>
      <c r="X624" s="53"/>
      <c r="Y624" s="92">
        <v>623</v>
      </c>
      <c r="Z624" s="116">
        <f>(幕後結果!$AB$2+幕後結果!$AB$4*幕後結果_最佳化!$N1625)*12/3</f>
        <v>-0.75339361602152932</v>
      </c>
      <c r="AA624" s="116">
        <f>(幕後結果!$AC$2+幕後結果!$AC$4*幕後結果_最佳化!$O1625)*12/3</f>
        <v>0.99946739309549726</v>
      </c>
      <c r="AB624" s="116">
        <f>(幕後結果!$AD$2+幕後結果!$AD$4*幕後結果_最佳化!$P1625)*12/3</f>
        <v>0.20829395091427061</v>
      </c>
      <c r="AC624" s="116">
        <f>(幕後結果!$AE$2+幕後結果!$AE$4*幕後結果_最佳化!$Q1625)*12/3</f>
        <v>0.54766108543464997</v>
      </c>
      <c r="AD624" s="116">
        <f>(幕後結果!$AF$2+幕後結果!$AF$4*幕後結果_最佳化!$R1625)*12/3</f>
        <v>0.47334646641041561</v>
      </c>
      <c r="AE624" s="116">
        <f>(幕後結果!$AG$2+幕後結果!$AG$4*幕後結果_最佳化!$S1625)*12/3</f>
        <v>1.0842701570675257</v>
      </c>
      <c r="AF624" s="116">
        <f>(幕後結果!$AH$2+幕後結果!$AH$4*幕後結果_最佳化!$T1625)*12/3</f>
        <v>0.41219781062279931</v>
      </c>
      <c r="AG624" s="116">
        <f>(幕後結果!$AI$2+幕後結果!$AI$4*幕後結果_最佳化!$U1625)*12/3</f>
        <v>0.50527320031628853</v>
      </c>
      <c r="AH624" s="116">
        <f>(幕後結果!$AJ$2+幕後結果!$AJ$4*幕後結果_最佳化!$V1625)*12/3</f>
        <v>-0.17141110994848863</v>
      </c>
      <c r="AI624" s="93">
        <f>(幕後結果!$AK$2+幕後結果!$AK$4*幕後結果_最佳化!$W1625)*12/3</f>
        <v>-0.44296374725859033</v>
      </c>
      <c r="AJ624" s="53"/>
      <c r="AK624" s="53"/>
      <c r="AL624" s="53"/>
      <c r="AM624" s="101">
        <v>623</v>
      </c>
      <c r="AN624" s="120">
        <f t="shared" si="118"/>
        <v>0.12897173149973151</v>
      </c>
      <c r="AO624" s="120">
        <f t="shared" si="119"/>
        <v>3.6177357164384978E-2</v>
      </c>
      <c r="AP624" s="120">
        <f t="shared" si="120"/>
        <v>3.9600643515679775E-2</v>
      </c>
      <c r="AQ624" s="120">
        <f t="shared" si="121"/>
        <v>6.8597073406017062E-2</v>
      </c>
      <c r="AR624" s="120">
        <f t="shared" si="122"/>
        <v>0.13403701948417029</v>
      </c>
      <c r="AS624" s="120">
        <f t="shared" si="123"/>
        <v>3.3657315455484706E-2</v>
      </c>
      <c r="AT624" s="120">
        <f t="shared" si="124"/>
        <v>0.17868884181898012</v>
      </c>
      <c r="AU624" s="120">
        <f t="shared" si="125"/>
        <v>0.10799974790097992</v>
      </c>
      <c r="AV624" s="120">
        <f t="shared" si="126"/>
        <v>0.14537635302327287</v>
      </c>
      <c r="AW624" s="120">
        <f t="shared" si="127"/>
        <v>0.12689391673129863</v>
      </c>
      <c r="AX624" s="120">
        <f t="shared" si="128"/>
        <v>0.99999999999999978</v>
      </c>
      <c r="AY624" s="120">
        <f>SUMPRODUCT(AN624:AW624,幕後結果_最佳化!$Z$1005:$AI$1005)</f>
        <v>4.0090698221368903E-3</v>
      </c>
      <c r="AZ624" s="120">
        <f>(SUMPRODUCT(AN624:AW624,MMULT(AN624:AW624,幕後結果!$AB$9:$AK$18)))*252</f>
        <v>2.9396691531613308E-2</v>
      </c>
      <c r="BA624" s="120">
        <f t="shared" si="129"/>
        <v>0.17145463403365133</v>
      </c>
      <c r="BB624" s="115">
        <f t="shared" si="130"/>
        <v>-0.22682927409375242</v>
      </c>
      <c r="BC624" s="53"/>
      <c r="BD624" s="53"/>
    </row>
    <row r="625" spans="1:56">
      <c r="A625" s="88">
        <v>624</v>
      </c>
      <c r="B625" s="116">
        <v>0.54798439876427563</v>
      </c>
      <c r="C625" s="116">
        <v>0.67483431819251805</v>
      </c>
      <c r="D625" s="116">
        <v>0.25374334668576726</v>
      </c>
      <c r="E625" s="116">
        <v>0.95694676390429478</v>
      </c>
      <c r="F625" s="116">
        <v>0.40110577420951699</v>
      </c>
      <c r="G625" s="116">
        <v>0.93646094769024413</v>
      </c>
      <c r="H625" s="116">
        <v>0.83270660425429388</v>
      </c>
      <c r="I625" s="116">
        <v>0.42975544088413309</v>
      </c>
      <c r="J625" s="116">
        <v>0.3046631284557606</v>
      </c>
      <c r="K625" s="97">
        <v>0.98969957237031658</v>
      </c>
      <c r="L625" s="98"/>
      <c r="M625" s="99">
        <v>624</v>
      </c>
      <c r="N625" s="119">
        <v>0.12057054224101818</v>
      </c>
      <c r="O625" s="119">
        <v>0.45330190173511692</v>
      </c>
      <c r="P625" s="119">
        <v>-0.66275622551131097</v>
      </c>
      <c r="Q625" s="119">
        <v>1.7163036961076565</v>
      </c>
      <c r="R625" s="119">
        <v>-0.25048597627111013</v>
      </c>
      <c r="S625" s="119">
        <v>1.5257260479579762</v>
      </c>
      <c r="T625" s="119">
        <v>0.96491619021315245</v>
      </c>
      <c r="U625" s="116">
        <v>-0.17699682719059287</v>
      </c>
      <c r="V625" s="116">
        <v>-0.5110354172493915</v>
      </c>
      <c r="W625" s="91">
        <v>2.3152207313691986</v>
      </c>
      <c r="X625" s="53"/>
      <c r="Y625" s="92">
        <v>624</v>
      </c>
      <c r="Z625" s="116">
        <f>(幕後結果!$AB$2+幕後結果!$AB$4*幕後結果_最佳化!$N1626)*12/3</f>
        <v>0.4541469432916137</v>
      </c>
      <c r="AA625" s="116">
        <f>(幕後結果!$AC$2+幕後結果!$AC$4*幕後結果_最佳化!$O1626)*12/3</f>
        <v>0.60709663436046601</v>
      </c>
      <c r="AB625" s="116">
        <f>(幕後結果!$AD$2+幕後結果!$AD$4*幕後結果_最佳化!$P1626)*12/3</f>
        <v>-0.41969870399847164</v>
      </c>
      <c r="AC625" s="116">
        <f>(幕後結果!$AE$2+幕後結果!$AE$4*幕後結果_最佳化!$Q1626)*12/3</f>
        <v>1.2844202450636044</v>
      </c>
      <c r="AD625" s="116">
        <f>(幕後結果!$AF$2+幕後結果!$AF$4*幕後結果_最佳化!$R1626)*12/3</f>
        <v>-0.61283189953245354</v>
      </c>
      <c r="AE625" s="116">
        <f>(幕後結果!$AG$2+幕後結果!$AG$4*幕後結果_最佳化!$S1626)*12/3</f>
        <v>1.9148796399494838</v>
      </c>
      <c r="AF625" s="116">
        <f>(幕後結果!$AH$2+幕後結果!$AH$4*幕後結果_最佳化!$T1626)*12/3</f>
        <v>0.50174876250149802</v>
      </c>
      <c r="AG625" s="116">
        <f>(幕後結果!$AI$2+幕後結果!$AI$4*幕後結果_最佳化!$U1626)*12/3</f>
        <v>0.29259586440991769</v>
      </c>
      <c r="AH625" s="116">
        <f>(幕後結果!$AJ$2+幕後結果!$AJ$4*幕後結果_最佳化!$V1626)*12/3</f>
        <v>-0.25087867328556718</v>
      </c>
      <c r="AI625" s="93">
        <f>(幕後結果!$AK$2+幕後結果!$AK$4*幕後結果_最佳化!$W1626)*12/3</f>
        <v>1.5465177261834375</v>
      </c>
      <c r="AJ625" s="53"/>
      <c r="AK625" s="53"/>
      <c r="AL625" s="53"/>
      <c r="AM625" s="101">
        <v>624</v>
      </c>
      <c r="AN625" s="120">
        <f t="shared" si="118"/>
        <v>5.6991739517910013E-2</v>
      </c>
      <c r="AO625" s="120">
        <f t="shared" si="119"/>
        <v>0.1501670754405931</v>
      </c>
      <c r="AP625" s="120">
        <f t="shared" si="120"/>
        <v>0.14624654842327461</v>
      </c>
      <c r="AQ625" s="120">
        <f t="shared" si="121"/>
        <v>3.5321133487953567E-3</v>
      </c>
      <c r="AR625" s="120">
        <f t="shared" si="122"/>
        <v>1.9663860733096714E-2</v>
      </c>
      <c r="AS625" s="120">
        <f t="shared" si="123"/>
        <v>4.142274059234833E-2</v>
      </c>
      <c r="AT625" s="120">
        <f t="shared" si="124"/>
        <v>0.16558148356671468</v>
      </c>
      <c r="AU625" s="120">
        <f t="shared" si="125"/>
        <v>5.5636422009936723E-2</v>
      </c>
      <c r="AV625" s="120">
        <f t="shared" si="126"/>
        <v>0.11069731932560922</v>
      </c>
      <c r="AW625" s="120">
        <f t="shared" si="127"/>
        <v>0.2500606970417214</v>
      </c>
      <c r="AX625" s="120">
        <f t="shared" si="128"/>
        <v>1</v>
      </c>
      <c r="AY625" s="120">
        <f>SUMPRODUCT(AN625:AW625,幕後結果_最佳化!$Z$1005:$AI$1005)</f>
        <v>0.10816382741160958</v>
      </c>
      <c r="AZ625" s="120">
        <f>(SUMPRODUCT(AN625:AW625,MMULT(AN625:AW625,幕後結果!$AB$9:$AK$18)))*252</f>
        <v>2.5390959249375254E-2</v>
      </c>
      <c r="BA625" s="120">
        <f t="shared" si="129"/>
        <v>0.15934540862345314</v>
      </c>
      <c r="BB625" s="115">
        <f t="shared" si="130"/>
        <v>0.4095745712123629</v>
      </c>
      <c r="BC625" s="53"/>
      <c r="BD625" s="53"/>
    </row>
    <row r="626" spans="1:56">
      <c r="A626" s="88">
        <v>625</v>
      </c>
      <c r="B626" s="116">
        <v>0.41991314993149875</v>
      </c>
      <c r="C626" s="116">
        <v>0.92218871717405748</v>
      </c>
      <c r="D626" s="116">
        <v>3.998123648347307E-2</v>
      </c>
      <c r="E626" s="116">
        <v>0.88660664538897738</v>
      </c>
      <c r="F626" s="116">
        <v>0.52659580930103589</v>
      </c>
      <c r="G626" s="116">
        <v>4.8299373727795691E-2</v>
      </c>
      <c r="H626" s="116">
        <v>0.24905093087612284</v>
      </c>
      <c r="I626" s="116">
        <v>0.92022735208193507</v>
      </c>
      <c r="J626" s="116">
        <v>0.34927340282167862</v>
      </c>
      <c r="K626" s="97">
        <v>0.7340012371051412</v>
      </c>
      <c r="L626" s="98"/>
      <c r="M626" s="99">
        <v>625</v>
      </c>
      <c r="N626" s="119">
        <v>-0.20211566733516631</v>
      </c>
      <c r="O626" s="119">
        <v>1.4199488745664723</v>
      </c>
      <c r="P626" s="119">
        <v>-1.7509038532174781</v>
      </c>
      <c r="Q626" s="119">
        <v>1.2086776557936438</v>
      </c>
      <c r="R626" s="119">
        <v>6.6715265348054623E-2</v>
      </c>
      <c r="S626" s="119">
        <v>-1.6615713716805178</v>
      </c>
      <c r="T626" s="119">
        <v>-0.67747935931738723</v>
      </c>
      <c r="U626" s="116">
        <v>1.4066024849049861</v>
      </c>
      <c r="V626" s="116">
        <v>-0.38728287014125262</v>
      </c>
      <c r="W626" s="91">
        <v>0.62495967320718737</v>
      </c>
      <c r="X626" s="53"/>
      <c r="Y626" s="92">
        <v>625</v>
      </c>
      <c r="Z626" s="116">
        <f>(幕後結果!$AB$2+幕後結果!$AB$4*幕後結果_最佳化!$N1627)*12/3</f>
        <v>-6.3182665592124043E-2</v>
      </c>
      <c r="AA626" s="116">
        <f>(幕後結果!$AC$2+幕後結果!$AC$4*幕後結果_最佳化!$O1627)*12/3</f>
        <v>1.3172281286289178</v>
      </c>
      <c r="AB626" s="116">
        <f>(幕後結果!$AD$2+幕後結果!$AD$4*幕後結果_最佳化!$P1627)*12/3</f>
        <v>-1.2605158802325869</v>
      </c>
      <c r="AC626" s="116">
        <f>(幕後結果!$AE$2+幕後結果!$AE$4*幕後結果_最佳化!$Q1627)*12/3</f>
        <v>0.77806876802158731</v>
      </c>
      <c r="AD626" s="116">
        <f>(幕後結果!$AF$2+幕後結果!$AF$4*幕後結果_最佳化!$R1627)*12/3</f>
        <v>-0.63420355611902746</v>
      </c>
      <c r="AE626" s="116">
        <f>(幕後結果!$AG$2+幕後結果!$AG$4*幕後結果_最佳化!$S1627)*12/3</f>
        <v>-0.19096030029543132</v>
      </c>
      <c r="AF626" s="116">
        <f>(幕後結果!$AH$2+幕後結果!$AH$4*幕後結果_最佳化!$T1627)*12/3</f>
        <v>-0.29356158776269659</v>
      </c>
      <c r="AG626" s="116">
        <f>(幕後結果!$AI$2+幕後結果!$AI$4*幕後結果_最佳化!$U1627)*12/3</f>
        <v>0.58270583004809395</v>
      </c>
      <c r="AH626" s="116">
        <f>(幕後結果!$AJ$2+幕後結果!$AJ$4*幕後結果_最佳化!$V1627)*12/3</f>
        <v>-0.52840392072561171</v>
      </c>
      <c r="AI626" s="93">
        <f>(幕後結果!$AK$2+幕後結果!$AK$4*幕後結果_最佳化!$W1627)*12/3</f>
        <v>0.21679055913174747</v>
      </c>
      <c r="AJ626" s="53"/>
      <c r="AK626" s="53"/>
      <c r="AL626" s="53"/>
      <c r="AM626" s="101">
        <v>625</v>
      </c>
      <c r="AN626" s="120">
        <f t="shared" si="118"/>
        <v>0.1083447993575215</v>
      </c>
      <c r="AO626" s="120">
        <f t="shared" si="119"/>
        <v>9.7801394500941236E-3</v>
      </c>
      <c r="AP626" s="120">
        <f t="shared" si="120"/>
        <v>0.1385834868754969</v>
      </c>
      <c r="AQ626" s="120">
        <f t="shared" si="121"/>
        <v>6.9379194985598538E-2</v>
      </c>
      <c r="AR626" s="120">
        <f t="shared" si="122"/>
        <v>0.11741634201763147</v>
      </c>
      <c r="AS626" s="120">
        <f t="shared" si="123"/>
        <v>9.9282362150461823E-2</v>
      </c>
      <c r="AT626" s="120">
        <f t="shared" si="124"/>
        <v>0.1231983829234605</v>
      </c>
      <c r="AU626" s="120">
        <f t="shared" si="125"/>
        <v>0.13275178902446227</v>
      </c>
      <c r="AV626" s="120">
        <f t="shared" si="126"/>
        <v>0.10575352475393179</v>
      </c>
      <c r="AW626" s="120">
        <f t="shared" si="127"/>
        <v>9.5509978461341086E-2</v>
      </c>
      <c r="AX626" s="120">
        <f t="shared" si="128"/>
        <v>1</v>
      </c>
      <c r="AY626" s="120">
        <f>SUMPRODUCT(AN626:AW626,幕後結果_最佳化!$Z$1005:$AI$1005)</f>
        <v>3.8177207407197017E-2</v>
      </c>
      <c r="AZ626" s="120">
        <f>(SUMPRODUCT(AN626:AW626,MMULT(AN626:AW626,幕後結果!$AB$9:$AK$18)))*252</f>
        <v>2.859606420551996E-2</v>
      </c>
      <c r="BA626" s="120">
        <f t="shared" si="129"/>
        <v>0.16910370843219247</v>
      </c>
      <c r="BB626" s="115">
        <f t="shared" si="130"/>
        <v>-2.7928379788884041E-2</v>
      </c>
      <c r="BC626" s="53"/>
      <c r="BD626" s="53"/>
    </row>
    <row r="627" spans="1:56">
      <c r="A627" s="88">
        <v>626</v>
      </c>
      <c r="B627" s="116">
        <v>0.66675461784654555</v>
      </c>
      <c r="C627" s="116">
        <v>0.84828521111673938</v>
      </c>
      <c r="D627" s="116">
        <v>0.27955433427510901</v>
      </c>
      <c r="E627" s="116">
        <v>0.68979894013472887</v>
      </c>
      <c r="F627" s="116">
        <v>0.89897007458792233</v>
      </c>
      <c r="G627" s="116">
        <v>0.93656520669448229</v>
      </c>
      <c r="H627" s="116">
        <v>0.771740207418387</v>
      </c>
      <c r="I627" s="116">
        <v>3.0067435996888214E-2</v>
      </c>
      <c r="J627" s="116">
        <v>0.96888105280709258</v>
      </c>
      <c r="K627" s="97">
        <v>6.1725304261954772E-3</v>
      </c>
      <c r="L627" s="98"/>
      <c r="M627" s="99">
        <v>626</v>
      </c>
      <c r="N627" s="119">
        <v>0.43096920198335509</v>
      </c>
      <c r="O627" s="119">
        <v>1.0291066155941146</v>
      </c>
      <c r="P627" s="119">
        <v>-0.58416594866102989</v>
      </c>
      <c r="Q627" s="119">
        <v>0.49528051978458948</v>
      </c>
      <c r="R627" s="119">
        <v>1.2757049140638865</v>
      </c>
      <c r="S627" s="119">
        <v>1.5265635097707151</v>
      </c>
      <c r="T627" s="119">
        <v>0.74459004945113139</v>
      </c>
      <c r="U627" s="116">
        <v>-1.879803436166857</v>
      </c>
      <c r="V627" s="116">
        <v>1.8645971376445489</v>
      </c>
      <c r="W627" s="91">
        <v>-2.5021242000771982</v>
      </c>
      <c r="X627" s="53"/>
      <c r="Y627" s="92">
        <v>626</v>
      </c>
      <c r="Z627" s="116">
        <f>(幕後結果!$AB$2+幕後結果!$AB$4*幕後結果_最佳化!$N1628)*12/3</f>
        <v>0.95177718740227168</v>
      </c>
      <c r="AA627" s="116">
        <f>(幕後結果!$AC$2+幕後結果!$AC$4*幕後結果_最佳化!$O1628)*12/3</f>
        <v>1.0042024494895996</v>
      </c>
      <c r="AB627" s="116">
        <f>(幕後結果!$AD$2+幕後結果!$AD$4*幕後結果_最佳化!$P1628)*12/3</f>
        <v>-0.2590496438270633</v>
      </c>
      <c r="AC627" s="116">
        <f>(幕後結果!$AE$2+幕後結果!$AE$4*幕後結果_最佳化!$Q1628)*12/3</f>
        <v>0.47644251242439911</v>
      </c>
      <c r="AD627" s="116">
        <f>(幕後結果!$AF$2+幕後結果!$AF$4*幕後結果_最佳化!$R1628)*12/3</f>
        <v>0.27921900265756328</v>
      </c>
      <c r="AE627" s="116">
        <f>(幕後結果!$AG$2+幕後結果!$AG$4*幕後結果_最佳化!$S1628)*12/3</f>
        <v>1.6303789093558025</v>
      </c>
      <c r="AF627" s="116">
        <f>(幕後結果!$AH$2+幕後結果!$AH$4*幕後結果_最佳化!$T1628)*12/3</f>
        <v>0.53047171979077656</v>
      </c>
      <c r="AG627" s="116">
        <f>(幕後結果!$AI$2+幕後結果!$AI$4*幕後結果_最佳化!$U1628)*12/3</f>
        <v>-0.15033815205801321</v>
      </c>
      <c r="AH627" s="116">
        <f>(幕後結果!$AJ$2+幕後結果!$AJ$4*幕後結果_最佳化!$V1628)*12/3</f>
        <v>0.64151269333671102</v>
      </c>
      <c r="AI627" s="93">
        <f>(幕後結果!$AK$2+幕後結果!$AK$4*幕後結果_最佳化!$W1628)*12/3</f>
        <v>-0.68251442593100931</v>
      </c>
      <c r="AJ627" s="53"/>
      <c r="AK627" s="53"/>
      <c r="AL627" s="53"/>
      <c r="AM627" s="101">
        <v>626</v>
      </c>
      <c r="AN627" s="120">
        <f t="shared" si="118"/>
        <v>2.6901903256409766E-2</v>
      </c>
      <c r="AO627" s="120">
        <f t="shared" si="119"/>
        <v>0.11032010761570911</v>
      </c>
      <c r="AP627" s="120">
        <f t="shared" si="120"/>
        <v>1.0222732788049419E-2</v>
      </c>
      <c r="AQ627" s="120">
        <f t="shared" si="121"/>
        <v>0.14950856653051939</v>
      </c>
      <c r="AR627" s="120">
        <f t="shared" si="122"/>
        <v>0.1987870155850201</v>
      </c>
      <c r="AS627" s="120">
        <f t="shared" si="123"/>
        <v>0.124459040407128</v>
      </c>
      <c r="AT627" s="120">
        <f t="shared" si="124"/>
        <v>3.7245487781998592E-2</v>
      </c>
      <c r="AU627" s="120">
        <f t="shared" si="125"/>
        <v>0.1896095644643247</v>
      </c>
      <c r="AV627" s="120">
        <f t="shared" si="126"/>
        <v>9.872734678632783E-2</v>
      </c>
      <c r="AW627" s="120">
        <f t="shared" si="127"/>
        <v>5.4218234784513084E-2</v>
      </c>
      <c r="AX627" s="120">
        <f t="shared" si="128"/>
        <v>1</v>
      </c>
      <c r="AY627" s="120">
        <f>SUMPRODUCT(AN627:AW627,幕後結果_最佳化!$Z$1005:$AI$1005)</f>
        <v>1.8664166471631338E-2</v>
      </c>
      <c r="AZ627" s="120">
        <f>(SUMPRODUCT(AN627:AW627,MMULT(AN627:AW627,幕後結果!$AB$9:$AK$18)))*252</f>
        <v>2.0649069613248357E-2</v>
      </c>
      <c r="BA627" s="120">
        <f t="shared" si="129"/>
        <v>0.14369784136600089</v>
      </c>
      <c r="BB627" s="115">
        <f t="shared" si="130"/>
        <v>-0.16865829923387349</v>
      </c>
      <c r="BC627" s="53"/>
      <c r="BD627" s="53"/>
    </row>
    <row r="628" spans="1:56">
      <c r="A628" s="88">
        <v>627</v>
      </c>
      <c r="B628" s="116">
        <v>0.91615309422978997</v>
      </c>
      <c r="C628" s="116">
        <v>0.33767582034695209</v>
      </c>
      <c r="D628" s="116">
        <v>0.58002885829087458</v>
      </c>
      <c r="E628" s="116">
        <v>0.90011970083472725</v>
      </c>
      <c r="F628" s="116">
        <v>0.19456526210681813</v>
      </c>
      <c r="G628" s="116">
        <v>0.86760851973698894</v>
      </c>
      <c r="H628" s="116">
        <v>0.42910996924255684</v>
      </c>
      <c r="I628" s="116">
        <v>8.8793877024725187E-2</v>
      </c>
      <c r="J628" s="116">
        <v>0.40712031644757873</v>
      </c>
      <c r="K628" s="97">
        <v>0.89364817177297828</v>
      </c>
      <c r="L628" s="98"/>
      <c r="M628" s="99">
        <v>627</v>
      </c>
      <c r="N628" s="119">
        <v>1.379652022813366</v>
      </c>
      <c r="O628" s="119">
        <v>-0.41881459062485565</v>
      </c>
      <c r="P628" s="119">
        <v>0.20196730608922212</v>
      </c>
      <c r="Q628" s="119">
        <v>1.2822339263873346</v>
      </c>
      <c r="R628" s="119">
        <v>-0.86119523463642633</v>
      </c>
      <c r="S628" s="119">
        <v>1.1151574399707798</v>
      </c>
      <c r="T628" s="119">
        <v>-0.17864056760377564</v>
      </c>
      <c r="U628" s="116">
        <v>-1.3482196259616952</v>
      </c>
      <c r="V628" s="116">
        <v>-0.23495890054638749</v>
      </c>
      <c r="W628" s="91">
        <v>1.2461654607449328</v>
      </c>
      <c r="X628" s="53"/>
      <c r="Y628" s="92">
        <v>627</v>
      </c>
      <c r="Z628" s="116">
        <f>(幕後結果!$AB$2+幕後結果!$AB$4*幕後結果_最佳化!$N1629)*12/3</f>
        <v>2.4727027742109007</v>
      </c>
      <c r="AA628" s="116">
        <f>(幕後結果!$AC$2+幕後結果!$AC$4*幕後結果_最佳化!$O1629)*12/3</f>
        <v>-8.3468253243210278E-2</v>
      </c>
      <c r="AB628" s="116">
        <f>(幕後結果!$AD$2+幕後結果!$AD$4*幕後結果_最佳化!$P1629)*12/3</f>
        <v>0.44201328998996353</v>
      </c>
      <c r="AC628" s="116">
        <f>(幕後結果!$AE$2+幕後結果!$AE$4*幕後結果_最佳化!$Q1629)*12/3</f>
        <v>1.2141075632089007</v>
      </c>
      <c r="AD628" s="116">
        <f>(幕後結果!$AF$2+幕後結果!$AF$4*幕後結果_最佳化!$R1629)*12/3</f>
        <v>-0.63970256413008952</v>
      </c>
      <c r="AE628" s="116">
        <f>(幕後結果!$AG$2+幕後結果!$AG$4*幕後結果_最佳化!$S1629)*12/3</f>
        <v>1.7121618222815265</v>
      </c>
      <c r="AF628" s="116">
        <f>(幕後結果!$AH$2+幕後結果!$AH$4*幕後結果_最佳化!$T1629)*12/3</f>
        <v>-2.1066582280112683E-2</v>
      </c>
      <c r="AG628" s="116">
        <f>(幕後結果!$AI$2+幕後結果!$AI$4*幕後結果_最佳化!$U1629)*12/3</f>
        <v>-0.37670165594476251</v>
      </c>
      <c r="AH628" s="116">
        <f>(幕後結果!$AJ$2+幕後結果!$AJ$4*幕後結果_最佳化!$V1629)*12/3</f>
        <v>-0.41568217115400063</v>
      </c>
      <c r="AI628" s="93">
        <f>(幕後結果!$AK$2+幕後結果!$AK$4*幕後結果_最佳化!$W1629)*12/3</f>
        <v>0.92290864376393233</v>
      </c>
      <c r="AJ628" s="53"/>
      <c r="AK628" s="53"/>
      <c r="AL628" s="53"/>
      <c r="AM628" s="101">
        <v>627</v>
      </c>
      <c r="AN628" s="120">
        <f t="shared" si="118"/>
        <v>8.903626301177435E-2</v>
      </c>
      <c r="AO628" s="120">
        <f t="shared" si="119"/>
        <v>9.0526257038505975E-2</v>
      </c>
      <c r="AP628" s="120">
        <f t="shared" si="120"/>
        <v>0.18376059749367205</v>
      </c>
      <c r="AQ628" s="120">
        <f t="shared" si="121"/>
        <v>1.1361905320928319E-2</v>
      </c>
      <c r="AR628" s="120">
        <f t="shared" si="122"/>
        <v>0.12966294874202189</v>
      </c>
      <c r="AS628" s="120">
        <f t="shared" si="123"/>
        <v>5.2092695656731296E-2</v>
      </c>
      <c r="AT628" s="120">
        <f t="shared" si="124"/>
        <v>0.1351031431495506</v>
      </c>
      <c r="AU628" s="120">
        <f t="shared" si="125"/>
        <v>0.18157674813245098</v>
      </c>
      <c r="AV628" s="120">
        <f t="shared" si="126"/>
        <v>3.3877466230688373E-2</v>
      </c>
      <c r="AW628" s="120">
        <f t="shared" si="127"/>
        <v>9.300197522367612E-2</v>
      </c>
      <c r="AX628" s="120">
        <f t="shared" si="128"/>
        <v>0.99999999999999989</v>
      </c>
      <c r="AY628" s="120">
        <f>SUMPRODUCT(AN628:AW628,幕後結果_最佳化!$Z$1005:$AI$1005)</f>
        <v>4.2107183758242753E-2</v>
      </c>
      <c r="AZ628" s="120">
        <f>(SUMPRODUCT(AN628:AW628,MMULT(AN628:AW628,幕後結果!$AB$9:$AK$18)))*252</f>
        <v>2.4611480942412386E-2</v>
      </c>
      <c r="BA628" s="120">
        <f t="shared" si="129"/>
        <v>0.15688046705186845</v>
      </c>
      <c r="BB628" s="115">
        <f t="shared" si="130"/>
        <v>-5.0536325946500642E-3</v>
      </c>
      <c r="BC628" s="53"/>
      <c r="BD628" s="53"/>
    </row>
    <row r="629" spans="1:56">
      <c r="A629" s="88">
        <v>628</v>
      </c>
      <c r="B629" s="116">
        <v>0.51339752370988934</v>
      </c>
      <c r="C629" s="116">
        <v>0.38679343186068005</v>
      </c>
      <c r="D629" s="116">
        <v>0.25531792025916844</v>
      </c>
      <c r="E629" s="116">
        <v>0.1481798062282198</v>
      </c>
      <c r="F629" s="116">
        <v>0.39039181875153295</v>
      </c>
      <c r="G629" s="116">
        <v>0.94937132568664562</v>
      </c>
      <c r="H629" s="116">
        <v>0.8324393406333872</v>
      </c>
      <c r="I629" s="116">
        <v>0.7026387540827157</v>
      </c>
      <c r="J629" s="116">
        <v>0.97592202244361581</v>
      </c>
      <c r="K629" s="97">
        <v>0.67652013362185737</v>
      </c>
      <c r="L629" s="98"/>
      <c r="M629" s="99">
        <v>628</v>
      </c>
      <c r="N629" s="119">
        <v>3.3588926599878735E-2</v>
      </c>
      <c r="O629" s="119">
        <v>-0.28768631852959575</v>
      </c>
      <c r="P629" s="119">
        <v>-0.65784794827975768</v>
      </c>
      <c r="Q629" s="119">
        <v>-1.0442718942443607</v>
      </c>
      <c r="R629" s="119">
        <v>-0.27829796582444793</v>
      </c>
      <c r="S629" s="119">
        <v>1.6387883387330218</v>
      </c>
      <c r="T629" s="119">
        <v>0.96384963292543169</v>
      </c>
      <c r="U629" s="116">
        <v>0.53200505873043735</v>
      </c>
      <c r="V629" s="116">
        <v>1.9759895999476866</v>
      </c>
      <c r="W629" s="91">
        <v>0.45798985096392852</v>
      </c>
      <c r="X629" s="53"/>
      <c r="Y629" s="92">
        <v>628</v>
      </c>
      <c r="Z629" s="116">
        <f>(幕後結果!$AB$2+幕後結果!$AB$4*幕後結果_最佳化!$N1630)*12/3</f>
        <v>0.31469826570850046</v>
      </c>
      <c r="AA629" s="116">
        <f>(幕後結果!$AC$2+幕後結果!$AC$4*幕後結果_最佳化!$O1630)*12/3</f>
        <v>7.9970181278146257E-2</v>
      </c>
      <c r="AB629" s="116">
        <f>(幕後結果!$AD$2+幕後結果!$AD$4*幕後結果_最佳化!$P1630)*12/3</f>
        <v>-0.48212271146624874</v>
      </c>
      <c r="AC629" s="116">
        <f>(幕後結果!$AE$2+幕後結果!$AE$4*幕後結果_最佳化!$Q1630)*12/3</f>
        <v>-0.80060853585553415</v>
      </c>
      <c r="AD629" s="116">
        <f>(幕後結果!$AF$2+幕後結果!$AF$4*幕後結果_最佳化!$R1630)*12/3</f>
        <v>-0.652969280202083</v>
      </c>
      <c r="AE629" s="116">
        <f>(幕後結果!$AG$2+幕後結果!$AG$4*幕後結果_最佳化!$S1630)*12/3</f>
        <v>1.2123682829623192</v>
      </c>
      <c r="AF629" s="116">
        <f>(幕後結果!$AH$2+幕後結果!$AH$4*幕後結果_最佳化!$T1630)*12/3</f>
        <v>0.34812647068607044</v>
      </c>
      <c r="AG629" s="116">
        <f>(幕後結果!$AI$2+幕後結果!$AI$4*幕後結果_最佳化!$U1630)*12/3</f>
        <v>0.29130737704481802</v>
      </c>
      <c r="AH629" s="116">
        <f>(幕後結果!$AJ$2+幕後結果!$AJ$4*幕後結果_最佳化!$V1630)*12/3</f>
        <v>0.6678129226361027</v>
      </c>
      <c r="AI629" s="93">
        <f>(幕後結果!$AK$2+幕後結果!$AK$4*幕後結果_最佳化!$W1630)*12/3</f>
        <v>1.0529411961445287</v>
      </c>
      <c r="AJ629" s="53"/>
      <c r="AK629" s="53"/>
      <c r="AL629" s="53"/>
      <c r="AM629" s="101">
        <v>628</v>
      </c>
      <c r="AN629" s="120">
        <f t="shared" si="118"/>
        <v>0.1575989138647865</v>
      </c>
      <c r="AO629" s="120">
        <f t="shared" si="119"/>
        <v>9.0967818349214066E-2</v>
      </c>
      <c r="AP629" s="120">
        <f t="shared" si="120"/>
        <v>0.12672769685478463</v>
      </c>
      <c r="AQ629" s="120">
        <f t="shared" si="121"/>
        <v>5.1310022660688723E-2</v>
      </c>
      <c r="AR629" s="120">
        <f t="shared" si="122"/>
        <v>0.13889860481883967</v>
      </c>
      <c r="AS629" s="120">
        <f t="shared" si="123"/>
        <v>1.5804369874380365E-2</v>
      </c>
      <c r="AT629" s="120">
        <f t="shared" si="124"/>
        <v>0.14861547429288385</v>
      </c>
      <c r="AU629" s="120">
        <f t="shared" si="125"/>
        <v>3.5617457247413345E-2</v>
      </c>
      <c r="AV629" s="120">
        <f t="shared" si="126"/>
        <v>6.1137849695805276E-2</v>
      </c>
      <c r="AW629" s="120">
        <f t="shared" si="127"/>
        <v>0.17332179234120346</v>
      </c>
      <c r="AX629" s="120">
        <f t="shared" si="128"/>
        <v>1</v>
      </c>
      <c r="AY629" s="120">
        <f>SUMPRODUCT(AN629:AW629,幕後結果_最佳化!$Z$1005:$AI$1005)</f>
        <v>4.7801175591662248E-2</v>
      </c>
      <c r="AZ629" s="120">
        <f>(SUMPRODUCT(AN629:AW629,MMULT(AN629:AW629,幕後結果!$AB$9:$AK$18)))*252</f>
        <v>3.4717817564556462E-2</v>
      </c>
      <c r="BA629" s="120">
        <f t="shared" si="129"/>
        <v>0.18632717881338853</v>
      </c>
      <c r="BB629" s="115">
        <f t="shared" si="130"/>
        <v>2.6304136749534007E-2</v>
      </c>
      <c r="BC629" s="53"/>
      <c r="BD629" s="53"/>
    </row>
    <row r="630" spans="1:56">
      <c r="A630" s="88">
        <v>629</v>
      </c>
      <c r="B630" s="116">
        <v>0.53754614308588811</v>
      </c>
      <c r="C630" s="116">
        <v>0.6089187629772832</v>
      </c>
      <c r="D630" s="116">
        <v>2.4317554340023584E-2</v>
      </c>
      <c r="E630" s="116">
        <v>0.74098964644720211</v>
      </c>
      <c r="F630" s="116">
        <v>0.48683591606357624</v>
      </c>
      <c r="G630" s="116">
        <v>0.48105903527040561</v>
      </c>
      <c r="H630" s="116">
        <v>0.65254524819186455</v>
      </c>
      <c r="I630" s="116">
        <v>8.8435120109471077E-2</v>
      </c>
      <c r="J630" s="116">
        <v>0.92877667401880748</v>
      </c>
      <c r="K630" s="97">
        <v>0.19402738091550353</v>
      </c>
      <c r="L630" s="98"/>
      <c r="M630" s="99">
        <v>629</v>
      </c>
      <c r="N630" s="119">
        <v>9.4253592156694557E-2</v>
      </c>
      <c r="O630" s="119">
        <v>0.27650206469265032</v>
      </c>
      <c r="P630" s="119">
        <v>-1.9717766530600866</v>
      </c>
      <c r="Q630" s="119">
        <v>0.64639943363788011</v>
      </c>
      <c r="R630" s="119">
        <v>-3.3003455407551764E-2</v>
      </c>
      <c r="S630" s="119">
        <v>-4.7495808950671355E-2</v>
      </c>
      <c r="T630" s="119">
        <v>0.39220127299279284</v>
      </c>
      <c r="U630" s="116">
        <v>-1.3504544966723366</v>
      </c>
      <c r="V630" s="116">
        <v>1.4667405334650252</v>
      </c>
      <c r="W630" s="91">
        <v>-0.86315043366834876</v>
      </c>
      <c r="X630" s="53"/>
      <c r="Y630" s="92">
        <v>629</v>
      </c>
      <c r="Z630" s="116">
        <f>(幕後結果!$AB$2+幕後結果!$AB$4*幕後結果_最佳化!$N1631)*12/3</f>
        <v>0.41195568413611006</v>
      </c>
      <c r="AA630" s="116">
        <f>(幕後結果!$AC$2+幕後結果!$AC$4*幕後結果_最佳化!$O1631)*12/3</f>
        <v>0.48161089765842924</v>
      </c>
      <c r="AB630" s="116">
        <f>(幕後結果!$AD$2+幕後結果!$AD$4*幕後結果_最佳化!$P1631)*12/3</f>
        <v>-1.4471440876745996</v>
      </c>
      <c r="AC630" s="116">
        <f>(幕後結果!$AE$2+幕後結果!$AE$4*幕後結果_最佳化!$Q1631)*12/3</f>
        <v>0.31367098258201254</v>
      </c>
      <c r="AD630" s="116">
        <f>(幕後結果!$AF$2+幕後結果!$AF$4*幕後結果_最佳化!$R1631)*12/3</f>
        <v>-0.66199140877039897</v>
      </c>
      <c r="AE630" s="116">
        <f>(幕後結果!$AG$2+幕後結果!$AG$4*幕後結果_最佳化!$S1631)*12/3</f>
        <v>0.57546554307642683</v>
      </c>
      <c r="AF630" s="116">
        <f>(幕後結果!$AH$2+幕後結果!$AH$4*幕後結果_最佳化!$T1631)*12/3</f>
        <v>0.11540986823310168</v>
      </c>
      <c r="AG630" s="116">
        <f>(幕後結果!$AI$2+幕後結果!$AI$4*幕後結果_最佳化!$U1631)*12/3</f>
        <v>-0.43413388943756087</v>
      </c>
      <c r="AH630" s="116">
        <f>(幕後結果!$AJ$2+幕後結果!$AJ$4*幕後結果_最佳化!$V1631)*12/3</f>
        <v>-9.1092795059362852E-2</v>
      </c>
      <c r="AI630" s="93">
        <f>(幕後結果!$AK$2+幕後結果!$AK$4*幕後結果_最佳化!$W1631)*12/3</f>
        <v>-0.3885788620802415</v>
      </c>
      <c r="AJ630" s="53"/>
      <c r="AK630" s="53"/>
      <c r="AL630" s="53"/>
      <c r="AM630" s="101">
        <v>629</v>
      </c>
      <c r="AN630" s="120">
        <f t="shared" si="118"/>
        <v>0.14938641552015425</v>
      </c>
      <c r="AO630" s="120">
        <f t="shared" si="119"/>
        <v>0.12922512445865586</v>
      </c>
      <c r="AP630" s="120">
        <f t="shared" si="120"/>
        <v>0.1609951796443358</v>
      </c>
      <c r="AQ630" s="120">
        <f t="shared" si="121"/>
        <v>3.659355987888158E-3</v>
      </c>
      <c r="AR630" s="120">
        <f t="shared" si="122"/>
        <v>0.16437046511679532</v>
      </c>
      <c r="AS630" s="120">
        <f t="shared" si="123"/>
        <v>1.8552014282790744E-2</v>
      </c>
      <c r="AT630" s="120">
        <f t="shared" si="124"/>
        <v>9.0582401293896053E-2</v>
      </c>
      <c r="AU630" s="120">
        <f t="shared" si="125"/>
        <v>0.12710744786444703</v>
      </c>
      <c r="AV630" s="120">
        <f t="shared" si="126"/>
        <v>8.8840358268524655E-2</v>
      </c>
      <c r="AW630" s="120">
        <f t="shared" si="127"/>
        <v>6.7281237562512169E-2</v>
      </c>
      <c r="AX630" s="120">
        <f t="shared" si="128"/>
        <v>1</v>
      </c>
      <c r="AY630" s="120">
        <f>SUMPRODUCT(AN630:AW630,幕後結果_最佳化!$Z$1005:$AI$1005)</f>
        <v>1.3819460010909095E-2</v>
      </c>
      <c r="AZ630" s="120">
        <f>(SUMPRODUCT(AN630:AW630,MMULT(AN630:AW630,幕後結果!$AB$9:$AK$18)))*252</f>
        <v>3.2242331189368111E-2</v>
      </c>
      <c r="BA630" s="120">
        <f t="shared" si="129"/>
        <v>0.17956149695680337</v>
      </c>
      <c r="BB630" s="115">
        <f t="shared" si="130"/>
        <v>-0.16195309396471969</v>
      </c>
      <c r="BC630" s="53"/>
      <c r="BD630" s="53"/>
    </row>
    <row r="631" spans="1:56">
      <c r="A631" s="88">
        <v>630</v>
      </c>
      <c r="B631" s="116">
        <v>0.80749780078034883</v>
      </c>
      <c r="C631" s="116">
        <v>0.54531302479973909</v>
      </c>
      <c r="D631" s="116">
        <v>0.68599817928689388</v>
      </c>
      <c r="E631" s="116">
        <v>7.0874277034322253E-2</v>
      </c>
      <c r="F631" s="116">
        <v>0.64822587464680881</v>
      </c>
      <c r="G631" s="116">
        <v>0.44866246369061824</v>
      </c>
      <c r="H631" s="116">
        <v>0.42232931987343414</v>
      </c>
      <c r="I631" s="116">
        <v>3.8799124932092255E-2</v>
      </c>
      <c r="J631" s="116">
        <v>0.46653114705374632</v>
      </c>
      <c r="K631" s="97">
        <v>0.34939738438284529</v>
      </c>
      <c r="L631" s="98"/>
      <c r="M631" s="99">
        <v>630</v>
      </c>
      <c r="N631" s="119">
        <v>0.8687125076633988</v>
      </c>
      <c r="O631" s="119">
        <v>0.11382824176536038</v>
      </c>
      <c r="P631" s="119">
        <v>0.48453865012584918</v>
      </c>
      <c r="Q631" s="119">
        <v>-1.4693106330679366</v>
      </c>
      <c r="R631" s="119">
        <v>0.38053509456132006</v>
      </c>
      <c r="S631" s="119">
        <v>-0.12904135301274228</v>
      </c>
      <c r="T631" s="119">
        <v>-0.19593806931963342</v>
      </c>
      <c r="U631" s="116">
        <v>-1.7647948538520506</v>
      </c>
      <c r="V631" s="116">
        <v>-8.3992626684376098E-2</v>
      </c>
      <c r="W631" s="91">
        <v>-0.38694791368073139</v>
      </c>
      <c r="X631" s="53"/>
      <c r="Y631" s="92">
        <v>630</v>
      </c>
      <c r="Z631" s="116">
        <f>(幕後結果!$AB$2+幕後結果!$AB$4*幕後結果_最佳化!$N1632)*12/3</f>
        <v>1.6535660039010009</v>
      </c>
      <c r="AA631" s="116">
        <f>(幕後結果!$AC$2+幕後結果!$AC$4*幕後結果_最佳化!$O1632)*12/3</f>
        <v>0.32499552122407088</v>
      </c>
      <c r="AB631" s="116">
        <f>(幕後結果!$AD$2+幕後結果!$AD$4*幕後結果_最佳化!$P1632)*12/3</f>
        <v>0.59313782974186247</v>
      </c>
      <c r="AC631" s="116">
        <f>(幕後結果!$AE$2+幕後結果!$AE$4*幕後結果_最佳化!$Q1632)*12/3</f>
        <v>-0.81734142709012447</v>
      </c>
      <c r="AD631" s="116">
        <f>(幕後結果!$AF$2+幕後結果!$AF$4*幕後結果_最佳化!$R1632)*12/3</f>
        <v>-2.1352721290834875E-2</v>
      </c>
      <c r="AE631" s="116">
        <f>(幕後結果!$AG$2+幕後結果!$AG$4*幕後結果_最佳化!$S1632)*12/3</f>
        <v>0.2124935578925965</v>
      </c>
      <c r="AF631" s="116">
        <f>(幕後結果!$AH$2+幕後結果!$AH$4*幕後結果_最佳化!$T1632)*12/3</f>
        <v>-2.5568495286752601E-2</v>
      </c>
      <c r="AG631" s="116">
        <f>(幕後結果!$AI$2+幕後結果!$AI$4*幕後結果_最佳化!$U1632)*12/3</f>
        <v>-0.64498037162384447</v>
      </c>
      <c r="AH631" s="116">
        <f>(幕後結果!$AJ$2+幕後結果!$AJ$4*幕後結果_最佳化!$V1632)*12/3</f>
        <v>-0.48470982167609167</v>
      </c>
      <c r="AI631" s="93">
        <f>(幕後結果!$AK$2+幕後結果!$AK$4*幕後結果_最佳化!$W1632)*12/3</f>
        <v>-0.19468855133068008</v>
      </c>
      <c r="AJ631" s="53"/>
      <c r="AK631" s="53"/>
      <c r="AL631" s="53"/>
      <c r="AM631" s="101">
        <v>630</v>
      </c>
      <c r="AN631" s="120">
        <f t="shared" si="118"/>
        <v>0.15183837859106125</v>
      </c>
      <c r="AO631" s="120">
        <f t="shared" si="119"/>
        <v>6.6284454411168564E-2</v>
      </c>
      <c r="AP631" s="120">
        <f t="shared" si="120"/>
        <v>0.10105246213432319</v>
      </c>
      <c r="AQ631" s="120">
        <f t="shared" si="121"/>
        <v>0.19692174697800699</v>
      </c>
      <c r="AR631" s="120">
        <f t="shared" si="122"/>
        <v>2.4291457503870625E-2</v>
      </c>
      <c r="AS631" s="120">
        <f t="shared" si="123"/>
        <v>7.9973252301086234E-2</v>
      </c>
      <c r="AT631" s="120">
        <f t="shared" si="124"/>
        <v>9.4755055359368762E-2</v>
      </c>
      <c r="AU631" s="120">
        <f t="shared" si="125"/>
        <v>0.20410282730608928</v>
      </c>
      <c r="AV631" s="120">
        <f t="shared" si="126"/>
        <v>7.9333752352706691E-2</v>
      </c>
      <c r="AW631" s="120">
        <f t="shared" si="127"/>
        <v>1.4466130623182274E-3</v>
      </c>
      <c r="AX631" s="120">
        <f t="shared" si="128"/>
        <v>0.99999999999999978</v>
      </c>
      <c r="AY631" s="120">
        <f>SUMPRODUCT(AN631:AW631,幕後結果_最佳化!$Z$1005:$AI$1005)</f>
        <v>8.8973245095674836E-2</v>
      </c>
      <c r="AZ631" s="120">
        <f>(SUMPRODUCT(AN631:AW631,MMULT(AN631:AW631,幕後結果!$AB$9:$AK$18)))*252</f>
        <v>3.3083525737204349E-2</v>
      </c>
      <c r="BA631" s="120">
        <f t="shared" si="129"/>
        <v>0.18188877298284342</v>
      </c>
      <c r="BB631" s="115">
        <f t="shared" si="130"/>
        <v>0.25330450219717887</v>
      </c>
      <c r="BC631" s="53"/>
      <c r="BD631" s="53"/>
    </row>
    <row r="632" spans="1:56">
      <c r="A632" s="88">
        <v>631</v>
      </c>
      <c r="B632" s="116">
        <v>0.63036519681539249</v>
      </c>
      <c r="C632" s="116">
        <v>0.67956605957063299</v>
      </c>
      <c r="D632" s="116">
        <v>0.40431205537791293</v>
      </c>
      <c r="E632" s="116">
        <v>0.73528414583291579</v>
      </c>
      <c r="F632" s="116">
        <v>0.59808206710886136</v>
      </c>
      <c r="G632" s="116">
        <v>0.33997992063629612</v>
      </c>
      <c r="H632" s="116">
        <v>0.60065626012368933</v>
      </c>
      <c r="I632" s="116">
        <v>0.16371192978051563</v>
      </c>
      <c r="J632" s="116">
        <v>0.24837883612229006</v>
      </c>
      <c r="K632" s="97">
        <v>0.55039316306564734</v>
      </c>
      <c r="L632" s="98"/>
      <c r="M632" s="99">
        <v>631</v>
      </c>
      <c r="N632" s="119">
        <v>0.3328207337544028</v>
      </c>
      <c r="O632" s="119">
        <v>0.46648570022404057</v>
      </c>
      <c r="P632" s="119">
        <v>-0.24220139940977495</v>
      </c>
      <c r="Q632" s="119">
        <v>0.62887375649319655</v>
      </c>
      <c r="R632" s="119">
        <v>0.24838586924525324</v>
      </c>
      <c r="S632" s="119">
        <v>-0.41251793027241124</v>
      </c>
      <c r="T632" s="119">
        <v>0.2550461179559112</v>
      </c>
      <c r="U632" s="116">
        <v>-0.97931601546365876</v>
      </c>
      <c r="V632" s="116">
        <v>-0.67960015383149586</v>
      </c>
      <c r="W632" s="91">
        <v>0.12665473448506623</v>
      </c>
      <c r="X632" s="53"/>
      <c r="Y632" s="92">
        <v>631</v>
      </c>
      <c r="Z632" s="116">
        <f>(幕後結果!$AB$2+幕後結果!$AB$4*幕後結果_最佳化!$N1633)*12/3</f>
        <v>0.79442584366771962</v>
      </c>
      <c r="AA632" s="116">
        <f>(幕後結果!$AC$2+幕後結果!$AC$4*幕後結果_最佳化!$O1633)*12/3</f>
        <v>0.60561783029181016</v>
      </c>
      <c r="AB632" s="116">
        <f>(幕後結果!$AD$2+幕後結果!$AD$4*幕後結果_最佳化!$P1633)*12/3</f>
        <v>-5.1751378996619551E-2</v>
      </c>
      <c r="AC632" s="116">
        <f>(幕後結果!$AE$2+幕後結果!$AE$4*幕後結果_最佳化!$Q1633)*12/3</f>
        <v>0.57180311298064823</v>
      </c>
      <c r="AD632" s="116">
        <f>(幕後結果!$AF$2+幕後結果!$AF$4*幕後結果_最佳化!$R1633)*12/3</f>
        <v>-0.25823306100479659</v>
      </c>
      <c r="AE632" s="116">
        <f>(幕後結果!$AG$2+幕後結果!$AG$4*幕後結果_最佳化!$S1633)*12/3</f>
        <v>0.49931700931708062</v>
      </c>
      <c r="AF632" s="116">
        <f>(幕後結果!$AH$2+幕後結果!$AH$4*幕後結果_最佳化!$T1633)*12/3</f>
        <v>0.18845177830204984</v>
      </c>
      <c r="AG632" s="116">
        <f>(幕後結果!$AI$2+幕後結果!$AI$4*幕後結果_最佳化!$U1633)*12/3</f>
        <v>-0.24733734850437716</v>
      </c>
      <c r="AH632" s="116">
        <f>(幕後結果!$AJ$2+幕後結果!$AJ$4*幕後結果_最佳化!$V1633)*12/3</f>
        <v>-0.59008086827554562</v>
      </c>
      <c r="AI632" s="93">
        <f>(幕後結果!$AK$2+幕後結果!$AK$4*幕後結果_最佳化!$W1633)*12/3</f>
        <v>3.5041064416311746E-2</v>
      </c>
      <c r="AJ632" s="53"/>
      <c r="AK632" s="53"/>
      <c r="AL632" s="53"/>
      <c r="AM632" s="101">
        <v>631</v>
      </c>
      <c r="AN632" s="120">
        <f t="shared" si="118"/>
        <v>0.16243069829597218</v>
      </c>
      <c r="AO632" s="120">
        <f t="shared" si="119"/>
        <v>0.12121659121832916</v>
      </c>
      <c r="AP632" s="120">
        <f t="shared" si="120"/>
        <v>5.2190678271899854E-2</v>
      </c>
      <c r="AQ632" s="120">
        <f t="shared" si="121"/>
        <v>5.0711902104035221E-2</v>
      </c>
      <c r="AR632" s="120">
        <f t="shared" si="122"/>
        <v>0.12080536627956612</v>
      </c>
      <c r="AS632" s="120">
        <f t="shared" si="123"/>
        <v>5.2863945663922662E-2</v>
      </c>
      <c r="AT632" s="120">
        <f t="shared" si="124"/>
        <v>0.11033798405011087</v>
      </c>
      <c r="AU632" s="120">
        <f t="shared" si="125"/>
        <v>0.13685896050232754</v>
      </c>
      <c r="AV632" s="120">
        <f t="shared" si="126"/>
        <v>0.10217879044142461</v>
      </c>
      <c r="AW632" s="120">
        <f t="shared" si="127"/>
        <v>9.0405083172412026E-2</v>
      </c>
      <c r="AX632" s="120">
        <f t="shared" si="128"/>
        <v>1.0000000000000004</v>
      </c>
      <c r="AY632" s="120">
        <f>SUMPRODUCT(AN632:AW632,幕後結果_最佳化!$Z$1005:$AI$1005)</f>
        <v>5.7229896599468942E-2</v>
      </c>
      <c r="AZ632" s="120">
        <f>(SUMPRODUCT(AN632:AW632,MMULT(AN632:AW632,幕後結果!$AB$9:$AK$18)))*252</f>
        <v>3.1080065337094634E-2</v>
      </c>
      <c r="BA632" s="120">
        <f t="shared" si="129"/>
        <v>0.17629539227414492</v>
      </c>
      <c r="BB632" s="115">
        <f t="shared" si="130"/>
        <v>8.1283443739615713E-2</v>
      </c>
      <c r="BC632" s="53"/>
      <c r="BD632" s="53"/>
    </row>
    <row r="633" spans="1:56">
      <c r="A633" s="88">
        <v>632</v>
      </c>
      <c r="B633" s="116">
        <v>0.46420557793975936</v>
      </c>
      <c r="C633" s="116">
        <v>0.96992371141078171</v>
      </c>
      <c r="D633" s="116">
        <v>0.62121650149823804</v>
      </c>
      <c r="E633" s="116">
        <v>0.33871813049557664</v>
      </c>
      <c r="F633" s="116">
        <v>0.54330574845970747</v>
      </c>
      <c r="G633" s="116">
        <v>0.62942822363427031</v>
      </c>
      <c r="H633" s="116">
        <v>0.63364861379194415</v>
      </c>
      <c r="I633" s="116">
        <v>0.76220038028362547</v>
      </c>
      <c r="J633" s="116">
        <v>0.54864373194519311</v>
      </c>
      <c r="K633" s="97">
        <v>0.72465790335258951</v>
      </c>
      <c r="L633" s="98"/>
      <c r="M633" s="99">
        <v>632</v>
      </c>
      <c r="N633" s="119">
        <v>-8.9844033633220521E-2</v>
      </c>
      <c r="O633" s="119">
        <v>1.8796735891058434</v>
      </c>
      <c r="P633" s="119">
        <v>0.3086773211683565</v>
      </c>
      <c r="Q633" s="119">
        <v>-0.41596411662693938</v>
      </c>
      <c r="R633" s="119">
        <v>0.10876548154782238</v>
      </c>
      <c r="S633" s="119">
        <v>0.33033936380478296</v>
      </c>
      <c r="T633" s="119">
        <v>0.34153246037966645</v>
      </c>
      <c r="U633" s="116">
        <v>0.71339843793099567</v>
      </c>
      <c r="V633" s="116">
        <v>0.12223546995141722</v>
      </c>
      <c r="W633" s="91">
        <v>0.59673519128719976</v>
      </c>
      <c r="X633" s="53"/>
      <c r="Y633" s="92">
        <v>632</v>
      </c>
      <c r="Z633" s="116">
        <f>(幕後結果!$AB$2+幕後結果!$AB$4*幕後結果_最佳化!$N1634)*12/3</f>
        <v>0.11681089666158977</v>
      </c>
      <c r="AA633" s="116">
        <f>(幕後結果!$AC$2+幕後結果!$AC$4*幕後結果_最佳化!$O1634)*12/3</f>
        <v>1.6412639565112854</v>
      </c>
      <c r="AB633" s="116">
        <f>(幕後結果!$AD$2+幕後結果!$AD$4*幕後結果_最佳化!$P1634)*12/3</f>
        <v>0.38216856575669372</v>
      </c>
      <c r="AC633" s="116">
        <f>(幕後結果!$AE$2+幕後結果!$AE$4*幕後結果_最佳化!$Q1634)*12/3</f>
        <v>-0.10571605188499322</v>
      </c>
      <c r="AD633" s="116">
        <f>(幕後結果!$AF$2+幕後結果!$AF$4*幕後結果_最佳化!$R1634)*12/3</f>
        <v>-0.35649095650792845</v>
      </c>
      <c r="AE633" s="116">
        <f>(幕後結果!$AG$2+幕後結果!$AG$4*幕後結果_最佳化!$S1634)*12/3</f>
        <v>0.78635748305552056</v>
      </c>
      <c r="AF633" s="116">
        <f>(幕後結果!$AH$2+幕後結果!$AH$4*幕後結果_最佳化!$T1634)*12/3</f>
        <v>0.32073029636435396</v>
      </c>
      <c r="AG633" s="116">
        <f>(幕後結果!$AI$2+幕後結果!$AI$4*幕後結果_最佳化!$U1634)*12/3</f>
        <v>0.58576879865859355</v>
      </c>
      <c r="AH633" s="116">
        <f>(幕後結果!$AJ$2+幕後結果!$AJ$4*幕後結果_最佳化!$V1634)*12/3</f>
        <v>0.13598630730514533</v>
      </c>
      <c r="AI633" s="93">
        <f>(幕後結果!$AK$2+幕後結果!$AK$4*幕後結果_最佳化!$W1634)*12/3</f>
        <v>0.71681401791523014</v>
      </c>
      <c r="AJ633" s="53"/>
      <c r="AK633" s="53"/>
      <c r="AL633" s="53"/>
      <c r="AM633" s="101">
        <v>632</v>
      </c>
      <c r="AN633" s="120">
        <f t="shared" si="118"/>
        <v>3.2240904474077216E-2</v>
      </c>
      <c r="AO633" s="120">
        <f t="shared" si="119"/>
        <v>7.404214390802849E-2</v>
      </c>
      <c r="AP633" s="120">
        <f t="shared" si="120"/>
        <v>0.13612041086488139</v>
      </c>
      <c r="AQ633" s="120">
        <f t="shared" si="121"/>
        <v>7.5938723782254872E-2</v>
      </c>
      <c r="AR633" s="120">
        <f t="shared" si="122"/>
        <v>0.13265561228877742</v>
      </c>
      <c r="AS633" s="120">
        <f t="shared" si="123"/>
        <v>0.16061751450919307</v>
      </c>
      <c r="AT633" s="120">
        <f t="shared" si="124"/>
        <v>3.844683244418956E-2</v>
      </c>
      <c r="AU633" s="120">
        <f t="shared" si="125"/>
        <v>0.30383703468392531</v>
      </c>
      <c r="AV633" s="120">
        <f t="shared" si="126"/>
        <v>3.7528883635655291E-2</v>
      </c>
      <c r="AW633" s="120">
        <f t="shared" si="127"/>
        <v>8.5719394090173692E-3</v>
      </c>
      <c r="AX633" s="120">
        <f t="shared" si="128"/>
        <v>1</v>
      </c>
      <c r="AY633" s="120">
        <f>SUMPRODUCT(AN633:AW633,幕後結果_最佳化!$Z$1005:$AI$1005)</f>
        <v>6.4186182571243533E-2</v>
      </c>
      <c r="AZ633" s="120">
        <f>(SUMPRODUCT(AN633:AW633,MMULT(AN633:AW633,幕後結果!$AB$9:$AK$18)))*252</f>
        <v>2.0975271653556147E-2</v>
      </c>
      <c r="BA633" s="120">
        <f t="shared" si="129"/>
        <v>0.14482842142879326</v>
      </c>
      <c r="BB633" s="115">
        <f t="shared" si="130"/>
        <v>0.14697517490867049</v>
      </c>
      <c r="BC633" s="53"/>
      <c r="BD633" s="53"/>
    </row>
    <row r="634" spans="1:56">
      <c r="A634" s="88">
        <v>633</v>
      </c>
      <c r="B634" s="116">
        <v>0.99291744779432989</v>
      </c>
      <c r="C634" s="116">
        <v>0.69253143868309741</v>
      </c>
      <c r="D634" s="116">
        <v>8.3434492077998135E-2</v>
      </c>
      <c r="E634" s="116">
        <v>0.5787977436422842</v>
      </c>
      <c r="F634" s="116">
        <v>0.22438589354453731</v>
      </c>
      <c r="G634" s="116">
        <v>0.62275173302281694</v>
      </c>
      <c r="H634" s="116">
        <v>0.9127268532171704</v>
      </c>
      <c r="I634" s="116">
        <v>8.8914697733202708E-2</v>
      </c>
      <c r="J634" s="116">
        <v>0.45150153229423418</v>
      </c>
      <c r="K634" s="97">
        <v>0.21811436889128233</v>
      </c>
      <c r="L634" s="98"/>
      <c r="M634" s="99">
        <v>633</v>
      </c>
      <c r="N634" s="119">
        <v>2.4530489937725051</v>
      </c>
      <c r="O634" s="119">
        <v>0.50303861593848898</v>
      </c>
      <c r="P634" s="119">
        <v>-1.3823346086779356</v>
      </c>
      <c r="Q634" s="119">
        <v>0.19881877006085294</v>
      </c>
      <c r="R634" s="119">
        <v>-0.75746423169971921</v>
      </c>
      <c r="S634" s="119">
        <v>0.31271587447384447</v>
      </c>
      <c r="T634" s="119">
        <v>1.3577397038029242</v>
      </c>
      <c r="U634" s="116">
        <v>-1.3474684889949828</v>
      </c>
      <c r="V634" s="116">
        <v>-0.1218686242547188</v>
      </c>
      <c r="W634" s="91">
        <v>-0.77857732961728043</v>
      </c>
      <c r="X634" s="53"/>
      <c r="Y634" s="92">
        <v>633</v>
      </c>
      <c r="Z634" s="116">
        <f>(幕後結果!$AB$2+幕後結果!$AB$4*幕後結果_最佳化!$N1635)*12/3</f>
        <v>4.1935697300458283</v>
      </c>
      <c r="AA634" s="116">
        <f>(幕後結果!$AC$2+幕後結果!$AC$4*幕後結果_最佳化!$O1635)*12/3</f>
        <v>0.52258639784425376</v>
      </c>
      <c r="AB634" s="116">
        <f>(幕後結果!$AD$2+幕後結果!$AD$4*幕後結果_最佳化!$P1635)*12/3</f>
        <v>-0.50576064967321754</v>
      </c>
      <c r="AC634" s="116">
        <f>(幕後結果!$AE$2+幕後結果!$AE$4*幕後結果_最佳化!$Q1635)*12/3</f>
        <v>0.42498620399064918</v>
      </c>
      <c r="AD634" s="116">
        <f>(幕後結果!$AF$2+幕後結果!$AF$4*幕後結果_最佳化!$R1635)*12/3</f>
        <v>-0.62118121681112148</v>
      </c>
      <c r="AE634" s="116">
        <f>(幕後結果!$AG$2+幕後結果!$AG$4*幕後結果_最佳化!$S1635)*12/3</f>
        <v>1.0296271428261046</v>
      </c>
      <c r="AF634" s="116">
        <f>(幕後結果!$AH$2+幕後結果!$AH$4*幕後結果_最佳化!$T1635)*12/3</f>
        <v>0.78404635626825714</v>
      </c>
      <c r="AG634" s="116">
        <f>(幕後結果!$AI$2+幕後結果!$AI$4*幕後結果_最佳化!$U1635)*12/3</f>
        <v>-0.42601784928040071</v>
      </c>
      <c r="AH634" s="116">
        <f>(幕後結果!$AJ$2+幕後結果!$AJ$4*幕後結果_最佳化!$V1635)*12/3</f>
        <v>-0.28297475307121417</v>
      </c>
      <c r="AI634" s="93">
        <f>(幕後結果!$AK$2+幕後結果!$AK$4*幕後結果_最佳化!$W1635)*12/3</f>
        <v>-0.28528033601511993</v>
      </c>
      <c r="AJ634" s="53"/>
      <c r="AK634" s="53"/>
      <c r="AL634" s="53"/>
      <c r="AM634" s="101">
        <v>633</v>
      </c>
      <c r="AN634" s="120">
        <f t="shared" si="118"/>
        <v>0.1767783497064789</v>
      </c>
      <c r="AO634" s="120">
        <f t="shared" si="119"/>
        <v>2.3053626658784795E-2</v>
      </c>
      <c r="AP634" s="120">
        <f t="shared" si="120"/>
        <v>4.3911272747758828E-2</v>
      </c>
      <c r="AQ634" s="120">
        <f t="shared" si="121"/>
        <v>0.17654073930767636</v>
      </c>
      <c r="AR634" s="120">
        <f t="shared" si="122"/>
        <v>7.321392406312026E-4</v>
      </c>
      <c r="AS634" s="120">
        <f t="shared" si="123"/>
        <v>8.0864734947589348E-2</v>
      </c>
      <c r="AT634" s="120">
        <f t="shared" si="124"/>
        <v>5.8909194398256023E-2</v>
      </c>
      <c r="AU634" s="120">
        <f t="shared" si="125"/>
        <v>0.1869888484308346</v>
      </c>
      <c r="AV634" s="120">
        <f t="shared" si="126"/>
        <v>0.19230488064424464</v>
      </c>
      <c r="AW634" s="120">
        <f t="shared" si="127"/>
        <v>5.9916213917745341E-2</v>
      </c>
      <c r="AX634" s="120">
        <f t="shared" si="128"/>
        <v>1.0000000000000002</v>
      </c>
      <c r="AY634" s="120">
        <f>SUMPRODUCT(AN634:AW634,幕後結果_最佳化!$Z$1005:$AI$1005)</f>
        <v>7.8048399530294507E-2</v>
      </c>
      <c r="AZ634" s="120">
        <f>(SUMPRODUCT(AN634:AW634,MMULT(AN634:AW634,幕後結果!$AB$9:$AK$18)))*252</f>
        <v>3.8502799243905407E-2</v>
      </c>
      <c r="BA634" s="120">
        <f t="shared" si="129"/>
        <v>0.19622130170780491</v>
      </c>
      <c r="BB634" s="115">
        <f t="shared" si="130"/>
        <v>0.17912631923436292</v>
      </c>
      <c r="BC634" s="53"/>
      <c r="BD634" s="53"/>
    </row>
    <row r="635" spans="1:56">
      <c r="A635" s="88">
        <v>634</v>
      </c>
      <c r="B635" s="116">
        <v>0.76666864813817037</v>
      </c>
      <c r="C635" s="116">
        <v>0.60021365495306989</v>
      </c>
      <c r="D635" s="116">
        <v>3.9755743043468295E-2</v>
      </c>
      <c r="E635" s="116">
        <v>0.14577094832957038</v>
      </c>
      <c r="F635" s="116">
        <v>0.37101616468089649</v>
      </c>
      <c r="G635" s="116">
        <v>9.6633051898117994E-2</v>
      </c>
      <c r="H635" s="116">
        <v>1.4927623644801047E-2</v>
      </c>
      <c r="I635" s="116">
        <v>0.85265154215326433</v>
      </c>
      <c r="J635" s="116">
        <v>0.80512750688737333</v>
      </c>
      <c r="K635" s="97">
        <v>0.36955648968583121</v>
      </c>
      <c r="L635" s="98"/>
      <c r="M635" s="99">
        <v>634</v>
      </c>
      <c r="N635" s="119">
        <v>0.72791976433374495</v>
      </c>
      <c r="O635" s="119">
        <v>0.25390016140403004</v>
      </c>
      <c r="P635" s="119">
        <v>-1.7535276008900689</v>
      </c>
      <c r="Q635" s="119">
        <v>-1.0547451493229314</v>
      </c>
      <c r="R635" s="119">
        <v>-0.32916320953220241</v>
      </c>
      <c r="S635" s="119">
        <v>-1.3009776536877555</v>
      </c>
      <c r="T635" s="119">
        <v>-2.1720055103215734</v>
      </c>
      <c r="U635" s="116">
        <v>1.04787345091339</v>
      </c>
      <c r="V635" s="116">
        <v>0.8600799253913789</v>
      </c>
      <c r="W635" s="91">
        <v>-0.33302822266082099</v>
      </c>
      <c r="X635" s="53"/>
      <c r="Y635" s="92">
        <v>634</v>
      </c>
      <c r="Z635" s="116">
        <f>(幕後結果!$AB$2+幕後結果!$AB$4*幕後結果_最佳化!$N1636)*12/3</f>
        <v>1.4278474802118069</v>
      </c>
      <c r="AA635" s="116">
        <f>(幕後結果!$AC$2+幕後結果!$AC$4*幕後結果_最佳化!$O1636)*12/3</f>
        <v>0.43274266246094251</v>
      </c>
      <c r="AB635" s="116">
        <f>(幕後結果!$AD$2+幕後結果!$AD$4*幕後結果_最佳化!$P1636)*12/3</f>
        <v>-1.153508164670928</v>
      </c>
      <c r="AC635" s="116">
        <f>(幕後結果!$AE$2+幕後結果!$AE$4*幕後結果_最佳化!$Q1636)*12/3</f>
        <v>-0.81585841807081894</v>
      </c>
      <c r="AD635" s="116">
        <f>(幕後結果!$AF$2+幕後結果!$AF$4*幕後結果_最佳化!$R1636)*12/3</f>
        <v>-0.70991357780810338</v>
      </c>
      <c r="AE635" s="116">
        <f>(幕後結果!$AG$2+幕後結果!$AG$4*幕後結果_最佳化!$S1636)*12/3</f>
        <v>-0.52172310663838772</v>
      </c>
      <c r="AF635" s="116">
        <f>(幕後結果!$AH$2+幕後結果!$AH$4*幕後結果_最佳化!$T1636)*12/3</f>
        <v>-1.1181869091636423</v>
      </c>
      <c r="AG635" s="116">
        <f>(幕後結果!$AI$2+幕後結果!$AI$4*幕後結果_最佳化!$U1636)*12/3</f>
        <v>0.16073580718100011</v>
      </c>
      <c r="AH635" s="116">
        <f>(幕後結果!$AJ$2+幕後結果!$AJ$4*幕後結果_最佳化!$V1636)*12/3</f>
        <v>-0.45519148418691113</v>
      </c>
      <c r="AI635" s="93">
        <f>(幕後結果!$AK$2+幕後結果!$AK$4*幕後結果_最佳化!$W1636)*12/3</f>
        <v>-0.23829300449170651</v>
      </c>
      <c r="AJ635" s="53"/>
      <c r="AK635" s="53"/>
      <c r="AL635" s="53"/>
      <c r="AM635" s="101">
        <v>634</v>
      </c>
      <c r="AN635" s="120">
        <f t="shared" si="118"/>
        <v>0.17196288858932718</v>
      </c>
      <c r="AO635" s="120">
        <f t="shared" si="119"/>
        <v>8.6410085907585255E-2</v>
      </c>
      <c r="AP635" s="120">
        <f t="shared" si="120"/>
        <v>0.19608516854707361</v>
      </c>
      <c r="AQ635" s="120">
        <f t="shared" si="121"/>
        <v>5.6544383036892375E-2</v>
      </c>
      <c r="AR635" s="120">
        <f t="shared" si="122"/>
        <v>6.1332340967175263E-2</v>
      </c>
      <c r="AS635" s="120">
        <f t="shared" si="123"/>
        <v>0.20129268159559596</v>
      </c>
      <c r="AT635" s="120">
        <f t="shared" si="124"/>
        <v>7.4851176159460409E-2</v>
      </c>
      <c r="AU635" s="120">
        <f t="shared" si="125"/>
        <v>8.1303753957936518E-3</v>
      </c>
      <c r="AV635" s="120">
        <f t="shared" si="126"/>
        <v>7.9578178120403562E-2</v>
      </c>
      <c r="AW635" s="120">
        <f t="shared" si="127"/>
        <v>6.3812721680692824E-2</v>
      </c>
      <c r="AX635" s="120">
        <f t="shared" si="128"/>
        <v>1</v>
      </c>
      <c r="AY635" s="120">
        <f>SUMPRODUCT(AN635:AW635,幕後結果_最佳化!$Z$1005:$AI$1005)</f>
        <v>0.15396822622945239</v>
      </c>
      <c r="AZ635" s="120">
        <f>(SUMPRODUCT(AN635:AW635,MMULT(AN635:AW635,幕後結果!$AB$9:$AK$18)))*252</f>
        <v>4.0333660421250875E-2</v>
      </c>
      <c r="BA635" s="120">
        <f t="shared" si="129"/>
        <v>0.20083241875068594</v>
      </c>
      <c r="BB635" s="115">
        <f t="shared" si="130"/>
        <v>0.5530393296080991</v>
      </c>
      <c r="BC635" s="53"/>
      <c r="BD635" s="53"/>
    </row>
    <row r="636" spans="1:56">
      <c r="A636" s="88">
        <v>635</v>
      </c>
      <c r="B636" s="116">
        <v>0.5304769832598728</v>
      </c>
      <c r="C636" s="116">
        <v>4.4541628500310182E-2</v>
      </c>
      <c r="D636" s="116">
        <v>0.85772561412513415</v>
      </c>
      <c r="E636" s="116">
        <v>0.12796778912522866</v>
      </c>
      <c r="F636" s="116">
        <v>0.52176158228462</v>
      </c>
      <c r="G636" s="116">
        <v>8.1048160969935612E-2</v>
      </c>
      <c r="H636" s="116">
        <v>0.96092754485384901</v>
      </c>
      <c r="I636" s="116">
        <v>0.75801583324053889</v>
      </c>
      <c r="J636" s="116">
        <v>0.21129514383348713</v>
      </c>
      <c r="K636" s="97">
        <v>0.76559580648848824</v>
      </c>
      <c r="L636" s="98"/>
      <c r="M636" s="99">
        <v>635</v>
      </c>
      <c r="N636" s="119">
        <v>7.646892794586875E-2</v>
      </c>
      <c r="O636" s="119">
        <v>-1.7002534782346372</v>
      </c>
      <c r="P636" s="119">
        <v>1.0701567202014541</v>
      </c>
      <c r="Q636" s="119">
        <v>-1.1360501453545928</v>
      </c>
      <c r="R636" s="119">
        <v>5.4575277077072756E-2</v>
      </c>
      <c r="S636" s="119">
        <v>-1.3980557650200178</v>
      </c>
      <c r="T636" s="119">
        <v>1.76155264835103</v>
      </c>
      <c r="U636" s="116">
        <v>0.69993430326248596</v>
      </c>
      <c r="V636" s="116">
        <v>-0.80193546877239441</v>
      </c>
      <c r="W636" s="91">
        <v>0.72441924714550843</v>
      </c>
      <c r="X636" s="53"/>
      <c r="Y636" s="92">
        <v>635</v>
      </c>
      <c r="Z636" s="116">
        <f>(幕後結果!$AB$2+幕後結果!$AB$4*幕後結果_最佳化!$N1637)*12/3</f>
        <v>0.3834433613058314</v>
      </c>
      <c r="AA636" s="116">
        <f>(幕後結果!$AC$2+幕後結果!$AC$4*幕後結果_最佳化!$O1637)*12/3</f>
        <v>-0.93566025125940111</v>
      </c>
      <c r="AB636" s="116">
        <f>(幕後結果!$AD$2+幕後結果!$AD$4*幕後結果_最佳化!$P1637)*12/3</f>
        <v>0.76734415597896977</v>
      </c>
      <c r="AC636" s="116">
        <f>(幕後結果!$AE$2+幕後結果!$AE$4*幕後結果_最佳化!$Q1637)*12/3</f>
        <v>-0.71940103812399148</v>
      </c>
      <c r="AD636" s="116">
        <f>(幕後結果!$AF$2+幕後結果!$AF$4*幕後結果_最佳化!$R1637)*12/3</f>
        <v>-0.23692552730678659</v>
      </c>
      <c r="AE636" s="116">
        <f>(幕後結果!$AG$2+幕後結果!$AG$4*幕後結果_最佳化!$S1637)*12/3</f>
        <v>-0.64688769714754624</v>
      </c>
      <c r="AF636" s="116">
        <f>(幕後結果!$AH$2+幕後結果!$AH$4*幕後結果_最佳化!$T1637)*12/3</f>
        <v>0.68663672218424576</v>
      </c>
      <c r="AG636" s="116">
        <f>(幕後結果!$AI$2+幕後結果!$AI$4*幕後結果_最佳化!$U1637)*12/3</f>
        <v>-0.15153378558460356</v>
      </c>
      <c r="AH636" s="116">
        <f>(幕後結果!$AJ$2+幕後結果!$AJ$4*幕後結果_最佳化!$V1637)*12/3</f>
        <v>-0.26546502199374078</v>
      </c>
      <c r="AI636" s="93">
        <f>(幕後結果!$AK$2+幕後結果!$AK$4*幕後結果_最佳化!$W1637)*12/3</f>
        <v>0.79607067179736679</v>
      </c>
      <c r="AJ636" s="53"/>
      <c r="AK636" s="53"/>
      <c r="AL636" s="53"/>
      <c r="AM636" s="101">
        <v>635</v>
      </c>
      <c r="AN636" s="120">
        <f t="shared" si="118"/>
        <v>8.3648014576866742E-2</v>
      </c>
      <c r="AO636" s="120">
        <f t="shared" si="119"/>
        <v>0.17452511493692588</v>
      </c>
      <c r="AP636" s="120">
        <f t="shared" si="120"/>
        <v>2.7358614305032274E-2</v>
      </c>
      <c r="AQ636" s="120">
        <f t="shared" si="121"/>
        <v>8.567396509382072E-2</v>
      </c>
      <c r="AR636" s="120">
        <f t="shared" si="122"/>
        <v>0.19197821275320834</v>
      </c>
      <c r="AS636" s="120">
        <f t="shared" si="123"/>
        <v>0.13406445594236285</v>
      </c>
      <c r="AT636" s="120">
        <f t="shared" si="124"/>
        <v>0.11295905283106963</v>
      </c>
      <c r="AU636" s="120">
        <f t="shared" si="125"/>
        <v>7.9931188081769064E-2</v>
      </c>
      <c r="AV636" s="120">
        <f t="shared" si="126"/>
        <v>3.3912670986082756E-2</v>
      </c>
      <c r="AW636" s="120">
        <f t="shared" si="127"/>
        <v>7.594871049286174E-2</v>
      </c>
      <c r="AX636" s="120">
        <f t="shared" si="128"/>
        <v>1</v>
      </c>
      <c r="AY636" s="120">
        <f>SUMPRODUCT(AN636:AW636,幕後結果_最佳化!$Z$1005:$AI$1005)</f>
        <v>7.7016499903916347E-2</v>
      </c>
      <c r="AZ636" s="120">
        <f>(SUMPRODUCT(AN636:AW636,MMULT(AN636:AW636,幕後結果!$AB$9:$AK$18)))*252</f>
        <v>2.2285967037430455E-2</v>
      </c>
      <c r="BA636" s="120">
        <f t="shared" si="129"/>
        <v>0.1492848520025741</v>
      </c>
      <c r="BB636" s="115">
        <f t="shared" si="130"/>
        <v>0.22853289832332138</v>
      </c>
      <c r="BC636" s="53"/>
      <c r="BD636" s="53"/>
    </row>
    <row r="637" spans="1:56">
      <c r="A637" s="88">
        <v>636</v>
      </c>
      <c r="B637" s="116">
        <v>0.10271196765664392</v>
      </c>
      <c r="C637" s="116">
        <v>0.12831774722710287</v>
      </c>
      <c r="D637" s="116">
        <v>0.53339921136287249</v>
      </c>
      <c r="E637" s="116">
        <v>0.48788686486681665</v>
      </c>
      <c r="F637" s="116">
        <v>0.74668243057410177</v>
      </c>
      <c r="G637" s="116">
        <v>5.1245966886739103E-2</v>
      </c>
      <c r="H637" s="116">
        <v>9.3981209014362133E-2</v>
      </c>
      <c r="I637" s="116">
        <v>0.44478065441410508</v>
      </c>
      <c r="J637" s="116">
        <v>0.50670590003684568</v>
      </c>
      <c r="K637" s="97">
        <v>0.16052618209914438</v>
      </c>
      <c r="L637" s="98"/>
      <c r="M637" s="99">
        <v>636</v>
      </c>
      <c r="N637" s="119">
        <v>-1.2662490398768456</v>
      </c>
      <c r="O637" s="119">
        <v>-1.1343792612833368</v>
      </c>
      <c r="P637" s="119">
        <v>8.3817445563818399E-2</v>
      </c>
      <c r="Q637" s="119">
        <v>-3.0367793918311722E-2</v>
      </c>
      <c r="R637" s="119">
        <v>0.66408620496701087</v>
      </c>
      <c r="S637" s="119">
        <v>-1.6328909504121818</v>
      </c>
      <c r="T637" s="119">
        <v>-1.3166307745959314</v>
      </c>
      <c r="U637" s="116">
        <v>-0.13885933084606653</v>
      </c>
      <c r="V637" s="116">
        <v>1.680999028831905E-2</v>
      </c>
      <c r="W637" s="91">
        <v>-0.99229761953871787</v>
      </c>
      <c r="X637" s="53"/>
      <c r="Y637" s="92">
        <v>636</v>
      </c>
      <c r="Z637" s="116">
        <f>(幕後結果!$AB$2+幕後結果!$AB$4*幕後結果_最佳化!$N1638)*12/3</f>
        <v>-1.7691982469216008</v>
      </c>
      <c r="AA637" s="116">
        <f>(幕後結果!$AC$2+幕後結果!$AC$4*幕後結果_最佳化!$O1638)*12/3</f>
        <v>-0.46049355820948623</v>
      </c>
      <c r="AB637" s="116">
        <f>(幕後結果!$AD$2+幕後結果!$AD$4*幕後結果_最佳化!$P1638)*12/3</f>
        <v>-0.22514838117559846</v>
      </c>
      <c r="AC637" s="116">
        <f>(幕後結果!$AE$2+幕後結果!$AE$4*幕後結果_最佳化!$Q1638)*12/3</f>
        <v>-0.2012847711855775</v>
      </c>
      <c r="AD637" s="116">
        <f>(幕後結果!$AF$2+幕後結果!$AF$4*幕後結果_最佳化!$R1638)*12/3</f>
        <v>-0.2314057249278495</v>
      </c>
      <c r="AE637" s="116">
        <f>(幕後結果!$AG$2+幕後結果!$AG$4*幕後結果_最佳化!$S1638)*12/3</f>
        <v>-0.70434999992796665</v>
      </c>
      <c r="AF637" s="116">
        <f>(幕後結果!$AH$2+幕後結果!$AH$4*幕後結果_最佳化!$T1638)*12/3</f>
        <v>-0.83827690304593716</v>
      </c>
      <c r="AG637" s="116">
        <f>(幕後結果!$AI$2+幕後結果!$AI$4*幕後結果_最佳化!$U1638)*12/3</f>
        <v>-0.31463001357501086</v>
      </c>
      <c r="AH637" s="116">
        <f>(幕後結果!$AJ$2+幕後結果!$AJ$4*幕後結果_最佳化!$V1638)*12/3</f>
        <v>-0.72833559510079782</v>
      </c>
      <c r="AI637" s="93">
        <f>(幕後結果!$AK$2+幕後結果!$AK$4*幕後結果_最佳化!$W1638)*12/3</f>
        <v>-0.60291162371118112</v>
      </c>
      <c r="AJ637" s="53"/>
      <c r="AK637" s="53"/>
      <c r="AL637" s="53"/>
      <c r="AM637" s="101">
        <v>636</v>
      </c>
      <c r="AN637" s="120">
        <f t="shared" si="118"/>
        <v>3.463544253227413E-2</v>
      </c>
      <c r="AO637" s="120">
        <f t="shared" si="119"/>
        <v>0.18657013654627558</v>
      </c>
      <c r="AP637" s="120">
        <f t="shared" si="120"/>
        <v>0.2643972500266043</v>
      </c>
      <c r="AQ637" s="120">
        <f t="shared" si="121"/>
        <v>3.9112950942728007E-2</v>
      </c>
      <c r="AR637" s="120">
        <f t="shared" si="122"/>
        <v>5.0356281250794714E-2</v>
      </c>
      <c r="AS637" s="120">
        <f t="shared" si="123"/>
        <v>3.4376925815358117E-2</v>
      </c>
      <c r="AT637" s="120">
        <f t="shared" si="124"/>
        <v>5.5864437006645333E-2</v>
      </c>
      <c r="AU637" s="120">
        <f t="shared" si="125"/>
        <v>0.10796609346285287</v>
      </c>
      <c r="AV637" s="120">
        <f t="shared" si="126"/>
        <v>0.18912935899570418</v>
      </c>
      <c r="AW637" s="120">
        <f t="shared" si="127"/>
        <v>3.7591123420762693E-2</v>
      </c>
      <c r="AX637" s="120">
        <f t="shared" si="128"/>
        <v>0.99999999999999989</v>
      </c>
      <c r="AY637" s="120">
        <f>SUMPRODUCT(AN637:AW637,幕後結果_最佳化!$Z$1005:$AI$1005)</f>
        <v>2.5393088069858495E-2</v>
      </c>
      <c r="AZ637" s="120">
        <f>(SUMPRODUCT(AN637:AW637,MMULT(AN637:AW637,幕後結果!$AB$9:$AK$18)))*252</f>
        <v>2.67690068536879E-2</v>
      </c>
      <c r="BA637" s="120">
        <f t="shared" si="129"/>
        <v>0.16361236766726378</v>
      </c>
      <c r="BB637" s="115">
        <f t="shared" si="130"/>
        <v>-0.10700237506338807</v>
      </c>
      <c r="BC637" s="53"/>
      <c r="BD637" s="53"/>
    </row>
    <row r="638" spans="1:56">
      <c r="A638" s="88">
        <v>637</v>
      </c>
      <c r="B638" s="116">
        <v>0.71013663029153862</v>
      </c>
      <c r="C638" s="116">
        <v>0.62217186476823572</v>
      </c>
      <c r="D638" s="116">
        <v>0.93849363185613499</v>
      </c>
      <c r="E638" s="116">
        <v>0.54653839150664374</v>
      </c>
      <c r="F638" s="116">
        <v>0.96349371757653524</v>
      </c>
      <c r="G638" s="116">
        <v>0.91106876626703359</v>
      </c>
      <c r="H638" s="116">
        <v>0.3124705662579077</v>
      </c>
      <c r="I638" s="116">
        <v>0.86631024573001492</v>
      </c>
      <c r="J638" s="116">
        <v>0.53550609947598993</v>
      </c>
      <c r="K638" s="97">
        <v>0.98573332650060763</v>
      </c>
      <c r="L638" s="98"/>
      <c r="M638" s="99">
        <v>637</v>
      </c>
      <c r="N638" s="119">
        <v>0.55378391255655823</v>
      </c>
      <c r="O638" s="119">
        <v>0.31118988723214946</v>
      </c>
      <c r="P638" s="119">
        <v>1.5422504848357041</v>
      </c>
      <c r="Q638" s="119">
        <v>0.11692029296343676</v>
      </c>
      <c r="R638" s="119">
        <v>1.7927521430166644</v>
      </c>
      <c r="S638" s="119">
        <v>1.3473657445504377</v>
      </c>
      <c r="T638" s="119">
        <v>-0.48885955326103286</v>
      </c>
      <c r="U638" s="116">
        <v>1.1091174718797758</v>
      </c>
      <c r="V638" s="116">
        <v>8.91184169162791E-2</v>
      </c>
      <c r="W638" s="91">
        <v>2.1898744007842073</v>
      </c>
      <c r="X638" s="53"/>
      <c r="Y638" s="92">
        <v>637</v>
      </c>
      <c r="Z638" s="116">
        <f>(幕後結果!$AB$2+幕後結果!$AB$4*幕後結果_最佳化!$N1639)*12/3</f>
        <v>1.1486733803615317</v>
      </c>
      <c r="AA638" s="116">
        <f>(幕後結果!$AC$2+幕後結果!$AC$4*幕後結果_最佳化!$O1639)*12/3</f>
        <v>0.48281738758834414</v>
      </c>
      <c r="AB638" s="116">
        <f>(幕後結果!$AD$2+幕後結果!$AD$4*幕後結果_最佳化!$P1639)*12/3</f>
        <v>1.3597335620766335</v>
      </c>
      <c r="AC638" s="116">
        <f>(幕後結果!$AE$2+幕後結果!$AE$4*幕後結果_最佳化!$Q1639)*12/3</f>
        <v>0.45086866486869787</v>
      </c>
      <c r="AD638" s="116">
        <f>(幕後結果!$AF$2+幕後結果!$AF$4*幕後結果_最佳化!$R1639)*12/3</f>
        <v>0.85023125199911809</v>
      </c>
      <c r="AE638" s="116">
        <f>(幕後結果!$AG$2+幕後結果!$AG$4*幕後結果_最佳化!$S1639)*12/3</f>
        <v>1.5095063832727871</v>
      </c>
      <c r="AF638" s="116">
        <f>(幕後結果!$AH$2+幕後結果!$AH$4*幕後結果_最佳化!$T1639)*12/3</f>
        <v>8.4400550032415686E-3</v>
      </c>
      <c r="AG638" s="116">
        <f>(幕後結果!$AI$2+幕後結果!$AI$4*幕後結果_最佳化!$U1639)*12/3</f>
        <v>0.91916988402088284</v>
      </c>
      <c r="AH638" s="116">
        <f>(幕後結果!$AJ$2+幕後結果!$AJ$4*幕後結果_最佳化!$V1639)*12/3</f>
        <v>0.58538458104863911</v>
      </c>
      <c r="AI638" s="93">
        <f>(幕後結果!$AK$2+幕後結果!$AK$4*幕後結果_最佳化!$W1639)*12/3</f>
        <v>2.2130673776885805</v>
      </c>
      <c r="AJ638" s="53"/>
      <c r="AK638" s="53"/>
      <c r="AL638" s="53"/>
      <c r="AM638" s="101">
        <v>637</v>
      </c>
      <c r="AN638" s="120">
        <f t="shared" si="118"/>
        <v>4.9227092683401641E-2</v>
      </c>
      <c r="AO638" s="120">
        <f t="shared" si="119"/>
        <v>0.13365076987905658</v>
      </c>
      <c r="AP638" s="120">
        <f t="shared" si="120"/>
        <v>2.0619392733412886E-2</v>
      </c>
      <c r="AQ638" s="120">
        <f t="shared" si="121"/>
        <v>0.12029014485864166</v>
      </c>
      <c r="AR638" s="120">
        <f t="shared" si="122"/>
        <v>0.22515052787970799</v>
      </c>
      <c r="AS638" s="120">
        <f t="shared" si="123"/>
        <v>1.788873075627679E-2</v>
      </c>
      <c r="AT638" s="120">
        <f t="shared" si="124"/>
        <v>0.24694000189290125</v>
      </c>
      <c r="AU638" s="120">
        <f t="shared" si="125"/>
        <v>7.4099257485948436E-2</v>
      </c>
      <c r="AV638" s="120">
        <f t="shared" si="126"/>
        <v>1.1358888163298674E-2</v>
      </c>
      <c r="AW638" s="120">
        <f t="shared" si="127"/>
        <v>0.10077519366735416</v>
      </c>
      <c r="AX638" s="120">
        <f t="shared" si="128"/>
        <v>1</v>
      </c>
      <c r="AY638" s="120">
        <f>SUMPRODUCT(AN638:AW638,幕後結果_最佳化!$Z$1005:$AI$1005)</f>
        <v>-1.0155514413508079E-2</v>
      </c>
      <c r="AZ638" s="120">
        <f>(SUMPRODUCT(AN638:AW638,MMULT(AN638:AW638,幕後結果!$AB$9:$AK$18)))*252</f>
        <v>2.0062438621120705E-2</v>
      </c>
      <c r="BA638" s="120">
        <f t="shared" si="129"/>
        <v>0.14164193807315933</v>
      </c>
      <c r="BB638" s="115">
        <f t="shared" si="130"/>
        <v>-0.3745748973450535</v>
      </c>
      <c r="BC638" s="53"/>
      <c r="BD638" s="53"/>
    </row>
    <row r="639" spans="1:56">
      <c r="A639" s="88">
        <v>638</v>
      </c>
      <c r="B639" s="116">
        <v>0.95745426256978616</v>
      </c>
      <c r="C639" s="116">
        <v>0.10641852146328401</v>
      </c>
      <c r="D639" s="116">
        <v>0.34191560974260526</v>
      </c>
      <c r="E639" s="116">
        <v>9.7455346133665799E-2</v>
      </c>
      <c r="F639" s="116">
        <v>0.83085276155183552</v>
      </c>
      <c r="G639" s="116">
        <v>4.6145190958446269E-2</v>
      </c>
      <c r="H639" s="116">
        <v>0.1714192327248194</v>
      </c>
      <c r="I639" s="116">
        <v>0.92740588330215279</v>
      </c>
      <c r="J639" s="116">
        <v>0.13126692554682329</v>
      </c>
      <c r="K639" s="97">
        <v>0.47451364675518759</v>
      </c>
      <c r="L639" s="98"/>
      <c r="M639" s="99">
        <v>638</v>
      </c>
      <c r="N639" s="119">
        <v>1.7218788067802242</v>
      </c>
      <c r="O639" s="119">
        <v>-1.245802142234274</v>
      </c>
      <c r="P639" s="119">
        <v>-0.40724068932491342</v>
      </c>
      <c r="Q639" s="119">
        <v>-1.2961880885751473</v>
      </c>
      <c r="R639" s="119">
        <v>0.95754057491814593</v>
      </c>
      <c r="S639" s="119">
        <v>-1.6834377430339202</v>
      </c>
      <c r="T639" s="119">
        <v>-0.94857174838788882</v>
      </c>
      <c r="U639" s="116">
        <v>1.4567397478192805</v>
      </c>
      <c r="V639" s="116">
        <v>-1.1204222890759403</v>
      </c>
      <c r="W639" s="91">
        <v>-6.392833103300824E-2</v>
      </c>
      <c r="X639" s="53"/>
      <c r="Y639" s="92">
        <v>638</v>
      </c>
      <c r="Z639" s="116">
        <f>(幕後結果!$AB$2+幕後結果!$AB$4*幕後結果_最佳化!$N1640)*12/3</f>
        <v>3.0213597761064683</v>
      </c>
      <c r="AA639" s="116">
        <f>(幕後結果!$AC$2+幕後結果!$AC$4*幕後結果_最佳化!$O1640)*12/3</f>
        <v>-0.69441054437035676</v>
      </c>
      <c r="AB639" s="116">
        <f>(幕後結果!$AD$2+幕後結果!$AD$4*幕後結果_最佳化!$P1640)*12/3</f>
        <v>-1.4382404404695279E-2</v>
      </c>
      <c r="AC639" s="116">
        <f>(幕後結果!$AE$2+幕後結果!$AE$4*幕後結果_最佳化!$Q1640)*12/3</f>
        <v>-0.75788354798143631</v>
      </c>
      <c r="AD639" s="116">
        <f>(幕後結果!$AF$2+幕後結果!$AF$4*幕後結果_最佳化!$R1640)*12/3</f>
        <v>0.34008731522911217</v>
      </c>
      <c r="AE639" s="116">
        <f>(幕後結果!$AG$2+幕後結果!$AG$4*幕後結果_最佳化!$S1640)*12/3</f>
        <v>-0.77550157019589483</v>
      </c>
      <c r="AF639" s="116">
        <f>(幕後結果!$AH$2+幕後結果!$AH$4*幕後結果_最佳化!$T1640)*12/3</f>
        <v>-0.45656873687810484</v>
      </c>
      <c r="AG639" s="116">
        <f>(幕後結果!$AI$2+幕後結果!$AI$4*幕後結果_最佳化!$U1640)*12/3</f>
        <v>0.24300918420002496</v>
      </c>
      <c r="AH639" s="116">
        <f>(幕後結果!$AJ$2+幕後結果!$AJ$4*幕後結果_最佳化!$V1640)*12/3</f>
        <v>-0.60109905176492129</v>
      </c>
      <c r="AI639" s="93">
        <f>(幕後結果!$AK$2+幕後結果!$AK$4*幕後結果_最佳化!$W1640)*12/3</f>
        <v>0.17794375900474801</v>
      </c>
      <c r="AJ639" s="53"/>
      <c r="AK639" s="53"/>
      <c r="AL639" s="53"/>
      <c r="AM639" s="101">
        <v>638</v>
      </c>
      <c r="AN639" s="120">
        <f t="shared" si="118"/>
        <v>3.9437932212411653E-2</v>
      </c>
      <c r="AO639" s="120">
        <f t="shared" si="119"/>
        <v>2.8653881591486654E-2</v>
      </c>
      <c r="AP639" s="120">
        <f t="shared" si="120"/>
        <v>0.13991852624058046</v>
      </c>
      <c r="AQ639" s="120">
        <f t="shared" si="121"/>
        <v>0.11318927130813294</v>
      </c>
      <c r="AR639" s="120">
        <f t="shared" si="122"/>
        <v>0.11237876652956028</v>
      </c>
      <c r="AS639" s="120">
        <f t="shared" si="123"/>
        <v>0.17540644991017312</v>
      </c>
      <c r="AT639" s="120">
        <f t="shared" si="124"/>
        <v>8.6852611223672965E-2</v>
      </c>
      <c r="AU639" s="120">
        <f t="shared" si="125"/>
        <v>0.15700695098730352</v>
      </c>
      <c r="AV639" s="120">
        <f t="shared" si="126"/>
        <v>0.14128876180307989</v>
      </c>
      <c r="AW639" s="120">
        <f t="shared" si="127"/>
        <v>5.8668481935986285E-3</v>
      </c>
      <c r="AX639" s="120">
        <f t="shared" si="128"/>
        <v>1.0000000000000002</v>
      </c>
      <c r="AY639" s="120">
        <f>SUMPRODUCT(AN639:AW639,幕後結果_最佳化!$Z$1005:$AI$1005)</f>
        <v>3.8946379289761718E-2</v>
      </c>
      <c r="AZ639" s="120">
        <f>(SUMPRODUCT(AN639:AW639,MMULT(AN639:AW639,幕後結果!$AB$9:$AK$18)))*252</f>
        <v>2.3468252924952554E-2</v>
      </c>
      <c r="BA639" s="120">
        <f t="shared" si="129"/>
        <v>0.15319351463085032</v>
      </c>
      <c r="BB639" s="115">
        <f t="shared" si="130"/>
        <v>-2.5808016218997937E-2</v>
      </c>
      <c r="BC639" s="53"/>
      <c r="BD639" s="53"/>
    </row>
    <row r="640" spans="1:56">
      <c r="A640" s="88">
        <v>639</v>
      </c>
      <c r="B640" s="116">
        <v>0.38544674053986228</v>
      </c>
      <c r="C640" s="116">
        <v>0.33251840056148541</v>
      </c>
      <c r="D640" s="116">
        <v>0.45112621851460788</v>
      </c>
      <c r="E640" s="116">
        <v>0.37751136590256729</v>
      </c>
      <c r="F640" s="116">
        <v>0.94151317642155696</v>
      </c>
      <c r="G640" s="116">
        <v>0.9054780663053692</v>
      </c>
      <c r="H640" s="116">
        <v>5.8864621407595852E-2</v>
      </c>
      <c r="I640" s="116">
        <v>0.20315759054743743</v>
      </c>
      <c r="J640" s="116">
        <v>8.4895258981896315E-3</v>
      </c>
      <c r="K640" s="97">
        <v>0.2562502890948779</v>
      </c>
      <c r="L640" s="98"/>
      <c r="M640" s="99">
        <v>639</v>
      </c>
      <c r="N640" s="119">
        <v>-0.29120638302464952</v>
      </c>
      <c r="O640" s="119">
        <v>-0.43296967436658773</v>
      </c>
      <c r="P640" s="119">
        <v>-0.12281646342935829</v>
      </c>
      <c r="Q640" s="119">
        <v>-0.31202341061200872</v>
      </c>
      <c r="R640" s="119">
        <v>1.5676037040067048</v>
      </c>
      <c r="S640" s="119">
        <v>1.313412857234584</v>
      </c>
      <c r="T640" s="119">
        <v>-1.5643762160561576</v>
      </c>
      <c r="U640" s="116">
        <v>-0.83039554941523575</v>
      </c>
      <c r="V640" s="116">
        <v>-2.387161042623974</v>
      </c>
      <c r="W640" s="91">
        <v>-0.65494901909817227</v>
      </c>
      <c r="X640" s="53"/>
      <c r="Y640" s="92">
        <v>639</v>
      </c>
      <c r="Z640" s="116">
        <f>(幕後結果!$AB$2+幕後結果!$AB$4*幕後結果_最佳化!$N1641)*12/3</f>
        <v>-0.20601264634446603</v>
      </c>
      <c r="AA640" s="116">
        <f>(幕後結果!$AC$2+幕後結果!$AC$4*幕後結果_最佳化!$O1641)*12/3</f>
        <v>-7.523992572048166E-3</v>
      </c>
      <c r="AB640" s="116">
        <f>(幕後結果!$AD$2+幕後結果!$AD$4*幕後結果_最佳化!$P1641)*12/3</f>
        <v>-0.14357615408855981</v>
      </c>
      <c r="AC640" s="116">
        <f>(幕後結果!$AE$2+幕後結果!$AE$4*幕後結果_最佳化!$Q1641)*12/3</f>
        <v>-0.24949744332063561</v>
      </c>
      <c r="AD640" s="116">
        <f>(幕後結果!$AF$2+幕後結果!$AF$4*幕後結果_最佳化!$R1641)*12/3</f>
        <v>0.39130360718936635</v>
      </c>
      <c r="AE640" s="116">
        <f>(幕後結果!$AG$2+幕後結果!$AG$4*幕後結果_最佳化!$S1641)*12/3</f>
        <v>1.1214928886151987</v>
      </c>
      <c r="AF640" s="116">
        <f>(幕後結果!$AH$2+幕後結果!$AH$4*幕後結果_最佳化!$T1641)*12/3</f>
        <v>-0.75766443665127703</v>
      </c>
      <c r="AG640" s="116">
        <f>(幕後結果!$AI$2+幕後結果!$AI$4*幕後結果_最佳化!$U1641)*12/3</f>
        <v>-3.4583804165094767E-3</v>
      </c>
      <c r="AH640" s="116">
        <f>(幕後結果!$AJ$2+幕後結果!$AJ$4*幕後結果_最佳化!$V1641)*12/3</f>
        <v>-1.456671764330389</v>
      </c>
      <c r="AI640" s="93">
        <f>(幕後結果!$AK$2+幕後結果!$AK$4*幕後結果_最佳化!$W1641)*12/3</f>
        <v>-0.63794378510144822</v>
      </c>
      <c r="AJ640" s="53"/>
      <c r="AK640" s="53"/>
      <c r="AL640" s="53"/>
      <c r="AM640" s="101">
        <v>639</v>
      </c>
      <c r="AN640" s="120">
        <f t="shared" si="118"/>
        <v>0.16531873067284797</v>
      </c>
      <c r="AO640" s="120">
        <f t="shared" si="119"/>
        <v>8.5383878528551005E-3</v>
      </c>
      <c r="AP640" s="120">
        <f t="shared" si="120"/>
        <v>0.12052707644035882</v>
      </c>
      <c r="AQ640" s="120">
        <f t="shared" si="121"/>
        <v>0.15668426844152253</v>
      </c>
      <c r="AR640" s="120">
        <f t="shared" si="122"/>
        <v>3.3664875782200503E-2</v>
      </c>
      <c r="AS640" s="120">
        <f t="shared" si="123"/>
        <v>0.16651171254794175</v>
      </c>
      <c r="AT640" s="120">
        <f t="shared" si="124"/>
        <v>1.5838258251191478E-2</v>
      </c>
      <c r="AU640" s="120">
        <f t="shared" si="125"/>
        <v>0.18693586269111212</v>
      </c>
      <c r="AV640" s="120">
        <f t="shared" si="126"/>
        <v>4.6428879238905457E-2</v>
      </c>
      <c r="AW640" s="120">
        <f t="shared" si="127"/>
        <v>9.9551948081064295E-2</v>
      </c>
      <c r="AX640" s="120">
        <f t="shared" si="128"/>
        <v>1.0000000000000002</v>
      </c>
      <c r="AY640" s="120">
        <f>SUMPRODUCT(AN640:AW640,幕後結果_最佳化!$Z$1005:$AI$1005)</f>
        <v>0.15114536054455258</v>
      </c>
      <c r="AZ640" s="120">
        <f>(SUMPRODUCT(AN640:AW640,MMULT(AN640:AW640,幕後結果!$AB$9:$AK$18)))*252</f>
        <v>3.8761204277875098E-2</v>
      </c>
      <c r="BA640" s="120">
        <f t="shared" si="129"/>
        <v>0.19687865368768423</v>
      </c>
      <c r="BB640" s="115">
        <f t="shared" si="130"/>
        <v>0.54980750079826401</v>
      </c>
      <c r="BC640" s="53"/>
      <c r="BD640" s="53"/>
    </row>
    <row r="641" spans="1:56">
      <c r="A641" s="88">
        <v>640</v>
      </c>
      <c r="B641" s="116">
        <v>0.34860639612943078</v>
      </c>
      <c r="C641" s="116">
        <v>9.6694390715219347E-2</v>
      </c>
      <c r="D641" s="116">
        <v>4.4445989895286919E-2</v>
      </c>
      <c r="E641" s="116">
        <v>0.9855322055395519</v>
      </c>
      <c r="F641" s="116">
        <v>0.92393498512566929</v>
      </c>
      <c r="G641" s="116">
        <v>0.36674485834404003</v>
      </c>
      <c r="H641" s="116">
        <v>0.97004766705794698</v>
      </c>
      <c r="I641" s="116">
        <v>0.84706131220811076</v>
      </c>
      <c r="J641" s="116">
        <v>0.94621976436518551</v>
      </c>
      <c r="K641" s="97">
        <v>0.6529501105584985</v>
      </c>
      <c r="L641" s="98"/>
      <c r="M641" s="99">
        <v>640</v>
      </c>
      <c r="N641" s="119">
        <v>-0.38908564480396801</v>
      </c>
      <c r="O641" s="119">
        <v>-1.3006193468267699</v>
      </c>
      <c r="P641" s="119">
        <v>-1.7012716986577825</v>
      </c>
      <c r="Q641" s="119">
        <v>2.1843629436980301</v>
      </c>
      <c r="R641" s="119">
        <v>1.4320481921088175</v>
      </c>
      <c r="S641" s="119">
        <v>-0.34048712540024734</v>
      </c>
      <c r="T641" s="119">
        <v>1.881494624090231</v>
      </c>
      <c r="U641" s="116">
        <v>1.0239108698639712</v>
      </c>
      <c r="V641" s="116">
        <v>1.6092555636208263</v>
      </c>
      <c r="W641" s="91">
        <v>0.3932974805053896</v>
      </c>
      <c r="X641" s="53"/>
      <c r="Y641" s="92">
        <v>640</v>
      </c>
      <c r="Z641" s="116">
        <f>(幕後結果!$AB$2+幕後結果!$AB$4*幕後結果_最佳化!$N1642)*12/3</f>
        <v>-0.36293239906841679</v>
      </c>
      <c r="AA641" s="116">
        <f>(幕後結果!$AC$2+幕後結果!$AC$4*幕後結果_最佳化!$O1642)*12/3</f>
        <v>-0.62495986177222107</v>
      </c>
      <c r="AB641" s="116">
        <f>(幕後結果!$AD$2+幕後結果!$AD$4*幕後結果_最佳化!$P1642)*12/3</f>
        <v>-1.4388467668302358</v>
      </c>
      <c r="AC641" s="116">
        <f>(幕後結果!$AE$2+幕後結果!$AE$4*幕後結果_最佳化!$Q1642)*12/3</f>
        <v>1.3161535737248791</v>
      </c>
      <c r="AD641" s="116">
        <f>(幕後結果!$AF$2+幕後結果!$AF$4*幕後結果_最佳化!$R1642)*12/3</f>
        <v>0.13271885099540393</v>
      </c>
      <c r="AE641" s="116">
        <f>(幕後結果!$AG$2+幕後結果!$AG$4*幕後結果_最佳化!$S1642)*12/3</f>
        <v>0.57791379507951701</v>
      </c>
      <c r="AF641" s="116">
        <f>(幕後結果!$AH$2+幕後結果!$AH$4*幕後結果_最佳化!$T1642)*12/3</f>
        <v>0.77325090453481671</v>
      </c>
      <c r="AG641" s="116">
        <f>(幕後結果!$AI$2+幕後結果!$AI$4*幕後結果_最佳化!$U1642)*12/3</f>
        <v>0.46930930369353602</v>
      </c>
      <c r="AH641" s="116">
        <f>(幕後結果!$AJ$2+幕後結果!$AJ$4*幕後結果_最佳化!$V1642)*12/3</f>
        <v>0.79795145615365948</v>
      </c>
      <c r="AI641" s="93">
        <f>(幕後結果!$AK$2+幕後結果!$AK$4*幕後結果_最佳化!$W1642)*12/3</f>
        <v>1.1566528138379435</v>
      </c>
      <c r="AJ641" s="53"/>
      <c r="AK641" s="53"/>
      <c r="AL641" s="53"/>
      <c r="AM641" s="101">
        <v>640</v>
      </c>
      <c r="AN641" s="120">
        <f t="shared" si="118"/>
        <v>0.20656221325735266</v>
      </c>
      <c r="AO641" s="120">
        <f t="shared" si="119"/>
        <v>0.19871931427082495</v>
      </c>
      <c r="AP641" s="120">
        <f t="shared" si="120"/>
        <v>6.8852477185007047E-2</v>
      </c>
      <c r="AQ641" s="120">
        <f t="shared" si="121"/>
        <v>3.9320673829065088E-2</v>
      </c>
      <c r="AR641" s="120">
        <f t="shared" si="122"/>
        <v>4.0879916599345645E-2</v>
      </c>
      <c r="AS641" s="120">
        <f t="shared" si="123"/>
        <v>2.0407783639471995E-2</v>
      </c>
      <c r="AT641" s="120">
        <f t="shared" si="124"/>
        <v>0.18085204625352735</v>
      </c>
      <c r="AU641" s="120">
        <f t="shared" si="125"/>
        <v>0.18173580890104579</v>
      </c>
      <c r="AV641" s="120">
        <f t="shared" si="126"/>
        <v>3.6397932273445573E-2</v>
      </c>
      <c r="AW641" s="120">
        <f t="shared" si="127"/>
        <v>2.6271833790913905E-2</v>
      </c>
      <c r="AX641" s="120">
        <f t="shared" si="128"/>
        <v>1</v>
      </c>
      <c r="AY641" s="120">
        <f>SUMPRODUCT(AN641:AW641,幕後結果_最佳化!$Z$1005:$AI$1005)</f>
        <v>0.11119385085734743</v>
      </c>
      <c r="AZ641" s="120">
        <f>(SUMPRODUCT(AN641:AW641,MMULT(AN641:AW641,幕後結果!$AB$9:$AK$18)))*252</f>
        <v>3.6228550016049417E-2</v>
      </c>
      <c r="BA641" s="120">
        <f t="shared" si="129"/>
        <v>0.19033798889357167</v>
      </c>
      <c r="BB641" s="115">
        <f t="shared" si="130"/>
        <v>0.35880304953486841</v>
      </c>
      <c r="BC641" s="53"/>
      <c r="BD641" s="53"/>
    </row>
    <row r="642" spans="1:56">
      <c r="A642" s="88">
        <v>641</v>
      </c>
      <c r="B642" s="116">
        <v>0.920624367194391</v>
      </c>
      <c r="C642" s="116">
        <v>0.23760759655378139</v>
      </c>
      <c r="D642" s="116">
        <v>0.28061629475197258</v>
      </c>
      <c r="E642" s="116">
        <v>0.40208858082103283</v>
      </c>
      <c r="F642" s="116">
        <v>0.25280071852435881</v>
      </c>
      <c r="G642" s="116">
        <v>0.82879226493855818</v>
      </c>
      <c r="H642" s="116">
        <v>0.82085949200814468</v>
      </c>
      <c r="I642" s="116">
        <v>0.18375354198104166</v>
      </c>
      <c r="J642" s="116">
        <v>0.37315668308778815</v>
      </c>
      <c r="K642" s="97">
        <v>0.46147318833907813</v>
      </c>
      <c r="L642" s="98"/>
      <c r="M642" s="99">
        <v>641</v>
      </c>
      <c r="N642" s="119">
        <v>1.4092838050275587</v>
      </c>
      <c r="O642" s="119">
        <v>-0.71401938432071621</v>
      </c>
      <c r="P642" s="119">
        <v>-0.58101166830599849</v>
      </c>
      <c r="Q642" s="119">
        <v>-0.24794474168107264</v>
      </c>
      <c r="R642" s="119">
        <v>-0.66570224692213131</v>
      </c>
      <c r="S642" s="119">
        <v>0.94940342294377511</v>
      </c>
      <c r="T642" s="119">
        <v>0.91864551686849205</v>
      </c>
      <c r="U642" s="116">
        <v>-0.90115279785012126</v>
      </c>
      <c r="V642" s="116">
        <v>-0.32350428066672809</v>
      </c>
      <c r="W642" s="91">
        <v>-9.6722996763380101E-2</v>
      </c>
      <c r="X642" s="53"/>
      <c r="Y642" s="92">
        <v>641</v>
      </c>
      <c r="Z642" s="116">
        <f>(幕後結果!$AB$2+幕後結果!$AB$4*幕後結果_最佳化!$N1643)*12/3</f>
        <v>2.5202083627624843</v>
      </c>
      <c r="AA642" s="116">
        <f>(幕後結果!$AC$2+幕後結果!$AC$4*幕後結果_最佳化!$O1643)*12/3</f>
        <v>-0.29678453565857432</v>
      </c>
      <c r="AB642" s="116">
        <f>(幕後結果!$AD$2+幕後結果!$AD$4*幕後結果_最佳化!$P1643)*12/3</f>
        <v>-0.17596052820979927</v>
      </c>
      <c r="AC642" s="116">
        <f>(幕後結果!$AE$2+幕後結果!$AE$4*幕後結果_最佳化!$Q1643)*12/3</f>
        <v>-2.5328097738871111E-2</v>
      </c>
      <c r="AD642" s="116">
        <f>(幕後結果!$AF$2+幕後結果!$AF$4*幕後結果_最佳化!$R1643)*12/3</f>
        <v>-0.62975589236281038</v>
      </c>
      <c r="AE642" s="116">
        <f>(幕後結果!$AG$2+幕後結果!$AG$4*幕後結果_最佳化!$S1643)*12/3</f>
        <v>1.140533285864989</v>
      </c>
      <c r="AF642" s="116">
        <f>(幕後結果!$AH$2+幕後結果!$AH$4*幕後結果_最佳化!$T1643)*12/3</f>
        <v>0.40697805816611488</v>
      </c>
      <c r="AG642" s="116">
        <f>(幕後結果!$AI$2+幕後結果!$AI$4*幕後結果_最佳化!$U1643)*12/3</f>
        <v>-0.35933807819910579</v>
      </c>
      <c r="AH642" s="116">
        <f>(幕後結果!$AJ$2+幕後結果!$AJ$4*幕後結果_最佳化!$V1643)*12/3</f>
        <v>-0.42346660704439687</v>
      </c>
      <c r="AI642" s="93">
        <f>(幕後結果!$AK$2+幕後結果!$AK$4*幕後結果_最佳化!$W1643)*12/3</f>
        <v>0.16931290458667017</v>
      </c>
      <c r="AJ642" s="53"/>
      <c r="AK642" s="53"/>
      <c r="AL642" s="53"/>
      <c r="AM642" s="101">
        <v>641</v>
      </c>
      <c r="AN642" s="120">
        <f t="shared" si="118"/>
        <v>0.15024106725073375</v>
      </c>
      <c r="AO642" s="120">
        <f t="shared" si="119"/>
        <v>1.1615139358918931E-3</v>
      </c>
      <c r="AP642" s="120">
        <f t="shared" si="120"/>
        <v>0.11688722583426499</v>
      </c>
      <c r="AQ642" s="120">
        <f t="shared" si="121"/>
        <v>3.7058162192068221E-2</v>
      </c>
      <c r="AR642" s="120">
        <f t="shared" si="122"/>
        <v>0.12544895326625921</v>
      </c>
      <c r="AS642" s="120">
        <f t="shared" si="123"/>
        <v>0.14714741669076939</v>
      </c>
      <c r="AT642" s="120">
        <f t="shared" si="124"/>
        <v>7.7814652635194853E-2</v>
      </c>
      <c r="AU642" s="120">
        <f t="shared" si="125"/>
        <v>0.16142502968595235</v>
      </c>
      <c r="AV642" s="120">
        <f t="shared" si="126"/>
        <v>3.1491456609375454E-2</v>
      </c>
      <c r="AW642" s="120">
        <f t="shared" si="127"/>
        <v>0.15132452189948992</v>
      </c>
      <c r="AX642" s="120">
        <f t="shared" si="128"/>
        <v>1</v>
      </c>
      <c r="AY642" s="120">
        <f>SUMPRODUCT(AN642:AW642,幕後結果_最佳化!$Z$1005:$AI$1005)</f>
        <v>0.10342099557201387</v>
      </c>
      <c r="AZ642" s="120">
        <f>(SUMPRODUCT(AN642:AW642,MMULT(AN642:AW642,幕後結果!$AB$9:$AK$18)))*252</f>
        <v>3.3978344493841461E-2</v>
      </c>
      <c r="BA642" s="120">
        <f t="shared" si="129"/>
        <v>0.18433215805670333</v>
      </c>
      <c r="BB642" s="115">
        <f t="shared" si="130"/>
        <v>0.32832575829441929</v>
      </c>
      <c r="BC642" s="53"/>
      <c r="BD642" s="53"/>
    </row>
    <row r="643" spans="1:56">
      <c r="A643" s="88">
        <v>642</v>
      </c>
      <c r="B643" s="116">
        <v>0.91223434905863132</v>
      </c>
      <c r="C643" s="116">
        <v>0.34632507158739934</v>
      </c>
      <c r="D643" s="116">
        <v>0.26999225535372839</v>
      </c>
      <c r="E643" s="116">
        <v>0.71433735892071581</v>
      </c>
      <c r="F643" s="116">
        <v>0.41770513817757338</v>
      </c>
      <c r="G643" s="116">
        <v>0.79382018079265015</v>
      </c>
      <c r="H643" s="116">
        <v>0.14072183702014796</v>
      </c>
      <c r="I643" s="116">
        <v>6.8491228089495371E-2</v>
      </c>
      <c r="J643" s="116">
        <v>0.67893566236814262</v>
      </c>
      <c r="K643" s="97">
        <v>0.37370562998928714</v>
      </c>
      <c r="L643" s="98"/>
      <c r="M643" s="99">
        <v>642</v>
      </c>
      <c r="N643" s="119">
        <v>1.3546430770743134</v>
      </c>
      <c r="O643" s="119">
        <v>-0.3952611833026724</v>
      </c>
      <c r="P643" s="119">
        <v>-0.61283641399195321</v>
      </c>
      <c r="Q643" s="119">
        <v>0.56610076667037279</v>
      </c>
      <c r="R643" s="119">
        <v>-0.20776779932418069</v>
      </c>
      <c r="S643" s="119">
        <v>0.8197482489061052</v>
      </c>
      <c r="T643" s="119">
        <v>-1.0770819099190394</v>
      </c>
      <c r="U643" s="116">
        <v>-1.4871225143712647</v>
      </c>
      <c r="V643" s="116">
        <v>0.46472461972816365</v>
      </c>
      <c r="W643" s="91">
        <v>-0.32205469415759086</v>
      </c>
      <c r="X643" s="53"/>
      <c r="Y643" s="92">
        <v>642</v>
      </c>
      <c r="Z643" s="116">
        <f>(幕後結果!$AB$2+幕後結果!$AB$4*幕後結果_最佳化!$N1644)*12/3</f>
        <v>2.4326085038831686</v>
      </c>
      <c r="AA643" s="116">
        <f>(幕後結果!$AC$2+幕後結果!$AC$4*幕後結果_最佳化!$O1644)*12/3</f>
        <v>-6.5281571650963321E-2</v>
      </c>
      <c r="AB643" s="116">
        <f>(幕後結果!$AD$2+幕後結果!$AD$4*幕後結果_最佳化!$P1644)*12/3</f>
        <v>-0.19044341402834411</v>
      </c>
      <c r="AC643" s="116">
        <f>(幕後結果!$AE$2+幕後結果!$AE$4*幕後結果_最佳化!$Q1644)*12/3</f>
        <v>0.5794485045531319</v>
      </c>
      <c r="AD643" s="116">
        <f>(幕後結果!$AF$2+幕後結果!$AF$4*幕後結果_最佳化!$R1644)*12/3</f>
        <v>-0.38586711404162105</v>
      </c>
      <c r="AE643" s="116">
        <f>(幕後結果!$AG$2+幕後結果!$AG$4*幕後結果_最佳化!$S1644)*12/3</f>
        <v>1.2690202479158135</v>
      </c>
      <c r="AF643" s="116">
        <f>(幕後結果!$AH$2+幕後結果!$AH$4*幕後結果_最佳化!$T1644)*12/3</f>
        <v>-0.47817186913283355</v>
      </c>
      <c r="AG643" s="116">
        <f>(幕後結果!$AI$2+幕後結果!$AI$4*幕後結果_最佳化!$U1644)*12/3</f>
        <v>-0.44702890138221046</v>
      </c>
      <c r="AH643" s="116">
        <f>(幕後結果!$AJ$2+幕後結果!$AJ$4*幕後結果_最佳化!$V1644)*12/3</f>
        <v>-0.40120637757638478</v>
      </c>
      <c r="AI643" s="93">
        <f>(幕後結果!$AK$2+幕後結果!$AK$4*幕後結果_最佳化!$W1644)*12/3</f>
        <v>-1.0027338249952222E-2</v>
      </c>
      <c r="AJ643" s="53"/>
      <c r="AK643" s="53"/>
      <c r="AL643" s="53"/>
      <c r="AM643" s="101">
        <v>642</v>
      </c>
      <c r="AN643" s="120">
        <f t="shared" si="118"/>
        <v>4.1148008111838906E-2</v>
      </c>
      <c r="AO643" s="120">
        <f t="shared" si="119"/>
        <v>0.13054057634985186</v>
      </c>
      <c r="AP643" s="120">
        <f t="shared" si="120"/>
        <v>8.2724113438656016E-2</v>
      </c>
      <c r="AQ643" s="120">
        <f t="shared" si="121"/>
        <v>0.16240580649398703</v>
      </c>
      <c r="AR643" s="120">
        <f t="shared" si="122"/>
        <v>8.7680661576142085E-2</v>
      </c>
      <c r="AS643" s="120">
        <f t="shared" si="123"/>
        <v>0.15209673584807643</v>
      </c>
      <c r="AT643" s="120">
        <f t="shared" si="124"/>
        <v>0.14315400776009332</v>
      </c>
      <c r="AU643" s="120">
        <f t="shared" si="125"/>
        <v>1.1386758518272263E-4</v>
      </c>
      <c r="AV643" s="120">
        <f t="shared" si="126"/>
        <v>9.29976286015953E-2</v>
      </c>
      <c r="AW643" s="120">
        <f t="shared" si="127"/>
        <v>0.10713859423457633</v>
      </c>
      <c r="AX643" s="120">
        <f t="shared" si="128"/>
        <v>1</v>
      </c>
      <c r="AY643" s="120">
        <f>SUMPRODUCT(AN643:AW643,幕後結果_最佳化!$Z$1005:$AI$1005)</f>
        <v>0.10210028783364367</v>
      </c>
      <c r="AZ643" s="120">
        <f>(SUMPRODUCT(AN643:AW643,MMULT(AN643:AW643,幕後結果!$AB$9:$AK$18)))*252</f>
        <v>2.3049114085767455E-2</v>
      </c>
      <c r="BA643" s="120">
        <f t="shared" si="129"/>
        <v>0.151819346875711</v>
      </c>
      <c r="BB643" s="115">
        <f t="shared" si="130"/>
        <v>0.38993902326630875</v>
      </c>
      <c r="BC643" s="53"/>
      <c r="BD643" s="53"/>
    </row>
    <row r="644" spans="1:56">
      <c r="A644" s="88">
        <v>643</v>
      </c>
      <c r="B644" s="116">
        <v>0.44085709247703053</v>
      </c>
      <c r="C644" s="116">
        <v>0.14355976461841102</v>
      </c>
      <c r="D644" s="116">
        <v>0.12989755561546246</v>
      </c>
      <c r="E644" s="116">
        <v>0.17999577017052837</v>
      </c>
      <c r="F644" s="116">
        <v>5.2885651566893621E-2</v>
      </c>
      <c r="G644" s="116">
        <v>0.91087638714014862</v>
      </c>
      <c r="H644" s="116">
        <v>0.68083191311460944</v>
      </c>
      <c r="I644" s="116">
        <v>0.33913872588065241</v>
      </c>
      <c r="J644" s="116">
        <v>0.18335108646836629</v>
      </c>
      <c r="K644" s="97">
        <v>0.16775298581685094</v>
      </c>
      <c r="L644" s="98"/>
      <c r="M644" s="99">
        <v>643</v>
      </c>
      <c r="N644" s="119">
        <v>-0.14879653489563749</v>
      </c>
      <c r="O644" s="119">
        <v>-1.0644618470918756</v>
      </c>
      <c r="P644" s="119">
        <v>-1.1268755285103647</v>
      </c>
      <c r="Q644" s="119">
        <v>-0.91538120773761844</v>
      </c>
      <c r="R644" s="119">
        <v>-1.6174957926648585</v>
      </c>
      <c r="S644" s="119">
        <v>1.3461714638417934</v>
      </c>
      <c r="T644" s="119">
        <v>0.4700263753852264</v>
      </c>
      <c r="U644" s="116">
        <v>-0.4148148445090562</v>
      </c>
      <c r="V644" s="116">
        <v>-0.90266790926620999</v>
      </c>
      <c r="W644" s="91">
        <v>-0.96308280203060814</v>
      </c>
      <c r="X644" s="53"/>
      <c r="Y644" s="92">
        <v>643</v>
      </c>
      <c r="Z644" s="116">
        <f>(幕後結果!$AB$2+幕後結果!$AB$4*幕後結果_最佳化!$N1645)*12/3</f>
        <v>2.2298415137014888E-2</v>
      </c>
      <c r="AA644" s="116">
        <f>(幕後結果!$AC$2+幕後結果!$AC$4*幕後結果_最佳化!$O1645)*12/3</f>
        <v>-0.46791505670998018</v>
      </c>
      <c r="AB644" s="116">
        <f>(幕後結果!$AD$2+幕後結果!$AD$4*幕後結果_最佳化!$P1645)*12/3</f>
        <v>-0.9318401307489883</v>
      </c>
      <c r="AC644" s="116">
        <f>(幕後結果!$AE$2+幕後結果!$AE$4*幕後結果_最佳化!$Q1645)*12/3</f>
        <v>-0.83893761133005051</v>
      </c>
      <c r="AD644" s="116">
        <f>(幕後結果!$AF$2+幕後結果!$AF$4*幕後結果_最佳化!$R1645)*12/3</f>
        <v>-1.474049476252052</v>
      </c>
      <c r="AE644" s="116">
        <f>(幕後結果!$AG$2+幕後結果!$AG$4*幕後結果_最佳化!$S1645)*12/3</f>
        <v>1.0064314957523737</v>
      </c>
      <c r="AF644" s="116">
        <f>(幕後結果!$AH$2+幕後結果!$AH$4*幕後結果_最佳化!$T1645)*12/3</f>
        <v>-7.1346640254606547E-2</v>
      </c>
      <c r="AG644" s="116">
        <f>(幕後結果!$AI$2+幕後結果!$AI$4*幕後結果_最佳化!$U1645)*12/3</f>
        <v>-0.36484474876351203</v>
      </c>
      <c r="AH644" s="116">
        <f>(幕後結果!$AJ$2+幕後結果!$AJ$4*幕後結果_最佳化!$V1645)*12/3</f>
        <v>-1.1325228110930454</v>
      </c>
      <c r="AI644" s="93">
        <f>(幕後結果!$AK$2+幕後結果!$AK$4*幕後結果_最佳化!$W1645)*12/3</f>
        <v>-0.73918022268513983</v>
      </c>
      <c r="AJ644" s="53"/>
      <c r="AK644" s="53"/>
      <c r="AL644" s="53"/>
      <c r="AM644" s="101">
        <v>643</v>
      </c>
      <c r="AN644" s="120">
        <f t="shared" ref="AN644:AN707" si="131">B1645/SUM($B1645:$K1645)</f>
        <v>0.16260309161242201</v>
      </c>
      <c r="AO644" s="120">
        <f t="shared" ref="AO644:AO707" si="132">C1645/SUM($B1645:$K1645)</f>
        <v>9.1033198399387741E-2</v>
      </c>
      <c r="AP644" s="120">
        <f t="shared" ref="AP644:AP707" si="133">D1645/SUM($B1645:$K1645)</f>
        <v>8.7693264825064704E-2</v>
      </c>
      <c r="AQ644" s="120">
        <f t="shared" ref="AQ644:AQ707" si="134">E1645/SUM($B1645:$K1645)</f>
        <v>0.1548406993721228</v>
      </c>
      <c r="AR644" s="120">
        <f t="shared" ref="AR644:AR707" si="135">F1645/SUM($B1645:$K1645)</f>
        <v>9.3621903893809547E-2</v>
      </c>
      <c r="AS644" s="120">
        <f t="shared" ref="AS644:AS707" si="136">G1645/SUM($B1645:$K1645)</f>
        <v>0.11328896344042345</v>
      </c>
      <c r="AT644" s="120">
        <f t="shared" ref="AT644:AT707" si="137">H1645/SUM($B1645:$K1645)</f>
        <v>7.8322538178581397E-2</v>
      </c>
      <c r="AU644" s="120">
        <f t="shared" ref="AU644:AU707" si="138">I1645/SUM($B1645:$K1645)</f>
        <v>5.7032625368410188E-2</v>
      </c>
      <c r="AV644" s="120">
        <f t="shared" ref="AV644:AV707" si="139">J1645/SUM($B1645:$K1645)</f>
        <v>0.11894250081566955</v>
      </c>
      <c r="AW644" s="120">
        <f t="shared" ref="AW644:AW707" si="140">K1645/SUM($B1645:$K1645)</f>
        <v>4.2621214094108517E-2</v>
      </c>
      <c r="AX644" s="120">
        <f t="shared" ref="AX644:AX707" si="141">SUM(AN644:AW644)</f>
        <v>1</v>
      </c>
      <c r="AY644" s="120">
        <f>SUMPRODUCT(AN644:AW644,幕後結果_最佳化!$Z$1005:$AI$1005)</f>
        <v>8.0038867765753863E-2</v>
      </c>
      <c r="AZ644" s="120">
        <f>(SUMPRODUCT(AN644:AW644,MMULT(AN644:AW644,幕後結果!$AB$9:$AK$18)))*252</f>
        <v>3.5373418970378261E-2</v>
      </c>
      <c r="BA644" s="120">
        <f t="shared" ref="BA644:BA707" si="142">AZ644^0.5</f>
        <v>0.18807822566788071</v>
      </c>
      <c r="BB644" s="115">
        <f t="shared" ref="BB644:BB707" si="143">(AY644-$BC$2)/$BA644</f>
        <v>0.19746500496732566</v>
      </c>
      <c r="BC644" s="53"/>
      <c r="BD644" s="53"/>
    </row>
    <row r="645" spans="1:56">
      <c r="A645" s="88">
        <v>644</v>
      </c>
      <c r="B645" s="116">
        <v>0.85910858145212887</v>
      </c>
      <c r="C645" s="116">
        <v>0.64024447455632982</v>
      </c>
      <c r="D645" s="116">
        <v>0.23592152561471469</v>
      </c>
      <c r="E645" s="116">
        <v>0.5597557284366701</v>
      </c>
      <c r="F645" s="116">
        <v>0.12138870938961466</v>
      </c>
      <c r="G645" s="116">
        <v>0.66522164114825699</v>
      </c>
      <c r="H645" s="116">
        <v>0.20487538778746694</v>
      </c>
      <c r="I645" s="116">
        <v>0.60594867480270542</v>
      </c>
      <c r="J645" s="116">
        <v>0.49628991948693857</v>
      </c>
      <c r="K645" s="97">
        <v>0.33174542077300351</v>
      </c>
      <c r="L645" s="98"/>
      <c r="M645" s="99">
        <v>644</v>
      </c>
      <c r="N645" s="119">
        <v>1.0763229747141294</v>
      </c>
      <c r="O645" s="119">
        <v>0.35911233951826482</v>
      </c>
      <c r="P645" s="119">
        <v>-0.71948352241348534</v>
      </c>
      <c r="Q645" s="119">
        <v>0.15034992883320067</v>
      </c>
      <c r="R645" s="119">
        <v>-1.168072755598659</v>
      </c>
      <c r="S645" s="119">
        <v>0.42675646647283927</v>
      </c>
      <c r="T645" s="119">
        <v>-0.8243322910455444</v>
      </c>
      <c r="U645" s="116">
        <v>0.2687752369661513</v>
      </c>
      <c r="V645" s="116">
        <v>-9.2999267697913227E-3</v>
      </c>
      <c r="W645" s="91">
        <v>-0.43509862485618617</v>
      </c>
      <c r="X645" s="53"/>
      <c r="Y645" s="92">
        <v>644</v>
      </c>
      <c r="Z645" s="116">
        <f>(幕後結果!$AB$2+幕後結果!$AB$4*幕後結果_最佳化!$N1646)*12/3</f>
        <v>1.9864065112799423</v>
      </c>
      <c r="AA645" s="116">
        <f>(幕後結果!$AC$2+幕後結果!$AC$4*幕後結果_最佳化!$O1646)*12/3</f>
        <v>0.49027197444218618</v>
      </c>
      <c r="AB645" s="116">
        <f>(幕後結果!$AD$2+幕後結果!$AD$4*幕後結果_最佳化!$P1646)*12/3</f>
        <v>-0.2786851555829345</v>
      </c>
      <c r="AC645" s="116">
        <f>(幕後結果!$AE$2+幕後結果!$AE$4*幕後結果_最佳化!$Q1646)*12/3</f>
        <v>0.26233126770642823</v>
      </c>
      <c r="AD645" s="116">
        <f>(幕後結果!$AF$2+幕後結果!$AF$4*幕後結果_最佳化!$R1646)*12/3</f>
        <v>-0.98625793697597519</v>
      </c>
      <c r="AE645" s="116">
        <f>(幕後結果!$AG$2+幕後結果!$AG$4*幕後結果_最佳化!$S1646)*12/3</f>
        <v>0.98114194297102808</v>
      </c>
      <c r="AF645" s="116">
        <f>(幕後結果!$AH$2+幕後結果!$AH$4*幕後結果_最佳化!$T1646)*12/3</f>
        <v>-0.38276776643191807</v>
      </c>
      <c r="AG645" s="116">
        <f>(幕後結果!$AI$2+幕後結果!$AI$4*幕後結果_最佳化!$U1646)*12/3</f>
        <v>0.10796570066745152</v>
      </c>
      <c r="AH645" s="116">
        <f>(幕後結果!$AJ$2+幕後結果!$AJ$4*幕後結果_最佳化!$V1646)*12/3</f>
        <v>-0.44854488666550313</v>
      </c>
      <c r="AI645" s="93">
        <f>(幕後結果!$AK$2+幕後結果!$AK$4*幕後結果_最佳化!$W1646)*12/3</f>
        <v>-9.8429964686938931E-2</v>
      </c>
      <c r="AJ645" s="53"/>
      <c r="AK645" s="53"/>
      <c r="AL645" s="53"/>
      <c r="AM645" s="101">
        <v>644</v>
      </c>
      <c r="AN645" s="120">
        <f t="shared" si="131"/>
        <v>3.9895449894284576E-2</v>
      </c>
      <c r="AO645" s="120">
        <f t="shared" si="132"/>
        <v>0.19920530770968109</v>
      </c>
      <c r="AP645" s="120">
        <f t="shared" si="133"/>
        <v>4.5471945729150622E-2</v>
      </c>
      <c r="AQ645" s="120">
        <f t="shared" si="134"/>
        <v>5.9301365453308025E-2</v>
      </c>
      <c r="AR645" s="120">
        <f t="shared" si="135"/>
        <v>0.19979258220294485</v>
      </c>
      <c r="AS645" s="120">
        <f t="shared" si="136"/>
        <v>8.6765785332484954E-2</v>
      </c>
      <c r="AT645" s="120">
        <f t="shared" si="137"/>
        <v>1.3613238570268549E-2</v>
      </c>
      <c r="AU645" s="120">
        <f t="shared" si="138"/>
        <v>3.1938951165622474E-2</v>
      </c>
      <c r="AV645" s="120">
        <f t="shared" si="139"/>
        <v>0.22736469006430379</v>
      </c>
      <c r="AW645" s="120">
        <f t="shared" si="140"/>
        <v>9.6650683877950991E-2</v>
      </c>
      <c r="AX645" s="120">
        <f t="shared" si="141"/>
        <v>0.99999999999999989</v>
      </c>
      <c r="AY645" s="120">
        <f>SUMPRODUCT(AN645:AW645,幕後結果_最佳化!$Z$1005:$AI$1005)</f>
        <v>-4.8374879476306872E-3</v>
      </c>
      <c r="AZ645" s="120">
        <f>(SUMPRODUCT(AN645:AW645,MMULT(AN645:AW645,幕後結果!$AB$9:$AK$18)))*252</f>
        <v>2.2797641113336535E-2</v>
      </c>
      <c r="BA645" s="120">
        <f t="shared" si="142"/>
        <v>0.1509888774490907</v>
      </c>
      <c r="BB645" s="115">
        <f t="shared" si="143"/>
        <v>-0.31616559281809653</v>
      </c>
      <c r="BC645" s="53"/>
      <c r="BD645" s="53"/>
    </row>
    <row r="646" spans="1:56">
      <c r="A646" s="88">
        <v>645</v>
      </c>
      <c r="B646" s="116">
        <v>0.41689044735608993</v>
      </c>
      <c r="C646" s="116">
        <v>0.61289268705867994</v>
      </c>
      <c r="D646" s="116">
        <v>0.96155338296508019</v>
      </c>
      <c r="E646" s="116">
        <v>0.32201333994979953</v>
      </c>
      <c r="F646" s="116">
        <v>0.95111272083641829</v>
      </c>
      <c r="G646" s="116">
        <v>0.82392266477591569</v>
      </c>
      <c r="H646" s="116">
        <v>0.33578571009320224</v>
      </c>
      <c r="I646" s="116">
        <v>0.13230207624979839</v>
      </c>
      <c r="J646" s="116">
        <v>0.63341977410021988</v>
      </c>
      <c r="K646" s="97">
        <v>0.90544183751430318</v>
      </c>
      <c r="L646" s="98"/>
      <c r="M646" s="99">
        <v>645</v>
      </c>
      <c r="N646" s="119">
        <v>-0.20985493618263548</v>
      </c>
      <c r="O646" s="119">
        <v>0.28686639047268869</v>
      </c>
      <c r="P646" s="119">
        <v>1.7690038381648236</v>
      </c>
      <c r="Q646" s="119">
        <v>-0.46207619586665655</v>
      </c>
      <c r="R646" s="119">
        <v>1.65573962872771</v>
      </c>
      <c r="S646" s="119">
        <v>0.93041806177545106</v>
      </c>
      <c r="T646" s="119">
        <v>-0.42399231188817793</v>
      </c>
      <c r="U646" s="116">
        <v>-1.1155748733391482</v>
      </c>
      <c r="V646" s="116">
        <v>0.34092445805843091</v>
      </c>
      <c r="W646" s="91">
        <v>1.313197741093739</v>
      </c>
      <c r="X646" s="53"/>
      <c r="Y646" s="92">
        <v>645</v>
      </c>
      <c r="Z646" s="116">
        <f>(幕後結果!$AB$2+幕後結果!$AB$4*幕後結果_最佳化!$N1647)*12/3</f>
        <v>-7.5590239287838645E-2</v>
      </c>
      <c r="AA646" s="116">
        <f>(幕後結果!$AC$2+幕後結果!$AC$4*幕後結果_最佳化!$O1647)*12/3</f>
        <v>0.50471735167019782</v>
      </c>
      <c r="AB646" s="116">
        <f>(幕後結果!$AD$2+幕後結果!$AD$4*幕後結果_最佳化!$P1647)*12/3</f>
        <v>1.3805616949609789</v>
      </c>
      <c r="AC646" s="116">
        <f>(幕後結果!$AE$2+幕後結果!$AE$4*幕後結果_最佳化!$Q1647)*12/3</f>
        <v>-6.036335949637156E-2</v>
      </c>
      <c r="AD646" s="116">
        <f>(幕後結果!$AF$2+幕後結果!$AF$4*幕後結果_最佳化!$R1647)*12/3</f>
        <v>0.67657188200266527</v>
      </c>
      <c r="AE646" s="116">
        <f>(幕後結果!$AG$2+幕後結果!$AG$4*幕後結果_最佳化!$S1647)*12/3</f>
        <v>1.0422830163487362</v>
      </c>
      <c r="AF646" s="116">
        <f>(幕後結果!$AH$2+幕後結果!$AH$4*幕後結果_最佳化!$T1647)*12/3</f>
        <v>-4.368786783276065E-2</v>
      </c>
      <c r="AG646" s="116">
        <f>(幕後結果!$AI$2+幕後結果!$AI$4*幕後結果_最佳化!$U1647)*12/3</f>
        <v>-2.0614490191977267E-2</v>
      </c>
      <c r="AH646" s="116">
        <f>(幕後結果!$AJ$2+幕後結果!$AJ$4*幕後結果_最佳化!$V1647)*12/3</f>
        <v>0.16685665249291071</v>
      </c>
      <c r="AI646" s="93">
        <f>(幕後結果!$AK$2+幕後結果!$AK$4*幕後結果_最佳化!$W1647)*12/3</f>
        <v>1.2736427207902576</v>
      </c>
      <c r="AJ646" s="53"/>
      <c r="AK646" s="53"/>
      <c r="AL646" s="53"/>
      <c r="AM646" s="101">
        <v>645</v>
      </c>
      <c r="AN646" s="120">
        <f t="shared" si="131"/>
        <v>4.0654884395586281E-2</v>
      </c>
      <c r="AO646" s="120">
        <f t="shared" si="132"/>
        <v>0.14767757770443657</v>
      </c>
      <c r="AP646" s="120">
        <f t="shared" si="133"/>
        <v>0.15783846962522391</v>
      </c>
      <c r="AQ646" s="120">
        <f t="shared" si="134"/>
        <v>0.12612905423897044</v>
      </c>
      <c r="AR646" s="120">
        <f t="shared" si="135"/>
        <v>6.861995700654272E-2</v>
      </c>
      <c r="AS646" s="120">
        <f t="shared" si="136"/>
        <v>4.3405191519854825E-3</v>
      </c>
      <c r="AT646" s="120">
        <f t="shared" si="137"/>
        <v>0.1031181205646254</v>
      </c>
      <c r="AU646" s="120">
        <f t="shared" si="138"/>
        <v>0.10544433505790486</v>
      </c>
      <c r="AV646" s="120">
        <f t="shared" si="139"/>
        <v>0.15221295350473713</v>
      </c>
      <c r="AW646" s="120">
        <f t="shared" si="140"/>
        <v>9.3964128749987122E-2</v>
      </c>
      <c r="AX646" s="120">
        <f t="shared" si="141"/>
        <v>0.99999999999999989</v>
      </c>
      <c r="AY646" s="120">
        <f>SUMPRODUCT(AN646:AW646,幕後結果_最佳化!$Z$1005:$AI$1005)</f>
        <v>1.833350748430803E-2</v>
      </c>
      <c r="AZ646" s="120">
        <f>(SUMPRODUCT(AN646:AW646,MMULT(AN646:AW646,幕後結果!$AB$9:$AK$18)))*252</f>
        <v>2.3096803550162449E-2</v>
      </c>
      <c r="BA646" s="120">
        <f t="shared" si="142"/>
        <v>0.15197632562396832</v>
      </c>
      <c r="BB646" s="115">
        <f t="shared" si="143"/>
        <v>-0.16164683818239101</v>
      </c>
      <c r="BC646" s="53"/>
      <c r="BD646" s="53"/>
    </row>
    <row r="647" spans="1:56">
      <c r="A647" s="88">
        <v>646</v>
      </c>
      <c r="B647" s="116">
        <v>0.58531427134852154</v>
      </c>
      <c r="C647" s="116">
        <v>0.2395879221336521</v>
      </c>
      <c r="D647" s="116">
        <v>0.73915062062346726</v>
      </c>
      <c r="E647" s="116">
        <v>0.78353220222849562</v>
      </c>
      <c r="F647" s="116">
        <v>4.525603300421599E-2</v>
      </c>
      <c r="G647" s="116">
        <v>0.34767414328156576</v>
      </c>
      <c r="H647" s="116">
        <v>0.38232435652485841</v>
      </c>
      <c r="I647" s="116">
        <v>0.37870701118191508</v>
      </c>
      <c r="J647" s="116">
        <v>0.68930225585496507</v>
      </c>
      <c r="K647" s="97">
        <v>0.11192907886739256</v>
      </c>
      <c r="L647" s="98"/>
      <c r="M647" s="99">
        <v>646</v>
      </c>
      <c r="N647" s="119">
        <v>0.21550776679028044</v>
      </c>
      <c r="O647" s="119">
        <v>-0.70762873382628944</v>
      </c>
      <c r="P647" s="119">
        <v>0.64072901606180532</v>
      </c>
      <c r="Q647" s="119">
        <v>0.78417813069579123</v>
      </c>
      <c r="R647" s="119">
        <v>-1.6927027266731587</v>
      </c>
      <c r="S647" s="119">
        <v>-0.39160744438255174</v>
      </c>
      <c r="T647" s="119">
        <v>-0.29938184478431507</v>
      </c>
      <c r="U647" s="116">
        <v>-0.30887840771445102</v>
      </c>
      <c r="V647" s="116">
        <v>0.4938735460510702</v>
      </c>
      <c r="W647" s="91">
        <v>-1.2163328363713888</v>
      </c>
      <c r="X647" s="53"/>
      <c r="Y647" s="92">
        <v>646</v>
      </c>
      <c r="Z647" s="116">
        <f>(幕後結果!$AB$2+幕後結果!$AB$4*幕後結果_最佳化!$N1648)*12/3</f>
        <v>0.6063500303373337</v>
      </c>
      <c r="AA647" s="116">
        <f>(幕後結果!$AC$2+幕後結果!$AC$4*幕後結果_最佳化!$O1648)*12/3</f>
        <v>-0.23068423060312471</v>
      </c>
      <c r="AB647" s="116">
        <f>(幕後結果!$AD$2+幕後結果!$AD$4*幕後結果_最佳化!$P1648)*12/3</f>
        <v>0.52903462796678369</v>
      </c>
      <c r="AC647" s="116">
        <f>(幕後結果!$AE$2+幕後結果!$AE$4*幕後結果_最佳化!$Q1648)*12/3</f>
        <v>0.71500236808332718</v>
      </c>
      <c r="AD647" s="116">
        <f>(幕後結果!$AF$2+幕後結果!$AF$4*幕後結果_最佳化!$R1648)*12/3</f>
        <v>-1.2334825684904005</v>
      </c>
      <c r="AE647" s="116">
        <f>(幕後結果!$AG$2+幕後結果!$AG$4*幕後結果_最佳化!$S1648)*12/3</f>
        <v>0.58168876938359659</v>
      </c>
      <c r="AF647" s="116">
        <f>(幕後結果!$AH$2+幕後結果!$AH$4*幕後結果_最佳化!$T1648)*12/3</f>
        <v>-0.25302412809826968</v>
      </c>
      <c r="AG647" s="116">
        <f>(幕後結果!$AI$2+幕後結果!$AI$4*幕後結果_最佳化!$U1648)*12/3</f>
        <v>-0.36011535437634556</v>
      </c>
      <c r="AH647" s="116">
        <f>(幕後結果!$AJ$2+幕後結果!$AJ$4*幕後結果_最佳化!$V1648)*12/3</f>
        <v>-0.29649647022657821</v>
      </c>
      <c r="AI647" s="93">
        <f>(幕後結果!$AK$2+幕後結果!$AK$4*幕後結果_最佳化!$W1648)*12/3</f>
        <v>-0.37756294285163494</v>
      </c>
      <c r="AJ647" s="53"/>
      <c r="AK647" s="53"/>
      <c r="AL647" s="53"/>
      <c r="AM647" s="101">
        <v>646</v>
      </c>
      <c r="AN647" s="120">
        <f t="shared" si="131"/>
        <v>0.1216481160372887</v>
      </c>
      <c r="AO647" s="120">
        <f t="shared" si="132"/>
        <v>4.6795659053356607E-3</v>
      </c>
      <c r="AP647" s="120">
        <f t="shared" si="133"/>
        <v>0.13428659588472949</v>
      </c>
      <c r="AQ647" s="120">
        <f t="shared" si="134"/>
        <v>8.0247677662290365E-2</v>
      </c>
      <c r="AR647" s="120">
        <f t="shared" si="135"/>
        <v>0.15786291516957443</v>
      </c>
      <c r="AS647" s="120">
        <f t="shared" si="136"/>
        <v>0.11548302303007628</v>
      </c>
      <c r="AT647" s="120">
        <f t="shared" si="137"/>
        <v>7.2562427899385995E-2</v>
      </c>
      <c r="AU647" s="120">
        <f t="shared" si="138"/>
        <v>0.14888830474413603</v>
      </c>
      <c r="AV647" s="120">
        <f t="shared" si="139"/>
        <v>0.14248151536006864</v>
      </c>
      <c r="AW647" s="120">
        <f t="shared" si="140"/>
        <v>2.1859858307114354E-2</v>
      </c>
      <c r="AX647" s="120">
        <f t="shared" si="141"/>
        <v>1</v>
      </c>
      <c r="AY647" s="120">
        <f>SUMPRODUCT(AN647:AW647,幕後結果_最佳化!$Z$1005:$AI$1005)</f>
        <v>4.4081401033079131E-3</v>
      </c>
      <c r="AZ647" s="120">
        <f>(SUMPRODUCT(AN647:AW647,MMULT(AN647:AW647,幕後結果!$AB$9:$AK$18)))*252</f>
        <v>3.0821003228634895E-2</v>
      </c>
      <c r="BA647" s="120">
        <f t="shared" si="142"/>
        <v>0.17555911605107521</v>
      </c>
      <c r="BB647" s="115">
        <f t="shared" si="143"/>
        <v>-0.21925298305497101</v>
      </c>
      <c r="BC647" s="53"/>
      <c r="BD647" s="53"/>
    </row>
    <row r="648" spans="1:56">
      <c r="A648" s="88">
        <v>647</v>
      </c>
      <c r="B648" s="116">
        <v>0.2374760328501333</v>
      </c>
      <c r="C648" s="116">
        <v>0.78614846190090537</v>
      </c>
      <c r="D648" s="116">
        <v>0.63961379097984139</v>
      </c>
      <c r="E648" s="116">
        <v>0.86464553423928714</v>
      </c>
      <c r="F648" s="116">
        <v>0.47744755711993503</v>
      </c>
      <c r="G648" s="116">
        <v>0.76397001864567171</v>
      </c>
      <c r="H648" s="116">
        <v>0.79247575272229409</v>
      </c>
      <c r="I648" s="116">
        <v>0.613618536892653</v>
      </c>
      <c r="J648" s="116">
        <v>0.38870884611167011</v>
      </c>
      <c r="K648" s="97">
        <v>0.21059380898808988</v>
      </c>
      <c r="L648" s="98"/>
      <c r="M648" s="99">
        <v>647</v>
      </c>
      <c r="N648" s="119">
        <v>-0.71444498158716618</v>
      </c>
      <c r="O648" s="119">
        <v>0.79312829986561484</v>
      </c>
      <c r="P648" s="119">
        <v>0.35742666439761084</v>
      </c>
      <c r="Q648" s="119">
        <v>1.10143143243206</v>
      </c>
      <c r="R648" s="119">
        <v>-5.6560733916456135E-2</v>
      </c>
      <c r="S648" s="119">
        <v>0.71913139879350763</v>
      </c>
      <c r="T648" s="119">
        <v>0.81504160659073155</v>
      </c>
      <c r="U648" s="116">
        <v>0.28876276735324441</v>
      </c>
      <c r="V648" s="116">
        <v>-0.28268581329257508</v>
      </c>
      <c r="W648" s="91">
        <v>-0.80436255863343731</v>
      </c>
      <c r="X648" s="53"/>
      <c r="Y648" s="92">
        <v>647</v>
      </c>
      <c r="Z648" s="116">
        <f>(幕後結果!$AB$2+幕後結果!$AB$4*幕後結果_最佳化!$N1649)*12/3</f>
        <v>-0.88454755785004802</v>
      </c>
      <c r="AA648" s="116">
        <f>(幕後結果!$AC$2+幕後結果!$AC$4*幕後結果_最佳化!$O1649)*12/3</f>
        <v>0.89392741988287172</v>
      </c>
      <c r="AB648" s="116">
        <f>(幕後結果!$AD$2+幕後結果!$AD$4*幕後結果_最佳化!$P1649)*12/3</f>
        <v>0.22337120804693822</v>
      </c>
      <c r="AC648" s="116">
        <f>(幕後結果!$AE$2+幕後結果!$AE$4*幕後結果_最佳化!$Q1649)*12/3</f>
        <v>0.86033169338070759</v>
      </c>
      <c r="AD648" s="116">
        <f>(幕後結果!$AF$2+幕後結果!$AF$4*幕後結果_最佳化!$R1649)*12/3</f>
        <v>-0.52097016809647656</v>
      </c>
      <c r="AE648" s="116">
        <f>(幕後結果!$AG$2+幕後結果!$AG$4*幕後結果_最佳化!$S1649)*12/3</f>
        <v>1.2646093393757507</v>
      </c>
      <c r="AF648" s="116">
        <f>(幕後結果!$AH$2+幕後結果!$AH$4*幕後結果_最佳化!$T1649)*12/3</f>
        <v>0.42940798876342418</v>
      </c>
      <c r="AG648" s="116">
        <f>(幕後結果!$AI$2+幕後結果!$AI$4*幕後結果_最佳化!$U1649)*12/3</f>
        <v>0.40097838047915396</v>
      </c>
      <c r="AH648" s="116">
        <f>(幕後結果!$AJ$2+幕後結果!$AJ$4*幕後結果_最佳化!$V1649)*12/3</f>
        <v>-7.7140520907044152E-2</v>
      </c>
      <c r="AI648" s="93">
        <f>(幕後結果!$AK$2+幕後結果!$AK$4*幕後結果_最佳化!$W1649)*12/3</f>
        <v>-1.6569797357665395E-2</v>
      </c>
      <c r="AJ648" s="53"/>
      <c r="AK648" s="53"/>
      <c r="AL648" s="53"/>
      <c r="AM648" s="101">
        <v>647</v>
      </c>
      <c r="AN648" s="120">
        <f t="shared" si="131"/>
        <v>1.9691347502819007E-2</v>
      </c>
      <c r="AO648" s="120">
        <f t="shared" si="132"/>
        <v>0.12736007280911982</v>
      </c>
      <c r="AP648" s="120">
        <f t="shared" si="133"/>
        <v>0.15239379535248171</v>
      </c>
      <c r="AQ648" s="120">
        <f t="shared" si="134"/>
        <v>4.3055163450572378E-2</v>
      </c>
      <c r="AR648" s="120">
        <f t="shared" si="135"/>
        <v>5.6621215327132227E-2</v>
      </c>
      <c r="AS648" s="120">
        <f t="shared" si="136"/>
        <v>3.4513155096890166E-2</v>
      </c>
      <c r="AT648" s="120">
        <f t="shared" si="137"/>
        <v>0.19540113094522657</v>
      </c>
      <c r="AU648" s="120">
        <f t="shared" si="138"/>
        <v>0.19393241855717908</v>
      </c>
      <c r="AV648" s="120">
        <f t="shared" si="139"/>
        <v>0.14762689001624213</v>
      </c>
      <c r="AW648" s="120">
        <f t="shared" si="140"/>
        <v>2.9404810942336851E-2</v>
      </c>
      <c r="AX648" s="120">
        <f t="shared" si="141"/>
        <v>0.99999999999999978</v>
      </c>
      <c r="AY648" s="120">
        <f>SUMPRODUCT(AN648:AW648,幕後結果_最佳化!$Z$1005:$AI$1005)</f>
        <v>1.1004834946492462E-2</v>
      </c>
      <c r="AZ648" s="120">
        <f>(SUMPRODUCT(AN648:AW648,MMULT(AN648:AW648,幕後結果!$AB$9:$AK$18)))*252</f>
        <v>1.9975379217544262E-2</v>
      </c>
      <c r="BA648" s="120">
        <f t="shared" si="142"/>
        <v>0.14133428181989061</v>
      </c>
      <c r="BB648" s="115">
        <f t="shared" si="143"/>
        <v>-0.22567182316144041</v>
      </c>
      <c r="BC648" s="53"/>
      <c r="BD648" s="53"/>
    </row>
    <row r="649" spans="1:56">
      <c r="A649" s="88">
        <v>648</v>
      </c>
      <c r="B649" s="116">
        <v>0.11238353495324649</v>
      </c>
      <c r="C649" s="116">
        <v>1.4734267212818564E-2</v>
      </c>
      <c r="D649" s="116">
        <v>0.38567663471949354</v>
      </c>
      <c r="E649" s="116">
        <v>0.61213205518607694</v>
      </c>
      <c r="F649" s="116">
        <v>0.51011545576932149</v>
      </c>
      <c r="G649" s="116">
        <v>0.24826796009550778</v>
      </c>
      <c r="H649" s="116">
        <v>0.50520069114692423</v>
      </c>
      <c r="I649" s="116">
        <v>0.8411730234732917</v>
      </c>
      <c r="J649" s="116">
        <v>0.91145065327524755</v>
      </c>
      <c r="K649" s="97">
        <v>0.72508645889761936</v>
      </c>
      <c r="L649" s="98"/>
      <c r="M649" s="99">
        <v>648</v>
      </c>
      <c r="N649" s="119">
        <v>-1.2139493402656025</v>
      </c>
      <c r="O649" s="119">
        <v>-2.1771613031529573</v>
      </c>
      <c r="P649" s="119">
        <v>-0.29060521723443633</v>
      </c>
      <c r="Q649" s="119">
        <v>0.28488024724530886</v>
      </c>
      <c r="R649" s="119">
        <v>2.5358404961597435E-2</v>
      </c>
      <c r="S649" s="119">
        <v>-0.6799503167131925</v>
      </c>
      <c r="T649" s="119">
        <v>1.303656873251496E-2</v>
      </c>
      <c r="U649" s="116">
        <v>0.99929056829304574</v>
      </c>
      <c r="V649" s="116">
        <v>1.3497421920828687</v>
      </c>
      <c r="W649" s="91">
        <v>0.59801925962888935</v>
      </c>
      <c r="X649" s="53"/>
      <c r="Y649" s="92">
        <v>648</v>
      </c>
      <c r="Z649" s="116">
        <f>(幕後結果!$AB$2+幕後結果!$AB$4*幕後結果_最佳化!$N1650)*12/3</f>
        <v>-1.6853515179890044</v>
      </c>
      <c r="AA649" s="116">
        <f>(幕後結果!$AC$2+幕後結果!$AC$4*幕後結果_最佳化!$O1650)*12/3</f>
        <v>-1.2113137288395324</v>
      </c>
      <c r="AB649" s="116">
        <f>(幕後結果!$AD$2+幕後結果!$AD$4*幕後結果_最佳化!$P1650)*12/3</f>
        <v>-0.57245886979430527</v>
      </c>
      <c r="AC649" s="116">
        <f>(幕後結果!$AE$2+幕後結果!$AE$4*幕後結果_最佳化!$Q1650)*12/3</f>
        <v>-7.0859781804510802E-2</v>
      </c>
      <c r="AD649" s="116">
        <f>(幕後結果!$AF$2+幕後結果!$AF$4*幕後結果_最佳化!$R1650)*12/3</f>
        <v>-0.61099878832518728</v>
      </c>
      <c r="AE649" s="116">
        <f>(幕後結果!$AG$2+幕後結果!$AG$4*幕後結果_最佳化!$S1650)*12/3</f>
        <v>-0.1234285103878997</v>
      </c>
      <c r="AF649" s="116">
        <f>(幕後結果!$AH$2+幕後結果!$AH$4*幕後結果_最佳化!$T1650)*12/3</f>
        <v>-0.33379311429232777</v>
      </c>
      <c r="AG649" s="116">
        <f>(幕後結果!$AI$2+幕後結果!$AI$4*幕後結果_最佳化!$U1650)*12/3</f>
        <v>2.6377722332285886E-2</v>
      </c>
      <c r="AH649" s="116">
        <f>(幕後結果!$AJ$2+幕後結果!$AJ$4*幕後結果_最佳化!$V1650)*12/3</f>
        <v>9.8515023440069238E-2</v>
      </c>
      <c r="AI649" s="93">
        <f>(幕後結果!$AK$2+幕後結果!$AK$4*幕後結果_最佳化!$W1650)*12/3</f>
        <v>0.87059656495952231</v>
      </c>
      <c r="AJ649" s="53"/>
      <c r="AK649" s="53"/>
      <c r="AL649" s="53"/>
      <c r="AM649" s="101">
        <v>648</v>
      </c>
      <c r="AN649" s="120">
        <f t="shared" si="131"/>
        <v>8.1947186502386929E-2</v>
      </c>
      <c r="AO649" s="120">
        <f t="shared" si="132"/>
        <v>2.2906777212970058E-2</v>
      </c>
      <c r="AP649" s="120">
        <f t="shared" si="133"/>
        <v>3.7420801785709563E-2</v>
      </c>
      <c r="AQ649" s="120">
        <f t="shared" si="134"/>
        <v>4.8965901814027688E-3</v>
      </c>
      <c r="AR649" s="120">
        <f t="shared" si="135"/>
        <v>0.13736684939790028</v>
      </c>
      <c r="AS649" s="120">
        <f t="shared" si="136"/>
        <v>0.15034537446292828</v>
      </c>
      <c r="AT649" s="120">
        <f t="shared" si="137"/>
        <v>0.14588390085761455</v>
      </c>
      <c r="AU649" s="120">
        <f t="shared" si="138"/>
        <v>0.11725658508317198</v>
      </c>
      <c r="AV649" s="120">
        <f t="shared" si="139"/>
        <v>0.20244683239568187</v>
      </c>
      <c r="AW649" s="120">
        <f t="shared" si="140"/>
        <v>9.9529102120233678E-2</v>
      </c>
      <c r="AX649" s="120">
        <f t="shared" si="141"/>
        <v>0.99999999999999989</v>
      </c>
      <c r="AY649" s="120">
        <f>SUMPRODUCT(AN649:AW649,幕後結果_最佳化!$Z$1005:$AI$1005)</f>
        <v>2.4582511222246046E-2</v>
      </c>
      <c r="AZ649" s="120">
        <f>(SUMPRODUCT(AN649:AW649,MMULT(AN649:AW649,幕後結果!$AB$9:$AK$18)))*252</f>
        <v>2.5278185611213411E-2</v>
      </c>
      <c r="BA649" s="120">
        <f t="shared" si="142"/>
        <v>0.15899114947447046</v>
      </c>
      <c r="BB649" s="115">
        <f t="shared" si="143"/>
        <v>-0.11521074498989789</v>
      </c>
      <c r="BC649" s="53"/>
      <c r="BD649" s="53"/>
    </row>
    <row r="650" spans="1:56">
      <c r="A650" s="88">
        <v>649</v>
      </c>
      <c r="B650" s="116">
        <v>0.72242187580115447</v>
      </c>
      <c r="C650" s="116">
        <v>0.87898441544032502</v>
      </c>
      <c r="D650" s="116">
        <v>9.0413436389080282E-2</v>
      </c>
      <c r="E650" s="116">
        <v>0.32249306566425795</v>
      </c>
      <c r="F650" s="116">
        <v>1.776964992810548E-3</v>
      </c>
      <c r="G650" s="116">
        <v>0.68421672408721368</v>
      </c>
      <c r="H650" s="116">
        <v>0.86676449707366454</v>
      </c>
      <c r="I650" s="116">
        <v>0.31270943192235334</v>
      </c>
      <c r="J650" s="116">
        <v>0.97883598347796608</v>
      </c>
      <c r="K650" s="97">
        <v>2.1412362074638036E-2</v>
      </c>
      <c r="L650" s="98"/>
      <c r="M650" s="99">
        <v>649</v>
      </c>
      <c r="N650" s="119">
        <v>0.59005131305994341</v>
      </c>
      <c r="O650" s="119">
        <v>1.1699249579546913</v>
      </c>
      <c r="P650" s="119">
        <v>-1.3382134288442418</v>
      </c>
      <c r="Q650" s="119">
        <v>-0.46073863697866385</v>
      </c>
      <c r="R650" s="119">
        <v>-2.9152594151335012</v>
      </c>
      <c r="S650" s="119">
        <v>0.47952308163104523</v>
      </c>
      <c r="T650" s="119">
        <v>1.1112261781490196</v>
      </c>
      <c r="U650" s="116">
        <v>-0.48818492159881144</v>
      </c>
      <c r="V650" s="116">
        <v>2.0302805211537844</v>
      </c>
      <c r="W650" s="91">
        <v>-2.025415432069587</v>
      </c>
      <c r="X650" s="53"/>
      <c r="Y650" s="92">
        <v>649</v>
      </c>
      <c r="Z650" s="116">
        <f>(幕後結果!$AB$2+幕後結果!$AB$4*幕後結果_最佳化!$N1651)*12/3</f>
        <v>1.2068171731882791</v>
      </c>
      <c r="AA650" s="116">
        <f>(幕後結果!$AC$2+幕後結果!$AC$4*幕後結果_最佳化!$O1651)*12/3</f>
        <v>1.0970325045590308</v>
      </c>
      <c r="AB650" s="116">
        <f>(幕後結果!$AD$2+幕後結果!$AD$4*幕後結果_最佳化!$P1651)*12/3</f>
        <v>-0.80008472771472816</v>
      </c>
      <c r="AC650" s="116">
        <f>(幕後結果!$AE$2+幕後結果!$AE$4*幕後結果_最佳化!$Q1651)*12/3</f>
        <v>-0.29252617964987238</v>
      </c>
      <c r="AD650" s="116">
        <f>(幕後結果!$AF$2+幕後結果!$AF$4*幕後結果_最佳化!$R1651)*12/3</f>
        <v>-2.1209118184624551</v>
      </c>
      <c r="AE650" s="116">
        <f>(幕後結果!$AG$2+幕後結果!$AG$4*幕後結果_最佳化!$S1651)*12/3</f>
        <v>0.88877619381276685</v>
      </c>
      <c r="AF650" s="116">
        <f>(幕後結果!$AH$2+幕後結果!$AH$4*幕後結果_最佳化!$T1651)*12/3</f>
        <v>0.43361732957656646</v>
      </c>
      <c r="AG650" s="116">
        <f>(幕後結果!$AI$2+幕後結果!$AI$4*幕後結果_最佳化!$U1651)*12/3</f>
        <v>-0.32220424695091626</v>
      </c>
      <c r="AH650" s="116">
        <f>(幕後結果!$AJ$2+幕後結果!$AJ$4*幕後結果_最佳化!$V1651)*12/3</f>
        <v>0.17534022641299071</v>
      </c>
      <c r="AI650" s="93">
        <f>(幕後結果!$AK$2+幕後結果!$AK$4*幕後結果_最佳化!$W1651)*12/3</f>
        <v>-0.87901867925930988</v>
      </c>
      <c r="AJ650" s="53"/>
      <c r="AK650" s="53"/>
      <c r="AL650" s="53"/>
      <c r="AM650" s="101">
        <v>649</v>
      </c>
      <c r="AN650" s="120">
        <f t="shared" si="131"/>
        <v>0.10953645672450794</v>
      </c>
      <c r="AO650" s="120">
        <f t="shared" si="132"/>
        <v>0.16030112755052003</v>
      </c>
      <c r="AP650" s="120">
        <f t="shared" si="133"/>
        <v>4.1079639538925405E-2</v>
      </c>
      <c r="AQ650" s="120">
        <f t="shared" si="134"/>
        <v>0.14851207691479679</v>
      </c>
      <c r="AR650" s="120">
        <f t="shared" si="135"/>
        <v>8.7891644805411714E-2</v>
      </c>
      <c r="AS650" s="120">
        <f t="shared" si="136"/>
        <v>1.8586680199767714E-2</v>
      </c>
      <c r="AT650" s="120">
        <f t="shared" si="137"/>
        <v>8.8788859776255558E-2</v>
      </c>
      <c r="AU650" s="120">
        <f t="shared" si="138"/>
        <v>0.19627326290465491</v>
      </c>
      <c r="AV650" s="120">
        <f t="shared" si="139"/>
        <v>0.11243441200408812</v>
      </c>
      <c r="AW650" s="120">
        <f t="shared" si="140"/>
        <v>3.6595839581071786E-2</v>
      </c>
      <c r="AX650" s="120">
        <f t="shared" si="141"/>
        <v>0.99999999999999989</v>
      </c>
      <c r="AY650" s="120">
        <f>SUMPRODUCT(AN650:AW650,幕後結果_最佳化!$Z$1005:$AI$1005)</f>
        <v>3.977019049111595E-2</v>
      </c>
      <c r="AZ650" s="120">
        <f>(SUMPRODUCT(AN650:AW650,MMULT(AN650:AW650,幕後結果!$AB$9:$AK$18)))*252</f>
        <v>2.493187461064985E-2</v>
      </c>
      <c r="BA650" s="120">
        <f t="shared" si="142"/>
        <v>0.15789830464780125</v>
      </c>
      <c r="BB650" s="115">
        <f t="shared" si="143"/>
        <v>-1.9821678996903867E-2</v>
      </c>
      <c r="BC650" s="53"/>
      <c r="BD650" s="53"/>
    </row>
    <row r="651" spans="1:56">
      <c r="A651" s="88">
        <v>650</v>
      </c>
      <c r="B651" s="116">
        <v>3.6780911631349111E-2</v>
      </c>
      <c r="C651" s="116">
        <v>0.90035309057193702</v>
      </c>
      <c r="D651" s="116">
        <v>0.94298188941826777</v>
      </c>
      <c r="E651" s="116">
        <v>0.15435052833411733</v>
      </c>
      <c r="F651" s="116">
        <v>0.35322590300499046</v>
      </c>
      <c r="G651" s="116">
        <v>0.4157068284728247</v>
      </c>
      <c r="H651" s="116">
        <v>0.95200181715575316</v>
      </c>
      <c r="I651" s="116">
        <v>0.36361661163793846</v>
      </c>
      <c r="J651" s="116">
        <v>6.8785006256718795E-2</v>
      </c>
      <c r="K651" s="97">
        <v>0.53052731691218802</v>
      </c>
      <c r="L651" s="98"/>
      <c r="M651" s="99">
        <v>650</v>
      </c>
      <c r="N651" s="119">
        <v>-1.7893291431458271</v>
      </c>
      <c r="O651" s="119">
        <v>1.2835660963640485</v>
      </c>
      <c r="P651" s="119">
        <v>1.5803085570863078</v>
      </c>
      <c r="Q651" s="119">
        <v>-1.0179513920629772</v>
      </c>
      <c r="R651" s="119">
        <v>-0.37662567307900335</v>
      </c>
      <c r="S651" s="119">
        <v>-0.21288885321331971</v>
      </c>
      <c r="T651" s="119">
        <v>1.6645810646493029</v>
      </c>
      <c r="U651" s="116">
        <v>-0.34880831137985313</v>
      </c>
      <c r="V651" s="116">
        <v>-1.4849011456776269</v>
      </c>
      <c r="W651" s="91">
        <v>7.6595465737036281E-2</v>
      </c>
      <c r="X651" s="53"/>
      <c r="Y651" s="92">
        <v>650</v>
      </c>
      <c r="Z651" s="116">
        <f>(幕後結果!$AB$2+幕後結果!$AB$4*幕後結果_最佳化!$N1652)*12/3</f>
        <v>-2.6077987734034092</v>
      </c>
      <c r="AA651" s="116">
        <f>(幕後結果!$AC$2+幕後結果!$AC$4*幕後結果_最佳化!$O1652)*12/3</f>
        <v>1.3011721003373324</v>
      </c>
      <c r="AB651" s="116">
        <f>(幕後結果!$AD$2+幕後結果!$AD$4*幕後結果_最佳化!$P1652)*12/3</f>
        <v>0.98490610343548457</v>
      </c>
      <c r="AC651" s="116">
        <f>(幕後結果!$AE$2+幕後結果!$AE$4*幕後結果_最佳化!$Q1652)*12/3</f>
        <v>-0.67056161004828851</v>
      </c>
      <c r="AD651" s="116">
        <f>(幕後結果!$AF$2+幕後結果!$AF$4*幕後結果_最佳化!$R1652)*12/3</f>
        <v>-0.73936768503019323</v>
      </c>
      <c r="AE651" s="116">
        <f>(幕後結果!$AG$2+幕後結果!$AG$4*幕後結果_最佳化!$S1652)*12/3</f>
        <v>0.17209061521965208</v>
      </c>
      <c r="AF651" s="116">
        <f>(幕後結果!$AH$2+幕後結果!$AH$4*幕後結果_最佳化!$T1652)*12/3</f>
        <v>0.76856465882624414</v>
      </c>
      <c r="AG651" s="116">
        <f>(幕後結果!$AI$2+幕後結果!$AI$4*幕後結果_最佳化!$U1652)*12/3</f>
        <v>-5.0374901394238246E-2</v>
      </c>
      <c r="AH651" s="116">
        <f>(幕後結果!$AJ$2+幕後結果!$AJ$4*幕後結果_最佳化!$V1652)*12/3</f>
        <v>-0.69591018418257011</v>
      </c>
      <c r="AI651" s="93">
        <f>(幕後結果!$AK$2+幕後結果!$AK$4*幕後結果_最佳化!$W1652)*12/3</f>
        <v>-6.4652767980063919E-2</v>
      </c>
      <c r="AJ651" s="53"/>
      <c r="AK651" s="53"/>
      <c r="AL651" s="53"/>
      <c r="AM651" s="101">
        <v>650</v>
      </c>
      <c r="AN651" s="120">
        <f t="shared" si="131"/>
        <v>0.1453670713313869</v>
      </c>
      <c r="AO651" s="120">
        <f t="shared" si="132"/>
        <v>1.2407687802566451E-2</v>
      </c>
      <c r="AP651" s="120">
        <f t="shared" si="133"/>
        <v>0.1938979279895221</v>
      </c>
      <c r="AQ651" s="120">
        <f t="shared" si="134"/>
        <v>1.319870008796074E-2</v>
      </c>
      <c r="AR651" s="120">
        <f t="shared" si="135"/>
        <v>0.18416282923629645</v>
      </c>
      <c r="AS651" s="120">
        <f t="shared" si="136"/>
        <v>0.12702934523281809</v>
      </c>
      <c r="AT651" s="120">
        <f t="shared" si="137"/>
        <v>0.12525645642387326</v>
      </c>
      <c r="AU651" s="120">
        <f t="shared" si="138"/>
        <v>4.9604887846936417E-2</v>
      </c>
      <c r="AV651" s="120">
        <f t="shared" si="139"/>
        <v>2.0606845649207929E-2</v>
      </c>
      <c r="AW651" s="120">
        <f t="shared" si="140"/>
        <v>0.12846824839943169</v>
      </c>
      <c r="AX651" s="120">
        <f t="shared" si="141"/>
        <v>1</v>
      </c>
      <c r="AY651" s="120">
        <f>SUMPRODUCT(AN651:AW651,幕後結果_最佳化!$Z$1005:$AI$1005)</f>
        <v>6.0759230435058063E-2</v>
      </c>
      <c r="AZ651" s="120">
        <f>(SUMPRODUCT(AN651:AW651,MMULT(AN651:AW651,幕後結果!$AB$9:$AK$18)))*252</f>
        <v>3.6378282819881487E-2</v>
      </c>
      <c r="BA651" s="120">
        <f t="shared" si="142"/>
        <v>0.19073091731515759</v>
      </c>
      <c r="BB651" s="115">
        <f t="shared" si="143"/>
        <v>9.3635739220758046E-2</v>
      </c>
      <c r="BC651" s="53"/>
      <c r="BD651" s="53"/>
    </row>
    <row r="652" spans="1:56">
      <c r="A652" s="88">
        <v>651</v>
      </c>
      <c r="B652" s="116">
        <v>0.19387963999018876</v>
      </c>
      <c r="C652" s="116">
        <v>0.4568874256735167</v>
      </c>
      <c r="D652" s="116">
        <v>0.89074707070640802</v>
      </c>
      <c r="E652" s="116">
        <v>0.5727504910235599</v>
      </c>
      <c r="F652" s="116">
        <v>0.23224661721886908</v>
      </c>
      <c r="G652" s="116">
        <v>0.54394843565113504</v>
      </c>
      <c r="H652" s="116">
        <v>0.84377839686219613</v>
      </c>
      <c r="I652" s="116">
        <v>3.4507876516516323E-3</v>
      </c>
      <c r="J652" s="116">
        <v>0.42330453693207892</v>
      </c>
      <c r="K652" s="97">
        <v>0.31773328457869043</v>
      </c>
      <c r="L652" s="98"/>
      <c r="M652" s="99">
        <v>651</v>
      </c>
      <c r="N652" s="119">
        <v>-0.86368804999865745</v>
      </c>
      <c r="O652" s="119">
        <v>-0.10827840607993906</v>
      </c>
      <c r="P652" s="119">
        <v>1.230510871200386</v>
      </c>
      <c r="Q652" s="119">
        <v>0.18338108274937803</v>
      </c>
      <c r="R652" s="119">
        <v>-0.73146817858132063</v>
      </c>
      <c r="S652" s="119">
        <v>0.11038616009116595</v>
      </c>
      <c r="T652" s="119">
        <v>1.0101087171527536</v>
      </c>
      <c r="U652" s="116">
        <v>-2.7015565007953346</v>
      </c>
      <c r="V652" s="116">
        <v>-0.19344679054033295</v>
      </c>
      <c r="W652" s="91">
        <v>-0.47404675122008871</v>
      </c>
      <c r="X652" s="53"/>
      <c r="Y652" s="92">
        <v>651</v>
      </c>
      <c r="Z652" s="116">
        <f>(幕後結果!$AB$2+幕後結果!$AB$4*幕後結果_最佳化!$N1653)*12/3</f>
        <v>-1.1238136185575396</v>
      </c>
      <c r="AA652" s="116">
        <f>(幕後結果!$AC$2+幕後結果!$AC$4*幕後結果_最佳化!$O1653)*12/3</f>
        <v>0.25491996035319348</v>
      </c>
      <c r="AB652" s="116">
        <f>(幕後結果!$AD$2+幕後結果!$AD$4*幕後結果_最佳化!$P1653)*12/3</f>
        <v>0.80814551485801511</v>
      </c>
      <c r="AC652" s="116">
        <f>(幕後結果!$AE$2+幕後結果!$AE$4*幕後結果_最佳化!$Q1653)*12/3</f>
        <v>0.22415023624791763</v>
      </c>
      <c r="AD652" s="116">
        <f>(幕後結果!$AF$2+幕後結果!$AF$4*幕後結果_最佳化!$R1653)*12/3</f>
        <v>-0.80986407589851206</v>
      </c>
      <c r="AE652" s="116">
        <f>(幕後結果!$AG$2+幕後結果!$AG$4*幕後結果_最佳化!$S1653)*12/3</f>
        <v>0.66068428121858314</v>
      </c>
      <c r="AF652" s="116">
        <f>(幕後結果!$AH$2+幕後結果!$AH$4*幕後結果_最佳化!$T1653)*12/3</f>
        <v>0.40430472843055698</v>
      </c>
      <c r="AG652" s="116">
        <f>(幕後結果!$AI$2+幕後結果!$AI$4*幕後結果_最佳化!$U1653)*12/3</f>
        <v>-1.028425911846538</v>
      </c>
      <c r="AH652" s="116">
        <f>(幕後結果!$AJ$2+幕後結果!$AJ$4*幕後結果_最佳化!$V1653)*12/3</f>
        <v>-0.65684676518291463</v>
      </c>
      <c r="AI652" s="93">
        <f>(幕後結果!$AK$2+幕後結果!$AK$4*幕後結果_最佳化!$W1653)*12/3</f>
        <v>-0.36478217530799489</v>
      </c>
      <c r="AJ652" s="53"/>
      <c r="AK652" s="53"/>
      <c r="AL652" s="53"/>
      <c r="AM652" s="101">
        <v>651</v>
      </c>
      <c r="AN652" s="120">
        <f t="shared" si="131"/>
        <v>5.1198292157463958E-2</v>
      </c>
      <c r="AO652" s="120">
        <f t="shared" si="132"/>
        <v>0.18286520461637565</v>
      </c>
      <c r="AP652" s="120">
        <f t="shared" si="133"/>
        <v>4.8300665431676708E-2</v>
      </c>
      <c r="AQ652" s="120">
        <f t="shared" si="134"/>
        <v>0.17707266722889414</v>
      </c>
      <c r="AR652" s="120">
        <f t="shared" si="135"/>
        <v>1.3727636845846086E-2</v>
      </c>
      <c r="AS652" s="120">
        <f t="shared" si="136"/>
        <v>0.16837088797838665</v>
      </c>
      <c r="AT652" s="120">
        <f t="shared" si="137"/>
        <v>2.870424000103021E-2</v>
      </c>
      <c r="AU652" s="120">
        <f t="shared" si="138"/>
        <v>0.1484355858135683</v>
      </c>
      <c r="AV652" s="120">
        <f t="shared" si="139"/>
        <v>0.10812423600246077</v>
      </c>
      <c r="AW652" s="120">
        <f t="shared" si="140"/>
        <v>7.3200583924297569E-2</v>
      </c>
      <c r="AX652" s="120">
        <f t="shared" si="141"/>
        <v>1</v>
      </c>
      <c r="AY652" s="120">
        <f>SUMPRODUCT(AN652:AW652,幕後結果_最佳化!$Z$1005:$AI$1005)</f>
        <v>0.15531523426663998</v>
      </c>
      <c r="AZ652" s="120">
        <f>(SUMPRODUCT(AN652:AW652,MMULT(AN652:AW652,幕後結果!$AB$9:$AK$18)))*252</f>
        <v>2.4605364401300817E-2</v>
      </c>
      <c r="BA652" s="120">
        <f t="shared" si="142"/>
        <v>0.15686097156813997</v>
      </c>
      <c r="BB652" s="115">
        <f t="shared" si="143"/>
        <v>0.71665522113515101</v>
      </c>
      <c r="BC652" s="53"/>
      <c r="BD652" s="53"/>
    </row>
    <row r="653" spans="1:56">
      <c r="A653" s="88">
        <v>652</v>
      </c>
      <c r="B653" s="116">
        <v>0.56270732225461484</v>
      </c>
      <c r="C653" s="116">
        <v>0.85457491544480924</v>
      </c>
      <c r="D653" s="116">
        <v>0.80948464290937383</v>
      </c>
      <c r="E653" s="116">
        <v>0.79138159315496637</v>
      </c>
      <c r="F653" s="116">
        <v>0.80018581147009393</v>
      </c>
      <c r="G653" s="116">
        <v>0.86319728045982846</v>
      </c>
      <c r="H653" s="116">
        <v>0.58575767111640986</v>
      </c>
      <c r="I653" s="116">
        <v>0.86024223428327073</v>
      </c>
      <c r="J653" s="116">
        <v>0.74234063932875483</v>
      </c>
      <c r="K653" s="97">
        <v>0.55100839569384008</v>
      </c>
      <c r="L653" s="98"/>
      <c r="M653" s="99">
        <v>652</v>
      </c>
      <c r="N653" s="119">
        <v>0.15783685634911135</v>
      </c>
      <c r="O653" s="119">
        <v>1.0562584153266308</v>
      </c>
      <c r="P653" s="119">
        <v>0.87599874841624059</v>
      </c>
      <c r="Q653" s="119">
        <v>0.81122440368384763</v>
      </c>
      <c r="R653" s="119">
        <v>0.84228512171412229</v>
      </c>
      <c r="S653" s="119">
        <v>1.0947973239675792</v>
      </c>
      <c r="T653" s="119">
        <v>0.21664545649393926</v>
      </c>
      <c r="U653" s="116">
        <v>1.0814082995114436</v>
      </c>
      <c r="V653" s="116">
        <v>0.65057833199282078</v>
      </c>
      <c r="W653" s="91">
        <v>0.12820946663032182</v>
      </c>
      <c r="X653" s="53"/>
      <c r="Y653" s="92">
        <v>652</v>
      </c>
      <c r="Z653" s="116">
        <f>(幕後結果!$AB$2+幕後結果!$AB$4*幕後結果_最佳化!$N1654)*12/3</f>
        <v>0.51389219155431243</v>
      </c>
      <c r="AA653" s="116">
        <f>(幕後結果!$AC$2+幕後結果!$AC$4*幕後結果_最佳化!$O1654)*12/3</f>
        <v>1.0377565666930164</v>
      </c>
      <c r="AB653" s="116">
        <f>(幕後結果!$AD$2+幕後結果!$AD$4*幕後結果_最佳化!$P1654)*12/3</f>
        <v>0.81536769663923458</v>
      </c>
      <c r="AC653" s="116">
        <f>(幕後結果!$AE$2+幕後結果!$AE$4*幕後結果_最佳化!$Q1654)*12/3</f>
        <v>0.85924843747840074</v>
      </c>
      <c r="AD653" s="116">
        <f>(幕後結果!$AF$2+幕後結果!$AF$4*幕後結果_最佳化!$R1654)*12/3</f>
        <v>0.17569112362863759</v>
      </c>
      <c r="AE653" s="116">
        <f>(幕後結果!$AG$2+幕後結果!$AG$4*幕後結果_最佳化!$S1654)*12/3</f>
        <v>1.537572298779778</v>
      </c>
      <c r="AF653" s="116">
        <f>(幕後結果!$AH$2+幕後結果!$AH$4*幕後結果_最佳化!$T1654)*12/3</f>
        <v>0.31300081036221106</v>
      </c>
      <c r="AG653" s="116">
        <f>(幕後結果!$AI$2+幕後結果!$AI$4*幕後結果_最佳化!$U1654)*12/3</f>
        <v>0.88878107170932363</v>
      </c>
      <c r="AH653" s="116">
        <f>(幕後結果!$AJ$2+幕後結果!$AJ$4*幕後結果_最佳化!$V1654)*12/3</f>
        <v>0.70536719693850769</v>
      </c>
      <c r="AI653" s="93">
        <f>(幕後結果!$AK$2+幕後結果!$AK$4*幕後結果_最佳化!$W1654)*12/3</f>
        <v>1.0433630054916994</v>
      </c>
      <c r="AJ653" s="53"/>
      <c r="AK653" s="53"/>
      <c r="AL653" s="53"/>
      <c r="AM653" s="101">
        <v>652</v>
      </c>
      <c r="AN653" s="120">
        <f t="shared" si="131"/>
        <v>5.8305391008086023E-2</v>
      </c>
      <c r="AO653" s="120">
        <f t="shared" si="132"/>
        <v>1.481309248804474E-2</v>
      </c>
      <c r="AP653" s="120">
        <f t="shared" si="133"/>
        <v>0.11827713863203065</v>
      </c>
      <c r="AQ653" s="120">
        <f t="shared" si="134"/>
        <v>0.15944017097970797</v>
      </c>
      <c r="AR653" s="120">
        <f t="shared" si="135"/>
        <v>2.1036579212850501E-2</v>
      </c>
      <c r="AS653" s="120">
        <f t="shared" si="136"/>
        <v>5.5544540296939747E-2</v>
      </c>
      <c r="AT653" s="120">
        <f t="shared" si="137"/>
        <v>0.15112499065738261</v>
      </c>
      <c r="AU653" s="120">
        <f t="shared" si="138"/>
        <v>0.10107571740945283</v>
      </c>
      <c r="AV653" s="120">
        <f t="shared" si="139"/>
        <v>0.14972126047695883</v>
      </c>
      <c r="AW653" s="120">
        <f t="shared" si="140"/>
        <v>0.17066111883854615</v>
      </c>
      <c r="AX653" s="120">
        <f t="shared" si="141"/>
        <v>1</v>
      </c>
      <c r="AY653" s="120">
        <f>SUMPRODUCT(AN653:AW653,幕後結果_最佳化!$Z$1005:$AI$1005)</f>
        <v>5.4891560578313889E-2</v>
      </c>
      <c r="AZ653" s="120">
        <f>(SUMPRODUCT(AN653:AW653,MMULT(AN653:AW653,幕後結果!$AB$9:$AK$18)))*252</f>
        <v>2.6696820451081509E-2</v>
      </c>
      <c r="BA653" s="120">
        <f t="shared" si="142"/>
        <v>0.16339161683232561</v>
      </c>
      <c r="BB653" s="115">
        <f t="shared" si="143"/>
        <v>7.3391528958427335E-2</v>
      </c>
      <c r="BC653" s="53"/>
      <c r="BD653" s="53"/>
    </row>
    <row r="654" spans="1:56">
      <c r="A654" s="88">
        <v>653</v>
      </c>
      <c r="B654" s="116">
        <v>0.3331239540251747</v>
      </c>
      <c r="C654" s="116">
        <v>4.8245750437974966E-2</v>
      </c>
      <c r="D654" s="116">
        <v>0.1420540916702564</v>
      </c>
      <c r="E654" s="116">
        <v>0.91822938901348627</v>
      </c>
      <c r="F654" s="116">
        <v>0.95195339921218625</v>
      </c>
      <c r="G654" s="116">
        <v>0.43550858686305349</v>
      </c>
      <c r="H654" s="116">
        <v>0.89717146139195902</v>
      </c>
      <c r="I654" s="116">
        <v>5.9744288664950629E-2</v>
      </c>
      <c r="J654" s="116">
        <v>0.91403977546578274</v>
      </c>
      <c r="K654" s="97">
        <v>4.8083576154205332E-3</v>
      </c>
      <c r="L654" s="98"/>
      <c r="M654" s="99">
        <v>653</v>
      </c>
      <c r="N654" s="119">
        <v>-0.43130322179400843</v>
      </c>
      <c r="O654" s="119">
        <v>-1.6621061091937948</v>
      </c>
      <c r="P654" s="119">
        <v>-1.0711362223268133</v>
      </c>
      <c r="Q654" s="119">
        <v>1.393259867102653</v>
      </c>
      <c r="R654" s="119">
        <v>1.6640962238650634</v>
      </c>
      <c r="S654" s="119">
        <v>-0.1623665967151863</v>
      </c>
      <c r="T654" s="119">
        <v>1.2655979030804323</v>
      </c>
      <c r="U654" s="116">
        <v>-1.5569238030193449</v>
      </c>
      <c r="V654" s="116">
        <v>1.3660589891904868</v>
      </c>
      <c r="W654" s="91">
        <v>-2.589314742069154</v>
      </c>
      <c r="X654" s="53"/>
      <c r="Y654" s="92">
        <v>653</v>
      </c>
      <c r="Z654" s="116">
        <f>(幕後結果!$AB$2+幕後結果!$AB$4*幕後結果_最佳化!$N1655)*12/3</f>
        <v>-0.43061549783164521</v>
      </c>
      <c r="AA654" s="116">
        <f>(幕後結果!$AC$2+幕後結果!$AC$4*幕後結果_最佳化!$O1655)*12/3</f>
        <v>-0.88212653895493631</v>
      </c>
      <c r="AB654" s="116">
        <f>(幕後結果!$AD$2+幕後結果!$AD$4*幕後結果_最佳化!$P1655)*12/3</f>
        <v>-0.98465449466035138</v>
      </c>
      <c r="AC654" s="116">
        <f>(幕後結果!$AE$2+幕後結果!$AE$4*幕後結果_最佳化!$Q1655)*12/3</f>
        <v>0.78902971062731675</v>
      </c>
      <c r="AD654" s="116">
        <f>(幕後結果!$AF$2+幕後結果!$AF$4*幕後結果_最佳化!$R1655)*12/3</f>
        <v>0.33000049160215916</v>
      </c>
      <c r="AE654" s="116">
        <f>(幕後結果!$AG$2+幕後結果!$AG$4*幕後結果_最佳化!$S1655)*12/3</f>
        <v>0.48518259332865732</v>
      </c>
      <c r="AF654" s="116">
        <f>(幕後結果!$AH$2+幕後結果!$AH$4*幕後結果_最佳化!$T1655)*12/3</f>
        <v>0.46507115320966436</v>
      </c>
      <c r="AG654" s="116">
        <f>(幕後結果!$AI$2+幕後結果!$AI$4*幕後結果_最佳化!$U1655)*12/3</f>
        <v>-0.52377028734207076</v>
      </c>
      <c r="AH654" s="116">
        <f>(幕後結果!$AJ$2+幕後結果!$AJ$4*幕後結果_最佳化!$V1655)*12/3</f>
        <v>0.21712356505938915</v>
      </c>
      <c r="AI654" s="93">
        <f>(幕後結果!$AK$2+幕後結果!$AK$4*幕後結果_最佳化!$W1655)*12/3</f>
        <v>-0.85743440318573361</v>
      </c>
      <c r="AJ654" s="53"/>
      <c r="AK654" s="53"/>
      <c r="AL654" s="53"/>
      <c r="AM654" s="101">
        <v>653</v>
      </c>
      <c r="AN654" s="120">
        <f t="shared" si="131"/>
        <v>0.1495573843886677</v>
      </c>
      <c r="AO654" s="120">
        <f t="shared" si="132"/>
        <v>6.7599449208906398E-2</v>
      </c>
      <c r="AP654" s="120">
        <f t="shared" si="133"/>
        <v>9.0079262728541054E-2</v>
      </c>
      <c r="AQ654" s="120">
        <f t="shared" si="134"/>
        <v>1.2388526413973245E-2</v>
      </c>
      <c r="AR654" s="120">
        <f t="shared" si="135"/>
        <v>8.0881003822372677E-2</v>
      </c>
      <c r="AS654" s="120">
        <f t="shared" si="136"/>
        <v>9.0450202204680766E-2</v>
      </c>
      <c r="AT654" s="120">
        <f t="shared" si="137"/>
        <v>0.13150196942550926</v>
      </c>
      <c r="AU654" s="120">
        <f t="shared" si="138"/>
        <v>0.11057480788986294</v>
      </c>
      <c r="AV654" s="120">
        <f t="shared" si="139"/>
        <v>0.13904701831201502</v>
      </c>
      <c r="AW654" s="120">
        <f t="shared" si="140"/>
        <v>0.12792037560547093</v>
      </c>
      <c r="AX654" s="120">
        <f t="shared" si="141"/>
        <v>1</v>
      </c>
      <c r="AY654" s="120">
        <f>SUMPRODUCT(AN654:AW654,幕後結果_最佳化!$Z$1005:$AI$1005)</f>
        <v>7.3574648725966821E-2</v>
      </c>
      <c r="AZ654" s="120">
        <f>(SUMPRODUCT(AN654:AW654,MMULT(AN654:AW654,幕後結果!$AB$9:$AK$18)))*252</f>
        <v>3.1807111735004029E-2</v>
      </c>
      <c r="BA654" s="120">
        <f t="shared" si="142"/>
        <v>0.1783454842013221</v>
      </c>
      <c r="BB654" s="115">
        <f t="shared" si="143"/>
        <v>0.17199565698753713</v>
      </c>
      <c r="BC654" s="53"/>
      <c r="BD654" s="53"/>
    </row>
    <row r="655" spans="1:56">
      <c r="A655" s="88">
        <v>654</v>
      </c>
      <c r="B655" s="116">
        <v>0.59105674074612313</v>
      </c>
      <c r="C655" s="116">
        <v>0.365238326349836</v>
      </c>
      <c r="D655" s="116">
        <v>6.1918871179641899E-2</v>
      </c>
      <c r="E655" s="116">
        <v>0.35004048592945636</v>
      </c>
      <c r="F655" s="116">
        <v>0.30319851846723656</v>
      </c>
      <c r="G655" s="116">
        <v>0.19105496015252865</v>
      </c>
      <c r="H655" s="116">
        <v>0.2313308663668503</v>
      </c>
      <c r="I655" s="116">
        <v>0.68499850165477638</v>
      </c>
      <c r="J655" s="116">
        <v>0.80721113800096056</v>
      </c>
      <c r="K655" s="97">
        <v>0.41577951470269281</v>
      </c>
      <c r="L655" s="98"/>
      <c r="M655" s="99">
        <v>654</v>
      </c>
      <c r="N655" s="119">
        <v>0.23026414716103574</v>
      </c>
      <c r="O655" s="119">
        <v>-0.34449154604600724</v>
      </c>
      <c r="P655" s="119">
        <v>-1.53886301354347</v>
      </c>
      <c r="Q655" s="119">
        <v>-0.38521116514998005</v>
      </c>
      <c r="R655" s="119">
        <v>-0.51522323138110115</v>
      </c>
      <c r="S655" s="119">
        <v>-0.8740153024110584</v>
      </c>
      <c r="T655" s="119">
        <v>-0.73447099293549656</v>
      </c>
      <c r="U655" s="116">
        <v>0.48172263171916024</v>
      </c>
      <c r="V655" s="116">
        <v>0.86766505028441898</v>
      </c>
      <c r="W655" s="91">
        <v>-0.21270248367104305</v>
      </c>
      <c r="X655" s="53"/>
      <c r="Y655" s="92">
        <v>654</v>
      </c>
      <c r="Z655" s="116">
        <f>(幕後結果!$AB$2+幕後結果!$AB$4*幕後結果_最佳化!$N1656)*12/3</f>
        <v>0.63000741717071862</v>
      </c>
      <c r="AA655" s="116">
        <f>(幕後結果!$AC$2+幕後結果!$AC$4*幕後結果_最佳化!$O1656)*12/3</f>
        <v>2.9081593859248467E-2</v>
      </c>
      <c r="AB655" s="116">
        <f>(幕後結果!$AD$2+幕後結果!$AD$4*幕後結果_最佳化!$P1656)*12/3</f>
        <v>-1.1266837014799709</v>
      </c>
      <c r="AC655" s="116">
        <f>(幕後結果!$AE$2+幕後結果!$AE$4*幕後結果_最佳化!$Q1656)*12/3</f>
        <v>-0.40445131081090108</v>
      </c>
      <c r="AD655" s="116">
        <f>(幕後結果!$AF$2+幕後結果!$AF$4*幕後結果_最佳化!$R1656)*12/3</f>
        <v>-0.85585206317988793</v>
      </c>
      <c r="AE655" s="116">
        <f>(幕後結果!$AG$2+幕後結果!$AG$4*幕後結果_最佳化!$S1656)*12/3</f>
        <v>-0.17286590905829946</v>
      </c>
      <c r="AF655" s="116">
        <f>(幕後結果!$AH$2+幕後結果!$AH$4*幕後結果_最佳化!$T1656)*12/3</f>
        <v>-0.50751865566780163</v>
      </c>
      <c r="AG655" s="116">
        <f>(幕後結果!$AI$2+幕後結果!$AI$4*幕後結果_最佳化!$U1656)*12/3</f>
        <v>-5.6514585846692673E-2</v>
      </c>
      <c r="AH655" s="116">
        <f>(幕後結果!$AJ$2+幕後結果!$AJ$4*幕後結果_最佳化!$V1656)*12/3</f>
        <v>-0.34400820247837344</v>
      </c>
      <c r="AI655" s="93">
        <f>(幕後結果!$AK$2+幕後結果!$AK$4*幕後結果_最佳化!$W1656)*12/3</f>
        <v>-5.9971749958136589E-2</v>
      </c>
      <c r="AJ655" s="53"/>
      <c r="AK655" s="53"/>
      <c r="AL655" s="53"/>
      <c r="AM655" s="101">
        <v>654</v>
      </c>
      <c r="AN655" s="120">
        <f t="shared" si="131"/>
        <v>0.20638779234291835</v>
      </c>
      <c r="AO655" s="120">
        <f t="shared" si="132"/>
        <v>9.4239253358755617E-2</v>
      </c>
      <c r="AP655" s="120">
        <f t="shared" si="133"/>
        <v>8.4089353312272602E-2</v>
      </c>
      <c r="AQ655" s="120">
        <f t="shared" si="134"/>
        <v>0.19276326483084288</v>
      </c>
      <c r="AR655" s="120">
        <f t="shared" si="135"/>
        <v>0.11174991528524653</v>
      </c>
      <c r="AS655" s="120">
        <f t="shared" si="136"/>
        <v>4.6635642443938224E-2</v>
      </c>
      <c r="AT655" s="120">
        <f t="shared" si="137"/>
        <v>9.7831196138264367E-2</v>
      </c>
      <c r="AU655" s="120">
        <f t="shared" si="138"/>
        <v>1.6963217439283692E-2</v>
      </c>
      <c r="AV655" s="120">
        <f t="shared" si="139"/>
        <v>0.1278950960022282</v>
      </c>
      <c r="AW655" s="120">
        <f t="shared" si="140"/>
        <v>2.1445268846249737E-2</v>
      </c>
      <c r="AX655" s="120">
        <f t="shared" si="141"/>
        <v>1.0000000000000002</v>
      </c>
      <c r="AY655" s="120">
        <f>SUMPRODUCT(AN655:AW655,幕後結果_最佳化!$Z$1005:$AI$1005)</f>
        <v>4.1561531125755044E-2</v>
      </c>
      <c r="AZ655" s="120">
        <f>(SUMPRODUCT(AN655:AW655,MMULT(AN655:AW655,幕後結果!$AB$9:$AK$18)))*252</f>
        <v>4.4046600746999169E-2</v>
      </c>
      <c r="BA655" s="120">
        <f t="shared" si="142"/>
        <v>0.20987282041035987</v>
      </c>
      <c r="BB655" s="115">
        <f t="shared" si="143"/>
        <v>-6.3775236432610793E-3</v>
      </c>
      <c r="BC655" s="53"/>
      <c r="BD655" s="53"/>
    </row>
    <row r="656" spans="1:56">
      <c r="A656" s="88">
        <v>655</v>
      </c>
      <c r="B656" s="116">
        <v>0.18291818434220319</v>
      </c>
      <c r="C656" s="116">
        <v>0.64248718334675159</v>
      </c>
      <c r="D656" s="116">
        <v>0.47281904230474958</v>
      </c>
      <c r="E656" s="116">
        <v>0.49156418183519923</v>
      </c>
      <c r="F656" s="116">
        <v>4.0916869177382686E-2</v>
      </c>
      <c r="G656" s="116">
        <v>1.1040703114731931E-2</v>
      </c>
      <c r="H656" s="116">
        <v>0.65633836626602959</v>
      </c>
      <c r="I656" s="116">
        <v>0.57020653150848788</v>
      </c>
      <c r="J656" s="116">
        <v>0.32269982032459521</v>
      </c>
      <c r="K656" s="97">
        <v>0.45822090786736047</v>
      </c>
      <c r="L656" s="98"/>
      <c r="M656" s="99">
        <v>655</v>
      </c>
      <c r="N656" s="119">
        <v>-0.90429995870584223</v>
      </c>
      <c r="O656" s="119">
        <v>0.3651149076075027</v>
      </c>
      <c r="P656" s="119">
        <v>-6.8185355308398948E-2</v>
      </c>
      <c r="Q656" s="119">
        <v>-2.1147036374870906E-2</v>
      </c>
      <c r="R656" s="119">
        <v>-1.7401439857707106</v>
      </c>
      <c r="S656" s="119">
        <v>-2.2889646526182719</v>
      </c>
      <c r="T656" s="119">
        <v>0.40249024317316018</v>
      </c>
      <c r="U656" s="116">
        <v>0.17690000208555473</v>
      </c>
      <c r="V656" s="116">
        <v>-0.46016242318348644</v>
      </c>
      <c r="W656" s="91">
        <v>-0.10491681554447906</v>
      </c>
      <c r="X656" s="53"/>
      <c r="Y656" s="92">
        <v>655</v>
      </c>
      <c r="Z656" s="116">
        <f>(幕後結果!$AB$2+幕後結果!$AB$4*幕後結果_最佳化!$N1657)*12/3</f>
        <v>-1.1889225145190503</v>
      </c>
      <c r="AA656" s="116">
        <f>(幕後結果!$AC$2+幕後結果!$AC$4*幕後結果_最佳化!$O1657)*12/3</f>
        <v>0.59664018862834223</v>
      </c>
      <c r="AB656" s="116">
        <f>(幕後結果!$AD$2+幕後結果!$AD$4*幕後結果_最佳化!$P1657)*12/3</f>
        <v>-0.17134060276417931</v>
      </c>
      <c r="AC656" s="116">
        <f>(幕後結果!$AE$2+幕後結果!$AE$4*幕後結果_最佳化!$Q1657)*12/3</f>
        <v>-7.3370987783994229E-2</v>
      </c>
      <c r="AD656" s="116">
        <f>(幕後結果!$AF$2+幕後結果!$AF$4*幕後結果_最佳化!$R1657)*12/3</f>
        <v>-1.5408690104816944</v>
      </c>
      <c r="AE656" s="116">
        <f>(幕後結果!$AG$2+幕後結果!$AG$4*幕後結果_最佳化!$S1657)*12/3</f>
        <v>-0.86159907572298577</v>
      </c>
      <c r="AF656" s="116">
        <f>(幕後結果!$AH$2+幕後結果!$AH$4*幕後結果_最佳化!$T1657)*12/3</f>
        <v>1.3039687729826215E-2</v>
      </c>
      <c r="AG656" s="116">
        <f>(幕後結果!$AI$2+幕後結果!$AI$4*幕後結果_最佳化!$U1657)*12/3</f>
        <v>-0.36314418026368972</v>
      </c>
      <c r="AH656" s="116">
        <f>(幕後結果!$AJ$2+幕後結果!$AJ$4*幕後結果_最佳化!$V1657)*12/3</f>
        <v>-0.86197722236696117</v>
      </c>
      <c r="AI656" s="93">
        <f>(幕後結果!$AK$2+幕後結果!$AK$4*幕後結果_最佳化!$W1657)*12/3</f>
        <v>-0.40033285915211875</v>
      </c>
      <c r="AJ656" s="53"/>
      <c r="AK656" s="53"/>
      <c r="AL656" s="53"/>
      <c r="AM656" s="101">
        <v>655</v>
      </c>
      <c r="AN656" s="120">
        <f t="shared" si="131"/>
        <v>0.18366588552404428</v>
      </c>
      <c r="AO656" s="120">
        <f t="shared" si="132"/>
        <v>0.11191144087823165</v>
      </c>
      <c r="AP656" s="120">
        <f t="shared" si="133"/>
        <v>3.0397071471238962E-2</v>
      </c>
      <c r="AQ656" s="120">
        <f t="shared" si="134"/>
        <v>0.16531987747530036</v>
      </c>
      <c r="AR656" s="120">
        <f t="shared" si="135"/>
        <v>0.11000899738590755</v>
      </c>
      <c r="AS656" s="120">
        <f t="shared" si="136"/>
        <v>9.8379927582517707E-3</v>
      </c>
      <c r="AT656" s="120">
        <f t="shared" si="137"/>
        <v>8.9733014916501229E-3</v>
      </c>
      <c r="AU656" s="120">
        <f t="shared" si="138"/>
        <v>2.0895537324887796E-2</v>
      </c>
      <c r="AV656" s="120">
        <f t="shared" si="139"/>
        <v>0.18753237051075666</v>
      </c>
      <c r="AW656" s="120">
        <f t="shared" si="140"/>
        <v>0.1714575251797309</v>
      </c>
      <c r="AX656" s="120">
        <f t="shared" si="141"/>
        <v>1</v>
      </c>
      <c r="AY656" s="120">
        <f>SUMPRODUCT(AN656:AW656,幕後結果_最佳化!$Z$1005:$AI$1005)</f>
        <v>4.2676084184592275E-2</v>
      </c>
      <c r="AZ656" s="120">
        <f>(SUMPRODUCT(AN656:AW656,MMULT(AN656:AW656,幕後結果!$AB$9:$AK$18)))*252</f>
        <v>4.0813513398951499E-2</v>
      </c>
      <c r="BA656" s="120">
        <f t="shared" si="142"/>
        <v>0.20202354664481936</v>
      </c>
      <c r="BB656" s="115">
        <f t="shared" si="143"/>
        <v>-1.1083649362982194E-3</v>
      </c>
      <c r="BC656" s="53"/>
      <c r="BD656" s="53"/>
    </row>
    <row r="657" spans="1:56">
      <c r="A657" s="88">
        <v>656</v>
      </c>
      <c r="B657" s="116">
        <v>0.83594652851667983</v>
      </c>
      <c r="C657" s="116">
        <v>0.99100296319861458</v>
      </c>
      <c r="D657" s="116">
        <v>0.26491478645734046</v>
      </c>
      <c r="E657" s="116">
        <v>0.22943426922258214</v>
      </c>
      <c r="F657" s="116">
        <v>0.1383438304279796</v>
      </c>
      <c r="G657" s="116">
        <v>0.18796993171351994</v>
      </c>
      <c r="H657" s="116">
        <v>0.49704161926262103</v>
      </c>
      <c r="I657" s="116">
        <v>0.74154353071693757</v>
      </c>
      <c r="J657" s="116">
        <v>9.8503275891306918E-2</v>
      </c>
      <c r="K657" s="97">
        <v>0.94364256663361235</v>
      </c>
      <c r="L657" s="98"/>
      <c r="M657" s="99">
        <v>656</v>
      </c>
      <c r="N657" s="119">
        <v>0.97793405029259961</v>
      </c>
      <c r="O657" s="119">
        <v>2.3657400543645828</v>
      </c>
      <c r="P657" s="119">
        <v>-0.62826619513782311</v>
      </c>
      <c r="Q657" s="119">
        <v>-0.74071124706178748</v>
      </c>
      <c r="R657" s="119">
        <v>-1.0877903720585982</v>
      </c>
      <c r="S657" s="119">
        <v>-0.88540198272123805</v>
      </c>
      <c r="T657" s="119">
        <v>-7.4156287690306357E-3</v>
      </c>
      <c r="U657" s="116">
        <v>0.64811134218798361</v>
      </c>
      <c r="V657" s="116">
        <v>-1.2901270430885903</v>
      </c>
      <c r="W657" s="91">
        <v>1.5861077605426634</v>
      </c>
      <c r="X657" s="53"/>
      <c r="Y657" s="92">
        <v>656</v>
      </c>
      <c r="Z657" s="116">
        <f>(幕後結果!$AB$2+幕後結果!$AB$4*幕後結果_最佳化!$N1658)*12/3</f>
        <v>1.8286696688647275</v>
      </c>
      <c r="AA657" s="116">
        <f>(幕後結果!$AC$2+幕後結果!$AC$4*幕後結果_最佳化!$O1658)*12/3</f>
        <v>1.9349608155431632</v>
      </c>
      <c r="AB657" s="116">
        <f>(幕後結果!$AD$2+幕後結果!$AD$4*幕後結果_最佳化!$P1658)*12/3</f>
        <v>-9.569911036459984E-2</v>
      </c>
      <c r="AC657" s="116">
        <f>(幕後結果!$AE$2+幕後結果!$AE$4*幕後結果_最佳化!$Q1658)*12/3</f>
        <v>-0.27912519424239957</v>
      </c>
      <c r="AD657" s="116">
        <f>(幕後結果!$AF$2+幕後結果!$AF$4*幕後結果_最佳化!$R1658)*12/3</f>
        <v>-0.97178754588619565</v>
      </c>
      <c r="AE657" s="116">
        <f>(幕後結果!$AG$2+幕後結果!$AG$4*幕後結果_最佳化!$S1658)*12/3</f>
        <v>0.10688191873579123</v>
      </c>
      <c r="AF657" s="116">
        <f>(幕後結果!$AH$2+幕後結果!$AH$4*幕後結果_最佳化!$T1658)*12/3</f>
        <v>0.16288098199061354</v>
      </c>
      <c r="AG657" s="116">
        <f>(幕後結果!$AI$2+幕後結果!$AI$4*幕後結果_最佳化!$U1658)*12/3</f>
        <v>0.3051133130683284</v>
      </c>
      <c r="AH657" s="116">
        <f>(幕後結果!$AJ$2+幕後結果!$AJ$4*幕後結果_最佳化!$V1658)*12/3</f>
        <v>-0.77144959850236761</v>
      </c>
      <c r="AI657" s="93">
        <f>(幕後結果!$AK$2+幕後結果!$AK$4*幕後結果_最佳化!$W1658)*12/3</f>
        <v>0.56201956216239046</v>
      </c>
      <c r="AJ657" s="53"/>
      <c r="AK657" s="53"/>
      <c r="AL657" s="53"/>
      <c r="AM657" s="101">
        <v>656</v>
      </c>
      <c r="AN657" s="120">
        <f t="shared" si="131"/>
        <v>6.6000432120242591E-2</v>
      </c>
      <c r="AO657" s="120">
        <f t="shared" si="132"/>
        <v>3.0579556641752804E-2</v>
      </c>
      <c r="AP657" s="120">
        <f t="shared" si="133"/>
        <v>0.14763492464573577</v>
      </c>
      <c r="AQ657" s="120">
        <f t="shared" si="134"/>
        <v>4.2919595035637498E-2</v>
      </c>
      <c r="AR657" s="120">
        <f t="shared" si="135"/>
        <v>9.3417860642709794E-2</v>
      </c>
      <c r="AS657" s="120">
        <f t="shared" si="136"/>
        <v>2.1031184117990757E-2</v>
      </c>
      <c r="AT657" s="120">
        <f t="shared" si="137"/>
        <v>0.13096003141975018</v>
      </c>
      <c r="AU657" s="120">
        <f t="shared" si="138"/>
        <v>0.17288230478315844</v>
      </c>
      <c r="AV657" s="120">
        <f t="shared" si="139"/>
        <v>0.18565034501608743</v>
      </c>
      <c r="AW657" s="120">
        <f t="shared" si="140"/>
        <v>0.1089237655769348</v>
      </c>
      <c r="AX657" s="120">
        <f t="shared" si="141"/>
        <v>1</v>
      </c>
      <c r="AY657" s="120">
        <f>SUMPRODUCT(AN657:AW657,幕後結果_最佳化!$Z$1005:$AI$1005)</f>
        <v>-1.7426604846309673E-2</v>
      </c>
      <c r="AZ657" s="120">
        <f>(SUMPRODUCT(AN657:AW657,MMULT(AN657:AW657,幕後結果!$AB$9:$AK$18)))*252</f>
        <v>2.5158807914880191E-2</v>
      </c>
      <c r="BA657" s="120">
        <f t="shared" si="142"/>
        <v>0.15861528272798997</v>
      </c>
      <c r="BB657" s="115">
        <f t="shared" si="143"/>
        <v>-0.38033286458130283</v>
      </c>
      <c r="BC657" s="53"/>
      <c r="BD657" s="53"/>
    </row>
    <row r="658" spans="1:56">
      <c r="A658" s="88">
        <v>657</v>
      </c>
      <c r="B658" s="116">
        <v>0.21660504258659197</v>
      </c>
      <c r="C658" s="116">
        <v>0.25600180360894198</v>
      </c>
      <c r="D658" s="116">
        <v>0.5798753438066746</v>
      </c>
      <c r="E658" s="116">
        <v>1.1853153108623005E-3</v>
      </c>
      <c r="F658" s="116">
        <v>7.1609326670067919E-2</v>
      </c>
      <c r="G658" s="116">
        <v>0.76951293471400395</v>
      </c>
      <c r="H658" s="116">
        <v>0.57046085821854353</v>
      </c>
      <c r="I658" s="116">
        <v>0.50485499966265479</v>
      </c>
      <c r="J658" s="116">
        <v>0.25281767087034468</v>
      </c>
      <c r="K658" s="97">
        <v>0.86570136193913005</v>
      </c>
      <c r="L658" s="98"/>
      <c r="M658" s="99">
        <v>657</v>
      </c>
      <c r="N658" s="119">
        <v>-0.78371035489305085</v>
      </c>
      <c r="O658" s="119">
        <v>-0.65572107348434827</v>
      </c>
      <c r="P658" s="119">
        <v>0.20157458910158865</v>
      </c>
      <c r="Q658" s="119">
        <v>-3.039383255854172</v>
      </c>
      <c r="R658" s="119">
        <v>-1.4639095878597999</v>
      </c>
      <c r="S658" s="119">
        <v>0.7372437529475907</v>
      </c>
      <c r="T658" s="119">
        <v>0.17754759506967169</v>
      </c>
      <c r="U658" s="116">
        <v>1.2169979833785975E-2</v>
      </c>
      <c r="V658" s="116">
        <v>-0.66564921432032109</v>
      </c>
      <c r="W658" s="91">
        <v>1.1062986495536149</v>
      </c>
      <c r="X658" s="53"/>
      <c r="Y658" s="92">
        <v>657</v>
      </c>
      <c r="Z658" s="116">
        <f>(幕後結果!$AB$2+幕後結果!$AB$4*幕後結果_最佳化!$N1659)*12/3</f>
        <v>-0.99559360635823335</v>
      </c>
      <c r="AA658" s="116">
        <f>(幕後結果!$AC$2+幕後結果!$AC$4*幕後結果_最佳化!$O1659)*12/3</f>
        <v>-0.14195416512383613</v>
      </c>
      <c r="AB658" s="116">
        <f>(幕後結果!$AD$2+幕後結果!$AD$4*幕後結果_最佳化!$P1659)*12/3</f>
        <v>-6.2618980459688348E-3</v>
      </c>
      <c r="AC658" s="116">
        <f>(幕後結果!$AE$2+幕後結果!$AE$4*幕後結果_最佳化!$Q1659)*12/3</f>
        <v>-2.2988459971490274</v>
      </c>
      <c r="AD658" s="116">
        <f>(幕後結果!$AF$2+幕後結果!$AF$4*幕後結果_最佳化!$R1659)*12/3</f>
        <v>-1.3458413442794062</v>
      </c>
      <c r="AE658" s="116">
        <f>(幕後結果!$AG$2+幕後結果!$AG$4*幕後結果_最佳化!$S1659)*12/3</f>
        <v>0.14063121927469741</v>
      </c>
      <c r="AF658" s="116">
        <f>(幕後結果!$AH$2+幕後結果!$AH$4*幕後結果_最佳化!$T1659)*12/3</f>
        <v>-0.21500920245329533</v>
      </c>
      <c r="AG658" s="116">
        <f>(幕後結果!$AI$2+幕後結果!$AI$4*幕後結果_最佳化!$U1659)*12/3</f>
        <v>-0.32797039857036425</v>
      </c>
      <c r="AH658" s="116">
        <f>(幕後結果!$AJ$2+幕後結果!$AJ$4*幕後結果_最佳化!$V1659)*12/3</f>
        <v>-0.99557044153423968</v>
      </c>
      <c r="AI658" s="93">
        <f>(幕後結果!$AK$2+幕後結果!$AK$4*幕後結果_最佳化!$W1659)*12/3</f>
        <v>0.36765857624519521</v>
      </c>
      <c r="AJ658" s="53"/>
      <c r="AK658" s="53"/>
      <c r="AL658" s="53"/>
      <c r="AM658" s="101">
        <v>657</v>
      </c>
      <c r="AN658" s="120">
        <f t="shared" si="131"/>
        <v>8.7673792925279631E-2</v>
      </c>
      <c r="AO658" s="120">
        <f t="shared" si="132"/>
        <v>4.4234255305292604E-2</v>
      </c>
      <c r="AP658" s="120">
        <f t="shared" si="133"/>
        <v>2.1809909625469608E-3</v>
      </c>
      <c r="AQ658" s="120">
        <f t="shared" si="134"/>
        <v>0.13025903985647427</v>
      </c>
      <c r="AR658" s="120">
        <f t="shared" si="135"/>
        <v>0.13119593977533822</v>
      </c>
      <c r="AS658" s="120">
        <f t="shared" si="136"/>
        <v>0.13915443048180529</v>
      </c>
      <c r="AT658" s="120">
        <f t="shared" si="137"/>
        <v>0.10037682556747668</v>
      </c>
      <c r="AU658" s="120">
        <f t="shared" si="138"/>
        <v>5.9291507043516503E-2</v>
      </c>
      <c r="AV658" s="120">
        <f t="shared" si="139"/>
        <v>0.14774060297528638</v>
      </c>
      <c r="AW658" s="120">
        <f t="shared" si="140"/>
        <v>0.15789261510698366</v>
      </c>
      <c r="AX658" s="120">
        <f t="shared" si="141"/>
        <v>1.0000000000000002</v>
      </c>
      <c r="AY658" s="120">
        <f>SUMPRODUCT(AN658:AW658,幕後結果_最佳化!$Z$1005:$AI$1005)</f>
        <v>6.2601409731016938E-2</v>
      </c>
      <c r="AZ658" s="120">
        <f>(SUMPRODUCT(AN658:AW658,MMULT(AN658:AW658,幕後結果!$AB$9:$AK$18)))*252</f>
        <v>2.694254683321257E-2</v>
      </c>
      <c r="BA658" s="120">
        <f t="shared" si="142"/>
        <v>0.16414184973129969</v>
      </c>
      <c r="BB658" s="115">
        <f t="shared" si="143"/>
        <v>0.12002673153292812</v>
      </c>
      <c r="BC658" s="53"/>
      <c r="BD658" s="53"/>
    </row>
    <row r="659" spans="1:56">
      <c r="A659" s="88">
        <v>658</v>
      </c>
      <c r="B659" s="116">
        <v>0.34556758161409751</v>
      </c>
      <c r="C659" s="116">
        <v>0.71758292344444774</v>
      </c>
      <c r="D659" s="116">
        <v>0.37780720798742928</v>
      </c>
      <c r="E659" s="116">
        <v>0.63940833241946482</v>
      </c>
      <c r="F659" s="116">
        <v>0.32468670087405638</v>
      </c>
      <c r="G659" s="116">
        <v>0.51103818155144975</v>
      </c>
      <c r="H659" s="116">
        <v>0.33768582485079501</v>
      </c>
      <c r="I659" s="116">
        <v>0.76648325526799788</v>
      </c>
      <c r="J659" s="116">
        <v>0.73697470295606227</v>
      </c>
      <c r="K659" s="97">
        <v>0.35585216499096073</v>
      </c>
      <c r="L659" s="98"/>
      <c r="M659" s="99">
        <v>658</v>
      </c>
      <c r="N659" s="119">
        <v>-0.3973150327990731</v>
      </c>
      <c r="O659" s="119">
        <v>0.57567606990269993</v>
      </c>
      <c r="P659" s="119">
        <v>-0.31124494695909288</v>
      </c>
      <c r="Q659" s="119">
        <v>0.35687773943460699</v>
      </c>
      <c r="R659" s="119">
        <v>-0.45463284417450156</v>
      </c>
      <c r="S659" s="119">
        <v>2.7672149219851921E-2</v>
      </c>
      <c r="T659" s="119">
        <v>-0.41878721450741324</v>
      </c>
      <c r="U659" s="116">
        <v>0.72731421927274753</v>
      </c>
      <c r="V659" s="116">
        <v>0.63404631905902253</v>
      </c>
      <c r="W659" s="91">
        <v>-0.36956809108913308</v>
      </c>
      <c r="X659" s="53"/>
      <c r="Y659" s="92">
        <v>658</v>
      </c>
      <c r="Z659" s="116">
        <f>(幕後結果!$AB$2+幕後結果!$AB$4*幕後結果_最佳化!$N1660)*12/3</f>
        <v>-0.37612573038075209</v>
      </c>
      <c r="AA659" s="116">
        <f>(幕後結果!$AC$2+幕後結果!$AC$4*幕後結果_最佳化!$O1660)*12/3</f>
        <v>0.72157849012490127</v>
      </c>
      <c r="AB659" s="116">
        <f>(幕後結果!$AD$2+幕後結果!$AD$4*幕後結果_最佳化!$P1660)*12/3</f>
        <v>-0.24377795609158917</v>
      </c>
      <c r="AC659" s="116">
        <f>(幕後結果!$AE$2+幕後結果!$AE$4*幕後結果_最佳化!$Q1660)*12/3</f>
        <v>0.26062847666410544</v>
      </c>
      <c r="AD659" s="116">
        <f>(幕後結果!$AF$2+幕後結果!$AF$4*幕後結果_最佳化!$R1660)*12/3</f>
        <v>-0.77601786113744664</v>
      </c>
      <c r="AE659" s="116">
        <f>(幕後結果!$AG$2+幕後結果!$AG$4*幕後結果_最佳化!$S1660)*12/3</f>
        <v>0.64433527555049042</v>
      </c>
      <c r="AF659" s="116">
        <f>(幕後結果!$AH$2+幕後結果!$AH$4*幕後結果_最佳化!$T1660)*12/3</f>
        <v>-0.23395643979531286</v>
      </c>
      <c r="AG659" s="116">
        <f>(幕後結果!$AI$2+幕後結果!$AI$4*幕後結果_最佳化!$U1660)*12/3</f>
        <v>0.34215900895211687</v>
      </c>
      <c r="AH659" s="116">
        <f>(幕後結果!$AJ$2+幕後結果!$AJ$4*幕後結果_最佳化!$V1660)*12/3</f>
        <v>-5.3313969687221408E-2</v>
      </c>
      <c r="AI659" s="93">
        <f>(幕後結果!$AK$2+幕後結果!$AK$4*幕後結果_最佳化!$W1660)*12/3</f>
        <v>0.12504755142922247</v>
      </c>
      <c r="AJ659" s="53"/>
      <c r="AK659" s="53"/>
      <c r="AL659" s="53"/>
      <c r="AM659" s="101">
        <v>658</v>
      </c>
      <c r="AN659" s="120">
        <f t="shared" si="131"/>
        <v>0.10315877907131624</v>
      </c>
      <c r="AO659" s="120">
        <f t="shared" si="132"/>
        <v>9.1707567178914068E-2</v>
      </c>
      <c r="AP659" s="120">
        <f t="shared" si="133"/>
        <v>0.18201162141006727</v>
      </c>
      <c r="AQ659" s="120">
        <f t="shared" si="134"/>
        <v>0.12748085826611733</v>
      </c>
      <c r="AR659" s="120">
        <f t="shared" si="135"/>
        <v>0.12808882677928887</v>
      </c>
      <c r="AS659" s="120">
        <f t="shared" si="136"/>
        <v>0.10032696012319557</v>
      </c>
      <c r="AT659" s="120">
        <f t="shared" si="137"/>
        <v>0.17553739572492705</v>
      </c>
      <c r="AU659" s="120">
        <f t="shared" si="138"/>
        <v>6.4312416293177604E-2</v>
      </c>
      <c r="AV659" s="120">
        <f t="shared" si="139"/>
        <v>2.1573020981132039E-2</v>
      </c>
      <c r="AW659" s="120">
        <f t="shared" si="140"/>
        <v>5.802554171863929E-3</v>
      </c>
      <c r="AX659" s="120">
        <f t="shared" si="141"/>
        <v>0.99999999999999989</v>
      </c>
      <c r="AY659" s="120">
        <f>SUMPRODUCT(AN659:AW659,幕後結果_最佳化!$Z$1005:$AI$1005)</f>
        <v>5.5994373736931252E-2</v>
      </c>
      <c r="AZ659" s="120">
        <f>(SUMPRODUCT(AN659:AW659,MMULT(AN659:AW659,幕後結果!$AB$9:$AK$18)))*252</f>
        <v>2.7885910453844386E-2</v>
      </c>
      <c r="BA659" s="120">
        <f t="shared" si="142"/>
        <v>0.16699074960561255</v>
      </c>
      <c r="BB659" s="115">
        <f t="shared" si="143"/>
        <v>7.8413767037136234E-2</v>
      </c>
      <c r="BC659" s="53"/>
      <c r="BD659" s="53"/>
    </row>
    <row r="660" spans="1:56">
      <c r="A660" s="88">
        <v>659</v>
      </c>
      <c r="B660" s="116">
        <v>0.6449877456947346</v>
      </c>
      <c r="C660" s="116">
        <v>0.13702687949438475</v>
      </c>
      <c r="D660" s="116">
        <v>0.28852330294692141</v>
      </c>
      <c r="E660" s="116">
        <v>0.64036346529847998</v>
      </c>
      <c r="F660" s="116">
        <v>0.33047724383879973</v>
      </c>
      <c r="G660" s="116">
        <v>0.19399888240350593</v>
      </c>
      <c r="H660" s="116">
        <v>0.73607527600363465</v>
      </c>
      <c r="I660" s="116">
        <v>0.4156286823290809</v>
      </c>
      <c r="J660" s="116">
        <v>0.68253104761628669</v>
      </c>
      <c r="K660" s="97">
        <v>0.48945498083336636</v>
      </c>
      <c r="L660" s="98"/>
      <c r="M660" s="99">
        <v>659</v>
      </c>
      <c r="N660" s="119">
        <v>0.37182317373553664</v>
      </c>
      <c r="O660" s="119">
        <v>-1.0937747999306708</v>
      </c>
      <c r="P660" s="119">
        <v>-0.55770388275123084</v>
      </c>
      <c r="Q660" s="119">
        <v>0.3594304892748254</v>
      </c>
      <c r="R660" s="119">
        <v>-0.43859573536710006</v>
      </c>
      <c r="S660" s="119">
        <v>-0.86325411784263573</v>
      </c>
      <c r="T660" s="119">
        <v>0.63129225819812751</v>
      </c>
      <c r="U660" s="116">
        <v>-0.21308923037762087</v>
      </c>
      <c r="V660" s="116">
        <v>0.47478825566881033</v>
      </c>
      <c r="W660" s="91">
        <v>-2.6435521896210446E-2</v>
      </c>
      <c r="X660" s="53"/>
      <c r="Y660" s="92">
        <v>659</v>
      </c>
      <c r="Z660" s="116">
        <f>(幕後結果!$AB$2+幕後結果!$AB$4*幕後結果_最佳化!$N1661)*12/3</f>
        <v>0.85695444396784415</v>
      </c>
      <c r="AA660" s="116">
        <f>(幕後結果!$AC$2+幕後結果!$AC$4*幕後結果_最佳化!$O1661)*12/3</f>
        <v>-0.51577271304842565</v>
      </c>
      <c r="AB660" s="116">
        <f>(幕後結果!$AD$2+幕後結果!$AD$4*幕後結果_最佳化!$P1661)*12/3</f>
        <v>-0.39033487824046653</v>
      </c>
      <c r="AC660" s="116">
        <f>(幕後結果!$AE$2+幕後結果!$AE$4*幕後結果_最佳化!$Q1661)*12/3</f>
        <v>0.24796410170139452</v>
      </c>
      <c r="AD660" s="116">
        <f>(幕後結果!$AF$2+幕後結果!$AF$4*幕後結果_最佳化!$R1661)*12/3</f>
        <v>-0.65842647496707807</v>
      </c>
      <c r="AE660" s="116">
        <f>(幕後結果!$AG$2+幕後結果!$AG$4*幕後結果_最佳化!$S1661)*12/3</f>
        <v>4.6123018067315003E-2</v>
      </c>
      <c r="AF660" s="116">
        <f>(幕後結果!$AH$2+幕後結果!$AH$4*幕後結果_最佳化!$T1661)*12/3</f>
        <v>0.16303242081253838</v>
      </c>
      <c r="AG660" s="116">
        <f>(幕後結果!$AI$2+幕後結果!$AI$4*幕後結果_最佳化!$U1661)*12/3</f>
        <v>-0.33413767426468155</v>
      </c>
      <c r="AH660" s="116">
        <f>(幕後結果!$AJ$2+幕後結果!$AJ$4*幕後結果_最佳化!$V1661)*12/3</f>
        <v>-0.21239204618073038</v>
      </c>
      <c r="AI660" s="93">
        <f>(幕後結果!$AK$2+幕後結果!$AK$4*幕後結果_最佳化!$W1661)*12/3</f>
        <v>0.24373987351941295</v>
      </c>
      <c r="AJ660" s="53"/>
      <c r="AK660" s="53"/>
      <c r="AL660" s="53"/>
      <c r="AM660" s="101">
        <v>659</v>
      </c>
      <c r="AN660" s="120">
        <f t="shared" si="131"/>
        <v>3.2142686759342287E-2</v>
      </c>
      <c r="AO660" s="120">
        <f t="shared" si="132"/>
        <v>5.9419291093356301E-2</v>
      </c>
      <c r="AP660" s="120">
        <f t="shared" si="133"/>
        <v>3.0731880363709385E-3</v>
      </c>
      <c r="AQ660" s="120">
        <f t="shared" si="134"/>
        <v>0.10442509575816739</v>
      </c>
      <c r="AR660" s="120">
        <f t="shared" si="135"/>
        <v>0.14039371637009157</v>
      </c>
      <c r="AS660" s="120">
        <f t="shared" si="136"/>
        <v>0.1356377500970119</v>
      </c>
      <c r="AT660" s="120">
        <f t="shared" si="137"/>
        <v>0.14772424110227284</v>
      </c>
      <c r="AU660" s="120">
        <f t="shared" si="138"/>
        <v>0.15482356060830635</v>
      </c>
      <c r="AV660" s="120">
        <f t="shared" si="139"/>
        <v>8.7561298129645429E-2</v>
      </c>
      <c r="AW660" s="120">
        <f t="shared" si="140"/>
        <v>0.1347991720454351</v>
      </c>
      <c r="AX660" s="120">
        <f t="shared" si="141"/>
        <v>1</v>
      </c>
      <c r="AY660" s="120">
        <f>SUMPRODUCT(AN660:AW660,幕後結果_最佳化!$Z$1005:$AI$1005)</f>
        <v>5.6575321569685325E-2</v>
      </c>
      <c r="AZ660" s="120">
        <f>(SUMPRODUCT(AN660:AW660,MMULT(AN660:AW660,幕後結果!$AB$9:$AK$18)))*252</f>
        <v>2.0095653223690214E-2</v>
      </c>
      <c r="BA660" s="120">
        <f t="shared" si="142"/>
        <v>0.14175913806062104</v>
      </c>
      <c r="BB660" s="115">
        <f t="shared" si="143"/>
        <v>9.6468712753016952E-2</v>
      </c>
      <c r="BC660" s="53"/>
      <c r="BD660" s="53"/>
    </row>
    <row r="661" spans="1:56">
      <c r="A661" s="88">
        <v>660</v>
      </c>
      <c r="B661" s="116">
        <v>0.24981601735477765</v>
      </c>
      <c r="C661" s="116">
        <v>0.12109528221920551</v>
      </c>
      <c r="D661" s="116">
        <v>0.28006646230545451</v>
      </c>
      <c r="E661" s="116">
        <v>0.74821454173098645</v>
      </c>
      <c r="F661" s="116">
        <v>0.3977276643635852</v>
      </c>
      <c r="G661" s="116">
        <v>0.42797501748139388</v>
      </c>
      <c r="H661" s="116">
        <v>0.41339380849998109</v>
      </c>
      <c r="I661" s="116">
        <v>0.40360757158450977</v>
      </c>
      <c r="J661" s="116">
        <v>0.26107663689149141</v>
      </c>
      <c r="K661" s="97">
        <v>0.30560356273654454</v>
      </c>
      <c r="L661" s="98"/>
      <c r="M661" s="99">
        <v>660</v>
      </c>
      <c r="N661" s="119">
        <v>-0.67506883186559952</v>
      </c>
      <c r="O661" s="119">
        <v>-1.1695289994765647</v>
      </c>
      <c r="P661" s="119">
        <v>-0.5826440804346682</v>
      </c>
      <c r="Q661" s="119">
        <v>0.66888174408475498</v>
      </c>
      <c r="R661" s="119">
        <v>-0.2592331841763596</v>
      </c>
      <c r="S661" s="119">
        <v>-0.18153197841206412</v>
      </c>
      <c r="T661" s="119">
        <v>-0.21882340131772365</v>
      </c>
      <c r="U661" s="116">
        <v>-0.24402024161215596</v>
      </c>
      <c r="V661" s="116">
        <v>-0.64002972628433419</v>
      </c>
      <c r="W661" s="91">
        <v>-0.50835112027288476</v>
      </c>
      <c r="X661" s="53"/>
      <c r="Y661" s="92">
        <v>660</v>
      </c>
      <c r="Z661" s="116">
        <f>(幕後結果!$AB$2+幕後結果!$AB$4*幕後結果_最佳化!$N1662)*12/3</f>
        <v>-0.82141982716220718</v>
      </c>
      <c r="AA661" s="116">
        <f>(幕後結果!$AC$2+幕後結果!$AC$4*幕後結果_最佳化!$O1662)*12/3</f>
        <v>-0.51617470339754334</v>
      </c>
      <c r="AB661" s="116">
        <f>(幕後結果!$AD$2+幕後結果!$AD$4*幕後結果_最佳化!$P1662)*12/3</f>
        <v>-0.62380759282315268</v>
      </c>
      <c r="AC661" s="116">
        <f>(幕後結果!$AE$2+幕後結果!$AE$4*幕後結果_最佳化!$Q1662)*12/3</f>
        <v>0.31218930799271938</v>
      </c>
      <c r="AD661" s="116">
        <f>(幕後結果!$AF$2+幕後結果!$AF$4*幕後結果_最佳化!$R1662)*12/3</f>
        <v>-0.72596597562968446</v>
      </c>
      <c r="AE661" s="116">
        <f>(幕後結果!$AG$2+幕後結果!$AG$4*幕後結果_最佳化!$S1662)*12/3</f>
        <v>0.40545624542777209</v>
      </c>
      <c r="AF661" s="116">
        <f>(幕後結果!$AH$2+幕後結果!$AH$4*幕後結果_最佳化!$T1662)*12/3</f>
        <v>-0.3207230530250515</v>
      </c>
      <c r="AG661" s="116">
        <f>(幕後結果!$AI$2+幕後結果!$AI$4*幕後結果_最佳化!$U1662)*12/3</f>
        <v>-0.24419392634131321</v>
      </c>
      <c r="AH661" s="116">
        <f>(幕後結果!$AJ$2+幕後結果!$AJ$4*幕後結果_最佳化!$V1662)*12/3</f>
        <v>-0.87955144522058004</v>
      </c>
      <c r="AI661" s="93">
        <f>(幕後結果!$AK$2+幕後結果!$AK$4*幕後結果_最佳化!$W1662)*12/3</f>
        <v>-0.3427177425349493</v>
      </c>
      <c r="AJ661" s="53"/>
      <c r="AK661" s="53"/>
      <c r="AL661" s="53"/>
      <c r="AM661" s="101">
        <v>660</v>
      </c>
      <c r="AN661" s="120">
        <f t="shared" si="131"/>
        <v>3.9283581880468252E-2</v>
      </c>
      <c r="AO661" s="120">
        <f t="shared" si="132"/>
        <v>0.12882543262187118</v>
      </c>
      <c r="AP661" s="120">
        <f t="shared" si="133"/>
        <v>0.12245559783962243</v>
      </c>
      <c r="AQ661" s="120">
        <f t="shared" si="134"/>
        <v>0.12485644591329664</v>
      </c>
      <c r="AR661" s="120">
        <f t="shared" si="135"/>
        <v>3.3623779803494069E-2</v>
      </c>
      <c r="AS661" s="120">
        <f t="shared" si="136"/>
        <v>0.13908113525404156</v>
      </c>
      <c r="AT661" s="120">
        <f t="shared" si="137"/>
        <v>3.8065764679612677E-3</v>
      </c>
      <c r="AU661" s="120">
        <f t="shared" si="138"/>
        <v>0.12678681774474945</v>
      </c>
      <c r="AV661" s="120">
        <f t="shared" si="139"/>
        <v>0.1412463376042658</v>
      </c>
      <c r="AW661" s="120">
        <f t="shared" si="140"/>
        <v>0.14003429487022934</v>
      </c>
      <c r="AX661" s="120">
        <f t="shared" si="141"/>
        <v>1</v>
      </c>
      <c r="AY661" s="120">
        <f>SUMPRODUCT(AN661:AW661,幕後結果_最佳化!$Z$1005:$AI$1005)</f>
        <v>0.11739103529623154</v>
      </c>
      <c r="AZ661" s="120">
        <f>(SUMPRODUCT(AN661:AW661,MMULT(AN661:AW661,幕後結果!$AB$9:$AK$18)))*252</f>
        <v>2.4385835783131759E-2</v>
      </c>
      <c r="BA661" s="120">
        <f t="shared" si="142"/>
        <v>0.15615964838309465</v>
      </c>
      <c r="BB661" s="115">
        <f t="shared" si="143"/>
        <v>0.47701846198762132</v>
      </c>
      <c r="BC661" s="53"/>
      <c r="BD661" s="53"/>
    </row>
    <row r="662" spans="1:56">
      <c r="A662" s="88">
        <v>661</v>
      </c>
      <c r="B662" s="116">
        <v>0.26507826326049089</v>
      </c>
      <c r="C662" s="116">
        <v>0.64323960794137625</v>
      </c>
      <c r="D662" s="116">
        <v>0.73729301682156123</v>
      </c>
      <c r="E662" s="116">
        <v>0.84970758850379635</v>
      </c>
      <c r="F662" s="116">
        <v>0.61555711810711178</v>
      </c>
      <c r="G662" s="116">
        <v>0.27342821741707524</v>
      </c>
      <c r="H662" s="116">
        <v>0.14605732548270844</v>
      </c>
      <c r="I662" s="116">
        <v>0.52482428906012313</v>
      </c>
      <c r="J662" s="116">
        <v>0.60781459624738465</v>
      </c>
      <c r="K662" s="97">
        <v>0.97473374200079133</v>
      </c>
      <c r="L662" s="98"/>
      <c r="M662" s="99">
        <v>661</v>
      </c>
      <c r="N662" s="119">
        <v>-0.62776709233340444</v>
      </c>
      <c r="O662" s="119">
        <v>0.36713169797859091</v>
      </c>
      <c r="P662" s="119">
        <v>0.63502215384943328</v>
      </c>
      <c r="Q662" s="119">
        <v>1.0351800731845346</v>
      </c>
      <c r="R662" s="119">
        <v>0.29383267736161806</v>
      </c>
      <c r="S662" s="119">
        <v>-0.60247735128850177</v>
      </c>
      <c r="T662" s="119">
        <v>-1.0534939820477836</v>
      </c>
      <c r="U662" s="116">
        <v>6.2265475233270987E-2</v>
      </c>
      <c r="V662" s="116">
        <v>0.27362761816144676</v>
      </c>
      <c r="W662" s="91">
        <v>1.9554284911812272</v>
      </c>
      <c r="X662" s="53"/>
      <c r="Y662" s="92">
        <v>661</v>
      </c>
      <c r="Z662" s="116">
        <f>(幕後結果!$AB$2+幕後結果!$AB$4*幕後結果_最佳化!$N1663)*12/3</f>
        <v>-0.74558581354306119</v>
      </c>
      <c r="AA662" s="116">
        <f>(幕後結果!$AC$2+幕後結果!$AC$4*幕後結果_最佳化!$O1663)*12/3</f>
        <v>0.58383732075429606</v>
      </c>
      <c r="AB662" s="116">
        <f>(幕後結果!$AD$2+幕後結果!$AD$4*幕後結果_最佳化!$P1663)*12/3</f>
        <v>0.42691979074089459</v>
      </c>
      <c r="AC662" s="116">
        <f>(幕後結果!$AE$2+幕後結果!$AE$4*幕後結果_最佳化!$Q1663)*12/3</f>
        <v>0.83581380339413203</v>
      </c>
      <c r="AD662" s="116">
        <f>(幕後結果!$AF$2+幕後結果!$AF$4*幕後結果_最佳化!$R1663)*12/3</f>
        <v>-0.27508009300018027</v>
      </c>
      <c r="AE662" s="116">
        <f>(幕後結果!$AG$2+幕後結果!$AG$4*幕後結果_最佳化!$S1663)*12/3</f>
        <v>0.43075136531581421</v>
      </c>
      <c r="AF662" s="116">
        <f>(幕後結果!$AH$2+幕後結果!$AH$4*幕後結果_最佳化!$T1663)*12/3</f>
        <v>-0.47362546922906529</v>
      </c>
      <c r="AG662" s="116">
        <f>(幕後結果!$AI$2+幕後結果!$AI$4*幕後結果_最佳化!$U1663)*12/3</f>
        <v>0.13517385564070208</v>
      </c>
      <c r="AH662" s="116">
        <f>(幕後結果!$AJ$2+幕後結果!$AJ$4*幕後結果_最佳化!$V1663)*12/3</f>
        <v>-0.1916444795523907</v>
      </c>
      <c r="AI662" s="93">
        <f>(幕後結果!$AK$2+幕後結果!$AK$4*幕後結果_最佳化!$W1663)*12/3</f>
        <v>1.2932716948970817</v>
      </c>
      <c r="AJ662" s="53"/>
      <c r="AK662" s="53"/>
      <c r="AL662" s="53"/>
      <c r="AM662" s="101">
        <v>661</v>
      </c>
      <c r="AN662" s="120">
        <f t="shared" si="131"/>
        <v>0.10461770441720948</v>
      </c>
      <c r="AO662" s="120">
        <f t="shared" si="132"/>
        <v>8.8960338586949184E-2</v>
      </c>
      <c r="AP662" s="120">
        <f t="shared" si="133"/>
        <v>0.18664798008076472</v>
      </c>
      <c r="AQ662" s="120">
        <f t="shared" si="134"/>
        <v>1.5932987024620777E-2</v>
      </c>
      <c r="AR662" s="120">
        <f t="shared" si="135"/>
        <v>8.4028462492984637E-2</v>
      </c>
      <c r="AS662" s="120">
        <f t="shared" si="136"/>
        <v>3.6136133767893888E-2</v>
      </c>
      <c r="AT662" s="120">
        <f t="shared" si="137"/>
        <v>0.16344729559928536</v>
      </c>
      <c r="AU662" s="120">
        <f t="shared" si="138"/>
        <v>9.0372317009348779E-2</v>
      </c>
      <c r="AV662" s="120">
        <f t="shared" si="139"/>
        <v>0.17835666071419748</v>
      </c>
      <c r="AW662" s="120">
        <f t="shared" si="140"/>
        <v>5.1500120306745514E-2</v>
      </c>
      <c r="AX662" s="120">
        <f t="shared" si="141"/>
        <v>0.99999999999999978</v>
      </c>
      <c r="AY662" s="120">
        <f>SUMPRODUCT(AN662:AW662,幕後結果_最佳化!$Z$1005:$AI$1005)</f>
        <v>6.1622997695218486E-3</v>
      </c>
      <c r="AZ662" s="120">
        <f>(SUMPRODUCT(AN662:AW662,MMULT(AN662:AW662,幕後結果!$AB$9:$AK$18)))*252</f>
        <v>2.8749455894753674E-2</v>
      </c>
      <c r="BA662" s="120">
        <f t="shared" si="142"/>
        <v>0.16955664509170285</v>
      </c>
      <c r="BB662" s="115">
        <f t="shared" si="143"/>
        <v>-0.21666918574974733</v>
      </c>
      <c r="BC662" s="53"/>
      <c r="BD662" s="53"/>
    </row>
    <row r="663" spans="1:56">
      <c r="A663" s="88">
        <v>662</v>
      </c>
      <c r="B663" s="116">
        <v>0.6635893189967188</v>
      </c>
      <c r="C663" s="116">
        <v>0.3950251221252068</v>
      </c>
      <c r="D663" s="116">
        <v>0.47558446267580257</v>
      </c>
      <c r="E663" s="116">
        <v>0.80345974277331789</v>
      </c>
      <c r="F663" s="116">
        <v>0.51313297395981228</v>
      </c>
      <c r="G663" s="116">
        <v>0.88009076256666963</v>
      </c>
      <c r="H663" s="116">
        <v>0.3556658030927311</v>
      </c>
      <c r="I663" s="116">
        <v>0.67380446743843936</v>
      </c>
      <c r="J663" s="116">
        <v>0.59432271112446911</v>
      </c>
      <c r="K663" s="97">
        <v>0.96930279994180801</v>
      </c>
      <c r="L663" s="98"/>
      <c r="M663" s="99">
        <v>662</v>
      </c>
      <c r="N663" s="119">
        <v>0.42227903069631761</v>
      </c>
      <c r="O663" s="119">
        <v>-0.266245368853742</v>
      </c>
      <c r="P663" s="119">
        <v>-6.1238931116534924E-2</v>
      </c>
      <c r="Q663" s="119">
        <v>0.8540441731707995</v>
      </c>
      <c r="R663" s="119">
        <v>3.2925431879738357E-2</v>
      </c>
      <c r="S663" s="119">
        <v>1.1754406340592953</v>
      </c>
      <c r="T663" s="119">
        <v>-0.37006829296191279</v>
      </c>
      <c r="U663" s="116">
        <v>0.45044297282765838</v>
      </c>
      <c r="V663" s="116">
        <v>0.23867890200552269</v>
      </c>
      <c r="W663" s="91">
        <v>1.8706442990011687</v>
      </c>
      <c r="X663" s="53"/>
      <c r="Y663" s="92">
        <v>662</v>
      </c>
      <c r="Z663" s="116">
        <f>(幕後結果!$AB$2+幕後結果!$AB$4*幕後結果_最佳化!$N1664)*12/3</f>
        <v>0.93784512963333133</v>
      </c>
      <c r="AA663" s="116">
        <f>(幕後結果!$AC$2+幕後結果!$AC$4*幕後結果_最佳化!$O1664)*12/3</f>
        <v>7.532334767225432E-2</v>
      </c>
      <c r="AB663" s="116">
        <f>(幕後結果!$AD$2+幕後結果!$AD$4*幕後結果_最佳化!$P1664)*12/3</f>
        <v>5.7541256024053723E-2</v>
      </c>
      <c r="AC663" s="116">
        <f>(幕後結果!$AE$2+幕後結果!$AE$4*幕後結果_最佳化!$Q1664)*12/3</f>
        <v>0.73161684251435721</v>
      </c>
      <c r="AD663" s="116">
        <f>(幕後結果!$AF$2+幕後結果!$AF$4*幕後結果_最佳化!$R1664)*12/3</f>
        <v>-0.3327369333621274</v>
      </c>
      <c r="AE663" s="116">
        <f>(幕後結果!$AG$2+幕後結果!$AG$4*幕後結果_最佳化!$S1664)*12/3</f>
        <v>1.4914435539271189</v>
      </c>
      <c r="AF663" s="116">
        <f>(幕後結果!$AH$2+幕後結果!$AH$4*幕後結果_最佳化!$T1664)*12/3</f>
        <v>-0.15779512237790366</v>
      </c>
      <c r="AG663" s="116">
        <f>(幕後結果!$AI$2+幕後結果!$AI$4*幕後結果_最佳化!$U1664)*12/3</f>
        <v>0.37871078704383893</v>
      </c>
      <c r="AH663" s="116">
        <f>(幕後結果!$AJ$2+幕後結果!$AJ$4*幕後結果_最佳化!$V1664)*12/3</f>
        <v>9.021572291788349E-3</v>
      </c>
      <c r="AI663" s="93">
        <f>(幕後結果!$AK$2+幕後結果!$AK$4*幕後結果_最佳化!$W1664)*12/3</f>
        <v>1.553079369614178</v>
      </c>
      <c r="AJ663" s="53"/>
      <c r="AK663" s="53"/>
      <c r="AL663" s="53"/>
      <c r="AM663" s="101">
        <v>662</v>
      </c>
      <c r="AN663" s="120">
        <f t="shared" si="131"/>
        <v>7.5045850355122248E-2</v>
      </c>
      <c r="AO663" s="120">
        <f t="shared" si="132"/>
        <v>2.5167092866402948E-2</v>
      </c>
      <c r="AP663" s="120">
        <f t="shared" si="133"/>
        <v>0.18465311469506437</v>
      </c>
      <c r="AQ663" s="120">
        <f t="shared" si="134"/>
        <v>9.664119657036653E-2</v>
      </c>
      <c r="AR663" s="120">
        <f t="shared" si="135"/>
        <v>8.0146550591709428E-2</v>
      </c>
      <c r="AS663" s="120">
        <f t="shared" si="136"/>
        <v>1.2250517293345779E-2</v>
      </c>
      <c r="AT663" s="120">
        <f t="shared" si="137"/>
        <v>0.20256896269736174</v>
      </c>
      <c r="AU663" s="120">
        <f t="shared" si="138"/>
        <v>0.1964840034595795</v>
      </c>
      <c r="AV663" s="120">
        <f t="shared" si="139"/>
        <v>3.977876427667508E-2</v>
      </c>
      <c r="AW663" s="120">
        <f t="shared" si="140"/>
        <v>8.7263947194372415E-2</v>
      </c>
      <c r="AX663" s="120">
        <f t="shared" si="141"/>
        <v>1</v>
      </c>
      <c r="AY663" s="120">
        <f>SUMPRODUCT(AN663:AW663,幕後結果_最佳化!$Z$1005:$AI$1005)</f>
        <v>2.0451240060084905E-2</v>
      </c>
      <c r="AZ663" s="120">
        <f>(SUMPRODUCT(AN663:AW663,MMULT(AN663:AW663,幕後結果!$AB$9:$AK$18)))*252</f>
        <v>2.4372388374416507E-2</v>
      </c>
      <c r="BA663" s="120">
        <f t="shared" si="142"/>
        <v>0.15611658584025115</v>
      </c>
      <c r="BB663" s="115">
        <f t="shared" si="143"/>
        <v>-0.14379484293159062</v>
      </c>
      <c r="BC663" s="53"/>
      <c r="BD663" s="53"/>
    </row>
    <row r="664" spans="1:56">
      <c r="A664" s="88">
        <v>663</v>
      </c>
      <c r="B664" s="116">
        <v>0.49262789930393969</v>
      </c>
      <c r="C664" s="116">
        <v>0.96283528591186074</v>
      </c>
      <c r="D664" s="116">
        <v>0.7458946009711398</v>
      </c>
      <c r="E664" s="116">
        <v>0.11688015443215427</v>
      </c>
      <c r="F664" s="116">
        <v>0.46180258120517936</v>
      </c>
      <c r="G664" s="116">
        <v>0.96750702034374259</v>
      </c>
      <c r="H664" s="116">
        <v>0.13554938146328643</v>
      </c>
      <c r="I664" s="116">
        <v>0.92823477514438402</v>
      </c>
      <c r="J664" s="116">
        <v>0.2361324746816833</v>
      </c>
      <c r="K664" s="97">
        <v>0.20363806831769571</v>
      </c>
      <c r="L664" s="98"/>
      <c r="M664" s="99">
        <v>663</v>
      </c>
      <c r="N664" s="119">
        <v>-1.8480167874986433E-2</v>
      </c>
      <c r="O664" s="119">
        <v>1.7845802445478576</v>
      </c>
      <c r="P664" s="119">
        <v>0.66162622205875588</v>
      </c>
      <c r="Q664" s="119">
        <v>-1.1907281865716433</v>
      </c>
      <c r="R664" s="119">
        <v>-9.5893493236950164E-2</v>
      </c>
      <c r="S664" s="119">
        <v>1.8453546925928395</v>
      </c>
      <c r="T664" s="119">
        <v>-1.1005357480222906</v>
      </c>
      <c r="U664" s="116">
        <v>1.4627695429323508</v>
      </c>
      <c r="V664" s="116">
        <v>-0.71879871528619732</v>
      </c>
      <c r="W664" s="91">
        <v>-0.82869655325793856</v>
      </c>
      <c r="X664" s="53"/>
      <c r="Y664" s="92">
        <v>663</v>
      </c>
      <c r="Z664" s="116">
        <f>(幕後結果!$AB$2+幕後結果!$AB$4*幕後結果_最佳化!$N1665)*12/3</f>
        <v>0.23122124227142446</v>
      </c>
      <c r="AA664" s="116">
        <f>(幕後結果!$AC$2+幕後結果!$AC$4*幕後結果_最佳化!$O1665)*12/3</f>
        <v>1.5693635622465463</v>
      </c>
      <c r="AB664" s="116">
        <f>(幕後結果!$AD$2+幕後結果!$AD$4*幕後結果_最佳化!$P1665)*12/3</f>
        <v>0.66263345198058043</v>
      </c>
      <c r="AC664" s="116">
        <f>(幕後結果!$AE$2+幕後結果!$AE$4*幕後結果_最佳化!$Q1665)*12/3</f>
        <v>-0.62445525683831726</v>
      </c>
      <c r="AD664" s="116">
        <f>(幕後結果!$AF$2+幕後結果!$AF$4*幕後結果_最佳化!$R1665)*12/3</f>
        <v>-0.41981085516611455</v>
      </c>
      <c r="AE664" s="116">
        <f>(幕後結果!$AG$2+幕後結果!$AG$4*幕後結果_最佳化!$S1665)*12/3</f>
        <v>1.5374754398187767</v>
      </c>
      <c r="AF664" s="116">
        <f>(幕後結果!$AH$2+幕後結果!$AH$4*幕後結果_最佳化!$T1665)*12/3</f>
        <v>-0.37732634194779791</v>
      </c>
      <c r="AG664" s="116">
        <f>(幕後結果!$AI$2+幕後結果!$AI$4*幕後結果_最佳化!$U1665)*12/3</f>
        <v>0.97638816284385632</v>
      </c>
      <c r="AH664" s="116">
        <f>(幕後結果!$AJ$2+幕後結果!$AJ$4*幕後結果_最佳化!$V1665)*12/3</f>
        <v>-0.24661874984565635</v>
      </c>
      <c r="AI664" s="93">
        <f>(幕後結果!$AK$2+幕後結果!$AK$4*幕後結果_最佳化!$W1665)*12/3</f>
        <v>-6.3187785291082654E-2</v>
      </c>
      <c r="AJ664" s="53"/>
      <c r="AK664" s="53"/>
      <c r="AL664" s="53"/>
      <c r="AM664" s="101">
        <v>663</v>
      </c>
      <c r="AN664" s="120">
        <f t="shared" si="131"/>
        <v>5.0654816587486856E-2</v>
      </c>
      <c r="AO664" s="120">
        <f t="shared" si="132"/>
        <v>5.5631811922238275E-2</v>
      </c>
      <c r="AP664" s="120">
        <f t="shared" si="133"/>
        <v>8.0339767927486344E-2</v>
      </c>
      <c r="AQ664" s="120">
        <f t="shared" si="134"/>
        <v>0.17015785658860819</v>
      </c>
      <c r="AR664" s="120">
        <f t="shared" si="135"/>
        <v>6.4300446021830382E-2</v>
      </c>
      <c r="AS664" s="120">
        <f t="shared" si="136"/>
        <v>0.1483944995026944</v>
      </c>
      <c r="AT664" s="120">
        <f t="shared" si="137"/>
        <v>2.9599543486449827E-2</v>
      </c>
      <c r="AU664" s="120">
        <f t="shared" si="138"/>
        <v>8.1143065906979228E-2</v>
      </c>
      <c r="AV664" s="120">
        <f t="shared" si="139"/>
        <v>0.20005054723644666</v>
      </c>
      <c r="AW664" s="120">
        <f t="shared" si="140"/>
        <v>0.11972764481977984</v>
      </c>
      <c r="AX664" s="120">
        <f t="shared" si="141"/>
        <v>0.99999999999999989</v>
      </c>
      <c r="AY664" s="120">
        <f>SUMPRODUCT(AN664:AW664,幕後結果_最佳化!$Z$1005:$AI$1005)</f>
        <v>7.049031081023141E-2</v>
      </c>
      <c r="AZ664" s="120">
        <f>(SUMPRODUCT(AN664:AW664,MMULT(AN664:AW664,幕後結果!$AB$9:$AK$18)))*252</f>
        <v>2.664835578173539E-2</v>
      </c>
      <c r="BA664" s="120">
        <f t="shared" si="142"/>
        <v>0.16324324115177138</v>
      </c>
      <c r="BB664" s="115">
        <f t="shared" si="143"/>
        <v>0.16901349553933445</v>
      </c>
      <c r="BC664" s="53"/>
      <c r="BD664" s="53"/>
    </row>
    <row r="665" spans="1:56">
      <c r="A665" s="88">
        <v>664</v>
      </c>
      <c r="B665" s="116">
        <v>0.69557620236741613</v>
      </c>
      <c r="C665" s="116">
        <v>0.55659909165755916</v>
      </c>
      <c r="D665" s="116">
        <v>0.42248064716504086</v>
      </c>
      <c r="E665" s="116">
        <v>0.1610109044339525</v>
      </c>
      <c r="F665" s="116">
        <v>0.4816869257607681</v>
      </c>
      <c r="G665" s="116">
        <v>0.96023417391344501</v>
      </c>
      <c r="H665" s="116">
        <v>0.64582453171490739</v>
      </c>
      <c r="I665" s="116">
        <v>0.62386498312781491</v>
      </c>
      <c r="J665" s="116">
        <v>0.70067302178543911</v>
      </c>
      <c r="K665" s="97">
        <v>0.76712548813167136</v>
      </c>
      <c r="L665" s="98"/>
      <c r="M665" s="99">
        <v>664</v>
      </c>
      <c r="N665" s="119">
        <v>0.51171913056321694</v>
      </c>
      <c r="O665" s="119">
        <v>0.14235219997454007</v>
      </c>
      <c r="P665" s="119">
        <v>-0.19555141095434753</v>
      </c>
      <c r="Q665" s="119">
        <v>-0.99031166053416508</v>
      </c>
      <c r="R665" s="119">
        <v>-4.5920202967964417E-2</v>
      </c>
      <c r="S665" s="119">
        <v>1.7534100207578023</v>
      </c>
      <c r="T665" s="119">
        <v>0.37407174883596805</v>
      </c>
      <c r="U665" s="116">
        <v>0.31564756049481241</v>
      </c>
      <c r="V665" s="116">
        <v>0.52633717743148334</v>
      </c>
      <c r="W665" s="91">
        <v>0.72941307246079723</v>
      </c>
      <c r="X665" s="53"/>
      <c r="Y665" s="92">
        <v>664</v>
      </c>
      <c r="Z665" s="116">
        <f>(幕後結果!$AB$2+幕後結果!$AB$4*幕後結果_最佳化!$N1666)*12/3</f>
        <v>1.0812352421002891</v>
      </c>
      <c r="AA665" s="116">
        <f>(幕後結果!$AC$2+幕後結果!$AC$4*幕後結果_最佳化!$O1666)*12/3</f>
        <v>0.36385543958497896</v>
      </c>
      <c r="AB665" s="116">
        <f>(幕後結果!$AD$2+幕後結果!$AD$4*幕後結果_最佳化!$P1666)*12/3</f>
        <v>-1.3443368886072241E-3</v>
      </c>
      <c r="AC665" s="116">
        <f>(幕後結果!$AE$2+幕後結果!$AE$4*幕後結果_最佳化!$Q1666)*12/3</f>
        <v>-0.6048653450685797</v>
      </c>
      <c r="AD665" s="116">
        <f>(幕後結果!$AF$2+幕後結果!$AF$4*幕後結果_最佳化!$R1666)*12/3</f>
        <v>-0.39510352622100009</v>
      </c>
      <c r="AE665" s="116">
        <f>(幕後結果!$AG$2+幕後結果!$AG$4*幕後結果_最佳化!$S1666)*12/3</f>
        <v>1.405310114652335</v>
      </c>
      <c r="AF665" s="116">
        <f>(幕後結果!$AH$2+幕後結果!$AH$4*幕後結果_最佳化!$T1666)*12/3</f>
        <v>0.18580318821455388</v>
      </c>
      <c r="AG665" s="116">
        <f>(幕後結果!$AI$2+幕後結果!$AI$4*幕後結果_最佳化!$U1666)*12/3</f>
        <v>0.32992782526867781</v>
      </c>
      <c r="AH665" s="116">
        <f>(幕後結果!$AJ$2+幕後結果!$AJ$4*幕後結果_最佳化!$V1666)*12/3</f>
        <v>0.14509304325596406</v>
      </c>
      <c r="AI665" s="93">
        <f>(幕後結果!$AK$2+幕後結果!$AK$4*幕後結果_最佳化!$W1666)*12/3</f>
        <v>0.95507374754627039</v>
      </c>
      <c r="AJ665" s="53"/>
      <c r="AK665" s="53"/>
      <c r="AL665" s="53"/>
      <c r="AM665" s="101">
        <v>664</v>
      </c>
      <c r="AN665" s="120">
        <f t="shared" si="131"/>
        <v>4.5246303034757344E-2</v>
      </c>
      <c r="AO665" s="120">
        <f t="shared" si="132"/>
        <v>8.4524242449782169E-2</v>
      </c>
      <c r="AP665" s="120">
        <f t="shared" si="133"/>
        <v>0.22294111082251339</v>
      </c>
      <c r="AQ665" s="120">
        <f t="shared" si="134"/>
        <v>6.173298655338217E-2</v>
      </c>
      <c r="AR665" s="120">
        <f t="shared" si="135"/>
        <v>0.10435795247375798</v>
      </c>
      <c r="AS665" s="120">
        <f t="shared" si="136"/>
        <v>5.5448811696185166E-2</v>
      </c>
      <c r="AT665" s="120">
        <f t="shared" si="137"/>
        <v>0.19218114999915178</v>
      </c>
      <c r="AU665" s="120">
        <f t="shared" si="138"/>
        <v>9.9585570266361056E-2</v>
      </c>
      <c r="AV665" s="120">
        <f t="shared" si="139"/>
        <v>3.3190341283549557E-2</v>
      </c>
      <c r="AW665" s="120">
        <f t="shared" si="140"/>
        <v>0.10079153142055945</v>
      </c>
      <c r="AX665" s="120">
        <f t="shared" si="141"/>
        <v>1.0000000000000002</v>
      </c>
      <c r="AY665" s="120">
        <f>SUMPRODUCT(AN665:AW665,幕後結果_最佳化!$Z$1005:$AI$1005)</f>
        <v>4.2809988554334141E-2</v>
      </c>
      <c r="AZ665" s="120">
        <f>(SUMPRODUCT(AN665:AW665,MMULT(AN665:AW665,幕後結果!$AB$9:$AK$18)))*252</f>
        <v>2.3413669120769587E-2</v>
      </c>
      <c r="BA665" s="120">
        <f t="shared" si="142"/>
        <v>0.1530152578038203</v>
      </c>
      <c r="BB665" s="115">
        <f t="shared" si="143"/>
        <v>-5.8825143948234443E-4</v>
      </c>
      <c r="BC665" s="53"/>
      <c r="BD665" s="53"/>
    </row>
    <row r="666" spans="1:56">
      <c r="A666" s="88">
        <v>665</v>
      </c>
      <c r="B666" s="116">
        <v>0.20735122357520841</v>
      </c>
      <c r="C666" s="116">
        <v>0.17075061957491888</v>
      </c>
      <c r="D666" s="116">
        <v>0.13464659954367275</v>
      </c>
      <c r="E666" s="116">
        <v>0.43275064687390974</v>
      </c>
      <c r="F666" s="116">
        <v>0.98725402497775394</v>
      </c>
      <c r="G666" s="116">
        <v>0.78259664633445825</v>
      </c>
      <c r="H666" s="116">
        <v>0.6349081798056484</v>
      </c>
      <c r="I666" s="116">
        <v>0.66638532151373564</v>
      </c>
      <c r="J666" s="116">
        <v>0.10967459946917124</v>
      </c>
      <c r="K666" s="97">
        <v>2.7308286876286836E-2</v>
      </c>
      <c r="L666" s="98"/>
      <c r="M666" s="99">
        <v>665</v>
      </c>
      <c r="N666" s="119">
        <v>-0.81564632325369313</v>
      </c>
      <c r="O666" s="119">
        <v>-0.95120319049686974</v>
      </c>
      <c r="P666" s="119">
        <v>-1.104691704626328</v>
      </c>
      <c r="Q666" s="119">
        <v>-0.16937549935260646</v>
      </c>
      <c r="R666" s="119">
        <v>2.2338651071873019</v>
      </c>
      <c r="S666" s="119">
        <v>0.78099283753263349</v>
      </c>
      <c r="T666" s="119">
        <v>0.34488125895659383</v>
      </c>
      <c r="U666" s="116">
        <v>0.42995365110678607</v>
      </c>
      <c r="V666" s="116">
        <v>-1.2282604865574502</v>
      </c>
      <c r="W666" s="91">
        <v>-1.9219140490034532</v>
      </c>
      <c r="X666" s="53"/>
      <c r="Y666" s="92">
        <v>665</v>
      </c>
      <c r="Z666" s="116">
        <f>(幕後結果!$AB$2+幕後結果!$AB$4*幕後結果_最佳化!$N1667)*12/3</f>
        <v>-1.04679325955393</v>
      </c>
      <c r="AA666" s="116">
        <f>(幕後結果!$AC$2+幕後結果!$AC$4*幕後結果_最佳化!$O1667)*12/3</f>
        <v>-0.35229681324952611</v>
      </c>
      <c r="AB666" s="116">
        <f>(幕後結果!$AD$2+幕後結果!$AD$4*幕後結果_最佳化!$P1667)*12/3</f>
        <v>-1.0405250160179516</v>
      </c>
      <c r="AC666" s="116">
        <f>(幕後結果!$AE$2+幕後結果!$AE$4*幕後結果_最佳化!$Q1667)*12/3</f>
        <v>-0.3801363898911494</v>
      </c>
      <c r="AD666" s="116">
        <f>(幕後結果!$AF$2+幕後結果!$AF$4*幕後結果_最佳化!$R1667)*12/3</f>
        <v>0.5633078575906747</v>
      </c>
      <c r="AE666" s="116">
        <f>(幕後結果!$AG$2+幕後結果!$AG$4*幕後結果_最佳化!$S1667)*12/3</f>
        <v>0.64442792107389191</v>
      </c>
      <c r="AF666" s="116">
        <f>(幕後結果!$AH$2+幕後結果!$AH$4*幕後結果_最佳化!$T1667)*12/3</f>
        <v>4.9334466062090847E-2</v>
      </c>
      <c r="AG666" s="116">
        <f>(幕後結果!$AI$2+幕後結果!$AI$4*幕後結果_最佳化!$U1667)*12/3</f>
        <v>0.38980644172769535</v>
      </c>
      <c r="AH666" s="116">
        <f>(幕後結果!$AJ$2+幕後結果!$AJ$4*幕後結果_最佳化!$V1667)*12/3</f>
        <v>-0.63719183586948613</v>
      </c>
      <c r="AI666" s="93">
        <f>(幕後結果!$AK$2+幕後結果!$AK$4*幕後結果_最佳化!$W1667)*12/3</f>
        <v>-0.82631362269488129</v>
      </c>
      <c r="AJ666" s="53"/>
      <c r="AK666" s="53"/>
      <c r="AL666" s="53"/>
      <c r="AM666" s="101">
        <v>665</v>
      </c>
      <c r="AN666" s="120">
        <f t="shared" si="131"/>
        <v>8.1832863628985231E-2</v>
      </c>
      <c r="AO666" s="120">
        <f t="shared" si="132"/>
        <v>6.47544570041651E-2</v>
      </c>
      <c r="AP666" s="120">
        <f t="shared" si="133"/>
        <v>9.245313888681897E-2</v>
      </c>
      <c r="AQ666" s="120">
        <f t="shared" si="134"/>
        <v>0.14124264794382882</v>
      </c>
      <c r="AR666" s="120">
        <f t="shared" si="135"/>
        <v>0.14177926482667053</v>
      </c>
      <c r="AS666" s="120">
        <f t="shared" si="136"/>
        <v>0.14246668010821631</v>
      </c>
      <c r="AT666" s="120">
        <f t="shared" si="137"/>
        <v>3.7514724452427539E-2</v>
      </c>
      <c r="AU666" s="120">
        <f t="shared" si="138"/>
        <v>0.14773077835858925</v>
      </c>
      <c r="AV666" s="120">
        <f t="shared" si="139"/>
        <v>0.13745723564201917</v>
      </c>
      <c r="AW666" s="120">
        <f t="shared" si="140"/>
        <v>1.2768209148279117E-2</v>
      </c>
      <c r="AX666" s="120">
        <f t="shared" si="141"/>
        <v>1</v>
      </c>
      <c r="AY666" s="120">
        <f>SUMPRODUCT(AN666:AW666,幕後結果_最佳化!$Z$1005:$AI$1005)</f>
        <v>3.4285595113717392E-2</v>
      </c>
      <c r="AZ666" s="120">
        <f>(SUMPRODUCT(AN666:AW666,MMULT(AN666:AW666,幕後結果!$AB$9:$AK$18)))*252</f>
        <v>2.5750854031839361E-2</v>
      </c>
      <c r="BA666" s="120">
        <f t="shared" si="142"/>
        <v>0.16047072640154453</v>
      </c>
      <c r="BB666" s="115">
        <f t="shared" si="143"/>
        <v>-5.3682095666014853E-2</v>
      </c>
      <c r="BC666" s="53"/>
      <c r="BD666" s="53"/>
    </row>
    <row r="667" spans="1:56">
      <c r="A667" s="88">
        <v>666</v>
      </c>
      <c r="B667" s="116">
        <v>0.27008473409955203</v>
      </c>
      <c r="C667" s="116">
        <v>0.95909380633797925</v>
      </c>
      <c r="D667" s="116">
        <v>0.1884592465050694</v>
      </c>
      <c r="E667" s="116">
        <v>0.36936632211921627</v>
      </c>
      <c r="F667" s="116">
        <v>0.46057680583463667</v>
      </c>
      <c r="G667" s="116">
        <v>0.17484762151002053</v>
      </c>
      <c r="H667" s="116">
        <v>0.38602205301898329</v>
      </c>
      <c r="I667" s="116">
        <v>0.2419353308860539</v>
      </c>
      <c r="J667" s="116">
        <v>0.70746636503102911</v>
      </c>
      <c r="K667" s="97">
        <v>0.32878802049077716</v>
      </c>
      <c r="L667" s="98"/>
      <c r="M667" s="99">
        <v>666</v>
      </c>
      <c r="N667" s="119">
        <v>-0.61255674242851765</v>
      </c>
      <c r="O667" s="119">
        <v>1.7402656235673022</v>
      </c>
      <c r="P667" s="119">
        <v>-0.88358830777686148</v>
      </c>
      <c r="Q667" s="119">
        <v>-0.33353212475556687</v>
      </c>
      <c r="R667" s="119">
        <v>-9.8980677762186553E-2</v>
      </c>
      <c r="S667" s="119">
        <v>-0.93518058365075518</v>
      </c>
      <c r="T667" s="119">
        <v>-0.28970215696904267</v>
      </c>
      <c r="U667" s="116">
        <v>-0.70009070257610062</v>
      </c>
      <c r="V667" s="116">
        <v>0.54599806118384209</v>
      </c>
      <c r="W667" s="91">
        <v>-0.44326227268688378</v>
      </c>
      <c r="X667" s="53"/>
      <c r="Y667" s="92">
        <v>666</v>
      </c>
      <c r="Z667" s="116">
        <f>(幕後結果!$AB$2+幕後結果!$AB$4*幕後結果_最佳化!$N1668)*12/3</f>
        <v>-0.72120062405010243</v>
      </c>
      <c r="AA667" s="116">
        <f>(幕後結果!$AC$2+幕後結果!$AC$4*幕後結果_最佳化!$O1668)*12/3</f>
        <v>1.5681836869987382</v>
      </c>
      <c r="AB667" s="116">
        <f>(幕後結果!$AD$2+幕後結果!$AD$4*幕後結果_最佳化!$P1668)*12/3</f>
        <v>-0.6518881948195423</v>
      </c>
      <c r="AC667" s="116">
        <f>(幕後結果!$AE$2+幕後結果!$AE$4*幕後結果_最佳化!$Q1668)*12/3</f>
        <v>-0.28569167851266586</v>
      </c>
      <c r="AD667" s="116">
        <f>(幕後結果!$AF$2+幕後結果!$AF$4*幕後結果_最佳化!$R1668)*12/3</f>
        <v>-0.69899665622019036</v>
      </c>
      <c r="AE667" s="116">
        <f>(幕後結果!$AG$2+幕後結果!$AG$4*幕後結果_最佳化!$S1668)*12/3</f>
        <v>-0.10137209809005254</v>
      </c>
      <c r="AF667" s="116">
        <f>(幕後結果!$AH$2+幕後結果!$AH$4*幕後結果_最佳化!$T1668)*12/3</f>
        <v>-0.11697943853550957</v>
      </c>
      <c r="AG667" s="116">
        <f>(幕後結果!$AI$2+幕後結果!$AI$4*幕後結果_最佳化!$U1668)*12/3</f>
        <v>-0.16847737532053361</v>
      </c>
      <c r="AH667" s="116">
        <f>(幕後結果!$AJ$2+幕後結果!$AJ$4*幕後結果_最佳化!$V1668)*12/3</f>
        <v>-0.41356588606602324</v>
      </c>
      <c r="AI667" s="93">
        <f>(幕後結果!$AK$2+幕後結果!$AK$4*幕後結果_最佳化!$W1668)*12/3</f>
        <v>-0.44908345155294843</v>
      </c>
      <c r="AJ667" s="53"/>
      <c r="AK667" s="53"/>
      <c r="AL667" s="53"/>
      <c r="AM667" s="101">
        <v>666</v>
      </c>
      <c r="AN667" s="120">
        <f t="shared" si="131"/>
        <v>0.17843281680638656</v>
      </c>
      <c r="AO667" s="120">
        <f t="shared" si="132"/>
        <v>0.12409867162784995</v>
      </c>
      <c r="AP667" s="120">
        <f t="shared" si="133"/>
        <v>6.1142332511697865E-2</v>
      </c>
      <c r="AQ667" s="120">
        <f t="shared" si="134"/>
        <v>3.4819224197230526E-2</v>
      </c>
      <c r="AR667" s="120">
        <f t="shared" si="135"/>
        <v>9.4954911086695112E-2</v>
      </c>
      <c r="AS667" s="120">
        <f t="shared" si="136"/>
        <v>0.12350417789523251</v>
      </c>
      <c r="AT667" s="120">
        <f t="shared" si="137"/>
        <v>0.14087117889199657</v>
      </c>
      <c r="AU667" s="120">
        <f t="shared" si="138"/>
        <v>4.7181301142847312E-2</v>
      </c>
      <c r="AV667" s="120">
        <f t="shared" si="139"/>
        <v>1.2532673105147536E-2</v>
      </c>
      <c r="AW667" s="120">
        <f t="shared" si="140"/>
        <v>0.18246271273491618</v>
      </c>
      <c r="AX667" s="120">
        <f t="shared" si="141"/>
        <v>1</v>
      </c>
      <c r="AY667" s="120">
        <f>SUMPRODUCT(AN667:AW667,幕後結果_最佳化!$Z$1005:$AI$1005)</f>
        <v>0.15579332570374826</v>
      </c>
      <c r="AZ667" s="120">
        <f>(SUMPRODUCT(AN667:AW667,MMULT(AN667:AW667,幕後結果!$AB$9:$AK$18)))*252</f>
        <v>3.4802005896649897E-2</v>
      </c>
      <c r="BA667" s="120">
        <f t="shared" si="142"/>
        <v>0.186552957351659</v>
      </c>
      <c r="BB667" s="115">
        <f t="shared" si="143"/>
        <v>0.60515430742242438</v>
      </c>
      <c r="BC667" s="53"/>
      <c r="BD667" s="53"/>
    </row>
    <row r="668" spans="1:56">
      <c r="A668" s="88">
        <v>667</v>
      </c>
      <c r="B668" s="116">
        <v>0.37116066184212348</v>
      </c>
      <c r="C668" s="116">
        <v>0.15970028916880996</v>
      </c>
      <c r="D668" s="116">
        <v>0.7468919862316874</v>
      </c>
      <c r="E668" s="116">
        <v>0.51731427201843361</v>
      </c>
      <c r="F668" s="116">
        <v>0.42820718682118719</v>
      </c>
      <c r="G668" s="116">
        <v>0.3711211270065895</v>
      </c>
      <c r="H668" s="116">
        <v>0.32850723106318958</v>
      </c>
      <c r="I668" s="116">
        <v>0.63210641908993881</v>
      </c>
      <c r="J668" s="116">
        <v>0.85862895439482578</v>
      </c>
      <c r="K668" s="97">
        <v>9.3837611313389191E-2</v>
      </c>
      <c r="L668" s="98"/>
      <c r="M668" s="99">
        <v>667</v>
      </c>
      <c r="N668" s="119">
        <v>-0.32878086974752108</v>
      </c>
      <c r="O668" s="119">
        <v>-0.99569043624951892</v>
      </c>
      <c r="P668" s="119">
        <v>0.66474121509950634</v>
      </c>
      <c r="Q668" s="119">
        <v>4.341407762097093E-2</v>
      </c>
      <c r="R668" s="119">
        <v>-0.18094037952955547</v>
      </c>
      <c r="S668" s="119">
        <v>-0.32888547422501818</v>
      </c>
      <c r="T668" s="119">
        <v>-0.44403889682178882</v>
      </c>
      <c r="U668" s="116">
        <v>0.33743744406702636</v>
      </c>
      <c r="V668" s="116">
        <v>1.074179828697486</v>
      </c>
      <c r="W668" s="91">
        <v>-1.3174876363850307</v>
      </c>
      <c r="X668" s="53"/>
      <c r="Y668" s="92">
        <v>667</v>
      </c>
      <c r="Z668" s="116">
        <f>(幕後結果!$AB$2+幕後結果!$AB$4*幕後結果_最佳化!$N1669)*12/3</f>
        <v>-0.26625195606235164</v>
      </c>
      <c r="AA668" s="116">
        <f>(幕後結果!$AC$2+幕後結果!$AC$4*幕後結果_最佳化!$O1669)*12/3</f>
        <v>-0.40930163068721487</v>
      </c>
      <c r="AB668" s="116">
        <f>(幕後結果!$AD$2+幕後結果!$AD$4*幕後結果_最佳化!$P1669)*12/3</f>
        <v>0.41980973165939361</v>
      </c>
      <c r="AC668" s="116">
        <f>(幕後結果!$AE$2+幕後結果!$AE$4*幕後結果_最佳化!$Q1669)*12/3</f>
        <v>7.5818008945920362E-2</v>
      </c>
      <c r="AD668" s="116">
        <f>(幕後結果!$AF$2+幕後結果!$AF$4*幕後結果_最佳化!$R1669)*12/3</f>
        <v>-0.48066771296709848</v>
      </c>
      <c r="AE668" s="116">
        <f>(幕後結果!$AG$2+幕後結果!$AG$4*幕後結果_最佳化!$S1669)*12/3</f>
        <v>0.29125383330993587</v>
      </c>
      <c r="AF668" s="116">
        <f>(幕後結果!$AH$2+幕後結果!$AH$4*幕後結果_最佳化!$T1669)*12/3</f>
        <v>-0.33284369127991892</v>
      </c>
      <c r="AG668" s="116">
        <f>(幕後結果!$AI$2+幕後結果!$AI$4*幕後結果_最佳化!$U1669)*12/3</f>
        <v>-2.4855115829125918E-2</v>
      </c>
      <c r="AH668" s="116">
        <f>(幕後結果!$AJ$2+幕後結果!$AJ$4*幕後結果_最佳化!$V1669)*12/3</f>
        <v>0.12384257540796384</v>
      </c>
      <c r="AI668" s="93">
        <f>(幕後結果!$AK$2+幕後結果!$AK$4*幕後結果_最佳化!$W1669)*12/3</f>
        <v>-0.13650416891708028</v>
      </c>
      <c r="AJ668" s="53"/>
      <c r="AK668" s="53"/>
      <c r="AL668" s="53"/>
      <c r="AM668" s="101">
        <v>667</v>
      </c>
      <c r="AN668" s="120">
        <f t="shared" si="131"/>
        <v>0.19638025440786219</v>
      </c>
      <c r="AO668" s="120">
        <f t="shared" si="132"/>
        <v>0.1675175283900921</v>
      </c>
      <c r="AP668" s="120">
        <f t="shared" si="133"/>
        <v>6.9273412164964554E-3</v>
      </c>
      <c r="AQ668" s="120">
        <f t="shared" si="134"/>
        <v>2.5153201277315469E-2</v>
      </c>
      <c r="AR668" s="120">
        <f t="shared" si="135"/>
        <v>2.0794815525216757E-2</v>
      </c>
      <c r="AS668" s="120">
        <f t="shared" si="136"/>
        <v>0.16665915351940969</v>
      </c>
      <c r="AT668" s="120">
        <f t="shared" si="137"/>
        <v>0.18154812759405772</v>
      </c>
      <c r="AU668" s="120">
        <f t="shared" si="138"/>
        <v>1.9591818792997828E-2</v>
      </c>
      <c r="AV668" s="120">
        <f t="shared" si="139"/>
        <v>0.18254243196413419</v>
      </c>
      <c r="AW668" s="120">
        <f t="shared" si="140"/>
        <v>3.2885327312417355E-2</v>
      </c>
      <c r="AX668" s="120">
        <f t="shared" si="141"/>
        <v>0.99999999999999978</v>
      </c>
      <c r="AY668" s="120">
        <f>SUMPRODUCT(AN668:AW668,幕後結果_最佳化!$Z$1005:$AI$1005)</f>
        <v>0.14499445462957658</v>
      </c>
      <c r="AZ668" s="120">
        <f>(SUMPRODUCT(AN668:AW668,MMULT(AN668:AW668,幕後結果!$AB$9:$AK$18)))*252</f>
        <v>3.8035476871548408E-2</v>
      </c>
      <c r="BA668" s="120">
        <f t="shared" si="142"/>
        <v>0.19502686192303975</v>
      </c>
      <c r="BB668" s="115">
        <f t="shared" si="143"/>
        <v>0.52348919334950095</v>
      </c>
      <c r="BC668" s="53"/>
      <c r="BD668" s="53"/>
    </row>
    <row r="669" spans="1:56">
      <c r="A669" s="88">
        <v>668</v>
      </c>
      <c r="B669" s="116">
        <v>0.49776242927121617</v>
      </c>
      <c r="C669" s="116">
        <v>0.76316751095016921</v>
      </c>
      <c r="D669" s="116">
        <v>0.45268181318132505</v>
      </c>
      <c r="E669" s="116">
        <v>0.63149670196160845</v>
      </c>
      <c r="F669" s="116">
        <v>0.66576891631116575</v>
      </c>
      <c r="G669" s="116">
        <v>0.14239786352641071</v>
      </c>
      <c r="H669" s="116">
        <v>2.1911646088762948E-2</v>
      </c>
      <c r="I669" s="116">
        <v>0.81723401993839406</v>
      </c>
      <c r="J669" s="116">
        <v>0.57165323281632352</v>
      </c>
      <c r="K669" s="97">
        <v>0.43692084631812422</v>
      </c>
      <c r="L669" s="98"/>
      <c r="M669" s="99">
        <v>668</v>
      </c>
      <c r="N669" s="119">
        <v>-5.6087874624545578E-3</v>
      </c>
      <c r="O669" s="119">
        <v>0.71652865860042647</v>
      </c>
      <c r="P669" s="119">
        <v>-0.11888858387077228</v>
      </c>
      <c r="Q669" s="119">
        <v>0.33582001494462987</v>
      </c>
      <c r="R669" s="119">
        <v>0.42825954686182788</v>
      </c>
      <c r="S669" s="119">
        <v>-1.0696081457965305</v>
      </c>
      <c r="T669" s="119">
        <v>-2.0157770715042735</v>
      </c>
      <c r="U669" s="116">
        <v>0.90487434437197345</v>
      </c>
      <c r="V669" s="116">
        <v>0.18058474037698208</v>
      </c>
      <c r="W669" s="91">
        <v>-0.15878065230964625</v>
      </c>
      <c r="X669" s="53"/>
      <c r="Y669" s="92">
        <v>668</v>
      </c>
      <c r="Z669" s="116">
        <f>(幕後結果!$AB$2+幕後結果!$AB$4*幕後結果_最佳化!$N1670)*12/3</f>
        <v>0.25185660255953374</v>
      </c>
      <c r="AA669" s="116">
        <f>(幕後結果!$AC$2+幕後結果!$AC$4*幕後結果_最佳化!$O1670)*12/3</f>
        <v>0.80244596005563062</v>
      </c>
      <c r="AB669" s="116">
        <f>(幕後結果!$AD$2+幕後結果!$AD$4*幕後結果_最佳化!$P1670)*12/3</f>
        <v>-7.7164591438487334E-3</v>
      </c>
      <c r="AC669" s="116">
        <f>(幕後結果!$AE$2+幕後結果!$AE$4*幕後結果_最佳化!$Q1670)*12/3</f>
        <v>0.33653564296441973</v>
      </c>
      <c r="AD669" s="116">
        <f>(幕後結果!$AF$2+幕後結果!$AF$4*幕後結果_最佳化!$R1670)*12/3</f>
        <v>-0.20169182400688165</v>
      </c>
      <c r="AE669" s="116">
        <f>(幕後結果!$AG$2+幕後結果!$AG$4*幕後結果_最佳化!$S1670)*12/3</f>
        <v>9.8200626733835339E-3</v>
      </c>
      <c r="AF669" s="116">
        <f>(幕後結果!$AH$2+幕後結果!$AH$4*幕後結果_最佳化!$T1670)*12/3</f>
        <v>-0.9004160655041491</v>
      </c>
      <c r="AG669" s="116">
        <f>(幕後結果!$AI$2+幕後結果!$AI$4*幕後結果_最佳化!$U1670)*12/3</f>
        <v>0.39978322328662347</v>
      </c>
      <c r="AH669" s="116">
        <f>(幕後結果!$AJ$2+幕後結果!$AJ$4*幕後結果_最佳化!$V1670)*12/3</f>
        <v>-0.31478964629986977</v>
      </c>
      <c r="AI669" s="93">
        <f>(幕後結果!$AK$2+幕後結果!$AK$4*幕後結果_最佳化!$W1670)*12/3</f>
        <v>7.4515590610750027E-2</v>
      </c>
      <c r="AJ669" s="53"/>
      <c r="AK669" s="53"/>
      <c r="AL669" s="53"/>
      <c r="AM669" s="101">
        <v>668</v>
      </c>
      <c r="AN669" s="120">
        <f t="shared" si="131"/>
        <v>3.7800385010637434E-2</v>
      </c>
      <c r="AO669" s="120">
        <f t="shared" si="132"/>
        <v>1.8391025236304755E-2</v>
      </c>
      <c r="AP669" s="120">
        <f t="shared" si="133"/>
        <v>6.2071511433212066E-3</v>
      </c>
      <c r="AQ669" s="120">
        <f t="shared" si="134"/>
        <v>0.13665628976973546</v>
      </c>
      <c r="AR669" s="120">
        <f t="shared" si="135"/>
        <v>0.1239245994566574</v>
      </c>
      <c r="AS669" s="120">
        <f t="shared" si="136"/>
        <v>0.18133460550384314</v>
      </c>
      <c r="AT669" s="120">
        <f t="shared" si="137"/>
        <v>0.16072625933222304</v>
      </c>
      <c r="AU669" s="120">
        <f t="shared" si="138"/>
        <v>0.15702276364109125</v>
      </c>
      <c r="AV669" s="120">
        <f t="shared" si="139"/>
        <v>6.6731466932538571E-4</v>
      </c>
      <c r="AW669" s="120">
        <f t="shared" si="140"/>
        <v>0.177269606236861</v>
      </c>
      <c r="AX669" s="120">
        <f t="shared" si="141"/>
        <v>1</v>
      </c>
      <c r="AY669" s="120">
        <f>SUMPRODUCT(AN669:AW669,幕後結果_最佳化!$Z$1005:$AI$1005)</f>
        <v>0.11373325890354358</v>
      </c>
      <c r="AZ669" s="120">
        <f>(SUMPRODUCT(AN669:AW669,MMULT(AN669:AW669,幕後結果!$AB$9:$AK$18)))*252</f>
        <v>2.2200115166539233E-2</v>
      </c>
      <c r="BA669" s="120">
        <f t="shared" si="142"/>
        <v>0.14899703073061299</v>
      </c>
      <c r="BB669" s="115">
        <f t="shared" si="143"/>
        <v>0.47540047312493289</v>
      </c>
      <c r="BC669" s="53"/>
      <c r="BD669" s="53"/>
    </row>
    <row r="670" spans="1:56">
      <c r="A670" s="88">
        <v>669</v>
      </c>
      <c r="B670" s="116">
        <v>0.72442567189797646</v>
      </c>
      <c r="C670" s="116">
        <v>0.66787148641541849</v>
      </c>
      <c r="D670" s="116">
        <v>0.78866256315419681</v>
      </c>
      <c r="E670" s="116">
        <v>0.84351186275428569</v>
      </c>
      <c r="F670" s="116">
        <v>0.51080085721969493</v>
      </c>
      <c r="G670" s="116">
        <v>0.83249458760669914</v>
      </c>
      <c r="H670" s="116">
        <v>9.6330510381852363E-2</v>
      </c>
      <c r="I670" s="116">
        <v>5.6928874215561809E-2</v>
      </c>
      <c r="J670" s="116">
        <v>0.97065304418986975</v>
      </c>
      <c r="K670" s="97">
        <v>0.57444826155682538</v>
      </c>
      <c r="L670" s="98"/>
      <c r="M670" s="99">
        <v>669</v>
      </c>
      <c r="N670" s="119">
        <v>0.59603977399594776</v>
      </c>
      <c r="O670" s="119">
        <v>0.43404326001141286</v>
      </c>
      <c r="P670" s="119">
        <v>0.80178925758914543</v>
      </c>
      <c r="Q670" s="119">
        <v>1.0089965797539111</v>
      </c>
      <c r="R670" s="119">
        <v>2.7077042395460559E-2</v>
      </c>
      <c r="S670" s="119">
        <v>0.96407001469563303</v>
      </c>
      <c r="T670" s="119">
        <v>-1.3027473795979081</v>
      </c>
      <c r="U670" s="116">
        <v>-1.5810887422295963</v>
      </c>
      <c r="V670" s="116">
        <v>1.8904791118658291</v>
      </c>
      <c r="W670" s="91">
        <v>0.18771065548372642</v>
      </c>
      <c r="X670" s="53"/>
      <c r="Y670" s="92">
        <v>669</v>
      </c>
      <c r="Z670" s="116">
        <f>(幕後結果!$AB$2+幕後結果!$AB$4*幕後結果_最佳化!$N1671)*12/3</f>
        <v>1.2164178566445309</v>
      </c>
      <c r="AA670" s="116">
        <f>(幕後結果!$AC$2+幕後結果!$AC$4*幕後結果_最佳化!$O1671)*12/3</f>
        <v>0.56877887257127679</v>
      </c>
      <c r="AB670" s="116">
        <f>(幕後結果!$AD$2+幕後結果!$AD$4*幕後結果_最佳化!$P1671)*12/3</f>
        <v>0.80465451997327764</v>
      </c>
      <c r="AC670" s="116">
        <f>(幕後結果!$AE$2+幕後結果!$AE$4*幕後結果_最佳化!$Q1671)*12/3</f>
        <v>1.0240646798385911</v>
      </c>
      <c r="AD670" s="116">
        <f>(幕後結果!$AF$2+幕後結果!$AF$4*幕後結果_最佳化!$R1671)*12/3</f>
        <v>-0.2084878278809372</v>
      </c>
      <c r="AE670" s="116">
        <f>(幕後結果!$AG$2+幕後結果!$AG$4*幕後結果_最佳化!$S1671)*12/3</f>
        <v>1.5360599338447327</v>
      </c>
      <c r="AF670" s="116">
        <f>(幕後結果!$AH$2+幕後結果!$AH$4*幕後結果_最佳化!$T1671)*12/3</f>
        <v>-0.47742204190268694</v>
      </c>
      <c r="AG670" s="116">
        <f>(幕後結果!$AI$2+幕後結果!$AI$4*幕後結果_最佳化!$U1671)*12/3</f>
        <v>-0.27914839423940163</v>
      </c>
      <c r="AH670" s="116">
        <f>(幕後結果!$AJ$2+幕後結果!$AJ$4*幕後結果_最佳化!$V1671)*12/3</f>
        <v>0.40059819784830614</v>
      </c>
      <c r="AI670" s="93">
        <f>(幕後結果!$AK$2+幕後結果!$AK$4*幕後結果_最佳化!$W1671)*12/3</f>
        <v>0.69687459677045427</v>
      </c>
      <c r="AJ670" s="53"/>
      <c r="AK670" s="53"/>
      <c r="AL670" s="53"/>
      <c r="AM670" s="101">
        <v>669</v>
      </c>
      <c r="AN670" s="120">
        <f t="shared" si="131"/>
        <v>0.12510102668070824</v>
      </c>
      <c r="AO670" s="120">
        <f t="shared" si="132"/>
        <v>2.5553098146806629E-2</v>
      </c>
      <c r="AP670" s="120">
        <f t="shared" si="133"/>
        <v>5.0475717091775604E-2</v>
      </c>
      <c r="AQ670" s="120">
        <f t="shared" si="134"/>
        <v>0.13936442587675069</v>
      </c>
      <c r="AR670" s="120">
        <f t="shared" si="135"/>
        <v>0.16588925154413223</v>
      </c>
      <c r="AS670" s="120">
        <f t="shared" si="136"/>
        <v>4.457581560175989E-2</v>
      </c>
      <c r="AT670" s="120">
        <f t="shared" si="137"/>
        <v>0.21524401261112433</v>
      </c>
      <c r="AU670" s="120">
        <f t="shared" si="138"/>
        <v>1.2972352405672414E-2</v>
      </c>
      <c r="AV670" s="120">
        <f t="shared" si="139"/>
        <v>0.1671303925882856</v>
      </c>
      <c r="AW670" s="120">
        <f t="shared" si="140"/>
        <v>5.3693907452984448E-2</v>
      </c>
      <c r="AX670" s="120">
        <f t="shared" si="141"/>
        <v>1.0000000000000002</v>
      </c>
      <c r="AY670" s="120">
        <f>SUMPRODUCT(AN670:AW670,幕後結果_最佳化!$Z$1005:$AI$1005)</f>
        <v>-3.2536934490316312E-2</v>
      </c>
      <c r="AZ670" s="120">
        <f>(SUMPRODUCT(AN670:AW670,MMULT(AN670:AW670,幕後結果!$AB$9:$AK$18)))*252</f>
        <v>3.1332913893692166E-2</v>
      </c>
      <c r="BA670" s="120">
        <f t="shared" si="142"/>
        <v>0.1770110558515828</v>
      </c>
      <c r="BB670" s="115">
        <f t="shared" si="143"/>
        <v>-0.42617075033757995</v>
      </c>
      <c r="BC670" s="53"/>
      <c r="BD670" s="53"/>
    </row>
    <row r="671" spans="1:56">
      <c r="A671" s="88">
        <v>670</v>
      </c>
      <c r="B671" s="116">
        <v>0.33634495129996567</v>
      </c>
      <c r="C671" s="116">
        <v>0.32054913691830689</v>
      </c>
      <c r="D671" s="116">
        <v>4.9521760622246003E-2</v>
      </c>
      <c r="E671" s="116">
        <v>0.52671461835879962</v>
      </c>
      <c r="F671" s="116">
        <v>0.406521644041276</v>
      </c>
      <c r="G671" s="116">
        <v>0.77002726979248792</v>
      </c>
      <c r="H671" s="116">
        <v>0.62475224162645548</v>
      </c>
      <c r="I671" s="116">
        <v>0.89055989274874237</v>
      </c>
      <c r="J671" s="116">
        <v>0.53503103380927541</v>
      </c>
      <c r="K671" s="97">
        <v>0.91607228442695043</v>
      </c>
      <c r="L671" s="98"/>
      <c r="M671" s="99">
        <v>670</v>
      </c>
      <c r="N671" s="119">
        <v>-0.42245916222333707</v>
      </c>
      <c r="O671" s="119">
        <v>-0.46616377889762434</v>
      </c>
      <c r="P671" s="119">
        <v>-1.6495084121272976</v>
      </c>
      <c r="Q671" s="119">
        <v>6.7013741971290897E-2</v>
      </c>
      <c r="R671" s="119">
        <v>-0.23650182914492904</v>
      </c>
      <c r="S671" s="119">
        <v>0.73893665939224806</v>
      </c>
      <c r="T671" s="119">
        <v>0.31798605248680512</v>
      </c>
      <c r="U671" s="116">
        <v>1.2295111645628305</v>
      </c>
      <c r="V671" s="116">
        <v>8.7922929109887749E-2</v>
      </c>
      <c r="W671" s="91">
        <v>1.3791275493175617</v>
      </c>
      <c r="X671" s="53"/>
      <c r="Y671" s="92">
        <v>670</v>
      </c>
      <c r="Z671" s="116">
        <f>(幕後結果!$AB$2+幕後結果!$AB$4*幕後結果_最佳化!$N1672)*12/3</f>
        <v>-0.4164367268062299</v>
      </c>
      <c r="AA671" s="116">
        <f>(幕後結果!$AC$2+幕後結果!$AC$4*幕後結果_最佳化!$O1672)*12/3</f>
        <v>-2.4575029620052147E-2</v>
      </c>
      <c r="AB671" s="116">
        <f>(幕後結果!$AD$2+幕後結果!$AD$4*幕後結果_最佳化!$P1672)*12/3</f>
        <v>-1.3505679513435638</v>
      </c>
      <c r="AC671" s="116">
        <f>(幕後結果!$AE$2+幕後結果!$AE$4*幕後結果_最佳化!$Q1672)*12/3</f>
        <v>-0.19043288517190959</v>
      </c>
      <c r="AD671" s="116">
        <f>(幕後結果!$AF$2+幕後結果!$AF$4*幕後結果_最佳化!$R1672)*12/3</f>
        <v>-0.81451615744223849</v>
      </c>
      <c r="AE671" s="116">
        <f>(幕後結果!$AG$2+幕後結果!$AG$4*幕後結果_最佳化!$S1672)*12/3</f>
        <v>0.81743570823190781</v>
      </c>
      <c r="AF671" s="116">
        <f>(幕後結果!$AH$2+幕後結果!$AH$4*幕後結果_最佳化!$T1672)*12/3</f>
        <v>-4.0111887159164666E-2</v>
      </c>
      <c r="AG671" s="116">
        <f>(幕後結果!$AI$2+幕後結果!$AI$4*幕後結果_最佳化!$U1672)*12/3</f>
        <v>0.46030610792510385</v>
      </c>
      <c r="AH671" s="116">
        <f>(幕後結果!$AJ$2+幕後結果!$AJ$4*幕後結果_最佳化!$V1672)*12/3</f>
        <v>-0.3128392243049895</v>
      </c>
      <c r="AI671" s="93">
        <f>(幕後結果!$AK$2+幕後結果!$AK$4*幕後結果_最佳化!$W1672)*12/3</f>
        <v>0.97840596574674843</v>
      </c>
      <c r="AJ671" s="53"/>
      <c r="AK671" s="53"/>
      <c r="AL671" s="53"/>
      <c r="AM671" s="101">
        <v>670</v>
      </c>
      <c r="AN671" s="120">
        <f t="shared" si="131"/>
        <v>0.1483830333570525</v>
      </c>
      <c r="AO671" s="120">
        <f t="shared" si="132"/>
        <v>6.3113512170237793E-2</v>
      </c>
      <c r="AP671" s="120">
        <f t="shared" si="133"/>
        <v>0.13406248953995226</v>
      </c>
      <c r="AQ671" s="120">
        <f t="shared" si="134"/>
        <v>9.5537711939974373E-2</v>
      </c>
      <c r="AR671" s="120">
        <f t="shared" si="135"/>
        <v>3.0421184198371733E-2</v>
      </c>
      <c r="AS671" s="120">
        <f t="shared" si="136"/>
        <v>2.3022653297213289E-2</v>
      </c>
      <c r="AT671" s="120">
        <f t="shared" si="137"/>
        <v>0.15670101928842453</v>
      </c>
      <c r="AU671" s="120">
        <f t="shared" si="138"/>
        <v>4.8698127649808354E-2</v>
      </c>
      <c r="AV671" s="120">
        <f t="shared" si="139"/>
        <v>0.15770154378869258</v>
      </c>
      <c r="AW671" s="120">
        <f t="shared" si="140"/>
        <v>0.14235872477027273</v>
      </c>
      <c r="AX671" s="120">
        <f t="shared" si="141"/>
        <v>1.0000000000000002</v>
      </c>
      <c r="AY671" s="120">
        <f>SUMPRODUCT(AN671:AW671,幕後結果_最佳化!$Z$1005:$AI$1005)</f>
        <v>5.8462902754088622E-2</v>
      </c>
      <c r="AZ671" s="120">
        <f>(SUMPRODUCT(AN671:AW671,MMULT(AN671:AW671,幕後結果!$AB$9:$AK$18)))*252</f>
        <v>3.4908232931156857E-2</v>
      </c>
      <c r="BA671" s="120">
        <f t="shared" si="142"/>
        <v>0.18683745055838472</v>
      </c>
      <c r="BB671" s="115">
        <f t="shared" si="143"/>
        <v>8.3296484230421353E-2</v>
      </c>
      <c r="BC671" s="53"/>
      <c r="BD671" s="53"/>
    </row>
    <row r="672" spans="1:56">
      <c r="A672" s="88">
        <v>671</v>
      </c>
      <c r="B672" s="116">
        <v>8.3388875325645317E-2</v>
      </c>
      <c r="C672" s="116">
        <v>0.66059109526006909</v>
      </c>
      <c r="D672" s="116">
        <v>0.27439301262288485</v>
      </c>
      <c r="E672" s="116">
        <v>0.79951683880304825</v>
      </c>
      <c r="F672" s="116">
        <v>0.21318527337011495</v>
      </c>
      <c r="G672" s="116">
        <v>0.3009976947328743</v>
      </c>
      <c r="H672" s="116">
        <v>0.42908632170574879</v>
      </c>
      <c r="I672" s="116">
        <v>0.29026104040950607</v>
      </c>
      <c r="J672" s="116">
        <v>0.71206779956969846</v>
      </c>
      <c r="K672" s="97">
        <v>0.63590790887708226</v>
      </c>
      <c r="L672" s="98"/>
      <c r="M672" s="99">
        <v>671</v>
      </c>
      <c r="N672" s="119">
        <v>-1.3826319389524189</v>
      </c>
      <c r="O672" s="119">
        <v>0.4140768728523318</v>
      </c>
      <c r="P672" s="119">
        <v>-0.59958023129325377</v>
      </c>
      <c r="Q672" s="119">
        <v>0.83989667444638261</v>
      </c>
      <c r="R672" s="119">
        <v>-0.79541773525101411</v>
      </c>
      <c r="S672" s="119">
        <v>-0.5215331920701135</v>
      </c>
      <c r="T672" s="119">
        <v>-0.17870079691295834</v>
      </c>
      <c r="U672" s="116">
        <v>-0.55262228230791488</v>
      </c>
      <c r="V672" s="116">
        <v>0.55943570280942234</v>
      </c>
      <c r="W672" s="91">
        <v>0.34754198509835704</v>
      </c>
      <c r="X672" s="53"/>
      <c r="Y672" s="92">
        <v>671</v>
      </c>
      <c r="Z672" s="116">
        <f>(幕後結果!$AB$2+幕後結果!$AB$4*幕後結果_最佳化!$N1673)*12/3</f>
        <v>-1.9557829780714053</v>
      </c>
      <c r="AA672" s="116">
        <f>(幕後結果!$AC$2+幕後結果!$AC$4*幕後結果_最佳化!$O1673)*12/3</f>
        <v>0.65641558173811587</v>
      </c>
      <c r="AB672" s="116">
        <f>(幕後結果!$AD$2+幕後結果!$AD$4*幕後結果_最佳化!$P1673)*12/3</f>
        <v>-0.67393674749977217</v>
      </c>
      <c r="AC672" s="116">
        <f>(幕後結果!$AE$2+幕後結果!$AE$4*幕後結果_最佳化!$Q1673)*12/3</f>
        <v>0.42245060286212438</v>
      </c>
      <c r="AD672" s="116">
        <f>(幕後結果!$AF$2+幕後結果!$AF$4*幕後結果_最佳化!$R1673)*12/3</f>
        <v>-1.1525667202402161</v>
      </c>
      <c r="AE672" s="116">
        <f>(幕後結果!$AG$2+幕後結果!$AG$4*幕後結果_最佳化!$S1673)*12/3</f>
        <v>0.30537930259910695</v>
      </c>
      <c r="AF672" s="116">
        <f>(幕後結果!$AH$2+幕後結果!$AH$4*幕後結果_最佳化!$T1673)*12/3</f>
        <v>-0.24307993105351988</v>
      </c>
      <c r="AG672" s="116">
        <f>(幕後結果!$AI$2+幕後結果!$AI$4*幕後結果_最佳化!$U1673)*12/3</f>
        <v>-0.25308618087210127</v>
      </c>
      <c r="AH672" s="116">
        <f>(幕後結果!$AJ$2+幕後結果!$AJ$4*幕後結果_最佳化!$V1673)*12/3</f>
        <v>-0.50754125880313983</v>
      </c>
      <c r="AI672" s="93">
        <f>(幕後結果!$AK$2+幕後結果!$AK$4*幕後結果_最佳化!$W1673)*12/3</f>
        <v>6.4192754650983702E-2</v>
      </c>
      <c r="AJ672" s="53"/>
      <c r="AK672" s="53"/>
      <c r="AL672" s="53"/>
      <c r="AM672" s="101">
        <v>671</v>
      </c>
      <c r="AN672" s="120">
        <f t="shared" si="131"/>
        <v>0.18060503219147114</v>
      </c>
      <c r="AO672" s="120">
        <f t="shared" si="132"/>
        <v>3.5961711965846466E-2</v>
      </c>
      <c r="AP672" s="120">
        <f t="shared" si="133"/>
        <v>0.14442430910870252</v>
      </c>
      <c r="AQ672" s="120">
        <f t="shared" si="134"/>
        <v>0.13960552476635604</v>
      </c>
      <c r="AR672" s="120">
        <f t="shared" si="135"/>
        <v>0.11718350561380432</v>
      </c>
      <c r="AS672" s="120">
        <f t="shared" si="136"/>
        <v>9.6865702544021631E-2</v>
      </c>
      <c r="AT672" s="120">
        <f t="shared" si="137"/>
        <v>8.569948738507896E-2</v>
      </c>
      <c r="AU672" s="120">
        <f t="shared" si="138"/>
        <v>5.1145756058033225E-2</v>
      </c>
      <c r="AV672" s="120">
        <f t="shared" si="139"/>
        <v>3.602166424014017E-3</v>
      </c>
      <c r="AW672" s="120">
        <f t="shared" si="140"/>
        <v>0.14490680394267175</v>
      </c>
      <c r="AX672" s="120">
        <f t="shared" si="141"/>
        <v>0.99999999999999989</v>
      </c>
      <c r="AY672" s="120">
        <f>SUMPRODUCT(AN672:AW672,幕後結果_最佳化!$Z$1005:$AI$1005)</f>
        <v>0.10558783571247454</v>
      </c>
      <c r="AZ672" s="120">
        <f>(SUMPRODUCT(AN672:AW672,MMULT(AN672:AW672,幕後結果!$AB$9:$AK$18)))*252</f>
        <v>4.0910652641376243E-2</v>
      </c>
      <c r="BA672" s="120">
        <f t="shared" si="142"/>
        <v>0.2022638194076643</v>
      </c>
      <c r="BB672" s="115">
        <f t="shared" si="143"/>
        <v>0.30993103905610886</v>
      </c>
      <c r="BC672" s="53"/>
      <c r="BD672" s="53"/>
    </row>
    <row r="673" spans="1:56">
      <c r="A673" s="88">
        <v>672</v>
      </c>
      <c r="B673" s="116">
        <v>0.84751436843373407</v>
      </c>
      <c r="C673" s="116">
        <v>0.34608149451121473</v>
      </c>
      <c r="D673" s="116">
        <v>0.10143177231584799</v>
      </c>
      <c r="E673" s="116">
        <v>0.77782558225735499</v>
      </c>
      <c r="F673" s="116">
        <v>0.68133689371669792</v>
      </c>
      <c r="G673" s="116">
        <v>0.94889638934131049</v>
      </c>
      <c r="H673" s="116">
        <v>0.84158218925922212</v>
      </c>
      <c r="I673" s="116">
        <v>0.13186593897200893</v>
      </c>
      <c r="J673" s="116">
        <v>0.55362552682864363</v>
      </c>
      <c r="K673" s="97">
        <v>0.16657514979233334</v>
      </c>
      <c r="L673" s="98"/>
      <c r="M673" s="99">
        <v>672</v>
      </c>
      <c r="N673" s="119">
        <v>1.0258309745071488</v>
      </c>
      <c r="O673" s="119">
        <v>-0.39592143308213734</v>
      </c>
      <c r="P673" s="119">
        <v>-1.2734355062779099</v>
      </c>
      <c r="Q673" s="119">
        <v>0.76487020842091902</v>
      </c>
      <c r="R673" s="119">
        <v>0.47144048249836806</v>
      </c>
      <c r="S673" s="119">
        <v>1.6342459330189245</v>
      </c>
      <c r="T673" s="119">
        <v>1.0009817708558699</v>
      </c>
      <c r="U673" s="116">
        <v>-1.1176140208674235</v>
      </c>
      <c r="V673" s="116">
        <v>0.13482663510819412</v>
      </c>
      <c r="W673" s="91">
        <v>-0.96778791691319221</v>
      </c>
      <c r="X673" s="53"/>
      <c r="Y673" s="92">
        <v>672</v>
      </c>
      <c r="Z673" s="116">
        <f>(幕後結果!$AB$2+幕後結果!$AB$4*幕後結果_最佳化!$N1674)*12/3</f>
        <v>1.905457880865453</v>
      </c>
      <c r="AA673" s="116">
        <f>(幕後結果!$AC$2+幕後結果!$AC$4*幕後結果_最佳化!$O1674)*12/3</f>
        <v>-4.8811521768466537E-2</v>
      </c>
      <c r="AB673" s="116">
        <f>(幕後結果!$AD$2+幕後結果!$AD$4*幕後結果_最佳化!$P1674)*12/3</f>
        <v>-0.7661699569891679</v>
      </c>
      <c r="AC673" s="116">
        <f>(幕後結果!$AE$2+幕後結果!$AE$4*幕後結果_最佳化!$Q1674)*12/3</f>
        <v>0.59091166725460509</v>
      </c>
      <c r="AD673" s="116">
        <f>(幕後結果!$AF$2+幕後結果!$AF$4*幕後結果_最佳化!$R1674)*12/3</f>
        <v>-0.14086050407808043</v>
      </c>
      <c r="AE673" s="116">
        <f>(幕後結果!$AG$2+幕後結果!$AG$4*幕後結果_最佳化!$S1674)*12/3</f>
        <v>1.7045558857437859</v>
      </c>
      <c r="AF673" s="116">
        <f>(幕後結果!$AH$2+幕後結果!$AH$4*幕後結果_最佳化!$T1674)*12/3</f>
        <v>0.50157842698809563</v>
      </c>
      <c r="AG673" s="116">
        <f>(幕後結果!$AI$2+幕後結果!$AI$4*幕後結果_最佳化!$U1674)*12/3</f>
        <v>-0.12923383779702008</v>
      </c>
      <c r="AH673" s="116">
        <f>(幕後結果!$AJ$2+幕後結果!$AJ$4*幕後結果_最佳化!$V1674)*12/3</f>
        <v>-0.12795233617032012</v>
      </c>
      <c r="AI673" s="93">
        <f>(幕後結果!$AK$2+幕後結果!$AK$4*幕後結果_最佳化!$W1674)*12/3</f>
        <v>-0.12551465560361202</v>
      </c>
      <c r="AJ673" s="53"/>
      <c r="AK673" s="53"/>
      <c r="AL673" s="53"/>
      <c r="AM673" s="101">
        <v>672</v>
      </c>
      <c r="AN673" s="120">
        <f t="shared" si="131"/>
        <v>0.162406373396525</v>
      </c>
      <c r="AO673" s="120">
        <f t="shared" si="132"/>
        <v>4.1856768254928733E-2</v>
      </c>
      <c r="AP673" s="120">
        <f t="shared" si="133"/>
        <v>2.6719512158801181E-2</v>
      </c>
      <c r="AQ673" s="120">
        <f t="shared" si="134"/>
        <v>0.16628545646688564</v>
      </c>
      <c r="AR673" s="120">
        <f t="shared" si="135"/>
        <v>0.17018624222325324</v>
      </c>
      <c r="AS673" s="120">
        <f t="shared" si="136"/>
        <v>0.16486843257370556</v>
      </c>
      <c r="AT673" s="120">
        <f t="shared" si="137"/>
        <v>2.7976465231299978E-2</v>
      </c>
      <c r="AU673" s="120">
        <f t="shared" si="138"/>
        <v>3.5544911440704749E-2</v>
      </c>
      <c r="AV673" s="120">
        <f t="shared" si="139"/>
        <v>0.12942013537086364</v>
      </c>
      <c r="AW673" s="120">
        <f t="shared" si="140"/>
        <v>7.4735702883032273E-2</v>
      </c>
      <c r="AX673" s="120">
        <f t="shared" si="141"/>
        <v>0.99999999999999978</v>
      </c>
      <c r="AY673" s="120">
        <f>SUMPRODUCT(AN673:AW673,幕後結果_最佳化!$Z$1005:$AI$1005)</f>
        <v>6.5240518225896937E-2</v>
      </c>
      <c r="AZ673" s="120">
        <f>(SUMPRODUCT(AN673:AW673,MMULT(AN673:AW673,幕後結果!$AB$9:$AK$18)))*252</f>
        <v>3.8045029205541266E-2</v>
      </c>
      <c r="BA673" s="120">
        <f t="shared" si="142"/>
        <v>0.19505135017615557</v>
      </c>
      <c r="BB673" s="115">
        <f t="shared" si="143"/>
        <v>0.11453659872500588</v>
      </c>
      <c r="BC673" s="53"/>
      <c r="BD673" s="53"/>
    </row>
    <row r="674" spans="1:56">
      <c r="A674" s="88">
        <v>673</v>
      </c>
      <c r="B674" s="116">
        <v>0.68816754517398371</v>
      </c>
      <c r="C674" s="116">
        <v>0.84591299163887546</v>
      </c>
      <c r="D674" s="116">
        <v>0.16894544680355472</v>
      </c>
      <c r="E674" s="116">
        <v>0.62022713777260341</v>
      </c>
      <c r="F674" s="116">
        <v>0.31865010048547227</v>
      </c>
      <c r="G674" s="116">
        <v>2.8718648804350488E-2</v>
      </c>
      <c r="H674" s="116">
        <v>3.491137556880064E-2</v>
      </c>
      <c r="I674" s="116">
        <v>0.63013183864794664</v>
      </c>
      <c r="J674" s="116">
        <v>0.53722238637147379</v>
      </c>
      <c r="K674" s="97">
        <v>7.1288035681675632E-2</v>
      </c>
      <c r="L674" s="98"/>
      <c r="M674" s="99">
        <v>673</v>
      </c>
      <c r="N674" s="119">
        <v>0.4906628730734231</v>
      </c>
      <c r="O674" s="119">
        <v>1.0190609812470444</v>
      </c>
      <c r="P674" s="119">
        <v>-0.9583408851635834</v>
      </c>
      <c r="Q674" s="119">
        <v>0.30607738741985063</v>
      </c>
      <c r="R674" s="119">
        <v>-0.47147691533344505</v>
      </c>
      <c r="S674" s="119">
        <v>-1.8999681643034123</v>
      </c>
      <c r="T674" s="119">
        <v>-1.8130588105683245</v>
      </c>
      <c r="U674" s="116">
        <v>0.33220254427278123</v>
      </c>
      <c r="V674" s="116">
        <v>9.3438472881995235E-2</v>
      </c>
      <c r="W674" s="91">
        <v>-1.4662651294881623</v>
      </c>
      <c r="X674" s="53"/>
      <c r="Y674" s="92">
        <v>673</v>
      </c>
      <c r="Z674" s="116">
        <f>(幕後結果!$AB$2+幕後結果!$AB$4*幕後結果_最佳化!$N1675)*12/3</f>
        <v>1.0474779102761087</v>
      </c>
      <c r="AA674" s="116">
        <f>(幕後結果!$AC$2+幕後結果!$AC$4*幕後結果_最佳化!$O1675)*12/3</f>
        <v>0.99391936707525608</v>
      </c>
      <c r="AB674" s="116">
        <f>(幕後結果!$AD$2+幕後結果!$AD$4*幕後結果_最佳化!$P1675)*12/3</f>
        <v>-0.53663636110569291</v>
      </c>
      <c r="AC674" s="116">
        <f>(幕後結果!$AE$2+幕後結果!$AE$4*幕後結果_最佳化!$Q1675)*12/3</f>
        <v>0.29705175059490668</v>
      </c>
      <c r="AD674" s="116">
        <f>(幕後結果!$AF$2+幕後結果!$AF$4*幕後結果_最佳化!$R1675)*12/3</f>
        <v>-0.72766702070686307</v>
      </c>
      <c r="AE674" s="116">
        <f>(幕後結果!$AG$2+幕後結果!$AG$4*幕後結果_最佳化!$S1675)*12/3</f>
        <v>-0.44420711957460074</v>
      </c>
      <c r="AF674" s="116">
        <f>(幕後結果!$AH$2+幕後結果!$AH$4*幕後結果_最佳化!$T1675)*12/3</f>
        <v>-0.82950132088095296</v>
      </c>
      <c r="AG674" s="116">
        <f>(幕後結果!$AI$2+幕後結果!$AI$4*幕後結果_最佳化!$U1675)*12/3</f>
        <v>3.8552947768814919E-3</v>
      </c>
      <c r="AH674" s="116">
        <f>(幕後結果!$AJ$2+幕後結果!$AJ$4*幕後結果_最佳化!$V1675)*12/3</f>
        <v>-0.65538396529893328</v>
      </c>
      <c r="AI674" s="93">
        <f>(幕後結果!$AK$2+幕後結果!$AK$4*幕後結果_最佳化!$W1675)*12/3</f>
        <v>-0.98843915968979568</v>
      </c>
      <c r="AJ674" s="53"/>
      <c r="AK674" s="53"/>
      <c r="AL674" s="53"/>
      <c r="AM674" s="101">
        <v>673</v>
      </c>
      <c r="AN674" s="120">
        <f t="shared" si="131"/>
        <v>0.13811921256258933</v>
      </c>
      <c r="AO674" s="120">
        <f t="shared" si="132"/>
        <v>2.0630972495809783E-2</v>
      </c>
      <c r="AP674" s="120">
        <f t="shared" si="133"/>
        <v>0.11156815828172635</v>
      </c>
      <c r="AQ674" s="120">
        <f t="shared" si="134"/>
        <v>0.10481090197587394</v>
      </c>
      <c r="AR674" s="120">
        <f t="shared" si="135"/>
        <v>7.2626454837011842E-2</v>
      </c>
      <c r="AS674" s="120">
        <f t="shared" si="136"/>
        <v>0.15656927326273484</v>
      </c>
      <c r="AT674" s="120">
        <f t="shared" si="137"/>
        <v>9.4208209222344186E-2</v>
      </c>
      <c r="AU674" s="120">
        <f t="shared" si="138"/>
        <v>0.10952795015678884</v>
      </c>
      <c r="AV674" s="120">
        <f t="shared" si="139"/>
        <v>6.8021440391389715E-2</v>
      </c>
      <c r="AW674" s="120">
        <f t="shared" si="140"/>
        <v>0.12391742681373127</v>
      </c>
      <c r="AX674" s="120">
        <f t="shared" si="141"/>
        <v>1</v>
      </c>
      <c r="AY674" s="120">
        <f>SUMPRODUCT(AN674:AW674,幕後結果_最佳化!$Z$1005:$AI$1005)</f>
        <v>0.11905073510036723</v>
      </c>
      <c r="AZ674" s="120">
        <f>(SUMPRODUCT(AN674:AW674,MMULT(AN674:AW674,幕後結果!$AB$9:$AK$18)))*252</f>
        <v>3.2829748626930208E-2</v>
      </c>
      <c r="BA674" s="120">
        <f t="shared" si="142"/>
        <v>0.18118981380566129</v>
      </c>
      <c r="BB674" s="115">
        <f t="shared" si="143"/>
        <v>0.42028154619135605</v>
      </c>
      <c r="BC674" s="53"/>
      <c r="BD674" s="53"/>
    </row>
    <row r="675" spans="1:56">
      <c r="A675" s="88">
        <v>674</v>
      </c>
      <c r="B675" s="116">
        <v>6.4372238479783794E-2</v>
      </c>
      <c r="C675" s="116">
        <v>0.8624213678487842</v>
      </c>
      <c r="D675" s="116">
        <v>0.2866768439002163</v>
      </c>
      <c r="E675" s="116">
        <v>0.22294556183354808</v>
      </c>
      <c r="F675" s="116">
        <v>0.28126699178412129</v>
      </c>
      <c r="G675" s="116">
        <v>0.61639044576533997</v>
      </c>
      <c r="H675" s="116">
        <v>0.58306589692882627</v>
      </c>
      <c r="I675" s="116">
        <v>0.96384988805072425</v>
      </c>
      <c r="J675" s="116">
        <v>0.7419641390231424</v>
      </c>
      <c r="K675" s="97">
        <v>0.47090300388824691</v>
      </c>
      <c r="L675" s="98"/>
      <c r="M675" s="99">
        <v>674</v>
      </c>
      <c r="N675" s="119">
        <v>-1.5190715898945364</v>
      </c>
      <c r="O675" s="119">
        <v>1.0912627937113915</v>
      </c>
      <c r="P675" s="119">
        <v>-0.56311924463404217</v>
      </c>
      <c r="Q675" s="119">
        <v>-0.76228299026741275</v>
      </c>
      <c r="R675" s="119">
        <v>-0.57908179451409736</v>
      </c>
      <c r="S675" s="119">
        <v>0.29601436841687584</v>
      </c>
      <c r="T675" s="119">
        <v>0.20974307255172442</v>
      </c>
      <c r="U675" s="116">
        <v>1.7972230043172395</v>
      </c>
      <c r="V675" s="116">
        <v>0.64941260001274337</v>
      </c>
      <c r="W675" s="91">
        <v>-7.3000137900234352E-2</v>
      </c>
      <c r="X675" s="53"/>
      <c r="Y675" s="92">
        <v>674</v>
      </c>
      <c r="Z675" s="116">
        <f>(幕後結果!$AB$2+幕後結果!$AB$4*幕後結果_最佳化!$N1676)*12/3</f>
        <v>-2.1745226364870054</v>
      </c>
      <c r="AA675" s="116">
        <f>(幕後結果!$AC$2+幕後結果!$AC$4*幕後結果_最佳化!$O1676)*12/3</f>
        <v>1.1492811558588882</v>
      </c>
      <c r="AB675" s="116">
        <f>(幕後結果!$AD$2+幕後結果!$AD$4*幕後結果_最佳化!$P1676)*12/3</f>
        <v>-0.62843301954566289</v>
      </c>
      <c r="AC675" s="116">
        <f>(幕後結果!$AE$2+幕後結果!$AE$4*幕後結果_最佳化!$Q1676)*12/3</f>
        <v>-0.73179775853360918</v>
      </c>
      <c r="AD675" s="116">
        <f>(幕後結果!$AF$2+幕後結果!$AF$4*幕後結果_最佳化!$R1676)*12/3</f>
        <v>-1.0672329736767334</v>
      </c>
      <c r="AE675" s="116">
        <f>(幕後結果!$AG$2+幕後結果!$AG$4*幕後結果_最佳化!$S1676)*12/3</f>
        <v>0.42187865091883597</v>
      </c>
      <c r="AF675" s="116">
        <f>(幕後結果!$AH$2+幕後結果!$AH$4*幕後結果_最佳化!$T1676)*12/3</f>
        <v>-3.1475773030311772E-2</v>
      </c>
      <c r="AG675" s="116">
        <f>(幕後結果!$AI$2+幕後結果!$AI$4*幕後結果_最佳化!$U1676)*12/3</f>
        <v>0.73573114856972921</v>
      </c>
      <c r="AH675" s="116">
        <f>(幕後結果!$AJ$2+幕後結果!$AJ$4*幕後結果_最佳化!$V1676)*12/3</f>
        <v>9.6990524490147556E-3</v>
      </c>
      <c r="AI675" s="93">
        <f>(幕後結果!$AK$2+幕後結果!$AK$4*幕後結果_最佳化!$W1676)*12/3</f>
        <v>0.26508133937788786</v>
      </c>
      <c r="AJ675" s="53"/>
      <c r="AK675" s="53"/>
      <c r="AL675" s="53"/>
      <c r="AM675" s="101">
        <v>674</v>
      </c>
      <c r="AN675" s="120">
        <f t="shared" si="131"/>
        <v>0.16111112359042354</v>
      </c>
      <c r="AO675" s="120">
        <f t="shared" si="132"/>
        <v>0.16038008435194939</v>
      </c>
      <c r="AP675" s="120">
        <f t="shared" si="133"/>
        <v>6.6023544651729146E-2</v>
      </c>
      <c r="AQ675" s="120">
        <f t="shared" si="134"/>
        <v>4.7660674824080561E-2</v>
      </c>
      <c r="AR675" s="120">
        <f t="shared" si="135"/>
        <v>5.315447778092524E-2</v>
      </c>
      <c r="AS675" s="120">
        <f t="shared" si="136"/>
        <v>0.11256916747952923</v>
      </c>
      <c r="AT675" s="120">
        <f t="shared" si="137"/>
        <v>9.9898789228735282E-2</v>
      </c>
      <c r="AU675" s="120">
        <f t="shared" si="138"/>
        <v>5.1149723759067796E-2</v>
      </c>
      <c r="AV675" s="120">
        <f t="shared" si="139"/>
        <v>0.15946273961178742</v>
      </c>
      <c r="AW675" s="120">
        <f t="shared" si="140"/>
        <v>8.8589674721772455E-2</v>
      </c>
      <c r="AX675" s="120">
        <f t="shared" si="141"/>
        <v>1.0000000000000002</v>
      </c>
      <c r="AY675" s="120">
        <f>SUMPRODUCT(AN675:AW675,幕後結果_最佳化!$Z$1005:$AI$1005)</f>
        <v>0.11258362421344616</v>
      </c>
      <c r="AZ675" s="120">
        <f>(SUMPRODUCT(AN675:AW675,MMULT(AN675:AW675,幕後結果!$AB$9:$AK$18)))*252</f>
        <v>3.2613155811323555E-2</v>
      </c>
      <c r="BA675" s="120">
        <f t="shared" si="142"/>
        <v>0.18059112882786782</v>
      </c>
      <c r="BB675" s="115">
        <f t="shared" si="143"/>
        <v>0.38586404916858219</v>
      </c>
      <c r="BC675" s="53"/>
      <c r="BD675" s="53"/>
    </row>
    <row r="676" spans="1:56">
      <c r="A676" s="88">
        <v>675</v>
      </c>
      <c r="B676" s="116">
        <v>0.25357660087272293</v>
      </c>
      <c r="C676" s="116">
        <v>0.88584336288541987</v>
      </c>
      <c r="D676" s="116">
        <v>0.7808581972155062</v>
      </c>
      <c r="E676" s="116">
        <v>0.97330649622438536</v>
      </c>
      <c r="F676" s="116">
        <v>0.35503460436836787</v>
      </c>
      <c r="G676" s="116">
        <v>0.46971653903881094</v>
      </c>
      <c r="H676" s="116">
        <v>8.065715334446244E-2</v>
      </c>
      <c r="I676" s="116">
        <v>0.35830455624517721</v>
      </c>
      <c r="J676" s="116">
        <v>0.71934634757203364</v>
      </c>
      <c r="K676" s="97">
        <v>0.9102319384706461</v>
      </c>
      <c r="L676" s="98"/>
      <c r="M676" s="99">
        <v>675</v>
      </c>
      <c r="N676" s="119">
        <v>-0.66327694141875315</v>
      </c>
      <c r="O676" s="119">
        <v>1.2047151789547483</v>
      </c>
      <c r="P676" s="119">
        <v>0.77509486515317361</v>
      </c>
      <c r="Q676" s="119">
        <v>1.93177723108101</v>
      </c>
      <c r="R676" s="119">
        <v>-0.37176314143535211</v>
      </c>
      <c r="S676" s="119">
        <v>-7.598242815852449E-2</v>
      </c>
      <c r="T676" s="119">
        <v>-1.4006648894756684</v>
      </c>
      <c r="U676" s="116">
        <v>-0.36299433989665009</v>
      </c>
      <c r="V676" s="116">
        <v>0.5809008123110958</v>
      </c>
      <c r="W676" s="91">
        <v>1.3421846784551299</v>
      </c>
      <c r="X676" s="53"/>
      <c r="Y676" s="92">
        <v>675</v>
      </c>
      <c r="Z676" s="116">
        <f>(幕後結果!$AB$2+幕後結果!$AB$4*幕後結果_最佳化!$N1677)*12/3</f>
        <v>-0.8025151021016631</v>
      </c>
      <c r="AA676" s="116">
        <f>(幕後結果!$AC$2+幕後結果!$AC$4*幕後結果_最佳化!$O1677)*12/3</f>
        <v>1.1865763031542103</v>
      </c>
      <c r="AB676" s="116">
        <f>(幕後結果!$AD$2+幕後結果!$AD$4*幕後結果_最佳化!$P1677)*12/3</f>
        <v>0.5831507124394405</v>
      </c>
      <c r="AC676" s="116">
        <f>(幕後結果!$AE$2+幕後結果!$AE$4*幕後結果_最佳化!$Q1677)*12/3</f>
        <v>1.5565634811302278</v>
      </c>
      <c r="AD676" s="116">
        <f>(幕後結果!$AF$2+幕後結果!$AF$4*幕後結果_最佳化!$R1677)*12/3</f>
        <v>-0.63501229799067493</v>
      </c>
      <c r="AE676" s="116">
        <f>(幕後結果!$AG$2+幕後結果!$AG$4*幕後結果_最佳化!$S1677)*12/3</f>
        <v>1.0738207181814001</v>
      </c>
      <c r="AF676" s="116">
        <f>(幕後結果!$AH$2+幕後結果!$AH$4*幕後結果_最佳化!$T1677)*12/3</f>
        <v>-0.56613594756172503</v>
      </c>
      <c r="AG676" s="116">
        <f>(幕後結果!$AI$2+幕後結果!$AI$4*幕後結果_最佳化!$U1677)*12/3</f>
        <v>0.13582790235869871</v>
      </c>
      <c r="AH676" s="116">
        <f>(幕後結果!$AJ$2+幕後結果!$AJ$4*幕後結果_最佳化!$V1677)*12/3</f>
        <v>-0.12805496335883407</v>
      </c>
      <c r="AI676" s="93">
        <f>(幕後結果!$AK$2+幕後結果!$AK$4*幕後結果_最佳化!$W1677)*12/3</f>
        <v>0.95514519485780525</v>
      </c>
      <c r="AJ676" s="53"/>
      <c r="AK676" s="53"/>
      <c r="AL676" s="53"/>
      <c r="AM676" s="101">
        <v>675</v>
      </c>
      <c r="AN676" s="120">
        <f t="shared" si="131"/>
        <v>0.10220027214606066</v>
      </c>
      <c r="AO676" s="120">
        <f t="shared" si="132"/>
        <v>4.4678663281089818E-2</v>
      </c>
      <c r="AP676" s="120">
        <f t="shared" si="133"/>
        <v>0.17816290857821956</v>
      </c>
      <c r="AQ676" s="120">
        <f t="shared" si="134"/>
        <v>1.8747473616472672E-2</v>
      </c>
      <c r="AR676" s="120">
        <f t="shared" si="135"/>
        <v>0.17286963998291785</v>
      </c>
      <c r="AS676" s="120">
        <f t="shared" si="136"/>
        <v>0.11107620511486802</v>
      </c>
      <c r="AT676" s="120">
        <f t="shared" si="137"/>
        <v>8.7763726755287028E-2</v>
      </c>
      <c r="AU676" s="120">
        <f t="shared" si="138"/>
        <v>5.3259720578810066E-2</v>
      </c>
      <c r="AV676" s="120">
        <f t="shared" si="139"/>
        <v>2.9297009587165947E-2</v>
      </c>
      <c r="AW676" s="120">
        <f t="shared" si="140"/>
        <v>0.20194438035910836</v>
      </c>
      <c r="AX676" s="120">
        <f t="shared" si="141"/>
        <v>0.99999999999999989</v>
      </c>
      <c r="AY676" s="120">
        <f>SUMPRODUCT(AN676:AW676,幕後結果_最佳化!$Z$1005:$AI$1005)</f>
        <v>7.1215386781887685E-2</v>
      </c>
      <c r="AZ676" s="120">
        <f>(SUMPRODUCT(AN676:AW676,MMULT(AN676:AW676,幕後結果!$AB$9:$AK$18)))*252</f>
        <v>3.0647722317375076E-2</v>
      </c>
      <c r="BA676" s="120">
        <f t="shared" si="142"/>
        <v>0.17506490886918222</v>
      </c>
      <c r="BB676" s="115">
        <f t="shared" si="143"/>
        <v>0.16174221872783451</v>
      </c>
      <c r="BC676" s="53"/>
      <c r="BD676" s="53"/>
    </row>
    <row r="677" spans="1:56">
      <c r="A677" s="88">
        <v>676</v>
      </c>
      <c r="B677" s="116">
        <v>0.85062767634848169</v>
      </c>
      <c r="C677" s="116">
        <v>0.90773729736287745</v>
      </c>
      <c r="D677" s="116">
        <v>0.81282912189395984</v>
      </c>
      <c r="E677" s="116">
        <v>0.81910253854208581</v>
      </c>
      <c r="F677" s="116">
        <v>0.14794345061190262</v>
      </c>
      <c r="G677" s="116">
        <v>0.28184445882506592</v>
      </c>
      <c r="H677" s="116">
        <v>0.60145919947828141</v>
      </c>
      <c r="I677" s="116">
        <v>0.39959825316334641</v>
      </c>
      <c r="J677" s="116">
        <v>0.18619023107005495</v>
      </c>
      <c r="K677" s="97">
        <v>0.85023402297954576</v>
      </c>
      <c r="L677" s="98"/>
      <c r="M677" s="99">
        <v>676</v>
      </c>
      <c r="N677" s="119">
        <v>1.0391292107988197</v>
      </c>
      <c r="O677" s="119">
        <v>1.3269494489387117</v>
      </c>
      <c r="P677" s="119">
        <v>0.88837000179253933</v>
      </c>
      <c r="Q677" s="119">
        <v>0.91195022043929264</v>
      </c>
      <c r="R677" s="119">
        <v>-1.0452944516084037</v>
      </c>
      <c r="S677" s="119">
        <v>-0.57737091501903848</v>
      </c>
      <c r="T677" s="119">
        <v>0.25712587821992516</v>
      </c>
      <c r="U677" s="116">
        <v>-0.25438711246267853</v>
      </c>
      <c r="V677" s="116">
        <v>-0.89202326569403989</v>
      </c>
      <c r="W677" s="91">
        <v>1.0374376185958698</v>
      </c>
      <c r="X677" s="53"/>
      <c r="Y677" s="92">
        <v>676</v>
      </c>
      <c r="Z677" s="116">
        <f>(幕後結果!$AB$2+幕後結果!$AB$4*幕後結果_最佳化!$N1678)*12/3</f>
        <v>1.9267775752789493</v>
      </c>
      <c r="AA677" s="116">
        <f>(幕後結果!$AC$2+幕後結果!$AC$4*幕後結果_最佳化!$O1678)*12/3</f>
        <v>1.1865458446085171</v>
      </c>
      <c r="AB677" s="116">
        <f>(幕後結果!$AD$2+幕後結果!$AD$4*幕後結果_最佳化!$P1678)*12/3</f>
        <v>1.0188872757638059</v>
      </c>
      <c r="AC677" s="116">
        <f>(幕後結果!$AE$2+幕後結果!$AE$4*幕後結果_最佳化!$Q1678)*12/3</f>
        <v>1.0816679220791168</v>
      </c>
      <c r="AD677" s="116">
        <f>(幕後結果!$AF$2+幕後結果!$AF$4*幕後結果_最佳化!$R1678)*12/3</f>
        <v>-0.73164962006371803</v>
      </c>
      <c r="AE677" s="116">
        <f>(幕後結果!$AG$2+幕後結果!$AG$4*幕後結果_最佳化!$S1678)*12/3</f>
        <v>0.74418826147397921</v>
      </c>
      <c r="AF677" s="116">
        <f>(幕後結果!$AH$2+幕後結果!$AH$4*幕後結果_最佳化!$T1678)*12/3</f>
        <v>0.32458343703717396</v>
      </c>
      <c r="AG677" s="116">
        <f>(幕後結果!$AI$2+幕後結果!$AI$4*幕後結果_最佳化!$U1678)*12/3</f>
        <v>1.1468869642804636E-2</v>
      </c>
      <c r="AH677" s="116">
        <f>(幕後結果!$AJ$2+幕後結果!$AJ$4*幕後結果_最佳化!$V1678)*12/3</f>
        <v>-0.39504511090567879</v>
      </c>
      <c r="AI677" s="93">
        <f>(幕後結果!$AK$2+幕後結果!$AK$4*幕後結果_最佳化!$W1678)*12/3</f>
        <v>0.68773305249804073</v>
      </c>
      <c r="AJ677" s="53"/>
      <c r="AK677" s="53"/>
      <c r="AL677" s="53"/>
      <c r="AM677" s="101">
        <v>676</v>
      </c>
      <c r="AN677" s="120">
        <f t="shared" si="131"/>
        <v>9.138966584608528E-2</v>
      </c>
      <c r="AO677" s="120">
        <f t="shared" si="132"/>
        <v>7.1273734683392612E-2</v>
      </c>
      <c r="AP677" s="120">
        <f t="shared" si="133"/>
        <v>2.8125853290159899E-2</v>
      </c>
      <c r="AQ677" s="120">
        <f t="shared" si="134"/>
        <v>0.1452797475734311</v>
      </c>
      <c r="AR677" s="120">
        <f t="shared" si="135"/>
        <v>7.8915706658138352E-2</v>
      </c>
      <c r="AS677" s="120">
        <f t="shared" si="136"/>
        <v>0.13814700478631509</v>
      </c>
      <c r="AT677" s="120">
        <f t="shared" si="137"/>
        <v>0.13573098164814537</v>
      </c>
      <c r="AU677" s="120">
        <f t="shared" si="138"/>
        <v>0.15101069728115268</v>
      </c>
      <c r="AV677" s="120">
        <f t="shared" si="139"/>
        <v>0.15326792929842145</v>
      </c>
      <c r="AW677" s="120">
        <f t="shared" si="140"/>
        <v>6.858678934758067E-3</v>
      </c>
      <c r="AX677" s="120">
        <f t="shared" si="141"/>
        <v>1</v>
      </c>
      <c r="AY677" s="120">
        <f>SUMPRODUCT(AN677:AW677,幕後結果_最佳化!$Z$1005:$AI$1005)</f>
        <v>5.7695230390851816E-2</v>
      </c>
      <c r="AZ677" s="120">
        <f>(SUMPRODUCT(AN677:AW677,MMULT(AN677:AW677,幕後結果!$AB$9:$AK$18)))*252</f>
        <v>2.4848445385180582E-2</v>
      </c>
      <c r="BA677" s="120">
        <f t="shared" si="142"/>
        <v>0.15763389668843622</v>
      </c>
      <c r="BB677" s="115">
        <f t="shared" si="143"/>
        <v>9.3858178359281605E-2</v>
      </c>
      <c r="BC677" s="53"/>
      <c r="BD677" s="53"/>
    </row>
    <row r="678" spans="1:56">
      <c r="A678" s="88">
        <v>677</v>
      </c>
      <c r="B678" s="116">
        <v>0.96646713732918688</v>
      </c>
      <c r="C678" s="116">
        <v>0.18224444018089647</v>
      </c>
      <c r="D678" s="116">
        <v>0.47331425842411989</v>
      </c>
      <c r="E678" s="116">
        <v>0.26322331099831509</v>
      </c>
      <c r="F678" s="116">
        <v>0.28298121577066948</v>
      </c>
      <c r="G678" s="116">
        <v>0.60719422556081315</v>
      </c>
      <c r="H678" s="116">
        <v>0.83532698827956642</v>
      </c>
      <c r="I678" s="116">
        <v>0.68903322675414569</v>
      </c>
      <c r="J678" s="116">
        <v>0.22828767204094902</v>
      </c>
      <c r="K678" s="97">
        <v>0.87284638049281127</v>
      </c>
      <c r="L678" s="98"/>
      <c r="M678" s="99">
        <v>677</v>
      </c>
      <c r="N678" s="119">
        <v>1.8312333203465185</v>
      </c>
      <c r="O678" s="119">
        <v>-0.90684479016030994</v>
      </c>
      <c r="P678" s="119">
        <v>-6.6941196073308826E-2</v>
      </c>
      <c r="Q678" s="119">
        <v>-0.63343958467222206</v>
      </c>
      <c r="R678" s="119">
        <v>-0.57400793520922722</v>
      </c>
      <c r="S678" s="119">
        <v>0.27201361733747015</v>
      </c>
      <c r="T678" s="119">
        <v>0.97543198683235866</v>
      </c>
      <c r="U678" s="116">
        <v>0.4931118667271534</v>
      </c>
      <c r="V678" s="116">
        <v>-0.74449784563020294</v>
      </c>
      <c r="W678" s="91">
        <v>1.1399497443446311</v>
      </c>
      <c r="X678" s="53"/>
      <c r="Y678" s="92">
        <v>677</v>
      </c>
      <c r="Z678" s="116">
        <f>(幕後結果!$AB$2+幕後結果!$AB$4*幕後結果_最佳化!$N1679)*12/3</f>
        <v>3.1966766196964822</v>
      </c>
      <c r="AA678" s="116">
        <f>(幕後結果!$AC$2+幕後結果!$AC$4*幕後結果_最佳化!$O1679)*12/3</f>
        <v>-0.45686676191767539</v>
      </c>
      <c r="AB678" s="116">
        <f>(幕後結果!$AD$2+幕後結果!$AD$4*幕後結果_最佳化!$P1679)*12/3</f>
        <v>0.29251294598649646</v>
      </c>
      <c r="AC678" s="116">
        <f>(幕後結果!$AE$2+幕後結果!$AE$4*幕後結果_最佳化!$Q1679)*12/3</f>
        <v>-0.19048552044133041</v>
      </c>
      <c r="AD678" s="116">
        <f>(幕後結果!$AF$2+幕後結果!$AF$4*幕後結果_最佳化!$R1679)*12/3</f>
        <v>-0.44947729216152937</v>
      </c>
      <c r="AE678" s="116">
        <f>(幕後結果!$AG$2+幕後結果!$AG$4*幕後結果_最佳化!$S1679)*12/3</f>
        <v>0.69652705585116703</v>
      </c>
      <c r="AF678" s="116">
        <f>(幕後結果!$AH$2+幕後結果!$AH$4*幕後結果_最佳化!$T1679)*12/3</f>
        <v>0.46919576269885771</v>
      </c>
      <c r="AG678" s="116">
        <f>(幕後結果!$AI$2+幕後結果!$AI$4*幕後結果_最佳化!$U1679)*12/3</f>
        <v>4.8317963489425769E-2</v>
      </c>
      <c r="AH678" s="116">
        <f>(幕後結果!$AJ$2+幕後結果!$AJ$4*幕後結果_最佳化!$V1679)*12/3</f>
        <v>-0.27061263818137021</v>
      </c>
      <c r="AI678" s="93">
        <f>(幕後結果!$AK$2+幕後結果!$AK$4*幕後結果_最佳化!$W1679)*12/3</f>
        <v>1.034580700551337</v>
      </c>
      <c r="AJ678" s="53"/>
      <c r="AK678" s="53"/>
      <c r="AL678" s="53"/>
      <c r="AM678" s="101">
        <v>677</v>
      </c>
      <c r="AN678" s="120">
        <f t="shared" si="131"/>
        <v>0.16097047308255308</v>
      </c>
      <c r="AO678" s="120">
        <f t="shared" si="132"/>
        <v>3.0728592887243368E-2</v>
      </c>
      <c r="AP678" s="120">
        <f t="shared" si="133"/>
        <v>4.0562606842089864E-2</v>
      </c>
      <c r="AQ678" s="120">
        <f t="shared" si="134"/>
        <v>0.15878565513726819</v>
      </c>
      <c r="AR678" s="120">
        <f t="shared" si="135"/>
        <v>9.4004612089698542E-2</v>
      </c>
      <c r="AS678" s="120">
        <f t="shared" si="136"/>
        <v>0.12671808837685436</v>
      </c>
      <c r="AT678" s="120">
        <f t="shared" si="137"/>
        <v>0.12508950572493158</v>
      </c>
      <c r="AU678" s="120">
        <f t="shared" si="138"/>
        <v>0.11833462879085342</v>
      </c>
      <c r="AV678" s="120">
        <f t="shared" si="139"/>
        <v>3.7017445726757517E-3</v>
      </c>
      <c r="AW678" s="120">
        <f t="shared" si="140"/>
        <v>0.14110409249583189</v>
      </c>
      <c r="AX678" s="120">
        <f t="shared" si="141"/>
        <v>1.0000000000000002</v>
      </c>
      <c r="AY678" s="120">
        <f>SUMPRODUCT(AN678:AW678,幕後結果_最佳化!$Z$1005:$AI$1005)</f>
        <v>0.12603324317925207</v>
      </c>
      <c r="AZ678" s="120">
        <f>(SUMPRODUCT(AN678:AW678,MMULT(AN678:AW678,幕後結果!$AB$9:$AK$18)))*252</f>
        <v>3.4511617749175633E-2</v>
      </c>
      <c r="BA678" s="120">
        <f t="shared" si="142"/>
        <v>0.18577302750715893</v>
      </c>
      <c r="BB678" s="115">
        <f t="shared" si="143"/>
        <v>0.44749899538590693</v>
      </c>
      <c r="BC678" s="53"/>
      <c r="BD678" s="53"/>
    </row>
    <row r="679" spans="1:56">
      <c r="A679" s="88">
        <v>678</v>
      </c>
      <c r="B679" s="116">
        <v>0.81479024653448584</v>
      </c>
      <c r="C679" s="116">
        <v>0.92168467578466085</v>
      </c>
      <c r="D679" s="116">
        <v>0.1497672469741953</v>
      </c>
      <c r="E679" s="116">
        <v>0.94311453269213597</v>
      </c>
      <c r="F679" s="116">
        <v>0.36098148925137252</v>
      </c>
      <c r="G679" s="116">
        <v>0.82292938772868562</v>
      </c>
      <c r="H679" s="116">
        <v>0.33946242047558961</v>
      </c>
      <c r="I679" s="116">
        <v>0.33198972640212121</v>
      </c>
      <c r="J679" s="116">
        <v>0.77904329343090017</v>
      </c>
      <c r="K679" s="97">
        <v>3.4886380989965105E-2</v>
      </c>
      <c r="L679" s="98"/>
      <c r="M679" s="99">
        <v>678</v>
      </c>
      <c r="N679" s="119">
        <v>0.89568783951724085</v>
      </c>
      <c r="O679" s="119">
        <v>1.4164949269349847</v>
      </c>
      <c r="P679" s="119">
        <v>-1.0374321662029133</v>
      </c>
      <c r="Q679" s="119">
        <v>1.5814685929097085</v>
      </c>
      <c r="R679" s="119">
        <v>-0.35583654569601636</v>
      </c>
      <c r="S679" s="119">
        <v>0.92658658141910244</v>
      </c>
      <c r="T679" s="119">
        <v>-0.4139307257240904</v>
      </c>
      <c r="U679" s="116">
        <v>-0.43442554256115229</v>
      </c>
      <c r="V679" s="116">
        <v>0.76896613749843812</v>
      </c>
      <c r="W679" s="91">
        <v>-1.8133830501036052</v>
      </c>
      <c r="X679" s="53"/>
      <c r="Y679" s="92">
        <v>678</v>
      </c>
      <c r="Z679" s="116">
        <f>(幕後結果!$AB$2+幕後結果!$AB$4*幕後結果_最佳化!$N1680)*12/3</f>
        <v>1.6968127788275955</v>
      </c>
      <c r="AA679" s="116">
        <f>(幕後結果!$AC$2+幕後結果!$AC$4*幕後結果_最佳化!$O1680)*12/3</f>
        <v>1.2581801861744777</v>
      </c>
      <c r="AB679" s="116">
        <f>(幕後結果!$AD$2+幕後結果!$AD$4*幕後結果_最佳化!$P1680)*12/3</f>
        <v>-0.49055659536416812</v>
      </c>
      <c r="AC679" s="116">
        <f>(幕後結果!$AE$2+幕後結果!$AE$4*幕後結果_最佳化!$Q1680)*12/3</f>
        <v>1.3078135242791598</v>
      </c>
      <c r="AD679" s="116">
        <f>(幕後結果!$AF$2+幕後結果!$AF$4*幕後結果_最佳化!$R1680)*12/3</f>
        <v>-0.60387938374478012</v>
      </c>
      <c r="AE679" s="116">
        <f>(幕後結果!$AG$2+幕後結果!$AG$4*幕後結果_最佳化!$S1680)*12/3</f>
        <v>1.6579647082351692</v>
      </c>
      <c r="AF679" s="116">
        <f>(幕後結果!$AH$2+幕後結果!$AH$4*幕後結果_最佳化!$T1680)*12/3</f>
        <v>-3.3047880768978945E-2</v>
      </c>
      <c r="AG679" s="116">
        <f>(幕後結果!$AI$2+幕後結果!$AI$4*幕後結果_最佳化!$U1680)*12/3</f>
        <v>0.23148124669297135</v>
      </c>
      <c r="AH679" s="116">
        <f>(幕後結果!$AJ$2+幕後結果!$AJ$4*幕後結果_最佳化!$V1680)*12/3</f>
        <v>5.549511986446537E-2</v>
      </c>
      <c r="AI679" s="93">
        <f>(幕後結果!$AK$2+幕後結果!$AK$4*幕後結果_最佳化!$W1680)*12/3</f>
        <v>-0.61517742242039708</v>
      </c>
      <c r="AJ679" s="53"/>
      <c r="AK679" s="53"/>
      <c r="AL679" s="53"/>
      <c r="AM679" s="101">
        <v>678</v>
      </c>
      <c r="AN679" s="120">
        <f t="shared" si="131"/>
        <v>0.15786797806694994</v>
      </c>
      <c r="AO679" s="120">
        <f t="shared" si="132"/>
        <v>0.11758457782373315</v>
      </c>
      <c r="AP679" s="120">
        <f t="shared" si="133"/>
        <v>0.12759221755415967</v>
      </c>
      <c r="AQ679" s="120">
        <f t="shared" si="134"/>
        <v>3.9884885157689155E-2</v>
      </c>
      <c r="AR679" s="120">
        <f t="shared" si="135"/>
        <v>9.4956641106294495E-2</v>
      </c>
      <c r="AS679" s="120">
        <f t="shared" si="136"/>
        <v>0.15034232960802912</v>
      </c>
      <c r="AT679" s="120">
        <f t="shared" si="137"/>
        <v>1.2113066068256437E-3</v>
      </c>
      <c r="AU679" s="120">
        <f t="shared" si="138"/>
        <v>8.0253124854614711E-3</v>
      </c>
      <c r="AV679" s="120">
        <f t="shared" si="139"/>
        <v>0.1670353301127214</v>
      </c>
      <c r="AW679" s="120">
        <f t="shared" si="140"/>
        <v>0.13549942147813612</v>
      </c>
      <c r="AX679" s="120">
        <f t="shared" si="141"/>
        <v>1.0000000000000002</v>
      </c>
      <c r="AY679" s="120">
        <f>SUMPRODUCT(AN679:AW679,幕後結果_最佳化!$Z$1005:$AI$1005)</f>
        <v>0.11090549329339813</v>
      </c>
      <c r="AZ679" s="120">
        <f>(SUMPRODUCT(AN679:AW679,MMULT(AN679:AW679,幕後結果!$AB$9:$AK$18)))*252</f>
        <v>3.6832832849879128E-2</v>
      </c>
      <c r="BA679" s="120">
        <f t="shared" si="142"/>
        <v>0.19191881838391756</v>
      </c>
      <c r="BB679" s="115">
        <f t="shared" si="143"/>
        <v>0.35434510209081649</v>
      </c>
      <c r="BC679" s="53"/>
      <c r="BD679" s="53"/>
    </row>
    <row r="680" spans="1:56">
      <c r="A680" s="88">
        <v>679</v>
      </c>
      <c r="B680" s="116">
        <v>0.31961685123640882</v>
      </c>
      <c r="C680" s="116">
        <v>0.3707575568757624</v>
      </c>
      <c r="D680" s="116">
        <v>0.40740226247301581</v>
      </c>
      <c r="E680" s="116">
        <v>0.76567789842625134</v>
      </c>
      <c r="F680" s="116">
        <v>0.89944954244162023</v>
      </c>
      <c r="G680" s="116">
        <v>0.10840334776966021</v>
      </c>
      <c r="H680" s="116">
        <v>0.49699334883677171</v>
      </c>
      <c r="I680" s="116">
        <v>0.74462244766759977</v>
      </c>
      <c r="J680" s="116">
        <v>0.26071857144750776</v>
      </c>
      <c r="K680" s="97">
        <v>7.2999181237147104E-2</v>
      </c>
      <c r="L680" s="98"/>
      <c r="M680" s="99">
        <v>679</v>
      </c>
      <c r="N680" s="119">
        <v>-0.46877048013291184</v>
      </c>
      <c r="O680" s="119">
        <v>-0.32984760649599731</v>
      </c>
      <c r="P680" s="119">
        <v>-0.23423244900977122</v>
      </c>
      <c r="Q680" s="119">
        <v>0.72468678655566332</v>
      </c>
      <c r="R680" s="119">
        <v>1.2784213073574993</v>
      </c>
      <c r="S680" s="119">
        <v>-1.2350639748622954</v>
      </c>
      <c r="T680" s="119">
        <v>-7.536628164798745E-3</v>
      </c>
      <c r="U680" s="116">
        <v>0.65766237440843012</v>
      </c>
      <c r="V680" s="116">
        <v>-0.64113166475167027</v>
      </c>
      <c r="W680" s="91">
        <v>-1.4538122636987485</v>
      </c>
      <c r="X680" s="53"/>
      <c r="Y680" s="92">
        <v>679</v>
      </c>
      <c r="Z680" s="116">
        <f>(幕後結果!$AB$2+幕後結果!$AB$4*幕後結果_最佳化!$N1681)*12/3</f>
        <v>-0.49068289931083564</v>
      </c>
      <c r="AA680" s="116">
        <f>(幕後結果!$AC$2+幕後結果!$AC$4*幕後結果_最佳化!$O1681)*12/3</f>
        <v>7.560897731002042E-2</v>
      </c>
      <c r="AB680" s="116">
        <f>(幕後結果!$AD$2+幕後結果!$AD$4*幕後結果_最佳化!$P1681)*12/3</f>
        <v>-0.25827857359839679</v>
      </c>
      <c r="AC680" s="116">
        <f>(幕後結果!$AE$2+幕後結果!$AE$4*幕後結果_最佳化!$Q1681)*12/3</f>
        <v>0.47786643122236039</v>
      </c>
      <c r="AD680" s="116">
        <f>(幕後結果!$AF$2+幕後結果!$AF$4*幕後結果_最佳化!$R1681)*12/3</f>
        <v>0.19492268142938973</v>
      </c>
      <c r="AE680" s="116">
        <f>(幕後結果!$AG$2+幕後結果!$AG$4*幕後結果_最佳化!$S1681)*12/3</f>
        <v>-0.16396623929541854</v>
      </c>
      <c r="AF680" s="116">
        <f>(幕後結果!$AH$2+幕後結果!$AH$4*幕後結果_最佳化!$T1681)*12/3</f>
        <v>-2.6960143116261732E-2</v>
      </c>
      <c r="AG680" s="116">
        <f>(幕後結果!$AI$2+幕後結果!$AI$4*幕後結果_最佳化!$U1681)*12/3</f>
        <v>0.26593232799380528</v>
      </c>
      <c r="AH680" s="116">
        <f>(幕後結果!$AJ$2+幕後結果!$AJ$4*幕後結果_最佳化!$V1681)*12/3</f>
        <v>-0.38132049230961435</v>
      </c>
      <c r="AI680" s="93">
        <f>(幕後結果!$AK$2+幕後結果!$AK$4*幕後結果_最佳化!$W1681)*12/3</f>
        <v>-0.54355539436730049</v>
      </c>
      <c r="AJ680" s="53"/>
      <c r="AK680" s="53"/>
      <c r="AL680" s="53"/>
      <c r="AM680" s="101">
        <v>679</v>
      </c>
      <c r="AN680" s="120">
        <f t="shared" si="131"/>
        <v>0.12252424256391267</v>
      </c>
      <c r="AO680" s="120">
        <f t="shared" si="132"/>
        <v>0.11119359996484512</v>
      </c>
      <c r="AP680" s="120">
        <f t="shared" si="133"/>
        <v>0.16632974415905274</v>
      </c>
      <c r="AQ680" s="120">
        <f t="shared" si="134"/>
        <v>4.1283475867318363E-2</v>
      </c>
      <c r="AR680" s="120">
        <f t="shared" si="135"/>
        <v>7.4661525481056229E-2</v>
      </c>
      <c r="AS680" s="120">
        <f t="shared" si="136"/>
        <v>2.6415775873328565E-2</v>
      </c>
      <c r="AT680" s="120">
        <f t="shared" si="137"/>
        <v>8.2850454433874385E-2</v>
      </c>
      <c r="AU680" s="120">
        <f t="shared" si="138"/>
        <v>6.9838338739702785E-2</v>
      </c>
      <c r="AV680" s="120">
        <f t="shared" si="139"/>
        <v>0.13854672758088901</v>
      </c>
      <c r="AW680" s="120">
        <f t="shared" si="140"/>
        <v>0.16635611533602018</v>
      </c>
      <c r="AX680" s="120">
        <f t="shared" si="141"/>
        <v>1</v>
      </c>
      <c r="AY680" s="120">
        <f>SUMPRODUCT(AN680:AW680,幕後結果_最佳化!$Z$1005:$AI$1005)</f>
        <v>5.7370383852544594E-2</v>
      </c>
      <c r="AZ680" s="120">
        <f>(SUMPRODUCT(AN680:AW680,MMULT(AN680:AW680,幕後結果!$AB$9:$AK$18)))*252</f>
        <v>3.1345128058082102E-2</v>
      </c>
      <c r="BA680" s="120">
        <f t="shared" si="142"/>
        <v>0.17704555362415092</v>
      </c>
      <c r="BB680" s="115">
        <f t="shared" si="143"/>
        <v>8.1732545982282592E-2</v>
      </c>
      <c r="BC680" s="53"/>
      <c r="BD680" s="53"/>
    </row>
    <row r="681" spans="1:56">
      <c r="A681" s="88">
        <v>680</v>
      </c>
      <c r="B681" s="116">
        <v>0.91418872890525171</v>
      </c>
      <c r="C681" s="116">
        <v>0.40666503055542402</v>
      </c>
      <c r="D681" s="116">
        <v>0.60302548992704863</v>
      </c>
      <c r="E681" s="116">
        <v>0.82918939891373156</v>
      </c>
      <c r="F681" s="116">
        <v>0.80243480228265995</v>
      </c>
      <c r="G681" s="116">
        <v>0.78712781715266322</v>
      </c>
      <c r="H681" s="116">
        <v>0.52982790742904684</v>
      </c>
      <c r="I681" s="116">
        <v>0.39723817692513363</v>
      </c>
      <c r="J681" s="116">
        <v>0.39392423464963344</v>
      </c>
      <c r="K681" s="97">
        <v>0.6977788949948962</v>
      </c>
      <c r="L681" s="98"/>
      <c r="M681" s="99">
        <v>680</v>
      </c>
      <c r="N681" s="119">
        <v>1.3670088160591127</v>
      </c>
      <c r="O681" s="119">
        <v>-0.23613223507740908</v>
      </c>
      <c r="P681" s="119">
        <v>0.26118606970169367</v>
      </c>
      <c r="Q681" s="119">
        <v>0.95096685408505488</v>
      </c>
      <c r="R681" s="119">
        <v>0.85035023450104541</v>
      </c>
      <c r="S681" s="119">
        <v>0.79649502555498986</v>
      </c>
      <c r="T681" s="119">
        <v>7.4837273311940344E-2</v>
      </c>
      <c r="U681" s="116">
        <v>-0.26050228385679947</v>
      </c>
      <c r="V681" s="116">
        <v>-0.26910553745403271</v>
      </c>
      <c r="W681" s="91">
        <v>0.51802301735995371</v>
      </c>
      <c r="X681" s="53"/>
      <c r="Y681" s="92">
        <v>680</v>
      </c>
      <c r="Z681" s="116">
        <f>(幕後結果!$AB$2+幕後結果!$AB$4*幕後結果_最佳化!$N1682)*12/3</f>
        <v>2.4524332212795725</v>
      </c>
      <c r="AA681" s="116">
        <f>(幕後結果!$AC$2+幕後結果!$AC$4*幕後結果_最佳化!$O1682)*12/3</f>
        <v>4.8245412609383587E-2</v>
      </c>
      <c r="AB681" s="116">
        <f>(幕後結果!$AD$2+幕後結果!$AD$4*幕後結果_最佳化!$P1682)*12/3</f>
        <v>0.49724038175051999</v>
      </c>
      <c r="AC681" s="116">
        <f>(幕後結果!$AE$2+幕後結果!$AE$4*幕後結果_最佳化!$Q1682)*12/3</f>
        <v>0.98695503879971547</v>
      </c>
      <c r="AD681" s="116">
        <f>(幕後結果!$AF$2+幕後結果!$AF$4*幕後結果_最佳化!$R1682)*12/3</f>
        <v>0.31118287270047462</v>
      </c>
      <c r="AE681" s="116">
        <f>(幕後結果!$AG$2+幕後結果!$AG$4*幕後結果_最佳化!$S1682)*12/3</f>
        <v>1.386641621409904</v>
      </c>
      <c r="AF681" s="116">
        <f>(幕後結果!$AH$2+幕後結果!$AH$4*幕後結果_最佳化!$T1682)*12/3</f>
        <v>0.20132946958535478</v>
      </c>
      <c r="AG681" s="116">
        <f>(幕後結果!$AI$2+幕後結果!$AI$4*幕後結果_最佳化!$U1682)*12/3</f>
        <v>0.1950854788649814</v>
      </c>
      <c r="AH681" s="116">
        <f>(幕後結果!$AJ$2+幕後結果!$AJ$4*幕後結果_最佳化!$V1682)*12/3</f>
        <v>3.1450816217301447E-2</v>
      </c>
      <c r="AI681" s="93">
        <f>(幕後結果!$AK$2+幕後結果!$AK$4*幕後結果_最佳化!$W1682)*12/3</f>
        <v>0.8862795489672507</v>
      </c>
      <c r="AJ681" s="53"/>
      <c r="AK681" s="53"/>
      <c r="AL681" s="53"/>
      <c r="AM681" s="101">
        <v>680</v>
      </c>
      <c r="AN681" s="120">
        <f t="shared" si="131"/>
        <v>5.4734183524724166E-2</v>
      </c>
      <c r="AO681" s="120">
        <f t="shared" si="132"/>
        <v>0.14423459491050439</v>
      </c>
      <c r="AP681" s="120">
        <f t="shared" si="133"/>
        <v>0.12879690710746808</v>
      </c>
      <c r="AQ681" s="120">
        <f t="shared" si="134"/>
        <v>0.13931135085726498</v>
      </c>
      <c r="AR681" s="120">
        <f t="shared" si="135"/>
        <v>4.1035942594076606E-2</v>
      </c>
      <c r="AS681" s="120">
        <f t="shared" si="136"/>
        <v>0.13726612385782974</v>
      </c>
      <c r="AT681" s="120">
        <f t="shared" si="137"/>
        <v>0.12120635301492075</v>
      </c>
      <c r="AU681" s="120">
        <f t="shared" si="138"/>
        <v>0.12038859235078193</v>
      </c>
      <c r="AV681" s="120">
        <f t="shared" si="139"/>
        <v>7.8766195063903421E-2</v>
      </c>
      <c r="AW681" s="120">
        <f t="shared" si="140"/>
        <v>3.4259756718525783E-2</v>
      </c>
      <c r="AX681" s="120">
        <f t="shared" si="141"/>
        <v>0.99999999999999989</v>
      </c>
      <c r="AY681" s="120">
        <f>SUMPRODUCT(AN681:AW681,幕後結果_最佳化!$Z$1005:$AI$1005)</f>
        <v>0.11091123776415054</v>
      </c>
      <c r="AZ681" s="120">
        <f>(SUMPRODUCT(AN681:AW681,MMULT(AN681:AW681,幕後結果!$AB$9:$AK$18)))*252</f>
        <v>2.2837389456060019E-2</v>
      </c>
      <c r="BA681" s="120">
        <f t="shared" si="142"/>
        <v>0.15112044684972323</v>
      </c>
      <c r="BB681" s="115">
        <f t="shared" si="143"/>
        <v>0.45004656339973698</v>
      </c>
      <c r="BC681" s="53"/>
      <c r="BD681" s="53"/>
    </row>
    <row r="682" spans="1:56">
      <c r="A682" s="88">
        <v>681</v>
      </c>
      <c r="B682" s="116">
        <v>0.17691712068917509</v>
      </c>
      <c r="C682" s="116">
        <v>0.15608337670845152</v>
      </c>
      <c r="D682" s="116">
        <v>0.28880681360895855</v>
      </c>
      <c r="E682" s="116">
        <v>0.62255387283094943</v>
      </c>
      <c r="F682" s="116">
        <v>0.20128276244615706</v>
      </c>
      <c r="G682" s="116">
        <v>0.27973192264009583</v>
      </c>
      <c r="H682" s="116">
        <v>0.48061414591326179</v>
      </c>
      <c r="I682" s="116">
        <v>0.75557791156609944</v>
      </c>
      <c r="J682" s="116">
        <v>0.44780670247200138</v>
      </c>
      <c r="K682" s="97">
        <v>0.99464134828695294</v>
      </c>
      <c r="L682" s="98"/>
      <c r="M682" s="99">
        <v>681</v>
      </c>
      <c r="N682" s="119">
        <v>-0.92717777265564238</v>
      </c>
      <c r="O682" s="119">
        <v>-1.0106859715481542</v>
      </c>
      <c r="P682" s="119">
        <v>-0.55687384289236641</v>
      </c>
      <c r="Q682" s="119">
        <v>0.31219510189419908</v>
      </c>
      <c r="R682" s="119">
        <v>-0.83704811190215811</v>
      </c>
      <c r="S682" s="119">
        <v>-0.5836380640958061</v>
      </c>
      <c r="T682" s="119">
        <v>-4.8612269566499486E-2</v>
      </c>
      <c r="U682" s="116">
        <v>0.69214834024169491</v>
      </c>
      <c r="V682" s="116">
        <v>-0.13120466598852207</v>
      </c>
      <c r="W682" s="91">
        <v>2.5517836889982459</v>
      </c>
      <c r="X682" s="53"/>
      <c r="Y682" s="92">
        <v>681</v>
      </c>
      <c r="Z682" s="116">
        <f>(幕後結果!$AB$2+幕後結果!$AB$4*幕後結果_最佳化!$N1683)*12/3</f>
        <v>-1.2256001604535003</v>
      </c>
      <c r="AA682" s="116">
        <f>(幕後結果!$AC$2+幕後結果!$AC$4*幕後結果_最佳化!$O1683)*12/3</f>
        <v>-0.38922442982229971</v>
      </c>
      <c r="AB682" s="116">
        <f>(幕後結果!$AD$2+幕後結果!$AD$4*幕後結果_最佳化!$P1683)*12/3</f>
        <v>-0.64383159379644161</v>
      </c>
      <c r="AC682" s="116">
        <f>(幕後結果!$AE$2+幕後結果!$AE$4*幕後結果_最佳化!$Q1683)*12/3</f>
        <v>2.501457320260796E-2</v>
      </c>
      <c r="AD682" s="116">
        <f>(幕後結果!$AF$2+幕後結果!$AF$4*幕後結果_最佳化!$R1683)*12/3</f>
        <v>-1.087555971102834</v>
      </c>
      <c r="AE682" s="116">
        <f>(幕後結果!$AG$2+幕後結果!$AG$4*幕後結果_最佳化!$S1683)*12/3</f>
        <v>7.8656671120699795E-2</v>
      </c>
      <c r="AF682" s="116">
        <f>(幕後結果!$AH$2+幕後結果!$AH$4*幕後結果_最佳化!$T1683)*12/3</f>
        <v>-0.28886838009356164</v>
      </c>
      <c r="AG682" s="116">
        <f>(幕後結果!$AI$2+幕後結果!$AI$4*幕後結果_最佳化!$U1683)*12/3</f>
        <v>-2.1533012437625915E-2</v>
      </c>
      <c r="AH682" s="116">
        <f>(幕後結果!$AJ$2+幕後結果!$AJ$4*幕後結果_最佳化!$V1683)*12/3</f>
        <v>-0.62863435262044254</v>
      </c>
      <c r="AI682" s="93">
        <f>(幕後結果!$AK$2+幕後結果!$AK$4*幕後結果_最佳化!$W1683)*12/3</f>
        <v>1.3761855108123615</v>
      </c>
      <c r="AJ682" s="53"/>
      <c r="AK682" s="53"/>
      <c r="AL682" s="53"/>
      <c r="AM682" s="101">
        <v>681</v>
      </c>
      <c r="AN682" s="120">
        <f t="shared" si="131"/>
        <v>0.2288440287846589</v>
      </c>
      <c r="AO682" s="120">
        <f t="shared" si="132"/>
        <v>0.24122622474090824</v>
      </c>
      <c r="AP682" s="120">
        <f t="shared" si="133"/>
        <v>0.16894941065550037</v>
      </c>
      <c r="AQ682" s="120">
        <f t="shared" si="134"/>
        <v>2.4130065922341295E-3</v>
      </c>
      <c r="AR682" s="120">
        <f t="shared" si="135"/>
        <v>5.9542678332668811E-2</v>
      </c>
      <c r="AS682" s="120">
        <f t="shared" si="136"/>
        <v>7.4405345642211739E-4</v>
      </c>
      <c r="AT682" s="120">
        <f t="shared" si="137"/>
        <v>2.6655446608422718E-2</v>
      </c>
      <c r="AU682" s="120">
        <f t="shared" si="138"/>
        <v>6.5567145270265803E-2</v>
      </c>
      <c r="AV682" s="120">
        <f t="shared" si="139"/>
        <v>0.10112500657807189</v>
      </c>
      <c r="AW682" s="120">
        <f t="shared" si="140"/>
        <v>0.10493299898084696</v>
      </c>
      <c r="AX682" s="120">
        <f t="shared" si="141"/>
        <v>0.99999999999999989</v>
      </c>
      <c r="AY682" s="120">
        <f>SUMPRODUCT(AN682:AW682,幕後結果_最佳化!$Z$1005:$AI$1005)</f>
        <v>0.11046127269310514</v>
      </c>
      <c r="AZ682" s="120">
        <f>(SUMPRODUCT(AN682:AW682,MMULT(AN682:AW682,幕後結果!$AB$9:$AK$18)))*252</f>
        <v>4.6541761743832503E-2</v>
      </c>
      <c r="BA682" s="120">
        <f t="shared" si="142"/>
        <v>0.2157353975216689</v>
      </c>
      <c r="BB682" s="115">
        <f t="shared" si="143"/>
        <v>0.31316730341537552</v>
      </c>
      <c r="BC682" s="53"/>
      <c r="BD682" s="53"/>
    </row>
    <row r="683" spans="1:56">
      <c r="A683" s="88">
        <v>682</v>
      </c>
      <c r="B683" s="116">
        <v>0.39810979272139857</v>
      </c>
      <c r="C683" s="116">
        <v>0.97626536943704179</v>
      </c>
      <c r="D683" s="116">
        <v>0.32566816011176147</v>
      </c>
      <c r="E683" s="116">
        <v>0.24068114783674077</v>
      </c>
      <c r="F683" s="116">
        <v>0.7148708676443476</v>
      </c>
      <c r="G683" s="116">
        <v>6.1200313799100181E-2</v>
      </c>
      <c r="H683" s="116">
        <v>0.39972222238516664</v>
      </c>
      <c r="I683" s="116">
        <v>0.91788176796076826</v>
      </c>
      <c r="J683" s="116">
        <v>0.21922536707310125</v>
      </c>
      <c r="K683" s="97">
        <v>1.4994485316957462E-2</v>
      </c>
      <c r="L683" s="98"/>
      <c r="M683" s="99">
        <v>682</v>
      </c>
      <c r="N683" s="119">
        <v>-0.25824272583861729</v>
      </c>
      <c r="O683" s="119">
        <v>1.9820891728813952</v>
      </c>
      <c r="P683" s="119">
        <v>-0.45190652970187722</v>
      </c>
      <c r="Q683" s="119">
        <v>-0.70411317540592933</v>
      </c>
      <c r="R683" s="119">
        <v>0.56767117960354296</v>
      </c>
      <c r="S683" s="119">
        <v>-1.5447752841568476</v>
      </c>
      <c r="T683" s="119">
        <v>-0.25406616178719293</v>
      </c>
      <c r="U683" s="116">
        <v>1.3909636028900887</v>
      </c>
      <c r="V683" s="116">
        <v>-0.77481203933627218</v>
      </c>
      <c r="W683" s="91">
        <v>-2.1702360203576987</v>
      </c>
      <c r="X683" s="53"/>
      <c r="Y683" s="92">
        <v>682</v>
      </c>
      <c r="Z683" s="116">
        <f>(幕後結果!$AB$2+幕後結果!$AB$4*幕後結果_最佳化!$N1684)*12/3</f>
        <v>-0.15316540536126705</v>
      </c>
      <c r="AA683" s="116">
        <f>(幕後結果!$AC$2+幕後結果!$AC$4*幕後結果_最佳化!$O1684)*12/3</f>
        <v>1.7234177775157782</v>
      </c>
      <c r="AB683" s="116">
        <f>(幕後結果!$AD$2+幕後結果!$AD$4*幕後結果_最佳化!$P1684)*12/3</f>
        <v>-0.23189203031216424</v>
      </c>
      <c r="AC683" s="116">
        <f>(幕後結果!$AE$2+幕後結果!$AE$4*幕後結果_最佳化!$Q1684)*12/3</f>
        <v>-0.43540371211036916</v>
      </c>
      <c r="AD683" s="116">
        <f>(幕後結果!$AF$2+幕後結果!$AF$4*幕後結果_最佳化!$R1684)*12/3</f>
        <v>-0.22468251150055696</v>
      </c>
      <c r="AE683" s="116">
        <f>(幕後結果!$AG$2+幕後結果!$AG$4*幕後結果_最佳化!$S1684)*12/3</f>
        <v>-0.5020103716719132</v>
      </c>
      <c r="AF683" s="116">
        <f>(幕後結果!$AH$2+幕後結果!$AH$4*幕後結果_最佳化!$T1684)*12/3</f>
        <v>-2.3191374610401737E-3</v>
      </c>
      <c r="AG683" s="116">
        <f>(幕後結果!$AI$2+幕後結果!$AI$4*幕後結果_最佳化!$U1684)*12/3</f>
        <v>0.63122412843520681</v>
      </c>
      <c r="AH683" s="116">
        <f>(幕後結果!$AJ$2+幕後結果!$AJ$4*幕後結果_最佳化!$V1684)*12/3</f>
        <v>-0.42140154272685465</v>
      </c>
      <c r="AI683" s="93">
        <f>(幕後結果!$AK$2+幕後結果!$AK$4*幕後結果_最佳化!$W1684)*12/3</f>
        <v>-1.1669711213609293</v>
      </c>
      <c r="AJ683" s="53"/>
      <c r="AK683" s="53"/>
      <c r="AL683" s="53"/>
      <c r="AM683" s="101">
        <v>682</v>
      </c>
      <c r="AN683" s="120">
        <f t="shared" si="131"/>
        <v>7.8305779807616341E-2</v>
      </c>
      <c r="AO683" s="120">
        <f t="shared" si="132"/>
        <v>0.12397343397304054</v>
      </c>
      <c r="AP683" s="120">
        <f t="shared" si="133"/>
        <v>0.14770599869249526</v>
      </c>
      <c r="AQ683" s="120">
        <f t="shared" si="134"/>
        <v>4.654739793685838E-2</v>
      </c>
      <c r="AR683" s="120">
        <f t="shared" si="135"/>
        <v>0.12090183220797242</v>
      </c>
      <c r="AS683" s="120">
        <f t="shared" si="136"/>
        <v>7.0835579344239397E-2</v>
      </c>
      <c r="AT683" s="120">
        <f t="shared" si="137"/>
        <v>0.1272153650224756</v>
      </c>
      <c r="AU683" s="120">
        <f t="shared" si="138"/>
        <v>3.321677466114354E-2</v>
      </c>
      <c r="AV683" s="120">
        <f t="shared" si="139"/>
        <v>0.12500697702406735</v>
      </c>
      <c r="AW683" s="120">
        <f t="shared" si="140"/>
        <v>0.12629086133009124</v>
      </c>
      <c r="AX683" s="120">
        <f t="shared" si="141"/>
        <v>1.0000000000000002</v>
      </c>
      <c r="AY683" s="120">
        <f>SUMPRODUCT(AN683:AW683,幕後結果_最佳化!$Z$1005:$AI$1005)</f>
        <v>4.4190290234762085E-2</v>
      </c>
      <c r="AZ683" s="120">
        <f>(SUMPRODUCT(AN683:AW683,MMULT(AN683:AW683,幕後結果!$AB$9:$AK$18)))*252</f>
        <v>2.5257441311969102E-2</v>
      </c>
      <c r="BA683" s="120">
        <f t="shared" si="142"/>
        <v>0.15892589880812097</v>
      </c>
      <c r="BB683" s="115">
        <f t="shared" si="143"/>
        <v>8.1188166588248463E-3</v>
      </c>
      <c r="BC683" s="53"/>
      <c r="BD683" s="53"/>
    </row>
    <row r="684" spans="1:56">
      <c r="A684" s="88">
        <v>683</v>
      </c>
      <c r="B684" s="116">
        <v>7.7833296249725237E-2</v>
      </c>
      <c r="C684" s="116">
        <v>0.86795889655320768</v>
      </c>
      <c r="D684" s="116">
        <v>0.27460781499403919</v>
      </c>
      <c r="E684" s="116">
        <v>4.8061626077152031E-2</v>
      </c>
      <c r="F684" s="116">
        <v>0.85890643041766523</v>
      </c>
      <c r="G684" s="116">
        <v>0.14097658248149014</v>
      </c>
      <c r="H684" s="116">
        <v>0.60394129554480647</v>
      </c>
      <c r="I684" s="116">
        <v>0.89484328529812451</v>
      </c>
      <c r="J684" s="116">
        <v>0.86084060928717632</v>
      </c>
      <c r="K684" s="97">
        <v>0.7650430644780124</v>
      </c>
      <c r="L684" s="98"/>
      <c r="M684" s="99">
        <v>683</v>
      </c>
      <c r="N684" s="119">
        <v>-1.4197976734226672</v>
      </c>
      <c r="O684" s="119">
        <v>1.116794486293115</v>
      </c>
      <c r="P684" s="119">
        <v>-0.598935900620995</v>
      </c>
      <c r="Q684" s="119">
        <v>-1.6639458452415354</v>
      </c>
      <c r="R684" s="119">
        <v>1.0754190890453159</v>
      </c>
      <c r="S684" s="119">
        <v>-1.0759420707939205</v>
      </c>
      <c r="T684" s="119">
        <v>0.26356204422897123</v>
      </c>
      <c r="U684" s="116">
        <v>1.2527040558214899</v>
      </c>
      <c r="V684" s="116">
        <v>1.0841037926865935</v>
      </c>
      <c r="W684" s="91">
        <v>0.72261919665231855</v>
      </c>
      <c r="X684" s="53"/>
      <c r="Y684" s="92">
        <v>683</v>
      </c>
      <c r="Z684" s="116">
        <f>(幕後結果!$AB$2+幕後結果!$AB$4*幕後結果_最佳化!$N1685)*12/3</f>
        <v>-2.01536697734619</v>
      </c>
      <c r="AA684" s="116">
        <f>(幕後結果!$AC$2+幕後結果!$AC$4*幕後結果_最佳化!$O1685)*12/3</f>
        <v>1.1624828090378201</v>
      </c>
      <c r="AB684" s="116">
        <f>(幕後結果!$AD$2+幕後結果!$AD$4*幕後結果_最佳化!$P1685)*12/3</f>
        <v>-0.63455975237976858</v>
      </c>
      <c r="AC684" s="116">
        <f>(幕後結果!$AE$2+幕後結果!$AE$4*幕後結果_最佳化!$Q1685)*12/3</f>
        <v>-1.3831527908871644</v>
      </c>
      <c r="AD684" s="116">
        <f>(幕後結果!$AF$2+幕後結果!$AF$4*幕後結果_最佳化!$R1685)*12/3</f>
        <v>-0.14411430200941966</v>
      </c>
      <c r="AE684" s="116">
        <f>(幕後結果!$AG$2+幕後結果!$AG$4*幕後結果_最佳化!$S1685)*12/3</f>
        <v>-0.69042255039146572</v>
      </c>
      <c r="AF684" s="116">
        <f>(幕後結果!$AH$2+幕後結果!$AH$4*幕後結果_最佳化!$T1685)*12/3</f>
        <v>6.0421406063270754E-2</v>
      </c>
      <c r="AG684" s="116">
        <f>(幕後結果!$AI$2+幕後結果!$AI$4*幕後結果_最佳化!$U1685)*12/3</f>
        <v>0.50458400440284035</v>
      </c>
      <c r="AH684" s="116">
        <f>(幕後結果!$AJ$2+幕後結果!$AJ$4*幕後結果_最佳化!$V1685)*12/3</f>
        <v>0.21586692704173693</v>
      </c>
      <c r="AI684" s="93">
        <f>(幕後結果!$AK$2+幕後結果!$AK$4*幕後結果_最佳化!$W1685)*12/3</f>
        <v>0.66641064986451082</v>
      </c>
      <c r="AJ684" s="53"/>
      <c r="AK684" s="53"/>
      <c r="AL684" s="53"/>
      <c r="AM684" s="101">
        <v>683</v>
      </c>
      <c r="AN684" s="120">
        <f t="shared" si="131"/>
        <v>0.16712566971840348</v>
      </c>
      <c r="AO684" s="120">
        <f t="shared" si="132"/>
        <v>0.1575964584360425</v>
      </c>
      <c r="AP684" s="120">
        <f t="shared" si="133"/>
        <v>2.60722737902306E-2</v>
      </c>
      <c r="AQ684" s="120">
        <f t="shared" si="134"/>
        <v>8.9662780271318063E-2</v>
      </c>
      <c r="AR684" s="120">
        <f t="shared" si="135"/>
        <v>6.7489566272085105E-2</v>
      </c>
      <c r="AS684" s="120">
        <f t="shared" si="136"/>
        <v>0.17173140875449325</v>
      </c>
      <c r="AT684" s="120">
        <f t="shared" si="137"/>
        <v>0.10193386183754126</v>
      </c>
      <c r="AU684" s="120">
        <f t="shared" si="138"/>
        <v>7.5718027869326326E-2</v>
      </c>
      <c r="AV684" s="120">
        <f t="shared" si="139"/>
        <v>9.1756972113032909E-2</v>
      </c>
      <c r="AW684" s="120">
        <f t="shared" si="140"/>
        <v>5.0912980937526463E-2</v>
      </c>
      <c r="AX684" s="120">
        <f t="shared" si="141"/>
        <v>1</v>
      </c>
      <c r="AY684" s="120">
        <f>SUMPRODUCT(AN684:AW684,幕後結果_最佳化!$Z$1005:$AI$1005)</f>
        <v>0.15008894577764123</v>
      </c>
      <c r="AZ684" s="120">
        <f>(SUMPRODUCT(AN684:AW684,MMULT(AN684:AW684,幕後結果!$AB$9:$AK$18)))*252</f>
        <v>3.289371916197039E-2</v>
      </c>
      <c r="BA684" s="120">
        <f t="shared" si="142"/>
        <v>0.1813662569552848</v>
      </c>
      <c r="BB684" s="115">
        <f t="shared" si="143"/>
        <v>0.59100820393546682</v>
      </c>
      <c r="BC684" s="53"/>
      <c r="BD684" s="53"/>
    </row>
    <row r="685" spans="1:56">
      <c r="A685" s="88">
        <v>684</v>
      </c>
      <c r="B685" s="116">
        <v>7.1902172726310942E-2</v>
      </c>
      <c r="C685" s="116">
        <v>0.80127984336154334</v>
      </c>
      <c r="D685" s="116">
        <v>0.79285997841903089</v>
      </c>
      <c r="E685" s="116">
        <v>0.16575405471636229</v>
      </c>
      <c r="F685" s="116">
        <v>0.17214522714980851</v>
      </c>
      <c r="G685" s="116">
        <v>0.71783450658416159</v>
      </c>
      <c r="H685" s="116">
        <v>0.88068913408510041</v>
      </c>
      <c r="I685" s="116">
        <v>0.85015330693978886</v>
      </c>
      <c r="J685" s="116">
        <v>0.17249912846864568</v>
      </c>
      <c r="K685" s="97">
        <v>0.69820980888823847</v>
      </c>
      <c r="L685" s="98"/>
      <c r="M685" s="99">
        <v>684</v>
      </c>
      <c r="N685" s="119">
        <v>-1.4617696431915803</v>
      </c>
      <c r="O685" s="119">
        <v>0.84620155741344039</v>
      </c>
      <c r="P685" s="119">
        <v>0.81638487728652842</v>
      </c>
      <c r="Q685" s="119">
        <v>-0.97108066866284681</v>
      </c>
      <c r="R685" s="119">
        <v>-0.94572189037358223</v>
      </c>
      <c r="S685" s="119">
        <v>0.57642050663929256</v>
      </c>
      <c r="T685" s="119">
        <v>1.1784387631760136</v>
      </c>
      <c r="U685" s="116">
        <v>1.0370911353239958</v>
      </c>
      <c r="V685" s="116">
        <v>-0.94433544807370873</v>
      </c>
      <c r="W685" s="91">
        <v>0.51925865327122345</v>
      </c>
      <c r="X685" s="53"/>
      <c r="Y685" s="92">
        <v>684</v>
      </c>
      <c r="Z685" s="116">
        <f>(幕後結果!$AB$2+幕後結果!$AB$4*幕後結果_最佳化!$N1686)*12/3</f>
        <v>-2.0826563193145073</v>
      </c>
      <c r="AA685" s="116">
        <f>(幕後結果!$AC$2+幕後結果!$AC$4*幕後結果_最佳化!$O1686)*12/3</f>
        <v>0.97051361640373501</v>
      </c>
      <c r="AB685" s="116">
        <f>(幕後結果!$AD$2+幕後結果!$AD$4*幕後結果_最佳化!$P1686)*12/3</f>
        <v>0.4318171503151394</v>
      </c>
      <c r="AC685" s="116">
        <f>(幕後結果!$AE$2+幕後結果!$AE$4*幕後結果_最佳化!$Q1686)*12/3</f>
        <v>-0.71194876314718325</v>
      </c>
      <c r="AD685" s="116">
        <f>(幕後結果!$AF$2+幕後結果!$AF$4*幕後結果_最佳化!$R1686)*12/3</f>
        <v>-1.0918109483730651</v>
      </c>
      <c r="AE685" s="116">
        <f>(幕後結果!$AG$2+幕後結果!$AG$4*幕後結果_最佳化!$S1686)*12/3</f>
        <v>0.63391866697538524</v>
      </c>
      <c r="AF685" s="116">
        <f>(幕後結果!$AH$2+幕後結果!$AH$4*幕後結果_最佳化!$T1686)*12/3</f>
        <v>0.46011721636655634</v>
      </c>
      <c r="AG685" s="116">
        <f>(幕後結果!$AI$2+幕後結果!$AI$4*幕後結果_最佳化!$U1686)*12/3</f>
        <v>0.4288079417666133</v>
      </c>
      <c r="AH685" s="116">
        <f>(幕後結果!$AJ$2+幕後結果!$AJ$4*幕後結果_最佳化!$V1686)*12/3</f>
        <v>-0.45639040167888845</v>
      </c>
      <c r="AI685" s="93">
        <f>(幕後結果!$AK$2+幕後結果!$AK$4*幕後結果_最佳化!$W1686)*12/3</f>
        <v>0.42474572386168186</v>
      </c>
      <c r="AJ685" s="53"/>
      <c r="AK685" s="53"/>
      <c r="AL685" s="53"/>
      <c r="AM685" s="101">
        <v>684</v>
      </c>
      <c r="AN685" s="120">
        <f t="shared" si="131"/>
        <v>0.11284660942616659</v>
      </c>
      <c r="AO685" s="120">
        <f t="shared" si="132"/>
        <v>0.15706827698622972</v>
      </c>
      <c r="AP685" s="120">
        <f t="shared" si="133"/>
        <v>0.13906759602069296</v>
      </c>
      <c r="AQ685" s="120">
        <f t="shared" si="134"/>
        <v>6.4051657507327789E-2</v>
      </c>
      <c r="AR685" s="120">
        <f t="shared" si="135"/>
        <v>3.4093755688672173E-3</v>
      </c>
      <c r="AS685" s="120">
        <f t="shared" si="136"/>
        <v>0.12487869126872282</v>
      </c>
      <c r="AT685" s="120">
        <f t="shared" si="137"/>
        <v>0.10224049621762955</v>
      </c>
      <c r="AU685" s="120">
        <f t="shared" si="138"/>
        <v>2.5427793915621277E-2</v>
      </c>
      <c r="AV685" s="120">
        <f t="shared" si="139"/>
        <v>0.15552529326939543</v>
      </c>
      <c r="AW685" s="120">
        <f t="shared" si="140"/>
        <v>0.11548420981934665</v>
      </c>
      <c r="AX685" s="120">
        <f t="shared" si="141"/>
        <v>1</v>
      </c>
      <c r="AY685" s="120">
        <f>SUMPRODUCT(AN685:AW685,幕後結果_最佳化!$Z$1005:$AI$1005)</f>
        <v>0.13512560242748883</v>
      </c>
      <c r="AZ685" s="120">
        <f>(SUMPRODUCT(AN685:AW685,MMULT(AN685:AW685,幕後結果!$AB$9:$AK$18)))*252</f>
        <v>2.9370794455037531E-2</v>
      </c>
      <c r="BA685" s="120">
        <f t="shared" si="142"/>
        <v>0.17137909573526619</v>
      </c>
      <c r="BB685" s="115">
        <f t="shared" si="143"/>
        <v>0.53813799187009459</v>
      </c>
      <c r="BC685" s="53"/>
      <c r="BD685" s="53"/>
    </row>
    <row r="686" spans="1:56">
      <c r="A686" s="88">
        <v>685</v>
      </c>
      <c r="B686" s="116">
        <v>0.28900889668129426</v>
      </c>
      <c r="C686" s="116">
        <v>0.842000382005194</v>
      </c>
      <c r="D686" s="116">
        <v>0.69193734613169555</v>
      </c>
      <c r="E686" s="116">
        <v>0.25881698265376119</v>
      </c>
      <c r="F686" s="116">
        <v>0.97188965853546594</v>
      </c>
      <c r="G686" s="116">
        <v>0.30537127276202125</v>
      </c>
      <c r="H686" s="116">
        <v>0.66917466454940833</v>
      </c>
      <c r="I686" s="116">
        <v>0.78711357812020277</v>
      </c>
      <c r="J686" s="116">
        <v>2.9270785395279608E-2</v>
      </c>
      <c r="K686" s="97">
        <v>0.46068733883559387</v>
      </c>
      <c r="L686" s="98"/>
      <c r="M686" s="99">
        <v>685</v>
      </c>
      <c r="N686" s="119">
        <v>-0.55628243437017511</v>
      </c>
      <c r="O686" s="119">
        <v>1.0027132480452514</v>
      </c>
      <c r="P686" s="119">
        <v>0.50134930984509996</v>
      </c>
      <c r="Q686" s="119">
        <v>-0.64699687604831801</v>
      </c>
      <c r="R686" s="119">
        <v>1.9093210928205524</v>
      </c>
      <c r="S686" s="119">
        <v>-0.5090138080486587</v>
      </c>
      <c r="T686" s="119">
        <v>0.43763530943325718</v>
      </c>
      <c r="U686" s="116">
        <v>0.79644601144894489</v>
      </c>
      <c r="V686" s="116">
        <v>-1.8916204380101398</v>
      </c>
      <c r="W686" s="91">
        <v>-9.8702255892091084E-2</v>
      </c>
      <c r="X686" s="53"/>
      <c r="Y686" s="92">
        <v>685</v>
      </c>
      <c r="Z686" s="116">
        <f>(幕後結果!$AB$2+幕後結果!$AB$4*幕後結果_最佳化!$N1687)*12/3</f>
        <v>-0.6309818142154292</v>
      </c>
      <c r="AA686" s="116">
        <f>(幕後結果!$AC$2+幕後結果!$AC$4*幕後結果_最佳化!$O1687)*12/3</f>
        <v>1.0361402207104429</v>
      </c>
      <c r="AB686" s="116">
        <f>(幕後結果!$AD$2+幕後結果!$AD$4*幕後結果_最佳化!$P1687)*12/3</f>
        <v>0.3798971733388814</v>
      </c>
      <c r="AC686" s="116">
        <f>(幕後結果!$AE$2+幕後結果!$AE$4*幕後結果_最佳化!$Q1687)*12/3</f>
        <v>-0.37083629859970796</v>
      </c>
      <c r="AD686" s="116">
        <f>(幕後結果!$AF$2+幕後結果!$AF$4*幕後結果_最佳化!$R1687)*12/3</f>
        <v>0.5987799629518501</v>
      </c>
      <c r="AE686" s="116">
        <f>(幕後結果!$AG$2+幕後結果!$AG$4*幕後結果_最佳化!$S1687)*12/3</f>
        <v>4.4309624750961729E-2</v>
      </c>
      <c r="AF686" s="116">
        <f>(幕後結果!$AH$2+幕後結果!$AH$4*幕後結果_最佳化!$T1687)*12/3</f>
        <v>0.3408552574866322</v>
      </c>
      <c r="AG686" s="116">
        <f>(幕後結果!$AI$2+幕後結果!$AI$4*幕後結果_最佳化!$U1687)*12/3</f>
        <v>0.59032670645855234</v>
      </c>
      <c r="AH686" s="116">
        <f>(幕後結果!$AJ$2+幕後結果!$AJ$4*幕後結果_最佳化!$V1687)*12/3</f>
        <v>-0.55871454940728482</v>
      </c>
      <c r="AI686" s="93">
        <f>(幕後結果!$AK$2+幕後結果!$AK$4*幕後結果_最佳化!$W1687)*12/3</f>
        <v>7.2028339566533289E-2</v>
      </c>
      <c r="AJ686" s="53"/>
      <c r="AK686" s="53"/>
      <c r="AL686" s="53"/>
      <c r="AM686" s="101">
        <v>685</v>
      </c>
      <c r="AN686" s="120">
        <f t="shared" si="131"/>
        <v>0.1586117823067017</v>
      </c>
      <c r="AO686" s="120">
        <f t="shared" si="132"/>
        <v>0.11262196842288266</v>
      </c>
      <c r="AP686" s="120">
        <f t="shared" si="133"/>
        <v>0.11419750977025245</v>
      </c>
      <c r="AQ686" s="120">
        <f t="shared" si="134"/>
        <v>9.9647290857630452E-2</v>
      </c>
      <c r="AR686" s="120">
        <f t="shared" si="135"/>
        <v>0.14698286425027438</v>
      </c>
      <c r="AS686" s="120">
        <f t="shared" si="136"/>
        <v>8.0684525070772783E-2</v>
      </c>
      <c r="AT686" s="120">
        <f t="shared" si="137"/>
        <v>2.996821284228824E-2</v>
      </c>
      <c r="AU686" s="120">
        <f t="shared" si="138"/>
        <v>1.9437368806508006E-2</v>
      </c>
      <c r="AV686" s="120">
        <f t="shared" si="139"/>
        <v>0.1390039095653744</v>
      </c>
      <c r="AW686" s="120">
        <f t="shared" si="140"/>
        <v>9.8844568107315026E-2</v>
      </c>
      <c r="AX686" s="120">
        <f t="shared" si="141"/>
        <v>1.0000000000000002</v>
      </c>
      <c r="AY686" s="120">
        <f>SUMPRODUCT(AN686:AW686,幕後結果_最佳化!$Z$1005:$AI$1005)</f>
        <v>4.951495335535426E-2</v>
      </c>
      <c r="AZ686" s="120">
        <f>(SUMPRODUCT(AN686:AW686,MMULT(AN686:AW686,幕後結果!$AB$9:$AK$18)))*252</f>
        <v>3.5683596562362231E-2</v>
      </c>
      <c r="BA686" s="120">
        <f t="shared" si="142"/>
        <v>0.18890102319035287</v>
      </c>
      <c r="BB686" s="115">
        <f t="shared" si="143"/>
        <v>3.5018091716149495E-2</v>
      </c>
      <c r="BC686" s="53"/>
      <c r="BD686" s="53"/>
    </row>
    <row r="687" spans="1:56">
      <c r="A687" s="88">
        <v>686</v>
      </c>
      <c r="B687" s="116">
        <v>0.56616113209959851</v>
      </c>
      <c r="C687" s="116">
        <v>0.16065954030946106</v>
      </c>
      <c r="D687" s="116">
        <v>0.66275809468971825</v>
      </c>
      <c r="E687" s="116">
        <v>0.87842370820901072</v>
      </c>
      <c r="F687" s="116">
        <v>0.53042535707589877</v>
      </c>
      <c r="G687" s="116">
        <v>0.94300519433578489</v>
      </c>
      <c r="H687" s="116">
        <v>0.30718822803132251</v>
      </c>
      <c r="I687" s="116">
        <v>0.53498525978121947</v>
      </c>
      <c r="J687" s="116">
        <v>0.71287560900049396</v>
      </c>
      <c r="K687" s="97">
        <v>0.73203467639699271</v>
      </c>
      <c r="L687" s="98"/>
      <c r="M687" s="99">
        <v>686</v>
      </c>
      <c r="N687" s="119">
        <v>0.16660896938486619</v>
      </c>
      <c r="O687" s="119">
        <v>-0.99175084672137137</v>
      </c>
      <c r="P687" s="119">
        <v>0.42000224917139745</v>
      </c>
      <c r="Q687" s="119">
        <v>1.167143103079219</v>
      </c>
      <c r="R687" s="119">
        <v>7.6339142028008469E-2</v>
      </c>
      <c r="S687" s="119">
        <v>1.580512216980432</v>
      </c>
      <c r="T687" s="119">
        <v>-0.50383624398120197</v>
      </c>
      <c r="U687" s="116">
        <v>8.780774687217846E-2</v>
      </c>
      <c r="V687" s="116">
        <v>0.56180515130071607</v>
      </c>
      <c r="W687" s="91">
        <v>0.61897831094916589</v>
      </c>
      <c r="X687" s="53"/>
      <c r="Y687" s="92">
        <v>686</v>
      </c>
      <c r="Z687" s="116">
        <f>(幕後結果!$AB$2+幕後結果!$AB$4*幕後結果_最佳化!$N1688)*12/3</f>
        <v>0.52795561810058877</v>
      </c>
      <c r="AA687" s="116">
        <f>(幕後結果!$AC$2+幕後結果!$AC$4*幕後結果_最佳化!$O1688)*12/3</f>
        <v>-0.43200275177666975</v>
      </c>
      <c r="AB687" s="116">
        <f>(幕後結果!$AD$2+幕後結果!$AD$4*幕後結果_最佳化!$P1688)*12/3</f>
        <v>0.33014273667313188</v>
      </c>
      <c r="AC687" s="116">
        <f>(幕後結果!$AE$2+幕後結果!$AE$4*幕後結果_最佳化!$Q1688)*12/3</f>
        <v>0.94416104388793887</v>
      </c>
      <c r="AD687" s="116">
        <f>(幕後結果!$AF$2+幕後結果!$AF$4*幕後結果_最佳化!$R1688)*12/3</f>
        <v>-0.28134669897942988</v>
      </c>
      <c r="AE687" s="116">
        <f>(幕後結果!$AG$2+幕後結果!$AG$4*幕後結果_最佳化!$S1688)*12/3</f>
        <v>1.7629333574200576</v>
      </c>
      <c r="AF687" s="116">
        <f>(幕後結果!$AH$2+幕後結果!$AH$4*幕後結果_最佳化!$T1688)*12/3</f>
        <v>-0.27376819189570062</v>
      </c>
      <c r="AG687" s="116">
        <f>(幕後結果!$AI$2+幕後結果!$AI$4*幕後結果_最佳化!$U1688)*12/3</f>
        <v>0.22938982504186342</v>
      </c>
      <c r="AH687" s="116">
        <f>(幕後結果!$AJ$2+幕後結果!$AJ$4*幕後結果_最佳化!$V1688)*12/3</f>
        <v>0.10790763523645469</v>
      </c>
      <c r="AI687" s="93">
        <f>(幕後結果!$AK$2+幕後結果!$AK$4*幕後結果_最佳化!$W1688)*12/3</f>
        <v>1.0410444996472221</v>
      </c>
      <c r="AJ687" s="53"/>
      <c r="AK687" s="53"/>
      <c r="AL687" s="53"/>
      <c r="AM687" s="101">
        <v>686</v>
      </c>
      <c r="AN687" s="120">
        <f t="shared" si="131"/>
        <v>0.10061280428568097</v>
      </c>
      <c r="AO687" s="120">
        <f t="shared" si="132"/>
        <v>0.12836331933384076</v>
      </c>
      <c r="AP687" s="120">
        <f t="shared" si="133"/>
        <v>6.4542558207067923E-3</v>
      </c>
      <c r="AQ687" s="120">
        <f t="shared" si="134"/>
        <v>8.2945824004126076E-3</v>
      </c>
      <c r="AR687" s="120">
        <f t="shared" si="135"/>
        <v>0.17135110910812956</v>
      </c>
      <c r="AS687" s="120">
        <f t="shared" si="136"/>
        <v>0.14467644774284436</v>
      </c>
      <c r="AT687" s="120">
        <f t="shared" si="137"/>
        <v>0.18768226758699025</v>
      </c>
      <c r="AU687" s="120">
        <f t="shared" si="138"/>
        <v>0.10817472775281006</v>
      </c>
      <c r="AV687" s="120">
        <f t="shared" si="139"/>
        <v>7.8584689678827136E-3</v>
      </c>
      <c r="AW687" s="120">
        <f t="shared" si="140"/>
        <v>0.13653201700070197</v>
      </c>
      <c r="AX687" s="120">
        <f t="shared" si="141"/>
        <v>1.0000000000000002</v>
      </c>
      <c r="AY687" s="120">
        <f>SUMPRODUCT(AN687:AW687,幕後結果_最佳化!$Z$1005:$AI$1005)</f>
        <v>0.10202979558313659</v>
      </c>
      <c r="AZ687" s="120">
        <f>(SUMPRODUCT(AN687:AW687,MMULT(AN687:AW687,幕後結果!$AB$9:$AK$18)))*252</f>
        <v>2.3019769988433501E-2</v>
      </c>
      <c r="BA687" s="120">
        <f t="shared" si="142"/>
        <v>0.15172267460216188</v>
      </c>
      <c r="BB687" s="115">
        <f t="shared" si="143"/>
        <v>0.38972286599997791</v>
      </c>
      <c r="BC687" s="53"/>
      <c r="BD687" s="53"/>
    </row>
    <row r="688" spans="1:56">
      <c r="A688" s="88">
        <v>687</v>
      </c>
      <c r="B688" s="116">
        <v>0.87353263603843612</v>
      </c>
      <c r="C688" s="116">
        <v>0.53725042843356841</v>
      </c>
      <c r="D688" s="116">
        <v>0.35152002021583684</v>
      </c>
      <c r="E688" s="116">
        <v>0.28916667973731403</v>
      </c>
      <c r="F688" s="116">
        <v>0.14049090578932488</v>
      </c>
      <c r="G688" s="116">
        <v>0.33228807365607538</v>
      </c>
      <c r="H688" s="116">
        <v>0.11493982767058508</v>
      </c>
      <c r="I688" s="116">
        <v>0.39037820301709014</v>
      </c>
      <c r="J688" s="116">
        <v>0.91280119632990298</v>
      </c>
      <c r="K688" s="97">
        <v>0.3008284181267733</v>
      </c>
      <c r="L688" s="98"/>
      <c r="M688" s="99">
        <v>687</v>
      </c>
      <c r="N688" s="119">
        <v>1.1432501930637049</v>
      </c>
      <c r="O688" s="119">
        <v>9.3509071657985582E-2</v>
      </c>
      <c r="P688" s="119">
        <v>-0.38121995871515679</v>
      </c>
      <c r="Q688" s="119">
        <v>-0.5558208078028779</v>
      </c>
      <c r="R688" s="119">
        <v>-1.0781164047102287</v>
      </c>
      <c r="S688" s="119">
        <v>-0.4336038379131199</v>
      </c>
      <c r="T688" s="119">
        <v>-1.2006689186834569</v>
      </c>
      <c r="U688" s="116">
        <v>-0.27833344317276543</v>
      </c>
      <c r="V688" s="116">
        <v>1.3582082694600941</v>
      </c>
      <c r="W688" s="91">
        <v>-0.52201938128855563</v>
      </c>
      <c r="X688" s="53"/>
      <c r="Y688" s="92">
        <v>687</v>
      </c>
      <c r="Z688" s="116">
        <f>(幕後結果!$AB$2+幕後結果!$AB$4*幕後結果_最佳化!$N1689)*12/3</f>
        <v>2.0937040364451383</v>
      </c>
      <c r="AA688" s="116">
        <f>(幕後結果!$AC$2+幕後結果!$AC$4*幕後結果_最佳化!$O1689)*12/3</f>
        <v>0.2962709334984584</v>
      </c>
      <c r="AB688" s="116">
        <f>(幕後結果!$AD$2+幕後結果!$AD$4*幕後結果_最佳化!$P1689)*12/3</f>
        <v>-2.1679904813330025E-2</v>
      </c>
      <c r="AC688" s="116">
        <f>(幕後結果!$AE$2+幕後結果!$AE$4*幕後結果_最佳化!$Q1689)*12/3</f>
        <v>-0.21843881765108319</v>
      </c>
      <c r="AD688" s="116">
        <f>(幕後結果!$AF$2+幕後結果!$AF$4*幕後結果_最佳化!$R1689)*12/3</f>
        <v>-0.88648690868326352</v>
      </c>
      <c r="AE688" s="116">
        <f>(幕後結果!$AG$2+幕後結果!$AG$4*幕後結果_最佳化!$S1689)*12/3</f>
        <v>0.28700943030177173</v>
      </c>
      <c r="AF688" s="116">
        <f>(幕後結果!$AH$2+幕後結果!$AH$4*幕後結果_最佳化!$T1689)*12/3</f>
        <v>-0.58442442817734297</v>
      </c>
      <c r="AG688" s="116">
        <f>(幕後結果!$AI$2+幕後結果!$AI$4*幕後結果_最佳化!$U1689)*12/3</f>
        <v>-0.26609962580507596</v>
      </c>
      <c r="AH688" s="116">
        <f>(幕後結果!$AJ$2+幕後結果!$AJ$4*幕後結果_最佳化!$V1689)*12/3</f>
        <v>-7.3226672254485231E-2</v>
      </c>
      <c r="AI688" s="93">
        <f>(幕後結果!$AK$2+幕後結果!$AK$4*幕後結果_最佳化!$W1689)*12/3</f>
        <v>-4.321660996669735E-2</v>
      </c>
      <c r="AJ688" s="53"/>
      <c r="AK688" s="53"/>
      <c r="AL688" s="53"/>
      <c r="AM688" s="101">
        <v>687</v>
      </c>
      <c r="AN688" s="120">
        <f t="shared" si="131"/>
        <v>0.12915256508682738</v>
      </c>
      <c r="AO688" s="120">
        <f t="shared" si="132"/>
        <v>4.8737359486653677E-2</v>
      </c>
      <c r="AP688" s="120">
        <f t="shared" si="133"/>
        <v>1.5158750763283121E-2</v>
      </c>
      <c r="AQ688" s="120">
        <f t="shared" si="134"/>
        <v>8.1495291102137865E-2</v>
      </c>
      <c r="AR688" s="120">
        <f t="shared" si="135"/>
        <v>0.18420076973315214</v>
      </c>
      <c r="AS688" s="120">
        <f t="shared" si="136"/>
        <v>0.107963474741749</v>
      </c>
      <c r="AT688" s="120">
        <f t="shared" si="137"/>
        <v>0.10058596764319973</v>
      </c>
      <c r="AU688" s="120">
        <f t="shared" si="138"/>
        <v>0.14286752926681034</v>
      </c>
      <c r="AV688" s="120">
        <f t="shared" si="139"/>
        <v>0.10668519589918014</v>
      </c>
      <c r="AW688" s="120">
        <f t="shared" si="140"/>
        <v>8.3153096277006636E-2</v>
      </c>
      <c r="AX688" s="120">
        <f t="shared" si="141"/>
        <v>1</v>
      </c>
      <c r="AY688" s="120">
        <f>SUMPRODUCT(AN688:AW688,幕後結果_最佳化!$Z$1005:$AI$1005)</f>
        <v>2.7251871916635282E-2</v>
      </c>
      <c r="AZ688" s="120">
        <f>(SUMPRODUCT(AN688:AW688,MMULT(AN688:AW688,幕後結果!$AB$9:$AK$18)))*252</f>
        <v>2.8362678114084681E-2</v>
      </c>
      <c r="BA688" s="120">
        <f t="shared" si="142"/>
        <v>0.16841222673572331</v>
      </c>
      <c r="BB688" s="115">
        <f t="shared" si="143"/>
        <v>-9.2915629623021093E-2</v>
      </c>
      <c r="BC688" s="53"/>
      <c r="BD688" s="53"/>
    </row>
    <row r="689" spans="1:56">
      <c r="A689" s="88">
        <v>688</v>
      </c>
      <c r="B689" s="116">
        <v>9.6193693097591959E-2</v>
      </c>
      <c r="C689" s="116">
        <v>9.4962862194353681E-2</v>
      </c>
      <c r="D689" s="116">
        <v>0.68753257903427167</v>
      </c>
      <c r="E689" s="116">
        <v>0.79902958877603125</v>
      </c>
      <c r="F689" s="116">
        <v>9.5486719207762416E-2</v>
      </c>
      <c r="G689" s="116">
        <v>0.87777802800798899</v>
      </c>
      <c r="H689" s="116">
        <v>0.10838157946663096</v>
      </c>
      <c r="I689" s="116">
        <v>0.48682967797142451</v>
      </c>
      <c r="J689" s="116">
        <v>0.64840097392932372</v>
      </c>
      <c r="K689" s="97">
        <v>0.52126486600943434</v>
      </c>
      <c r="L689" s="98"/>
      <c r="M689" s="99">
        <v>688</v>
      </c>
      <c r="N689" s="119">
        <v>-1.3035490379206898</v>
      </c>
      <c r="O689" s="119">
        <v>-1.3107988701412079</v>
      </c>
      <c r="P689" s="119">
        <v>0.48886843803769681</v>
      </c>
      <c r="Q689" s="119">
        <v>0.83816004700499624</v>
      </c>
      <c r="R689" s="119">
        <v>-1.3077048478511113</v>
      </c>
      <c r="S689" s="119">
        <v>1.1639508170095898</v>
      </c>
      <c r="T689" s="119">
        <v>-1.2351809729064345</v>
      </c>
      <c r="U689" s="116">
        <v>-3.3019100507978051E-2</v>
      </c>
      <c r="V689" s="116">
        <v>0.38100700299892537</v>
      </c>
      <c r="W689" s="91">
        <v>5.3328380523601983E-2</v>
      </c>
      <c r="X689" s="53"/>
      <c r="Y689" s="92">
        <v>688</v>
      </c>
      <c r="Z689" s="116">
        <f>(幕後結果!$AB$2+幕後結果!$AB$4*幕後結果_最佳化!$N1690)*12/3</f>
        <v>-1.828997497173819</v>
      </c>
      <c r="AA689" s="116">
        <f>(幕後結果!$AC$2+幕後結果!$AC$4*幕後結果_最佳化!$O1690)*12/3</f>
        <v>-0.58514054904593771</v>
      </c>
      <c r="AB689" s="116">
        <f>(幕後結果!$AD$2+幕後結果!$AD$4*幕後結果_最佳化!$P1690)*12/3</f>
        <v>6.8461876591162721E-2</v>
      </c>
      <c r="AC689" s="116">
        <f>(幕後結果!$AE$2+幕後結果!$AE$4*幕後結果_最佳化!$Q1690)*12/3</f>
        <v>0.47409386198632997</v>
      </c>
      <c r="AD689" s="116">
        <f>(幕後結果!$AF$2+幕後結果!$AF$4*幕後結果_最佳化!$R1690)*12/3</f>
        <v>-1.2742882845184242</v>
      </c>
      <c r="AE689" s="116">
        <f>(幕後結果!$AG$2+幕後結果!$AG$4*幕後結果_最佳化!$S1690)*12/3</f>
        <v>1.294032441586666</v>
      </c>
      <c r="AF689" s="116">
        <f>(幕後結果!$AH$2+幕後結果!$AH$4*幕後結果_最佳化!$T1690)*12/3</f>
        <v>-0.86488426430263277</v>
      </c>
      <c r="AG689" s="116">
        <f>(幕後結果!$AI$2+幕後結果!$AI$4*幕後結果_最佳化!$U1690)*12/3</f>
        <v>-0.11710473940811472</v>
      </c>
      <c r="AH689" s="116">
        <f>(幕後結果!$AJ$2+幕後結果!$AJ$4*幕後結果_最佳化!$V1690)*12/3</f>
        <v>-0.56086044843896254</v>
      </c>
      <c r="AI689" s="93">
        <f>(幕後結果!$AK$2+幕後結果!$AK$4*幕後結果_最佳化!$W1690)*12/3</f>
        <v>0.243537323904955</v>
      </c>
      <c r="AJ689" s="53"/>
      <c r="AK689" s="53"/>
      <c r="AL689" s="53"/>
      <c r="AM689" s="101">
        <v>688</v>
      </c>
      <c r="AN689" s="120">
        <f t="shared" si="131"/>
        <v>0.104094375331532</v>
      </c>
      <c r="AO689" s="120">
        <f t="shared" si="132"/>
        <v>0.17025407761977174</v>
      </c>
      <c r="AP689" s="120">
        <f t="shared" si="133"/>
        <v>3.3373285128140709E-2</v>
      </c>
      <c r="AQ689" s="120">
        <f t="shared" si="134"/>
        <v>2.6148280431309606E-3</v>
      </c>
      <c r="AR689" s="120">
        <f t="shared" si="135"/>
        <v>6.6449067450941812E-2</v>
      </c>
      <c r="AS689" s="120">
        <f t="shared" si="136"/>
        <v>0.11675773701736041</v>
      </c>
      <c r="AT689" s="120">
        <f t="shared" si="137"/>
        <v>0.14839705284952601</v>
      </c>
      <c r="AU689" s="120">
        <f t="shared" si="138"/>
        <v>8.6672034598452949E-2</v>
      </c>
      <c r="AV689" s="120">
        <f t="shared" si="139"/>
        <v>0.17965216638670028</v>
      </c>
      <c r="AW689" s="120">
        <f t="shared" si="140"/>
        <v>9.1735375574443112E-2</v>
      </c>
      <c r="AX689" s="120">
        <f t="shared" si="141"/>
        <v>0.99999999999999989</v>
      </c>
      <c r="AY689" s="120">
        <f>SUMPRODUCT(AN689:AW689,幕後結果_最佳化!$Z$1005:$AI$1005)</f>
        <v>8.9468007048396858E-2</v>
      </c>
      <c r="AZ689" s="120">
        <f>(SUMPRODUCT(AN689:AW689,MMULT(AN689:AW689,幕後結果!$AB$9:$AK$18)))*252</f>
        <v>2.4902701909466404E-2</v>
      </c>
      <c r="BA689" s="120">
        <f t="shared" si="142"/>
        <v>0.1578058994761172</v>
      </c>
      <c r="BB689" s="115">
        <f t="shared" si="143"/>
        <v>0.29509674355010151</v>
      </c>
      <c r="BC689" s="53"/>
      <c r="BD689" s="53"/>
    </row>
    <row r="690" spans="1:56">
      <c r="A690" s="88">
        <v>689</v>
      </c>
      <c r="B690" s="116">
        <v>0.43331894932523363</v>
      </c>
      <c r="C690" s="116">
        <v>0.80932463007209798</v>
      </c>
      <c r="D690" s="116">
        <v>0.85044604885747788</v>
      </c>
      <c r="E690" s="116">
        <v>0.33856887616532805</v>
      </c>
      <c r="F690" s="116">
        <v>0.96271134620030829</v>
      </c>
      <c r="G690" s="116">
        <v>0.72172923806078959</v>
      </c>
      <c r="H690" s="116">
        <v>0.97883109099044607</v>
      </c>
      <c r="I690" s="116">
        <v>0.33547043236077401</v>
      </c>
      <c r="J690" s="116">
        <v>0.32811974354487705</v>
      </c>
      <c r="K690" s="97">
        <v>1.3543979984842691E-2</v>
      </c>
      <c r="L690" s="98"/>
      <c r="M690" s="99">
        <v>689</v>
      </c>
      <c r="N690" s="119">
        <v>-0.16793057203120557</v>
      </c>
      <c r="O690" s="119">
        <v>0.87541022203461716</v>
      </c>
      <c r="P690" s="119">
        <v>1.0383483589015627</v>
      </c>
      <c r="Q690" s="119">
        <v>-0.41637208442628992</v>
      </c>
      <c r="R690" s="119">
        <v>1.7830552647176532</v>
      </c>
      <c r="S690" s="119">
        <v>0.58798624733635019</v>
      </c>
      <c r="T690" s="119">
        <v>2.0301842122153819</v>
      </c>
      <c r="U690" s="116">
        <v>-0.42485707936726652</v>
      </c>
      <c r="V690" s="116">
        <v>-0.4451110729938173</v>
      </c>
      <c r="W690" s="91">
        <v>-2.21024793330003</v>
      </c>
      <c r="X690" s="53"/>
      <c r="Y690" s="92">
        <v>689</v>
      </c>
      <c r="Z690" s="116">
        <f>(幕後結果!$AB$2+幕後結果!$AB$4*幕後結果_最佳化!$N1691)*12/3</f>
        <v>-8.3772185094032614E-3</v>
      </c>
      <c r="AA690" s="116">
        <f>(幕後結果!$AC$2+幕後結果!$AC$4*幕後結果_最佳化!$O1691)*12/3</f>
        <v>0.92479713536895203</v>
      </c>
      <c r="AB690" s="116">
        <f>(幕後結果!$AD$2+幕後結果!$AD$4*幕後結果_最佳化!$P1691)*12/3</f>
        <v>0.86367408658348277</v>
      </c>
      <c r="AC690" s="116">
        <f>(幕後結果!$AE$2+幕後結果!$AE$4*幕後結果_最佳化!$Q1691)*12/3</f>
        <v>-8.120650680097416E-2</v>
      </c>
      <c r="AD690" s="116">
        <f>(幕後結果!$AF$2+幕後結果!$AF$4*幕後結果_最佳化!$R1691)*12/3</f>
        <v>0.65909711372576052</v>
      </c>
      <c r="AE690" s="116">
        <f>(幕後結果!$AG$2+幕後結果!$AG$4*幕後結果_最佳化!$S1691)*12/3</f>
        <v>0.84219901722282531</v>
      </c>
      <c r="AF690" s="116">
        <f>(幕後結果!$AH$2+幕後結果!$AH$4*幕後結果_最佳化!$T1691)*12/3</f>
        <v>1.1582576917970682</v>
      </c>
      <c r="AG690" s="116">
        <f>(幕後結果!$AI$2+幕後結果!$AI$4*幕後結果_最佳化!$U1691)*12/3</f>
        <v>0.27685675316425357</v>
      </c>
      <c r="AH690" s="116">
        <f>(幕後結果!$AJ$2+幕後結果!$AJ$4*幕後結果_最佳化!$V1691)*12/3</f>
        <v>0.28378766375248282</v>
      </c>
      <c r="AI690" s="93">
        <f>(幕後結果!$AK$2+幕後結果!$AK$4*幕後結果_最佳化!$W1691)*12/3</f>
        <v>-0.53038825298629633</v>
      </c>
      <c r="AJ690" s="53"/>
      <c r="AK690" s="53"/>
      <c r="AL690" s="53"/>
      <c r="AM690" s="101">
        <v>689</v>
      </c>
      <c r="AN690" s="120">
        <f t="shared" si="131"/>
        <v>0.13716429279150893</v>
      </c>
      <c r="AO690" s="120">
        <f t="shared" si="132"/>
        <v>0.12830843144887158</v>
      </c>
      <c r="AP690" s="120">
        <f t="shared" si="133"/>
        <v>0.12932815710255885</v>
      </c>
      <c r="AQ690" s="120">
        <f t="shared" si="134"/>
        <v>1.809822190324609E-2</v>
      </c>
      <c r="AR690" s="120">
        <f t="shared" si="135"/>
        <v>0.16934864465462585</v>
      </c>
      <c r="AS690" s="120">
        <f t="shared" si="136"/>
        <v>0.15445369122164176</v>
      </c>
      <c r="AT690" s="120">
        <f t="shared" si="137"/>
        <v>2.1718824269151282E-2</v>
      </c>
      <c r="AU690" s="120">
        <f t="shared" si="138"/>
        <v>5.303744041512564E-2</v>
      </c>
      <c r="AV690" s="120">
        <f t="shared" si="139"/>
        <v>0.11571612378903266</v>
      </c>
      <c r="AW690" s="120">
        <f t="shared" si="140"/>
        <v>7.282617240423743E-2</v>
      </c>
      <c r="AX690" s="120">
        <f t="shared" si="141"/>
        <v>0.99999999999999989</v>
      </c>
      <c r="AY690" s="120">
        <f>SUMPRODUCT(AN690:AW690,幕後結果_最佳化!$Z$1005:$AI$1005)</f>
        <v>7.5117832618283878E-2</v>
      </c>
      <c r="AZ690" s="120">
        <f>(SUMPRODUCT(AN690:AW690,MMULT(AN690:AW690,幕後結果!$AB$9:$AK$18)))*252</f>
        <v>3.1646152345124766E-2</v>
      </c>
      <c r="BA690" s="120">
        <f t="shared" si="142"/>
        <v>0.17789365459488646</v>
      </c>
      <c r="BB690" s="115">
        <f t="shared" si="143"/>
        <v>0.18110726147963446</v>
      </c>
      <c r="BC690" s="53"/>
      <c r="BD690" s="53"/>
    </row>
    <row r="691" spans="1:56">
      <c r="A691" s="88">
        <v>690</v>
      </c>
      <c r="B691" s="116">
        <v>4.3636661596747395E-2</v>
      </c>
      <c r="C691" s="116">
        <v>0.44899788203099766</v>
      </c>
      <c r="D691" s="116">
        <v>0.32694078406915783</v>
      </c>
      <c r="E691" s="116">
        <v>0.28031335060290918</v>
      </c>
      <c r="F691" s="116">
        <v>0.94835789226868128</v>
      </c>
      <c r="G691" s="116">
        <v>0.15235428576836774</v>
      </c>
      <c r="H691" s="116">
        <v>9.5982069145995386E-2</v>
      </c>
      <c r="I691" s="116">
        <v>0.62008993686831326</v>
      </c>
      <c r="J691" s="116">
        <v>0.18371435053869312</v>
      </c>
      <c r="K691" s="97">
        <v>0.60364772512084452</v>
      </c>
      <c r="L691" s="98"/>
      <c r="M691" s="99">
        <v>690</v>
      </c>
      <c r="N691" s="119">
        <v>-1.709959712531709</v>
      </c>
      <c r="O691" s="119">
        <v>-0.12819360086001513</v>
      </c>
      <c r="P691" s="119">
        <v>-0.44837640394848344</v>
      </c>
      <c r="Q691" s="119">
        <v>-0.5819108954168497</v>
      </c>
      <c r="R691" s="119">
        <v>1.6291360767635379</v>
      </c>
      <c r="S691" s="119">
        <v>-1.0263883407610574</v>
      </c>
      <c r="T691" s="119">
        <v>-1.3047906661383653</v>
      </c>
      <c r="U691" s="116">
        <v>0.30571700296511889</v>
      </c>
      <c r="V691" s="116">
        <v>-0.90130024968400102</v>
      </c>
      <c r="W691" s="91">
        <v>0.26280024101841598</v>
      </c>
      <c r="X691" s="53"/>
      <c r="Y691" s="92">
        <v>690</v>
      </c>
      <c r="Z691" s="116">
        <f>(幕後結果!$AB$2+幕後結果!$AB$4*幕後結果_最佳化!$N1692)*12/3</f>
        <v>-2.4805539290983023</v>
      </c>
      <c r="AA691" s="116">
        <f>(幕後結果!$AC$2+幕後結果!$AC$4*幕後結果_最佳化!$O1692)*12/3</f>
        <v>0.28424066173316326</v>
      </c>
      <c r="AB691" s="116">
        <f>(幕後結果!$AD$2+幕後結果!$AD$4*幕後結果_最佳化!$P1692)*12/3</f>
        <v>-0.65836334671509433</v>
      </c>
      <c r="AC691" s="116">
        <f>(幕後結果!$AE$2+幕後結果!$AE$4*幕後結果_最佳化!$Q1692)*12/3</f>
        <v>-0.68345804215835448</v>
      </c>
      <c r="AD691" s="116">
        <f>(幕後結果!$AF$2+幕後結果!$AF$4*幕後結果_最佳化!$R1692)*12/3</f>
        <v>0.15472924173963287</v>
      </c>
      <c r="AE691" s="116">
        <f>(幕後結果!$AG$2+幕後結果!$AG$4*幕後結果_最佳化!$S1692)*12/3</f>
        <v>-0.52351689715536887</v>
      </c>
      <c r="AF691" s="116">
        <f>(幕後結果!$AH$2+幕後結果!$AH$4*幕後結果_最佳化!$T1692)*12/3</f>
        <v>-0.7633786941299272</v>
      </c>
      <c r="AG691" s="116">
        <f>(幕後結果!$AI$2+幕後結果!$AI$4*幕後結果_最佳化!$U1692)*12/3</f>
        <v>0.12541416705032013</v>
      </c>
      <c r="AH691" s="116">
        <f>(幕後結果!$AJ$2+幕後結果!$AJ$4*幕後結果_最佳化!$V1692)*12/3</f>
        <v>-0.96935948466855815</v>
      </c>
      <c r="AI691" s="93">
        <f>(幕後結果!$AK$2+幕後結果!$AK$4*幕後結果_最佳化!$W1692)*12/3</f>
        <v>-0.11585784936181981</v>
      </c>
      <c r="AJ691" s="53"/>
      <c r="AK691" s="53"/>
      <c r="AL691" s="53"/>
      <c r="AM691" s="101">
        <v>690</v>
      </c>
      <c r="AN691" s="120">
        <f t="shared" si="131"/>
        <v>8.9850421947589063E-2</v>
      </c>
      <c r="AO691" s="120">
        <f t="shared" si="132"/>
        <v>0.19887298278462204</v>
      </c>
      <c r="AP691" s="120">
        <f t="shared" si="133"/>
        <v>0.14651843502575579</v>
      </c>
      <c r="AQ691" s="120">
        <f t="shared" si="134"/>
        <v>3.9952781606699787E-2</v>
      </c>
      <c r="AR691" s="120">
        <f t="shared" si="135"/>
        <v>2.9371715661734632E-2</v>
      </c>
      <c r="AS691" s="120">
        <f t="shared" si="136"/>
        <v>7.8375611301132117E-2</v>
      </c>
      <c r="AT691" s="120">
        <f t="shared" si="137"/>
        <v>0.17911501566062846</v>
      </c>
      <c r="AU691" s="120">
        <f t="shared" si="138"/>
        <v>4.2902020841871412E-2</v>
      </c>
      <c r="AV691" s="120">
        <f t="shared" si="139"/>
        <v>0.19022715480298485</v>
      </c>
      <c r="AW691" s="120">
        <f t="shared" si="140"/>
        <v>4.813860366981765E-3</v>
      </c>
      <c r="AX691" s="120">
        <f t="shared" si="141"/>
        <v>0.99999999999999989</v>
      </c>
      <c r="AY691" s="120">
        <f>SUMPRODUCT(AN691:AW691,幕後結果_最佳化!$Z$1005:$AI$1005)</f>
        <v>6.5269318191194164E-2</v>
      </c>
      <c r="AZ691" s="120">
        <f>(SUMPRODUCT(AN691:AW691,MMULT(AN691:AW691,幕後結果!$AB$9:$AK$18)))*252</f>
        <v>2.6228193117646761E-2</v>
      </c>
      <c r="BA691" s="120">
        <f t="shared" si="142"/>
        <v>0.1619512059777474</v>
      </c>
      <c r="BB691" s="115">
        <f t="shared" si="143"/>
        <v>0.13812381362734513</v>
      </c>
      <c r="BC691" s="53"/>
      <c r="BD691" s="53"/>
    </row>
    <row r="692" spans="1:56">
      <c r="A692" s="88">
        <v>691</v>
      </c>
      <c r="B692" s="116">
        <v>0.22096161444251017</v>
      </c>
      <c r="C692" s="116">
        <v>1.0869506928473438E-2</v>
      </c>
      <c r="D692" s="116">
        <v>0.73611462854533061</v>
      </c>
      <c r="E692" s="116">
        <v>0.38695489135874217</v>
      </c>
      <c r="F692" s="116">
        <v>0.57002693549564953</v>
      </c>
      <c r="G692" s="116">
        <v>0.46351003646168065</v>
      </c>
      <c r="H692" s="116">
        <v>0.21450108629834141</v>
      </c>
      <c r="I692" s="116">
        <v>0.61130898027113534</v>
      </c>
      <c r="J692" s="116">
        <v>0.80460554385654359</v>
      </c>
      <c r="K692" s="97">
        <v>0.54369026990589475</v>
      </c>
      <c r="L692" s="98"/>
      <c r="M692" s="99">
        <v>691</v>
      </c>
      <c r="N692" s="119">
        <v>-0.76894960335783902</v>
      </c>
      <c r="O692" s="119">
        <v>-2.2948972429691112</v>
      </c>
      <c r="P692" s="119">
        <v>0.63141265609452435</v>
      </c>
      <c r="Q692" s="119">
        <v>-0.28726452584508022</v>
      </c>
      <c r="R692" s="119">
        <v>0.1764427408386619</v>
      </c>
      <c r="S692" s="119">
        <v>-9.159468692770302E-2</v>
      </c>
      <c r="T692" s="119">
        <v>-0.79090030125027155</v>
      </c>
      <c r="U692" s="116">
        <v>0.28273231924350523</v>
      </c>
      <c r="V692" s="116">
        <v>0.85818754511148942</v>
      </c>
      <c r="W692" s="91">
        <v>0.1097351032031086</v>
      </c>
      <c r="X692" s="53"/>
      <c r="Y692" s="92">
        <v>691</v>
      </c>
      <c r="Z692" s="116">
        <f>(幕後結果!$AB$2+幕後結果!$AB$4*幕後結果_最佳化!$N1693)*12/3</f>
        <v>-0.97192921168648549</v>
      </c>
      <c r="AA692" s="116">
        <f>(幕後結果!$AC$2+幕後結果!$AC$4*幕後結果_最佳化!$O1693)*12/3</f>
        <v>-1.3187121538141406</v>
      </c>
      <c r="AB692" s="116">
        <f>(幕後結果!$AD$2+幕後結果!$AD$4*幕後結果_最佳化!$P1693)*12/3</f>
        <v>0.22049599912026277</v>
      </c>
      <c r="AC692" s="116">
        <f>(幕後結果!$AE$2+幕後結果!$AE$4*幕後結果_最佳化!$Q1693)*12/3</f>
        <v>-0.31250980504548109</v>
      </c>
      <c r="AD692" s="116">
        <f>(幕後結果!$AF$2+幕後結果!$AF$4*幕後結果_最佳化!$R1693)*12/3</f>
        <v>-0.34618271330910599</v>
      </c>
      <c r="AE692" s="116">
        <f>(幕後結果!$AG$2+幕後結果!$AG$4*幕後結果_最佳化!$S1693)*12/3</f>
        <v>0.18461060503503543</v>
      </c>
      <c r="AF692" s="116">
        <f>(幕後結果!$AH$2+幕後結果!$AH$4*幕後結果_最佳化!$T1693)*12/3</f>
        <v>-0.64796171940679115</v>
      </c>
      <c r="AG692" s="116">
        <f>(幕後結果!$AI$2+幕後結果!$AI$4*幕後結果_最佳化!$U1693)*12/3</f>
        <v>-0.17444215943971561</v>
      </c>
      <c r="AH692" s="116">
        <f>(幕後結果!$AJ$2+幕後結果!$AJ$4*幕後結果_最佳化!$V1693)*12/3</f>
        <v>-0.13651829235119525</v>
      </c>
      <c r="AI692" s="93">
        <f>(幕後結果!$AK$2+幕後結果!$AK$4*幕後結果_最佳化!$W1693)*12/3</f>
        <v>0.55919627909047853</v>
      </c>
      <c r="AJ692" s="53"/>
      <c r="AK692" s="53"/>
      <c r="AL692" s="53"/>
      <c r="AM692" s="101">
        <v>691</v>
      </c>
      <c r="AN692" s="120">
        <f t="shared" si="131"/>
        <v>5.4158427540567884E-2</v>
      </c>
      <c r="AO692" s="120">
        <f t="shared" si="132"/>
        <v>9.8391360842095266E-2</v>
      </c>
      <c r="AP692" s="120">
        <f t="shared" si="133"/>
        <v>1.9553447861816155E-2</v>
      </c>
      <c r="AQ692" s="120">
        <f t="shared" si="134"/>
        <v>0.14476145966825854</v>
      </c>
      <c r="AR692" s="120">
        <f t="shared" si="135"/>
        <v>0.10867502418320893</v>
      </c>
      <c r="AS692" s="120">
        <f t="shared" si="136"/>
        <v>0.13769710474126312</v>
      </c>
      <c r="AT692" s="120">
        <f t="shared" si="137"/>
        <v>0.12985854888696022</v>
      </c>
      <c r="AU692" s="120">
        <f t="shared" si="138"/>
        <v>0.11317669726358021</v>
      </c>
      <c r="AV692" s="120">
        <f t="shared" si="139"/>
        <v>0.14577080271613357</v>
      </c>
      <c r="AW692" s="120">
        <f t="shared" si="140"/>
        <v>4.795712629611619E-2</v>
      </c>
      <c r="AX692" s="120">
        <f t="shared" si="141"/>
        <v>1.0000000000000002</v>
      </c>
      <c r="AY692" s="120">
        <f>SUMPRODUCT(AN692:AW692,幕後結果_最佳化!$Z$1005:$AI$1005)</f>
        <v>5.275902442249604E-2</v>
      </c>
      <c r="AZ692" s="120">
        <f>(SUMPRODUCT(AN692:AW692,MMULT(AN692:AW692,幕後結果!$AB$9:$AK$18)))*252</f>
        <v>2.1850853149739786E-2</v>
      </c>
      <c r="BA692" s="120">
        <f t="shared" si="142"/>
        <v>0.1478203407848182</v>
      </c>
      <c r="BB692" s="115">
        <f t="shared" si="143"/>
        <v>6.6695993055839342E-2</v>
      </c>
      <c r="BC692" s="53"/>
      <c r="BD692" s="53"/>
    </row>
    <row r="693" spans="1:56">
      <c r="A693" s="88">
        <v>692</v>
      </c>
      <c r="B693" s="116">
        <v>0.50610164625416454</v>
      </c>
      <c r="C693" s="116">
        <v>0.65021248193516068</v>
      </c>
      <c r="D693" s="116">
        <v>0.51956504807676951</v>
      </c>
      <c r="E693" s="116">
        <v>0.45500571024291925</v>
      </c>
      <c r="F693" s="116">
        <v>0.82638723170135164</v>
      </c>
      <c r="G693" s="116">
        <v>0.14371871785802481</v>
      </c>
      <c r="H693" s="116">
        <v>0.22344737133104586</v>
      </c>
      <c r="I693" s="116">
        <v>0.31114460143495326</v>
      </c>
      <c r="J693" s="116">
        <v>0.45073076534183065</v>
      </c>
      <c r="K693" s="97">
        <v>0.46682256910266551</v>
      </c>
      <c r="L693" s="98"/>
      <c r="M693" s="99">
        <v>692</v>
      </c>
      <c r="N693" s="119">
        <v>1.529515536419776E-2</v>
      </c>
      <c r="O693" s="119">
        <v>0.38589418672388653</v>
      </c>
      <c r="P693" s="119">
        <v>4.9061978264850703E-2</v>
      </c>
      <c r="Q693" s="119">
        <v>-0.11302413546058468</v>
      </c>
      <c r="R693" s="119">
        <v>0.93998445077103554</v>
      </c>
      <c r="S693" s="119">
        <v>-1.0637600006557557</v>
      </c>
      <c r="T693" s="119">
        <v>-0.76060213751836458</v>
      </c>
      <c r="U693" s="116">
        <v>-0.49260855385497343</v>
      </c>
      <c r="V693" s="116">
        <v>-0.12381528320397774</v>
      </c>
      <c r="W693" s="91">
        <v>-8.3259581183782086E-2</v>
      </c>
      <c r="X693" s="53"/>
      <c r="Y693" s="92">
        <v>692</v>
      </c>
      <c r="Z693" s="116">
        <f>(幕後結果!$AB$2+幕後結果!$AB$4*幕後結果_最佳化!$N1694)*12/3</f>
        <v>0.28536974395111492</v>
      </c>
      <c r="AA693" s="116">
        <f>(幕後結果!$AC$2+幕後結果!$AC$4*幕後結果_最佳化!$O1694)*12/3</f>
        <v>0.56416104113053323</v>
      </c>
      <c r="AB693" s="116">
        <f>(幕後結果!$AD$2+幕後結果!$AD$4*幕後結果_最佳化!$P1694)*12/3</f>
        <v>0.10432746833870304</v>
      </c>
      <c r="AC693" s="116">
        <f>(幕後結果!$AE$2+幕後結果!$AE$4*幕後結果_最佳化!$Q1694)*12/3</f>
        <v>1.2238597326500525E-2</v>
      </c>
      <c r="AD693" s="116">
        <f>(幕後結果!$AF$2+幕後結果!$AF$4*幕後結果_最佳化!$R1694)*12/3</f>
        <v>0.10630657174478153</v>
      </c>
      <c r="AE693" s="116">
        <f>(幕後結果!$AG$2+幕後結果!$AG$4*幕後結果_最佳化!$S1694)*12/3</f>
        <v>-0.13240940932842826</v>
      </c>
      <c r="AF693" s="116">
        <f>(幕後結果!$AH$2+幕後結果!$AH$4*幕後結果_最佳化!$T1694)*12/3</f>
        <v>-0.30466584095250487</v>
      </c>
      <c r="AG693" s="116">
        <f>(幕後結果!$AI$2+幕後結果!$AI$4*幕後結果_最佳化!$U1694)*12/3</f>
        <v>-0.1242563132153353</v>
      </c>
      <c r="AH693" s="116">
        <f>(幕後結果!$AJ$2+幕後結果!$AJ$4*幕後結果_最佳化!$V1694)*12/3</f>
        <v>-0.42442499502896586</v>
      </c>
      <c r="AI693" s="93">
        <f>(幕後結果!$AK$2+幕後結果!$AK$4*幕後結果_最佳化!$W1694)*12/3</f>
        <v>-5.390015369717005E-4</v>
      </c>
      <c r="AJ693" s="53"/>
      <c r="AK693" s="53"/>
      <c r="AL693" s="53"/>
      <c r="AM693" s="101">
        <v>692</v>
      </c>
      <c r="AN693" s="120">
        <f t="shared" si="131"/>
        <v>0.20856944169666383</v>
      </c>
      <c r="AO693" s="120">
        <f t="shared" si="132"/>
        <v>0.1578076370357408</v>
      </c>
      <c r="AP693" s="120">
        <f t="shared" si="133"/>
        <v>5.1564363516630421E-2</v>
      </c>
      <c r="AQ693" s="120">
        <f t="shared" si="134"/>
        <v>0.13123227372113305</v>
      </c>
      <c r="AR693" s="120">
        <f t="shared" si="135"/>
        <v>6.6090569303398849E-2</v>
      </c>
      <c r="AS693" s="120">
        <f t="shared" si="136"/>
        <v>6.2971417973702232E-2</v>
      </c>
      <c r="AT693" s="120">
        <f t="shared" si="137"/>
        <v>5.6517199951821355E-2</v>
      </c>
      <c r="AU693" s="120">
        <f t="shared" si="138"/>
        <v>0.12169402726184685</v>
      </c>
      <c r="AV693" s="120">
        <f t="shared" si="139"/>
        <v>6.9209906932790374E-2</v>
      </c>
      <c r="AW693" s="120">
        <f t="shared" si="140"/>
        <v>7.4343162606272092E-2</v>
      </c>
      <c r="AX693" s="120">
        <f t="shared" si="141"/>
        <v>0.99999999999999989</v>
      </c>
      <c r="AY693" s="120">
        <f>SUMPRODUCT(AN693:AW693,幕後結果_最佳化!$Z$1005:$AI$1005)</f>
        <v>0.11910529141272032</v>
      </c>
      <c r="AZ693" s="120">
        <f>(SUMPRODUCT(AN693:AW693,MMULT(AN693:AW693,幕後結果!$AB$9:$AK$18)))*252</f>
        <v>3.9341777176328731E-2</v>
      </c>
      <c r="BA693" s="120">
        <f t="shared" si="142"/>
        <v>0.1983476170170157</v>
      </c>
      <c r="BB693" s="115">
        <f t="shared" si="143"/>
        <v>0.38420069047858973</v>
      </c>
      <c r="BC693" s="53"/>
      <c r="BD693" s="53"/>
    </row>
    <row r="694" spans="1:56">
      <c r="A694" s="88">
        <v>693</v>
      </c>
      <c r="B694" s="116">
        <v>0.3126247695602995</v>
      </c>
      <c r="C694" s="116">
        <v>0.29737308529157969</v>
      </c>
      <c r="D694" s="116">
        <v>0.18818826016001045</v>
      </c>
      <c r="E694" s="116">
        <v>0.90154302863597846</v>
      </c>
      <c r="F694" s="116">
        <v>0.93846067972362746</v>
      </c>
      <c r="G694" s="116">
        <v>0.46448546828406023</v>
      </c>
      <c r="H694" s="116">
        <v>0.44277361596643972</v>
      </c>
      <c r="I694" s="116">
        <v>2.2823379356414319E-2</v>
      </c>
      <c r="J694" s="116">
        <v>0.158954093850185</v>
      </c>
      <c r="K694" s="97">
        <v>0.2261393692815592</v>
      </c>
      <c r="L694" s="98"/>
      <c r="M694" s="99">
        <v>693</v>
      </c>
      <c r="N694" s="119">
        <v>-0.48842400926664054</v>
      </c>
      <c r="O694" s="119">
        <v>-0.53197087072337312</v>
      </c>
      <c r="P694" s="119">
        <v>-0.88459237558994341</v>
      </c>
      <c r="Q694" s="119">
        <v>1.2903938604236107</v>
      </c>
      <c r="R694" s="119">
        <v>1.5419792313853056</v>
      </c>
      <c r="S694" s="119">
        <v>-8.9139637528277554E-2</v>
      </c>
      <c r="T694" s="119">
        <v>-0.14394078159814896</v>
      </c>
      <c r="U694" s="116">
        <v>-1.9986451763536059</v>
      </c>
      <c r="V694" s="116">
        <v>-0.99876573660088763</v>
      </c>
      <c r="W694" s="91">
        <v>-0.75162145264173963</v>
      </c>
      <c r="X694" s="53"/>
      <c r="Y694" s="92">
        <v>693</v>
      </c>
      <c r="Z694" s="116">
        <f>(幕後結果!$AB$2+幕後結果!$AB$4*幕後結果_最佳化!$N1695)*12/3</f>
        <v>-0.52219138104388152</v>
      </c>
      <c r="AA694" s="116">
        <f>(幕後結果!$AC$2+幕後結果!$AC$4*幕後結果_最佳化!$O1695)*12/3</f>
        <v>-6.8387962307787931E-2</v>
      </c>
      <c r="AB694" s="116">
        <f>(幕後結果!$AD$2+幕後結果!$AD$4*幕後結果_最佳化!$P1695)*12/3</f>
        <v>-0.77758949906560926</v>
      </c>
      <c r="AC694" s="116">
        <f>(幕後結果!$AE$2+幕後結果!$AE$4*幕後結果_最佳化!$Q1695)*12/3</f>
        <v>0.79472445380395007</v>
      </c>
      <c r="AD694" s="116">
        <f>(幕後結果!$AF$2+幕後結果!$AF$4*幕後結果_最佳化!$R1695)*12/3</f>
        <v>0.26426300614607612</v>
      </c>
      <c r="AE694" s="116">
        <f>(幕後結果!$AG$2+幕後結果!$AG$4*幕後結果_最佳化!$S1695)*12/3</f>
        <v>0.60146832086449975</v>
      </c>
      <c r="AF694" s="116">
        <f>(幕後結果!$AH$2+幕後結果!$AH$4*幕後結果_最佳化!$T1695)*12/3</f>
        <v>-0.10877246613221581</v>
      </c>
      <c r="AG694" s="116">
        <f>(幕後結果!$AI$2+幕後結果!$AI$4*幕後結果_最佳化!$U1695)*12/3</f>
        <v>-0.5460928425121987</v>
      </c>
      <c r="AH694" s="116">
        <f>(幕後結果!$AJ$2+幕後結果!$AJ$4*幕後結果_最佳化!$V1695)*12/3</f>
        <v>-0.9935128533544807</v>
      </c>
      <c r="AI694" s="93">
        <f>(幕後結果!$AK$2+幕後結果!$AK$4*幕後結果_最佳化!$W1695)*12/3</f>
        <v>-0.64377652489572346</v>
      </c>
      <c r="AJ694" s="53"/>
      <c r="AK694" s="53"/>
      <c r="AL694" s="53"/>
      <c r="AM694" s="101">
        <v>693</v>
      </c>
      <c r="AN694" s="120">
        <f t="shared" si="131"/>
        <v>5.6730479192256475E-2</v>
      </c>
      <c r="AO694" s="120">
        <f t="shared" si="132"/>
        <v>0.17727522262694315</v>
      </c>
      <c r="AP694" s="120">
        <f t="shared" si="133"/>
        <v>9.0550991028236327E-2</v>
      </c>
      <c r="AQ694" s="120">
        <f t="shared" si="134"/>
        <v>0.14649540713741616</v>
      </c>
      <c r="AR694" s="120">
        <f t="shared" si="135"/>
        <v>9.7342835819218057E-2</v>
      </c>
      <c r="AS694" s="120">
        <f t="shared" si="136"/>
        <v>7.4085059949956109E-2</v>
      </c>
      <c r="AT694" s="120">
        <f t="shared" si="137"/>
        <v>0.17528378540660752</v>
      </c>
      <c r="AU694" s="120">
        <f t="shared" si="138"/>
        <v>7.5576647455804322E-2</v>
      </c>
      <c r="AV694" s="120">
        <f t="shared" si="139"/>
        <v>7.3636881872632468E-3</v>
      </c>
      <c r="AW694" s="120">
        <f t="shared" si="140"/>
        <v>9.9295883196298826E-2</v>
      </c>
      <c r="AX694" s="120">
        <f t="shared" si="141"/>
        <v>1.0000000000000002</v>
      </c>
      <c r="AY694" s="120">
        <f>SUMPRODUCT(AN694:AW694,幕後結果_最佳化!$Z$1005:$AI$1005)</f>
        <v>9.5075111047853697E-2</v>
      </c>
      <c r="AZ694" s="120">
        <f>(SUMPRODUCT(AN694:AW694,MMULT(AN694:AW694,幕後結果!$AB$9:$AK$18)))*252</f>
        <v>2.1258979367093759E-2</v>
      </c>
      <c r="BA694" s="120">
        <f t="shared" si="142"/>
        <v>0.14580459309326904</v>
      </c>
      <c r="BB694" s="115">
        <f t="shared" si="143"/>
        <v>0.35784271222840042</v>
      </c>
      <c r="BC694" s="53"/>
      <c r="BD694" s="53"/>
    </row>
    <row r="695" spans="1:56">
      <c r="A695" s="88">
        <v>694</v>
      </c>
      <c r="B695" s="116">
        <v>0.76759563267566988</v>
      </c>
      <c r="C695" s="116">
        <v>0.53309600308731886</v>
      </c>
      <c r="D695" s="116">
        <v>5.1567448641803404E-2</v>
      </c>
      <c r="E695" s="116">
        <v>0.41362889521687762</v>
      </c>
      <c r="F695" s="116">
        <v>0.76079734514433195</v>
      </c>
      <c r="G695" s="116">
        <v>0.2871714204533331</v>
      </c>
      <c r="H695" s="116">
        <v>0.1199996603419371</v>
      </c>
      <c r="I695" s="116">
        <v>0.54592068689349316</v>
      </c>
      <c r="J695" s="116">
        <v>0.72208403207506922</v>
      </c>
      <c r="K695" s="97">
        <v>0.64625260403300944</v>
      </c>
      <c r="L695" s="98"/>
      <c r="M695" s="99">
        <v>694</v>
      </c>
      <c r="N695" s="119">
        <v>0.73095157043552794</v>
      </c>
      <c r="O695" s="119">
        <v>8.3054764991543933E-2</v>
      </c>
      <c r="P695" s="119">
        <v>-1.6298419869605112</v>
      </c>
      <c r="Q695" s="119">
        <v>-0.21821988754822566</v>
      </c>
      <c r="R695" s="119">
        <v>0.70886974821656101</v>
      </c>
      <c r="S695" s="119">
        <v>-0.56166711918796641</v>
      </c>
      <c r="T695" s="119">
        <v>-1.1749884900144019</v>
      </c>
      <c r="U695" s="116">
        <v>0.11536145900912231</v>
      </c>
      <c r="V695" s="116">
        <v>0.58904373462490633</v>
      </c>
      <c r="W695" s="91">
        <v>0.37522277715852403</v>
      </c>
      <c r="X695" s="53"/>
      <c r="Y695" s="92">
        <v>694</v>
      </c>
      <c r="Z695" s="116">
        <f>(幕後結果!$AB$2+幕後結果!$AB$4*幕後結果_最佳化!$N1696)*12/3</f>
        <v>1.4327080630886104</v>
      </c>
      <c r="AA695" s="116">
        <f>(幕後結果!$AC$2+幕後結果!$AC$4*幕後結果_最佳化!$O1696)*12/3</f>
        <v>0.31001648618621175</v>
      </c>
      <c r="AB695" s="116">
        <f>(幕後結果!$AD$2+幕後結果!$AD$4*幕後結果_最佳化!$P1696)*12/3</f>
        <v>-1.0686779484562432</v>
      </c>
      <c r="AC695" s="116">
        <f>(幕後結果!$AE$2+幕後結果!$AE$4*幕後結果_最佳化!$Q1696)*12/3</f>
        <v>-0.19421318773200894</v>
      </c>
      <c r="AD695" s="116">
        <f>(幕後結果!$AF$2+幕後結果!$AF$4*幕後結果_最佳化!$R1696)*12/3</f>
        <v>-0.11101786905267497</v>
      </c>
      <c r="AE695" s="116">
        <f>(幕後結果!$AG$2+幕後結果!$AG$4*幕後結果_最佳化!$S1696)*12/3</f>
        <v>9.548521595407522E-2</v>
      </c>
      <c r="AF695" s="116">
        <f>(幕後結果!$AH$2+幕後結果!$AH$4*幕後結果_最佳化!$T1696)*12/3</f>
        <v>-0.56635763920988169</v>
      </c>
      <c r="AG695" s="116">
        <f>(幕後結果!$AI$2+幕後結果!$AI$4*幕後結果_最佳化!$U1696)*12/3</f>
        <v>6.6330776870375432E-2</v>
      </c>
      <c r="AH695" s="116">
        <f>(幕後結果!$AJ$2+幕後結果!$AJ$4*幕後結果_最佳化!$V1696)*12/3</f>
        <v>-0.30632346932835586</v>
      </c>
      <c r="AI695" s="93">
        <f>(幕後結果!$AK$2+幕後結果!$AK$4*幕後結果_最佳化!$W1696)*12/3</f>
        <v>0.28935710195931919</v>
      </c>
      <c r="AJ695" s="53"/>
      <c r="AK695" s="53"/>
      <c r="AL695" s="53"/>
      <c r="AM695" s="101">
        <v>694</v>
      </c>
      <c r="AN695" s="120">
        <f t="shared" si="131"/>
        <v>0.1060720482211191</v>
      </c>
      <c r="AO695" s="120">
        <f t="shared" si="132"/>
        <v>4.9513691981772419E-2</v>
      </c>
      <c r="AP695" s="120">
        <f t="shared" si="133"/>
        <v>9.7638537560429131E-2</v>
      </c>
      <c r="AQ695" s="120">
        <f t="shared" si="134"/>
        <v>3.1681831006746125E-2</v>
      </c>
      <c r="AR695" s="120">
        <f t="shared" si="135"/>
        <v>3.4119623753866492E-2</v>
      </c>
      <c r="AS695" s="120">
        <f t="shared" si="136"/>
        <v>0.18663896232053881</v>
      </c>
      <c r="AT695" s="120">
        <f t="shared" si="137"/>
        <v>0.15078258663897712</v>
      </c>
      <c r="AU695" s="120">
        <f t="shared" si="138"/>
        <v>0.1725145496739921</v>
      </c>
      <c r="AV695" s="120">
        <f t="shared" si="139"/>
        <v>0.16589408243425421</v>
      </c>
      <c r="AW695" s="120">
        <f t="shared" si="140"/>
        <v>5.1440864083043504E-3</v>
      </c>
      <c r="AX695" s="120">
        <f t="shared" si="141"/>
        <v>0.99999999999999989</v>
      </c>
      <c r="AY695" s="120">
        <f>SUMPRODUCT(AN695:AW695,幕後結果_最佳化!$Z$1005:$AI$1005)</f>
        <v>9.3710195537271293E-2</v>
      </c>
      <c r="AZ695" s="120">
        <f>(SUMPRODUCT(AN695:AW695,MMULT(AN695:AW695,幕後結果!$AB$9:$AK$18)))*252</f>
        <v>2.6540399841050388E-2</v>
      </c>
      <c r="BA695" s="120">
        <f t="shared" si="142"/>
        <v>0.16291224582900571</v>
      </c>
      <c r="BB695" s="115">
        <f t="shared" si="143"/>
        <v>0.31188690131128738</v>
      </c>
      <c r="BC695" s="53"/>
      <c r="BD695" s="53"/>
    </row>
    <row r="696" spans="1:56">
      <c r="A696" s="88">
        <v>695</v>
      </c>
      <c r="B696" s="116">
        <v>0.93492468219069558</v>
      </c>
      <c r="C696" s="116">
        <v>0.64358258432862847</v>
      </c>
      <c r="D696" s="116">
        <v>2.843986514100183E-2</v>
      </c>
      <c r="E696" s="116">
        <v>0.18510993356805239</v>
      </c>
      <c r="F696" s="116">
        <v>0.82053932603454927</v>
      </c>
      <c r="G696" s="116">
        <v>0.40661177351060762</v>
      </c>
      <c r="H696" s="116">
        <v>0.55411965617839876</v>
      </c>
      <c r="I696" s="116">
        <v>0.38487996914894351</v>
      </c>
      <c r="J696" s="116">
        <v>0.28089485805714021</v>
      </c>
      <c r="K696" s="97">
        <v>0.66981861008517773</v>
      </c>
      <c r="L696" s="98"/>
      <c r="M696" s="99">
        <v>695</v>
      </c>
      <c r="N696" s="119">
        <v>1.5135081378654682</v>
      </c>
      <c r="O696" s="119">
        <v>0.3680515032251172</v>
      </c>
      <c r="P696" s="119">
        <v>-1.9042338865343047</v>
      </c>
      <c r="Q696" s="119">
        <v>-0.89606159501177163</v>
      </c>
      <c r="R696" s="119">
        <v>0.91742238342830729</v>
      </c>
      <c r="S696" s="119">
        <v>-0.23626950703534441</v>
      </c>
      <c r="T696" s="119">
        <v>0.13607664843948014</v>
      </c>
      <c r="U696" s="116">
        <v>-0.29268892191677381</v>
      </c>
      <c r="V696" s="116">
        <v>-0.58018522512252102</v>
      </c>
      <c r="W696" s="91">
        <v>0.43941234948118862</v>
      </c>
      <c r="X696" s="53"/>
      <c r="Y696" s="92">
        <v>695</v>
      </c>
      <c r="Z696" s="116">
        <f>(幕後結果!$AB$2+幕後結果!$AB$4*幕後結果_最佳化!$N1697)*12/3</f>
        <v>2.6873005152719478</v>
      </c>
      <c r="AA696" s="116">
        <f>(幕後結果!$AC$2+幕後結果!$AC$4*幕後結果_最佳化!$O1697)*12/3</f>
        <v>0.47415700282304085</v>
      </c>
      <c r="AB696" s="116">
        <f>(幕後結果!$AD$2+幕後結果!$AD$4*幕後結果_最佳化!$P1697)*12/3</f>
        <v>-1.105323451555889</v>
      </c>
      <c r="AC696" s="116">
        <f>(幕後結果!$AE$2+幕後結果!$AE$4*幕後結果_最佳化!$Q1697)*12/3</f>
        <v>-0.59531216890647598</v>
      </c>
      <c r="AD696" s="116">
        <f>(幕後結果!$AF$2+幕後結果!$AF$4*幕後結果_最佳化!$R1697)*12/3</f>
        <v>8.8492522768671589E-2</v>
      </c>
      <c r="AE696" s="116">
        <f>(幕後結果!$AG$2+幕後結果!$AG$4*幕後結果_最佳化!$S1697)*12/3</f>
        <v>0.2025294555498911</v>
      </c>
      <c r="AF696" s="116">
        <f>(幕後結果!$AH$2+幕後結果!$AH$4*幕後結果_最佳化!$T1697)*12/3</f>
        <v>0.13645411627409179</v>
      </c>
      <c r="AG696" s="116">
        <f>(幕後結果!$AI$2+幕後結果!$AI$4*幕後結果_最佳化!$U1697)*12/3</f>
        <v>-1.6730795247562956E-2</v>
      </c>
      <c r="AH696" s="116">
        <f>(幕後結果!$AJ$2+幕後結果!$AJ$4*幕後結果_最佳化!$V1697)*12/3</f>
        <v>-0.56724707284257581</v>
      </c>
      <c r="AI696" s="93">
        <f>(幕後結果!$AK$2+幕後結果!$AK$4*幕後結果_最佳化!$W1697)*12/3</f>
        <v>0.17931710485632868</v>
      </c>
      <c r="AJ696" s="53"/>
      <c r="AK696" s="53"/>
      <c r="AL696" s="53"/>
      <c r="AM696" s="101">
        <v>695</v>
      </c>
      <c r="AN696" s="120">
        <f t="shared" si="131"/>
        <v>2.6111354042594973E-2</v>
      </c>
      <c r="AO696" s="120">
        <f t="shared" si="132"/>
        <v>0.11085442956079038</v>
      </c>
      <c r="AP696" s="120">
        <f t="shared" si="133"/>
        <v>0.1890545278351046</v>
      </c>
      <c r="AQ696" s="120">
        <f t="shared" si="134"/>
        <v>0.19943343169343683</v>
      </c>
      <c r="AR696" s="120">
        <f t="shared" si="135"/>
        <v>7.0138725365575305E-2</v>
      </c>
      <c r="AS696" s="120">
        <f t="shared" si="136"/>
        <v>3.8281929509318705E-2</v>
      </c>
      <c r="AT696" s="120">
        <f t="shared" si="137"/>
        <v>3.9564468252617953E-2</v>
      </c>
      <c r="AU696" s="120">
        <f t="shared" si="138"/>
        <v>0.16827846340031097</v>
      </c>
      <c r="AV696" s="120">
        <f t="shared" si="139"/>
        <v>1.5714096861382844E-2</v>
      </c>
      <c r="AW696" s="120">
        <f t="shared" si="140"/>
        <v>0.14256857347886753</v>
      </c>
      <c r="AX696" s="120">
        <f t="shared" si="141"/>
        <v>1</v>
      </c>
      <c r="AY696" s="120">
        <f>SUMPRODUCT(AN696:AW696,幕後結果_最佳化!$Z$1005:$AI$1005)</f>
        <v>7.5985706823764432E-2</v>
      </c>
      <c r="AZ696" s="120">
        <f>(SUMPRODUCT(AN696:AW696,MMULT(AN696:AW696,幕後結果!$AB$9:$AK$18)))*252</f>
        <v>2.4327431770115423E-2</v>
      </c>
      <c r="BA696" s="120">
        <f t="shared" si="142"/>
        <v>0.15597253530707073</v>
      </c>
      <c r="BB696" s="115">
        <f t="shared" si="143"/>
        <v>0.21212521011232516</v>
      </c>
      <c r="BC696" s="53"/>
      <c r="BD696" s="53"/>
    </row>
    <row r="697" spans="1:56">
      <c r="A697" s="88">
        <v>696</v>
      </c>
      <c r="B697" s="116">
        <v>0.47706107568651634</v>
      </c>
      <c r="C697" s="116">
        <v>7.654471155698328E-2</v>
      </c>
      <c r="D697" s="116">
        <v>4.9385559077298469E-2</v>
      </c>
      <c r="E697" s="116">
        <v>0.97979750465122684</v>
      </c>
      <c r="F697" s="116">
        <v>0.28964083663655482</v>
      </c>
      <c r="G697" s="116">
        <v>0.79981887894047787</v>
      </c>
      <c r="H697" s="116">
        <v>0.93835388554849497</v>
      </c>
      <c r="I697" s="116">
        <v>0.40801820358902341</v>
      </c>
      <c r="J697" s="116">
        <v>0.74734348663179428</v>
      </c>
      <c r="K697" s="97">
        <v>0.95244970178367105</v>
      </c>
      <c r="L697" s="98"/>
      <c r="M697" s="99">
        <v>696</v>
      </c>
      <c r="N697" s="119">
        <v>-5.7531076821241658E-2</v>
      </c>
      <c r="O697" s="119">
        <v>-1.428703668012236</v>
      </c>
      <c r="P697" s="119">
        <v>-1.6508406456199598</v>
      </c>
      <c r="Q697" s="119">
        <v>2.0495845363801242</v>
      </c>
      <c r="R697" s="119">
        <v>-0.55443427688957048</v>
      </c>
      <c r="S697" s="119">
        <v>0.84097446068023984</v>
      </c>
      <c r="T697" s="119">
        <v>1.5411009080692852</v>
      </c>
      <c r="U697" s="116">
        <v>-0.23264586760478964</v>
      </c>
      <c r="V697" s="116">
        <v>0.66615344456090742</v>
      </c>
      <c r="W697" s="91">
        <v>1.6690846928848908</v>
      </c>
      <c r="X697" s="53"/>
      <c r="Y697" s="92">
        <v>696</v>
      </c>
      <c r="Z697" s="116">
        <f>(幕後結果!$AB$2+幕後結果!$AB$4*幕後結果_最佳化!$N1698)*12/3</f>
        <v>0.16861493666495242</v>
      </c>
      <c r="AA697" s="116">
        <f>(幕後結果!$AC$2+幕後結果!$AC$4*幕後結果_最佳化!$O1698)*12/3</f>
        <v>-0.73393670062385941</v>
      </c>
      <c r="AB697" s="116">
        <f>(幕後結果!$AD$2+幕後結果!$AD$4*幕後結果_最佳化!$P1698)*12/3</f>
        <v>-1.3420924469348552</v>
      </c>
      <c r="AC697" s="116">
        <f>(幕後結果!$AE$2+幕後結果!$AE$4*幕後結果_最佳化!$Q1698)*12/3</f>
        <v>1.2654680358819217</v>
      </c>
      <c r="AD697" s="116">
        <f>(幕後結果!$AF$2+幕後結果!$AF$4*幕後結果_最佳化!$R1698)*12/3</f>
        <v>-0.91016324996868059</v>
      </c>
      <c r="AE697" s="116">
        <f>(幕後結果!$AG$2+幕後結果!$AG$4*幕後結果_最佳化!$S1698)*12/3</f>
        <v>1.3643119930960139</v>
      </c>
      <c r="AF697" s="116">
        <f>(幕後結果!$AH$2+幕後結果!$AH$4*幕後結果_最佳化!$T1698)*12/3</f>
        <v>0.52511686449106865</v>
      </c>
      <c r="AG697" s="116">
        <f>(幕後結果!$AI$2+幕後結果!$AI$4*幕後結果_最佳化!$U1698)*12/3</f>
        <v>-0.10394882442414936</v>
      </c>
      <c r="AH697" s="116">
        <f>(幕後結果!$AJ$2+幕後結果!$AJ$4*幕後結果_最佳化!$V1698)*12/3</f>
        <v>-5.4111699165850125E-2</v>
      </c>
      <c r="AI697" s="93">
        <f>(幕後結果!$AK$2+幕後結果!$AK$4*幕後結果_最佳化!$W1698)*12/3</f>
        <v>1.3160350194902779</v>
      </c>
      <c r="AJ697" s="53"/>
      <c r="AK697" s="53"/>
      <c r="AL697" s="53"/>
      <c r="AM697" s="101">
        <v>696</v>
      </c>
      <c r="AN697" s="120">
        <f t="shared" si="131"/>
        <v>9.5401947930252737E-2</v>
      </c>
      <c r="AO697" s="120">
        <f t="shared" si="132"/>
        <v>0.11673326726328369</v>
      </c>
      <c r="AP697" s="120">
        <f t="shared" si="133"/>
        <v>0.12832010829545457</v>
      </c>
      <c r="AQ697" s="120">
        <f t="shared" si="134"/>
        <v>4.5683832109128554E-2</v>
      </c>
      <c r="AR697" s="120">
        <f t="shared" si="135"/>
        <v>0.22779807322108703</v>
      </c>
      <c r="AS697" s="120">
        <f t="shared" si="136"/>
        <v>8.5552174930576722E-2</v>
      </c>
      <c r="AT697" s="120">
        <f t="shared" si="137"/>
        <v>3.4255685753589872E-2</v>
      </c>
      <c r="AU697" s="120">
        <f t="shared" si="138"/>
        <v>2.565120218418665E-2</v>
      </c>
      <c r="AV697" s="120">
        <f t="shared" si="139"/>
        <v>9.9926978833804414E-2</v>
      </c>
      <c r="AW697" s="120">
        <f t="shared" si="140"/>
        <v>0.14067672947863583</v>
      </c>
      <c r="AX697" s="120">
        <f t="shared" si="141"/>
        <v>1</v>
      </c>
      <c r="AY697" s="120">
        <f>SUMPRODUCT(AN697:AW697,幕後結果_最佳化!$Z$1005:$AI$1005)</f>
        <v>1.8206278240437131E-2</v>
      </c>
      <c r="AZ697" s="120">
        <f>(SUMPRODUCT(AN697:AW697,MMULT(AN697:AW697,幕後結果!$AB$9:$AK$18)))*252</f>
        <v>2.8049445100402103E-2</v>
      </c>
      <c r="BA697" s="120">
        <f t="shared" si="142"/>
        <v>0.16747968563501098</v>
      </c>
      <c r="BB697" s="115">
        <f t="shared" si="143"/>
        <v>-0.1474430864014038</v>
      </c>
      <c r="BC697" s="53"/>
      <c r="BD697" s="53"/>
    </row>
    <row r="698" spans="1:56">
      <c r="A698" s="88">
        <v>697</v>
      </c>
      <c r="B698" s="116">
        <v>0.51351952501046494</v>
      </c>
      <c r="C698" s="116">
        <v>0.4505334614381169</v>
      </c>
      <c r="D698" s="116">
        <v>1.0434429725060479E-2</v>
      </c>
      <c r="E698" s="116">
        <v>0.69743622500035252</v>
      </c>
      <c r="F698" s="116">
        <v>0.90561772140984309</v>
      </c>
      <c r="G698" s="116">
        <v>0.6950721162271587</v>
      </c>
      <c r="H698" s="116">
        <v>0.63363222724667878</v>
      </c>
      <c r="I698" s="116">
        <v>0.61266822787066899</v>
      </c>
      <c r="J698" s="116">
        <v>0.91142195818678884</v>
      </c>
      <c r="K698" s="97">
        <v>0.60428868965678695</v>
      </c>
      <c r="L698" s="98"/>
      <c r="M698" s="99">
        <v>697</v>
      </c>
      <c r="N698" s="119">
        <v>3.3894912646245327E-2</v>
      </c>
      <c r="O698" s="119">
        <v>-0.12431367162713156</v>
      </c>
      <c r="P698" s="119">
        <v>-2.3103486515942881</v>
      </c>
      <c r="Q698" s="119">
        <v>0.51704098317699454</v>
      </c>
      <c r="R698" s="119">
        <v>1.3142426583437543</v>
      </c>
      <c r="S698" s="119">
        <v>0.51027935017100901</v>
      </c>
      <c r="T698" s="119">
        <v>0.34148891890622607</v>
      </c>
      <c r="U698" s="116">
        <v>0.28628017081078938</v>
      </c>
      <c r="V698" s="116">
        <v>1.349563360262263</v>
      </c>
      <c r="W698" s="91">
        <v>0.26446371537449959</v>
      </c>
      <c r="X698" s="53"/>
      <c r="Y698" s="92">
        <v>697</v>
      </c>
      <c r="Z698" s="116">
        <f>(幕後結果!$AB$2+幕後結果!$AB$4*幕後結果_最佳化!$N1699)*12/3</f>
        <v>0.31518882166345935</v>
      </c>
      <c r="AA698" s="116">
        <f>(幕後結果!$AC$2+幕後結果!$AC$4*幕後結果_最佳化!$O1699)*12/3</f>
        <v>0.19716317135545036</v>
      </c>
      <c r="AB698" s="116">
        <f>(幕後結果!$AD$2+幕後結果!$AD$4*幕後結果_最佳化!$P1699)*12/3</f>
        <v>-1.7469900659301469</v>
      </c>
      <c r="AC698" s="116">
        <f>(幕後結果!$AE$2+幕後結果!$AE$4*幕後結果_最佳化!$Q1699)*12/3</f>
        <v>0.14236741872412798</v>
      </c>
      <c r="AD698" s="116">
        <f>(幕後結果!$AF$2+幕後結果!$AF$4*幕後結果_最佳化!$R1699)*12/3</f>
        <v>3.7537087488090815E-2</v>
      </c>
      <c r="AE698" s="116">
        <f>(幕後結果!$AG$2+幕後結果!$AG$4*幕後結果_最佳化!$S1699)*12/3</f>
        <v>0.76786520788360368</v>
      </c>
      <c r="AF698" s="116">
        <f>(幕後結果!$AH$2+幕後結果!$AH$4*幕後結果_最佳化!$T1699)*12/3</f>
        <v>0.10467564177936002</v>
      </c>
      <c r="AG698" s="116">
        <f>(幕後結果!$AI$2+幕後結果!$AI$4*幕後結果_最佳化!$U1699)*12/3</f>
        <v>0.33459278912622831</v>
      </c>
      <c r="AH698" s="116">
        <f>(幕後結果!$AJ$2+幕後結果!$AJ$4*幕後結果_最佳化!$V1699)*12/3</f>
        <v>0.26800489712534842</v>
      </c>
      <c r="AI698" s="93">
        <f>(幕後結果!$AK$2+幕後結果!$AK$4*幕後結果_最佳化!$W1699)*12/3</f>
        <v>0.60890208782187583</v>
      </c>
      <c r="AJ698" s="53"/>
      <c r="AK698" s="53"/>
      <c r="AL698" s="53"/>
      <c r="AM698" s="101">
        <v>697</v>
      </c>
      <c r="AN698" s="120">
        <f t="shared" si="131"/>
        <v>0.10358844989638734</v>
      </c>
      <c r="AO698" s="120">
        <f t="shared" si="132"/>
        <v>7.2604387674937362E-2</v>
      </c>
      <c r="AP698" s="120">
        <f t="shared" si="133"/>
        <v>0.19182792169985571</v>
      </c>
      <c r="AQ698" s="120">
        <f t="shared" si="134"/>
        <v>3.6613111346796227E-2</v>
      </c>
      <c r="AR698" s="120">
        <f t="shared" si="135"/>
        <v>4.921857038568267E-2</v>
      </c>
      <c r="AS698" s="120">
        <f t="shared" si="136"/>
        <v>7.5392541205821395E-2</v>
      </c>
      <c r="AT698" s="120">
        <f t="shared" si="137"/>
        <v>9.1424611714514617E-2</v>
      </c>
      <c r="AU698" s="120">
        <f t="shared" si="138"/>
        <v>5.5158376613204038E-2</v>
      </c>
      <c r="AV698" s="120">
        <f t="shared" si="139"/>
        <v>0.16140120809827349</v>
      </c>
      <c r="AW698" s="120">
        <f t="shared" si="140"/>
        <v>0.16277082136452717</v>
      </c>
      <c r="AX698" s="120">
        <f t="shared" si="141"/>
        <v>1</v>
      </c>
      <c r="AY698" s="120">
        <f>SUMPRODUCT(AN698:AW698,幕後結果_最佳化!$Z$1005:$AI$1005)</f>
        <v>7.1361694511348092E-2</v>
      </c>
      <c r="AZ698" s="120">
        <f>(SUMPRODUCT(AN698:AW698,MMULT(AN698:AW698,幕後結果!$AB$9:$AK$18)))*252</f>
        <v>3.1199688789041655E-2</v>
      </c>
      <c r="BA698" s="120">
        <f t="shared" si="142"/>
        <v>0.17663433638180787</v>
      </c>
      <c r="BB698" s="115">
        <f t="shared" si="143"/>
        <v>0.16113341887177635</v>
      </c>
      <c r="BC698" s="53"/>
      <c r="BD698" s="53"/>
    </row>
    <row r="699" spans="1:56">
      <c r="A699" s="88">
        <v>698</v>
      </c>
      <c r="B699" s="116">
        <v>2.4823965826978212E-2</v>
      </c>
      <c r="C699" s="116">
        <v>0.35449613975596228</v>
      </c>
      <c r="D699" s="116">
        <v>0.89155838752856331</v>
      </c>
      <c r="E699" s="116">
        <v>0.43442185076686535</v>
      </c>
      <c r="F699" s="116">
        <v>0.21834619188803273</v>
      </c>
      <c r="G699" s="116">
        <v>2.7673195830218766E-2</v>
      </c>
      <c r="H699" s="116">
        <v>0.30300490614007303</v>
      </c>
      <c r="I699" s="116">
        <v>0.79549263406264936</v>
      </c>
      <c r="J699" s="116">
        <v>0.68522385579463796</v>
      </c>
      <c r="K699" s="97">
        <v>9.5669733551508873E-3</v>
      </c>
      <c r="L699" s="98"/>
      <c r="M699" s="99">
        <v>698</v>
      </c>
      <c r="N699" s="119">
        <v>-1.9629848739084261</v>
      </c>
      <c r="O699" s="119">
        <v>-0.37320983145211334</v>
      </c>
      <c r="P699" s="119">
        <v>1.2348583546334442</v>
      </c>
      <c r="Q699" s="119">
        <v>-0.16512740689328348</v>
      </c>
      <c r="R699" s="119">
        <v>-0.77779074690851402</v>
      </c>
      <c r="S699" s="119">
        <v>-1.916146965685948</v>
      </c>
      <c r="T699" s="119">
        <v>-0.51577750956890467</v>
      </c>
      <c r="U699" s="116">
        <v>0.82562873099836964</v>
      </c>
      <c r="V699" s="116">
        <v>0.48235710354525446</v>
      </c>
      <c r="W699" s="91">
        <v>-2.3429110008790186</v>
      </c>
      <c r="X699" s="53"/>
      <c r="Y699" s="92">
        <v>698</v>
      </c>
      <c r="Z699" s="116">
        <f>(幕後結果!$AB$2+幕後結果!$AB$4*幕後結果_最佳化!$N1700)*12/3</f>
        <v>-2.8862031446153895</v>
      </c>
      <c r="AA699" s="116">
        <f>(幕後結果!$AC$2+幕後結果!$AC$4*幕後結果_最佳化!$O1700)*12/3</f>
        <v>0.12149661060101928</v>
      </c>
      <c r="AB699" s="116">
        <f>(幕後結果!$AD$2+幕後結果!$AD$4*幕後結果_最佳化!$P1700)*12/3</f>
        <v>0.57434252678625974</v>
      </c>
      <c r="AC699" s="116">
        <f>(幕後結果!$AE$2+幕後結果!$AE$4*幕後結果_最佳化!$Q1700)*12/3</f>
        <v>-0.21036270702327972</v>
      </c>
      <c r="AD699" s="116">
        <f>(幕後結果!$AF$2+幕後結果!$AF$4*幕後結果_最佳化!$R1700)*12/3</f>
        <v>-1.0100020090667332</v>
      </c>
      <c r="AE699" s="116">
        <f>(幕後結果!$AG$2+幕後結果!$AG$4*幕後結果_最佳化!$S1700)*12/3</f>
        <v>-0.7963328914976765</v>
      </c>
      <c r="AF699" s="116">
        <f>(幕後結果!$AH$2+幕後結果!$AH$4*幕後結果_最佳化!$T1700)*12/3</f>
        <v>-0.47048419822352089</v>
      </c>
      <c r="AG699" s="116">
        <f>(幕後結果!$AI$2+幕後結果!$AI$4*幕後結果_最佳化!$U1700)*12/3</f>
        <v>-5.8287503920210877E-2</v>
      </c>
      <c r="AH699" s="116">
        <f>(幕後結果!$AJ$2+幕後結果!$AJ$4*幕後結果_最佳化!$V1700)*12/3</f>
        <v>-0.32460979040182608</v>
      </c>
      <c r="AI699" s="93">
        <f>(幕後結果!$AK$2+幕後結果!$AK$4*幕後結果_最佳化!$W1700)*12/3</f>
        <v>-1.0891180372315996</v>
      </c>
      <c r="AJ699" s="53"/>
      <c r="AK699" s="53"/>
      <c r="AL699" s="53"/>
      <c r="AM699" s="101">
        <v>698</v>
      </c>
      <c r="AN699" s="120">
        <f t="shared" si="131"/>
        <v>0.19558543039715739</v>
      </c>
      <c r="AO699" s="120">
        <f t="shared" si="132"/>
        <v>3.1245365841948588E-2</v>
      </c>
      <c r="AP699" s="120">
        <f t="shared" si="133"/>
        <v>0.10052834060017982</v>
      </c>
      <c r="AQ699" s="120">
        <f t="shared" si="134"/>
        <v>5.5133103007414166E-3</v>
      </c>
      <c r="AR699" s="120">
        <f t="shared" si="135"/>
        <v>2.2134568784068939E-2</v>
      </c>
      <c r="AS699" s="120">
        <f t="shared" si="136"/>
        <v>0.25746742158877473</v>
      </c>
      <c r="AT699" s="120">
        <f t="shared" si="137"/>
        <v>0.18573823981665954</v>
      </c>
      <c r="AU699" s="120">
        <f t="shared" si="138"/>
        <v>4.2253213800743053E-2</v>
      </c>
      <c r="AV699" s="120">
        <f t="shared" si="139"/>
        <v>2.3305610393145266E-3</v>
      </c>
      <c r="AW699" s="120">
        <f t="shared" si="140"/>
        <v>0.15720354783041202</v>
      </c>
      <c r="AX699" s="120">
        <f t="shared" si="141"/>
        <v>1</v>
      </c>
      <c r="AY699" s="120">
        <f>SUMPRODUCT(AN699:AW699,幕後結果_最佳化!$Z$1005:$AI$1005)</f>
        <v>0.23375574953351436</v>
      </c>
      <c r="AZ699" s="120">
        <f>(SUMPRODUCT(AN699:AW699,MMULT(AN699:AW699,幕後結果!$AB$9:$AK$18)))*252</f>
        <v>4.2262521409527284E-2</v>
      </c>
      <c r="BA699" s="120">
        <f t="shared" si="142"/>
        <v>0.20557850424965954</v>
      </c>
      <c r="BB699" s="115">
        <f t="shared" si="143"/>
        <v>0.92838378326624316</v>
      </c>
      <c r="BC699" s="53"/>
      <c r="BD699" s="53"/>
    </row>
    <row r="700" spans="1:56">
      <c r="A700" s="88">
        <v>699</v>
      </c>
      <c r="B700" s="116">
        <v>0.49197315669948805</v>
      </c>
      <c r="C700" s="116">
        <v>0.80543746600963884</v>
      </c>
      <c r="D700" s="116">
        <v>0.22872428019459723</v>
      </c>
      <c r="E700" s="116">
        <v>0.83446672855675619</v>
      </c>
      <c r="F700" s="116">
        <v>0.23247552332025467</v>
      </c>
      <c r="G700" s="116">
        <v>0.63223901414163453</v>
      </c>
      <c r="H700" s="116">
        <v>0.23701756744916791</v>
      </c>
      <c r="I700" s="116">
        <v>0.53795157474974986</v>
      </c>
      <c r="J700" s="116">
        <v>0.65671239373780432</v>
      </c>
      <c r="K700" s="97">
        <v>0.22607901512313267</v>
      </c>
      <c r="L700" s="98"/>
      <c r="M700" s="99">
        <v>699</v>
      </c>
      <c r="N700" s="119">
        <v>-2.0121670106327413E-2</v>
      </c>
      <c r="O700" s="119">
        <v>0.86120514303605078</v>
      </c>
      <c r="P700" s="119">
        <v>-0.74305470607564006</v>
      </c>
      <c r="Q700" s="119">
        <v>0.97196785034070143</v>
      </c>
      <c r="R700" s="119">
        <v>-0.73071860896181628</v>
      </c>
      <c r="S700" s="119">
        <v>0.33778930277325625</v>
      </c>
      <c r="T700" s="119">
        <v>-0.71592909026442697</v>
      </c>
      <c r="U700" s="116">
        <v>9.527443207978277E-2</v>
      </c>
      <c r="V700" s="116">
        <v>0.40350710017937469</v>
      </c>
      <c r="W700" s="91">
        <v>-0.75182213256375274</v>
      </c>
      <c r="X700" s="53"/>
      <c r="Y700" s="92">
        <v>699</v>
      </c>
      <c r="Z700" s="116">
        <f>(幕後結果!$AB$2+幕後結果!$AB$4*幕後結果_最佳化!$N1701)*12/3</f>
        <v>0.22858959058591624</v>
      </c>
      <c r="AA700" s="116">
        <f>(幕後結果!$AC$2+幕後結果!$AC$4*幕後結果_最佳化!$O1701)*12/3</f>
        <v>0.90698934413004328</v>
      </c>
      <c r="AB700" s="116">
        <f>(幕後結果!$AD$2+幕後結果!$AD$4*幕後結果_最佳化!$P1701)*12/3</f>
        <v>-0.4829256977043217</v>
      </c>
      <c r="AC700" s="116">
        <f>(幕後結果!$AE$2+幕後結果!$AE$4*幕後結果_最佳化!$Q1701)*12/3</f>
        <v>0.72948194109444964</v>
      </c>
      <c r="AD700" s="116">
        <f>(幕後結果!$AF$2+幕後結果!$AF$4*幕後結果_最佳化!$R1701)*12/3</f>
        <v>-0.92054022765870547</v>
      </c>
      <c r="AE700" s="116">
        <f>(幕後結果!$AG$2+幕後結果!$AG$4*幕後結果_最佳化!$S1701)*12/3</f>
        <v>1.0344940027272125</v>
      </c>
      <c r="AF700" s="116">
        <f>(幕後結果!$AH$2+幕後結果!$AH$4*幕後結果_最佳化!$T1701)*12/3</f>
        <v>-0.33483705484939147</v>
      </c>
      <c r="AG700" s="116">
        <f>(幕後結果!$AI$2+幕後結果!$AI$4*幕後結果_最佳化!$U1701)*12/3</f>
        <v>0.18799602605272167</v>
      </c>
      <c r="AH700" s="116">
        <f>(幕後結果!$AJ$2+幕後結果!$AJ$4*幕後結果_最佳化!$V1701)*12/3</f>
        <v>-0.29229411537206879</v>
      </c>
      <c r="AI700" s="93">
        <f>(幕後結果!$AK$2+幕後結果!$AK$4*幕後結果_最佳化!$W1701)*12/3</f>
        <v>-0.25643561691056604</v>
      </c>
      <c r="AJ700" s="53"/>
      <c r="AK700" s="53"/>
      <c r="AL700" s="53"/>
      <c r="AM700" s="101">
        <v>699</v>
      </c>
      <c r="AN700" s="120">
        <f t="shared" si="131"/>
        <v>0.15026584300679716</v>
      </c>
      <c r="AO700" s="120">
        <f t="shared" si="132"/>
        <v>0.18440474059498929</v>
      </c>
      <c r="AP700" s="120">
        <f t="shared" si="133"/>
        <v>5.1449927327874997E-2</v>
      </c>
      <c r="AQ700" s="120">
        <f t="shared" si="134"/>
        <v>0.10689968070710409</v>
      </c>
      <c r="AR700" s="120">
        <f t="shared" si="135"/>
        <v>0.14733290895676557</v>
      </c>
      <c r="AS700" s="120">
        <f t="shared" si="136"/>
        <v>1.6675099990994931E-2</v>
      </c>
      <c r="AT700" s="120">
        <f t="shared" si="137"/>
        <v>0.17026157848579007</v>
      </c>
      <c r="AU700" s="120">
        <f t="shared" si="138"/>
        <v>7.3744232769602305E-3</v>
      </c>
      <c r="AV700" s="120">
        <f t="shared" si="139"/>
        <v>0.1220933735544189</v>
      </c>
      <c r="AW700" s="120">
        <f t="shared" si="140"/>
        <v>4.3242424098304727E-2</v>
      </c>
      <c r="AX700" s="120">
        <f t="shared" si="141"/>
        <v>1</v>
      </c>
      <c r="AY700" s="120">
        <f>SUMPRODUCT(AN700:AW700,幕後結果_最佳化!$Z$1005:$AI$1005)</f>
        <v>2.1369435691039516E-2</v>
      </c>
      <c r="AZ700" s="120">
        <f>(SUMPRODUCT(AN700:AW700,MMULT(AN700:AW700,幕後結果!$AB$9:$AK$18)))*252</f>
        <v>3.1118409262293374E-2</v>
      </c>
      <c r="BA700" s="120">
        <f t="shared" si="142"/>
        <v>0.17640410783848934</v>
      </c>
      <c r="BB700" s="115">
        <f t="shared" si="143"/>
        <v>-0.12205251098048843</v>
      </c>
      <c r="BC700" s="53"/>
      <c r="BD700" s="53"/>
    </row>
    <row r="701" spans="1:56">
      <c r="A701" s="88">
        <v>700</v>
      </c>
      <c r="B701" s="116">
        <v>0.9716389083630208</v>
      </c>
      <c r="C701" s="116">
        <v>0.34262024230027621</v>
      </c>
      <c r="D701" s="116">
        <v>0.52183368437364774</v>
      </c>
      <c r="E701" s="116">
        <v>0.81414895732366377</v>
      </c>
      <c r="F701" s="116">
        <v>0.67248401023496363</v>
      </c>
      <c r="G701" s="116">
        <v>6.0928873094721059E-2</v>
      </c>
      <c r="H701" s="116">
        <v>0.99661622566324692</v>
      </c>
      <c r="I701" s="116">
        <v>0.86299297246530227</v>
      </c>
      <c r="J701" s="116">
        <v>0.46278134567790397</v>
      </c>
      <c r="K701" s="97">
        <v>0.29832334101858637</v>
      </c>
      <c r="L701" s="98"/>
      <c r="M701" s="99">
        <v>700</v>
      </c>
      <c r="N701" s="119">
        <v>1.9054455169881699</v>
      </c>
      <c r="O701" s="119">
        <v>-0.40532247978943509</v>
      </c>
      <c r="P701" s="119">
        <v>5.4756280460879075E-2</v>
      </c>
      <c r="Q701" s="119">
        <v>0.89328963846120235</v>
      </c>
      <c r="R701" s="119">
        <v>0.44678267779013509</v>
      </c>
      <c r="S701" s="119">
        <v>-1.5470228069000211</v>
      </c>
      <c r="T701" s="119">
        <v>2.7080712746463513</v>
      </c>
      <c r="U701" s="116">
        <v>1.0938653101184552</v>
      </c>
      <c r="V701" s="116">
        <v>-9.3429077098895863E-2</v>
      </c>
      <c r="W701" s="91">
        <v>-0.52922888402811508</v>
      </c>
      <c r="X701" s="53"/>
      <c r="Y701" s="92">
        <v>700</v>
      </c>
      <c r="Z701" s="116">
        <f>(幕後結果!$AB$2+幕後結果!$AB$4*幕後結果_最佳化!$N1702)*12/3</f>
        <v>3.3156534012374497</v>
      </c>
      <c r="AA701" s="116">
        <f>(幕後結果!$AC$2+幕後結果!$AC$4*幕後結果_最佳化!$O1702)*12/3</f>
        <v>-0.10088279493547708</v>
      </c>
      <c r="AB701" s="116">
        <f>(幕後結果!$AD$2+幕後結果!$AD$4*幕後結果_最佳化!$P1702)*12/3</f>
        <v>0.43434156357133036</v>
      </c>
      <c r="AC701" s="116">
        <f>(幕後結果!$AE$2+幕後結果!$AE$4*幕後結果_最佳化!$Q1702)*12/3</f>
        <v>0.98799059534284306</v>
      </c>
      <c r="AD701" s="116">
        <f>(幕後結果!$AF$2+幕後結果!$AF$4*幕後結果_最佳化!$R1702)*12/3</f>
        <v>0.14907175281669349</v>
      </c>
      <c r="AE701" s="116">
        <f>(幕後結果!$AG$2+幕後結果!$AG$4*幕後結果_最佳化!$S1702)*12/3</f>
        <v>2.9168576758468179E-3</v>
      </c>
      <c r="AF701" s="116">
        <f>(幕後結果!$AH$2+幕後結果!$AH$4*幕後結果_最佳化!$T1702)*12/3</f>
        <v>1.4441562241047967</v>
      </c>
      <c r="AG701" s="116">
        <f>(幕後結果!$AI$2+幕後結果!$AI$4*幕後結果_最佳化!$U1702)*12/3</f>
        <v>0.33065137586147686</v>
      </c>
      <c r="AH701" s="116">
        <f>(幕後結果!$AJ$2+幕後結果!$AJ$4*幕後結果_最佳化!$V1702)*12/3</f>
        <v>0.59094747529581859</v>
      </c>
      <c r="AI701" s="93">
        <f>(幕後結果!$AK$2+幕後結果!$AK$4*幕後結果_最佳化!$W1702)*12/3</f>
        <v>0.61709120887949898</v>
      </c>
      <c r="AJ701" s="53"/>
      <c r="AK701" s="53"/>
      <c r="AL701" s="53"/>
      <c r="AM701" s="101">
        <v>700</v>
      </c>
      <c r="AN701" s="120">
        <f t="shared" si="131"/>
        <v>0.17809762075027155</v>
      </c>
      <c r="AO701" s="120">
        <f t="shared" si="132"/>
        <v>0.20594330888664955</v>
      </c>
      <c r="AP701" s="120">
        <f t="shared" si="133"/>
        <v>4.9031498541510142E-2</v>
      </c>
      <c r="AQ701" s="120">
        <f t="shared" si="134"/>
        <v>1.1005624267137222E-2</v>
      </c>
      <c r="AR701" s="120">
        <f t="shared" si="135"/>
        <v>0.21812610808956306</v>
      </c>
      <c r="AS701" s="120">
        <f t="shared" si="136"/>
        <v>8.6138657022224674E-2</v>
      </c>
      <c r="AT701" s="120">
        <f t="shared" si="137"/>
        <v>2.572277663598193E-2</v>
      </c>
      <c r="AU701" s="120">
        <f t="shared" si="138"/>
        <v>6.7436546435338918E-2</v>
      </c>
      <c r="AV701" s="120">
        <f t="shared" si="139"/>
        <v>3.618987964043438E-2</v>
      </c>
      <c r="AW701" s="120">
        <f t="shared" si="140"/>
        <v>0.12230797973088842</v>
      </c>
      <c r="AX701" s="120">
        <f t="shared" si="141"/>
        <v>0.99999999999999978</v>
      </c>
      <c r="AY701" s="120">
        <f>SUMPRODUCT(AN701:AW701,幕後結果_最佳化!$Z$1005:$AI$1005)</f>
        <v>8.3234091008121458E-2</v>
      </c>
      <c r="AZ701" s="120">
        <f>(SUMPRODUCT(AN701:AW701,MMULT(AN701:AW701,幕後結果!$AB$9:$AK$18)))*252</f>
        <v>3.4606686093587115E-2</v>
      </c>
      <c r="BA701" s="120">
        <f t="shared" si="142"/>
        <v>0.18602872384012936</v>
      </c>
      <c r="BB701" s="115">
        <f t="shared" si="143"/>
        <v>0.2168164688523265</v>
      </c>
      <c r="BC701" s="53"/>
      <c r="BD701" s="53"/>
    </row>
    <row r="702" spans="1:56">
      <c r="A702" s="88">
        <v>701</v>
      </c>
      <c r="B702" s="116">
        <v>0.35643492483289196</v>
      </c>
      <c r="C702" s="116">
        <v>0.32068330257799404</v>
      </c>
      <c r="D702" s="116">
        <v>9.4000707756306312E-2</v>
      </c>
      <c r="E702" s="116">
        <v>0.19245529004372552</v>
      </c>
      <c r="F702" s="116">
        <v>0.87078482650975575</v>
      </c>
      <c r="G702" s="116">
        <v>0.1266019079143399</v>
      </c>
      <c r="H702" s="116">
        <v>0.63674770303985428</v>
      </c>
      <c r="I702" s="116">
        <v>0.79641218731270835</v>
      </c>
      <c r="J702" s="116">
        <v>0.38414387897846791</v>
      </c>
      <c r="K702" s="97">
        <v>0.62134775554855337</v>
      </c>
      <c r="L702" s="98"/>
      <c r="M702" s="99">
        <v>701</v>
      </c>
      <c r="N702" s="119">
        <v>-0.36800453904881014</v>
      </c>
      <c r="O702" s="119">
        <v>-0.46578890832867759</v>
      </c>
      <c r="P702" s="119">
        <v>-1.3165144981821431</v>
      </c>
      <c r="Q702" s="119">
        <v>-0.86888400316608516</v>
      </c>
      <c r="R702" s="119">
        <v>1.130108883408619</v>
      </c>
      <c r="S702" s="119">
        <v>-1.1426021419501855</v>
      </c>
      <c r="T702" s="119">
        <v>0.3497789551989981</v>
      </c>
      <c r="U702" s="116">
        <v>0.828874147906971</v>
      </c>
      <c r="V702" s="116">
        <v>-0.29461531966069404</v>
      </c>
      <c r="W702" s="91">
        <v>0.30902239811162568</v>
      </c>
      <c r="X702" s="53"/>
      <c r="Y702" s="92">
        <v>701</v>
      </c>
      <c r="Z702" s="116">
        <f>(幕後結果!$AB$2+幕後結果!$AB$4*幕後結果_最佳化!$N1703)*12/3</f>
        <v>-0.32913523057622651</v>
      </c>
      <c r="AA702" s="116">
        <f>(幕後結果!$AC$2+幕後結果!$AC$4*幕後結果_最佳化!$O1703)*12/3</f>
        <v>-2.7112139932277901E-2</v>
      </c>
      <c r="AB702" s="116">
        <f>(幕後結果!$AD$2+幕後結果!$AD$4*幕後結果_最佳化!$P1703)*12/3</f>
        <v>-1.0825961659769088</v>
      </c>
      <c r="AC702" s="116">
        <f>(幕後結果!$AE$2+幕後結果!$AE$4*幕後結果_最佳化!$Q1703)*12/3</f>
        <v>-0.82720849236826721</v>
      </c>
      <c r="AD702" s="116">
        <f>(幕後結果!$AF$2+幕後結果!$AF$4*幕後結果_最佳化!$R1703)*12/3</f>
        <v>-1.3150705513977623E-2</v>
      </c>
      <c r="AE702" s="116">
        <f>(幕後結果!$AG$2+幕後結果!$AG$4*幕後結果_最佳化!$S1703)*12/3</f>
        <v>-0.58272369432004589</v>
      </c>
      <c r="AF702" s="116">
        <f>(幕後結果!$AH$2+幕後結果!$AH$4*幕後結果_最佳化!$T1703)*12/3</f>
        <v>3.3941582184069355E-2</v>
      </c>
      <c r="AG702" s="116">
        <f>(幕後結果!$AI$2+幕後結果!$AI$4*幕後結果_最佳化!$U1703)*12/3</f>
        <v>0.18456372004323798</v>
      </c>
      <c r="AH702" s="116">
        <f>(幕後結果!$AJ$2+幕後結果!$AJ$4*幕後結果_最佳化!$V1703)*12/3</f>
        <v>-0.44590684304648104</v>
      </c>
      <c r="AI702" s="93">
        <f>(幕後結果!$AK$2+幕後結果!$AK$4*幕後結果_最佳化!$W1703)*12/3</f>
        <v>0.22921912146919773</v>
      </c>
      <c r="AJ702" s="53"/>
      <c r="AK702" s="53"/>
      <c r="AL702" s="53"/>
      <c r="AM702" s="101">
        <v>701</v>
      </c>
      <c r="AN702" s="120">
        <f t="shared" si="131"/>
        <v>0.11312900999372325</v>
      </c>
      <c r="AO702" s="120">
        <f t="shared" si="132"/>
        <v>0.16977043088460236</v>
      </c>
      <c r="AP702" s="120">
        <f t="shared" si="133"/>
        <v>4.1476094932333188E-2</v>
      </c>
      <c r="AQ702" s="120">
        <f t="shared" si="134"/>
        <v>0.17554474182696261</v>
      </c>
      <c r="AR702" s="120">
        <f t="shared" si="135"/>
        <v>3.2895416239405437E-2</v>
      </c>
      <c r="AS702" s="120">
        <f t="shared" si="136"/>
        <v>0.12106911693568791</v>
      </c>
      <c r="AT702" s="120">
        <f t="shared" si="137"/>
        <v>0.15535786320687467</v>
      </c>
      <c r="AU702" s="120">
        <f t="shared" si="138"/>
        <v>3.5277933351658068E-2</v>
      </c>
      <c r="AV702" s="120">
        <f t="shared" si="139"/>
        <v>7.9551872824172656E-2</v>
      </c>
      <c r="AW702" s="120">
        <f t="shared" si="140"/>
        <v>7.5927519804580026E-2</v>
      </c>
      <c r="AX702" s="120">
        <f t="shared" si="141"/>
        <v>1.0000000000000002</v>
      </c>
      <c r="AY702" s="120">
        <f>SUMPRODUCT(AN702:AW702,幕後結果_最佳化!$Z$1005:$AI$1005)</f>
        <v>0.13810864627932634</v>
      </c>
      <c r="AZ702" s="120">
        <f>(SUMPRODUCT(AN702:AW702,MMULT(AN702:AW702,幕後結果!$AB$9:$AK$18)))*252</f>
        <v>2.7779864700717902E-2</v>
      </c>
      <c r="BA702" s="120">
        <f t="shared" si="142"/>
        <v>0.16667292731789979</v>
      </c>
      <c r="BB702" s="115">
        <f t="shared" si="143"/>
        <v>0.57123042002935676</v>
      </c>
      <c r="BC702" s="53"/>
      <c r="BD702" s="53"/>
    </row>
    <row r="703" spans="1:56">
      <c r="A703" s="88">
        <v>702</v>
      </c>
      <c r="B703" s="116">
        <v>0.69160340710417834</v>
      </c>
      <c r="C703" s="116">
        <v>0.228696503631999</v>
      </c>
      <c r="D703" s="116">
        <v>0.90278172744726404</v>
      </c>
      <c r="E703" s="116">
        <v>0.66181573488569456</v>
      </c>
      <c r="F703" s="116">
        <v>0.66822735586232462</v>
      </c>
      <c r="G703" s="116">
        <v>0.36014245741817219</v>
      </c>
      <c r="H703" s="116">
        <v>0.68227464744265731</v>
      </c>
      <c r="I703" s="116">
        <v>2.4799013627620825E-2</v>
      </c>
      <c r="J703" s="116">
        <v>0.62678568152971015</v>
      </c>
      <c r="K703" s="97">
        <v>3.3248523828153242E-2</v>
      </c>
      <c r="L703" s="98"/>
      <c r="M703" s="99">
        <v>702</v>
      </c>
      <c r="N703" s="119">
        <v>0.50040038007625731</v>
      </c>
      <c r="O703" s="119">
        <v>-0.74314647102126952</v>
      </c>
      <c r="P703" s="119">
        <v>1.2975659033293039</v>
      </c>
      <c r="Q703" s="119">
        <v>0.41742368965178461</v>
      </c>
      <c r="R703" s="119">
        <v>0.43502361247204807</v>
      </c>
      <c r="S703" s="119">
        <v>-0.35807803685053635</v>
      </c>
      <c r="T703" s="119">
        <v>0.47406899832468258</v>
      </c>
      <c r="U703" s="116">
        <v>-1.9634145265240857</v>
      </c>
      <c r="V703" s="116">
        <v>0.32335205286686503</v>
      </c>
      <c r="W703" s="91">
        <v>-1.8350583271876613</v>
      </c>
      <c r="X703" s="53"/>
      <c r="Y703" s="92">
        <v>702</v>
      </c>
      <c r="Z703" s="116">
        <f>(幕後結果!$AB$2+幕後結果!$AB$4*幕後結果_最佳化!$N1704)*12/3</f>
        <v>1.0630890536710964</v>
      </c>
      <c r="AA703" s="116">
        <f>(幕後結果!$AC$2+幕後結果!$AC$4*幕後結果_最佳化!$O1704)*12/3</f>
        <v>-0.27084634693803344</v>
      </c>
      <c r="AB703" s="116">
        <f>(幕後結果!$AD$2+幕後結果!$AD$4*幕後結果_最佳化!$P1704)*12/3</f>
        <v>1.0906952266348726</v>
      </c>
      <c r="AC703" s="116">
        <f>(幕後結果!$AE$2+幕後結果!$AE$4*幕後結果_最佳化!$Q1704)*12/3</f>
        <v>0.57090897239653904</v>
      </c>
      <c r="AD703" s="116">
        <f>(幕後結果!$AF$2+幕後結果!$AF$4*幕後結果_最佳化!$R1704)*12/3</f>
        <v>7.0732297524778054E-2</v>
      </c>
      <c r="AE703" s="116">
        <f>(幕後結果!$AG$2+幕後結果!$AG$4*幕後結果_最佳化!$S1704)*12/3</f>
        <v>0.50186723748790607</v>
      </c>
      <c r="AF703" s="116">
        <f>(幕後結果!$AH$2+幕後結果!$AH$4*幕後結果_最佳化!$T1704)*12/3</f>
        <v>0.27789278543721296</v>
      </c>
      <c r="AG703" s="116">
        <f>(幕後結果!$AI$2+幕後結果!$AI$4*幕後結果_最佳化!$U1704)*12/3</f>
        <v>-0.7250786537166124</v>
      </c>
      <c r="AH703" s="116">
        <f>(幕後結果!$AJ$2+幕後結果!$AJ$4*幕後結果_最佳化!$V1704)*12/3</f>
        <v>-9.3130500412848496E-2</v>
      </c>
      <c r="AI703" s="93">
        <f>(幕後結果!$AK$2+幕後結果!$AK$4*幕後結果_最佳化!$W1704)*12/3</f>
        <v>-0.58835358887480838</v>
      </c>
      <c r="AJ703" s="53"/>
      <c r="AK703" s="53"/>
      <c r="AL703" s="53"/>
      <c r="AM703" s="101">
        <v>702</v>
      </c>
      <c r="AN703" s="120">
        <f t="shared" si="131"/>
        <v>9.762583464219968E-3</v>
      </c>
      <c r="AO703" s="120">
        <f t="shared" si="132"/>
        <v>0.1049750006208546</v>
      </c>
      <c r="AP703" s="120">
        <f t="shared" si="133"/>
        <v>0.16133964010415205</v>
      </c>
      <c r="AQ703" s="120">
        <f t="shared" si="134"/>
        <v>0.1872976753851705</v>
      </c>
      <c r="AR703" s="120">
        <f t="shared" si="135"/>
        <v>7.0598125093156661E-2</v>
      </c>
      <c r="AS703" s="120">
        <f t="shared" si="136"/>
        <v>0.11175539357270235</v>
      </c>
      <c r="AT703" s="120">
        <f t="shared" si="137"/>
        <v>0.13249185005249592</v>
      </c>
      <c r="AU703" s="120">
        <f t="shared" si="138"/>
        <v>3.766016585539473E-2</v>
      </c>
      <c r="AV703" s="120">
        <f t="shared" si="139"/>
        <v>4.6815467292726683E-2</v>
      </c>
      <c r="AW703" s="120">
        <f t="shared" si="140"/>
        <v>0.13730409855912662</v>
      </c>
      <c r="AX703" s="120">
        <f t="shared" si="141"/>
        <v>1.0000000000000002</v>
      </c>
      <c r="AY703" s="120">
        <f>SUMPRODUCT(AN703:AW703,幕後結果_最佳化!$Z$1005:$AI$1005)</f>
        <v>9.4273450417162563E-2</v>
      </c>
      <c r="AZ703" s="120">
        <f>(SUMPRODUCT(AN703:AW703,MMULT(AN703:AW703,幕後結果!$AB$9:$AK$18)))*252</f>
        <v>2.3451942227663603E-2</v>
      </c>
      <c r="BA703" s="120">
        <f t="shared" si="142"/>
        <v>0.15314026977795098</v>
      </c>
      <c r="BB703" s="115">
        <f t="shared" si="143"/>
        <v>0.33546663128942245</v>
      </c>
      <c r="BC703" s="53"/>
      <c r="BD703" s="53"/>
    </row>
    <row r="704" spans="1:56">
      <c r="A704" s="88">
        <v>703</v>
      </c>
      <c r="B704" s="116">
        <v>0.34731088997199056</v>
      </c>
      <c r="C704" s="116">
        <v>0.58934105142187043</v>
      </c>
      <c r="D704" s="116">
        <v>0.41856136754024043</v>
      </c>
      <c r="E704" s="116">
        <v>0.50791752182378858</v>
      </c>
      <c r="F704" s="116">
        <v>0.22091570292951679</v>
      </c>
      <c r="G704" s="116">
        <v>0.52667887206367991</v>
      </c>
      <c r="H704" s="116">
        <v>0.13538888024407769</v>
      </c>
      <c r="I704" s="116">
        <v>0.90207482431192121</v>
      </c>
      <c r="J704" s="116">
        <v>0.87664232913123707</v>
      </c>
      <c r="K704" s="97">
        <v>0.43452624744983814</v>
      </c>
      <c r="L704" s="98"/>
      <c r="M704" s="99">
        <v>703</v>
      </c>
      <c r="N704" s="119">
        <v>-0.39259074002456179</v>
      </c>
      <c r="O704" s="119">
        <v>0.22585024437657161</v>
      </c>
      <c r="P704" s="119">
        <v>-0.20557522073363793</v>
      </c>
      <c r="Q704" s="119">
        <v>1.9847587073977262E-2</v>
      </c>
      <c r="R704" s="119">
        <v>-0.769104282924715</v>
      </c>
      <c r="S704" s="119">
        <v>6.6923938145571793E-2</v>
      </c>
      <c r="T704" s="119">
        <v>-1.1012732253986994</v>
      </c>
      <c r="U704" s="116">
        <v>1.2934647983707597</v>
      </c>
      <c r="V704" s="116">
        <v>1.1583644463801501</v>
      </c>
      <c r="W704" s="91">
        <v>-0.16486213691957954</v>
      </c>
      <c r="X704" s="53"/>
      <c r="Y704" s="92">
        <v>703</v>
      </c>
      <c r="Z704" s="116">
        <f>(幕後結果!$AB$2+幕後結果!$AB$4*幕後結果_最佳化!$N1705)*12/3</f>
        <v>-0.3685517577077328</v>
      </c>
      <c r="AA704" s="116">
        <f>(幕後結果!$AC$2+幕後結果!$AC$4*幕後結果_最佳化!$O1705)*12/3</f>
        <v>0.47035882047434113</v>
      </c>
      <c r="AB704" s="116">
        <f>(幕後結果!$AD$2+幕後結果!$AD$4*幕後結果_最佳化!$P1705)*12/3</f>
        <v>-0.18431173020239511</v>
      </c>
      <c r="AC704" s="116">
        <f>(幕後結果!$AE$2+幕後結果!$AE$4*幕後結果_最佳化!$Q1705)*12/3</f>
        <v>6.9383151622466263E-3</v>
      </c>
      <c r="AD704" s="116">
        <f>(幕後結果!$AF$2+幕後結果!$AF$4*幕後結果_最佳化!$R1705)*12/3</f>
        <v>-0.93569988632975409</v>
      </c>
      <c r="AE704" s="116">
        <f>(幕後結果!$AG$2+幕後結果!$AG$4*幕後結果_最佳化!$S1705)*12/3</f>
        <v>0.57462635191326283</v>
      </c>
      <c r="AF704" s="116">
        <f>(幕後結果!$AH$2+幕後結果!$AH$4*幕後結果_最佳化!$T1705)*12/3</f>
        <v>-0.61352798500687289</v>
      </c>
      <c r="AG704" s="116">
        <f>(幕後結果!$AI$2+幕後結果!$AI$4*幕後結果_最佳化!$U1705)*12/3</f>
        <v>0.45280783896592669</v>
      </c>
      <c r="AH704" s="116">
        <f>(幕後結果!$AJ$2+幕後結果!$AJ$4*幕後結果_最佳化!$V1705)*12/3</f>
        <v>8.0844717934194454E-2</v>
      </c>
      <c r="AI704" s="93">
        <f>(幕後結果!$AK$2+幕後結果!$AK$4*幕後結果_最佳化!$W1705)*12/3</f>
        <v>0.35186419826479237</v>
      </c>
      <c r="AJ704" s="53"/>
      <c r="AK704" s="53"/>
      <c r="AL704" s="53"/>
      <c r="AM704" s="101">
        <v>703</v>
      </c>
      <c r="AN704" s="120">
        <f t="shared" si="131"/>
        <v>5.865847788197958E-2</v>
      </c>
      <c r="AO704" s="120">
        <f t="shared" si="132"/>
        <v>0.1661722557985475</v>
      </c>
      <c r="AP704" s="120">
        <f t="shared" si="133"/>
        <v>0.10532263277447416</v>
      </c>
      <c r="AQ704" s="120">
        <f t="shared" si="134"/>
        <v>0.13392502923198243</v>
      </c>
      <c r="AR704" s="120">
        <f t="shared" si="135"/>
        <v>8.7023723443826417E-2</v>
      </c>
      <c r="AS704" s="120">
        <f t="shared" si="136"/>
        <v>9.5291418764787444E-2</v>
      </c>
      <c r="AT704" s="120">
        <f t="shared" si="137"/>
        <v>6.3538297905615979E-2</v>
      </c>
      <c r="AU704" s="120">
        <f t="shared" si="138"/>
        <v>0.15749353466487095</v>
      </c>
      <c r="AV704" s="120">
        <f t="shared" si="139"/>
        <v>9.0858778407141266E-2</v>
      </c>
      <c r="AW704" s="120">
        <f t="shared" si="140"/>
        <v>4.1715851126774221E-2</v>
      </c>
      <c r="AX704" s="120">
        <f t="shared" si="141"/>
        <v>0.99999999999999989</v>
      </c>
      <c r="AY704" s="120">
        <f>SUMPRODUCT(AN704:AW704,幕後結果_最佳化!$Z$1005:$AI$1005)</f>
        <v>7.50436275737206E-2</v>
      </c>
      <c r="AZ704" s="120">
        <f>(SUMPRODUCT(AN704:AW704,MMULT(AN704:AW704,幕後結果!$AB$9:$AK$18)))*252</f>
        <v>2.2134246123662452E-2</v>
      </c>
      <c r="BA704" s="120">
        <f t="shared" si="142"/>
        <v>0.14877582506463358</v>
      </c>
      <c r="BB704" s="115">
        <f t="shared" si="143"/>
        <v>0.21605410394972605</v>
      </c>
      <c r="BC704" s="53"/>
      <c r="BD704" s="53"/>
    </row>
    <row r="705" spans="1:56">
      <c r="A705" s="88">
        <v>704</v>
      </c>
      <c r="B705" s="116">
        <v>0.46412781344020071</v>
      </c>
      <c r="C705" s="116">
        <v>0.49431021712201328</v>
      </c>
      <c r="D705" s="116">
        <v>0.961668998084934</v>
      </c>
      <c r="E705" s="116">
        <v>0.29598844033040561</v>
      </c>
      <c r="F705" s="116">
        <v>0.95480029940216116</v>
      </c>
      <c r="G705" s="116">
        <v>0.96969374420849719</v>
      </c>
      <c r="H705" s="116">
        <v>0.90661612533453062</v>
      </c>
      <c r="I705" s="116">
        <v>0.91655705115547392</v>
      </c>
      <c r="J705" s="116">
        <v>0.76427766998118352</v>
      </c>
      <c r="K705" s="97">
        <v>0.95532126998487565</v>
      </c>
      <c r="L705" s="98"/>
      <c r="M705" s="99">
        <v>704</v>
      </c>
      <c r="N705" s="119">
        <v>-9.0039750357581605E-2</v>
      </c>
      <c r="O705" s="119">
        <v>-1.4262654183091901E-2</v>
      </c>
      <c r="P705" s="119">
        <v>1.770391145128255</v>
      </c>
      <c r="Q705" s="119">
        <v>-0.53597347777971904</v>
      </c>
      <c r="R705" s="119">
        <v>1.6932946225486116</v>
      </c>
      <c r="S705" s="119">
        <v>1.8763115528716952</v>
      </c>
      <c r="T705" s="119">
        <v>1.3202015059164707</v>
      </c>
      <c r="U705" s="116">
        <v>1.3822795008472719</v>
      </c>
      <c r="V705" s="116">
        <v>0.72013048394658563</v>
      </c>
      <c r="W705" s="91">
        <v>1.6987968888754512</v>
      </c>
      <c r="X705" s="53"/>
      <c r="Y705" s="92">
        <v>704</v>
      </c>
      <c r="Z705" s="116">
        <f>(幕後結果!$AB$2+幕後結果!$AB$4*幕後結果_最佳化!$N1706)*12/3</f>
        <v>0.11649712416849589</v>
      </c>
      <c r="AA705" s="116">
        <f>(幕後結果!$AC$2+幕後結果!$AC$4*幕後結果_最佳化!$O1706)*12/3</f>
        <v>0.28250365875311267</v>
      </c>
      <c r="AB705" s="116">
        <f>(幕後結果!$AD$2+幕後結果!$AD$4*幕後結果_最佳化!$P1706)*12/3</f>
        <v>1.3857347544228862</v>
      </c>
      <c r="AC705" s="116">
        <f>(幕後結果!$AE$2+幕後結果!$AE$4*幕後結果_最佳化!$Q1706)*12/3</f>
        <v>-0.11418161605524307</v>
      </c>
      <c r="AD705" s="116">
        <f>(幕後結果!$AF$2+幕後結果!$AF$4*幕後結果_最佳化!$R1706)*12/3</f>
        <v>0.71910560559075776</v>
      </c>
      <c r="AE705" s="116">
        <f>(幕後結果!$AG$2+幕後結果!$AG$4*幕後結果_最佳化!$S1706)*12/3</f>
        <v>1.5844882338224913</v>
      </c>
      <c r="AF705" s="116">
        <f>(幕後結果!$AH$2+幕後結果!$AH$4*幕後結果_最佳化!$T1706)*12/3</f>
        <v>0.77922221057503427</v>
      </c>
      <c r="AG705" s="116">
        <f>(幕後結果!$AI$2+幕後結果!$AI$4*幕後結果_最佳化!$U1706)*12/3</f>
        <v>0.98762297245789077</v>
      </c>
      <c r="AH705" s="116">
        <f>(幕後結果!$AJ$2+幕後結果!$AJ$4*幕後結果_最佳化!$V1706)*12/3</f>
        <v>1.095157343293782</v>
      </c>
      <c r="AI705" s="93">
        <f>(幕後結果!$AK$2+幕後結果!$AK$4*幕後結果_最佳化!$W1706)*12/3</f>
        <v>2.2832426049237458</v>
      </c>
      <c r="AJ705" s="53"/>
      <c r="AK705" s="53"/>
      <c r="AL705" s="53"/>
      <c r="AM705" s="101">
        <v>704</v>
      </c>
      <c r="AN705" s="120">
        <f t="shared" si="131"/>
        <v>6.0445867559791429E-2</v>
      </c>
      <c r="AO705" s="120">
        <f t="shared" si="132"/>
        <v>0.12068875708040507</v>
      </c>
      <c r="AP705" s="120">
        <f t="shared" si="133"/>
        <v>4.536814121202476E-2</v>
      </c>
      <c r="AQ705" s="120">
        <f t="shared" si="134"/>
        <v>0.14301996552589519</v>
      </c>
      <c r="AR705" s="120">
        <f t="shared" si="135"/>
        <v>5.9436107218763315E-2</v>
      </c>
      <c r="AS705" s="120">
        <f t="shared" si="136"/>
        <v>0.14324426272128843</v>
      </c>
      <c r="AT705" s="120">
        <f t="shared" si="137"/>
        <v>7.8286984452449263E-2</v>
      </c>
      <c r="AU705" s="120">
        <f t="shared" si="138"/>
        <v>5.9422028338070865E-2</v>
      </c>
      <c r="AV705" s="120">
        <f t="shared" si="139"/>
        <v>0.1649851106236474</v>
      </c>
      <c r="AW705" s="120">
        <f t="shared" si="140"/>
        <v>0.12510277526766433</v>
      </c>
      <c r="AX705" s="120">
        <f t="shared" si="141"/>
        <v>1</v>
      </c>
      <c r="AY705" s="120">
        <f>SUMPRODUCT(AN705:AW705,幕後結果_最佳化!$Z$1005:$AI$1005)</f>
        <v>9.9318811584548555E-2</v>
      </c>
      <c r="AZ705" s="120">
        <f>(SUMPRODUCT(AN705:AW705,MMULT(AN705:AW705,幕後結果!$AB$9:$AK$18)))*252</f>
        <v>2.4243538607145849E-2</v>
      </c>
      <c r="BA705" s="120">
        <f t="shared" si="142"/>
        <v>0.15570336735968765</v>
      </c>
      <c r="BB705" s="115">
        <f t="shared" si="143"/>
        <v>0.36234805027829897</v>
      </c>
      <c r="BC705" s="53"/>
      <c r="BD705" s="53"/>
    </row>
    <row r="706" spans="1:56">
      <c r="A706" s="88">
        <v>705</v>
      </c>
      <c r="B706" s="116">
        <v>0.9651565865656353</v>
      </c>
      <c r="C706" s="116">
        <v>0.75291896365844413</v>
      </c>
      <c r="D706" s="116">
        <v>0.76922816869538435</v>
      </c>
      <c r="E706" s="116">
        <v>0.70672197257153591</v>
      </c>
      <c r="F706" s="116">
        <v>0.46856760194999203</v>
      </c>
      <c r="G706" s="116">
        <v>0.84662466731421904</v>
      </c>
      <c r="H706" s="116">
        <v>0.51428953649975151</v>
      </c>
      <c r="I706" s="116">
        <v>0.11978295387223725</v>
      </c>
      <c r="J706" s="116">
        <v>0.58951940608986986</v>
      </c>
      <c r="K706" s="97">
        <v>0.15142080129986657</v>
      </c>
      <c r="L706" s="98"/>
      <c r="M706" s="99">
        <v>705</v>
      </c>
      <c r="N706" s="119">
        <v>1.8139408881510104</v>
      </c>
      <c r="O706" s="119">
        <v>0.68370403869719421</v>
      </c>
      <c r="P706" s="119">
        <v>0.7363073690687818</v>
      </c>
      <c r="Q706" s="119">
        <v>0.54383349840770201</v>
      </c>
      <c r="R706" s="119">
        <v>-7.887103282876648E-2</v>
      </c>
      <c r="S706" s="119">
        <v>1.0220638839048202</v>
      </c>
      <c r="T706" s="119">
        <v>3.5826218678783259E-2</v>
      </c>
      <c r="U706" s="116">
        <v>-1.1760724955058177</v>
      </c>
      <c r="V706" s="116">
        <v>0.22630888576281596</v>
      </c>
      <c r="W706" s="91">
        <v>-1.0303588074644059</v>
      </c>
      <c r="X706" s="53"/>
      <c r="Y706" s="92">
        <v>705</v>
      </c>
      <c r="Z706" s="116">
        <f>(幕後結果!$AB$2+幕後結果!$AB$4*幕後結果_最佳化!$N1707)*12/3</f>
        <v>3.1689534418262526</v>
      </c>
      <c r="AA706" s="116">
        <f>(幕後結果!$AC$2+幕後結果!$AC$4*幕後結果_最佳化!$O1707)*12/3</f>
        <v>0.68513487654666949</v>
      </c>
      <c r="AB706" s="116">
        <f>(幕後結果!$AD$2+幕後結果!$AD$4*幕後結果_最佳化!$P1707)*12/3</f>
        <v>1.013960539581481</v>
      </c>
      <c r="AC706" s="116">
        <f>(幕後結果!$AE$2+幕後結果!$AE$4*幕後結果_最佳化!$Q1707)*12/3</f>
        <v>0.86913748042531547</v>
      </c>
      <c r="AD706" s="116">
        <f>(幕後結果!$AF$2+幕後結果!$AF$4*幕後結果_最佳化!$R1707)*12/3</f>
        <v>-8.6766476815564153E-2</v>
      </c>
      <c r="AE706" s="116">
        <f>(幕後結果!$AG$2+幕後結果!$AG$4*幕後結果_最佳化!$S1707)*12/3</f>
        <v>1.608126495074826</v>
      </c>
      <c r="AF706" s="116">
        <f>(幕後結果!$AH$2+幕後結果!$AH$4*幕後結果_最佳化!$T1707)*12/3</f>
        <v>0.27080593166375455</v>
      </c>
      <c r="AG706" s="116">
        <f>(幕後結果!$AI$2+幕後結果!$AI$4*幕後結果_最佳化!$U1707)*12/3</f>
        <v>-0.11337385407831935</v>
      </c>
      <c r="AH706" s="116">
        <f>(幕後結果!$AJ$2+幕後結果!$AJ$4*幕後結果_最佳化!$V1707)*12/3</f>
        <v>0.12133890614156978</v>
      </c>
      <c r="AI706" s="93">
        <f>(幕後結果!$AK$2+幕後結果!$AK$4*幕後結果_最佳化!$W1707)*12/3</f>
        <v>4.8956802515523479E-4</v>
      </c>
      <c r="AJ706" s="53"/>
      <c r="AK706" s="53"/>
      <c r="AL706" s="53"/>
      <c r="AM706" s="101">
        <v>705</v>
      </c>
      <c r="AN706" s="120">
        <f t="shared" si="131"/>
        <v>0.16227108175595437</v>
      </c>
      <c r="AO706" s="120">
        <f t="shared" si="132"/>
        <v>0.14308784431513144</v>
      </c>
      <c r="AP706" s="120">
        <f t="shared" si="133"/>
        <v>2.2748941650136429E-2</v>
      </c>
      <c r="AQ706" s="120">
        <f t="shared" si="134"/>
        <v>1.8489996553512331E-2</v>
      </c>
      <c r="AR706" s="120">
        <f t="shared" si="135"/>
        <v>9.675059223387121E-2</v>
      </c>
      <c r="AS706" s="120">
        <f t="shared" si="136"/>
        <v>0.17751802380797432</v>
      </c>
      <c r="AT706" s="120">
        <f t="shared" si="137"/>
        <v>0.11987611797021112</v>
      </c>
      <c r="AU706" s="120">
        <f t="shared" si="138"/>
        <v>8.7966599502930884E-2</v>
      </c>
      <c r="AV706" s="120">
        <f t="shared" si="139"/>
        <v>0.12863562368180789</v>
      </c>
      <c r="AW706" s="120">
        <f t="shared" si="140"/>
        <v>4.2655178528470165E-2</v>
      </c>
      <c r="AX706" s="120">
        <f t="shared" si="141"/>
        <v>1.0000000000000002</v>
      </c>
      <c r="AY706" s="120">
        <f>SUMPRODUCT(AN706:AW706,幕後結果_最佳化!$Z$1005:$AI$1005)</f>
        <v>0.11967327491407527</v>
      </c>
      <c r="AZ706" s="120">
        <f>(SUMPRODUCT(AN706:AW706,MMULT(AN706:AW706,幕後結果!$AB$9:$AK$18)))*252</f>
        <v>3.1516158816285347E-2</v>
      </c>
      <c r="BA706" s="120">
        <f t="shared" si="142"/>
        <v>0.17752790996427956</v>
      </c>
      <c r="BB706" s="115">
        <f t="shared" si="143"/>
        <v>0.43245749318810117</v>
      </c>
      <c r="BC706" s="53"/>
      <c r="BD706" s="53"/>
    </row>
    <row r="707" spans="1:56">
      <c r="A707" s="88">
        <v>706</v>
      </c>
      <c r="B707" s="116">
        <v>0.58707808817989915</v>
      </c>
      <c r="C707" s="116">
        <v>0.78276251458224388</v>
      </c>
      <c r="D707" s="116">
        <v>0.96091673891785945</v>
      </c>
      <c r="E707" s="116">
        <v>0.90635160081140209</v>
      </c>
      <c r="F707" s="116">
        <v>0.29709947351305543</v>
      </c>
      <c r="G707" s="116">
        <v>0.23876895987253688</v>
      </c>
      <c r="H707" s="116">
        <v>0.57806621369486355</v>
      </c>
      <c r="I707" s="116">
        <v>0.98163382409763655</v>
      </c>
      <c r="J707" s="116">
        <v>0.36800592832879131</v>
      </c>
      <c r="K707" s="97">
        <v>0.24974059355997436</v>
      </c>
      <c r="L707" s="98"/>
      <c r="M707" s="99">
        <v>706</v>
      </c>
      <c r="N707" s="119">
        <v>0.2200350936120426</v>
      </c>
      <c r="O707" s="119">
        <v>0.78155699170514359</v>
      </c>
      <c r="P707" s="119">
        <v>1.7614248497685585</v>
      </c>
      <c r="Q707" s="119">
        <v>1.3186181631381724</v>
      </c>
      <c r="R707" s="119">
        <v>-0.53276112563380207</v>
      </c>
      <c r="S707" s="119">
        <v>-0.71026806441062573</v>
      </c>
      <c r="T707" s="119">
        <v>0.19694884088960976</v>
      </c>
      <c r="U707" s="116">
        <v>2.0887264796767777</v>
      </c>
      <c r="V707" s="116">
        <v>-0.33713934785587124</v>
      </c>
      <c r="W707" s="91">
        <v>-0.67530629216821225</v>
      </c>
      <c r="X707" s="53"/>
      <c r="Y707" s="92">
        <v>706</v>
      </c>
      <c r="Z707" s="116">
        <f>(幕後結果!$AB$2+幕後結果!$AB$4*幕後結果_最佳化!$N1708)*12/3</f>
        <v>0.61360822775787804</v>
      </c>
      <c r="AA707" s="116">
        <f>(幕後結果!$AC$2+幕後結果!$AC$4*幕後結果_最佳化!$O1708)*12/3</f>
        <v>0.83747190313246078</v>
      </c>
      <c r="AB707" s="116">
        <f>(幕後結果!$AD$2+幕後結果!$AD$4*幕後結果_最佳化!$P1708)*12/3</f>
        <v>1.4932257873078978</v>
      </c>
      <c r="AC707" s="116">
        <f>(幕後結果!$AE$2+幕後結果!$AE$4*幕後結果_最佳化!$Q1708)*12/3</f>
        <v>1.3405494176476374</v>
      </c>
      <c r="AD707" s="116">
        <f>(幕後結果!$AF$2+幕後結果!$AF$4*幕後結果_最佳化!$R1708)*12/3</f>
        <v>-0.46294426123147764</v>
      </c>
      <c r="AE707" s="116">
        <f>(幕後結果!$AG$2+幕後結果!$AG$4*幕後結果_最佳化!$S1708)*12/3</f>
        <v>0.67370555669024224</v>
      </c>
      <c r="AF707" s="116">
        <f>(幕後結果!$AH$2+幕後結果!$AH$4*幕後結果_最佳化!$T1708)*12/3</f>
        <v>0.25626854051852749</v>
      </c>
      <c r="AG707" s="116">
        <f>(幕後結果!$AI$2+幕後結果!$AI$4*幕後結果_最佳化!$U1708)*12/3</f>
        <v>0.88250097614489087</v>
      </c>
      <c r="AH707" s="116">
        <f>(幕後結果!$AJ$2+幕後結果!$AJ$4*幕後結果_最佳化!$V1708)*12/3</f>
        <v>0.32759199706645742</v>
      </c>
      <c r="AI707" s="93">
        <f>(幕後結果!$AK$2+幕後結果!$AK$4*幕後結果_最佳化!$W1708)*12/3</f>
        <v>0.45720597540481034</v>
      </c>
      <c r="AJ707" s="53"/>
      <c r="AK707" s="53"/>
      <c r="AL707" s="53"/>
      <c r="AM707" s="101">
        <v>706</v>
      </c>
      <c r="AN707" s="120">
        <f t="shared" si="131"/>
        <v>0.13926399515910939</v>
      </c>
      <c r="AO707" s="120">
        <f t="shared" si="132"/>
        <v>0.31187367168012237</v>
      </c>
      <c r="AP707" s="120">
        <f t="shared" si="133"/>
        <v>2.2795468464260827E-2</v>
      </c>
      <c r="AQ707" s="120">
        <f t="shared" si="134"/>
        <v>5.3991850005470542E-2</v>
      </c>
      <c r="AR707" s="120">
        <f t="shared" si="135"/>
        <v>5.4833619722246867E-2</v>
      </c>
      <c r="AS707" s="120">
        <f t="shared" si="136"/>
        <v>7.2504104859079307E-2</v>
      </c>
      <c r="AT707" s="120">
        <f t="shared" si="137"/>
        <v>2.2774754912671186E-2</v>
      </c>
      <c r="AU707" s="120">
        <f t="shared" si="138"/>
        <v>9.6856808106406539E-2</v>
      </c>
      <c r="AV707" s="120">
        <f t="shared" si="139"/>
        <v>2.5096440144201555E-2</v>
      </c>
      <c r="AW707" s="120">
        <f t="shared" si="140"/>
        <v>0.20000928694643147</v>
      </c>
      <c r="AX707" s="120">
        <f t="shared" si="141"/>
        <v>1</v>
      </c>
      <c r="AY707" s="120">
        <f>SUMPRODUCT(AN707:AW707,幕後結果_最佳化!$Z$1005:$AI$1005)</f>
        <v>0.19342055961215457</v>
      </c>
      <c r="AZ707" s="120">
        <f>(SUMPRODUCT(AN707:AW707,MMULT(AN707:AW707,幕後結果!$AB$9:$AK$18)))*252</f>
        <v>2.9845040069953012E-2</v>
      </c>
      <c r="BA707" s="120">
        <f t="shared" si="142"/>
        <v>0.17275717082064354</v>
      </c>
      <c r="BB707" s="115">
        <f t="shared" si="143"/>
        <v>0.87128400457787647</v>
      </c>
      <c r="BC707" s="53"/>
      <c r="BD707" s="53"/>
    </row>
    <row r="708" spans="1:56">
      <c r="A708" s="88">
        <v>707</v>
      </c>
      <c r="B708" s="116">
        <v>0.76069287942702024</v>
      </c>
      <c r="C708" s="116">
        <v>0.41582202963898607</v>
      </c>
      <c r="D708" s="116">
        <v>0.32331506767300588</v>
      </c>
      <c r="E708" s="116">
        <v>0.3736525464380982</v>
      </c>
      <c r="F708" s="116">
        <v>0.26687231785447652</v>
      </c>
      <c r="G708" s="116">
        <v>0.31493747587880971</v>
      </c>
      <c r="H708" s="116">
        <v>5.8673247003452333E-2</v>
      </c>
      <c r="I708" s="116">
        <v>7.2589817828465186E-2</v>
      </c>
      <c r="J708" s="116">
        <v>1.1234691532853835E-2</v>
      </c>
      <c r="K708" s="97">
        <v>0.23423186668319795</v>
      </c>
      <c r="L708" s="98"/>
      <c r="M708" s="99">
        <v>707</v>
      </c>
      <c r="N708" s="119">
        <v>0.70853313775654592</v>
      </c>
      <c r="O708" s="119">
        <v>-0.21259347760070046</v>
      </c>
      <c r="P708" s="119">
        <v>-0.45844866535185458</v>
      </c>
      <c r="Q708" s="119">
        <v>-0.32219484059068021</v>
      </c>
      <c r="R708" s="119">
        <v>-0.62229997792555347</v>
      </c>
      <c r="S708" s="119">
        <v>-0.48190286361926771</v>
      </c>
      <c r="T708" s="119">
        <v>-1.5660090691316384</v>
      </c>
      <c r="U708" s="116">
        <v>-1.4567708836295319</v>
      </c>
      <c r="V708" s="116">
        <v>-2.2823381632176276</v>
      </c>
      <c r="W708" s="91">
        <v>-0.72498092388334168</v>
      </c>
      <c r="X708" s="53"/>
      <c r="Y708" s="92">
        <v>707</v>
      </c>
      <c r="Z708" s="116">
        <f>(幕後結果!$AB$2+幕後結果!$AB$4*幕後結果_最佳化!$N1709)*12/3</f>
        <v>1.3967668958945225</v>
      </c>
      <c r="AA708" s="116">
        <f>(幕後結果!$AC$2+幕後結果!$AC$4*幕後結果_最佳化!$O1709)*12/3</f>
        <v>9.9064214300530806E-2</v>
      </c>
      <c r="AB708" s="116">
        <f>(幕後結果!$AD$2+幕後結果!$AD$4*幕後結果_最佳化!$P1709)*12/3</f>
        <v>-0.18835089846692762</v>
      </c>
      <c r="AC708" s="116">
        <f>(幕後結果!$AE$2+幕後結果!$AE$4*幕後結果_最佳化!$Q1709)*12/3</f>
        <v>-0.13909837302129574</v>
      </c>
      <c r="AD708" s="116">
        <f>(幕後結果!$AF$2+幕後結果!$AF$4*幕後結果_最佳化!$R1709)*12/3</f>
        <v>-0.70773913430800894</v>
      </c>
      <c r="AE708" s="116">
        <f>(幕後結果!$AG$2+幕後結果!$AG$4*幕後結果_最佳化!$S1709)*12/3</f>
        <v>0.22237420467026148</v>
      </c>
      <c r="AF708" s="116">
        <f>(幕後結果!$AH$2+幕後結果!$AH$4*幕後結果_最佳化!$T1709)*12/3</f>
        <v>-0.79851904121896078</v>
      </c>
      <c r="AG708" s="116">
        <f>(幕後結果!$AI$2+幕後結果!$AI$4*幕後結果_最佳化!$U1709)*12/3</f>
        <v>-0.68865937063680638</v>
      </c>
      <c r="AH708" s="116">
        <f>(幕後結果!$AJ$2+幕後結果!$AJ$4*幕後結果_最佳化!$V1709)*12/3</f>
        <v>-1.8610108568100394</v>
      </c>
      <c r="AI708" s="93">
        <f>(幕後結果!$AK$2+幕後結果!$AK$4*幕後結果_最佳化!$W1709)*12/3</f>
        <v>-1.1378853301756109</v>
      </c>
      <c r="AJ708" s="53"/>
      <c r="AK708" s="53"/>
      <c r="AL708" s="53"/>
      <c r="AM708" s="101">
        <v>707</v>
      </c>
      <c r="AN708" s="120">
        <f t="shared" ref="AN708:AN771" si="144">B1709/SUM($B1709:$K1709)</f>
        <v>0.13913516144427091</v>
      </c>
      <c r="AO708" s="120">
        <f t="shared" ref="AO708:AO771" si="145">C1709/SUM($B1709:$K1709)</f>
        <v>0.1602224605839479</v>
      </c>
      <c r="AP708" s="120">
        <f t="shared" ref="AP708:AP771" si="146">D1709/SUM($B1709:$K1709)</f>
        <v>0.16066483706740811</v>
      </c>
      <c r="AQ708" s="120">
        <f t="shared" ref="AQ708:AQ771" si="147">E1709/SUM($B1709:$K1709)</f>
        <v>0.16862401102925659</v>
      </c>
      <c r="AR708" s="120">
        <f t="shared" ref="AR708:AR771" si="148">F1709/SUM($B1709:$K1709)</f>
        <v>6.9078393872394339E-2</v>
      </c>
      <c r="AS708" s="120">
        <f t="shared" ref="AS708:AS771" si="149">G1709/SUM($B1709:$K1709)</f>
        <v>0.13993144432974847</v>
      </c>
      <c r="AT708" s="120">
        <f t="shared" ref="AT708:AT771" si="150">H1709/SUM($B1709:$K1709)</f>
        <v>2.0751524609454629E-2</v>
      </c>
      <c r="AU708" s="120">
        <f t="shared" ref="AU708:AU771" si="151">I1709/SUM($B1709:$K1709)</f>
        <v>3.7196921895867999E-2</v>
      </c>
      <c r="AV708" s="120">
        <f t="shared" ref="AV708:AV771" si="152">J1709/SUM($B1709:$K1709)</f>
        <v>8.392919412045192E-4</v>
      </c>
      <c r="AW708" s="120">
        <f t="shared" ref="AW708:AW771" si="153">K1709/SUM($B1709:$K1709)</f>
        <v>0.10355595322644649</v>
      </c>
      <c r="AX708" s="120">
        <f t="shared" ref="AX708:AX771" si="154">SUM(AN708:AW708)</f>
        <v>0.99999999999999989</v>
      </c>
      <c r="AY708" s="120">
        <f>SUMPRODUCT(AN708:AW708,幕後結果_最佳化!$Z$1005:$AI$1005)</f>
        <v>0.16647181101508046</v>
      </c>
      <c r="AZ708" s="120">
        <f>(SUMPRODUCT(AN708:AW708,MMULT(AN708:AW708,幕後結果!$AB$9:$AK$18)))*252</f>
        <v>3.4484978662055181E-2</v>
      </c>
      <c r="BA708" s="120">
        <f t="shared" ref="BA708:BA771" si="155">AZ708^0.5</f>
        <v>0.18570131572515899</v>
      </c>
      <c r="BB708" s="115">
        <f t="shared" ref="BB708:BB771" si="156">(AY708-$BC$2)/$BA708</f>
        <v>0.66543314748490412</v>
      </c>
      <c r="BC708" s="53"/>
      <c r="BD708" s="53"/>
    </row>
    <row r="709" spans="1:56">
      <c r="A709" s="88">
        <v>708</v>
      </c>
      <c r="B709" s="116">
        <v>0.5106927630828717</v>
      </c>
      <c r="C709" s="116">
        <v>3.3069518766430051E-2</v>
      </c>
      <c r="D709" s="116">
        <v>0.44647186466389921</v>
      </c>
      <c r="E709" s="116">
        <v>0.45879723254248739</v>
      </c>
      <c r="F709" s="116">
        <v>0.34856526159947188</v>
      </c>
      <c r="G709" s="116">
        <v>0.61952248052262493</v>
      </c>
      <c r="H709" s="116">
        <v>0.92947940598649392</v>
      </c>
      <c r="I709" s="116">
        <v>0.61931569787233998</v>
      </c>
      <c r="J709" s="116">
        <v>0.86335793736345701</v>
      </c>
      <c r="K709" s="97">
        <v>0.37058353775646213</v>
      </c>
      <c r="L709" s="98"/>
      <c r="M709" s="99">
        <v>708</v>
      </c>
      <c r="N709" s="119">
        <v>2.6805992222542565E-2</v>
      </c>
      <c r="O709" s="119">
        <v>-1.8374801952224491</v>
      </c>
      <c r="P709" s="119">
        <v>-0.13458028594107402</v>
      </c>
      <c r="Q709" s="119">
        <v>-0.10346432114721966</v>
      </c>
      <c r="R709" s="119">
        <v>-0.38919686387901747</v>
      </c>
      <c r="S709" s="119">
        <v>0.30422689123337432</v>
      </c>
      <c r="T709" s="119">
        <v>1.4719247915501652</v>
      </c>
      <c r="U709" s="116">
        <v>0.3036840584881158</v>
      </c>
      <c r="V709" s="116">
        <v>1.0955308783902702</v>
      </c>
      <c r="W709" s="91">
        <v>-0.33030822927039605</v>
      </c>
      <c r="X709" s="53"/>
      <c r="Y709" s="92">
        <v>708</v>
      </c>
      <c r="Z709" s="116">
        <f>(幕後結果!$AB$2+幕後結果!$AB$4*幕後結果_最佳化!$N1710)*12/3</f>
        <v>0.30382388470188693</v>
      </c>
      <c r="AA709" s="116">
        <f>(幕後結果!$AC$2+幕後結果!$AC$4*幕後結果_最佳化!$O1710)*12/3</f>
        <v>-1.0315519451024184</v>
      </c>
      <c r="AB709" s="116">
        <f>(幕後結果!$AD$2+幕後結果!$AD$4*幕後結果_最佳化!$P1710)*12/3</f>
        <v>-0.18165476756249632</v>
      </c>
      <c r="AC709" s="116">
        <f>(幕後結果!$AE$2+幕後結果!$AE$4*幕後結果_最佳化!$Q1710)*12/3</f>
        <v>-0.13192825307308875</v>
      </c>
      <c r="AD709" s="116">
        <f>(幕後結果!$AF$2+幕後結果!$AF$4*幕後結果_最佳化!$R1710)*12/3</f>
        <v>-0.630130731353576</v>
      </c>
      <c r="AE709" s="116">
        <f>(幕後結果!$AG$2+幕後結果!$AG$4*幕後結果_最佳化!$S1710)*12/3</f>
        <v>0.56490873795890162</v>
      </c>
      <c r="AF709" s="116">
        <f>(幕後結果!$AH$2+幕後結果!$AH$4*幕後結果_最佳化!$T1710)*12/3</f>
        <v>0.48456279210915826</v>
      </c>
      <c r="AG709" s="116">
        <f>(幕後結果!$AI$2+幕後結果!$AI$4*幕後結果_最佳化!$U1710)*12/3</f>
        <v>-0.11328443671837096</v>
      </c>
      <c r="AH709" s="116">
        <f>(幕後結果!$AJ$2+幕後結果!$AJ$4*幕後結果_最佳化!$V1710)*12/3</f>
        <v>0.29435833516545357</v>
      </c>
      <c r="AI709" s="93">
        <f>(幕後結果!$AK$2+幕後結果!$AK$4*幕後結果_最佳化!$W1710)*12/3</f>
        <v>0.54030134115195816</v>
      </c>
      <c r="AJ709" s="53"/>
      <c r="AK709" s="53"/>
      <c r="AL709" s="53"/>
      <c r="AM709" s="101">
        <v>708</v>
      </c>
      <c r="AN709" s="120">
        <f t="shared" si="144"/>
        <v>3.1706160583498171E-2</v>
      </c>
      <c r="AO709" s="120">
        <f t="shared" si="145"/>
        <v>0.18508783349315916</v>
      </c>
      <c r="AP709" s="120">
        <f t="shared" si="146"/>
        <v>0.12733971626233265</v>
      </c>
      <c r="AQ709" s="120">
        <f t="shared" si="147"/>
        <v>0.11006133719495936</v>
      </c>
      <c r="AR709" s="120">
        <f t="shared" si="148"/>
        <v>0.11562219315016604</v>
      </c>
      <c r="AS709" s="120">
        <f t="shared" si="149"/>
        <v>6.3815266494948002E-3</v>
      </c>
      <c r="AT709" s="120">
        <f t="shared" si="150"/>
        <v>0.12890264209237279</v>
      </c>
      <c r="AU709" s="120">
        <f t="shared" si="151"/>
        <v>3.1531480555769834E-2</v>
      </c>
      <c r="AV709" s="120">
        <f t="shared" si="152"/>
        <v>0.14897621919048507</v>
      </c>
      <c r="AW709" s="120">
        <f t="shared" si="153"/>
        <v>0.11439089082776224</v>
      </c>
      <c r="AX709" s="120">
        <f t="shared" si="154"/>
        <v>1.0000000000000002</v>
      </c>
      <c r="AY709" s="120">
        <f>SUMPRODUCT(AN709:AW709,幕後結果_最佳化!$Z$1005:$AI$1005)</f>
        <v>9.3668704857526042E-3</v>
      </c>
      <c r="AZ709" s="120">
        <f>(SUMPRODUCT(AN709:AW709,MMULT(AN709:AW709,幕後結果!$AB$9:$AK$18)))*252</f>
        <v>2.2315463731037561E-2</v>
      </c>
      <c r="BA709" s="120">
        <f t="shared" si="155"/>
        <v>0.14938361265894448</v>
      </c>
      <c r="BB709" s="115">
        <f t="shared" si="156"/>
        <v>-0.22447662710371311</v>
      </c>
      <c r="BC709" s="53"/>
      <c r="BD709" s="53"/>
    </row>
    <row r="710" spans="1:56">
      <c r="A710" s="88">
        <v>709</v>
      </c>
      <c r="B710" s="116">
        <v>0.28015915529234325</v>
      </c>
      <c r="C710" s="116">
        <v>0.71548054588078447</v>
      </c>
      <c r="D710" s="116">
        <v>0.3139341057557492</v>
      </c>
      <c r="E710" s="116">
        <v>0.91523381892190003</v>
      </c>
      <c r="F710" s="116">
        <v>0.21334125218350719</v>
      </c>
      <c r="G710" s="116">
        <v>0.66829891727038215</v>
      </c>
      <c r="H710" s="116">
        <v>0.49211892778717425</v>
      </c>
      <c r="I710" s="116">
        <v>0.55163588936146657</v>
      </c>
      <c r="J710" s="116">
        <v>0.39220792848168928</v>
      </c>
      <c r="K710" s="97">
        <v>0.11498760475521053</v>
      </c>
      <c r="L710" s="98"/>
      <c r="M710" s="99">
        <v>709</v>
      </c>
      <c r="N710" s="119">
        <v>-0.58236877305443457</v>
      </c>
      <c r="O710" s="119">
        <v>0.56946751775789128</v>
      </c>
      <c r="P710" s="119">
        <v>-0.48472953695368992</v>
      </c>
      <c r="Q710" s="119">
        <v>1.3737079682191711</v>
      </c>
      <c r="R710" s="119">
        <v>-0.79488138353366788</v>
      </c>
      <c r="S710" s="119">
        <v>0.43522080097459548</v>
      </c>
      <c r="T710" s="119">
        <v>-1.9756203533831906E-2</v>
      </c>
      <c r="U710" s="116">
        <v>0.12979550252843522</v>
      </c>
      <c r="V710" s="116">
        <v>-0.27356900376574544</v>
      </c>
      <c r="W710" s="91">
        <v>-1.2004227197731898</v>
      </c>
      <c r="X710" s="53"/>
      <c r="Y710" s="92">
        <v>709</v>
      </c>
      <c r="Z710" s="116">
        <f>(幕後結果!$AB$2+幕後結果!$AB$4*幕後結果_最佳化!$N1711)*12/3</f>
        <v>-0.67280335783348866</v>
      </c>
      <c r="AA710" s="116">
        <f>(幕後結果!$AC$2+幕後結果!$AC$4*幕後結果_最佳化!$O1711)*12/3</f>
        <v>0.72666012183828566</v>
      </c>
      <c r="AB710" s="116">
        <f>(幕後結果!$AD$2+幕後結果!$AD$4*幕後結果_最佳化!$P1711)*12/3</f>
        <v>-0.41509744833476719</v>
      </c>
      <c r="AC710" s="116">
        <f>(幕後結果!$AE$2+幕後結果!$AE$4*幕後結果_最佳化!$Q1711)*12/3</f>
        <v>0.95785806629442016</v>
      </c>
      <c r="AD710" s="116">
        <f>(幕後結果!$AF$2+幕後結果!$AF$4*幕後結果_最佳化!$R1711)*12/3</f>
        <v>-1.008589934164001</v>
      </c>
      <c r="AE710" s="116">
        <f>(幕後結果!$AG$2+幕後結果!$AG$4*幕後結果_最佳化!$S1711)*12/3</f>
        <v>1.1303841531769887</v>
      </c>
      <c r="AF710" s="116">
        <f>(幕後結果!$AH$2+幕後結果!$AH$4*幕後結果_最佳化!$T1711)*12/3</f>
        <v>-5.6535060505921976E-2</v>
      </c>
      <c r="AG710" s="116">
        <f>(幕後結果!$AI$2+幕後結果!$AI$4*幕後結果_最佳化!$U1711)*12/3</f>
        <v>0.18957383961384625</v>
      </c>
      <c r="AH710" s="116">
        <f>(幕後結果!$AJ$2+幕後結果!$AJ$4*幕後結果_最佳化!$V1711)*12/3</f>
        <v>-0.48218273896789637</v>
      </c>
      <c r="AI710" s="93">
        <f>(幕後結果!$AK$2+幕後結果!$AK$4*幕後結果_最佳化!$W1711)*12/3</f>
        <v>-0.53797135796900786</v>
      </c>
      <c r="AJ710" s="53"/>
      <c r="AK710" s="53"/>
      <c r="AL710" s="53"/>
      <c r="AM710" s="101">
        <v>709</v>
      </c>
      <c r="AN710" s="120">
        <f t="shared" si="144"/>
        <v>8.6591795704478988E-2</v>
      </c>
      <c r="AO710" s="120">
        <f t="shared" si="145"/>
        <v>1.1919146069042647E-2</v>
      </c>
      <c r="AP710" s="120">
        <f t="shared" si="146"/>
        <v>8.1510800094220237E-2</v>
      </c>
      <c r="AQ710" s="120">
        <f t="shared" si="147"/>
        <v>0.23237524077660204</v>
      </c>
      <c r="AR710" s="120">
        <f t="shared" si="148"/>
        <v>1.1235663817674173E-2</v>
      </c>
      <c r="AS710" s="120">
        <f t="shared" si="149"/>
        <v>0.15286197774665988</v>
      </c>
      <c r="AT710" s="120">
        <f t="shared" si="150"/>
        <v>0.15611702823877116</v>
      </c>
      <c r="AU710" s="120">
        <f t="shared" si="151"/>
        <v>2.2665728164371752E-2</v>
      </c>
      <c r="AV710" s="120">
        <f t="shared" si="152"/>
        <v>0.12519781479675143</v>
      </c>
      <c r="AW710" s="120">
        <f t="shared" si="153"/>
        <v>0.11952480459142761</v>
      </c>
      <c r="AX710" s="120">
        <f t="shared" si="154"/>
        <v>0.99999999999999978</v>
      </c>
      <c r="AY710" s="120">
        <f>SUMPRODUCT(AN710:AW710,幕後結果_最佳化!$Z$1005:$AI$1005)</f>
        <v>0.11364262419302384</v>
      </c>
      <c r="AZ710" s="120">
        <f>(SUMPRODUCT(AN710:AW710,MMULT(AN710:AW710,幕後結果!$AB$9:$AK$18)))*252</f>
        <v>3.1754234525988183E-2</v>
      </c>
      <c r="BA710" s="120">
        <f t="shared" si="155"/>
        <v>0.17819717878234825</v>
      </c>
      <c r="BB710" s="115">
        <f t="shared" si="156"/>
        <v>0.3969907081381438</v>
      </c>
      <c r="BC710" s="53"/>
      <c r="BD710" s="53"/>
    </row>
    <row r="711" spans="1:56">
      <c r="A711" s="88">
        <v>710</v>
      </c>
      <c r="B711" s="116">
        <v>0.40030235474736764</v>
      </c>
      <c r="C711" s="116">
        <v>0.65857731325112301</v>
      </c>
      <c r="D711" s="116">
        <v>0.32981778080482549</v>
      </c>
      <c r="E711" s="116">
        <v>0.91986748240928717</v>
      </c>
      <c r="F711" s="116">
        <v>0.91970401256094192</v>
      </c>
      <c r="G711" s="116">
        <v>0.27233125513173517</v>
      </c>
      <c r="H711" s="116">
        <v>0.97576607113969205</v>
      </c>
      <c r="I711" s="116">
        <v>0.20122825467355043</v>
      </c>
      <c r="J711" s="116">
        <v>0.64025615110052714</v>
      </c>
      <c r="K711" s="97">
        <v>0.16601564409825187</v>
      </c>
      <c r="L711" s="98"/>
      <c r="M711" s="99">
        <v>710</v>
      </c>
      <c r="N711" s="119">
        <v>-0.25256457265620952</v>
      </c>
      <c r="O711" s="119">
        <v>0.40858345632306864</v>
      </c>
      <c r="P711" s="119">
        <v>-0.44041638262231297</v>
      </c>
      <c r="Q711" s="119">
        <v>1.4041807413584062</v>
      </c>
      <c r="R711" s="119">
        <v>1.4030833857973843</v>
      </c>
      <c r="S711" s="119">
        <v>-0.60577750351460247</v>
      </c>
      <c r="T711" s="119">
        <v>1.9732432269330034</v>
      </c>
      <c r="U711" s="116">
        <v>-0.8372420788547662</v>
      </c>
      <c r="V711" s="116">
        <v>0.35914355789861419</v>
      </c>
      <c r="W711" s="91">
        <v>-0.97003050254522305</v>
      </c>
      <c r="X711" s="53"/>
      <c r="Y711" s="92">
        <v>710</v>
      </c>
      <c r="Z711" s="116">
        <f>(幕後結果!$AB$2+幕後結果!$AB$4*幕後結果_最佳化!$N1712)*12/3</f>
        <v>-0.14406220640865286</v>
      </c>
      <c r="AA711" s="116">
        <f>(幕後結果!$AC$2+幕後結果!$AC$4*幕後結果_最佳化!$O1712)*12/3</f>
        <v>0.59424189788111559</v>
      </c>
      <c r="AB711" s="116">
        <f>(幕後結果!$AD$2+幕後結果!$AD$4*幕後結果_最佳化!$P1712)*12/3</f>
        <v>-0.32557725605753662</v>
      </c>
      <c r="AC711" s="116">
        <f>(幕後結果!$AE$2+幕後結果!$AE$4*幕後結果_最佳化!$Q1712)*12/3</f>
        <v>1.0257152354022769</v>
      </c>
      <c r="AD711" s="116">
        <f>(幕後結果!$AF$2+幕後結果!$AF$4*幕後結果_最佳化!$R1712)*12/3</f>
        <v>0.2707315535290169</v>
      </c>
      <c r="AE711" s="116">
        <f>(幕後結果!$AG$2+幕後結果!$AG$4*幕後結果_最佳化!$S1712)*12/3</f>
        <v>0.45284492784255032</v>
      </c>
      <c r="AF711" s="116">
        <f>(幕後結果!$AH$2+幕後結果!$AH$4*幕後結果_最佳化!$T1712)*12/3</f>
        <v>1.0273749056163286</v>
      </c>
      <c r="AG711" s="116">
        <f>(幕後結果!$AI$2+幕後結果!$AI$4*幕後結果_最佳化!$U1712)*12/3</f>
        <v>-5.0826944600757935E-2</v>
      </c>
      <c r="AH711" s="116">
        <f>(幕後結果!$AJ$2+幕後結果!$AJ$4*幕後結果_最佳化!$V1712)*12/3</f>
        <v>0.24061485434708754</v>
      </c>
      <c r="AI711" s="93">
        <f>(幕後結果!$AK$2+幕後結果!$AK$4*幕後結果_最佳化!$W1712)*12/3</f>
        <v>-6.4952875935024135E-2</v>
      </c>
      <c r="AJ711" s="53"/>
      <c r="AK711" s="53"/>
      <c r="AL711" s="53"/>
      <c r="AM711" s="101">
        <v>710</v>
      </c>
      <c r="AN711" s="120">
        <f t="shared" si="144"/>
        <v>5.6604129907657494E-2</v>
      </c>
      <c r="AO711" s="120">
        <f t="shared" si="145"/>
        <v>8.0403886575913464E-2</v>
      </c>
      <c r="AP711" s="120">
        <f t="shared" si="146"/>
        <v>0.17806227447553966</v>
      </c>
      <c r="AQ711" s="120">
        <f t="shared" si="147"/>
        <v>0.10849832225482196</v>
      </c>
      <c r="AR711" s="120">
        <f t="shared" si="148"/>
        <v>0.17880748953125777</v>
      </c>
      <c r="AS711" s="120">
        <f t="shared" si="149"/>
        <v>2.9046395459332738E-2</v>
      </c>
      <c r="AT711" s="120">
        <f t="shared" si="150"/>
        <v>9.5311813227434414E-2</v>
      </c>
      <c r="AU711" s="120">
        <f t="shared" si="151"/>
        <v>0.10576928547568408</v>
      </c>
      <c r="AV711" s="120">
        <f t="shared" si="152"/>
        <v>0.13203953670430091</v>
      </c>
      <c r="AW711" s="120">
        <f t="shared" si="153"/>
        <v>3.5456866388057472E-2</v>
      </c>
      <c r="AX711" s="120">
        <f t="shared" si="154"/>
        <v>1</v>
      </c>
      <c r="AY711" s="120">
        <f>SUMPRODUCT(AN711:AW711,幕後結果_最佳化!$Z$1005:$AI$1005)</f>
        <v>-4.2230077132598728E-2</v>
      </c>
      <c r="AZ711" s="120">
        <f>(SUMPRODUCT(AN711:AW711,MMULT(AN711:AW711,幕後結果!$AB$9:$AK$18)))*252</f>
        <v>2.4650754165654747E-2</v>
      </c>
      <c r="BA711" s="120">
        <f t="shared" si="155"/>
        <v>0.15700558641543538</v>
      </c>
      <c r="BB711" s="115">
        <f t="shared" si="156"/>
        <v>-0.54221049757647033</v>
      </c>
      <c r="BC711" s="53"/>
      <c r="BD711" s="53"/>
    </row>
    <row r="712" spans="1:56">
      <c r="A712" s="88">
        <v>711</v>
      </c>
      <c r="B712" s="116">
        <v>0.18747606273613804</v>
      </c>
      <c r="C712" s="116">
        <v>0.97217532589899958</v>
      </c>
      <c r="D712" s="116">
        <v>0.34088261769076422</v>
      </c>
      <c r="E712" s="116">
        <v>0.48648029763718825</v>
      </c>
      <c r="F712" s="116">
        <v>0.96098543097405575</v>
      </c>
      <c r="G712" s="116">
        <v>0.58954074965167091</v>
      </c>
      <c r="H712" s="116">
        <v>0.33146930746245529</v>
      </c>
      <c r="I712" s="116">
        <v>0.72330915385078787</v>
      </c>
      <c r="J712" s="116">
        <v>0.7040699454981687</v>
      </c>
      <c r="K712" s="97">
        <v>0.79744084070536547</v>
      </c>
      <c r="L712" s="98"/>
      <c r="M712" s="99">
        <v>711</v>
      </c>
      <c r="N712" s="119">
        <v>-0.88723549607589847</v>
      </c>
      <c r="O712" s="119">
        <v>1.9137715811740805</v>
      </c>
      <c r="P712" s="119">
        <v>-0.41005549981161815</v>
      </c>
      <c r="Q712" s="119">
        <v>-3.3895357458096791E-2</v>
      </c>
      <c r="R712" s="119">
        <v>1.7622377405771981</v>
      </c>
      <c r="S712" s="119">
        <v>0.22636377420160794</v>
      </c>
      <c r="T712" s="119">
        <v>-0.43585957732984887</v>
      </c>
      <c r="U712" s="116">
        <v>0.5927003722203309</v>
      </c>
      <c r="V712" s="116">
        <v>0.53614244264598543</v>
      </c>
      <c r="W712" s="91">
        <v>0.83251499364565018</v>
      </c>
      <c r="X712" s="53"/>
      <c r="Y712" s="92">
        <v>711</v>
      </c>
      <c r="Z712" s="116">
        <f>(幕後結果!$AB$2+幕後結果!$AB$4*幕後結果_最佳化!$N1713)*12/3</f>
        <v>-1.1615648168047457</v>
      </c>
      <c r="AA712" s="116">
        <f>(幕後結果!$AC$2+幕後結果!$AC$4*幕後結果_最佳化!$O1713)*12/3</f>
        <v>1.7068166405402299</v>
      </c>
      <c r="AB712" s="116">
        <f>(幕後結果!$AD$2+幕後結果!$AD$4*幕後結果_最佳化!$P1713)*12/3</f>
        <v>-0.32979375027630564</v>
      </c>
      <c r="AC712" s="116">
        <f>(幕後結果!$AE$2+幕後結果!$AE$4*幕後結果_最佳化!$Q1713)*12/3</f>
        <v>-3.4684274891933597E-2</v>
      </c>
      <c r="AD712" s="116">
        <f>(幕後結果!$AF$2+幕後結果!$AF$4*幕後結果_最佳化!$R1713)*12/3</f>
        <v>0.34821216935704324</v>
      </c>
      <c r="AE712" s="116">
        <f>(幕後結果!$AG$2+幕後結果!$AG$4*幕後結果_最佳化!$S1713)*12/3</f>
        <v>0.62218939785045002</v>
      </c>
      <c r="AF712" s="116">
        <f>(幕後結果!$AH$2+幕後結果!$AH$4*幕後結果_最佳化!$T1713)*12/3</f>
        <v>-5.3920108167811481E-2</v>
      </c>
      <c r="AG712" s="116">
        <f>(幕後結果!$AI$2+幕後結果!$AI$4*幕後結果_最佳化!$U1713)*12/3</f>
        <v>0.72792450962145139</v>
      </c>
      <c r="AH712" s="116">
        <f>(幕後結果!$AJ$2+幕後結果!$AJ$4*幕後結果_最佳化!$V1713)*12/3</f>
        <v>0.19948914630501444</v>
      </c>
      <c r="AI712" s="93">
        <f>(幕後結果!$AK$2+幕後結果!$AK$4*幕後結果_最佳化!$W1713)*12/3</f>
        <v>0.81388849353474557</v>
      </c>
      <c r="AJ712" s="53"/>
      <c r="AK712" s="53"/>
      <c r="AL712" s="53"/>
      <c r="AM712" s="101">
        <v>711</v>
      </c>
      <c r="AN712" s="120">
        <f t="shared" si="144"/>
        <v>0.13913180361506519</v>
      </c>
      <c r="AO712" s="120">
        <f t="shared" si="145"/>
        <v>9.7813948411800411E-2</v>
      </c>
      <c r="AP712" s="120">
        <f t="shared" si="146"/>
        <v>0.12198172891987348</v>
      </c>
      <c r="AQ712" s="120">
        <f t="shared" si="147"/>
        <v>0.11603387423511492</v>
      </c>
      <c r="AR712" s="120">
        <f t="shared" si="148"/>
        <v>4.4458988187763525E-2</v>
      </c>
      <c r="AS712" s="120">
        <f t="shared" si="149"/>
        <v>9.12914976658417E-2</v>
      </c>
      <c r="AT712" s="120">
        <f t="shared" si="150"/>
        <v>9.6811612703927713E-2</v>
      </c>
      <c r="AU712" s="120">
        <f t="shared" si="151"/>
        <v>0.12383760346772332</v>
      </c>
      <c r="AV712" s="120">
        <f t="shared" si="152"/>
        <v>6.3516848640687532E-2</v>
      </c>
      <c r="AW712" s="120">
        <f t="shared" si="153"/>
        <v>0.10512209415220224</v>
      </c>
      <c r="AX712" s="120">
        <f t="shared" si="154"/>
        <v>0.99999999999999989</v>
      </c>
      <c r="AY712" s="120">
        <f>SUMPRODUCT(AN712:AW712,幕後結果_最佳化!$Z$1005:$AI$1005)</f>
        <v>0.1159804432711545</v>
      </c>
      <c r="AZ712" s="120">
        <f>(SUMPRODUCT(AN712:AW712,MMULT(AN712:AW712,幕後結果!$AB$9:$AK$18)))*252</f>
        <v>3.0489664107883539E-2</v>
      </c>
      <c r="BA712" s="120">
        <f t="shared" si="155"/>
        <v>0.17461289788524656</v>
      </c>
      <c r="BB712" s="115">
        <f t="shared" si="156"/>
        <v>0.41852832268543</v>
      </c>
      <c r="BC712" s="53"/>
      <c r="BD712" s="53"/>
    </row>
    <row r="713" spans="1:56">
      <c r="A713" s="88">
        <v>712</v>
      </c>
      <c r="B713" s="116">
        <v>8.0256477946234028E-2</v>
      </c>
      <c r="C713" s="116">
        <v>0.14382813123621596</v>
      </c>
      <c r="D713" s="116">
        <v>0.93458789819777865</v>
      </c>
      <c r="E713" s="116">
        <v>0.41946280122307789</v>
      </c>
      <c r="F713" s="116">
        <v>0.64390731396208012</v>
      </c>
      <c r="G713" s="116">
        <v>0.45298066122695158</v>
      </c>
      <c r="H713" s="116">
        <v>0.9623201688081755</v>
      </c>
      <c r="I713" s="116">
        <v>0.20329461927927195</v>
      </c>
      <c r="J713" s="116">
        <v>0.38597797352706609</v>
      </c>
      <c r="K713" s="97">
        <v>0.81413471924319714</v>
      </c>
      <c r="L713" s="98"/>
      <c r="M713" s="99">
        <v>712</v>
      </c>
      <c r="N713" s="119">
        <v>-1.4033484539458516</v>
      </c>
      <c r="O713" s="119">
        <v>-1.0632771981848679</v>
      </c>
      <c r="P713" s="119">
        <v>1.5108596874362463</v>
      </c>
      <c r="Q713" s="119">
        <v>-0.2032679529746797</v>
      </c>
      <c r="R713" s="119">
        <v>0.36892266079240049</v>
      </c>
      <c r="S713" s="119">
        <v>-0.11813420383487212</v>
      </c>
      <c r="T713" s="119">
        <v>1.7782691389553034</v>
      </c>
      <c r="U713" s="116">
        <v>-0.82991076402758646</v>
      </c>
      <c r="V713" s="116">
        <v>-0.28981738505664767</v>
      </c>
      <c r="W713" s="91">
        <v>0.89323645124528861</v>
      </c>
      <c r="X713" s="53"/>
      <c r="Y713" s="92">
        <v>712</v>
      </c>
      <c r="Z713" s="116">
        <f>(幕後結果!$AB$2+幕後結果!$AB$4*幕後結果_最佳化!$N1714)*12/3</f>
        <v>-1.9889956356964789</v>
      </c>
      <c r="AA713" s="116">
        <f>(幕後結果!$AC$2+幕後結果!$AC$4*幕後結果_最佳化!$O1714)*12/3</f>
        <v>-0.40241791381673958</v>
      </c>
      <c r="AB713" s="116">
        <f>(幕後結果!$AD$2+幕後結果!$AD$4*幕後結果_最佳化!$P1714)*12/3</f>
        <v>0.85378233064899922</v>
      </c>
      <c r="AC713" s="116">
        <f>(幕後結果!$AE$2+幕後結果!$AE$4*幕後結果_最佳化!$Q1714)*12/3</f>
        <v>-0.15942349240640641</v>
      </c>
      <c r="AD713" s="116">
        <f>(幕後結果!$AF$2+幕後結果!$AF$4*幕後結果_最佳化!$R1714)*12/3</f>
        <v>-0.24432459579758514</v>
      </c>
      <c r="AE713" s="116">
        <f>(幕後結果!$AG$2+幕後結果!$AG$4*幕後結果_最佳化!$S1714)*12/3</f>
        <v>0.26665524213667308</v>
      </c>
      <c r="AF713" s="116">
        <f>(幕後結果!$AH$2+幕後結果!$AH$4*幕後結果_最佳化!$T1714)*12/3</f>
        <v>0.69814025101715804</v>
      </c>
      <c r="AG713" s="116">
        <f>(幕後結果!$AI$2+幕後結果!$AI$4*幕後結果_最佳化!$U1714)*12/3</f>
        <v>-0.38624966334421179</v>
      </c>
      <c r="AH713" s="116">
        <f>(幕後結果!$AJ$2+幕後結果!$AJ$4*幕後結果_最佳化!$V1714)*12/3</f>
        <v>-0.21188487330623432</v>
      </c>
      <c r="AI713" s="93">
        <f>(幕後結果!$AK$2+幕後結果!$AK$4*幕後結果_最佳化!$W1714)*12/3</f>
        <v>0.8264568979142165</v>
      </c>
      <c r="AJ713" s="53"/>
      <c r="AK713" s="53"/>
      <c r="AL713" s="53"/>
      <c r="AM713" s="101">
        <v>712</v>
      </c>
      <c r="AN713" s="120">
        <f t="shared" si="144"/>
        <v>9.2504377007995742E-2</v>
      </c>
      <c r="AO713" s="120">
        <f t="shared" si="145"/>
        <v>0.17996610124123139</v>
      </c>
      <c r="AP713" s="120">
        <f t="shared" si="146"/>
        <v>0.1950888289590719</v>
      </c>
      <c r="AQ713" s="120">
        <f t="shared" si="147"/>
        <v>3.1058578362205894E-2</v>
      </c>
      <c r="AR713" s="120">
        <f t="shared" si="148"/>
        <v>0.20120183930647151</v>
      </c>
      <c r="AS713" s="120">
        <f t="shared" si="149"/>
        <v>2.3951811397731178E-2</v>
      </c>
      <c r="AT713" s="120">
        <f t="shared" si="150"/>
        <v>8.7056047200646282E-3</v>
      </c>
      <c r="AU713" s="120">
        <f t="shared" si="151"/>
        <v>4.4209850409398128E-2</v>
      </c>
      <c r="AV713" s="120">
        <f t="shared" si="152"/>
        <v>0.21958167101923284</v>
      </c>
      <c r="AW713" s="120">
        <f t="shared" si="153"/>
        <v>3.7313375765968652E-3</v>
      </c>
      <c r="AX713" s="120">
        <f t="shared" si="154"/>
        <v>1.0000000000000002</v>
      </c>
      <c r="AY713" s="120">
        <f>SUMPRODUCT(AN713:AW713,幕後結果_最佳化!$Z$1005:$AI$1005)</f>
        <v>-5.1865141126604078E-2</v>
      </c>
      <c r="AZ713" s="120">
        <f>(SUMPRODUCT(AN713:AW713,MMULT(AN713:AW713,幕後結果!$AB$9:$AK$18)))*252</f>
        <v>3.0257221735662355E-2</v>
      </c>
      <c r="BA713" s="120">
        <f t="shared" si="155"/>
        <v>0.17394603110063292</v>
      </c>
      <c r="BB713" s="115">
        <f t="shared" si="156"/>
        <v>-0.54479622516813653</v>
      </c>
      <c r="BC713" s="53"/>
      <c r="BD713" s="53"/>
    </row>
    <row r="714" spans="1:56">
      <c r="A714" s="88">
        <v>713</v>
      </c>
      <c r="B714" s="116">
        <v>0.21288838776695029</v>
      </c>
      <c r="C714" s="116">
        <v>0.70409595306259831</v>
      </c>
      <c r="D714" s="116">
        <v>0.89412118822137665</v>
      </c>
      <c r="E714" s="116">
        <v>0.1858325280930766</v>
      </c>
      <c r="F714" s="116">
        <v>0.57840222957152521</v>
      </c>
      <c r="G714" s="116">
        <v>0.70566638322318642</v>
      </c>
      <c r="H714" s="116">
        <v>8.8769554442655885E-2</v>
      </c>
      <c r="I714" s="116">
        <v>0.5113775652429664</v>
      </c>
      <c r="J714" s="116">
        <v>0.51869917474829053</v>
      </c>
      <c r="K714" s="97">
        <v>0.74574317855861461</v>
      </c>
      <c r="L714" s="98"/>
      <c r="M714" s="99">
        <v>713</v>
      </c>
      <c r="N714" s="119">
        <v>-0.79643924455229897</v>
      </c>
      <c r="O714" s="119">
        <v>0.53621771180727451</v>
      </c>
      <c r="P714" s="119">
        <v>1.2487470024670944</v>
      </c>
      <c r="Q714" s="119">
        <v>-0.89335880459324601</v>
      </c>
      <c r="R714" s="119">
        <v>0.19780767523880158</v>
      </c>
      <c r="S714" s="119">
        <v>0.54076838919381454</v>
      </c>
      <c r="T714" s="119">
        <v>-1.348370930381579</v>
      </c>
      <c r="U714" s="116">
        <v>2.8523193877317804E-2</v>
      </c>
      <c r="V714" s="116">
        <v>4.6889056056312356E-2</v>
      </c>
      <c r="W714" s="91">
        <v>0.66115386730545389</v>
      </c>
      <c r="X714" s="53"/>
      <c r="Y714" s="92">
        <v>713</v>
      </c>
      <c r="Z714" s="116">
        <f>(幕後結果!$AB$2+幕後結果!$AB$4*幕後結果_最佳化!$N1715)*12/3</f>
        <v>-1.0160005258779483</v>
      </c>
      <c r="AA714" s="116">
        <f>(幕後結果!$AC$2+幕後結果!$AC$4*幕後結果_最佳化!$O1715)*12/3</f>
        <v>0.71383673021499072</v>
      </c>
      <c r="AB714" s="116">
        <f>(幕後結果!$AD$2+幕後結果!$AD$4*幕後結果_最佳化!$P1715)*12/3</f>
        <v>0.87813418933398102</v>
      </c>
      <c r="AC714" s="116">
        <f>(幕後結果!$AE$2+幕後結果!$AE$4*幕後結果_最佳化!$Q1715)*12/3</f>
        <v>-0.51774434941646774</v>
      </c>
      <c r="AD714" s="116">
        <f>(幕後結果!$AF$2+幕後結果!$AF$4*幕後結果_最佳化!$R1715)*12/3</f>
        <v>-0.29484551851245983</v>
      </c>
      <c r="AE714" s="116">
        <f>(幕後結果!$AG$2+幕後結果!$AG$4*幕後結果_最佳化!$S1715)*12/3</f>
        <v>0.66933721850405759</v>
      </c>
      <c r="AF714" s="116">
        <f>(幕後結果!$AH$2+幕後結果!$AH$4*幕後結果_最佳化!$T1715)*12/3</f>
        <v>-0.63389602605839113</v>
      </c>
      <c r="AG714" s="116">
        <f>(幕後結果!$AI$2+幕後結果!$AI$4*幕後結果_最佳化!$U1715)*12/3</f>
        <v>0.16650161622698301</v>
      </c>
      <c r="AH714" s="116">
        <f>(幕後結果!$AJ$2+幕後結果!$AJ$4*幕後結果_最佳化!$V1715)*12/3</f>
        <v>-0.32056625646018883</v>
      </c>
      <c r="AI714" s="93">
        <f>(幕後結果!$AK$2+幕後結果!$AK$4*幕後結果_最佳化!$W1715)*12/3</f>
        <v>0.57941419883251211</v>
      </c>
      <c r="AJ714" s="53"/>
      <c r="AK714" s="53"/>
      <c r="AL714" s="53"/>
      <c r="AM714" s="101">
        <v>713</v>
      </c>
      <c r="AN714" s="120">
        <f t="shared" si="144"/>
        <v>0.12403227665127037</v>
      </c>
      <c r="AO714" s="120">
        <f t="shared" si="145"/>
        <v>0.12770529967426814</v>
      </c>
      <c r="AP714" s="120">
        <f t="shared" si="146"/>
        <v>0.14067770539594399</v>
      </c>
      <c r="AQ714" s="120">
        <f t="shared" si="147"/>
        <v>0.14606125779282758</v>
      </c>
      <c r="AR714" s="120">
        <f t="shared" si="148"/>
        <v>4.943121970190377E-2</v>
      </c>
      <c r="AS714" s="120">
        <f t="shared" si="149"/>
        <v>0.11458504044302786</v>
      </c>
      <c r="AT714" s="120">
        <f t="shared" si="150"/>
        <v>9.4557583090261577E-2</v>
      </c>
      <c r="AU714" s="120">
        <f t="shared" si="151"/>
        <v>5.0606706343454835E-2</v>
      </c>
      <c r="AV714" s="120">
        <f t="shared" si="152"/>
        <v>1.6850030902392548E-2</v>
      </c>
      <c r="AW714" s="120">
        <f t="shared" si="153"/>
        <v>0.13549288000464912</v>
      </c>
      <c r="AX714" s="120">
        <f t="shared" si="154"/>
        <v>0.99999999999999978</v>
      </c>
      <c r="AY714" s="120">
        <f>SUMPRODUCT(AN714:AW714,幕後結果_最佳化!$Z$1005:$AI$1005)</f>
        <v>0.15013974048608519</v>
      </c>
      <c r="AZ714" s="120">
        <f>(SUMPRODUCT(AN714:AW714,MMULT(AN714:AW714,幕後結果!$AB$9:$AK$18)))*252</f>
        <v>3.052316454752374E-2</v>
      </c>
      <c r="BA714" s="120">
        <f t="shared" si="155"/>
        <v>0.17470879928476338</v>
      </c>
      <c r="BB714" s="115">
        <f t="shared" si="156"/>
        <v>0.61381991591214458</v>
      </c>
      <c r="BC714" s="53"/>
      <c r="BD714" s="53"/>
    </row>
    <row r="715" spans="1:56">
      <c r="A715" s="88">
        <v>714</v>
      </c>
      <c r="B715" s="116">
        <v>0.21315829689701937</v>
      </c>
      <c r="C715" s="116">
        <v>0.1472605532371305</v>
      </c>
      <c r="D715" s="116">
        <v>0.70707601900849193</v>
      </c>
      <c r="E715" s="116">
        <v>0.85988905541232463</v>
      </c>
      <c r="F715" s="116">
        <v>0.30374326766121262</v>
      </c>
      <c r="G715" s="116">
        <v>0.55755682293080966</v>
      </c>
      <c r="H715" s="116">
        <v>0.67736407127657694</v>
      </c>
      <c r="I715" s="116">
        <v>0.81889806930174469</v>
      </c>
      <c r="J715" s="116">
        <v>0.90406414906764598</v>
      </c>
      <c r="K715" s="97">
        <v>0.85972323133617845</v>
      </c>
      <c r="L715" s="98"/>
      <c r="M715" s="99">
        <v>714</v>
      </c>
      <c r="N715" s="119">
        <v>-0.79551052027450087</v>
      </c>
      <c r="O715" s="119">
        <v>-1.0482550651024085</v>
      </c>
      <c r="P715" s="119">
        <v>0.54486268501656088</v>
      </c>
      <c r="Q715" s="119">
        <v>1.0798210194425457</v>
      </c>
      <c r="R715" s="119">
        <v>-0.51366455796803634</v>
      </c>
      <c r="S715" s="119">
        <v>0.14477774481464975</v>
      </c>
      <c r="T715" s="119">
        <v>0.46034046921961702</v>
      </c>
      <c r="U715" s="116">
        <v>0.91117369555464056</v>
      </c>
      <c r="V715" s="116">
        <v>1.3050621028268419</v>
      </c>
      <c r="W715" s="91">
        <v>1.0790766995588252</v>
      </c>
      <c r="X715" s="53"/>
      <c r="Y715" s="92">
        <v>714</v>
      </c>
      <c r="Z715" s="116">
        <f>(幕後結果!$AB$2+幕後結果!$AB$4*幕後結果_最佳化!$N1716)*12/3</f>
        <v>-1.0145115977702825</v>
      </c>
      <c r="AA715" s="116">
        <f>(幕後結果!$AC$2+幕後結果!$AC$4*幕後結果_最佳化!$O1716)*12/3</f>
        <v>-0.42296253023274727</v>
      </c>
      <c r="AB715" s="116">
        <f>(幕後結果!$AD$2+幕後結果!$AD$4*幕後結果_最佳化!$P1716)*12/3</f>
        <v>0.2305236350866243</v>
      </c>
      <c r="AC715" s="116">
        <f>(幕後結果!$AE$2+幕後結果!$AE$4*幕後結果_最佳化!$Q1716)*12/3</f>
        <v>0.74982611341698835</v>
      </c>
      <c r="AD715" s="116">
        <f>(幕後結果!$AF$2+幕後結果!$AF$4*幕後結果_最佳化!$R1716)*12/3</f>
        <v>-0.74681336213546368</v>
      </c>
      <c r="AE715" s="116">
        <f>(幕後結果!$AG$2+幕後結果!$AG$4*幕後結果_最佳化!$S1716)*12/3</f>
        <v>0.7904134967030837</v>
      </c>
      <c r="AF715" s="116">
        <f>(幕後結果!$AH$2+幕後結果!$AH$4*幕後結果_最佳化!$T1716)*12/3</f>
        <v>6.1649109771087167E-2</v>
      </c>
      <c r="AG715" s="116">
        <f>(幕後結果!$AI$2+幕後結果!$AI$4*幕後結果_最佳化!$U1716)*12/3</f>
        <v>0.25839271047302453</v>
      </c>
      <c r="AH715" s="116">
        <f>(幕後結果!$AJ$2+幕後結果!$AJ$4*幕後結果_最佳化!$V1716)*12/3</f>
        <v>0.42857484832665599</v>
      </c>
      <c r="AI715" s="93">
        <f>(幕後結果!$AK$2+幕後結果!$AK$4*幕後結果_最佳化!$W1716)*12/3</f>
        <v>1.3620361988366882</v>
      </c>
      <c r="AJ715" s="53"/>
      <c r="AK715" s="53"/>
      <c r="AL715" s="53"/>
      <c r="AM715" s="101">
        <v>714</v>
      </c>
      <c r="AN715" s="120">
        <f t="shared" si="144"/>
        <v>0.14284395519848764</v>
      </c>
      <c r="AO715" s="120">
        <f t="shared" si="145"/>
        <v>6.80747508664684E-2</v>
      </c>
      <c r="AP715" s="120">
        <f t="shared" si="146"/>
        <v>0.10297981523400335</v>
      </c>
      <c r="AQ715" s="120">
        <f t="shared" si="147"/>
        <v>0.16254197528201814</v>
      </c>
      <c r="AR715" s="120">
        <f t="shared" si="148"/>
        <v>0.14519945335527037</v>
      </c>
      <c r="AS715" s="120">
        <f t="shared" si="149"/>
        <v>0.14089448218439757</v>
      </c>
      <c r="AT715" s="120">
        <f t="shared" si="150"/>
        <v>8.0979580394099943E-2</v>
      </c>
      <c r="AU715" s="120">
        <f t="shared" si="151"/>
        <v>6.3374955972247016E-2</v>
      </c>
      <c r="AV715" s="120">
        <f t="shared" si="152"/>
        <v>8.4319397499998949E-3</v>
      </c>
      <c r="AW715" s="120">
        <f t="shared" si="153"/>
        <v>8.4679091763007669E-2</v>
      </c>
      <c r="AX715" s="120">
        <f t="shared" si="154"/>
        <v>1</v>
      </c>
      <c r="AY715" s="120">
        <f>SUMPRODUCT(AN715:AW715,幕後結果_最佳化!$Z$1005:$AI$1005)</f>
        <v>0.1004042255589991</v>
      </c>
      <c r="AZ715" s="120">
        <f>(SUMPRODUCT(AN715:AW715,MMULT(AN715:AW715,幕後結果!$AB$9:$AK$18)))*252</f>
        <v>3.3212138525873375E-2</v>
      </c>
      <c r="BA715" s="120">
        <f t="shared" si="155"/>
        <v>0.18224197794655703</v>
      </c>
      <c r="BB715" s="115">
        <f t="shared" si="156"/>
        <v>0.31553776032798753</v>
      </c>
      <c r="BC715" s="53"/>
      <c r="BD715" s="53"/>
    </row>
    <row r="716" spans="1:56">
      <c r="A716" s="88">
        <v>715</v>
      </c>
      <c r="B716" s="116">
        <v>0.34176424960845764</v>
      </c>
      <c r="C716" s="116">
        <v>0.93087931327906914</v>
      </c>
      <c r="D716" s="116">
        <v>0.22509308904312264</v>
      </c>
      <c r="E716" s="116">
        <v>0.17042934634646612</v>
      </c>
      <c r="F716" s="116">
        <v>0.34706540771171102</v>
      </c>
      <c r="G716" s="116">
        <v>0.67751547468964368</v>
      </c>
      <c r="H716" s="116">
        <v>0.4812609100444496</v>
      </c>
      <c r="I716" s="116">
        <v>0.85021460622835021</v>
      </c>
      <c r="J716" s="116">
        <v>0.67444798615039181</v>
      </c>
      <c r="K716" s="97">
        <v>0.41702376963639431</v>
      </c>
      <c r="L716" s="98"/>
      <c r="M716" s="99">
        <v>715</v>
      </c>
      <c r="N716" s="119">
        <v>-0.40765292985175516</v>
      </c>
      <c r="O716" s="119">
        <v>1.482371874247457</v>
      </c>
      <c r="P716" s="119">
        <v>-0.75510467541350657</v>
      </c>
      <c r="Q716" s="119">
        <v>-0.95246996211945978</v>
      </c>
      <c r="R716" s="119">
        <v>-0.39325545445068</v>
      </c>
      <c r="S716" s="119">
        <v>0.46076244176127185</v>
      </c>
      <c r="T716" s="119">
        <v>-4.6989218926257945E-2</v>
      </c>
      <c r="U716" s="116">
        <v>1.037354258489245</v>
      </c>
      <c r="V716" s="116">
        <v>0.4522289872336922</v>
      </c>
      <c r="W716" s="91">
        <v>-0.20951331870939066</v>
      </c>
      <c r="X716" s="53"/>
      <c r="Y716" s="92">
        <v>715</v>
      </c>
      <c r="Z716" s="116">
        <f>(幕後結果!$AB$2+幕後結果!$AB$4*幕後結果_最佳化!$N1717)*12/3</f>
        <v>-0.39269941738760777</v>
      </c>
      <c r="AA716" s="116">
        <f>(幕後結果!$AC$2+幕後結果!$AC$4*幕後結果_最佳化!$O1717)*12/3</f>
        <v>1.3726037475947095</v>
      </c>
      <c r="AB716" s="116">
        <f>(幕後結果!$AD$2+幕後結果!$AD$4*幕後結果_最佳化!$P1717)*12/3</f>
        <v>-0.52874500105256772</v>
      </c>
      <c r="AC716" s="116">
        <f>(幕後結果!$AE$2+幕後結果!$AE$4*幕後結果_最佳化!$Q1717)*12/3</f>
        <v>-0.70859165177017991</v>
      </c>
      <c r="AD716" s="116">
        <f>(幕後結果!$AF$2+幕後結果!$AF$4*幕後結果_最佳化!$R1717)*12/3</f>
        <v>-0.81557976399893262</v>
      </c>
      <c r="AE716" s="116">
        <f>(幕後結果!$AG$2+幕後結果!$AG$4*幕後結果_最佳化!$S1717)*12/3</f>
        <v>0.60801452314433913</v>
      </c>
      <c r="AF716" s="116">
        <f>(幕後結果!$AH$2+幕後結果!$AH$4*幕後結果_最佳化!$T1717)*12/3</f>
        <v>-2.5041734233535947E-2</v>
      </c>
      <c r="AG716" s="116">
        <f>(幕後結果!$AI$2+幕後結果!$AI$4*幕後結果_最佳化!$U1717)*12/3</f>
        <v>0.54929272331282641</v>
      </c>
      <c r="AH716" s="116">
        <f>(幕後結果!$AJ$2+幕後結果!$AJ$4*幕後結果_最佳化!$V1717)*12/3</f>
        <v>-8.0518960763413971E-2</v>
      </c>
      <c r="AI716" s="93">
        <f>(幕後結果!$AK$2+幕後結果!$AK$4*幕後結果_最佳化!$W1717)*12/3</f>
        <v>0.10345223261905352</v>
      </c>
      <c r="AJ716" s="53"/>
      <c r="AK716" s="53"/>
      <c r="AL716" s="53"/>
      <c r="AM716" s="101">
        <v>715</v>
      </c>
      <c r="AN716" s="120">
        <f t="shared" si="144"/>
        <v>8.1626536771395988E-2</v>
      </c>
      <c r="AO716" s="120">
        <f t="shared" si="145"/>
        <v>7.7973577199106178E-2</v>
      </c>
      <c r="AP716" s="120">
        <f t="shared" si="146"/>
        <v>0.10816587920432451</v>
      </c>
      <c r="AQ716" s="120">
        <f t="shared" si="147"/>
        <v>0.12168414301938899</v>
      </c>
      <c r="AR716" s="120">
        <f t="shared" si="148"/>
        <v>6.3329434935258999E-2</v>
      </c>
      <c r="AS716" s="120">
        <f t="shared" si="149"/>
        <v>2.7311511804295155E-2</v>
      </c>
      <c r="AT716" s="120">
        <f t="shared" si="150"/>
        <v>0.13884721480348214</v>
      </c>
      <c r="AU716" s="120">
        <f t="shared" si="151"/>
        <v>5.1879579346276634E-2</v>
      </c>
      <c r="AV716" s="120">
        <f t="shared" si="152"/>
        <v>0.19958740755229815</v>
      </c>
      <c r="AW716" s="120">
        <f t="shared" si="153"/>
        <v>0.12959471536417347</v>
      </c>
      <c r="AX716" s="120">
        <f t="shared" si="154"/>
        <v>1.0000000000000002</v>
      </c>
      <c r="AY716" s="120">
        <f>SUMPRODUCT(AN716:AW716,幕後結果_最佳化!$Z$1005:$AI$1005)</f>
        <v>1.8683176758598458E-2</v>
      </c>
      <c r="AZ716" s="120">
        <f>(SUMPRODUCT(AN716:AW716,MMULT(AN716:AW716,幕後結果!$AB$9:$AK$18)))*252</f>
        <v>2.6872662111855149E-2</v>
      </c>
      <c r="BA716" s="120">
        <f t="shared" si="155"/>
        <v>0.16392883246047704</v>
      </c>
      <c r="BB716" s="115">
        <f t="shared" si="156"/>
        <v>-0.14772766253453418</v>
      </c>
      <c r="BC716" s="53"/>
      <c r="BD716" s="53"/>
    </row>
    <row r="717" spans="1:56">
      <c r="A717" s="88">
        <v>716</v>
      </c>
      <c r="B717" s="116">
        <v>0.79858056665826727</v>
      </c>
      <c r="C717" s="116">
        <v>0.68045263004169776</v>
      </c>
      <c r="D717" s="116">
        <v>0.68805911819371635</v>
      </c>
      <c r="E717" s="116">
        <v>0.79679725166840454</v>
      </c>
      <c r="F717" s="116">
        <v>0.75681877588140689</v>
      </c>
      <c r="G717" s="116">
        <v>0.3233494056852253</v>
      </c>
      <c r="H717" s="116">
        <v>0.63703132258992623</v>
      </c>
      <c r="I717" s="116">
        <v>0.54180950823211149</v>
      </c>
      <c r="J717" s="116">
        <v>0.22659132525289793</v>
      </c>
      <c r="K717" s="97">
        <v>0.23794124540566308</v>
      </c>
      <c r="L717" s="98"/>
      <c r="M717" s="99">
        <v>716</v>
      </c>
      <c r="N717" s="119">
        <v>0.83656190431793265</v>
      </c>
      <c r="O717" s="119">
        <v>0.4689648794388081</v>
      </c>
      <c r="P717" s="119">
        <v>0.49035634316610871</v>
      </c>
      <c r="Q717" s="119">
        <v>0.8302357669574506</v>
      </c>
      <c r="R717" s="119">
        <v>0.69610600166596226</v>
      </c>
      <c r="S717" s="119">
        <v>-0.45835305728700537</v>
      </c>
      <c r="T717" s="119">
        <v>0.35053483109702632</v>
      </c>
      <c r="U717" s="116">
        <v>0.10499347848222784</v>
      </c>
      <c r="V717" s="116">
        <v>-0.75011964218532734</v>
      </c>
      <c r="W717" s="91">
        <v>-0.71294063833780918</v>
      </c>
      <c r="X717" s="53"/>
      <c r="Y717" s="92">
        <v>716</v>
      </c>
      <c r="Z717" s="116">
        <f>(幕後結果!$AB$2+幕後結果!$AB$4*幕後結果_最佳化!$N1718)*12/3</f>
        <v>1.6020222485111093</v>
      </c>
      <c r="AA717" s="116">
        <f>(幕後結果!$AC$2+幕後結果!$AC$4*幕後結果_最佳化!$O1718)*12/3</f>
        <v>0.58143861888466319</v>
      </c>
      <c r="AB717" s="116">
        <f>(幕後結果!$AD$2+幕後結果!$AD$4*幕後結果_最佳化!$P1718)*12/3</f>
        <v>0.61460611380761132</v>
      </c>
      <c r="AC717" s="116">
        <f>(幕後結果!$AE$2+幕後結果!$AE$4*幕後結果_最佳化!$Q1718)*12/3</f>
        <v>0.88999428431966032</v>
      </c>
      <c r="AD717" s="116">
        <f>(幕後結果!$AF$2+幕後結果!$AF$4*幕後結果_最佳化!$R1718)*12/3</f>
        <v>0.16141789803754403</v>
      </c>
      <c r="AE717" s="116">
        <f>(幕後結果!$AG$2+幕後結果!$AG$4*幕後結果_最佳化!$S1718)*12/3</f>
        <v>0.61302535867030583</v>
      </c>
      <c r="AF717" s="116">
        <f>(幕後結果!$AH$2+幕後結果!$AH$4*幕後結果_最佳化!$T1718)*12/3</f>
        <v>0.34496936246088955</v>
      </c>
      <c r="AG717" s="116">
        <f>(幕後結果!$AI$2+幕後結果!$AI$4*幕後結果_最佳化!$U1718)*12/3</f>
        <v>0.23695413714914526</v>
      </c>
      <c r="AH717" s="116">
        <f>(幕後結果!$AJ$2+幕後結果!$AJ$4*幕後結果_最佳化!$V1718)*12/3</f>
        <v>-0.15063329845185208</v>
      </c>
      <c r="AI717" s="93">
        <f>(幕後結果!$AK$2+幕後結果!$AK$4*幕後結果_最佳化!$W1718)*12/3</f>
        <v>2.3645729286831396E-2</v>
      </c>
      <c r="AJ717" s="53"/>
      <c r="AK717" s="53"/>
      <c r="AL717" s="53"/>
      <c r="AM717" s="101">
        <v>716</v>
      </c>
      <c r="AN717" s="120">
        <f t="shared" si="144"/>
        <v>9.5535553536416129E-2</v>
      </c>
      <c r="AO717" s="120">
        <f t="shared" si="145"/>
        <v>0.10672620713633392</v>
      </c>
      <c r="AP717" s="120">
        <f t="shared" si="146"/>
        <v>3.9086972247048143E-2</v>
      </c>
      <c r="AQ717" s="120">
        <f t="shared" si="147"/>
        <v>0.1484418509731841</v>
      </c>
      <c r="AR717" s="120">
        <f t="shared" si="148"/>
        <v>6.6350387647756449E-3</v>
      </c>
      <c r="AS717" s="120">
        <f t="shared" si="149"/>
        <v>4.0167666995287309E-2</v>
      </c>
      <c r="AT717" s="120">
        <f t="shared" si="150"/>
        <v>0.18989737160325149</v>
      </c>
      <c r="AU717" s="120">
        <f t="shared" si="151"/>
        <v>6.6542422546550004E-2</v>
      </c>
      <c r="AV717" s="120">
        <f t="shared" si="152"/>
        <v>0.12338030851873137</v>
      </c>
      <c r="AW717" s="120">
        <f t="shared" si="153"/>
        <v>0.18358660767842191</v>
      </c>
      <c r="AX717" s="120">
        <f t="shared" si="154"/>
        <v>1</v>
      </c>
      <c r="AY717" s="120">
        <f>SUMPRODUCT(AN717:AW717,幕後結果_最佳化!$Z$1005:$AI$1005)</f>
        <v>9.7669825175140751E-2</v>
      </c>
      <c r="AZ717" s="120">
        <f>(SUMPRODUCT(AN717:AW717,MMULT(AN717:AW717,幕後結果!$AB$9:$AK$18)))*252</f>
        <v>2.6466001100671606E-2</v>
      </c>
      <c r="BA717" s="120">
        <f t="shared" si="155"/>
        <v>0.16268374565601693</v>
      </c>
      <c r="BB717" s="115">
        <f t="shared" si="156"/>
        <v>0.33666439725913128</v>
      </c>
      <c r="BC717" s="53"/>
      <c r="BD717" s="53"/>
    </row>
    <row r="718" spans="1:56">
      <c r="A718" s="88">
        <v>717</v>
      </c>
      <c r="B718" s="116">
        <v>0.273957710016415</v>
      </c>
      <c r="C718" s="116">
        <v>0.79589347788808396</v>
      </c>
      <c r="D718" s="116">
        <v>0.17144627754107034</v>
      </c>
      <c r="E718" s="116">
        <v>0.29862289401234676</v>
      </c>
      <c r="F718" s="116">
        <v>0.76795603964554959</v>
      </c>
      <c r="G718" s="116">
        <v>0.53127939815717218</v>
      </c>
      <c r="H718" s="116">
        <v>0.34370556226975646</v>
      </c>
      <c r="I718" s="116">
        <v>0.15308819116071004</v>
      </c>
      <c r="J718" s="116">
        <v>0.13868819288188727</v>
      </c>
      <c r="K718" s="97">
        <v>0.91405791939698844</v>
      </c>
      <c r="L718" s="98"/>
      <c r="M718" s="99">
        <v>717</v>
      </c>
      <c r="N718" s="119">
        <v>-0.60088674834474398</v>
      </c>
      <c r="O718" s="119">
        <v>0.82704237446745466</v>
      </c>
      <c r="P718" s="119">
        <v>-0.94846544707357361</v>
      </c>
      <c r="Q718" s="119">
        <v>-0.52836534154812065</v>
      </c>
      <c r="R718" s="119">
        <v>0.7321321363212272</v>
      </c>
      <c r="S718" s="119">
        <v>7.8486330090460049E-2</v>
      </c>
      <c r="T718" s="119">
        <v>-0.40237084333666256</v>
      </c>
      <c r="U718" s="116">
        <v>-1.0232780851334824</v>
      </c>
      <c r="V718" s="116">
        <v>-1.0862319487430181</v>
      </c>
      <c r="W718" s="91">
        <v>1.366174621132302</v>
      </c>
      <c r="X718" s="53"/>
      <c r="Y718" s="92">
        <v>717</v>
      </c>
      <c r="Z718" s="116">
        <f>(幕後結果!$AB$2+幕後結果!$AB$4*幕後結果_最佳化!$N1719)*12/3</f>
        <v>-0.70249132289042959</v>
      </c>
      <c r="AA718" s="116">
        <f>(幕後結果!$AC$2+幕後結果!$AC$4*幕後結果_最佳化!$O1719)*12/3</f>
        <v>0.91240678892379667</v>
      </c>
      <c r="AB718" s="116">
        <f>(幕後結果!$AD$2+幕後結果!$AD$4*幕後結果_最佳化!$P1719)*12/3</f>
        <v>-0.75981878958704352</v>
      </c>
      <c r="AC718" s="116">
        <f>(幕後結果!$AE$2+幕後結果!$AE$4*幕後結果_最佳化!$Q1719)*12/3</f>
        <v>-0.48864292311119112</v>
      </c>
      <c r="AD718" s="116">
        <f>(幕後結果!$AF$2+幕後結果!$AF$4*幕後結果_最佳化!$R1719)*12/3</f>
        <v>-0.23634707259326312</v>
      </c>
      <c r="AE718" s="116">
        <f>(幕後結果!$AG$2+幕後結果!$AG$4*幕後結果_最佳化!$S1719)*12/3</f>
        <v>0.35687764633699565</v>
      </c>
      <c r="AF718" s="116">
        <f>(幕後結果!$AH$2+幕後結果!$AH$4*幕後結果_最佳化!$T1719)*12/3</f>
        <v>-0.21207752295438523</v>
      </c>
      <c r="AG718" s="116">
        <f>(幕後結果!$AI$2+幕後結果!$AI$4*幕後結果_最佳化!$U1719)*12/3</f>
        <v>-0.19619973978183028</v>
      </c>
      <c r="AH718" s="116">
        <f>(幕後結果!$AJ$2+幕後結果!$AJ$4*幕後結果_最佳化!$V1719)*12/3</f>
        <v>-1.0660489307223406</v>
      </c>
      <c r="AI718" s="93">
        <f>(幕後結果!$AK$2+幕後結果!$AK$4*幕後結果_最佳化!$W1719)*12/3</f>
        <v>0.30132066948347563</v>
      </c>
      <c r="AJ718" s="53"/>
      <c r="AK718" s="53"/>
      <c r="AL718" s="53"/>
      <c r="AM718" s="101">
        <v>717</v>
      </c>
      <c r="AN718" s="120">
        <f t="shared" si="144"/>
        <v>0.1312424824619681</v>
      </c>
      <c r="AO718" s="120">
        <f t="shared" si="145"/>
        <v>3.9824617909402012E-2</v>
      </c>
      <c r="AP718" s="120">
        <f t="shared" si="146"/>
        <v>0.15590666019184674</v>
      </c>
      <c r="AQ718" s="120">
        <f t="shared" si="147"/>
        <v>0.16369146008314647</v>
      </c>
      <c r="AR718" s="120">
        <f t="shared" si="148"/>
        <v>3.8174189602895592E-2</v>
      </c>
      <c r="AS718" s="120">
        <f t="shared" si="149"/>
        <v>1.9696159688442485E-2</v>
      </c>
      <c r="AT718" s="120">
        <f t="shared" si="150"/>
        <v>0.15721944264411525</v>
      </c>
      <c r="AU718" s="120">
        <f t="shared" si="151"/>
        <v>0.13488454871807204</v>
      </c>
      <c r="AV718" s="120">
        <f t="shared" si="152"/>
        <v>2.799522790688368E-2</v>
      </c>
      <c r="AW718" s="120">
        <f t="shared" si="153"/>
        <v>0.13136521079322755</v>
      </c>
      <c r="AX718" s="120">
        <f t="shared" si="154"/>
        <v>1</v>
      </c>
      <c r="AY718" s="120">
        <f>SUMPRODUCT(AN718:AW718,幕後結果_最佳化!$Z$1005:$AI$1005)</f>
        <v>7.9080433505490322E-2</v>
      </c>
      <c r="AZ718" s="120">
        <f>(SUMPRODUCT(AN718:AW718,MMULT(AN718:AW718,幕後結果!$AB$9:$AK$18)))*252</f>
        <v>3.1699622021518589E-2</v>
      </c>
      <c r="BA718" s="120">
        <f t="shared" si="155"/>
        <v>0.1780438766751572</v>
      </c>
      <c r="BB718" s="115">
        <f t="shared" si="156"/>
        <v>0.20321077130611953</v>
      </c>
      <c r="BC718" s="53"/>
      <c r="BD718" s="53"/>
    </row>
    <row r="719" spans="1:56">
      <c r="A719" s="88">
        <v>718</v>
      </c>
      <c r="B719" s="116">
        <v>0.44657757162846035</v>
      </c>
      <c r="C719" s="116">
        <v>0.69147843342703919</v>
      </c>
      <c r="D719" s="116">
        <v>6.7828062411867229E-2</v>
      </c>
      <c r="E719" s="116">
        <v>0.70849715948325187</v>
      </c>
      <c r="F719" s="116">
        <v>6.2267820826445774E-2</v>
      </c>
      <c r="G719" s="116">
        <v>0.63801901572530006</v>
      </c>
      <c r="H719" s="116">
        <v>0.96514136437178477</v>
      </c>
      <c r="I719" s="116">
        <v>0.74667458350912419</v>
      </c>
      <c r="J719" s="116">
        <v>0.25037322411555785</v>
      </c>
      <c r="K719" s="97">
        <v>0.2187630848731057</v>
      </c>
      <c r="L719" s="98"/>
      <c r="M719" s="99">
        <v>718</v>
      </c>
      <c r="N719" s="119">
        <v>-0.13431291225299313</v>
      </c>
      <c r="O719" s="119">
        <v>0.50004536752975182</v>
      </c>
      <c r="P719" s="119">
        <v>-1.4921641241027466</v>
      </c>
      <c r="Q719" s="119">
        <v>0.54899966309297732</v>
      </c>
      <c r="R719" s="119">
        <v>-1.5360111666181426</v>
      </c>
      <c r="S719" s="119">
        <v>0.35316870412846901</v>
      </c>
      <c r="T719" s="119">
        <v>1.8137431972920659</v>
      </c>
      <c r="U719" s="116">
        <v>0.6640616828558138</v>
      </c>
      <c r="V719" s="116">
        <v>-0.67331572894581615</v>
      </c>
      <c r="W719" s="91">
        <v>-0.77637742530099552</v>
      </c>
      <c r="X719" s="53"/>
      <c r="Y719" s="92">
        <v>718</v>
      </c>
      <c r="Z719" s="116">
        <f>(幕後結果!$AB$2+幕後結果!$AB$4*幕後結果_最佳化!$N1720)*12/3</f>
        <v>4.551851756029443E-2</v>
      </c>
      <c r="AA719" s="116">
        <f>(幕後結果!$AC$2+幕後結果!$AC$4*幕後結果_最佳化!$O1720)*12/3</f>
        <v>0.6537660709203017</v>
      </c>
      <c r="AB719" s="116">
        <f>(幕後結果!$AD$2+幕後結果!$AD$4*幕後結果_最佳化!$P1720)*12/3</f>
        <v>-1.1078430936839121</v>
      </c>
      <c r="AC719" s="116">
        <f>(幕後結果!$AE$2+幕後結果!$AE$4*幕後結果_最佳化!$Q1720)*12/3</f>
        <v>0.28330708154985218</v>
      </c>
      <c r="AD719" s="116">
        <f>(幕後結果!$AF$2+幕後結果!$AF$4*幕後結果_最佳化!$R1720)*12/3</f>
        <v>-1.4765449809909148</v>
      </c>
      <c r="AE719" s="116">
        <f>(幕後結果!$AG$2+幕後結果!$AG$4*幕後結果_最佳化!$S1720)*12/3</f>
        <v>0.87427541706432266</v>
      </c>
      <c r="AF719" s="116">
        <f>(幕後結果!$AH$2+幕後結果!$AH$4*幕後結果_最佳化!$T1720)*12/3</f>
        <v>0.73876673433616846</v>
      </c>
      <c r="AG719" s="116">
        <f>(幕後結果!$AI$2+幕後結果!$AI$4*幕後結果_最佳化!$U1720)*12/3</f>
        <v>0.21490866954124621</v>
      </c>
      <c r="AH719" s="116">
        <f>(幕後結果!$AJ$2+幕後結果!$AJ$4*幕後結果_最佳化!$V1720)*12/3</f>
        <v>-0.53803524394489899</v>
      </c>
      <c r="AI719" s="93">
        <f>(幕後結果!$AK$2+幕後結果!$AK$4*幕後結果_最佳化!$W1720)*12/3</f>
        <v>-0.3905283348260305</v>
      </c>
      <c r="AJ719" s="53"/>
      <c r="AK719" s="53"/>
      <c r="AL719" s="53"/>
      <c r="AM719" s="101">
        <v>718</v>
      </c>
      <c r="AN719" s="120">
        <f t="shared" si="144"/>
        <v>7.4421729876337642E-3</v>
      </c>
      <c r="AO719" s="120">
        <f t="shared" si="145"/>
        <v>4.399615867671975E-2</v>
      </c>
      <c r="AP719" s="120">
        <f t="shared" si="146"/>
        <v>5.6435454641971229E-2</v>
      </c>
      <c r="AQ719" s="120">
        <f t="shared" si="147"/>
        <v>0.15053604760190958</v>
      </c>
      <c r="AR719" s="120">
        <f t="shared" si="148"/>
        <v>0.10467826070619284</v>
      </c>
      <c r="AS719" s="120">
        <f t="shared" si="149"/>
        <v>0.14057914635945962</v>
      </c>
      <c r="AT719" s="120">
        <f t="shared" si="150"/>
        <v>5.5549229850282725E-2</v>
      </c>
      <c r="AU719" s="120">
        <f t="shared" si="151"/>
        <v>0.20092609188494565</v>
      </c>
      <c r="AV719" s="120">
        <f t="shared" si="152"/>
        <v>6.0479505036996027E-2</v>
      </c>
      <c r="AW719" s="120">
        <f t="shared" si="153"/>
        <v>0.17937793225388884</v>
      </c>
      <c r="AX719" s="120">
        <f t="shared" si="154"/>
        <v>1</v>
      </c>
      <c r="AY719" s="120">
        <f>SUMPRODUCT(AN719:AW719,幕後結果_最佳化!$Z$1005:$AI$1005)</f>
        <v>8.7033647394241825E-2</v>
      </c>
      <c r="AZ719" s="120">
        <f>(SUMPRODUCT(AN719:AW719,MMULT(AN719:AW719,幕後結果!$AB$9:$AK$18)))*252</f>
        <v>2.1943388428888121E-2</v>
      </c>
      <c r="BA719" s="120">
        <f t="shared" si="155"/>
        <v>0.14813300924806774</v>
      </c>
      <c r="BB719" s="115">
        <f t="shared" si="156"/>
        <v>0.29793256491761649</v>
      </c>
      <c r="BC719" s="53"/>
      <c r="BD719" s="53"/>
    </row>
    <row r="720" spans="1:56">
      <c r="A720" s="88">
        <v>719</v>
      </c>
      <c r="B720" s="116">
        <v>0.93764477583111283</v>
      </c>
      <c r="C720" s="116">
        <v>0.42113094894640701</v>
      </c>
      <c r="D720" s="116">
        <v>5.168822288568653E-2</v>
      </c>
      <c r="E720" s="116">
        <v>0.31492632710750046</v>
      </c>
      <c r="F720" s="116">
        <v>0.15163932146913051</v>
      </c>
      <c r="G720" s="116">
        <v>0.40536239892472858</v>
      </c>
      <c r="H720" s="116">
        <v>0.36513251838806227</v>
      </c>
      <c r="I720" s="116">
        <v>0.62540912729983922</v>
      </c>
      <c r="J720" s="116">
        <v>0.58305246432496971</v>
      </c>
      <c r="K720" s="97">
        <v>0.55133593262670488</v>
      </c>
      <c r="L720" s="98"/>
      <c r="M720" s="99">
        <v>719</v>
      </c>
      <c r="N720" s="119">
        <v>1.5352988018145979</v>
      </c>
      <c r="O720" s="119">
        <v>-0.19900108240292053</v>
      </c>
      <c r="P720" s="119">
        <v>-1.628700457982631</v>
      </c>
      <c r="Q720" s="119">
        <v>-0.48193425051826339</v>
      </c>
      <c r="R720" s="119">
        <v>-1.0294279026698714</v>
      </c>
      <c r="S720" s="119">
        <v>-0.2394910987387153</v>
      </c>
      <c r="T720" s="119">
        <v>-0.34477299469357164</v>
      </c>
      <c r="U720" s="116">
        <v>0.31971848542202086</v>
      </c>
      <c r="V720" s="116">
        <v>0.20970865330597585</v>
      </c>
      <c r="W720" s="91">
        <v>0.1290372995692512</v>
      </c>
      <c r="X720" s="53"/>
      <c r="Y720" s="92">
        <v>719</v>
      </c>
      <c r="Z720" s="116">
        <f>(幕後結果!$AB$2+幕後結果!$AB$4*幕後結果_最佳化!$N1721)*12/3</f>
        <v>2.7222352454326377</v>
      </c>
      <c r="AA720" s="116">
        <f>(幕後結果!$AC$2+幕後結果!$AC$4*幕後結果_最佳化!$O1721)*12/3</f>
        <v>6.6212481312051846E-2</v>
      </c>
      <c r="AB720" s="116">
        <f>(幕後結果!$AD$2+幕後結果!$AD$4*幕後結果_最佳化!$P1721)*12/3</f>
        <v>-0.92563006577135509</v>
      </c>
      <c r="AC720" s="116">
        <f>(幕後結果!$AE$2+幕後結果!$AE$4*幕後結果_最佳化!$Q1721)*12/3</f>
        <v>-0.2847351539769078</v>
      </c>
      <c r="AD720" s="116">
        <f>(幕後結果!$AF$2+幕後結果!$AF$4*幕後結果_最佳化!$R1721)*12/3</f>
        <v>-0.94624644782302114</v>
      </c>
      <c r="AE720" s="116">
        <f>(幕後結果!$AG$2+幕後結果!$AG$4*幕後結果_最佳化!$S1721)*12/3</f>
        <v>0.35764854766318549</v>
      </c>
      <c r="AF720" s="116">
        <f>(幕後結果!$AH$2+幕後結果!$AH$4*幕後結果_最佳化!$T1721)*12/3</f>
        <v>-0.22529154461477638</v>
      </c>
      <c r="AG720" s="116">
        <f>(幕後結果!$AI$2+幕後結果!$AI$4*幕後結果_最佳化!$U1721)*12/3</f>
        <v>-6.7116071399889676E-2</v>
      </c>
      <c r="AH720" s="116">
        <f>(幕後結果!$AJ$2+幕後結果!$AJ$4*幕後結果_最佳化!$V1721)*12/3</f>
        <v>-0.45911510175885467</v>
      </c>
      <c r="AI720" s="93">
        <f>(幕後結果!$AK$2+幕後結果!$AK$4*幕後結果_最佳化!$W1721)*12/3</f>
        <v>0.12667179144368329</v>
      </c>
      <c r="AJ720" s="53"/>
      <c r="AK720" s="53"/>
      <c r="AL720" s="53"/>
      <c r="AM720" s="101">
        <v>719</v>
      </c>
      <c r="AN720" s="120">
        <f t="shared" si="144"/>
        <v>0.19800089834905474</v>
      </c>
      <c r="AO720" s="120">
        <f t="shared" si="145"/>
        <v>2.8780572259695835E-2</v>
      </c>
      <c r="AP720" s="120">
        <f t="shared" si="146"/>
        <v>0.10891661084739117</v>
      </c>
      <c r="AQ720" s="120">
        <f t="shared" si="147"/>
        <v>1.3593246618136991E-2</v>
      </c>
      <c r="AR720" s="120">
        <f t="shared" si="148"/>
        <v>0.182995912293094</v>
      </c>
      <c r="AS720" s="120">
        <f t="shared" si="149"/>
        <v>0.15845501029915462</v>
      </c>
      <c r="AT720" s="120">
        <f t="shared" si="150"/>
        <v>0.13048578320383461</v>
      </c>
      <c r="AU720" s="120">
        <f t="shared" si="151"/>
        <v>7.7565287953903786E-2</v>
      </c>
      <c r="AV720" s="120">
        <f t="shared" si="152"/>
        <v>9.4233399205884014E-2</v>
      </c>
      <c r="AW720" s="120">
        <f t="shared" si="153"/>
        <v>6.9732789698503002E-3</v>
      </c>
      <c r="AX720" s="120">
        <f t="shared" si="154"/>
        <v>1.0000000000000002</v>
      </c>
      <c r="AY720" s="120">
        <f>SUMPRODUCT(AN720:AW720,幕後結果_最佳化!$Z$1005:$AI$1005)</f>
        <v>4.7992923824485882E-2</v>
      </c>
      <c r="AZ720" s="120">
        <f>(SUMPRODUCT(AN720:AW720,MMULT(AN720:AW720,幕後結果!$AB$9:$AK$18)))*252</f>
        <v>4.1087403856674136E-2</v>
      </c>
      <c r="BA720" s="120">
        <f t="shared" si="155"/>
        <v>0.20270028085001296</v>
      </c>
      <c r="BB720" s="115">
        <f t="shared" si="156"/>
        <v>2.5125391060776894E-2</v>
      </c>
      <c r="BC720" s="53"/>
      <c r="BD720" s="53"/>
    </row>
    <row r="721" spans="1:56">
      <c r="A721" s="88">
        <v>720</v>
      </c>
      <c r="B721" s="116">
        <v>0.64146220467308135</v>
      </c>
      <c r="C721" s="116">
        <v>0.62644641889675756</v>
      </c>
      <c r="D721" s="116">
        <v>0.39773846803772561</v>
      </c>
      <c r="E721" s="116">
        <v>0.32068391843251853</v>
      </c>
      <c r="F721" s="116">
        <v>0.70824718704833711</v>
      </c>
      <c r="G721" s="116">
        <v>0.54145245599158898</v>
      </c>
      <c r="H721" s="116">
        <v>0.89456275541271424</v>
      </c>
      <c r="I721" s="116">
        <v>0.78040200273154658</v>
      </c>
      <c r="J721" s="116">
        <v>0.5701260061387754</v>
      </c>
      <c r="K721" s="97">
        <v>0.2437919604289227</v>
      </c>
      <c r="L721" s="98"/>
      <c r="M721" s="99">
        <v>720</v>
      </c>
      <c r="N721" s="119">
        <v>0.36236995203639799</v>
      </c>
      <c r="O721" s="119">
        <v>0.32245613689577241</v>
      </c>
      <c r="P721" s="119">
        <v>-0.25920517808319188</v>
      </c>
      <c r="Q721" s="119">
        <v>-0.46578718772830946</v>
      </c>
      <c r="R721" s="119">
        <v>0.54827130730547591</v>
      </c>
      <c r="S721" s="119">
        <v>0.10409357695401414</v>
      </c>
      <c r="T721" s="119">
        <v>1.2511644396575572</v>
      </c>
      <c r="U721" s="116">
        <v>0.77355161489053292</v>
      </c>
      <c r="V721" s="116">
        <v>0.17669497553258984</v>
      </c>
      <c r="W721" s="91">
        <v>-0.69415673654293653</v>
      </c>
      <c r="X721" s="53"/>
      <c r="Y721" s="92">
        <v>720</v>
      </c>
      <c r="Z721" s="116">
        <f>(幕後結果!$AB$2+幕後結果!$AB$4*幕後結果_最佳化!$N1722)*12/3</f>
        <v>0.84179906595919063</v>
      </c>
      <c r="AA721" s="116">
        <f>(幕後結果!$AC$2+幕後結果!$AC$4*幕後結果_最佳化!$O1722)*12/3</f>
        <v>0.50076374358954423</v>
      </c>
      <c r="AB721" s="116">
        <f>(幕後結果!$AD$2+幕後結果!$AD$4*幕後結果_最佳化!$P1722)*12/3</f>
        <v>-6.8463538068831153E-2</v>
      </c>
      <c r="AC721" s="116">
        <f>(幕後結果!$AE$2+幕後結果!$AE$4*幕後結果_最佳化!$Q1722)*12/3</f>
        <v>-0.23922262201813135</v>
      </c>
      <c r="AD721" s="116">
        <f>(幕後結果!$AF$2+幕後結果!$AF$4*幕後結果_最佳化!$R1722)*12/3</f>
        <v>-9.5204639978990591E-2</v>
      </c>
      <c r="AE721" s="116">
        <f>(幕後結果!$AG$2+幕後結果!$AG$4*幕後結果_最佳化!$S1722)*12/3</f>
        <v>0.51183781941719919</v>
      </c>
      <c r="AF721" s="116">
        <f>(幕後結果!$AH$2+幕後結果!$AH$4*幕後結果_最佳化!$T1722)*12/3</f>
        <v>0.64279949224388033</v>
      </c>
      <c r="AG721" s="116">
        <f>(幕後結果!$AI$2+幕後結果!$AI$4*幕後結果_最佳化!$U1722)*12/3</f>
        <v>0.4159194325642715</v>
      </c>
      <c r="AH721" s="116">
        <f>(幕後結果!$AJ$2+幕後結果!$AJ$4*幕後結果_最佳化!$V1722)*12/3</f>
        <v>0.22700301154540017</v>
      </c>
      <c r="AI721" s="93">
        <f>(幕後結果!$AK$2+幕後結果!$AK$4*幕後結果_最佳化!$W1722)*12/3</f>
        <v>0.20324438927420696</v>
      </c>
      <c r="AJ721" s="53"/>
      <c r="AK721" s="53"/>
      <c r="AL721" s="53"/>
      <c r="AM721" s="101">
        <v>720</v>
      </c>
      <c r="AN721" s="120">
        <f t="shared" si="144"/>
        <v>7.4448117404594602E-2</v>
      </c>
      <c r="AO721" s="120">
        <f t="shared" si="145"/>
        <v>0.17127335572410871</v>
      </c>
      <c r="AP721" s="120">
        <f t="shared" si="146"/>
        <v>6.0239879487370127E-2</v>
      </c>
      <c r="AQ721" s="120">
        <f t="shared" si="147"/>
        <v>0.15138658959101708</v>
      </c>
      <c r="AR721" s="120">
        <f t="shared" si="148"/>
        <v>0.1140363651557075</v>
      </c>
      <c r="AS721" s="120">
        <f t="shared" si="149"/>
        <v>8.3860332840929419E-2</v>
      </c>
      <c r="AT721" s="120">
        <f t="shared" si="150"/>
        <v>4.1392533206943338E-3</v>
      </c>
      <c r="AU721" s="120">
        <f t="shared" si="151"/>
        <v>0.10062827779013887</v>
      </c>
      <c r="AV721" s="120">
        <f t="shared" si="152"/>
        <v>8.0607850375560244E-2</v>
      </c>
      <c r="AW721" s="120">
        <f t="shared" si="153"/>
        <v>0.1593799783098791</v>
      </c>
      <c r="AX721" s="120">
        <f t="shared" si="154"/>
        <v>1</v>
      </c>
      <c r="AY721" s="120">
        <f>SUMPRODUCT(AN721:AW721,幕後結果_最佳化!$Z$1005:$AI$1005)</f>
        <v>9.4672600532081541E-2</v>
      </c>
      <c r="AZ721" s="120">
        <f>(SUMPRODUCT(AN721:AW721,MMULT(AN721:AW721,幕後結果!$AB$9:$AK$18)))*252</f>
        <v>2.4502963000498E-2</v>
      </c>
      <c r="BA721" s="120">
        <f t="shared" si="155"/>
        <v>0.1565342230967337</v>
      </c>
      <c r="BB721" s="115">
        <f t="shared" si="156"/>
        <v>0.33074301266431394</v>
      </c>
      <c r="BC721" s="53"/>
      <c r="BD721" s="53"/>
    </row>
    <row r="722" spans="1:56">
      <c r="A722" s="88">
        <v>721</v>
      </c>
      <c r="B722" s="116">
        <v>0.50055404759026056</v>
      </c>
      <c r="C722" s="116">
        <v>0.73467595386305962</v>
      </c>
      <c r="D722" s="116">
        <v>0.51130401299701189</v>
      </c>
      <c r="E722" s="116">
        <v>0.9724883019465822</v>
      </c>
      <c r="F722" s="116">
        <v>0.90884397079424661</v>
      </c>
      <c r="G722" s="116">
        <v>0.60198019861760921</v>
      </c>
      <c r="H722" s="116">
        <v>0.96479090716369931</v>
      </c>
      <c r="I722" s="116">
        <v>0.22638835939475777</v>
      </c>
      <c r="J722" s="116">
        <v>0.88191429202009197</v>
      </c>
      <c r="K722" s="97">
        <v>0.22250341231653481</v>
      </c>
      <c r="L722" s="98"/>
      <c r="M722" s="99">
        <v>721</v>
      </c>
      <c r="N722" s="119">
        <v>1.3887918016751743E-3</v>
      </c>
      <c r="O722" s="119">
        <v>0.62701699913219933</v>
      </c>
      <c r="P722" s="119">
        <v>2.8338751208378889E-2</v>
      </c>
      <c r="Q722" s="119">
        <v>1.9186914349910615</v>
      </c>
      <c r="R722" s="119">
        <v>1.3336699157432714</v>
      </c>
      <c r="S722" s="119">
        <v>0.25847595622372216</v>
      </c>
      <c r="T722" s="119">
        <v>1.8092112812975905</v>
      </c>
      <c r="U722" s="116">
        <v>-0.75079387062954395</v>
      </c>
      <c r="V722" s="116">
        <v>1.1846106709726947</v>
      </c>
      <c r="W722" s="91">
        <v>-0.76376579369304598</v>
      </c>
      <c r="X722" s="53"/>
      <c r="Y722" s="92">
        <v>721</v>
      </c>
      <c r="Z722" s="116">
        <f>(幕後結果!$AB$2+幕後結果!$AB$4*幕後結果_最佳化!$N1723)*12/3</f>
        <v>0.26307510163515202</v>
      </c>
      <c r="AA722" s="116">
        <f>(幕後結果!$AC$2+幕後結果!$AC$4*幕後結果_最佳化!$O1723)*12/3</f>
        <v>0.73786684889219734</v>
      </c>
      <c r="AB722" s="116">
        <f>(幕後結果!$AD$2+幕後結果!$AD$4*幕後結果_最佳化!$P1723)*12/3</f>
        <v>0.1014397274731859</v>
      </c>
      <c r="AC722" s="116">
        <f>(幕後結果!$AE$2+幕後結果!$AE$4*幕後結果_最佳化!$Q1723)*12/3</f>
        <v>1.5153001693654298</v>
      </c>
      <c r="AD722" s="116">
        <f>(幕後結果!$AF$2+幕後結果!$AF$4*幕後結果_最佳化!$R1723)*12/3</f>
        <v>0.33138061677773334</v>
      </c>
      <c r="AE722" s="116">
        <f>(幕後結果!$AG$2+幕後結果!$AG$4*幕後結果_最佳化!$S1723)*12/3</f>
        <v>1.1872352428823865</v>
      </c>
      <c r="AF722" s="116">
        <f>(幕後結果!$AH$2+幕後結果!$AH$4*幕後結果_最佳化!$T1723)*12/3</f>
        <v>1.0307209309800642</v>
      </c>
      <c r="AG722" s="116">
        <f>(幕後結果!$AI$2+幕後結果!$AI$4*幕後結果_最佳化!$U1723)*12/3</f>
        <v>0.15717792494769334</v>
      </c>
      <c r="AH722" s="116">
        <f>(幕後結果!$AJ$2+幕後結果!$AJ$4*幕後結果_最佳化!$V1723)*12/3</f>
        <v>0.77293311707840873</v>
      </c>
      <c r="AI722" s="93">
        <f>(幕後結果!$AK$2+幕後結果!$AK$4*幕後結果_最佳化!$W1723)*12/3</f>
        <v>0.43071243996964403</v>
      </c>
      <c r="AJ722" s="53"/>
      <c r="AK722" s="53"/>
      <c r="AL722" s="53"/>
      <c r="AM722" s="101">
        <v>721</v>
      </c>
      <c r="AN722" s="120">
        <f t="shared" si="144"/>
        <v>3.1907541631029046E-2</v>
      </c>
      <c r="AO722" s="120">
        <f t="shared" si="145"/>
        <v>0.14922298012887206</v>
      </c>
      <c r="AP722" s="120">
        <f t="shared" si="146"/>
        <v>5.8557016095012633E-2</v>
      </c>
      <c r="AQ722" s="120">
        <f t="shared" si="147"/>
        <v>8.6184599355793978E-2</v>
      </c>
      <c r="AR722" s="120">
        <f t="shared" si="148"/>
        <v>7.5565847273337705E-2</v>
      </c>
      <c r="AS722" s="120">
        <f t="shared" si="149"/>
        <v>0.10649264615106793</v>
      </c>
      <c r="AT722" s="120">
        <f t="shared" si="150"/>
        <v>0.13104444857300421</v>
      </c>
      <c r="AU722" s="120">
        <f t="shared" si="151"/>
        <v>0.11560026140055683</v>
      </c>
      <c r="AV722" s="120">
        <f t="shared" si="152"/>
        <v>0.13261761454173002</v>
      </c>
      <c r="AW722" s="120">
        <f t="shared" si="153"/>
        <v>0.11280704484959551</v>
      </c>
      <c r="AX722" s="120">
        <f t="shared" si="154"/>
        <v>0.99999999999999989</v>
      </c>
      <c r="AY722" s="120">
        <f>SUMPRODUCT(AN722:AW722,幕後結果_最佳化!$Z$1005:$AI$1005)</f>
        <v>7.6325881719145144E-2</v>
      </c>
      <c r="AZ722" s="120">
        <f>(SUMPRODUCT(AN722:AW722,MMULT(AN722:AW722,幕後結果!$AB$9:$AK$18)))*252</f>
        <v>1.9959484720508729E-2</v>
      </c>
      <c r="BA722" s="120">
        <f t="shared" si="155"/>
        <v>0.14127804047518755</v>
      </c>
      <c r="BB722" s="115">
        <f t="shared" si="156"/>
        <v>0.2365964420706676</v>
      </c>
      <c r="BC722" s="53"/>
      <c r="BD722" s="53"/>
    </row>
    <row r="723" spans="1:56">
      <c r="A723" s="88">
        <v>722</v>
      </c>
      <c r="B723" s="116">
        <v>3.6439748626498902E-2</v>
      </c>
      <c r="C723" s="116">
        <v>0.89925635753058075</v>
      </c>
      <c r="D723" s="116">
        <v>0.9404002672267433</v>
      </c>
      <c r="E723" s="116">
        <v>0.19299795318957069</v>
      </c>
      <c r="F723" s="116">
        <v>0.86115316830875477</v>
      </c>
      <c r="G723" s="116">
        <v>0.18595178414063707</v>
      </c>
      <c r="H723" s="116">
        <v>0.88104052352583784</v>
      </c>
      <c r="I723" s="116">
        <v>0.51305782995187976</v>
      </c>
      <c r="J723" s="116">
        <v>0.94563895703102108</v>
      </c>
      <c r="K723" s="97">
        <v>0.41188727127055502</v>
      </c>
      <c r="L723" s="98"/>
      <c r="M723" s="99">
        <v>722</v>
      </c>
      <c r="N723" s="119">
        <v>-1.7935845944752766</v>
      </c>
      <c r="O723" s="119">
        <v>1.2773256972487665</v>
      </c>
      <c r="P723" s="119">
        <v>1.5581425267299556</v>
      </c>
      <c r="Q723" s="119">
        <v>-0.86690163725059954</v>
      </c>
      <c r="R723" s="119">
        <v>1.0855149105830706</v>
      </c>
      <c r="S723" s="119">
        <v>-0.89291336688601997</v>
      </c>
      <c r="T723" s="119">
        <v>1.1802043409565428</v>
      </c>
      <c r="U723" s="116">
        <v>3.2736972242697809E-2</v>
      </c>
      <c r="V723" s="116">
        <v>1.6039635562487657</v>
      </c>
      <c r="W723" s="91">
        <v>-0.222692880798502</v>
      </c>
      <c r="X723" s="53"/>
      <c r="Y723" s="92">
        <v>722</v>
      </c>
      <c r="Z723" s="116">
        <f>(幕後結果!$AB$2+幕後結果!$AB$4*幕後結果_最佳化!$N1724)*12/3</f>
        <v>-2.6146211008117581</v>
      </c>
      <c r="AA723" s="116">
        <f>(幕後結果!$AC$2+幕後結果!$AC$4*幕後結果_最佳化!$O1724)*12/3</f>
        <v>1.2969143226046249</v>
      </c>
      <c r="AB723" s="116">
        <f>(幕後結果!$AD$2+幕後結果!$AD$4*幕後結果_最佳化!$P1724)*12/3</f>
        <v>0.96653270971080241</v>
      </c>
      <c r="AC723" s="116">
        <f>(幕後結果!$AE$2+幕後結果!$AE$4*幕後結果_最佳化!$Q1724)*12/3</f>
        <v>-0.5633744262923186</v>
      </c>
      <c r="AD723" s="116">
        <f>(幕後結果!$AF$2+幕後結果!$AF$4*幕後結果_最佳化!$R1724)*12/3</f>
        <v>6.9611881683856847E-2</v>
      </c>
      <c r="AE723" s="116">
        <f>(幕後結果!$AG$2+幕後結果!$AG$4*幕後結果_最佳化!$S1724)*12/3</f>
        <v>-0.25857280053910736</v>
      </c>
      <c r="AF723" s="116">
        <f>(幕後結果!$AH$2+幕後結果!$AH$4*幕後結果_最佳化!$T1724)*12/3</f>
        <v>0.61436391346662156</v>
      </c>
      <c r="AG723" s="116">
        <f>(幕後結果!$AI$2+幕後結果!$AI$4*幕後結果_最佳化!$U1724)*12/3</f>
        <v>0.1871985128837009</v>
      </c>
      <c r="AH723" s="116">
        <f>(幕後結果!$AJ$2+幕後結果!$AJ$4*幕後結果_最佳化!$V1724)*12/3</f>
        <v>0.75443955704016519</v>
      </c>
      <c r="AI723" s="93">
        <f>(幕後結果!$AK$2+幕後結果!$AK$4*幕後結果_最佳化!$W1724)*12/3</f>
        <v>0.54335272298025838</v>
      </c>
      <c r="AJ723" s="53"/>
      <c r="AK723" s="53"/>
      <c r="AL723" s="53"/>
      <c r="AM723" s="101">
        <v>722</v>
      </c>
      <c r="AN723" s="120">
        <f t="shared" si="144"/>
        <v>2.3492221058294932E-2</v>
      </c>
      <c r="AO723" s="120">
        <f t="shared" si="145"/>
        <v>6.5106778047623215E-2</v>
      </c>
      <c r="AP723" s="120">
        <f t="shared" si="146"/>
        <v>9.4748629796192543E-2</v>
      </c>
      <c r="AQ723" s="120">
        <f t="shared" si="147"/>
        <v>7.3016470053772584E-2</v>
      </c>
      <c r="AR723" s="120">
        <f t="shared" si="148"/>
        <v>0.11718117678748378</v>
      </c>
      <c r="AS723" s="120">
        <f t="shared" si="149"/>
        <v>0.1558951992744711</v>
      </c>
      <c r="AT723" s="120">
        <f t="shared" si="150"/>
        <v>0.15863907387741183</v>
      </c>
      <c r="AU723" s="120">
        <f t="shared" si="151"/>
        <v>0.11435392384042589</v>
      </c>
      <c r="AV723" s="120">
        <f t="shared" si="152"/>
        <v>0.1600318208020112</v>
      </c>
      <c r="AW723" s="120">
        <f t="shared" si="153"/>
        <v>3.7534706462312696E-2</v>
      </c>
      <c r="AX723" s="120">
        <f t="shared" si="154"/>
        <v>0.99999999999999978</v>
      </c>
      <c r="AY723" s="120">
        <f>SUMPRODUCT(AN723:AW723,幕後結果_最佳化!$Z$1005:$AI$1005)</f>
        <v>3.1080539272104968E-2</v>
      </c>
      <c r="AZ723" s="120">
        <f>(SUMPRODUCT(AN723:AW723,MMULT(AN723:AW723,幕後結果!$AB$9:$AK$18)))*252</f>
        <v>2.0394173650299347E-2</v>
      </c>
      <c r="BA723" s="120">
        <f t="shared" si="155"/>
        <v>0.14280817081070449</v>
      </c>
      <c r="BB723" s="115">
        <f t="shared" si="156"/>
        <v>-8.276459715713326E-2</v>
      </c>
      <c r="BC723" s="53"/>
      <c r="BD723" s="53"/>
    </row>
    <row r="724" spans="1:56">
      <c r="A724" s="88">
        <v>723</v>
      </c>
      <c r="B724" s="116">
        <v>0.39154413103814578</v>
      </c>
      <c r="C724" s="116">
        <v>0.62924010604933378</v>
      </c>
      <c r="D724" s="116">
        <v>0.33657554101569076</v>
      </c>
      <c r="E724" s="116">
        <v>0.19285894696813255</v>
      </c>
      <c r="F724" s="116">
        <v>0.24001130297084416</v>
      </c>
      <c r="G724" s="116">
        <v>0.98510983739106606</v>
      </c>
      <c r="H724" s="116">
        <v>0.84651711221267756</v>
      </c>
      <c r="I724" s="116">
        <v>0.68108172088713337</v>
      </c>
      <c r="J724" s="116">
        <v>4.0118008583306164E-2</v>
      </c>
      <c r="K724" s="97">
        <v>0.85408036079491212</v>
      </c>
      <c r="L724" s="98"/>
      <c r="M724" s="99">
        <v>723</v>
      </c>
      <c r="N724" s="119">
        <v>-0.2752967488158749</v>
      </c>
      <c r="O724" s="119">
        <v>0.32984142081353601</v>
      </c>
      <c r="P724" s="119">
        <v>-0.42182729390945778</v>
      </c>
      <c r="Q724" s="119">
        <v>-0.86740910666712812</v>
      </c>
      <c r="R724" s="119">
        <v>-0.70626620452435385</v>
      </c>
      <c r="S724" s="119">
        <v>2.1729998945953626</v>
      </c>
      <c r="T724" s="119">
        <v>1.021609466160438</v>
      </c>
      <c r="U724" s="116">
        <v>0.47072579935297565</v>
      </c>
      <c r="V724" s="116">
        <v>-1.7493182840323629</v>
      </c>
      <c r="W724" s="91">
        <v>1.0540953204622183</v>
      </c>
      <c r="X724" s="53"/>
      <c r="Y724" s="92">
        <v>723</v>
      </c>
      <c r="Z724" s="116">
        <f>(幕後結果!$AB$2+幕後結果!$AB$4*幕後結果_最佳化!$N1725)*12/3</f>
        <v>-0.18050636625422398</v>
      </c>
      <c r="AA724" s="116">
        <f>(幕後結果!$AC$2+幕後結果!$AC$4*幕後結果_最佳化!$O1725)*12/3</f>
        <v>0.53892123760077337</v>
      </c>
      <c r="AB724" s="116">
        <f>(幕後結果!$AD$2+幕後結果!$AD$4*幕後結果_最佳化!$P1725)*12/3</f>
        <v>-0.32095895079379511</v>
      </c>
      <c r="AC724" s="116">
        <f>(幕後結果!$AE$2+幕後結果!$AE$4*幕後結果_最佳化!$Q1725)*12/3</f>
        <v>-0.65001282059176502</v>
      </c>
      <c r="AD724" s="116">
        <f>(幕後結果!$AF$2+幕後結果!$AF$4*幕後結果_最佳化!$R1725)*12/3</f>
        <v>-0.91560268210358853</v>
      </c>
      <c r="AE724" s="116">
        <f>(幕後結果!$AG$2+幕後結果!$AG$4*幕後結果_最佳化!$S1725)*12/3</f>
        <v>1.626034417679356</v>
      </c>
      <c r="AF724" s="116">
        <f>(幕後結果!$AH$2+幕後結果!$AH$4*幕後結果_最佳化!$T1725)*12/3</f>
        <v>0.40316116397728313</v>
      </c>
      <c r="AG724" s="116">
        <f>(幕後結果!$AI$2+幕後結果!$AI$4*幕後結果_最佳化!$U1725)*12/3</f>
        <v>0.37955944467190877</v>
      </c>
      <c r="AH724" s="116">
        <f>(幕後結果!$AJ$2+幕後結果!$AJ$4*幕後結果_最佳化!$V1725)*12/3</f>
        <v>-0.86131370954178177</v>
      </c>
      <c r="AI724" s="93">
        <f>(幕後結果!$AK$2+幕後結果!$AK$4*幕後結果_最佳化!$W1725)*12/3</f>
        <v>0.57757522503752745</v>
      </c>
      <c r="AJ724" s="53"/>
      <c r="AK724" s="53"/>
      <c r="AL724" s="53"/>
      <c r="AM724" s="101">
        <v>723</v>
      </c>
      <c r="AN724" s="120">
        <f t="shared" si="144"/>
        <v>0.16238782037784652</v>
      </c>
      <c r="AO724" s="120">
        <f t="shared" si="145"/>
        <v>0.12291355149949612</v>
      </c>
      <c r="AP724" s="120">
        <f t="shared" si="146"/>
        <v>0.18659781326715638</v>
      </c>
      <c r="AQ724" s="120">
        <f t="shared" si="147"/>
        <v>1.2402124223056779E-3</v>
      </c>
      <c r="AR724" s="120">
        <f t="shared" si="148"/>
        <v>0.14200144917415414</v>
      </c>
      <c r="AS724" s="120">
        <f t="shared" si="149"/>
        <v>1.8402801942825127E-2</v>
      </c>
      <c r="AT724" s="120">
        <f t="shared" si="150"/>
        <v>0.14182716993847669</v>
      </c>
      <c r="AU724" s="120">
        <f t="shared" si="151"/>
        <v>3.5415266572118971E-2</v>
      </c>
      <c r="AV724" s="120">
        <f t="shared" si="152"/>
        <v>4.882791423641885E-2</v>
      </c>
      <c r="AW724" s="120">
        <f t="shared" si="153"/>
        <v>0.14038600056920156</v>
      </c>
      <c r="AX724" s="120">
        <f t="shared" si="154"/>
        <v>1</v>
      </c>
      <c r="AY724" s="120">
        <f>SUMPRODUCT(AN724:AW724,幕後結果_最佳化!$Z$1005:$AI$1005)</f>
        <v>5.1360121752012183E-2</v>
      </c>
      <c r="AZ724" s="120">
        <f>(SUMPRODUCT(AN724:AW724,MMULT(AN724:AW724,幕後結果!$AB$9:$AK$18)))*252</f>
        <v>3.6328231367714403E-2</v>
      </c>
      <c r="BA724" s="120">
        <f t="shared" si="155"/>
        <v>0.19059966255928787</v>
      </c>
      <c r="BB724" s="115">
        <f t="shared" si="156"/>
        <v>4.4386866369086987E-2</v>
      </c>
      <c r="BC724" s="53"/>
      <c r="BD724" s="53"/>
    </row>
    <row r="725" spans="1:56">
      <c r="A725" s="88">
        <v>724</v>
      </c>
      <c r="B725" s="116">
        <v>0.33220680679694614</v>
      </c>
      <c r="C725" s="116">
        <v>0.50171240787567983</v>
      </c>
      <c r="D725" s="116">
        <v>0.52247329305026402</v>
      </c>
      <c r="E725" s="116">
        <v>0.81211071760570785</v>
      </c>
      <c r="F725" s="116">
        <v>0.42743232263809627</v>
      </c>
      <c r="G725" s="116">
        <v>0.53692596274336535</v>
      </c>
      <c r="H725" s="116">
        <v>0.74012969836670317</v>
      </c>
      <c r="I725" s="116">
        <v>0.86992010459450886</v>
      </c>
      <c r="J725" s="116">
        <v>0.66878773799700797</v>
      </c>
      <c r="K725" s="97">
        <v>0.54017156399798405</v>
      </c>
      <c r="L725" s="98"/>
      <c r="M725" s="99">
        <v>724</v>
      </c>
      <c r="N725" s="119">
        <v>-0.4338276331474179</v>
      </c>
      <c r="O725" s="119">
        <v>4.2923831797172744E-3</v>
      </c>
      <c r="P725" s="119">
        <v>5.6362018225536797E-2</v>
      </c>
      <c r="Q725" s="119">
        <v>0.88570119392923208</v>
      </c>
      <c r="R725" s="119">
        <v>-0.18291508651928379</v>
      </c>
      <c r="S725" s="119">
        <v>9.2692224316088437E-2</v>
      </c>
      <c r="T725" s="119">
        <v>0.64374530972515065</v>
      </c>
      <c r="U725" s="116">
        <v>1.1260135338377317</v>
      </c>
      <c r="V725" s="116">
        <v>0.43656820680245029</v>
      </c>
      <c r="W725" s="91">
        <v>0.10086595148172559</v>
      </c>
      <c r="X725" s="53"/>
      <c r="Y725" s="92">
        <v>724</v>
      </c>
      <c r="Z725" s="116">
        <f>(幕後結果!$AB$2+幕後結果!$AB$4*幕後結果_最佳化!$N1726)*12/3</f>
        <v>-0.43466262689810331</v>
      </c>
      <c r="AA725" s="116">
        <f>(幕後結果!$AC$2+幕後結果!$AC$4*幕後結果_最佳化!$O1726)*12/3</f>
        <v>0.31353107374417316</v>
      </c>
      <c r="AB725" s="116">
        <f>(幕後結果!$AD$2+幕後結果!$AD$4*幕後結果_最佳化!$P1726)*12/3</f>
        <v>-4.9434687004953209E-3</v>
      </c>
      <c r="AC725" s="116">
        <f>(幕後結果!$AE$2+幕後結果!$AE$4*幕後結果_最佳化!$Q1726)*12/3</f>
        <v>0.65856741531069929</v>
      </c>
      <c r="AD725" s="116">
        <f>(幕後結果!$AF$2+幕後結果!$AF$4*幕後結果_最佳化!$R1726)*12/3</f>
        <v>-0.57696672410002625</v>
      </c>
      <c r="AE725" s="116">
        <f>(幕後結果!$AG$2+幕後結果!$AG$4*幕後結果_最佳化!$S1726)*12/3</f>
        <v>0.78536638671434034</v>
      </c>
      <c r="AF725" s="116">
        <f>(幕後結果!$AH$2+幕後結果!$AH$4*幕後結果_最佳化!$T1726)*12/3</f>
        <v>0.26650124660250374</v>
      </c>
      <c r="AG725" s="116">
        <f>(幕後結果!$AI$2+幕後結果!$AI$4*幕後結果_最佳化!$U1726)*12/3</f>
        <v>0.49516527657176795</v>
      </c>
      <c r="AH725" s="116">
        <f>(幕後結果!$AJ$2+幕後結果!$AJ$4*幕後結果_最佳化!$V1726)*12/3</f>
        <v>0.20379386459634274</v>
      </c>
      <c r="AI725" s="93">
        <f>(幕後結果!$AK$2+幕後結果!$AK$4*幕後結果_最佳化!$W1726)*12/3</f>
        <v>0.65940519090443295</v>
      </c>
      <c r="AJ725" s="53"/>
      <c r="AK725" s="53"/>
      <c r="AL725" s="53"/>
      <c r="AM725" s="101">
        <v>724</v>
      </c>
      <c r="AN725" s="120">
        <f t="shared" si="144"/>
        <v>0.15955485430176247</v>
      </c>
      <c r="AO725" s="120">
        <f t="shared" si="145"/>
        <v>0.109922130312958</v>
      </c>
      <c r="AP725" s="120">
        <f t="shared" si="146"/>
        <v>0.10644352174777733</v>
      </c>
      <c r="AQ725" s="120">
        <f t="shared" si="147"/>
        <v>6.0205133257888496E-2</v>
      </c>
      <c r="AR725" s="120">
        <f t="shared" si="148"/>
        <v>0.11564691813194758</v>
      </c>
      <c r="AS725" s="120">
        <f t="shared" si="149"/>
        <v>0.12936012217344733</v>
      </c>
      <c r="AT725" s="120">
        <f t="shared" si="150"/>
        <v>5.4981562941329623E-2</v>
      </c>
      <c r="AU725" s="120">
        <f t="shared" si="151"/>
        <v>0.13675514722833321</v>
      </c>
      <c r="AV725" s="120">
        <f t="shared" si="152"/>
        <v>9.8719185637559909E-2</v>
      </c>
      <c r="AW725" s="120">
        <f t="shared" si="153"/>
        <v>2.8411424266996142E-2</v>
      </c>
      <c r="AX725" s="120">
        <f t="shared" si="154"/>
        <v>1</v>
      </c>
      <c r="AY725" s="120">
        <f>SUMPRODUCT(AN725:AW725,幕後結果_最佳化!$Z$1005:$AI$1005)</f>
        <v>8.3639284891302221E-2</v>
      </c>
      <c r="AZ725" s="120">
        <f>(SUMPRODUCT(AN725:AW725,MMULT(AN725:AW725,幕後結果!$AB$9:$AK$18)))*252</f>
        <v>3.2410631141236282E-2</v>
      </c>
      <c r="BA725" s="120">
        <f t="shared" si="155"/>
        <v>0.18002952852584012</v>
      </c>
      <c r="BB725" s="115">
        <f t="shared" si="156"/>
        <v>0.22629223786171723</v>
      </c>
      <c r="BC725" s="53"/>
      <c r="BD725" s="53"/>
    </row>
    <row r="726" spans="1:56">
      <c r="A726" s="88">
        <v>725</v>
      </c>
      <c r="B726" s="116">
        <v>0.82167288037911157</v>
      </c>
      <c r="C726" s="116">
        <v>0.48235698950202655</v>
      </c>
      <c r="D726" s="116">
        <v>0.65249169952459973</v>
      </c>
      <c r="E726" s="116">
        <v>0.25889369555505004</v>
      </c>
      <c r="F726" s="116">
        <v>0.85489197260274596</v>
      </c>
      <c r="G726" s="116">
        <v>0.84918825099508233</v>
      </c>
      <c r="H726" s="116">
        <v>0.94010070562001924</v>
      </c>
      <c r="I726" s="116">
        <v>4.5576544722987666E-2</v>
      </c>
      <c r="J726" s="116">
        <v>0.87931570505967516</v>
      </c>
      <c r="K726" s="97">
        <v>0.97845731467528418</v>
      </c>
      <c r="L726" s="98"/>
      <c r="M726" s="99">
        <v>725</v>
      </c>
      <c r="N726" s="119">
        <v>0.92175911235242181</v>
      </c>
      <c r="O726" s="119">
        <v>-4.423889456986884E-2</v>
      </c>
      <c r="P726" s="119">
        <v>0.39205631964673793</v>
      </c>
      <c r="Q726" s="119">
        <v>-0.64675983478407828</v>
      </c>
      <c r="R726" s="119">
        <v>1.0576477711899421</v>
      </c>
      <c r="S726" s="119">
        <v>1.0329581199025279</v>
      </c>
      <c r="T726" s="119">
        <v>1.5556195429270654</v>
      </c>
      <c r="U726" s="116">
        <v>-1.68934627906332</v>
      </c>
      <c r="V726" s="116">
        <v>1.1715728595064032</v>
      </c>
      <c r="W726" s="91">
        <v>2.0228814581422805</v>
      </c>
      <c r="X726" s="53"/>
      <c r="Y726" s="92">
        <v>725</v>
      </c>
      <c r="Z726" s="116">
        <f>(幕後結果!$AB$2+幕後結果!$AB$4*幕後結果_最佳化!$N1727)*12/3</f>
        <v>1.7386101689194737</v>
      </c>
      <c r="AA726" s="116">
        <f>(幕後結果!$AC$2+幕後結果!$AC$4*幕後結果_最佳化!$O1727)*12/3</f>
        <v>0.20885960741908952</v>
      </c>
      <c r="AB726" s="116">
        <f>(幕後結果!$AD$2+幕後結果!$AD$4*幕後結果_最佳化!$P1727)*12/3</f>
        <v>0.52192892768745758</v>
      </c>
      <c r="AC726" s="116">
        <f>(幕後結果!$AE$2+幕後結果!$AE$4*幕後結果_最佳化!$Q1727)*12/3</f>
        <v>-0.22585313532779205</v>
      </c>
      <c r="AD726" s="116">
        <f>(幕後結果!$AF$2+幕後結果!$AF$4*幕後結果_最佳化!$R1727)*12/3</f>
        <v>0.35859031179287704</v>
      </c>
      <c r="AE726" s="116">
        <f>(幕後結果!$AG$2+幕後結果!$AG$4*幕後結果_最佳化!$S1727)*12/3</f>
        <v>1.0873348476803306</v>
      </c>
      <c r="AF726" s="116">
        <f>(幕後結果!$AH$2+幕後結果!$AH$4*幕後結果_最佳化!$T1727)*12/3</f>
        <v>0.86446105367887294</v>
      </c>
      <c r="AG726" s="116">
        <f>(幕後結果!$AI$2+幕後結果!$AI$4*幕後結果_最佳化!$U1727)*12/3</f>
        <v>-0.3575019906103169</v>
      </c>
      <c r="AH726" s="116">
        <f>(幕後結果!$AJ$2+幕後結果!$AJ$4*幕後結果_最佳化!$V1727)*12/3</f>
        <v>0.5389157530509634</v>
      </c>
      <c r="AI726" s="93">
        <f>(幕後結果!$AK$2+幕後結果!$AK$4*幕後結果_最佳化!$W1727)*12/3</f>
        <v>1.7596204005363527</v>
      </c>
      <c r="AJ726" s="53"/>
      <c r="AK726" s="53"/>
      <c r="AL726" s="53"/>
      <c r="AM726" s="101">
        <v>725</v>
      </c>
      <c r="AN726" s="120">
        <f t="shared" si="144"/>
        <v>3.0887656709361989E-2</v>
      </c>
      <c r="AO726" s="120">
        <f t="shared" si="145"/>
        <v>0.16205643126594046</v>
      </c>
      <c r="AP726" s="120">
        <f t="shared" si="146"/>
        <v>5.1189026479084028E-2</v>
      </c>
      <c r="AQ726" s="120">
        <f t="shared" si="147"/>
        <v>0.12342617467519287</v>
      </c>
      <c r="AR726" s="120">
        <f t="shared" si="148"/>
        <v>0.15141634272938717</v>
      </c>
      <c r="AS726" s="120">
        <f t="shared" si="149"/>
        <v>0.11597625333100574</v>
      </c>
      <c r="AT726" s="120">
        <f t="shared" si="150"/>
        <v>8.7587920933194265E-3</v>
      </c>
      <c r="AU726" s="120">
        <f t="shared" si="151"/>
        <v>4.9931499228887941E-2</v>
      </c>
      <c r="AV726" s="120">
        <f t="shared" si="152"/>
        <v>0.14646167650700231</v>
      </c>
      <c r="AW726" s="120">
        <f t="shared" si="153"/>
        <v>0.15989614698081811</v>
      </c>
      <c r="AX726" s="120">
        <f t="shared" si="154"/>
        <v>1</v>
      </c>
      <c r="AY726" s="120">
        <f>SUMPRODUCT(AN726:AW726,幕後結果_最佳化!$Z$1005:$AI$1005)</f>
        <v>6.0384813914695558E-2</v>
      </c>
      <c r="AZ726" s="120">
        <f>(SUMPRODUCT(AN726:AW726,MMULT(AN726:AW726,幕後結果!$AB$9:$AK$18)))*252</f>
        <v>2.2525885260355514E-2</v>
      </c>
      <c r="BA726" s="120">
        <f t="shared" si="155"/>
        <v>0.15008625939890538</v>
      </c>
      <c r="BB726" s="115">
        <f t="shared" si="156"/>
        <v>0.11649843219973725</v>
      </c>
      <c r="BC726" s="53"/>
      <c r="BD726" s="53"/>
    </row>
    <row r="727" spans="1:56">
      <c r="A727" s="88">
        <v>726</v>
      </c>
      <c r="B727" s="116">
        <v>0.11793404467461466</v>
      </c>
      <c r="C727" s="116">
        <v>0.85423575722279077</v>
      </c>
      <c r="D727" s="116">
        <v>0.11001152456277841</v>
      </c>
      <c r="E727" s="116">
        <v>0.79911934944511809</v>
      </c>
      <c r="F727" s="116">
        <v>8.6928986761214411E-4</v>
      </c>
      <c r="G727" s="116">
        <v>0.79036423289551228</v>
      </c>
      <c r="H727" s="116">
        <v>0.47192158461309175</v>
      </c>
      <c r="I727" s="116">
        <v>0.29879662605346602</v>
      </c>
      <c r="J727" s="116">
        <v>0.67260155346886474</v>
      </c>
      <c r="K727" s="97">
        <v>0.25045026737678122</v>
      </c>
      <c r="L727" s="98"/>
      <c r="M727" s="99">
        <v>726</v>
      </c>
      <c r="N727" s="119">
        <v>-1.1853778400241957</v>
      </c>
      <c r="O727" s="119">
        <v>1.0547744653261717</v>
      </c>
      <c r="P727" s="119">
        <v>-1.2264668330693493</v>
      </c>
      <c r="Q727" s="119">
        <v>0.83847977658231732</v>
      </c>
      <c r="R727" s="119">
        <v>-3.1315976242433057</v>
      </c>
      <c r="S727" s="119">
        <v>0.80768570609109092</v>
      </c>
      <c r="T727" s="119">
        <v>-7.0440358932739283E-2</v>
      </c>
      <c r="U727" s="116">
        <v>-0.52786469247891943</v>
      </c>
      <c r="V727" s="116">
        <v>0.44710826321771729</v>
      </c>
      <c r="W727" s="91">
        <v>-0.67307349569078034</v>
      </c>
      <c r="X727" s="53"/>
      <c r="Y727" s="92">
        <v>726</v>
      </c>
      <c r="Z727" s="116">
        <f>(幕後結果!$AB$2+幕後結果!$AB$4*幕後結果_最佳化!$N1728)*12/3</f>
        <v>-1.6395457704656693</v>
      </c>
      <c r="AA727" s="116">
        <f>(幕後結果!$AC$2+幕後結果!$AC$4*幕後結果_最佳化!$O1728)*12/3</f>
        <v>1.105907976914462</v>
      </c>
      <c r="AB727" s="116">
        <f>(幕後結果!$AD$2+幕後結果!$AD$4*幕後結果_最佳化!$P1728)*12/3</f>
        <v>-1.0762367046193597</v>
      </c>
      <c r="AC727" s="116">
        <f>(幕後結果!$AE$2+幕後結果!$AE$4*幕後結果_最佳化!$Q1728)*12/3</f>
        <v>0.40655572425200864</v>
      </c>
      <c r="AD727" s="116">
        <f>(幕後結果!$AF$2+幕後結果!$AF$4*幕後結果_最佳化!$R1728)*12/3</f>
        <v>-2.5003220254192087</v>
      </c>
      <c r="AE727" s="116">
        <f>(幕後結果!$AG$2+幕後結果!$AG$4*幕後結果_最佳化!$S1728)*12/3</f>
        <v>1.2264437079017056</v>
      </c>
      <c r="AF727" s="116">
        <f>(幕後結果!$AH$2+幕後結果!$AH$4*幕後結果_最佳化!$T1728)*12/3</f>
        <v>-0.26541014516397049</v>
      </c>
      <c r="AG727" s="116">
        <f>(幕後結果!$AI$2+幕後結果!$AI$4*幕後結果_最佳化!$U1728)*12/3</f>
        <v>-0.27813412709569607</v>
      </c>
      <c r="AH727" s="116">
        <f>(幕後結果!$AJ$2+幕後結果!$AJ$4*幕後結果_最佳化!$V1728)*12/3</f>
        <v>-0.83251529843500849</v>
      </c>
      <c r="AI727" s="93">
        <f>(幕後結果!$AK$2+幕後結果!$AK$4*幕後結果_最佳化!$W1728)*12/3</f>
        <v>-0.71216153421394468</v>
      </c>
      <c r="AJ727" s="53"/>
      <c r="AK727" s="53"/>
      <c r="AL727" s="53"/>
      <c r="AM727" s="101">
        <v>726</v>
      </c>
      <c r="AN727" s="120">
        <f t="shared" si="144"/>
        <v>0.11089382695339881</v>
      </c>
      <c r="AO727" s="120">
        <f t="shared" si="145"/>
        <v>0.16266289444156234</v>
      </c>
      <c r="AP727" s="120">
        <f t="shared" si="146"/>
        <v>2.6338706522142753E-2</v>
      </c>
      <c r="AQ727" s="120">
        <f t="shared" si="147"/>
        <v>0.16932597484660869</v>
      </c>
      <c r="AR727" s="120">
        <f t="shared" si="148"/>
        <v>2.2671747284982918E-2</v>
      </c>
      <c r="AS727" s="120">
        <f t="shared" si="149"/>
        <v>4.793397811219368E-2</v>
      </c>
      <c r="AT727" s="120">
        <f t="shared" si="150"/>
        <v>0.1180457166560805</v>
      </c>
      <c r="AU727" s="120">
        <f t="shared" si="151"/>
        <v>0.18197317470411134</v>
      </c>
      <c r="AV727" s="120">
        <f t="shared" si="152"/>
        <v>4.0243661725241291E-2</v>
      </c>
      <c r="AW727" s="120">
        <f t="shared" si="153"/>
        <v>0.11991031875367766</v>
      </c>
      <c r="AX727" s="120">
        <f t="shared" si="154"/>
        <v>1</v>
      </c>
      <c r="AY727" s="120">
        <f>SUMPRODUCT(AN727:AW727,幕後結果_最佳化!$Z$1005:$AI$1005)</f>
        <v>0.12615471058259808</v>
      </c>
      <c r="AZ727" s="120">
        <f>(SUMPRODUCT(AN727:AW727,MMULT(AN727:AW727,幕後結果!$AB$9:$AK$18)))*252</f>
        <v>2.5371436198251902E-2</v>
      </c>
      <c r="BA727" s="120">
        <f t="shared" si="155"/>
        <v>0.15928413668112684</v>
      </c>
      <c r="BB727" s="115">
        <f t="shared" si="156"/>
        <v>0.52268048982973658</v>
      </c>
      <c r="BC727" s="53"/>
      <c r="BD727" s="53"/>
    </row>
    <row r="728" spans="1:56">
      <c r="A728" s="88">
        <v>727</v>
      </c>
      <c r="B728" s="116">
        <v>0.92419754663140763</v>
      </c>
      <c r="C728" s="116">
        <v>0.38345975305967195</v>
      </c>
      <c r="D728" s="116">
        <v>0.97139424177213751</v>
      </c>
      <c r="E728" s="116">
        <v>0.55640699385788794</v>
      </c>
      <c r="F728" s="116">
        <v>0.67720467510173177</v>
      </c>
      <c r="G728" s="116">
        <v>0.90528017681167894</v>
      </c>
      <c r="H728" s="116">
        <v>0.25370576153917135</v>
      </c>
      <c r="I728" s="116">
        <v>0.15687015616165212</v>
      </c>
      <c r="J728" s="116">
        <v>0.32355779592312173</v>
      </c>
      <c r="K728" s="97">
        <v>0.8215110669678829</v>
      </c>
      <c r="L728" s="98"/>
      <c r="M728" s="99">
        <v>727</v>
      </c>
      <c r="N728" s="119">
        <v>1.4338856178596708</v>
      </c>
      <c r="O728" s="119">
        <v>-0.29640670409484821</v>
      </c>
      <c r="P728" s="119">
        <v>1.9016913570537992</v>
      </c>
      <c r="Q728" s="119">
        <v>0.14186579544542707</v>
      </c>
      <c r="R728" s="119">
        <v>0.45989630881248994</v>
      </c>
      <c r="S728" s="119">
        <v>1.3122385860783232</v>
      </c>
      <c r="T728" s="119">
        <v>-0.66287358118465001</v>
      </c>
      <c r="U728" s="116">
        <v>-1.0074047443930501</v>
      </c>
      <c r="V728" s="116">
        <v>-0.45777292169175576</v>
      </c>
      <c r="W728" s="91">
        <v>0.92113899012381817</v>
      </c>
      <c r="X728" s="53"/>
      <c r="Y728" s="92">
        <v>727</v>
      </c>
      <c r="Z728" s="116">
        <f>(幕後結果!$AB$2+幕後結果!$AB$4*幕後結果_最佳化!$N1729)*12/3</f>
        <v>2.5596499187774859</v>
      </c>
      <c r="AA728" s="116">
        <f>(幕後結果!$AC$2+幕後結果!$AC$4*幕後結果_最佳化!$O1729)*12/3</f>
        <v>1.5564113610188612E-3</v>
      </c>
      <c r="AB728" s="116">
        <f>(幕後結果!$AD$2+幕後結果!$AD$4*幕後結果_最佳化!$P1729)*12/3</f>
        <v>1.7730683235695111</v>
      </c>
      <c r="AC728" s="116">
        <f>(幕後結果!$AE$2+幕後結果!$AE$4*幕後結果_最佳化!$Q1729)*12/3</f>
        <v>0.61146133255953572</v>
      </c>
      <c r="AD728" s="116">
        <f>(幕後結果!$AF$2+幕後結果!$AF$4*幕後結果_最佳化!$R1729)*12/3</f>
        <v>0.30098928627815846</v>
      </c>
      <c r="AE728" s="116">
        <f>(幕後結果!$AG$2+幕後結果!$AG$4*幕後結果_最佳化!$S1729)*12/3</f>
        <v>1.6217855912143877</v>
      </c>
      <c r="AF728" s="116">
        <f>(幕後結果!$AH$2+幕後結果!$AH$4*幕後結果_最佳化!$T1729)*12/3</f>
        <v>-0.10877266607200024</v>
      </c>
      <c r="AG728" s="116">
        <f>(幕後結果!$AI$2+幕後結果!$AI$4*幕後結果_最佳化!$U1729)*12/3</f>
        <v>-8.9181530858279345E-2</v>
      </c>
      <c r="AH728" s="116">
        <f>(幕後結果!$AJ$2+幕後結果!$AJ$4*幕後結果_最佳化!$V1729)*12/3</f>
        <v>-9.8082849161319083E-2</v>
      </c>
      <c r="AI728" s="93">
        <f>(幕後結果!$AK$2+幕後結果!$AK$4*幕後結果_最佳化!$W1729)*12/3</f>
        <v>1.0916278060495417</v>
      </c>
      <c r="AJ728" s="53"/>
      <c r="AK728" s="53"/>
      <c r="AL728" s="53"/>
      <c r="AM728" s="101">
        <v>727</v>
      </c>
      <c r="AN728" s="120">
        <f t="shared" si="144"/>
        <v>8.0085470848656644E-3</v>
      </c>
      <c r="AO728" s="120">
        <f t="shared" si="145"/>
        <v>2.8688247024131235E-2</v>
      </c>
      <c r="AP728" s="120">
        <f t="shared" si="146"/>
        <v>0.12775270580394704</v>
      </c>
      <c r="AQ728" s="120">
        <f t="shared" si="147"/>
        <v>4.1760167825164535E-2</v>
      </c>
      <c r="AR728" s="120">
        <f t="shared" si="148"/>
        <v>1.549569943524377E-2</v>
      </c>
      <c r="AS728" s="120">
        <f t="shared" si="149"/>
        <v>0.15479749512120691</v>
      </c>
      <c r="AT728" s="120">
        <f t="shared" si="150"/>
        <v>0.15191777153768632</v>
      </c>
      <c r="AU728" s="120">
        <f t="shared" si="151"/>
        <v>0.10794672815079769</v>
      </c>
      <c r="AV728" s="120">
        <f t="shared" si="152"/>
        <v>0.18635471342111609</v>
      </c>
      <c r="AW728" s="120">
        <f t="shared" si="153"/>
        <v>0.17727792459584085</v>
      </c>
      <c r="AX728" s="120">
        <f t="shared" si="154"/>
        <v>1</v>
      </c>
      <c r="AY728" s="120">
        <f>SUMPRODUCT(AN728:AW728,幕後結果_最佳化!$Z$1005:$AI$1005)</f>
        <v>8.7944761111186251E-2</v>
      </c>
      <c r="AZ728" s="120">
        <f>(SUMPRODUCT(AN728:AW728,MMULT(AN728:AW728,幕後結果!$AB$9:$AK$18)))*252</f>
        <v>2.379254529139618E-2</v>
      </c>
      <c r="BA728" s="120">
        <f t="shared" si="155"/>
        <v>0.15424832346381007</v>
      </c>
      <c r="BB728" s="115">
        <f t="shared" si="156"/>
        <v>0.29202755725092017</v>
      </c>
      <c r="BC728" s="53"/>
      <c r="BD728" s="53"/>
    </row>
    <row r="729" spans="1:56">
      <c r="A729" s="88">
        <v>728</v>
      </c>
      <c r="B729" s="116">
        <v>0.876507878248306</v>
      </c>
      <c r="C729" s="116">
        <v>0.26519858257241347</v>
      </c>
      <c r="D729" s="116">
        <v>0.44796082950149629</v>
      </c>
      <c r="E729" s="116">
        <v>0.72081128814935536</v>
      </c>
      <c r="F729" s="116">
        <v>0.13767188554370113</v>
      </c>
      <c r="G729" s="116">
        <v>0.55167649561989451</v>
      </c>
      <c r="H729" s="116">
        <v>0.14179922131618339</v>
      </c>
      <c r="I729" s="116">
        <v>0.52623233728626939</v>
      </c>
      <c r="J729" s="116">
        <v>0.28502297769579799</v>
      </c>
      <c r="K729" s="97">
        <v>0.49076722947088824</v>
      </c>
      <c r="L729" s="98"/>
      <c r="M729" s="99">
        <v>728</v>
      </c>
      <c r="N729" s="119">
        <v>1.1577054882681657</v>
      </c>
      <c r="O729" s="119">
        <v>-0.62739985137862875</v>
      </c>
      <c r="P729" s="119">
        <v>-0.13081499706807712</v>
      </c>
      <c r="Q729" s="119">
        <v>0.58525328081097061</v>
      </c>
      <c r="R729" s="119">
        <v>-1.0908389117803954</v>
      </c>
      <c r="S729" s="119">
        <v>0.12989814900682581</v>
      </c>
      <c r="T729" s="119">
        <v>-1.0722707454710647</v>
      </c>
      <c r="U729" s="116">
        <v>6.5802173950438123E-2</v>
      </c>
      <c r="V729" s="116">
        <v>-0.56798381875550108</v>
      </c>
      <c r="W729" s="91">
        <v>-2.314518997442323E-2</v>
      </c>
      <c r="X729" s="53"/>
      <c r="Y729" s="92">
        <v>728</v>
      </c>
      <c r="Z729" s="116">
        <f>(幕後結果!$AB$2+幕後結果!$AB$4*幕後結果_最佳化!$N1730)*12/3</f>
        <v>2.1168787244004879</v>
      </c>
      <c r="AA729" s="116">
        <f>(幕後結果!$AC$2+幕後結果!$AC$4*幕後結果_最佳化!$O1730)*12/3</f>
        <v>-0.22167704847309322</v>
      </c>
      <c r="AB729" s="116">
        <f>(幕後結果!$AD$2+幕後結果!$AD$4*幕後結果_最佳化!$P1730)*12/3</f>
        <v>0.12701008240273598</v>
      </c>
      <c r="AC729" s="116">
        <f>(幕後結果!$AE$2+幕後結果!$AE$4*幕後結果_最佳化!$Q1730)*12/3</f>
        <v>0.61334280435289523</v>
      </c>
      <c r="AD729" s="116">
        <f>(幕後結果!$AF$2+幕後結果!$AF$4*幕後結果_最佳化!$R1730)*12/3</f>
        <v>-0.84588242896834087</v>
      </c>
      <c r="AE729" s="116">
        <f>(幕後結果!$AG$2+幕後結果!$AG$4*幕後結果_最佳化!$S1730)*12/3</f>
        <v>0.88294859037474127</v>
      </c>
      <c r="AF729" s="116">
        <f>(幕後結果!$AH$2+幕後結果!$AH$4*幕後結果_最佳化!$T1730)*12/3</f>
        <v>-0.54200719800169472</v>
      </c>
      <c r="AG729" s="116">
        <f>(幕後結果!$AI$2+幕後結果!$AI$4*幕後結果_最佳化!$U1730)*12/3</f>
        <v>-8.7681649347701771E-2</v>
      </c>
      <c r="AH729" s="116">
        <f>(幕後結果!$AJ$2+幕後結果!$AJ$4*幕後結果_最佳化!$V1730)*12/3</f>
        <v>-0.69069445129107976</v>
      </c>
      <c r="AI729" s="93">
        <f>(幕後結果!$AK$2+幕後結果!$AK$4*幕後結果_最佳化!$W1730)*12/3</f>
        <v>0.10140508744624095</v>
      </c>
      <c r="AJ729" s="53"/>
      <c r="AK729" s="53"/>
      <c r="AL729" s="53"/>
      <c r="AM729" s="101">
        <v>728</v>
      </c>
      <c r="AN729" s="120">
        <f t="shared" si="144"/>
        <v>7.8052918050984174E-2</v>
      </c>
      <c r="AO729" s="120">
        <f t="shared" si="145"/>
        <v>8.3226437924089555E-2</v>
      </c>
      <c r="AP729" s="120">
        <f t="shared" si="146"/>
        <v>8.6292825899691616E-2</v>
      </c>
      <c r="AQ729" s="120">
        <f t="shared" si="147"/>
        <v>2.5460787933361276E-2</v>
      </c>
      <c r="AR729" s="120">
        <f t="shared" si="148"/>
        <v>0.12965006792091191</v>
      </c>
      <c r="AS729" s="120">
        <f t="shared" si="149"/>
        <v>7.1540785492628711E-2</v>
      </c>
      <c r="AT729" s="120">
        <f t="shared" si="150"/>
        <v>0.11151660894524994</v>
      </c>
      <c r="AU729" s="120">
        <f t="shared" si="151"/>
        <v>0.14683069070873966</v>
      </c>
      <c r="AV729" s="120">
        <f t="shared" si="152"/>
        <v>0.20165010593921942</v>
      </c>
      <c r="AW729" s="120">
        <f t="shared" si="153"/>
        <v>6.5778771185123874E-2</v>
      </c>
      <c r="AX729" s="120">
        <f t="shared" si="154"/>
        <v>1</v>
      </c>
      <c r="AY729" s="120">
        <f>SUMPRODUCT(AN729:AW729,幕後結果_最佳化!$Z$1005:$AI$1005)</f>
        <v>-4.4430348328012015E-3</v>
      </c>
      <c r="AZ729" s="120">
        <f>(SUMPRODUCT(AN729:AW729,MMULT(AN729:AW729,幕後結果!$AB$9:$AK$18)))*252</f>
        <v>2.3723093267459174E-2</v>
      </c>
      <c r="BA729" s="120">
        <f t="shared" si="155"/>
        <v>0.15402302836738138</v>
      </c>
      <c r="BB729" s="115">
        <f t="shared" si="156"/>
        <v>-0.30737634063314778</v>
      </c>
      <c r="BC729" s="53"/>
      <c r="BD729" s="53"/>
    </row>
    <row r="730" spans="1:56">
      <c r="A730" s="88">
        <v>729</v>
      </c>
      <c r="B730" s="116">
        <v>1.4013115117900377E-2</v>
      </c>
      <c r="C730" s="116">
        <v>0.9647439164160232</v>
      </c>
      <c r="D730" s="116">
        <v>0.40581742055867798</v>
      </c>
      <c r="E730" s="116">
        <v>0.11247052635162702</v>
      </c>
      <c r="F730" s="116">
        <v>1.4472436127095145E-2</v>
      </c>
      <c r="G730" s="116">
        <v>0.76178496347730773</v>
      </c>
      <c r="H730" s="116">
        <v>0.63739686074134516</v>
      </c>
      <c r="I730" s="116">
        <v>0.36557756672223984</v>
      </c>
      <c r="J730" s="116">
        <v>0.96563580247460079</v>
      </c>
      <c r="K730" s="97">
        <v>2.936735550651548E-5</v>
      </c>
      <c r="L730" s="98"/>
      <c r="M730" s="99">
        <v>729</v>
      </c>
      <c r="N730" s="119">
        <v>-2.1969190195968014</v>
      </c>
      <c r="O730" s="119">
        <v>1.8086064407553804</v>
      </c>
      <c r="P730" s="119">
        <v>-0.23831751052296613</v>
      </c>
      <c r="Q730" s="119">
        <v>-1.2134938802883464</v>
      </c>
      <c r="R730" s="119">
        <v>-2.1842365255953338</v>
      </c>
      <c r="S730" s="119">
        <v>0.71205604241104092</v>
      </c>
      <c r="T730" s="119">
        <v>0.35150932423037567</v>
      </c>
      <c r="U730" s="116">
        <v>-0.3435893522055759</v>
      </c>
      <c r="V730" s="116">
        <v>1.8202010383843397</v>
      </c>
      <c r="W730" s="91">
        <v>-4.0178373641217817</v>
      </c>
      <c r="X730" s="53"/>
      <c r="Y730" s="92">
        <v>729</v>
      </c>
      <c r="Z730" s="116">
        <f>(幕後結果!$AB$2+幕後結果!$AB$4*幕後結果_最佳化!$N1731)*12/3</f>
        <v>-3.2612456983472868</v>
      </c>
      <c r="AA730" s="116">
        <f>(幕後結果!$AC$2+幕後結果!$AC$4*幕後結果_最佳化!$O1731)*12/3</f>
        <v>1.6988559854646859</v>
      </c>
      <c r="AB730" s="116">
        <f>(幕後結果!$AD$2+幕後結果!$AD$4*幕後結果_最佳化!$P1731)*12/3</f>
        <v>-0.46589372145154528</v>
      </c>
      <c r="AC730" s="116">
        <f>(幕後結果!$AE$2+幕後結果!$AE$4*幕後結果_最佳化!$Q1731)*12/3</f>
        <v>-1.080536703439521</v>
      </c>
      <c r="AD730" s="116">
        <f>(幕後結果!$AF$2+幕後結果!$AF$4*幕後結果_最佳化!$R1731)*12/3</f>
        <v>-2.0361994326452986</v>
      </c>
      <c r="AE730" s="116">
        <f>(幕後結果!$AG$2+幕後結果!$AG$4*幕後結果_最佳化!$S1731)*12/3</f>
        <v>0.62049194772527916</v>
      </c>
      <c r="AF730" s="116">
        <f>(幕後結果!$AH$2+幕後結果!$AH$4*幕後結果_最佳化!$T1731)*12/3</f>
        <v>-3.6699356133329683E-2</v>
      </c>
      <c r="AG730" s="116">
        <f>(幕後結果!$AI$2+幕後結果!$AI$4*幕後結果_最佳化!$U1731)*12/3</f>
        <v>-0.13197047148020483</v>
      </c>
      <c r="AH730" s="116">
        <f>(幕後結果!$AJ$2+幕後結果!$AJ$4*幕後結果_最佳化!$V1731)*12/3</f>
        <v>-8.0951753275424421E-2</v>
      </c>
      <c r="AI730" s="93">
        <f>(幕後結果!$AK$2+幕後結果!$AK$4*幕後結果_最佳化!$W1731)*12/3</f>
        <v>-2.1379856920241069</v>
      </c>
      <c r="AJ730" s="53"/>
      <c r="AK730" s="53"/>
      <c r="AL730" s="53"/>
      <c r="AM730" s="101">
        <v>729</v>
      </c>
      <c r="AN730" s="120">
        <f t="shared" si="144"/>
        <v>0.16449006059289337</v>
      </c>
      <c r="AO730" s="120">
        <f t="shared" si="145"/>
        <v>2.9215723796595695E-2</v>
      </c>
      <c r="AP730" s="120">
        <f t="shared" si="146"/>
        <v>8.6161176202797757E-2</v>
      </c>
      <c r="AQ730" s="120">
        <f t="shared" si="147"/>
        <v>2.5966555170853101E-2</v>
      </c>
      <c r="AR730" s="120">
        <f t="shared" si="148"/>
        <v>0.17176172452549504</v>
      </c>
      <c r="AS730" s="120">
        <f t="shared" si="149"/>
        <v>0.12688806595335209</v>
      </c>
      <c r="AT730" s="120">
        <f t="shared" si="150"/>
        <v>0.1117518420888679</v>
      </c>
      <c r="AU730" s="120">
        <f t="shared" si="151"/>
        <v>0.10536442451907541</v>
      </c>
      <c r="AV730" s="120">
        <f t="shared" si="152"/>
        <v>0.10491338421596945</v>
      </c>
      <c r="AW730" s="120">
        <f t="shared" si="153"/>
        <v>7.3487042934100216E-2</v>
      </c>
      <c r="AX730" s="120">
        <f t="shared" si="154"/>
        <v>1</v>
      </c>
      <c r="AY730" s="120">
        <f>SUMPRODUCT(AN730:AW730,幕後結果_最佳化!$Z$1005:$AI$1005)</f>
        <v>4.2008858830910586E-2</v>
      </c>
      <c r="AZ730" s="120">
        <f>(SUMPRODUCT(AN730:AW730,MMULT(AN730:AW730,幕後結果!$AB$9:$AK$18)))*252</f>
        <v>3.4738179112921132E-2</v>
      </c>
      <c r="BA730" s="120">
        <f t="shared" si="155"/>
        <v>0.18638181003767812</v>
      </c>
      <c r="BB730" s="115">
        <f t="shared" si="156"/>
        <v>-4.7812668463154476E-3</v>
      </c>
      <c r="BC730" s="53"/>
      <c r="BD730" s="53"/>
    </row>
    <row r="731" spans="1:56">
      <c r="A731" s="88">
        <v>730</v>
      </c>
      <c r="B731" s="116">
        <v>0.42664094825335508</v>
      </c>
      <c r="C731" s="116">
        <v>0.56218755688863808</v>
      </c>
      <c r="D731" s="116">
        <v>0.76384852556996741</v>
      </c>
      <c r="E731" s="116">
        <v>0.78972498017310788</v>
      </c>
      <c r="F731" s="116">
        <v>0.27160802305765275</v>
      </c>
      <c r="G731" s="116">
        <v>0.37145986215389648</v>
      </c>
      <c r="H731" s="116">
        <v>0.79682122253148702</v>
      </c>
      <c r="I731" s="116">
        <v>0.29099063786856116</v>
      </c>
      <c r="J731" s="116">
        <v>0.24253781705735533</v>
      </c>
      <c r="K731" s="97">
        <v>0.23154009842641599</v>
      </c>
      <c r="L731" s="98"/>
      <c r="M731" s="99">
        <v>730</v>
      </c>
      <c r="N731" s="119">
        <v>-0.18493260558253821</v>
      </c>
      <c r="O731" s="119">
        <v>0.15651780451368416</v>
      </c>
      <c r="P731" s="119">
        <v>0.71873705266678489</v>
      </c>
      <c r="Q731" s="119">
        <v>0.80546735083222809</v>
      </c>
      <c r="R731" s="119">
        <v>-0.60795692058925588</v>
      </c>
      <c r="S731" s="119">
        <v>-0.32798933780709177</v>
      </c>
      <c r="T731" s="119">
        <v>0.83032058077826754</v>
      </c>
      <c r="U731" s="116">
        <v>-0.55049300153384695</v>
      </c>
      <c r="V731" s="116">
        <v>-0.69816240598911317</v>
      </c>
      <c r="W731" s="91">
        <v>-0.73378432266589899</v>
      </c>
      <c r="X731" s="53"/>
      <c r="Y731" s="92">
        <v>730</v>
      </c>
      <c r="Z731" s="116">
        <f>(幕後結果!$AB$2+幕後結果!$AB$4*幕後結果_最佳化!$N1732)*12/3</f>
        <v>-3.5634830103314585E-2</v>
      </c>
      <c r="AA731" s="116">
        <f>(幕後結果!$AC$2+幕後結果!$AC$4*幕後結果_最佳化!$O1732)*12/3</f>
        <v>0.40991685949535511</v>
      </c>
      <c r="AB731" s="116">
        <f>(幕後結果!$AD$2+幕後結果!$AD$4*幕後結果_最佳化!$P1732)*12/3</f>
        <v>0.56616994811441645</v>
      </c>
      <c r="AC731" s="116">
        <f>(幕後結果!$AE$2+幕後結果!$AE$4*幕後結果_最佳化!$Q1732)*12/3</f>
        <v>0.73140374022255994</v>
      </c>
      <c r="AD731" s="116">
        <f>(幕後結果!$AF$2+幕後結果!$AF$4*幕後結果_最佳化!$R1732)*12/3</f>
        <v>-0.6941387955624978</v>
      </c>
      <c r="AE731" s="116">
        <f>(幕後結果!$AG$2+幕後結果!$AG$4*幕後結果_最佳化!$S1732)*12/3</f>
        <v>0.61155358246242142</v>
      </c>
      <c r="AF731" s="116">
        <f>(幕後結果!$AH$2+幕後結果!$AH$4*幕後結果_最佳化!$T1732)*12/3</f>
        <v>0.39722697008433006</v>
      </c>
      <c r="AG731" s="116">
        <f>(幕後結果!$AI$2+幕後結果!$AI$4*幕後結果_最佳化!$U1732)*12/3</f>
        <v>-0.19809841469586173</v>
      </c>
      <c r="AH731" s="116">
        <f>(幕後結果!$AJ$2+幕後結果!$AJ$4*幕後結果_最佳化!$V1732)*12/3</f>
        <v>-0.46781773093664714</v>
      </c>
      <c r="AI731" s="93">
        <f>(幕後結果!$AK$2+幕後結果!$AK$4*幕後結果_最佳化!$W1732)*12/3</f>
        <v>-0.24962028445958392</v>
      </c>
      <c r="AJ731" s="53"/>
      <c r="AK731" s="53"/>
      <c r="AL731" s="53"/>
      <c r="AM731" s="101">
        <v>730</v>
      </c>
      <c r="AN731" s="120">
        <f t="shared" si="144"/>
        <v>0.17999810663015192</v>
      </c>
      <c r="AO731" s="120">
        <f t="shared" si="145"/>
        <v>4.2787821768867093E-3</v>
      </c>
      <c r="AP731" s="120">
        <f t="shared" si="146"/>
        <v>2.7275964938599455E-2</v>
      </c>
      <c r="AQ731" s="120">
        <f t="shared" si="147"/>
        <v>3.5585043806621232E-2</v>
      </c>
      <c r="AR731" s="120">
        <f t="shared" si="148"/>
        <v>0.15374743281523284</v>
      </c>
      <c r="AS731" s="120">
        <f t="shared" si="149"/>
        <v>0.11421260741794051</v>
      </c>
      <c r="AT731" s="120">
        <f t="shared" si="150"/>
        <v>3.7747614602642802E-2</v>
      </c>
      <c r="AU731" s="120">
        <f t="shared" si="151"/>
        <v>0.17800330956935195</v>
      </c>
      <c r="AV731" s="120">
        <f t="shared" si="152"/>
        <v>0.11630982265396347</v>
      </c>
      <c r="AW731" s="120">
        <f t="shared" si="153"/>
        <v>0.15284131538860915</v>
      </c>
      <c r="AX731" s="120">
        <f t="shared" si="154"/>
        <v>1</v>
      </c>
      <c r="AY731" s="120">
        <f>SUMPRODUCT(AN731:AW731,幕後結果_最佳化!$Z$1005:$AI$1005)</f>
        <v>6.0472815156597318E-2</v>
      </c>
      <c r="AZ731" s="120">
        <f>(SUMPRODUCT(AN731:AW731,MMULT(AN731:AW731,幕後結果!$AB$9:$AK$18)))*252</f>
        <v>3.8196674557601645E-2</v>
      </c>
      <c r="BA731" s="120">
        <f t="shared" si="155"/>
        <v>0.19543969545003298</v>
      </c>
      <c r="BB731" s="115">
        <f t="shared" si="156"/>
        <v>8.9914257777228598E-2</v>
      </c>
      <c r="BC731" s="53"/>
      <c r="BD731" s="53"/>
    </row>
    <row r="732" spans="1:56">
      <c r="A732" s="88">
        <v>731</v>
      </c>
      <c r="B732" s="116">
        <v>0.82831460248240707</v>
      </c>
      <c r="C732" s="116">
        <v>0.89954051007095193</v>
      </c>
      <c r="D732" s="116">
        <v>0.13987530809923454</v>
      </c>
      <c r="E732" s="116">
        <v>0.94875729190418623</v>
      </c>
      <c r="F732" s="116">
        <v>0.41210850998706117</v>
      </c>
      <c r="G732" s="116">
        <v>0.96473118721077045</v>
      </c>
      <c r="H732" s="116">
        <v>0.59657345158847552</v>
      </c>
      <c r="I732" s="116">
        <v>0.30922569952045365</v>
      </c>
      <c r="J732" s="116">
        <v>0.12245751974438179</v>
      </c>
      <c r="K732" s="97">
        <v>0.72302284320890831</v>
      </c>
      <c r="L732" s="98"/>
      <c r="M732" s="99">
        <v>731</v>
      </c>
      <c r="N732" s="119">
        <v>0.94752603716598061</v>
      </c>
      <c r="O732" s="119">
        <v>1.2789377441541543</v>
      </c>
      <c r="P732" s="119">
        <v>-1.080879730333058</v>
      </c>
      <c r="Q732" s="119">
        <v>1.6329219348943254</v>
      </c>
      <c r="R732" s="119">
        <v>-0.22212443064147194</v>
      </c>
      <c r="S732" s="119">
        <v>1.8084427108616012</v>
      </c>
      <c r="T732" s="119">
        <v>0.24448773892382089</v>
      </c>
      <c r="U732" s="116">
        <v>-0.49804631378894521</v>
      </c>
      <c r="V732" s="116">
        <v>-1.1627892014190864</v>
      </c>
      <c r="W732" s="91">
        <v>0.5918451088693274</v>
      </c>
      <c r="X732" s="53"/>
      <c r="Y732" s="92">
        <v>731</v>
      </c>
      <c r="Z732" s="116">
        <f>(幕後結果!$AB$2+幕後結果!$AB$4*幕後結果_最佳化!$N1733)*12/3</f>
        <v>1.7799196291329817</v>
      </c>
      <c r="AA732" s="116">
        <f>(幕後結果!$AC$2+幕後結果!$AC$4*幕後結果_最佳化!$O1733)*12/3</f>
        <v>1.1568210378459334</v>
      </c>
      <c r="AB732" s="116">
        <f>(幕後結果!$AD$2+幕後結果!$AD$4*幕後結果_最佳化!$P1733)*12/3</f>
        <v>-0.52280168262480542</v>
      </c>
      <c r="AC732" s="116">
        <f>(幕後結果!$AE$2+幕後結果!$AE$4*幕後結果_最佳化!$Q1733)*12/3</f>
        <v>1.3397273524047482</v>
      </c>
      <c r="AD732" s="116">
        <f>(幕後結果!$AF$2+幕後結果!$AF$4*幕後結果_最佳化!$R1733)*12/3</f>
        <v>-0.52505438329764065</v>
      </c>
      <c r="AE732" s="116">
        <f>(幕後結果!$AG$2+幕後結果!$AG$4*幕後結果_最佳化!$S1733)*12/3</f>
        <v>2.1917358006437757</v>
      </c>
      <c r="AF732" s="116">
        <f>(幕後結果!$AH$2+幕後結果!$AH$4*幕後結果_最佳化!$T1733)*12/3</f>
        <v>0.28562299955866333</v>
      </c>
      <c r="AG732" s="116">
        <f>(幕後結果!$AI$2+幕後結果!$AI$4*幕後結果_最佳化!$U1733)*12/3</f>
        <v>0.32101194095686625</v>
      </c>
      <c r="AH732" s="116">
        <f>(幕後結果!$AJ$2+幕後結果!$AJ$4*幕後結果_最佳化!$V1733)*12/3</f>
        <v>-0.58488186899287786</v>
      </c>
      <c r="AI732" s="93">
        <f>(幕後結果!$AK$2+幕後結果!$AK$4*幕後結果_最佳化!$W1733)*12/3</f>
        <v>0.40453284996893618</v>
      </c>
      <c r="AJ732" s="53"/>
      <c r="AK732" s="53"/>
      <c r="AL732" s="53"/>
      <c r="AM732" s="101">
        <v>731</v>
      </c>
      <c r="AN732" s="120">
        <f t="shared" si="144"/>
        <v>5.6559918925381591E-2</v>
      </c>
      <c r="AO732" s="120">
        <f t="shared" si="145"/>
        <v>3.9371640653833868E-2</v>
      </c>
      <c r="AP732" s="120">
        <f t="shared" si="146"/>
        <v>0.10447749363139194</v>
      </c>
      <c r="AQ732" s="120">
        <f t="shared" si="147"/>
        <v>0.19847964550335678</v>
      </c>
      <c r="AR732" s="120">
        <f t="shared" si="148"/>
        <v>3.1713457834835493E-2</v>
      </c>
      <c r="AS732" s="120">
        <f t="shared" si="149"/>
        <v>6.803415102975395E-2</v>
      </c>
      <c r="AT732" s="120">
        <f t="shared" si="150"/>
        <v>1.9751479245762597E-2</v>
      </c>
      <c r="AU732" s="120">
        <f t="shared" si="151"/>
        <v>0.20832957937507526</v>
      </c>
      <c r="AV732" s="120">
        <f t="shared" si="152"/>
        <v>3.2988640035335567E-2</v>
      </c>
      <c r="AW732" s="120">
        <f t="shared" si="153"/>
        <v>0.24029399376527294</v>
      </c>
      <c r="AX732" s="120">
        <f t="shared" si="154"/>
        <v>0.99999999999999989</v>
      </c>
      <c r="AY732" s="120">
        <f>SUMPRODUCT(AN732:AW732,幕後結果_最佳化!$Z$1005:$AI$1005)</f>
        <v>0.11834120948014423</v>
      </c>
      <c r="AZ732" s="120">
        <f>(SUMPRODUCT(AN732:AW732,MMULT(AN732:AW732,幕後結果!$AB$9:$AK$18)))*252</f>
        <v>2.7285823986258222E-2</v>
      </c>
      <c r="BA732" s="120">
        <f t="shared" si="155"/>
        <v>0.16518421227907412</v>
      </c>
      <c r="BB732" s="115">
        <f t="shared" si="156"/>
        <v>0.45670956345808894</v>
      </c>
      <c r="BC732" s="53"/>
      <c r="BD732" s="53"/>
    </row>
    <row r="733" spans="1:56">
      <c r="A733" s="88">
        <v>732</v>
      </c>
      <c r="B733" s="116">
        <v>0.50389729391966731</v>
      </c>
      <c r="C733" s="116">
        <v>0.27465352821034483</v>
      </c>
      <c r="D733" s="116">
        <v>0.67877345935204425</v>
      </c>
      <c r="E733" s="116">
        <v>0.73793395722261468</v>
      </c>
      <c r="F733" s="116">
        <v>0.96052789285711171</v>
      </c>
      <c r="G733" s="116">
        <v>0.3377577988163647</v>
      </c>
      <c r="H733" s="116">
        <v>0.36578738481300599</v>
      </c>
      <c r="I733" s="116">
        <v>0.70499681380708878</v>
      </c>
      <c r="J733" s="116">
        <v>3.9807104960932094E-2</v>
      </c>
      <c r="K733" s="97">
        <v>0.55966874803458722</v>
      </c>
      <c r="L733" s="98"/>
      <c r="M733" s="99">
        <v>732</v>
      </c>
      <c r="N733" s="119">
        <v>9.7692225233966343E-3</v>
      </c>
      <c r="O733" s="119">
        <v>-0.59879880933277652</v>
      </c>
      <c r="P733" s="119">
        <v>0.46427172190156518</v>
      </c>
      <c r="Q733" s="119">
        <v>0.63698888201845927</v>
      </c>
      <c r="R733" s="119">
        <v>1.7568451067174971</v>
      </c>
      <c r="S733" s="119">
        <v>-0.41859027568556972</v>
      </c>
      <c r="T733" s="119">
        <v>-0.34303149083690138</v>
      </c>
      <c r="U733" s="116">
        <v>0.53882679588494153</v>
      </c>
      <c r="V733" s="116">
        <v>-1.7529289131528798</v>
      </c>
      <c r="W733" s="91">
        <v>0.15012942670524418</v>
      </c>
      <c r="X733" s="53"/>
      <c r="Y733" s="92">
        <v>732</v>
      </c>
      <c r="Z733" s="116">
        <f>(幕後結果!$AB$2+幕後結果!$AB$4*幕後結果_最佳化!$N1734)*12/3</f>
        <v>0.27651058421508495</v>
      </c>
      <c r="AA733" s="116">
        <f>(幕後結果!$AC$2+幕後結果!$AC$4*幕後結果_最佳化!$O1734)*12/3</f>
        <v>-0.14200442873215086</v>
      </c>
      <c r="AB733" s="116">
        <f>(幕後結果!$AD$2+幕後結果!$AD$4*幕後結果_最佳化!$P1734)*12/3</f>
        <v>0.35886705002127545</v>
      </c>
      <c r="AC733" s="116">
        <f>(幕後結果!$AE$2+幕後結果!$AE$4*幕後結果_最佳化!$Q1734)*12/3</f>
        <v>0.55960134993078203</v>
      </c>
      <c r="AD733" s="116">
        <f>(幕後結果!$AF$2+幕後結果!$AF$4*幕後結果_最佳化!$R1734)*12/3</f>
        <v>0.62411651843498761</v>
      </c>
      <c r="AE733" s="116">
        <f>(幕後結果!$AG$2+幕後結果!$AG$4*幕後結果_最佳化!$S1734)*12/3</f>
        <v>0.37023258611812243</v>
      </c>
      <c r="AF733" s="116">
        <f>(幕後結果!$AH$2+幕後結果!$AH$4*幕後結果_最佳化!$T1734)*12/3</f>
        <v>-0.10688389415718776</v>
      </c>
      <c r="AG733" s="116">
        <f>(幕後結果!$AI$2+幕後結果!$AI$4*幕後結果_最佳化!$U1734)*12/3</f>
        <v>0.36145457691140503</v>
      </c>
      <c r="AH733" s="116">
        <f>(幕後結果!$AJ$2+幕後結果!$AJ$4*幕後結果_最佳化!$V1734)*12/3</f>
        <v>-0.64347232766044349</v>
      </c>
      <c r="AI733" s="93">
        <f>(幕後結果!$AK$2+幕後結果!$AK$4*幕後結果_最佳化!$W1734)*12/3</f>
        <v>0.32565331119450958</v>
      </c>
      <c r="AJ733" s="53"/>
      <c r="AK733" s="53"/>
      <c r="AL733" s="53"/>
      <c r="AM733" s="101">
        <v>732</v>
      </c>
      <c r="AN733" s="120">
        <f t="shared" si="144"/>
        <v>0.129616829613939</v>
      </c>
      <c r="AO733" s="120">
        <f t="shared" si="145"/>
        <v>9.4283769767423239E-2</v>
      </c>
      <c r="AP733" s="120">
        <f t="shared" si="146"/>
        <v>0.17970289032925027</v>
      </c>
      <c r="AQ733" s="120">
        <f t="shared" si="147"/>
        <v>0.11318365204330368</v>
      </c>
      <c r="AR733" s="120">
        <f t="shared" si="148"/>
        <v>1.2608509346571022E-2</v>
      </c>
      <c r="AS733" s="120">
        <f t="shared" si="149"/>
        <v>0.12463172454587974</v>
      </c>
      <c r="AT733" s="120">
        <f t="shared" si="150"/>
        <v>4.978302649651193E-2</v>
      </c>
      <c r="AU733" s="120">
        <f t="shared" si="151"/>
        <v>6.8708925801313353E-2</v>
      </c>
      <c r="AV733" s="120">
        <f t="shared" si="152"/>
        <v>3.4944272653689025E-2</v>
      </c>
      <c r="AW733" s="120">
        <f t="shared" si="153"/>
        <v>0.19253639940211861</v>
      </c>
      <c r="AX733" s="120">
        <f t="shared" si="154"/>
        <v>1</v>
      </c>
      <c r="AY733" s="120">
        <f>SUMPRODUCT(AN733:AW733,幕後結果_最佳化!$Z$1005:$AI$1005)</f>
        <v>0.17331963862320574</v>
      </c>
      <c r="AZ733" s="120">
        <f>(SUMPRODUCT(AN733:AW733,MMULT(AN733:AW733,幕後結果!$AB$9:$AK$18)))*252</f>
        <v>3.3922536589212925E-2</v>
      </c>
      <c r="BA733" s="120">
        <f t="shared" si="155"/>
        <v>0.18418071720246104</v>
      </c>
      <c r="BB733" s="115">
        <f t="shared" si="156"/>
        <v>0.70810691045274665</v>
      </c>
      <c r="BC733" s="53"/>
      <c r="BD733" s="53"/>
    </row>
    <row r="734" spans="1:56">
      <c r="A734" s="88">
        <v>733</v>
      </c>
      <c r="B734" s="116">
        <v>0.21317236525497396</v>
      </c>
      <c r="C734" s="116">
        <v>5.4696653649858762E-2</v>
      </c>
      <c r="D734" s="116">
        <v>0.65567025382281674</v>
      </c>
      <c r="E734" s="116">
        <v>0.94082323206917806</v>
      </c>
      <c r="F734" s="116">
        <v>0.24389618261771084</v>
      </c>
      <c r="G734" s="116">
        <v>0.82242096321754099</v>
      </c>
      <c r="H734" s="116">
        <v>8.2810552476773047E-2</v>
      </c>
      <c r="I734" s="116">
        <v>0.38017989305744426</v>
      </c>
      <c r="J734" s="116">
        <v>0.59221990673326763</v>
      </c>
      <c r="K734" s="97">
        <v>0.47032310536674493</v>
      </c>
      <c r="L734" s="98"/>
      <c r="M734" s="99">
        <v>733</v>
      </c>
      <c r="N734" s="119">
        <v>-0.7954621315926903</v>
      </c>
      <c r="O734" s="119">
        <v>-1.6009260128520364</v>
      </c>
      <c r="P734" s="119">
        <v>0.4006749007043518</v>
      </c>
      <c r="Q734" s="119">
        <v>1.5617218213362274</v>
      </c>
      <c r="R734" s="119">
        <v>-0.69382435782806207</v>
      </c>
      <c r="S734" s="119">
        <v>0.92463063207422824</v>
      </c>
      <c r="T734" s="119">
        <v>-1.3864120961356419</v>
      </c>
      <c r="U734" s="116">
        <v>-0.30500835874773741</v>
      </c>
      <c r="V734" s="116">
        <v>0.23325913809043311</v>
      </c>
      <c r="W734" s="91">
        <v>-7.4457684256010806E-2</v>
      </c>
      <c r="X734" s="53"/>
      <c r="Y734" s="92">
        <v>733</v>
      </c>
      <c r="Z734" s="116">
        <f>(幕後結果!$AB$2+幕後結果!$AB$4*幕後結果_最佳化!$N1735)*12/3</f>
        <v>-1.0144340211739094</v>
      </c>
      <c r="AA734" s="116">
        <f>(幕後結果!$AC$2+幕後結果!$AC$4*幕後結果_最佳化!$O1735)*12/3</f>
        <v>-0.81946882263277832</v>
      </c>
      <c r="AB734" s="116">
        <f>(幕後結果!$AD$2+幕後結果!$AD$4*幕後結果_最佳化!$P1735)*12/3</f>
        <v>8.2803828837365215E-2</v>
      </c>
      <c r="AC734" s="116">
        <f>(幕後結果!$AE$2+幕後結果!$AE$4*幕後結果_最佳化!$Q1735)*12/3</f>
        <v>1.0533516084272765</v>
      </c>
      <c r="AD734" s="116">
        <f>(幕後結果!$AF$2+幕後結果!$AF$4*幕後結果_最佳化!$R1735)*12/3</f>
        <v>-0.85577142714848897</v>
      </c>
      <c r="AE734" s="116">
        <f>(幕後結果!$AG$2+幕後結果!$AG$4*幕後結果_最佳化!$S1735)*12/3</f>
        <v>1.3395593644525914</v>
      </c>
      <c r="AF734" s="116">
        <f>(幕後結果!$AH$2+幕後結果!$AH$4*幕後結果_最佳化!$T1735)*12/3</f>
        <v>-0.87263046810236444</v>
      </c>
      <c r="AG734" s="116">
        <f>(幕後結果!$AI$2+幕後結果!$AI$4*幕後結果_最佳化!$U1735)*12/3</f>
        <v>-0.16272244101143096</v>
      </c>
      <c r="AH734" s="116">
        <f>(幕後結果!$AJ$2+幕後結果!$AJ$4*幕後結果_最佳化!$V1735)*12/3</f>
        <v>-0.53761576552074741</v>
      </c>
      <c r="AI734" s="93">
        <f>(幕後結果!$AK$2+幕後結果!$AK$4*幕後結果_最佳化!$W1735)*12/3</f>
        <v>0.23883417955782804</v>
      </c>
      <c r="AJ734" s="53"/>
      <c r="AK734" s="53"/>
      <c r="AL734" s="53"/>
      <c r="AM734" s="101">
        <v>733</v>
      </c>
      <c r="AN734" s="120">
        <f t="shared" si="144"/>
        <v>0.11453221900212655</v>
      </c>
      <c r="AO734" s="120">
        <f t="shared" si="145"/>
        <v>0.14821963815489017</v>
      </c>
      <c r="AP734" s="120">
        <f t="shared" si="146"/>
        <v>3.258447375020767E-2</v>
      </c>
      <c r="AQ734" s="120">
        <f t="shared" si="147"/>
        <v>2.5076170211984754E-3</v>
      </c>
      <c r="AR734" s="120">
        <f t="shared" si="148"/>
        <v>9.4936957537574654E-2</v>
      </c>
      <c r="AS734" s="120">
        <f t="shared" si="149"/>
        <v>0.10672381188655214</v>
      </c>
      <c r="AT734" s="120">
        <f t="shared" si="150"/>
        <v>6.6444053589667457E-2</v>
      </c>
      <c r="AU734" s="120">
        <f t="shared" si="151"/>
        <v>0.13179818366756771</v>
      </c>
      <c r="AV734" s="120">
        <f t="shared" si="152"/>
        <v>0.14511310379941722</v>
      </c>
      <c r="AW734" s="120">
        <f t="shared" si="153"/>
        <v>0.15713994159079794</v>
      </c>
      <c r="AX734" s="120">
        <f t="shared" si="154"/>
        <v>0.99999999999999989</v>
      </c>
      <c r="AY734" s="120">
        <f>SUMPRODUCT(AN734:AW734,幕後結果_最佳化!$Z$1005:$AI$1005)</f>
        <v>9.5823882247366182E-2</v>
      </c>
      <c r="AZ734" s="120">
        <f>(SUMPRODUCT(AN734:AW734,MMULT(AN734:AW734,幕後結果!$AB$9:$AK$18)))*252</f>
        <v>2.6341679557852576E-2</v>
      </c>
      <c r="BA734" s="120">
        <f t="shared" si="155"/>
        <v>0.16230120011217594</v>
      </c>
      <c r="BB734" s="115">
        <f t="shared" si="156"/>
        <v>0.32608435557338677</v>
      </c>
      <c r="BC734" s="53"/>
      <c r="BD734" s="53"/>
    </row>
    <row r="735" spans="1:56">
      <c r="A735" s="88">
        <v>734</v>
      </c>
      <c r="B735" s="116">
        <v>0.87967780583570643</v>
      </c>
      <c r="C735" s="116">
        <v>0.49644734026396087</v>
      </c>
      <c r="D735" s="116">
        <v>0.86135456074246841</v>
      </c>
      <c r="E735" s="116">
        <v>0.34975987687079702</v>
      </c>
      <c r="F735" s="116">
        <v>0.87387175265893191</v>
      </c>
      <c r="G735" s="116">
        <v>0.80870023597287299</v>
      </c>
      <c r="H735" s="116">
        <v>0.36533285697108031</v>
      </c>
      <c r="I735" s="116">
        <v>0.71930466662322101</v>
      </c>
      <c r="J735" s="116">
        <v>0.79893766950385503</v>
      </c>
      <c r="K735" s="97">
        <v>0.67243156573062568</v>
      </c>
      <c r="L735" s="98"/>
      <c r="M735" s="99">
        <v>734</v>
      </c>
      <c r="N735" s="119">
        <v>1.1733776687171027</v>
      </c>
      <c r="O735" s="119">
        <v>-8.9053150485601893E-3</v>
      </c>
      <c r="P735" s="119">
        <v>1.0864252881903711</v>
      </c>
      <c r="Q735" s="119">
        <v>-0.38596882976471875</v>
      </c>
      <c r="R735" s="119">
        <v>1.1448857330772628</v>
      </c>
      <c r="S735" s="119">
        <v>0.87311659757682458</v>
      </c>
      <c r="T735" s="119">
        <v>-0.34424011814688504</v>
      </c>
      <c r="U735" s="116">
        <v>0.58077713576579193</v>
      </c>
      <c r="V735" s="116">
        <v>0.83783271720731622</v>
      </c>
      <c r="W735" s="91">
        <v>0.4466374259565335</v>
      </c>
      <c r="X735" s="53"/>
      <c r="Y735" s="92">
        <v>734</v>
      </c>
      <c r="Z735" s="116">
        <f>(幕後結果!$AB$2+幕後結果!$AB$4*幕後結果_最佳化!$N1736)*12/3</f>
        <v>2.142004319301654</v>
      </c>
      <c r="AA735" s="116">
        <f>(幕後結果!$AC$2+幕後結果!$AC$4*幕後結果_最佳化!$O1736)*12/3</f>
        <v>0.22124310666418556</v>
      </c>
      <c r="AB735" s="116">
        <f>(幕後結果!$AD$2+幕後結果!$AD$4*幕後結果_最佳化!$P1736)*12/3</f>
        <v>1.1105823875852574</v>
      </c>
      <c r="AC735" s="116">
        <f>(幕後結果!$AE$2+幕後結果!$AE$4*幕後結果_最佳化!$Q1736)*12/3</f>
        <v>9.5494675868368684E-2</v>
      </c>
      <c r="AD735" s="116">
        <f>(幕後結果!$AF$2+幕後結果!$AF$4*幕後結果_最佳化!$R1736)*12/3</f>
        <v>0.53345360588961876</v>
      </c>
      <c r="AE735" s="116">
        <f>(幕後結果!$AG$2+幕後結果!$AG$4*幕後結果_最佳化!$S1736)*12/3</f>
        <v>1.1324866917891647</v>
      </c>
      <c r="AF735" s="116">
        <f>(幕後結果!$AH$2+幕後結果!$AH$4*幕後結果_最佳化!$T1736)*12/3</f>
        <v>2.6620884449318077E-2</v>
      </c>
      <c r="AG735" s="116">
        <f>(幕後結果!$AI$2+幕後結果!$AI$4*幕後結果_最佳化!$U1736)*12/3</f>
        <v>0.51092679709490774</v>
      </c>
      <c r="AH735" s="116">
        <f>(幕後結果!$AJ$2+幕後結果!$AJ$4*幕後結果_最佳化!$V1736)*12/3</f>
        <v>0.6566093827826962</v>
      </c>
      <c r="AI735" s="93">
        <f>(幕後結果!$AK$2+幕後結果!$AK$4*幕後結果_最佳化!$W1736)*12/3</f>
        <v>1.2360228042168782</v>
      </c>
      <c r="AJ735" s="53"/>
      <c r="AK735" s="53"/>
      <c r="AL735" s="53"/>
      <c r="AM735" s="101">
        <v>734</v>
      </c>
      <c r="AN735" s="120">
        <f t="shared" si="144"/>
        <v>0.15307334763494926</v>
      </c>
      <c r="AO735" s="120">
        <f t="shared" si="145"/>
        <v>0.18357817126577286</v>
      </c>
      <c r="AP735" s="120">
        <f t="shared" si="146"/>
        <v>8.236424414709638E-2</v>
      </c>
      <c r="AQ735" s="120">
        <f t="shared" si="147"/>
        <v>7.7198290019846169E-2</v>
      </c>
      <c r="AR735" s="120">
        <f t="shared" si="148"/>
        <v>0.21712725873556918</v>
      </c>
      <c r="AS735" s="120">
        <f t="shared" si="149"/>
        <v>6.1470462667823696E-2</v>
      </c>
      <c r="AT735" s="120">
        <f t="shared" si="150"/>
        <v>0.10624446621927204</v>
      </c>
      <c r="AU735" s="120">
        <f t="shared" si="151"/>
        <v>7.2212136883932548E-2</v>
      </c>
      <c r="AV735" s="120">
        <f t="shared" si="152"/>
        <v>2.0259507536475079E-2</v>
      </c>
      <c r="AW735" s="120">
        <f t="shared" si="153"/>
        <v>2.6472114889262894E-2</v>
      </c>
      <c r="AX735" s="120">
        <f t="shared" si="154"/>
        <v>1.0000000000000002</v>
      </c>
      <c r="AY735" s="120">
        <f>SUMPRODUCT(AN735:AW735,幕後結果_最佳化!$Z$1005:$AI$1005)</f>
        <v>3.9313269108387172E-2</v>
      </c>
      <c r="AZ735" s="120">
        <f>(SUMPRODUCT(AN735:AW735,MMULT(AN735:AW735,幕後結果!$AB$9:$AK$18)))*252</f>
        <v>3.0681763850633613E-2</v>
      </c>
      <c r="BA735" s="120">
        <f t="shared" si="155"/>
        <v>0.17516210734811799</v>
      </c>
      <c r="BB735" s="115">
        <f t="shared" si="156"/>
        <v>-2.0476637018784792E-2</v>
      </c>
      <c r="BC735" s="53"/>
      <c r="BD735" s="53"/>
    </row>
    <row r="736" spans="1:56">
      <c r="A736" s="88">
        <v>735</v>
      </c>
      <c r="B736" s="116">
        <v>0.67587203547560981</v>
      </c>
      <c r="C736" s="116">
        <v>0.89356933237443026</v>
      </c>
      <c r="D736" s="116">
        <v>0.55457064100951903</v>
      </c>
      <c r="E736" s="116">
        <v>0.10180895939442003</v>
      </c>
      <c r="F736" s="116">
        <v>0.16419729865467381</v>
      </c>
      <c r="G736" s="116">
        <v>0.51715951706442076</v>
      </c>
      <c r="H736" s="116">
        <v>0.24811745058592272</v>
      </c>
      <c r="I736" s="116">
        <v>0.67855245554699128</v>
      </c>
      <c r="J736" s="116">
        <v>0.35869441883049347</v>
      </c>
      <c r="K736" s="97">
        <v>0.69787520339616127</v>
      </c>
      <c r="L736" s="98"/>
      <c r="M736" s="99">
        <v>735</v>
      </c>
      <c r="N736" s="119">
        <v>0.45618642117773439</v>
      </c>
      <c r="O736" s="119">
        <v>1.2457359924204368</v>
      </c>
      <c r="P736" s="119">
        <v>0.13721770339932865</v>
      </c>
      <c r="Q736" s="119">
        <v>-1.2713113143104182</v>
      </c>
      <c r="R736" s="119">
        <v>-0.9773526472784736</v>
      </c>
      <c r="S736" s="119">
        <v>4.3025802002185691E-2</v>
      </c>
      <c r="T736" s="119">
        <v>-0.68042578144007471</v>
      </c>
      <c r="U736" s="116">
        <v>0.46365479569448304</v>
      </c>
      <c r="V736" s="116">
        <v>-0.36195074561224738</v>
      </c>
      <c r="W736" s="91">
        <v>0.51829911084857594</v>
      </c>
      <c r="X736" s="53"/>
      <c r="Y736" s="92">
        <v>735</v>
      </c>
      <c r="Z736" s="116">
        <f>(幕後結果!$AB$2+幕後結果!$AB$4*幕後結果_最佳化!$N1737)*12/3</f>
        <v>0.9922053611382915</v>
      </c>
      <c r="AA736" s="116">
        <f>(幕後結果!$AC$2+幕後結果!$AC$4*幕後結果_最佳化!$O1737)*12/3</f>
        <v>1.1583198401033452</v>
      </c>
      <c r="AB736" s="116">
        <f>(幕後結果!$AD$2+幕後結果!$AD$4*幕後結果_最佳化!$P1737)*12/3</f>
        <v>0.31715789575335851</v>
      </c>
      <c r="AC736" s="116">
        <f>(幕後結果!$AE$2+幕後結果!$AE$4*幕後結果_最佳化!$Q1737)*12/3</f>
        <v>-0.71247894455169603</v>
      </c>
      <c r="AD736" s="116">
        <f>(幕後結果!$AF$2+幕後結果!$AF$4*幕後結果_最佳化!$R1737)*12/3</f>
        <v>-0.89270326361193086</v>
      </c>
      <c r="AE736" s="116">
        <f>(幕後結果!$AG$2+幕後結果!$AG$4*幕後結果_最佳化!$S1737)*12/3</f>
        <v>0.43591152636734981</v>
      </c>
      <c r="AF736" s="116">
        <f>(幕後結果!$AH$2+幕後結果!$AH$4*幕後結果_最佳化!$T1737)*12/3</f>
        <v>-0.27299020151894138</v>
      </c>
      <c r="AG736" s="116">
        <f>(幕後結果!$AI$2+幕後結果!$AI$4*幕後結果_最佳化!$U1737)*12/3</f>
        <v>0.19147676107697245</v>
      </c>
      <c r="AH736" s="116">
        <f>(幕後結果!$AJ$2+幕後結果!$AJ$4*幕後結果_最佳化!$V1737)*12/3</f>
        <v>-0.5060401218428765</v>
      </c>
      <c r="AI736" s="93">
        <f>(幕後結果!$AK$2+幕後結果!$AK$4*幕後結果_最佳化!$W1737)*12/3</f>
        <v>0.2843296510913631</v>
      </c>
      <c r="AJ736" s="53"/>
      <c r="AK736" s="53"/>
      <c r="AL736" s="53"/>
      <c r="AM736" s="101">
        <v>735</v>
      </c>
      <c r="AN736" s="120">
        <f t="shared" si="144"/>
        <v>1.1926365086889901E-2</v>
      </c>
      <c r="AO736" s="120">
        <f t="shared" si="145"/>
        <v>8.7077898499757028E-2</v>
      </c>
      <c r="AP736" s="120">
        <f t="shared" si="146"/>
        <v>2.2953040680959491E-2</v>
      </c>
      <c r="AQ736" s="120">
        <f t="shared" si="147"/>
        <v>9.8413463565990261E-2</v>
      </c>
      <c r="AR736" s="120">
        <f t="shared" si="148"/>
        <v>0.15507533681281405</v>
      </c>
      <c r="AS736" s="120">
        <f t="shared" si="149"/>
        <v>0.12111884918001341</v>
      </c>
      <c r="AT736" s="120">
        <f t="shared" si="150"/>
        <v>0.1473782770699715</v>
      </c>
      <c r="AU736" s="120">
        <f t="shared" si="151"/>
        <v>0.18644313243395483</v>
      </c>
      <c r="AV736" s="120">
        <f t="shared" si="152"/>
        <v>6.704909035011429E-2</v>
      </c>
      <c r="AW736" s="120">
        <f t="shared" si="153"/>
        <v>0.10256454631953532</v>
      </c>
      <c r="AX736" s="120">
        <f t="shared" si="154"/>
        <v>1</v>
      </c>
      <c r="AY736" s="120">
        <f>SUMPRODUCT(AN736:AW736,幕後結果_最佳化!$Z$1005:$AI$1005)</f>
        <v>4.2458523748962293E-2</v>
      </c>
      <c r="AZ736" s="120">
        <f>(SUMPRODUCT(AN736:AW736,MMULT(AN736:AW736,幕後結果!$AB$9:$AK$18)))*252</f>
        <v>1.8240835538220829E-2</v>
      </c>
      <c r="BA736" s="120">
        <f t="shared" si="155"/>
        <v>0.13505863740694568</v>
      </c>
      <c r="BB736" s="115">
        <f t="shared" si="156"/>
        <v>-3.26877465605916E-3</v>
      </c>
      <c r="BC736" s="53"/>
      <c r="BD736" s="53"/>
    </row>
    <row r="737" spans="1:56">
      <c r="A737" s="88">
        <v>736</v>
      </c>
      <c r="B737" s="116">
        <v>0.81188337299048685</v>
      </c>
      <c r="C737" s="116">
        <v>0.70307994489627701</v>
      </c>
      <c r="D737" s="116">
        <v>0.51008587974422448</v>
      </c>
      <c r="E737" s="116">
        <v>0.97309074375692139</v>
      </c>
      <c r="F737" s="116">
        <v>0.54421316463859792</v>
      </c>
      <c r="G737" s="116">
        <v>0.25058967338444149</v>
      </c>
      <c r="H737" s="116">
        <v>0.13990512730776916</v>
      </c>
      <c r="I737" s="116">
        <v>1.9839742714993225E-2</v>
      </c>
      <c r="J737" s="116">
        <v>0.36309246441590193</v>
      </c>
      <c r="K737" s="97">
        <v>0.31201269525003195</v>
      </c>
      <c r="L737" s="98"/>
      <c r="M737" s="99">
        <v>736</v>
      </c>
      <c r="N737" s="119">
        <v>0.88485794222796033</v>
      </c>
      <c r="O737" s="119">
        <v>0.53327950867509766</v>
      </c>
      <c r="P737" s="119">
        <v>2.5284245090107658E-2</v>
      </c>
      <c r="Q737" s="119">
        <v>1.9282944441664593</v>
      </c>
      <c r="R737" s="119">
        <v>0.11105381712771549</v>
      </c>
      <c r="S737" s="119">
        <v>-0.6726352868301565</v>
      </c>
      <c r="T737" s="119">
        <v>-1.0807456861652975</v>
      </c>
      <c r="U737" s="116">
        <v>-2.0570700782793487</v>
      </c>
      <c r="V737" s="116">
        <v>-0.35020490111625624</v>
      </c>
      <c r="W737" s="91">
        <v>-0.49015334739668837</v>
      </c>
      <c r="X737" s="53"/>
      <c r="Y737" s="92">
        <v>736</v>
      </c>
      <c r="Z737" s="116">
        <f>(幕後結果!$AB$2+幕後結果!$AB$4*幕後結果_最佳化!$N1738)*12/3</f>
        <v>1.679450318447671</v>
      </c>
      <c r="AA737" s="116">
        <f>(幕後結果!$AC$2+幕後結果!$AC$4*幕後結果_最佳化!$O1738)*12/3</f>
        <v>0.62509128745279541</v>
      </c>
      <c r="AB737" s="116">
        <f>(幕後結果!$AD$2+幕後結果!$AD$4*幕後結果_最佳化!$P1738)*12/3</f>
        <v>0.26947105452631515</v>
      </c>
      <c r="AC737" s="116">
        <f>(幕後結果!$AE$2+幕後結果!$AE$4*幕後結果_最佳化!$Q1738)*12/3</f>
        <v>1.6478873510364895</v>
      </c>
      <c r="AD737" s="116">
        <f>(幕後結果!$AF$2+幕後結果!$AF$4*幕後結果_最佳化!$R1738)*12/3</f>
        <v>-0.20560519588215939</v>
      </c>
      <c r="AE737" s="116">
        <f>(幕後結果!$AG$2+幕後結果!$AG$4*幕後結果_最佳化!$S1738)*12/3</f>
        <v>0.76469457429790177</v>
      </c>
      <c r="AF737" s="116">
        <f>(幕後結果!$AH$2+幕後結果!$AH$4*幕後結果_最佳化!$T1738)*12/3</f>
        <v>-0.3562828421428948</v>
      </c>
      <c r="AG737" s="116">
        <f>(幕後結果!$AI$2+幕後結果!$AI$4*幕後結果_最佳化!$U1738)*12/3</f>
        <v>-0.59292541446957392</v>
      </c>
      <c r="AH737" s="116">
        <f>(幕後結果!$AJ$2+幕後結果!$AJ$4*幕後結果_最佳化!$V1738)*12/3</f>
        <v>-0.68664093362335998</v>
      </c>
      <c r="AI737" s="93">
        <f>(幕後結果!$AK$2+幕後結果!$AK$4*幕後結果_最佳化!$W1738)*12/3</f>
        <v>-0.3773369987066772</v>
      </c>
      <c r="AJ737" s="53"/>
      <c r="AK737" s="53"/>
      <c r="AL737" s="53"/>
      <c r="AM737" s="101">
        <v>736</v>
      </c>
      <c r="AN737" s="120">
        <f t="shared" si="144"/>
        <v>3.4586802181689691E-2</v>
      </c>
      <c r="AO737" s="120">
        <f t="shared" si="145"/>
        <v>0.11013504415064733</v>
      </c>
      <c r="AP737" s="120">
        <f t="shared" si="146"/>
        <v>6.1429453563318345E-2</v>
      </c>
      <c r="AQ737" s="120">
        <f t="shared" si="147"/>
        <v>0.15107521896032108</v>
      </c>
      <c r="AR737" s="120">
        <f t="shared" si="148"/>
        <v>9.9847403303733484E-2</v>
      </c>
      <c r="AS737" s="120">
        <f t="shared" si="149"/>
        <v>0.1215349938550089</v>
      </c>
      <c r="AT737" s="120">
        <f t="shared" si="150"/>
        <v>5.432304043487772E-2</v>
      </c>
      <c r="AU737" s="120">
        <f t="shared" si="151"/>
        <v>9.1156656638120476E-2</v>
      </c>
      <c r="AV737" s="120">
        <f t="shared" si="152"/>
        <v>0.17666126325425061</v>
      </c>
      <c r="AW737" s="120">
        <f t="shared" si="153"/>
        <v>9.9250123658032458E-2</v>
      </c>
      <c r="AX737" s="120">
        <f t="shared" si="154"/>
        <v>1</v>
      </c>
      <c r="AY737" s="120">
        <f>SUMPRODUCT(AN737:AW737,幕後結果_最佳化!$Z$1005:$AI$1005)</f>
        <v>5.1249629261026525E-2</v>
      </c>
      <c r="AZ737" s="120">
        <f>(SUMPRODUCT(AN737:AW737,MMULT(AN737:AW737,幕後結果!$AB$9:$AK$18)))*252</f>
        <v>2.2602442605973386E-2</v>
      </c>
      <c r="BA737" s="120">
        <f t="shared" si="155"/>
        <v>0.15034108755085346</v>
      </c>
      <c r="BB737" s="115">
        <f t="shared" si="156"/>
        <v>5.5537906483496928E-2</v>
      </c>
      <c r="BC737" s="53"/>
      <c r="BD737" s="53"/>
    </row>
    <row r="738" spans="1:56">
      <c r="A738" s="88">
        <v>737</v>
      </c>
      <c r="B738" s="116">
        <v>0.81864338791576996</v>
      </c>
      <c r="C738" s="116">
        <v>0.76835658076486446</v>
      </c>
      <c r="D738" s="116">
        <v>0.22978464700051293</v>
      </c>
      <c r="E738" s="116">
        <v>0.30770428706546249</v>
      </c>
      <c r="F738" s="116">
        <v>0.57775984209126663</v>
      </c>
      <c r="G738" s="116">
        <v>0.70536926683287615</v>
      </c>
      <c r="H738" s="116">
        <v>0.80406700892814764</v>
      </c>
      <c r="I738" s="116">
        <v>0.60833878683506737</v>
      </c>
      <c r="J738" s="116">
        <v>0.12519847492088898</v>
      </c>
      <c r="K738" s="97">
        <v>0.79922313152321345</v>
      </c>
      <c r="L738" s="98"/>
      <c r="M738" s="99">
        <v>737</v>
      </c>
      <c r="N738" s="119">
        <v>0.91020724474382653</v>
      </c>
      <c r="O738" s="119">
        <v>0.73344536585397857</v>
      </c>
      <c r="P738" s="119">
        <v>-0.73955625415614168</v>
      </c>
      <c r="Q738" s="119">
        <v>-0.50236815667770729</v>
      </c>
      <c r="R738" s="119">
        <v>0.19616590194720254</v>
      </c>
      <c r="S738" s="119">
        <v>0.53990657060060032</v>
      </c>
      <c r="T738" s="119">
        <v>0.85623829907473792</v>
      </c>
      <c r="U738" s="116">
        <v>0.27499194560150603</v>
      </c>
      <c r="V738" s="116">
        <v>-1.1493857584898679</v>
      </c>
      <c r="W738" s="91">
        <v>0.83884955762154845</v>
      </c>
      <c r="X738" s="53"/>
      <c r="Y738" s="92">
        <v>737</v>
      </c>
      <c r="Z738" s="116">
        <f>(幕後結果!$AB$2+幕後結果!$AB$4*幕後結果_最佳化!$N1739)*12/3</f>
        <v>1.7200902477871753</v>
      </c>
      <c r="AA738" s="116">
        <f>(幕後結果!$AC$2+幕後結果!$AC$4*幕後結果_最佳化!$O1739)*12/3</f>
        <v>0.76739041669527541</v>
      </c>
      <c r="AB738" s="116">
        <f>(幕後結果!$AD$2+幕後結果!$AD$4*幕後結果_最佳化!$P1739)*12/3</f>
        <v>-0.30271242155594003</v>
      </c>
      <c r="AC738" s="116">
        <f>(幕後結果!$AE$2+幕後結果!$AE$4*幕後結果_最佳化!$Q1739)*12/3</f>
        <v>-0.22315607410667981</v>
      </c>
      <c r="AD738" s="116">
        <f>(幕後結果!$AF$2+幕後結果!$AF$4*幕後結果_最佳化!$R1739)*12/3</f>
        <v>-0.26627589682874697</v>
      </c>
      <c r="AE738" s="116">
        <f>(幕後結果!$AG$2+幕後結果!$AG$4*幕後結果_最佳化!$S1739)*12/3</f>
        <v>0.83999460997981668</v>
      </c>
      <c r="AF738" s="116">
        <f>(幕後結果!$AH$2+幕後結果!$AH$4*幕後結果_最佳化!$T1739)*12/3</f>
        <v>0.49788717957629952</v>
      </c>
      <c r="AG738" s="116">
        <f>(幕後結果!$AI$2+幕後結果!$AI$4*幕後結果_最佳化!$U1739)*12/3</f>
        <v>0.29503513191425362</v>
      </c>
      <c r="AH738" s="116">
        <f>(幕後結果!$AJ$2+幕後結果!$AJ$4*幕後結果_最佳化!$V1739)*12/3</f>
        <v>-0.4834254334193428</v>
      </c>
      <c r="AI738" s="93">
        <f>(幕後結果!$AK$2+幕後結果!$AK$4*幕後結果_最佳化!$W1739)*12/3</f>
        <v>0.57159943116984824</v>
      </c>
      <c r="AJ738" s="53"/>
      <c r="AK738" s="53"/>
      <c r="AL738" s="53"/>
      <c r="AM738" s="101">
        <v>737</v>
      </c>
      <c r="AN738" s="120">
        <f t="shared" si="144"/>
        <v>8.4977244817457359E-2</v>
      </c>
      <c r="AO738" s="120">
        <f t="shared" si="145"/>
        <v>6.2529750947694002E-2</v>
      </c>
      <c r="AP738" s="120">
        <f t="shared" si="146"/>
        <v>7.0603792198576446E-2</v>
      </c>
      <c r="AQ738" s="120">
        <f t="shared" si="147"/>
        <v>0.26043181691316492</v>
      </c>
      <c r="AR738" s="120">
        <f t="shared" si="148"/>
        <v>8.6830715268092079E-2</v>
      </c>
      <c r="AS738" s="120">
        <f t="shared" si="149"/>
        <v>0.23393802103951125</v>
      </c>
      <c r="AT738" s="120">
        <f t="shared" si="150"/>
        <v>1.3934404472254868E-2</v>
      </c>
      <c r="AU738" s="120">
        <f t="shared" si="151"/>
        <v>8.6581210617477644E-2</v>
      </c>
      <c r="AV738" s="120">
        <f t="shared" si="152"/>
        <v>1.8500201911737183E-2</v>
      </c>
      <c r="AW738" s="120">
        <f t="shared" si="153"/>
        <v>8.1672841814034239E-2</v>
      </c>
      <c r="AX738" s="120">
        <f t="shared" si="154"/>
        <v>0.99999999999999989</v>
      </c>
      <c r="AY738" s="120">
        <f>SUMPRODUCT(AN738:AW738,幕後結果_最佳化!$Z$1005:$AI$1005)</f>
        <v>0.16148672379782963</v>
      </c>
      <c r="AZ738" s="120">
        <f>(SUMPRODUCT(AN738:AW738,MMULT(AN738:AW738,幕後結果!$AB$9:$AK$18)))*252</f>
        <v>3.2693571409674708E-2</v>
      </c>
      <c r="BA738" s="120">
        <f t="shared" si="155"/>
        <v>0.18081363723368518</v>
      </c>
      <c r="BB738" s="115">
        <f t="shared" si="156"/>
        <v>0.65585055204971676</v>
      </c>
      <c r="BC738" s="53"/>
      <c r="BD738" s="53"/>
    </row>
    <row r="739" spans="1:56">
      <c r="A739" s="88">
        <v>738</v>
      </c>
      <c r="B739" s="116">
        <v>0.71311100042928155</v>
      </c>
      <c r="C739" s="116">
        <v>0.60225902426907774</v>
      </c>
      <c r="D739" s="116">
        <v>0.1305320699662309</v>
      </c>
      <c r="E739" s="116">
        <v>0.47956794329267383</v>
      </c>
      <c r="F739" s="116">
        <v>0.69093585727940932</v>
      </c>
      <c r="G739" s="116">
        <v>0.19681638852001382</v>
      </c>
      <c r="H739" s="116">
        <v>0.41475845872123385</v>
      </c>
      <c r="I739" s="116">
        <v>0.61310144184163051</v>
      </c>
      <c r="J739" s="116">
        <v>0.50649602461153731</v>
      </c>
      <c r="K739" s="97">
        <v>0.59252757102121301</v>
      </c>
      <c r="L739" s="98"/>
      <c r="M739" s="99">
        <v>738</v>
      </c>
      <c r="N739" s="119">
        <v>0.56249618944085111</v>
      </c>
      <c r="O739" s="119">
        <v>0.25919867748216507</v>
      </c>
      <c r="P739" s="119">
        <v>-1.1238795216787503</v>
      </c>
      <c r="Q739" s="119">
        <v>-5.123798166704277E-2</v>
      </c>
      <c r="R739" s="119">
        <v>0.49850480200411468</v>
      </c>
      <c r="S739" s="119">
        <v>-0.85304783633533254</v>
      </c>
      <c r="T739" s="119">
        <v>-0.21532118025165209</v>
      </c>
      <c r="U739" s="116">
        <v>0.28741168345566143</v>
      </c>
      <c r="V739" s="116">
        <v>1.6283838581686666E-2</v>
      </c>
      <c r="W739" s="91">
        <v>0.23405167984961281</v>
      </c>
      <c r="X739" s="53"/>
      <c r="Y739" s="92">
        <v>738</v>
      </c>
      <c r="Z739" s="116">
        <f>(幕後結果!$AB$2+幕後結果!$AB$4*幕後結果_最佳化!$N1740)*12/3</f>
        <v>1.162640877760809</v>
      </c>
      <c r="AA739" s="116">
        <f>(幕後結果!$AC$2+幕後結果!$AC$4*幕後結果_最佳化!$O1740)*12/3</f>
        <v>0.44506828743549348</v>
      </c>
      <c r="AB739" s="116">
        <f>(幕後結果!$AD$2+幕後結果!$AD$4*幕後結果_最佳化!$P1740)*12/3</f>
        <v>-0.70014532936047702</v>
      </c>
      <c r="AC739" s="116">
        <f>(幕後結果!$AE$2+幕後結果!$AE$4*幕後結果_最佳化!$Q1740)*12/3</f>
        <v>-2.0583105464172857E-2</v>
      </c>
      <c r="AD739" s="116">
        <f>(幕後結果!$AF$2+幕後結果!$AF$4*幕後結果_最佳化!$R1740)*12/3</f>
        <v>-0.19328072579637223</v>
      </c>
      <c r="AE739" s="116">
        <f>(幕後結果!$AG$2+幕後結果!$AG$4*幕後結果_最佳化!$S1740)*12/3</f>
        <v>-8.8385121997414107E-4</v>
      </c>
      <c r="AF739" s="116">
        <f>(幕後結果!$AH$2+幕後結果!$AH$4*幕後結果_最佳化!$T1740)*12/3</f>
        <v>-8.8397510468499127E-2</v>
      </c>
      <c r="AG739" s="116">
        <f>(幕後結果!$AI$2+幕後結果!$AI$4*幕後結果_最佳化!$U1740)*12/3</f>
        <v>0.11058551194159268</v>
      </c>
      <c r="AH739" s="116">
        <f>(幕後結果!$AJ$2+幕後結果!$AJ$4*幕後結果_最佳化!$V1740)*12/3</f>
        <v>-0.32186796503643306</v>
      </c>
      <c r="AI739" s="93">
        <f>(幕後結果!$AK$2+幕後結果!$AK$4*幕後結果_最佳化!$W1740)*12/3</f>
        <v>0.2349677775124325</v>
      </c>
      <c r="AJ739" s="53"/>
      <c r="AK739" s="53"/>
      <c r="AL739" s="53"/>
      <c r="AM739" s="101">
        <v>738</v>
      </c>
      <c r="AN739" s="120">
        <f t="shared" si="144"/>
        <v>0.11644958939271677</v>
      </c>
      <c r="AO739" s="120">
        <f t="shared" si="145"/>
        <v>8.6570060996832635E-2</v>
      </c>
      <c r="AP739" s="120">
        <f t="shared" si="146"/>
        <v>1.5587061940469237E-3</v>
      </c>
      <c r="AQ739" s="120">
        <f t="shared" si="147"/>
        <v>6.8570015223795466E-2</v>
      </c>
      <c r="AR739" s="120">
        <f t="shared" si="148"/>
        <v>0.12402180638491625</v>
      </c>
      <c r="AS739" s="120">
        <f t="shared" si="149"/>
        <v>2.487557218317573E-2</v>
      </c>
      <c r="AT739" s="120">
        <f t="shared" si="150"/>
        <v>9.3379140334281366E-2</v>
      </c>
      <c r="AU739" s="120">
        <f t="shared" si="151"/>
        <v>0.15252889192054614</v>
      </c>
      <c r="AV739" s="120">
        <f t="shared" si="152"/>
        <v>0.17427515316569611</v>
      </c>
      <c r="AW739" s="120">
        <f t="shared" si="153"/>
        <v>0.1577710642039927</v>
      </c>
      <c r="AX739" s="120">
        <f t="shared" si="154"/>
        <v>1</v>
      </c>
      <c r="AY739" s="120">
        <f>SUMPRODUCT(AN739:AW739,幕後結果_最佳化!$Z$1005:$AI$1005)</f>
        <v>1.6851621279917624E-2</v>
      </c>
      <c r="AZ739" s="120">
        <f>(SUMPRODUCT(AN739:AW739,MMULT(AN739:AW739,幕後結果!$AB$9:$AK$18)))*252</f>
        <v>2.7383944749034911E-2</v>
      </c>
      <c r="BA739" s="120">
        <f t="shared" si="155"/>
        <v>0.16548094980702435</v>
      </c>
      <c r="BB739" s="115">
        <f t="shared" si="156"/>
        <v>-0.1574101354292364</v>
      </c>
      <c r="BC739" s="53"/>
      <c r="BD739" s="53"/>
    </row>
    <row r="740" spans="1:56">
      <c r="A740" s="88">
        <v>739</v>
      </c>
      <c r="B740" s="116">
        <v>0.19816469916180801</v>
      </c>
      <c r="C740" s="116">
        <v>0.24222990728652505</v>
      </c>
      <c r="D740" s="116">
        <v>0.71174092466104044</v>
      </c>
      <c r="E740" s="116">
        <v>0.48633444055503383</v>
      </c>
      <c r="F740" s="116">
        <v>0.18796054511370652</v>
      </c>
      <c r="G740" s="116">
        <v>0.62885623022308068</v>
      </c>
      <c r="H740" s="116">
        <v>0.65953637742918669</v>
      </c>
      <c r="I740" s="116">
        <v>0.50400398049861073</v>
      </c>
      <c r="J740" s="116">
        <v>0.43167632860832073</v>
      </c>
      <c r="K740" s="97">
        <v>0.84157866461673803</v>
      </c>
      <c r="L740" s="98"/>
      <c r="M740" s="99">
        <v>739</v>
      </c>
      <c r="N740" s="119">
        <v>-0.84819496953870166</v>
      </c>
      <c r="O740" s="119">
        <v>-0.69914756665166899</v>
      </c>
      <c r="P740" s="119">
        <v>0.55847781329342028</v>
      </c>
      <c r="Q740" s="119">
        <v>-3.426117930430149E-2</v>
      </c>
      <c r="R740" s="119">
        <v>-0.88543680319026696</v>
      </c>
      <c r="S740" s="119">
        <v>0.32882556370477789</v>
      </c>
      <c r="T740" s="119">
        <v>0.41119814940112942</v>
      </c>
      <c r="U740" s="116">
        <v>1.0036659232698657E-2</v>
      </c>
      <c r="V740" s="116">
        <v>-0.17210795714102303</v>
      </c>
      <c r="W740" s="91">
        <v>1.0009671902468509</v>
      </c>
      <c r="X740" s="53"/>
      <c r="Y740" s="92">
        <v>739</v>
      </c>
      <c r="Z740" s="116">
        <f>(幕後結果!$AB$2+幕後結果!$AB$4*幕後結果_最佳化!$N1741)*12/3</f>
        <v>-1.0989751562468009</v>
      </c>
      <c r="AA740" s="116">
        <f>(幕後結果!$AC$2+幕後結果!$AC$4*幕後結果_最佳化!$O1741)*12/3</f>
        <v>-0.16978681773034307</v>
      </c>
      <c r="AB740" s="116">
        <f>(幕後結果!$AD$2+幕後結果!$AD$4*幕後結果_最佳化!$P1741)*12/3</f>
        <v>0.25351025525907034</v>
      </c>
      <c r="AC740" s="116">
        <f>(幕後結果!$AE$2+幕後結果!$AE$4*幕後結果_最佳化!$Q1741)*12/3</f>
        <v>-5.5104953678491754E-2</v>
      </c>
      <c r="AD740" s="116">
        <f>(幕後結果!$AF$2+幕後結果!$AF$4*幕後結果_最佳化!$R1741)*12/3</f>
        <v>-0.97075393633816898</v>
      </c>
      <c r="AE740" s="116">
        <f>(幕後結果!$AG$2+幕後結果!$AG$4*幕後結果_最佳化!$S1741)*12/3</f>
        <v>0.65318943187024681</v>
      </c>
      <c r="AF740" s="116">
        <f>(幕後結果!$AH$2+幕後結果!$AH$4*幕後結果_最佳化!$T1741)*12/3</f>
        <v>1.6952083748670244E-2</v>
      </c>
      <c r="AG740" s="116">
        <f>(幕後結果!$AI$2+幕後結果!$AI$4*幕後結果_最佳化!$U1741)*12/3</f>
        <v>-0.12081782678359415</v>
      </c>
      <c r="AH740" s="116">
        <f>(幕後結果!$AJ$2+幕後結果!$AJ$4*幕後結果_最佳化!$V1741)*12/3</f>
        <v>-0.44766335858336448</v>
      </c>
      <c r="AI740" s="93">
        <f>(幕後結果!$AK$2+幕後結果!$AK$4*幕後結果_最佳化!$W1741)*12/3</f>
        <v>0.72957983630069367</v>
      </c>
      <c r="AJ740" s="53"/>
      <c r="AK740" s="53"/>
      <c r="AL740" s="53"/>
      <c r="AM740" s="101">
        <v>739</v>
      </c>
      <c r="AN740" s="120">
        <f t="shared" si="144"/>
        <v>0.19398882655197802</v>
      </c>
      <c r="AO740" s="120">
        <f t="shared" si="145"/>
        <v>8.4415825560583968E-2</v>
      </c>
      <c r="AP740" s="120">
        <f t="shared" si="146"/>
        <v>0.12657142942493688</v>
      </c>
      <c r="AQ740" s="120">
        <f t="shared" si="147"/>
        <v>0.11517945227842362</v>
      </c>
      <c r="AR740" s="120">
        <f t="shared" si="148"/>
        <v>8.6662718897218438E-2</v>
      </c>
      <c r="AS740" s="120">
        <f t="shared" si="149"/>
        <v>8.3008358143632117E-3</v>
      </c>
      <c r="AT740" s="120">
        <f t="shared" si="150"/>
        <v>7.9070897240469201E-2</v>
      </c>
      <c r="AU740" s="120">
        <f t="shared" si="151"/>
        <v>0.11550615627836336</v>
      </c>
      <c r="AV740" s="120">
        <f t="shared" si="152"/>
        <v>0.18585560918094018</v>
      </c>
      <c r="AW740" s="120">
        <f t="shared" si="153"/>
        <v>4.4482487727230307E-3</v>
      </c>
      <c r="AX740" s="120">
        <f t="shared" si="154"/>
        <v>0.99999999999999989</v>
      </c>
      <c r="AY740" s="120">
        <f>SUMPRODUCT(AN740:AW740,幕後結果_最佳化!$Z$1005:$AI$1005)</f>
        <v>5.7231238864068369E-3</v>
      </c>
      <c r="AZ740" s="120">
        <f>(SUMPRODUCT(AN740:AW740,MMULT(AN740:AW740,幕後結果!$AB$9:$AK$18)))*252</f>
        <v>4.0395212137433308E-2</v>
      </c>
      <c r="BA740" s="120">
        <f t="shared" si="155"/>
        <v>0.20098560181623287</v>
      </c>
      <c r="BB740" s="115">
        <f t="shared" si="156"/>
        <v>-0.18497283276831486</v>
      </c>
      <c r="BC740" s="53"/>
      <c r="BD740" s="53"/>
    </row>
    <row r="741" spans="1:56">
      <c r="A741" s="88">
        <v>740</v>
      </c>
      <c r="B741" s="116">
        <v>0.27520016365911415</v>
      </c>
      <c r="C741" s="116">
        <v>0.65540069675684509</v>
      </c>
      <c r="D741" s="116">
        <v>0.12767112490056487</v>
      </c>
      <c r="E741" s="116">
        <v>0.47618742633563027</v>
      </c>
      <c r="F741" s="116">
        <v>0.11180041819346576</v>
      </c>
      <c r="G741" s="116">
        <v>0.21604350415244844</v>
      </c>
      <c r="H741" s="116">
        <v>0.10549095249684992</v>
      </c>
      <c r="I741" s="116">
        <v>0.63145664911415045</v>
      </c>
      <c r="J741" s="116">
        <v>0.52047048285505304</v>
      </c>
      <c r="K741" s="97">
        <v>0.17821441914185776</v>
      </c>
      <c r="L741" s="98"/>
      <c r="M741" s="99">
        <v>740</v>
      </c>
      <c r="N741" s="119">
        <v>-0.59716035184976601</v>
      </c>
      <c r="O741" s="119">
        <v>0.39994285550016467</v>
      </c>
      <c r="P741" s="119">
        <v>-1.1374690644366448</v>
      </c>
      <c r="Q741" s="119">
        <v>-5.9724758282900831E-2</v>
      </c>
      <c r="R741" s="119">
        <v>-1.2170088823017475</v>
      </c>
      <c r="S741" s="119">
        <v>-0.78562535054743499</v>
      </c>
      <c r="T741" s="119">
        <v>-1.2508700156692716</v>
      </c>
      <c r="U741" s="116">
        <v>0.33571379541258112</v>
      </c>
      <c r="V741" s="116">
        <v>5.1334428492916646E-2</v>
      </c>
      <c r="W741" s="91">
        <v>-0.92219122716065127</v>
      </c>
      <c r="X741" s="53"/>
      <c r="Y741" s="92">
        <v>740</v>
      </c>
      <c r="Z741" s="116">
        <f>(幕後結果!$AB$2+幕後結果!$AB$4*幕後結果_最佳化!$N1742)*12/3</f>
        <v>-0.69651717468054908</v>
      </c>
      <c r="AA741" s="116">
        <f>(幕後結果!$AC$2+幕後結果!$AC$4*幕後結果_最佳化!$O1742)*12/3</f>
        <v>0.60579992399701965</v>
      </c>
      <c r="AB741" s="116">
        <f>(幕後結果!$AD$2+幕後結果!$AD$4*幕後結果_最佳化!$P1742)*12/3</f>
        <v>-0.93312551659335818</v>
      </c>
      <c r="AC741" s="116">
        <f>(幕後結果!$AE$2+幕後結果!$AE$4*幕後結果_最佳化!$Q1742)*12/3</f>
        <v>-0.19284815752335169</v>
      </c>
      <c r="AD741" s="116">
        <f>(幕後結果!$AF$2+幕後結果!$AF$4*幕後結果_最佳化!$R1742)*12/3</f>
        <v>-1.3330552555339803</v>
      </c>
      <c r="AE741" s="116">
        <f>(幕後結果!$AG$2+幕後結果!$AG$4*幕後結果_最佳化!$S1742)*12/3</f>
        <v>-1.7758314681877385E-2</v>
      </c>
      <c r="AF741" s="116">
        <f>(幕後結果!$AH$2+幕後結果!$AH$4*幕後結果_最佳化!$T1742)*12/3</f>
        <v>-0.76571630285643488</v>
      </c>
      <c r="AG741" s="116">
        <f>(幕後結果!$AI$2+幕後結果!$AI$4*幕後結果_最佳化!$U1742)*12/3</f>
        <v>-6.7037256854734606E-2</v>
      </c>
      <c r="AH741" s="116">
        <f>(幕後結果!$AJ$2+幕後結果!$AJ$4*幕後結果_最佳化!$V1742)*12/3</f>
        <v>-0.86232492219643353</v>
      </c>
      <c r="AI741" s="93">
        <f>(幕後結果!$AK$2+幕後結果!$AK$4*幕後結果_最佳化!$W1742)*12/3</f>
        <v>-0.78716640941106997</v>
      </c>
      <c r="AJ741" s="53"/>
      <c r="AK741" s="53"/>
      <c r="AL741" s="53"/>
      <c r="AM741" s="101">
        <v>740</v>
      </c>
      <c r="AN741" s="120">
        <f t="shared" si="144"/>
        <v>7.40369964837327E-2</v>
      </c>
      <c r="AO741" s="120">
        <f t="shared" si="145"/>
        <v>9.9334447499484155E-3</v>
      </c>
      <c r="AP741" s="120">
        <f t="shared" si="146"/>
        <v>0.12124482725897784</v>
      </c>
      <c r="AQ741" s="120">
        <f t="shared" si="147"/>
        <v>0.1556518526207343</v>
      </c>
      <c r="AR741" s="120">
        <f t="shared" si="148"/>
        <v>8.4175690762879007E-2</v>
      </c>
      <c r="AS741" s="120">
        <f t="shared" si="149"/>
        <v>7.6612988356177872E-2</v>
      </c>
      <c r="AT741" s="120">
        <f t="shared" si="150"/>
        <v>0.13080542054276303</v>
      </c>
      <c r="AU741" s="120">
        <f t="shared" si="151"/>
        <v>0.14710347225655121</v>
      </c>
      <c r="AV741" s="120">
        <f t="shared" si="152"/>
        <v>9.4236300585906041E-2</v>
      </c>
      <c r="AW741" s="120">
        <f t="shared" si="153"/>
        <v>0.10619900638232967</v>
      </c>
      <c r="AX741" s="120">
        <f t="shared" si="154"/>
        <v>1</v>
      </c>
      <c r="AY741" s="120">
        <f>SUMPRODUCT(AN741:AW741,幕後結果_最佳化!$Z$1005:$AI$1005)</f>
        <v>4.1058717994110143E-2</v>
      </c>
      <c r="AZ741" s="120">
        <f>(SUMPRODUCT(AN741:AW741,MMULT(AN741:AW741,幕後結果!$AB$9:$AK$18)))*252</f>
        <v>2.5676075933223977E-2</v>
      </c>
      <c r="BA741" s="120">
        <f t="shared" si="155"/>
        <v>0.16023756093133712</v>
      </c>
      <c r="BB741" s="115">
        <f t="shared" si="156"/>
        <v>-1.149095128001143E-2</v>
      </c>
      <c r="BC741" s="53"/>
      <c r="BD741" s="53"/>
    </row>
    <row r="742" spans="1:56">
      <c r="A742" s="88">
        <v>741</v>
      </c>
      <c r="B742" s="116">
        <v>0.84925583388337622</v>
      </c>
      <c r="C742" s="116">
        <v>0.92686554595106374</v>
      </c>
      <c r="D742" s="116">
        <v>0.63117920237240566</v>
      </c>
      <c r="E742" s="116">
        <v>0.28068371522875046</v>
      </c>
      <c r="F742" s="116">
        <v>0.34670273580610589</v>
      </c>
      <c r="G742" s="116">
        <v>0.76984935070516314</v>
      </c>
      <c r="H742" s="116">
        <v>1.9127702087842202E-2</v>
      </c>
      <c r="I742" s="116">
        <v>4.0373833917898061E-2</v>
      </c>
      <c r="J742" s="116">
        <v>6.0637068831322027E-2</v>
      </c>
      <c r="K742" s="97">
        <v>0.3192285259792822</v>
      </c>
      <c r="L742" s="98"/>
      <c r="M742" s="99">
        <v>741</v>
      </c>
      <c r="N742" s="119">
        <v>1.0332469803791817</v>
      </c>
      <c r="O742" s="119">
        <v>1.4528373893571846</v>
      </c>
      <c r="P742" s="119">
        <v>0.33497811485377027</v>
      </c>
      <c r="Q742" s="119">
        <v>-0.5808116084740288</v>
      </c>
      <c r="R742" s="119">
        <v>-0.39423781201154684</v>
      </c>
      <c r="S742" s="119">
        <v>0.73835080885331117</v>
      </c>
      <c r="T742" s="119">
        <v>-2.0721076381447898</v>
      </c>
      <c r="U742" s="116">
        <v>-1.7463643081192677</v>
      </c>
      <c r="V742" s="116">
        <v>-1.5494476876528094</v>
      </c>
      <c r="W742" s="91">
        <v>-0.46985718961910905</v>
      </c>
      <c r="X742" s="53"/>
      <c r="Y742" s="92">
        <v>741</v>
      </c>
      <c r="Z742" s="116">
        <f>(幕後結果!$AB$2+幕後結果!$AB$4*幕後結果_最佳化!$N1743)*12/3</f>
        <v>1.9173472002829055</v>
      </c>
      <c r="AA742" s="116">
        <f>(幕後結果!$AC$2+幕後結果!$AC$4*幕後結果_最佳化!$O1743)*12/3</f>
        <v>1.2771649880728329</v>
      </c>
      <c r="AB742" s="116">
        <f>(幕後結果!$AD$2+幕後結果!$AD$4*幕後結果_最佳化!$P1743)*12/3</f>
        <v>0.59880096396417715</v>
      </c>
      <c r="AC742" s="116">
        <f>(幕後結果!$AE$2+幕後結果!$AE$4*幕後結果_最佳化!$Q1743)*12/3</f>
        <v>-8.1290108846682196E-2</v>
      </c>
      <c r="AD742" s="116">
        <f>(幕後結果!$AF$2+幕後結果!$AF$4*幕後結果_最佳化!$R1743)*12/3</f>
        <v>-0.45034844064359419</v>
      </c>
      <c r="AE742" s="116">
        <f>(幕後結果!$AG$2+幕後結果!$AG$4*幕後結果_最佳化!$S1743)*12/3</f>
        <v>1.1052809134536192</v>
      </c>
      <c r="AF742" s="116">
        <f>(幕後結果!$AH$2+幕後結果!$AH$4*幕後結果_最佳化!$T1743)*12/3</f>
        <v>-0.80442365098383783</v>
      </c>
      <c r="AG742" s="116">
        <f>(幕後結果!$AI$2+幕後結果!$AI$4*幕後結果_最佳化!$U1743)*12/3</f>
        <v>-0.3871865928162857</v>
      </c>
      <c r="AH742" s="116">
        <f>(幕後結果!$AJ$2+幕後結果!$AJ$4*幕後結果_最佳化!$V1743)*12/3</f>
        <v>-1.3144472642391452</v>
      </c>
      <c r="AI742" s="93">
        <f>(幕後結果!$AK$2+幕後結果!$AK$4*幕後結果_最佳化!$W1743)*12/3</f>
        <v>-0.72083986309762871</v>
      </c>
      <c r="AJ742" s="53"/>
      <c r="AK742" s="53"/>
      <c r="AL742" s="53"/>
      <c r="AM742" s="101">
        <v>741</v>
      </c>
      <c r="AN742" s="120">
        <f t="shared" si="144"/>
        <v>0.11474589607562767</v>
      </c>
      <c r="AO742" s="120">
        <f t="shared" si="145"/>
        <v>1.3345669924310995E-2</v>
      </c>
      <c r="AP742" s="120">
        <f t="shared" si="146"/>
        <v>0.151445243167947</v>
      </c>
      <c r="AQ742" s="120">
        <f t="shared" si="147"/>
        <v>7.3541666536751163E-2</v>
      </c>
      <c r="AR742" s="120">
        <f t="shared" si="148"/>
        <v>6.7666302379279675E-2</v>
      </c>
      <c r="AS742" s="120">
        <f t="shared" si="149"/>
        <v>0.17221448780420937</v>
      </c>
      <c r="AT742" s="120">
        <f t="shared" si="150"/>
        <v>2.4331139552953126E-2</v>
      </c>
      <c r="AU742" s="120">
        <f t="shared" si="151"/>
        <v>8.3811181008838484E-2</v>
      </c>
      <c r="AV742" s="120">
        <f t="shared" si="152"/>
        <v>0.16727079026205888</v>
      </c>
      <c r="AW742" s="120">
        <f t="shared" si="153"/>
        <v>0.13162762328802383</v>
      </c>
      <c r="AX742" s="120">
        <f t="shared" si="154"/>
        <v>1</v>
      </c>
      <c r="AY742" s="120">
        <f>SUMPRODUCT(AN742:AW742,幕後結果_最佳化!$Z$1005:$AI$1005)</f>
        <v>9.5541481117626337E-2</v>
      </c>
      <c r="AZ742" s="120">
        <f>(SUMPRODUCT(AN742:AW742,MMULT(AN742:AW742,幕後結果!$AB$9:$AK$18)))*252</f>
        <v>3.3644720756533172E-2</v>
      </c>
      <c r="BA742" s="120">
        <f t="shared" si="155"/>
        <v>0.18342497309944786</v>
      </c>
      <c r="BB742" s="115">
        <f t="shared" si="156"/>
        <v>0.28699189771223577</v>
      </c>
      <c r="BC742" s="53"/>
      <c r="BD742" s="53"/>
    </row>
    <row r="743" spans="1:56">
      <c r="A743" s="88">
        <v>742</v>
      </c>
      <c r="B743" s="116">
        <v>0.29856408669495527</v>
      </c>
      <c r="C743" s="116">
        <v>9.5349072878935015E-2</v>
      </c>
      <c r="D743" s="116">
        <v>0.7478479047696498</v>
      </c>
      <c r="E743" s="116">
        <v>0.65114397212674868</v>
      </c>
      <c r="F743" s="116">
        <v>6.5263088815662451E-2</v>
      </c>
      <c r="G743" s="116">
        <v>9.3833679702375994E-2</v>
      </c>
      <c r="H743" s="116">
        <v>0.74656214041082158</v>
      </c>
      <c r="I743" s="116">
        <v>0.74697842422697924</v>
      </c>
      <c r="J743" s="116">
        <v>0.123594519929908</v>
      </c>
      <c r="K743" s="97">
        <v>0.94192553519054378</v>
      </c>
      <c r="L743" s="98"/>
      <c r="M743" s="99">
        <v>742</v>
      </c>
      <c r="N743" s="119">
        <v>-0.52853483843759519</v>
      </c>
      <c r="O743" s="119">
        <v>-1.3085166063751636</v>
      </c>
      <c r="P743" s="119">
        <v>0.66773276622377165</v>
      </c>
      <c r="Q743" s="119">
        <v>0.38841079648969895</v>
      </c>
      <c r="R743" s="119">
        <v>-1.5120302091481284</v>
      </c>
      <c r="S743" s="119">
        <v>-1.3175111103069987</v>
      </c>
      <c r="T743" s="119">
        <v>0.66371034154182929</v>
      </c>
      <c r="U743" s="116">
        <v>0.66501147825993079</v>
      </c>
      <c r="V743" s="116">
        <v>-1.1572039609038023</v>
      </c>
      <c r="W743" s="91">
        <v>1.5711451826306593</v>
      </c>
      <c r="X743" s="53"/>
      <c r="Y743" s="92">
        <v>742</v>
      </c>
      <c r="Z743" s="116">
        <f>(幕後結果!$AB$2+幕後結果!$AB$4*幕後結果_最佳化!$N1744)*12/3</f>
        <v>-0.5864969477251043</v>
      </c>
      <c r="AA743" s="116">
        <f>(幕後結果!$AC$2+幕後結果!$AC$4*幕後結果_最佳化!$O1744)*12/3</f>
        <v>-0.6234397714546428</v>
      </c>
      <c r="AB743" s="116">
        <f>(幕後結果!$AD$2+幕後結果!$AD$4*幕後結果_最佳化!$P1744)*12/3</f>
        <v>0.36158267999306259</v>
      </c>
      <c r="AC743" s="116">
        <f>(幕後結果!$AE$2+幕後結果!$AE$4*幕後結果_最佳化!$Q1744)*12/3</f>
        <v>0.28200413448706552</v>
      </c>
      <c r="AD743" s="116">
        <f>(幕後結果!$AF$2+幕後結果!$AF$4*幕後結果_最佳化!$R1744)*12/3</f>
        <v>-1.2453317112835365</v>
      </c>
      <c r="AE743" s="116">
        <f>(幕後結果!$AG$2+幕後結果!$AG$4*幕後結果_最佳化!$S1744)*12/3</f>
        <v>-0.21464427706323597</v>
      </c>
      <c r="AF743" s="116">
        <f>(幕後結果!$AH$2+幕後結果!$AH$4*幕後結果_最佳化!$T1744)*12/3</f>
        <v>8.1822556427968429E-2</v>
      </c>
      <c r="AG743" s="116">
        <f>(幕後結果!$AI$2+幕後結果!$AI$4*幕後結果_最佳化!$U1744)*12/3</f>
        <v>-0.2098820352363816</v>
      </c>
      <c r="AH743" s="116">
        <f>(幕後結果!$AJ$2+幕後結果!$AJ$4*幕後結果_最佳化!$V1744)*12/3</f>
        <v>-0.84471456187833682</v>
      </c>
      <c r="AI743" s="93">
        <f>(幕後結果!$AK$2+幕後結果!$AK$4*幕後結果_最佳化!$W1744)*12/3</f>
        <v>0.83562655594434709</v>
      </c>
      <c r="AJ743" s="53"/>
      <c r="AK743" s="53"/>
      <c r="AL743" s="53"/>
      <c r="AM743" s="101">
        <v>742</v>
      </c>
      <c r="AN743" s="120">
        <f t="shared" si="144"/>
        <v>0.14420456333034837</v>
      </c>
      <c r="AO743" s="120">
        <f t="shared" si="145"/>
        <v>3.8359519475053727E-2</v>
      </c>
      <c r="AP743" s="120">
        <f t="shared" si="146"/>
        <v>0.18428917059779565</v>
      </c>
      <c r="AQ743" s="120">
        <f t="shared" si="147"/>
        <v>0.11845124179241352</v>
      </c>
      <c r="AR743" s="120">
        <f t="shared" si="148"/>
        <v>4.6779624269021429E-3</v>
      </c>
      <c r="AS743" s="120">
        <f t="shared" si="149"/>
        <v>4.9987442629565976E-2</v>
      </c>
      <c r="AT743" s="120">
        <f t="shared" si="150"/>
        <v>0.17405539125344391</v>
      </c>
      <c r="AU743" s="120">
        <f t="shared" si="151"/>
        <v>6.5865075372080525E-3</v>
      </c>
      <c r="AV743" s="120">
        <f t="shared" si="152"/>
        <v>9.5164116485039529E-2</v>
      </c>
      <c r="AW743" s="120">
        <f t="shared" si="153"/>
        <v>0.18422408447222929</v>
      </c>
      <c r="AX743" s="120">
        <f t="shared" si="154"/>
        <v>1.0000000000000002</v>
      </c>
      <c r="AY743" s="120">
        <f>SUMPRODUCT(AN743:AW743,幕後結果_最佳化!$Z$1005:$AI$1005)</f>
        <v>0.10333593621380199</v>
      </c>
      <c r="AZ743" s="120">
        <f>(SUMPRODUCT(AN743:AW743,MMULT(AN743:AW743,幕後結果!$AB$9:$AK$18)))*252</f>
        <v>3.7781224799097589E-2</v>
      </c>
      <c r="BA743" s="120">
        <f t="shared" si="155"/>
        <v>0.19437393034843328</v>
      </c>
      <c r="BB743" s="115">
        <f t="shared" si="156"/>
        <v>0.31092614171800187</v>
      </c>
      <c r="BC743" s="53"/>
      <c r="BD743" s="53"/>
    </row>
    <row r="744" spans="1:56">
      <c r="A744" s="88">
        <v>743</v>
      </c>
      <c r="B744" s="116">
        <v>0.75832335287549912</v>
      </c>
      <c r="C744" s="116">
        <v>0.46972064094610033</v>
      </c>
      <c r="D744" s="116">
        <v>0.28735052168980713</v>
      </c>
      <c r="E744" s="116">
        <v>0.35462449588654499</v>
      </c>
      <c r="F744" s="116">
        <v>0.59202900441495276</v>
      </c>
      <c r="G744" s="116">
        <v>0.84100900332843254</v>
      </c>
      <c r="H744" s="116">
        <v>0.22818915517690797</v>
      </c>
      <c r="I744" s="116">
        <v>0.79853147128566682</v>
      </c>
      <c r="J744" s="116">
        <v>0.84895960398905057</v>
      </c>
      <c r="K744" s="97">
        <v>0.10314681774897894</v>
      </c>
      <c r="L744" s="98"/>
      <c r="M744" s="99">
        <v>743</v>
      </c>
      <c r="N744" s="119">
        <v>0.70091943600138062</v>
      </c>
      <c r="O744" s="119">
        <v>-7.5972116482330612E-2</v>
      </c>
      <c r="P744" s="119">
        <v>-0.561141552456911</v>
      </c>
      <c r="Q744" s="119">
        <v>-0.37286490691930363</v>
      </c>
      <c r="R744" s="119">
        <v>0.23276744829777032</v>
      </c>
      <c r="S744" s="119">
        <v>0.99861342674341547</v>
      </c>
      <c r="T744" s="119">
        <v>-0.74482369203113741</v>
      </c>
      <c r="U744" s="116">
        <v>0.83638729549092949</v>
      </c>
      <c r="V744" s="116">
        <v>1.0319814831031857</v>
      </c>
      <c r="W744" s="91">
        <v>-1.2638228006793395</v>
      </c>
      <c r="X744" s="53"/>
      <c r="Y744" s="92">
        <v>743</v>
      </c>
      <c r="Z744" s="116">
        <f>(幕後結果!$AB$2+幕後結果!$AB$4*幕後結果_最佳化!$N1745)*12/3</f>
        <v>1.3845606310022909</v>
      </c>
      <c r="AA744" s="116">
        <f>(幕後結果!$AC$2+幕後結果!$AC$4*幕後結果_最佳化!$O1745)*12/3</f>
        <v>0.19747307973227557</v>
      </c>
      <c r="AB744" s="116">
        <f>(幕後結果!$AD$2+幕後結果!$AD$4*幕後結果_最佳化!$P1745)*12/3</f>
        <v>-0.26014618770344689</v>
      </c>
      <c r="AC744" s="116">
        <f>(幕後結果!$AE$2+幕後結果!$AE$4*幕後結果_最佳化!$Q1745)*12/3</f>
        <v>-0.18288530103203762</v>
      </c>
      <c r="AD744" s="116">
        <f>(幕後結果!$AF$2+幕後結果!$AF$4*幕後結果_最佳化!$R1745)*12/3</f>
        <v>-0.24874163606816088</v>
      </c>
      <c r="AE744" s="116">
        <f>(幕後結果!$AG$2+幕後結果!$AG$4*幕後結果_最佳化!$S1745)*12/3</f>
        <v>1.0753068986932006</v>
      </c>
      <c r="AF744" s="116">
        <f>(幕後結果!$AH$2+幕後結果!$AH$4*幕後結果_最佳化!$T1745)*12/3</f>
        <v>-0.3444504346552108</v>
      </c>
      <c r="AG744" s="116">
        <f>(幕後結果!$AI$2+幕後結果!$AI$4*幕後結果_最佳化!$U1745)*12/3</f>
        <v>0.46472580965749649</v>
      </c>
      <c r="AH744" s="116">
        <f>(幕後結果!$AJ$2+幕後結果!$AJ$4*幕後結果_最佳化!$V1745)*12/3</f>
        <v>0.24936908456713405</v>
      </c>
      <c r="AI744" s="93">
        <f>(幕後結果!$AK$2+幕後結果!$AK$4*幕後結果_最佳化!$W1745)*12/3</f>
        <v>-2.8585735790728206E-2</v>
      </c>
      <c r="AJ744" s="53"/>
      <c r="AK744" s="53"/>
      <c r="AL744" s="53"/>
      <c r="AM744" s="101">
        <v>743</v>
      </c>
      <c r="AN744" s="120">
        <f t="shared" si="144"/>
        <v>0.23255712521549454</v>
      </c>
      <c r="AO744" s="120">
        <f t="shared" si="145"/>
        <v>0.17079912363315206</v>
      </c>
      <c r="AP744" s="120">
        <f t="shared" si="146"/>
        <v>6.5009847595040748E-2</v>
      </c>
      <c r="AQ744" s="120">
        <f t="shared" si="147"/>
        <v>0.11048137526186755</v>
      </c>
      <c r="AR744" s="120">
        <f t="shared" si="148"/>
        <v>3.340397100022352E-2</v>
      </c>
      <c r="AS744" s="120">
        <f t="shared" si="149"/>
        <v>3.6502805777364228E-2</v>
      </c>
      <c r="AT744" s="120">
        <f t="shared" si="150"/>
        <v>0.18939691368270953</v>
      </c>
      <c r="AU744" s="120">
        <f t="shared" si="151"/>
        <v>5.4500751680161511E-2</v>
      </c>
      <c r="AV744" s="120">
        <f t="shared" si="152"/>
        <v>3.8216980754960057E-2</v>
      </c>
      <c r="AW744" s="120">
        <f t="shared" si="153"/>
        <v>6.9131105399026366E-2</v>
      </c>
      <c r="AX744" s="120">
        <f t="shared" si="154"/>
        <v>1.0000000000000002</v>
      </c>
      <c r="AY744" s="120">
        <f>SUMPRODUCT(AN744:AW744,幕後結果_最佳化!$Z$1005:$AI$1005)</f>
        <v>0.13230979380719923</v>
      </c>
      <c r="AZ744" s="120">
        <f>(SUMPRODUCT(AN744:AW744,MMULT(AN744:AW744,幕後結果!$AB$9:$AK$18)))*252</f>
        <v>4.3595996864417882E-2</v>
      </c>
      <c r="BA744" s="120">
        <f t="shared" si="155"/>
        <v>0.20879654418696178</v>
      </c>
      <c r="BB744" s="115">
        <f t="shared" si="156"/>
        <v>0.4282149120587907</v>
      </c>
      <c r="BC744" s="53"/>
      <c r="BD744" s="53"/>
    </row>
    <row r="745" spans="1:56">
      <c r="A745" s="88">
        <v>744</v>
      </c>
      <c r="B745" s="116">
        <v>0.6755129294782396</v>
      </c>
      <c r="C745" s="116">
        <v>0.74175451161620609</v>
      </c>
      <c r="D745" s="116">
        <v>0.6525755213297364</v>
      </c>
      <c r="E745" s="116">
        <v>0.61918999145842335</v>
      </c>
      <c r="F745" s="116">
        <v>0.97075031417897173</v>
      </c>
      <c r="G745" s="116">
        <v>0.4273511470201552</v>
      </c>
      <c r="H745" s="116">
        <v>0.73859286429728033</v>
      </c>
      <c r="I745" s="116">
        <v>0.92830342263289789</v>
      </c>
      <c r="J745" s="116">
        <v>0.46075363532411373</v>
      </c>
      <c r="K745" s="97">
        <v>0.2247612291200205</v>
      </c>
      <c r="L745" s="98"/>
      <c r="M745" s="99">
        <v>744</v>
      </c>
      <c r="N745" s="119">
        <v>0.45518779397522535</v>
      </c>
      <c r="O745" s="119">
        <v>0.64876392747009082</v>
      </c>
      <c r="P745" s="119">
        <v>0.39228322438591412</v>
      </c>
      <c r="Q745" s="119">
        <v>0.30335410569475568</v>
      </c>
      <c r="R745" s="119">
        <v>1.891937027126918</v>
      </c>
      <c r="S745" s="119">
        <v>-0.18312200012841187</v>
      </c>
      <c r="T745" s="119">
        <v>0.63901331281025908</v>
      </c>
      <c r="U745" s="116">
        <v>1.4632713107276569</v>
      </c>
      <c r="V745" s="116">
        <v>-9.8535265162973978E-2</v>
      </c>
      <c r="W745" s="91">
        <v>-0.75621140104355133</v>
      </c>
      <c r="X745" s="53"/>
      <c r="Y745" s="92">
        <v>744</v>
      </c>
      <c r="Z745" s="116">
        <f>(幕後結果!$AB$2+幕後結果!$AB$4*幕後結果_最佳化!$N1746)*12/3</f>
        <v>0.99060436486152736</v>
      </c>
      <c r="AA745" s="116">
        <f>(幕後結果!$AC$2+幕後結果!$AC$4*幕後結果_最佳化!$O1746)*12/3</f>
        <v>0.73008446342523348</v>
      </c>
      <c r="AB745" s="116">
        <f>(幕後結果!$AD$2+幕後結果!$AD$4*幕後結果_最佳化!$P1746)*12/3</f>
        <v>0.47452431305071663</v>
      </c>
      <c r="AC745" s="116">
        <f>(幕後結果!$AE$2+幕後結果!$AE$4*幕後結果_最佳化!$Q1746)*12/3</f>
        <v>0.44360313116547306</v>
      </c>
      <c r="AD745" s="116">
        <f>(幕後結果!$AF$2+幕後結果!$AF$4*幕後結果_最佳化!$R1746)*12/3</f>
        <v>0.74685430693598309</v>
      </c>
      <c r="AE745" s="116">
        <f>(幕後結果!$AG$2+幕後結果!$AG$4*幕後結果_最佳化!$S1746)*12/3</f>
        <v>0.56387865733684639</v>
      </c>
      <c r="AF745" s="116">
        <f>(幕後結果!$AH$2+幕後結果!$AH$4*幕後結果_最佳化!$T1746)*12/3</f>
        <v>0.51394520483635431</v>
      </c>
      <c r="AG745" s="116">
        <f>(幕後結果!$AI$2+幕後結果!$AI$4*幕後結果_最佳化!$U1746)*12/3</f>
        <v>0.90169825599016529</v>
      </c>
      <c r="AH745" s="116">
        <f>(幕後結果!$AJ$2+幕後結果!$AJ$4*幕後結果_最佳化!$V1746)*12/3</f>
        <v>0.50578984111326442</v>
      </c>
      <c r="AI745" s="93">
        <f>(幕後結果!$AK$2+幕後結果!$AK$4*幕後結果_最佳化!$W1746)*12/3</f>
        <v>0.45652473098432278</v>
      </c>
      <c r="AJ745" s="53"/>
      <c r="AK745" s="53"/>
      <c r="AL745" s="53"/>
      <c r="AM745" s="101">
        <v>744</v>
      </c>
      <c r="AN745" s="120">
        <f t="shared" si="144"/>
        <v>0.11232688923911477</v>
      </c>
      <c r="AO745" s="120">
        <f t="shared" si="145"/>
        <v>0.19553995310663216</v>
      </c>
      <c r="AP745" s="120">
        <f t="shared" si="146"/>
        <v>9.2408986503392687E-2</v>
      </c>
      <c r="AQ745" s="120">
        <f t="shared" si="147"/>
        <v>7.5128071881146896E-2</v>
      </c>
      <c r="AR745" s="120">
        <f t="shared" si="148"/>
        <v>4.9438301887345583E-2</v>
      </c>
      <c r="AS745" s="120">
        <f t="shared" si="149"/>
        <v>6.8149289072119826E-2</v>
      </c>
      <c r="AT745" s="120">
        <f t="shared" si="150"/>
        <v>0.19498433583800928</v>
      </c>
      <c r="AU745" s="120">
        <f t="shared" si="151"/>
        <v>4.036369341910967E-2</v>
      </c>
      <c r="AV745" s="120">
        <f t="shared" si="152"/>
        <v>0.15486558392990757</v>
      </c>
      <c r="AW745" s="120">
        <f t="shared" si="153"/>
        <v>1.6794895123221555E-2</v>
      </c>
      <c r="AX745" s="120">
        <f t="shared" si="154"/>
        <v>0.99999999999999978</v>
      </c>
      <c r="AY745" s="120">
        <f>SUMPRODUCT(AN745:AW745,幕後結果_最佳化!$Z$1005:$AI$1005)</f>
        <v>6.9607122881099534E-2</v>
      </c>
      <c r="AZ745" s="120">
        <f>(SUMPRODUCT(AN745:AW745,MMULT(AN745:AW745,幕後結果!$AB$9:$AK$18)))*252</f>
        <v>2.6713905170633052E-2</v>
      </c>
      <c r="BA745" s="120">
        <f t="shared" si="155"/>
        <v>0.16344388997644743</v>
      </c>
      <c r="BB745" s="115">
        <f t="shared" si="156"/>
        <v>0.1634023938426091</v>
      </c>
      <c r="BC745" s="53"/>
      <c r="BD745" s="53"/>
    </row>
    <row r="746" spans="1:56">
      <c r="A746" s="88">
        <v>745</v>
      </c>
      <c r="B746" s="116">
        <v>0.14877929572231796</v>
      </c>
      <c r="C746" s="116">
        <v>0.43310397243836785</v>
      </c>
      <c r="D746" s="116">
        <v>0.45000681026567602</v>
      </c>
      <c r="E746" s="116">
        <v>0.56663032098465971</v>
      </c>
      <c r="F746" s="116">
        <v>0.88983016868043818</v>
      </c>
      <c r="G746" s="116">
        <v>0.92935354118053604</v>
      </c>
      <c r="H746" s="116">
        <v>8.8924093068002641E-2</v>
      </c>
      <c r="I746" s="116">
        <v>0.57860102472951125</v>
      </c>
      <c r="J746" s="116">
        <v>7.2387421288961917E-3</v>
      </c>
      <c r="K746" s="97">
        <v>0.29140961509507268</v>
      </c>
      <c r="L746" s="98"/>
      <c r="M746" s="99">
        <v>745</v>
      </c>
      <c r="N746" s="119">
        <v>-1.0416831763048058</v>
      </c>
      <c r="O746" s="119">
        <v>-0.16847711631243961</v>
      </c>
      <c r="P746" s="119">
        <v>-0.12564414075508862</v>
      </c>
      <c r="Q746" s="119">
        <v>0.16780160724540796</v>
      </c>
      <c r="R746" s="119">
        <v>1.2256254326011033</v>
      </c>
      <c r="S746" s="119">
        <v>1.4709933413324165</v>
      </c>
      <c r="T746" s="119">
        <v>-1.347410110467945</v>
      </c>
      <c r="U746" s="116">
        <v>0.19831585117172967</v>
      </c>
      <c r="V746" s="116">
        <v>-2.4451925084239563</v>
      </c>
      <c r="W746" s="91">
        <v>-0.54927137270499282</v>
      </c>
      <c r="X746" s="53"/>
      <c r="Y746" s="92">
        <v>745</v>
      </c>
      <c r="Z746" s="116">
        <f>(幕後結果!$AB$2+幕後結果!$AB$4*幕後結果_最佳化!$N1747)*12/3</f>
        <v>-1.4091748963019828</v>
      </c>
      <c r="AA746" s="116">
        <f>(幕後結果!$AC$2+幕後結果!$AC$4*幕後結果_最佳化!$O1747)*12/3</f>
        <v>0.22090359598342588</v>
      </c>
      <c r="AB746" s="116">
        <f>(幕後結果!$AD$2+幕後結果!$AD$4*幕後結果_最佳化!$P1747)*12/3</f>
        <v>-0.27831676613877643</v>
      </c>
      <c r="AC746" s="116">
        <f>(幕後結果!$AE$2+幕後結果!$AE$4*幕後結果_最佳化!$Q1747)*12/3</f>
        <v>6.6918681234706887E-3</v>
      </c>
      <c r="AD746" s="116">
        <f>(幕後結果!$AF$2+幕後結果!$AF$4*幕後結果_最佳化!$R1747)*12/3</f>
        <v>8.2274424598333673E-2</v>
      </c>
      <c r="AE746" s="116">
        <f>(幕後結果!$AG$2+幕後結果!$AG$4*幕後結果_最佳化!$S1747)*12/3</f>
        <v>1.2881824854589108</v>
      </c>
      <c r="AF746" s="116">
        <f>(幕後結果!$AH$2+幕後結果!$AH$4*幕後結果_最佳化!$T1747)*12/3</f>
        <v>-0.69911485574491106</v>
      </c>
      <c r="AG746" s="116">
        <f>(幕後結果!$AI$2+幕後結果!$AI$4*幕後結果_最佳化!$U1747)*12/3</f>
        <v>0.41219787537588354</v>
      </c>
      <c r="AH746" s="116">
        <f>(幕後結果!$AJ$2+幕後結果!$AJ$4*幕後結果_最佳化!$V1747)*12/3</f>
        <v>-1.3584750692642142</v>
      </c>
      <c r="AI746" s="93">
        <f>(幕後結果!$AK$2+幕後結果!$AK$4*幕後結果_最佳化!$W1747)*12/3</f>
        <v>-0.48421677101833871</v>
      </c>
      <c r="AJ746" s="53"/>
      <c r="AK746" s="53"/>
      <c r="AL746" s="53"/>
      <c r="AM746" s="101">
        <v>745</v>
      </c>
      <c r="AN746" s="120">
        <f t="shared" si="144"/>
        <v>0.14558013089426047</v>
      </c>
      <c r="AO746" s="120">
        <f t="shared" si="145"/>
        <v>0.13735489519393165</v>
      </c>
      <c r="AP746" s="120">
        <f t="shared" si="146"/>
        <v>0.11827405655169526</v>
      </c>
      <c r="AQ746" s="120">
        <f t="shared" si="147"/>
        <v>0.11424051465782374</v>
      </c>
      <c r="AR746" s="120">
        <f t="shared" si="148"/>
        <v>4.8571137745656738E-2</v>
      </c>
      <c r="AS746" s="120">
        <f t="shared" si="149"/>
        <v>0.14249848682252633</v>
      </c>
      <c r="AT746" s="120">
        <f t="shared" si="150"/>
        <v>0.11891421923709976</v>
      </c>
      <c r="AU746" s="120">
        <f t="shared" si="151"/>
        <v>9.1448637851590228E-2</v>
      </c>
      <c r="AV746" s="120">
        <f t="shared" si="152"/>
        <v>4.6709110453847895E-2</v>
      </c>
      <c r="AW746" s="120">
        <f t="shared" si="153"/>
        <v>3.6408810591568114E-2</v>
      </c>
      <c r="AX746" s="120">
        <f t="shared" si="154"/>
        <v>1</v>
      </c>
      <c r="AY746" s="120">
        <f>SUMPRODUCT(AN746:AW746,幕後結果_最佳化!$Z$1005:$AI$1005)</f>
        <v>0.14093219031436041</v>
      </c>
      <c r="AZ746" s="120">
        <f>(SUMPRODUCT(AN746:AW746,MMULT(AN746:AW746,幕後結果!$AB$9:$AK$18)))*252</f>
        <v>3.1068103236287295E-2</v>
      </c>
      <c r="BA746" s="120">
        <f t="shared" si="155"/>
        <v>0.17626146270891802</v>
      </c>
      <c r="BB746" s="115">
        <f t="shared" si="156"/>
        <v>0.55617483712961635</v>
      </c>
      <c r="BC746" s="53"/>
      <c r="BD746" s="53"/>
    </row>
    <row r="747" spans="1:56">
      <c r="A747" s="88">
        <v>746</v>
      </c>
      <c r="B747" s="116">
        <v>0.17663554181017993</v>
      </c>
      <c r="C747" s="116">
        <v>7.7234728514675499E-2</v>
      </c>
      <c r="D747" s="116">
        <v>0.22888423397092805</v>
      </c>
      <c r="E747" s="116">
        <v>5.7749377737112528E-2</v>
      </c>
      <c r="F747" s="116">
        <v>0.78044009438234152</v>
      </c>
      <c r="G747" s="116">
        <v>1.0736111823081318E-2</v>
      </c>
      <c r="H747" s="116">
        <v>0.76178665775136145</v>
      </c>
      <c r="I747" s="116">
        <v>0.26348748764601315</v>
      </c>
      <c r="J747" s="116">
        <v>0.46957980106498365</v>
      </c>
      <c r="K747" s="97">
        <v>0.86159408556700434</v>
      </c>
      <c r="L747" s="98"/>
      <c r="M747" s="99">
        <v>746</v>
      </c>
      <c r="N747" s="119">
        <v>-0.92826315086526501</v>
      </c>
      <c r="O747" s="119">
        <v>-1.4239206028147335</v>
      </c>
      <c r="P747" s="119">
        <v>-0.74252639127805997</v>
      </c>
      <c r="Q747" s="119">
        <v>-1.5739510975460493</v>
      </c>
      <c r="R747" s="119">
        <v>0.77368040377604186</v>
      </c>
      <c r="S747" s="119">
        <v>-2.2995765191577924</v>
      </c>
      <c r="T747" s="119">
        <v>0.7120615147534195</v>
      </c>
      <c r="U747" s="116">
        <v>-0.63263048409972633</v>
      </c>
      <c r="V747" s="116">
        <v>-7.6326174763187454E-2</v>
      </c>
      <c r="W747" s="91">
        <v>1.0875092137304068</v>
      </c>
      <c r="X747" s="53"/>
      <c r="Y747" s="92">
        <v>746</v>
      </c>
      <c r="Z747" s="116">
        <f>(幕後結果!$AB$2+幕後結果!$AB$4*幕後結果_最佳化!$N1748)*12/3</f>
        <v>-1.2273402356969154</v>
      </c>
      <c r="AA747" s="116">
        <f>(幕後結果!$AC$2+幕後結果!$AC$4*幕後結果_最佳化!$O1748)*12/3</f>
        <v>-0.68563622981844075</v>
      </c>
      <c r="AB747" s="116">
        <f>(幕後結果!$AD$2+幕後結果!$AD$4*幕後結果_最佳化!$P1748)*12/3</f>
        <v>-0.81459936767137264</v>
      </c>
      <c r="AC747" s="116">
        <f>(幕後結果!$AE$2+幕後結果!$AE$4*幕後結果_最佳化!$Q1748)*12/3</f>
        <v>-1.410026918355187</v>
      </c>
      <c r="AD747" s="116">
        <f>(幕後結果!$AF$2+幕後結果!$AF$4*幕後結果_最佳化!$R1748)*12/3</f>
        <v>-0.22543037093002369</v>
      </c>
      <c r="AE747" s="116">
        <f>(幕後結果!$AG$2+幕後結果!$AG$4*幕後結果_最佳化!$S1748)*12/3</f>
        <v>-1.5470180448509598</v>
      </c>
      <c r="AF747" s="116">
        <f>(幕後結果!$AH$2+幕後結果!$AH$4*幕後結果_最佳化!$T1748)*12/3</f>
        <v>5.2525475134074108E-2</v>
      </c>
      <c r="AG747" s="116">
        <f>(幕後結果!$AI$2+幕後結果!$AI$4*幕後結果_最佳化!$U1748)*12/3</f>
        <v>-0.71558849490298471</v>
      </c>
      <c r="AH747" s="116">
        <f>(幕後結果!$AJ$2+幕後結果!$AJ$4*幕後結果_最佳化!$V1748)*12/3</f>
        <v>-0.75920263780690134</v>
      </c>
      <c r="AI747" s="93">
        <f>(幕後結果!$AK$2+幕後結果!$AK$4*幕後結果_最佳化!$W1748)*12/3</f>
        <v>0.32289671621396016</v>
      </c>
      <c r="AJ747" s="53"/>
      <c r="AK747" s="53"/>
      <c r="AL747" s="53"/>
      <c r="AM747" s="101">
        <v>746</v>
      </c>
      <c r="AN747" s="120">
        <f t="shared" si="144"/>
        <v>0.17108912797147827</v>
      </c>
      <c r="AO747" s="120">
        <f t="shared" si="145"/>
        <v>0.17335718358914926</v>
      </c>
      <c r="AP747" s="120">
        <f t="shared" si="146"/>
        <v>9.8228306580431732E-2</v>
      </c>
      <c r="AQ747" s="120">
        <f t="shared" si="147"/>
        <v>5.8956099300209182E-2</v>
      </c>
      <c r="AR747" s="120">
        <f t="shared" si="148"/>
        <v>0.14264451366373856</v>
      </c>
      <c r="AS747" s="120">
        <f t="shared" si="149"/>
        <v>1.4454519461181965E-2</v>
      </c>
      <c r="AT747" s="120">
        <f t="shared" si="150"/>
        <v>4.6452222268964685E-2</v>
      </c>
      <c r="AU747" s="120">
        <f t="shared" si="151"/>
        <v>0.12226669979017715</v>
      </c>
      <c r="AV747" s="120">
        <f t="shared" si="152"/>
        <v>4.1852325021310484E-2</v>
      </c>
      <c r="AW747" s="120">
        <f t="shared" si="153"/>
        <v>0.13069900235335852</v>
      </c>
      <c r="AX747" s="120">
        <f t="shared" si="154"/>
        <v>0.99999999999999989</v>
      </c>
      <c r="AY747" s="120">
        <f>SUMPRODUCT(AN747:AW747,幕後結果_最佳化!$Z$1005:$AI$1005)</f>
        <v>7.1073720962355369E-2</v>
      </c>
      <c r="AZ747" s="120">
        <f>(SUMPRODUCT(AN747:AW747,MMULT(AN747:AW747,幕後結果!$AB$9:$AK$18)))*252</f>
        <v>3.3500965270204422E-2</v>
      </c>
      <c r="BA747" s="120">
        <f t="shared" si="155"/>
        <v>0.18303268907548842</v>
      </c>
      <c r="BB747" s="115">
        <f t="shared" si="156"/>
        <v>0.15392726351048497</v>
      </c>
      <c r="BC747" s="53"/>
      <c r="BD747" s="53"/>
    </row>
    <row r="748" spans="1:56">
      <c r="A748" s="88">
        <v>747</v>
      </c>
      <c r="B748" s="116">
        <v>0.92786309599035266</v>
      </c>
      <c r="C748" s="116">
        <v>0.85605011152673716</v>
      </c>
      <c r="D748" s="116">
        <v>0.89384307789027084</v>
      </c>
      <c r="E748" s="116">
        <v>0.57671978157061266</v>
      </c>
      <c r="F748" s="116">
        <v>0.18009335740527321</v>
      </c>
      <c r="G748" s="116">
        <v>0.63892181019758176</v>
      </c>
      <c r="H748" s="116">
        <v>0.27480488987308793</v>
      </c>
      <c r="I748" s="116">
        <v>0.92124812332028783</v>
      </c>
      <c r="J748" s="116">
        <v>0.14287533046482892</v>
      </c>
      <c r="K748" s="97">
        <v>0.49895859225398409</v>
      </c>
      <c r="L748" s="98"/>
      <c r="M748" s="99">
        <v>747</v>
      </c>
      <c r="N748" s="119">
        <v>1.4600591872542923</v>
      </c>
      <c r="O748" s="119">
        <v>1.0627402178409371</v>
      </c>
      <c r="P748" s="119">
        <v>1.2472281765371938</v>
      </c>
      <c r="Q748" s="119">
        <v>0.19350889966168797</v>
      </c>
      <c r="R748" s="119">
        <v>-0.91500936298606572</v>
      </c>
      <c r="S748" s="119">
        <v>0.35557832321933908</v>
      </c>
      <c r="T748" s="119">
        <v>-0.59834496476336863</v>
      </c>
      <c r="U748" s="116">
        <v>1.4135170446205791</v>
      </c>
      <c r="V748" s="116">
        <v>-1.0674899246245511</v>
      </c>
      <c r="W748" s="91">
        <v>-2.6104250662917221E-3</v>
      </c>
      <c r="X748" s="53"/>
      <c r="Y748" s="92">
        <v>747</v>
      </c>
      <c r="Z748" s="116">
        <f>(幕後結果!$AB$2+幕後結果!$AB$4*幕後結果_最佳化!$N1749)*12/3</f>
        <v>2.601611310421073</v>
      </c>
      <c r="AA748" s="116">
        <f>(幕後結果!$AC$2+幕後結果!$AC$4*幕後結果_最佳化!$O1749)*12/3</f>
        <v>0.97530311796817681</v>
      </c>
      <c r="AB748" s="116">
        <f>(幕後結果!$AD$2+幕後結果!$AD$4*幕後結果_最佳化!$P1749)*12/3</f>
        <v>1.3626324740145133</v>
      </c>
      <c r="AC748" s="116">
        <f>(幕後結果!$AE$2+幕後結果!$AE$4*幕後結果_最佳化!$Q1749)*12/3</f>
        <v>0.64726748154115055</v>
      </c>
      <c r="AD748" s="116">
        <f>(幕後結果!$AF$2+幕後結果!$AF$4*幕後結果_最佳化!$R1749)*12/3</f>
        <v>-0.55066288390259333</v>
      </c>
      <c r="AE748" s="116">
        <f>(幕後結果!$AG$2+幕後結果!$AG$4*幕後結果_最佳化!$S1749)*12/3</f>
        <v>1.1715548797038351</v>
      </c>
      <c r="AF748" s="116">
        <f>(幕後結果!$AH$2+幕後結果!$AH$4*幕後結果_最佳化!$T1749)*12/3</f>
        <v>-6.1557859321797158E-2</v>
      </c>
      <c r="AG748" s="116">
        <f>(幕後結果!$AI$2+幕後結果!$AI$4*幕後結果_最佳化!$U1749)*12/3</f>
        <v>0.69503813316887453</v>
      </c>
      <c r="AH748" s="116">
        <f>(幕後結果!$AJ$2+幕後結果!$AJ$4*幕後結果_最佳化!$V1749)*12/3</f>
        <v>-0.19200218293440488</v>
      </c>
      <c r="AI748" s="93">
        <f>(幕後結果!$AK$2+幕後結果!$AK$4*幕後結果_最佳化!$W1749)*12/3</f>
        <v>0.49733655042132008</v>
      </c>
      <c r="AJ748" s="53"/>
      <c r="AK748" s="53"/>
      <c r="AL748" s="53"/>
      <c r="AM748" s="101">
        <v>747</v>
      </c>
      <c r="AN748" s="120">
        <f t="shared" si="144"/>
        <v>0.11606004840028483</v>
      </c>
      <c r="AO748" s="120">
        <f t="shared" si="145"/>
        <v>6.5026086600161626E-2</v>
      </c>
      <c r="AP748" s="120">
        <f t="shared" si="146"/>
        <v>0.11821610223756128</v>
      </c>
      <c r="AQ748" s="120">
        <f t="shared" si="147"/>
        <v>9.9118580124393396E-2</v>
      </c>
      <c r="AR748" s="120">
        <f t="shared" si="148"/>
        <v>7.8884978768561723E-2</v>
      </c>
      <c r="AS748" s="120">
        <f t="shared" si="149"/>
        <v>0.14045890092804639</v>
      </c>
      <c r="AT748" s="120">
        <f t="shared" si="150"/>
        <v>0.10729047360489667</v>
      </c>
      <c r="AU748" s="120">
        <f t="shared" si="151"/>
        <v>6.8711604666526246E-2</v>
      </c>
      <c r="AV748" s="120">
        <f t="shared" si="152"/>
        <v>8.1128112167247121E-2</v>
      </c>
      <c r="AW748" s="120">
        <f t="shared" si="153"/>
        <v>0.12510511250232065</v>
      </c>
      <c r="AX748" s="120">
        <f t="shared" si="154"/>
        <v>1</v>
      </c>
      <c r="AY748" s="120">
        <f>SUMPRODUCT(AN748:AW748,幕後結果_最佳化!$Z$1005:$AI$1005)</f>
        <v>0.10930315141905371</v>
      </c>
      <c r="AZ748" s="120">
        <f>(SUMPRODUCT(AN748:AW748,MMULT(AN748:AW748,幕後結果!$AB$9:$AK$18)))*252</f>
        <v>2.9255723760573182E-2</v>
      </c>
      <c r="BA748" s="120">
        <f t="shared" si="155"/>
        <v>0.1710430465133651</v>
      </c>
      <c r="BB748" s="115">
        <f t="shared" si="156"/>
        <v>0.38822479353970718</v>
      </c>
      <c r="BC748" s="53"/>
      <c r="BD748" s="53"/>
    </row>
    <row r="749" spans="1:56">
      <c r="A749" s="88">
        <v>748</v>
      </c>
      <c r="B749" s="116">
        <v>0.12517735243131378</v>
      </c>
      <c r="C749" s="116">
        <v>1.8361786365401533E-2</v>
      </c>
      <c r="D749" s="116">
        <v>0.94477484867523787</v>
      </c>
      <c r="E749" s="116">
        <v>0.18763569512159917</v>
      </c>
      <c r="F749" s="116">
        <v>5.6940964173388897E-2</v>
      </c>
      <c r="G749" s="116">
        <v>0.5876426884508803</v>
      </c>
      <c r="H749" s="116">
        <v>0.21117546503718043</v>
      </c>
      <c r="I749" s="116">
        <v>0.12731718379371104</v>
      </c>
      <c r="J749" s="116">
        <v>0.55719374174320557</v>
      </c>
      <c r="K749" s="97">
        <v>0.14504173143038113</v>
      </c>
      <c r="L749" s="98"/>
      <c r="M749" s="99">
        <v>748</v>
      </c>
      <c r="N749" s="119">
        <v>-1.1494882602101617</v>
      </c>
      <c r="O749" s="119">
        <v>-2.0888239602625149</v>
      </c>
      <c r="P749" s="119">
        <v>1.5961724234459673</v>
      </c>
      <c r="Q749" s="119">
        <v>-0.88664252683803879</v>
      </c>
      <c r="R749" s="119">
        <v>-1.5809829844998795</v>
      </c>
      <c r="S749" s="119">
        <v>0.22148524630977257</v>
      </c>
      <c r="T749" s="119">
        <v>-0.80234930329747878</v>
      </c>
      <c r="U749" s="116">
        <v>-1.1391649355661146</v>
      </c>
      <c r="V749" s="116">
        <v>0.143858107962479</v>
      </c>
      <c r="W749" s="91">
        <v>-1.0579385406666619</v>
      </c>
      <c r="X749" s="53"/>
      <c r="Y749" s="92">
        <v>748</v>
      </c>
      <c r="Z749" s="116">
        <f>(幕後結果!$AB$2+幕後結果!$AB$4*幕後結果_最佳化!$N1750)*12/3</f>
        <v>-1.5820076986881944</v>
      </c>
      <c r="AA749" s="116">
        <f>(幕後結果!$AC$2+幕後結果!$AC$4*幕後結果_最佳化!$O1750)*12/3</f>
        <v>-1.1512593847414805</v>
      </c>
      <c r="AB749" s="116">
        <f>(幕後結果!$AD$2+幕後結果!$AD$4*幕後結果_最佳化!$P1750)*12/3</f>
        <v>0.90279629637198633</v>
      </c>
      <c r="AC749" s="116">
        <f>(幕後結果!$AE$2+幕後結果!$AE$4*幕後結果_最佳化!$Q1750)*12/3</f>
        <v>-0.6725881576705165</v>
      </c>
      <c r="AD749" s="116">
        <f>(幕後結果!$AF$2+幕後結果!$AF$4*幕後結果_最佳化!$R1750)*12/3</f>
        <v>-1.2699983656007152</v>
      </c>
      <c r="AE749" s="116">
        <f>(幕後結果!$AG$2+幕後結果!$AG$4*幕後結果_最佳化!$S1750)*12/3</f>
        <v>0.32657139064368046</v>
      </c>
      <c r="AF749" s="116">
        <f>(幕後結果!$AH$2+幕後結果!$AH$4*幕後結果_最佳化!$T1750)*12/3</f>
        <v>-0.72882761040233512</v>
      </c>
      <c r="AG749" s="116">
        <f>(幕後結果!$AI$2+幕後結果!$AI$4*幕後結果_最佳化!$U1750)*12/3</f>
        <v>-0.86806198162754356</v>
      </c>
      <c r="AH749" s="116">
        <f>(幕後結果!$AJ$2+幕後結果!$AJ$4*幕後結果_最佳化!$V1750)*12/3</f>
        <v>-0.83673883993718423</v>
      </c>
      <c r="AI749" s="93">
        <f>(幕後結果!$AK$2+幕後結果!$AK$4*幕後結果_最佳化!$W1750)*12/3</f>
        <v>-0.54952730126669702</v>
      </c>
      <c r="AJ749" s="53"/>
      <c r="AK749" s="53"/>
      <c r="AL749" s="53"/>
      <c r="AM749" s="101">
        <v>748</v>
      </c>
      <c r="AN749" s="120">
        <f t="shared" si="144"/>
        <v>7.9204478105505308E-2</v>
      </c>
      <c r="AO749" s="120">
        <f t="shared" si="145"/>
        <v>5.7992963812323418E-2</v>
      </c>
      <c r="AP749" s="120">
        <f t="shared" si="146"/>
        <v>4.7348377892927382E-2</v>
      </c>
      <c r="AQ749" s="120">
        <f t="shared" si="147"/>
        <v>0.13758963958494907</v>
      </c>
      <c r="AR749" s="120">
        <f t="shared" si="148"/>
        <v>8.1206947293806203E-2</v>
      </c>
      <c r="AS749" s="120">
        <f t="shared" si="149"/>
        <v>7.08192199283664E-2</v>
      </c>
      <c r="AT749" s="120">
        <f t="shared" si="150"/>
        <v>0.13675715966349816</v>
      </c>
      <c r="AU749" s="120">
        <f t="shared" si="151"/>
        <v>0.13758531988978867</v>
      </c>
      <c r="AV749" s="120">
        <f t="shared" si="152"/>
        <v>0.12023778981528646</v>
      </c>
      <c r="AW749" s="120">
        <f t="shared" si="153"/>
        <v>0.13125810401354895</v>
      </c>
      <c r="AX749" s="120">
        <f t="shared" si="154"/>
        <v>1</v>
      </c>
      <c r="AY749" s="120">
        <f>SUMPRODUCT(AN749:AW749,幕後結果_最佳化!$Z$1005:$AI$1005)</f>
        <v>5.2357687604037827E-2</v>
      </c>
      <c r="AZ749" s="120">
        <f>(SUMPRODUCT(AN749:AW749,MMULT(AN749:AW749,幕後結果!$AB$9:$AK$18)))*252</f>
        <v>2.3998832713212959E-2</v>
      </c>
      <c r="BA749" s="120">
        <f t="shared" si="155"/>
        <v>0.15491556640058143</v>
      </c>
      <c r="BB749" s="115">
        <f t="shared" si="156"/>
        <v>6.1050595648871664E-2</v>
      </c>
      <c r="BC749" s="53"/>
      <c r="BD749" s="53"/>
    </row>
    <row r="750" spans="1:56">
      <c r="A750" s="88">
        <v>749</v>
      </c>
      <c r="B750" s="116">
        <v>0.15158483806669421</v>
      </c>
      <c r="C750" s="116">
        <v>0.53074228801866985</v>
      </c>
      <c r="D750" s="116">
        <v>0.97779020668430383</v>
      </c>
      <c r="E750" s="116">
        <v>0.50847317947524484</v>
      </c>
      <c r="F750" s="116">
        <v>0.17935553899533518</v>
      </c>
      <c r="G750" s="116">
        <v>0.2881565654906828</v>
      </c>
      <c r="H750" s="116">
        <v>0.1321125208713767</v>
      </c>
      <c r="I750" s="116">
        <v>0.63192699345719938</v>
      </c>
      <c r="J750" s="116">
        <v>0.95347974994887963</v>
      </c>
      <c r="K750" s="97">
        <v>8.6382484777533186E-2</v>
      </c>
      <c r="L750" s="98"/>
      <c r="M750" s="99">
        <v>749</v>
      </c>
      <c r="N750" s="119">
        <v>-1.029659920675454</v>
      </c>
      <c r="O750" s="119">
        <v>7.7135912611713195E-2</v>
      </c>
      <c r="P750" s="119">
        <v>2.0101096341197793</v>
      </c>
      <c r="Q750" s="119">
        <v>2.1240708327473629E-2</v>
      </c>
      <c r="R750" s="119">
        <v>-0.91782388024092798</v>
      </c>
      <c r="S750" s="119">
        <v>-0.55877815775571149</v>
      </c>
      <c r="T750" s="119">
        <v>-1.1164605637937339</v>
      </c>
      <c r="U750" s="116">
        <v>0.3369613806458055</v>
      </c>
      <c r="V750" s="116">
        <v>1.6795726121635206</v>
      </c>
      <c r="W750" s="91">
        <v>-1.3633730519895479</v>
      </c>
      <c r="X750" s="53"/>
      <c r="Y750" s="92">
        <v>749</v>
      </c>
      <c r="Z750" s="116">
        <f>(幕後結果!$AB$2+幕後結果!$AB$4*幕後結果_最佳化!$N1751)*12/3</f>
        <v>-1.3898992472421388</v>
      </c>
      <c r="AA750" s="116">
        <f>(幕後結果!$AC$2+幕後結果!$AC$4*幕後結果_最佳化!$O1751)*12/3</f>
        <v>0.39649467161567692</v>
      </c>
      <c r="AB750" s="116">
        <f>(幕後結果!$AD$2+幕後結果!$AD$4*幕後結果_最佳化!$P1751)*12/3</f>
        <v>1.389026606113769</v>
      </c>
      <c r="AC750" s="116">
        <f>(幕後結果!$AE$2+幕後結果!$AE$4*幕後結果_最佳化!$Q1751)*12/3</f>
        <v>0.19222081986919001</v>
      </c>
      <c r="AD750" s="116">
        <f>(幕後結果!$AF$2+幕後結果!$AF$4*幕後結果_最佳化!$R1751)*12/3</f>
        <v>-0.84725067053334324</v>
      </c>
      <c r="AE750" s="116">
        <f>(幕後結果!$AG$2+幕後結果!$AG$4*幕後結果_最佳化!$S1751)*12/3</f>
        <v>0.27050007437365536</v>
      </c>
      <c r="AF750" s="116">
        <f>(幕後結果!$AH$2+幕後結果!$AH$4*幕後結果_最佳化!$T1751)*12/3</f>
        <v>-0.58972610975420381</v>
      </c>
      <c r="AG750" s="116">
        <f>(幕後結果!$AI$2+幕後結果!$AI$4*幕後結果_最佳化!$U1751)*12/3</f>
        <v>1.6387961869645352E-2</v>
      </c>
      <c r="AH750" s="116">
        <f>(幕後結果!$AJ$2+幕後結果!$AJ$4*幕後結果_最佳化!$V1751)*12/3</f>
        <v>0.34495607053623428</v>
      </c>
      <c r="AI750" s="93">
        <f>(幕後結果!$AK$2+幕後結果!$AK$4*幕後結果_最佳化!$W1751)*12/3</f>
        <v>-0.11342329507448379</v>
      </c>
      <c r="AJ750" s="53"/>
      <c r="AK750" s="53"/>
      <c r="AL750" s="53"/>
      <c r="AM750" s="101">
        <v>749</v>
      </c>
      <c r="AN750" s="120">
        <f t="shared" si="144"/>
        <v>0.15597676662843443</v>
      </c>
      <c r="AO750" s="120">
        <f t="shared" si="145"/>
        <v>0.13770692664880141</v>
      </c>
      <c r="AP750" s="120">
        <f t="shared" si="146"/>
        <v>7.0872951532989947E-2</v>
      </c>
      <c r="AQ750" s="120">
        <f t="shared" si="147"/>
        <v>0.11225454535570291</v>
      </c>
      <c r="AR750" s="120">
        <f t="shared" si="148"/>
        <v>0.19588405616195087</v>
      </c>
      <c r="AS750" s="120">
        <f t="shared" si="149"/>
        <v>5.2167443261414259E-2</v>
      </c>
      <c r="AT750" s="120">
        <f t="shared" si="150"/>
        <v>7.3602651099249725E-2</v>
      </c>
      <c r="AU750" s="120">
        <f t="shared" si="151"/>
        <v>2.5728123536344717E-2</v>
      </c>
      <c r="AV750" s="120">
        <f t="shared" si="152"/>
        <v>8.0691378031765001E-2</v>
      </c>
      <c r="AW750" s="120">
        <f t="shared" si="153"/>
        <v>9.5115157743346612E-2</v>
      </c>
      <c r="AX750" s="120">
        <f t="shared" si="154"/>
        <v>0.99999999999999978</v>
      </c>
      <c r="AY750" s="120">
        <f>SUMPRODUCT(AN750:AW750,幕後結果_最佳化!$Z$1005:$AI$1005)</f>
        <v>3.3246128098372928E-2</v>
      </c>
      <c r="AZ750" s="120">
        <f>(SUMPRODUCT(AN750:AW750,MMULT(AN750:AW750,幕後結果!$AB$9:$AK$18)))*252</f>
        <v>3.3019016483523247E-2</v>
      </c>
      <c r="BA750" s="120">
        <f t="shared" si="155"/>
        <v>0.18171135485578013</v>
      </c>
      <c r="BB750" s="115">
        <f t="shared" si="156"/>
        <v>-5.3127510437028638E-2</v>
      </c>
      <c r="BC750" s="53"/>
      <c r="BD750" s="53"/>
    </row>
    <row r="751" spans="1:56">
      <c r="A751" s="88">
        <v>750</v>
      </c>
      <c r="B751" s="116">
        <v>0.8384696229828934</v>
      </c>
      <c r="C751" s="116">
        <v>0.39712163051753313</v>
      </c>
      <c r="D751" s="116">
        <v>0.88087883144214274</v>
      </c>
      <c r="E751" s="116">
        <v>9.5309164142704406E-2</v>
      </c>
      <c r="F751" s="116">
        <v>0.58126784398076836</v>
      </c>
      <c r="G751" s="116">
        <v>0.37807591273752572</v>
      </c>
      <c r="H751" s="116">
        <v>5.9597170437934333E-2</v>
      </c>
      <c r="I751" s="116">
        <v>0.96227410612214737</v>
      </c>
      <c r="J751" s="116">
        <v>4.8542227569756236E-2</v>
      </c>
      <c r="K751" s="97">
        <v>0.53624193345971505</v>
      </c>
      <c r="L751" s="98"/>
      <c r="M751" s="99">
        <v>750</v>
      </c>
      <c r="N751" s="119">
        <v>0.9881876528236484</v>
      </c>
      <c r="O751" s="119">
        <v>-0.26080451683667494</v>
      </c>
      <c r="P751" s="119">
        <v>1.1793914525249349</v>
      </c>
      <c r="Q751" s="119">
        <v>-1.3087521263519679</v>
      </c>
      <c r="R751" s="119">
        <v>0.20513799481627618</v>
      </c>
      <c r="S751" s="119">
        <v>-0.31053805452642769</v>
      </c>
      <c r="T751" s="119">
        <v>-1.5581641501832046</v>
      </c>
      <c r="U751" s="116">
        <v>1.7777082272012521</v>
      </c>
      <c r="V751" s="116">
        <v>-1.6591555341901323</v>
      </c>
      <c r="W751" s="91">
        <v>9.0970372068659808E-2</v>
      </c>
      <c r="X751" s="53"/>
      <c r="Y751" s="92">
        <v>750</v>
      </c>
      <c r="Z751" s="116">
        <f>(幕後結果!$AB$2+幕後結果!$AB$4*幕後結果_最佳化!$N1752)*12/3</f>
        <v>1.845108215135433</v>
      </c>
      <c r="AA751" s="116">
        <f>(幕後結果!$AC$2+幕後結果!$AC$4*幕後結果_最佳化!$O1752)*12/3</f>
        <v>5.0065437399982593E-2</v>
      </c>
      <c r="AB751" s="116">
        <f>(幕後結果!$AD$2+幕後結果!$AD$4*幕後結果_最佳化!$P1752)*12/3</f>
        <v>1.1287393958389798</v>
      </c>
      <c r="AC751" s="116">
        <f>(幕後結果!$AE$2+幕後結果!$AE$4*幕後結果_最佳化!$Q1752)*12/3</f>
        <v>-0.61307442508125831</v>
      </c>
      <c r="AD751" s="116">
        <f>(幕後結果!$AF$2+幕後結果!$AF$4*幕後結果_最佳化!$R1752)*12/3</f>
        <v>-9.9027956600317157E-3</v>
      </c>
      <c r="AE751" s="116">
        <f>(幕後結果!$AG$2+幕後結果!$AG$4*幕後結果_最佳化!$S1752)*12/3</f>
        <v>0.18238813328015788</v>
      </c>
      <c r="AF751" s="116">
        <f>(幕後結果!$AH$2+幕後結果!$AH$4*幕後結果_最佳化!$T1752)*12/3</f>
        <v>-0.6729777966823608</v>
      </c>
      <c r="AG751" s="116">
        <f>(幕後結果!$AI$2+幕後結果!$AI$4*幕後結果_最佳化!$U1752)*12/3</f>
        <v>0.59813919403915061</v>
      </c>
      <c r="AH751" s="116">
        <f>(幕後結果!$AJ$2+幕後結果!$AJ$4*幕後結果_最佳化!$V1752)*12/3</f>
        <v>-0.66538239126398468</v>
      </c>
      <c r="AI751" s="93">
        <f>(幕後結果!$AK$2+幕後結果!$AK$4*幕後結果_最佳化!$W1752)*12/3</f>
        <v>0.33298429781078687</v>
      </c>
      <c r="AJ751" s="53"/>
      <c r="AK751" s="53"/>
      <c r="AL751" s="53"/>
      <c r="AM751" s="101">
        <v>750</v>
      </c>
      <c r="AN751" s="120">
        <f t="shared" si="144"/>
        <v>6.0477206178693267E-2</v>
      </c>
      <c r="AO751" s="120">
        <f t="shared" si="145"/>
        <v>0.10373011073422296</v>
      </c>
      <c r="AP751" s="120">
        <f t="shared" si="146"/>
        <v>6.7919051344160458E-2</v>
      </c>
      <c r="AQ751" s="120">
        <f t="shared" si="147"/>
        <v>0.12285708253885831</v>
      </c>
      <c r="AR751" s="120">
        <f t="shared" si="148"/>
        <v>0.11122432796120178</v>
      </c>
      <c r="AS751" s="120">
        <f t="shared" si="149"/>
        <v>7.4408758583345586E-2</v>
      </c>
      <c r="AT751" s="120">
        <f t="shared" si="150"/>
        <v>9.6002893886455776E-2</v>
      </c>
      <c r="AU751" s="120">
        <f t="shared" si="151"/>
        <v>7.6447026666116108E-2</v>
      </c>
      <c r="AV751" s="120">
        <f t="shared" si="152"/>
        <v>9.4014682836875391E-2</v>
      </c>
      <c r="AW751" s="120">
        <f t="shared" si="153"/>
        <v>0.19291885927007049</v>
      </c>
      <c r="AX751" s="120">
        <f t="shared" si="154"/>
        <v>1.0000000000000002</v>
      </c>
      <c r="AY751" s="120">
        <f>SUMPRODUCT(AN751:AW751,幕後結果_最佳化!$Z$1005:$AI$1005)</f>
        <v>6.9391702863084909E-2</v>
      </c>
      <c r="AZ751" s="120">
        <f>(SUMPRODUCT(AN751:AW751,MMULT(AN751:AW751,幕後結果!$AB$9:$AK$18)))*252</f>
        <v>2.3354302622769621E-2</v>
      </c>
      <c r="BA751" s="120">
        <f t="shared" si="155"/>
        <v>0.15282114586263781</v>
      </c>
      <c r="BB751" s="115">
        <f t="shared" si="156"/>
        <v>0.17335102883534706</v>
      </c>
      <c r="BC751" s="53"/>
      <c r="BD751" s="53"/>
    </row>
    <row r="752" spans="1:56">
      <c r="A752" s="88">
        <v>751</v>
      </c>
      <c r="B752" s="116">
        <v>0.97157561317841123</v>
      </c>
      <c r="C752" s="116">
        <v>0.83118136998394143</v>
      </c>
      <c r="D752" s="116">
        <v>0.96573904050119852</v>
      </c>
      <c r="E752" s="116">
        <v>0.38268179643072342</v>
      </c>
      <c r="F752" s="116">
        <v>2.5512196569749346E-2</v>
      </c>
      <c r="G752" s="116">
        <v>1.585798219149992E-2</v>
      </c>
      <c r="H752" s="116">
        <v>6.6642057729548343E-2</v>
      </c>
      <c r="I752" s="116">
        <v>0.67974750429757114</v>
      </c>
      <c r="J752" s="116">
        <v>0.59909696158671832</v>
      </c>
      <c r="K752" s="97">
        <v>0.13880517988828789</v>
      </c>
      <c r="L752" s="98"/>
      <c r="M752" s="99">
        <v>751</v>
      </c>
      <c r="N752" s="119">
        <v>1.9044717409157619</v>
      </c>
      <c r="O752" s="119">
        <v>0.95884415766305287</v>
      </c>
      <c r="P752" s="119">
        <v>1.8215590511167332</v>
      </c>
      <c r="Q752" s="119">
        <v>-0.29844494115445369</v>
      </c>
      <c r="R752" s="119">
        <v>-1.9512745643264537</v>
      </c>
      <c r="S752" s="119">
        <v>-2.1479721949393129</v>
      </c>
      <c r="T752" s="119">
        <v>-1.5012762876870351</v>
      </c>
      <c r="U752" s="116">
        <v>0.46699285305013744</v>
      </c>
      <c r="V752" s="116">
        <v>0.25101038925154173</v>
      </c>
      <c r="W752" s="91">
        <v>-1.0857031202622458</v>
      </c>
      <c r="X752" s="53"/>
      <c r="Y752" s="92">
        <v>751</v>
      </c>
      <c r="Z752" s="116">
        <f>(幕後結果!$AB$2+幕後結果!$AB$4*幕後結果_最佳化!$N1753)*12/3</f>
        <v>3.3140922462214335</v>
      </c>
      <c r="AA752" s="116">
        <f>(幕後結果!$AC$2+幕後結果!$AC$4*幕後結果_最佳化!$O1753)*12/3</f>
        <v>0.87786412254542079</v>
      </c>
      <c r="AB752" s="116">
        <f>(幕後結果!$AD$2+幕後結果!$AD$4*幕後結果_最佳化!$P1753)*12/3</f>
        <v>1.8879752539135375</v>
      </c>
      <c r="AC752" s="116">
        <f>(幕後結果!$AE$2+幕後結果!$AE$4*幕後結果_最佳化!$Q1753)*12/3</f>
        <v>0.42016080922790272</v>
      </c>
      <c r="AD752" s="116">
        <f>(幕後結果!$AF$2+幕後結果!$AF$4*幕後結果_最佳化!$R1753)*12/3</f>
        <v>-0.98688101275424212</v>
      </c>
      <c r="AE752" s="116">
        <f>(幕後結果!$AG$2+幕後結果!$AG$4*幕後結果_最佳化!$S1753)*12/3</f>
        <v>-0.3480827433796112</v>
      </c>
      <c r="AF752" s="116">
        <f>(幕後結果!$AH$2+幕後結果!$AH$4*幕後結果_最佳化!$T1753)*12/3</f>
        <v>-0.52086410414343098</v>
      </c>
      <c r="AG752" s="116">
        <f>(幕後結果!$AI$2+幕後結果!$AI$4*幕後結果_最佳化!$U1753)*12/3</f>
        <v>-0.12527251103296053</v>
      </c>
      <c r="AH752" s="116">
        <f>(幕後結果!$AJ$2+幕後結果!$AJ$4*幕後結果_最佳化!$V1753)*12/3</f>
        <v>-0.14173078570687328</v>
      </c>
      <c r="AI752" s="93">
        <f>(幕後結果!$AK$2+幕後結果!$AK$4*幕後結果_最佳化!$W1753)*12/3</f>
        <v>-0.29990265801678517</v>
      </c>
      <c r="AJ752" s="53"/>
      <c r="AK752" s="53"/>
      <c r="AL752" s="53"/>
      <c r="AM752" s="101">
        <v>751</v>
      </c>
      <c r="AN752" s="120">
        <f t="shared" si="144"/>
        <v>0.15773632598009338</v>
      </c>
      <c r="AO752" s="120">
        <f t="shared" si="145"/>
        <v>7.4166605621252379E-2</v>
      </c>
      <c r="AP752" s="120">
        <f t="shared" si="146"/>
        <v>0.14723393915851163</v>
      </c>
      <c r="AQ752" s="120">
        <f t="shared" si="147"/>
        <v>0.10478299154304746</v>
      </c>
      <c r="AR752" s="120">
        <f t="shared" si="148"/>
        <v>0.15734093104399727</v>
      </c>
      <c r="AS752" s="120">
        <f t="shared" si="149"/>
        <v>0.11141764314286387</v>
      </c>
      <c r="AT752" s="120">
        <f t="shared" si="150"/>
        <v>4.6520098550973761E-3</v>
      </c>
      <c r="AU752" s="120">
        <f t="shared" si="151"/>
        <v>0.12597814787265113</v>
      </c>
      <c r="AV752" s="120">
        <f t="shared" si="152"/>
        <v>0.10595989772759426</v>
      </c>
      <c r="AW752" s="120">
        <f t="shared" si="153"/>
        <v>1.0731508054891203E-2</v>
      </c>
      <c r="AX752" s="120">
        <f t="shared" si="154"/>
        <v>1</v>
      </c>
      <c r="AY752" s="120">
        <f>SUMPRODUCT(AN752:AW752,幕後結果_最佳化!$Z$1005:$AI$1005)</f>
        <v>4.0650127909527857E-2</v>
      </c>
      <c r="AZ752" s="120">
        <f>(SUMPRODUCT(AN752:AW752,MMULT(AN752:AW752,幕後結果!$AB$9:$AK$18)))*252</f>
        <v>3.5561036344142496E-2</v>
      </c>
      <c r="BA752" s="120">
        <f t="shared" si="155"/>
        <v>0.18857634089180567</v>
      </c>
      <c r="BB752" s="115">
        <f t="shared" si="156"/>
        <v>-1.193082907342545E-2</v>
      </c>
      <c r="BC752" s="53"/>
      <c r="BD752" s="53"/>
    </row>
    <row r="753" spans="1:56">
      <c r="A753" s="88">
        <v>752</v>
      </c>
      <c r="B753" s="116">
        <v>0.66671523203136984</v>
      </c>
      <c r="C753" s="116">
        <v>0.97021629060845749</v>
      </c>
      <c r="D753" s="116">
        <v>2.3565880727696387E-2</v>
      </c>
      <c r="E753" s="116">
        <v>0.41001107659970937</v>
      </c>
      <c r="F753" s="116">
        <v>0.80454237896941239</v>
      </c>
      <c r="G753" s="116">
        <v>0.96027828457181807</v>
      </c>
      <c r="H753" s="116">
        <v>0.70001171385360683</v>
      </c>
      <c r="I753" s="116">
        <v>0.61647716537152264</v>
      </c>
      <c r="J753" s="116">
        <v>0.18438121688113851</v>
      </c>
      <c r="K753" s="97">
        <v>0.89478686001911223</v>
      </c>
      <c r="L753" s="98"/>
      <c r="M753" s="99">
        <v>752</v>
      </c>
      <c r="N753" s="119">
        <v>0.43086087133070677</v>
      </c>
      <c r="O753" s="119">
        <v>1.8839819371452289</v>
      </c>
      <c r="P753" s="119">
        <v>-1.9851142523626344</v>
      </c>
      <c r="Q753" s="119">
        <v>-0.22751648364241653</v>
      </c>
      <c r="R753" s="119">
        <v>0.85795874886367418</v>
      </c>
      <c r="S753" s="119">
        <v>1.7539245819337679</v>
      </c>
      <c r="T753" s="119">
        <v>0.52443420326287948</v>
      </c>
      <c r="U753" s="116">
        <v>0.29624148521313243</v>
      </c>
      <c r="V753" s="116">
        <v>-0.89879393022577325</v>
      </c>
      <c r="W753" s="91">
        <v>1.2523941416413726</v>
      </c>
      <c r="X753" s="53"/>
      <c r="Y753" s="92">
        <v>752</v>
      </c>
      <c r="Z753" s="116">
        <f>(幕後結果!$AB$2+幕後結果!$AB$4*幕後結果_最佳化!$N1754)*12/3</f>
        <v>0.95160351200957882</v>
      </c>
      <c r="AA753" s="116">
        <f>(幕後結果!$AC$2+幕後結果!$AC$4*幕後結果_最佳化!$O1754)*12/3</f>
        <v>1.6175229056372966</v>
      </c>
      <c r="AB753" s="116">
        <f>(幕後結果!$AD$2+幕後結果!$AD$4*幕後結果_最佳化!$P1754)*12/3</f>
        <v>-1.2842385209869966</v>
      </c>
      <c r="AC753" s="116">
        <f>(幕後結果!$AE$2+幕後結果!$AE$4*幕後結果_最佳化!$Q1754)*12/3</f>
        <v>-0.18724217683475053</v>
      </c>
      <c r="AD753" s="116">
        <f>(幕後結果!$AF$2+幕後結果!$AF$4*幕後結果_最佳化!$R1754)*12/3</f>
        <v>-0.13717005853858805</v>
      </c>
      <c r="AE753" s="116">
        <f>(幕後結果!$AG$2+幕後結果!$AG$4*幕後結果_最佳化!$S1754)*12/3</f>
        <v>1.5693031275528917</v>
      </c>
      <c r="AF753" s="116">
        <f>(幕後結果!$AH$2+幕後結果!$AH$4*幕後結果_最佳化!$T1754)*12/3</f>
        <v>0.39247916301286789</v>
      </c>
      <c r="AG753" s="116">
        <f>(幕後結果!$AI$2+幕後結果!$AI$4*幕後結果_最佳化!$U1754)*12/3</f>
        <v>0.67574536948207331</v>
      </c>
      <c r="AH753" s="116">
        <f>(幕後結果!$AJ$2+幕後結果!$AJ$4*幕後結果_最佳化!$V1754)*12/3</f>
        <v>-0.43663749754173842</v>
      </c>
      <c r="AI753" s="93">
        <f>(幕後結果!$AK$2+幕後結果!$AK$4*幕後結果_最佳化!$W1754)*12/3</f>
        <v>0.71287544873262532</v>
      </c>
      <c r="AJ753" s="53"/>
      <c r="AK753" s="53"/>
      <c r="AL753" s="53"/>
      <c r="AM753" s="101">
        <v>752</v>
      </c>
      <c r="AN753" s="120">
        <f t="shared" si="144"/>
        <v>1.1471627849005384E-3</v>
      </c>
      <c r="AO753" s="120">
        <f t="shared" si="145"/>
        <v>0.15158755491123799</v>
      </c>
      <c r="AP753" s="120">
        <f t="shared" si="146"/>
        <v>4.0288498591006569E-2</v>
      </c>
      <c r="AQ753" s="120">
        <f t="shared" si="147"/>
        <v>0.14894940549401089</v>
      </c>
      <c r="AR753" s="120">
        <f t="shared" si="148"/>
        <v>0.12501971239804485</v>
      </c>
      <c r="AS753" s="120">
        <f t="shared" si="149"/>
        <v>0.1534565176986348</v>
      </c>
      <c r="AT753" s="120">
        <f t="shared" si="150"/>
        <v>0.1267031961393916</v>
      </c>
      <c r="AU753" s="120">
        <f t="shared" si="151"/>
        <v>0.15266816827949717</v>
      </c>
      <c r="AV753" s="120">
        <f t="shared" si="152"/>
        <v>9.6176820707942201E-2</v>
      </c>
      <c r="AW753" s="120">
        <f t="shared" si="153"/>
        <v>4.0029629953334325E-3</v>
      </c>
      <c r="AX753" s="120">
        <f t="shared" si="154"/>
        <v>1</v>
      </c>
      <c r="AY753" s="120">
        <f>SUMPRODUCT(AN753:AW753,幕後結果_最佳化!$Z$1005:$AI$1005)</f>
        <v>5.7958434819020369E-2</v>
      </c>
      <c r="AZ753" s="120">
        <f>(SUMPRODUCT(AN753:AW753,MMULT(AN753:AW753,幕後結果!$AB$9:$AK$18)))*252</f>
        <v>1.9515159984474392E-2</v>
      </c>
      <c r="BA753" s="120">
        <f t="shared" si="155"/>
        <v>0.1396966713435735</v>
      </c>
      <c r="BB753" s="115">
        <f t="shared" si="156"/>
        <v>0.10779379833600528</v>
      </c>
      <c r="BC753" s="53"/>
      <c r="BD753" s="53"/>
    </row>
    <row r="754" spans="1:56">
      <c r="A754" s="88">
        <v>753</v>
      </c>
      <c r="B754" s="116">
        <v>0.54395731131802894</v>
      </c>
      <c r="C754" s="116">
        <v>0.95554658199207032</v>
      </c>
      <c r="D754" s="116">
        <v>0.52315332025423511</v>
      </c>
      <c r="E754" s="116">
        <v>0.63340182901564646</v>
      </c>
      <c r="F754" s="116">
        <v>0.62378867177955155</v>
      </c>
      <c r="G754" s="116">
        <v>0.46062781266083963</v>
      </c>
      <c r="H754" s="116">
        <v>0.75848943516842482</v>
      </c>
      <c r="I754" s="116">
        <v>0.71645860604857625</v>
      </c>
      <c r="J754" s="116">
        <v>0.1138733510788652</v>
      </c>
      <c r="K754" s="97">
        <v>0.27318988871497152</v>
      </c>
      <c r="L754" s="98"/>
      <c r="M754" s="99">
        <v>753</v>
      </c>
      <c r="N754" s="119">
        <v>0.11040854407725406</v>
      </c>
      <c r="O754" s="119">
        <v>1.701192551750407</v>
      </c>
      <c r="P754" s="119">
        <v>5.8069386214124837E-2</v>
      </c>
      <c r="Q754" s="119">
        <v>0.34087678524016846</v>
      </c>
      <c r="R754" s="119">
        <v>0.31544651219833469</v>
      </c>
      <c r="S754" s="119">
        <v>-9.8852195579897481E-2</v>
      </c>
      <c r="T754" s="119">
        <v>0.70145176012923893</v>
      </c>
      <c r="U754" s="116">
        <v>0.57235309211950158</v>
      </c>
      <c r="V754" s="116">
        <v>-1.2061836099034371</v>
      </c>
      <c r="W754" s="91">
        <v>-0.60319379145229535</v>
      </c>
      <c r="X754" s="53"/>
      <c r="Y754" s="92">
        <v>753</v>
      </c>
      <c r="Z754" s="116">
        <f>(幕後結果!$AB$2+幕後結果!$AB$4*幕後結果_最佳化!$N1755)*12/3</f>
        <v>0.4378552568807132</v>
      </c>
      <c r="AA754" s="116">
        <f>(幕後結果!$AC$2+幕後結果!$AC$4*幕後結果_最佳化!$O1755)*12/3</f>
        <v>1.5028969131532801</v>
      </c>
      <c r="AB754" s="116">
        <f>(幕後結果!$AD$2+幕後結果!$AD$4*幕後結果_最佳化!$P1755)*12/3</f>
        <v>0.21696489624178131</v>
      </c>
      <c r="AC754" s="116">
        <f>(幕後結果!$AE$2+幕後結果!$AE$4*幕後結果_最佳化!$Q1755)*12/3</f>
        <v>0.4376359187046</v>
      </c>
      <c r="AD754" s="116">
        <f>(幕後結果!$AF$2+幕後結果!$AF$4*幕後結果_最佳化!$R1755)*12/3</f>
        <v>-0.23370183683682347</v>
      </c>
      <c r="AE754" s="116">
        <f>(幕後結果!$AG$2+幕後結果!$AG$4*幕後結果_最佳化!$S1755)*12/3</f>
        <v>0.70384852005753673</v>
      </c>
      <c r="AF754" s="116">
        <f>(幕後結果!$AH$2+幕後結果!$AH$4*幕後結果_最佳化!$T1755)*12/3</f>
        <v>0.51054072420087582</v>
      </c>
      <c r="AG754" s="116">
        <f>(幕後結果!$AI$2+幕後結果!$AI$4*幕後結果_最佳化!$U1755)*12/3</f>
        <v>0.52583303793927216</v>
      </c>
      <c r="AH754" s="116">
        <f>(幕後結果!$AJ$2+幕後結果!$AJ$4*幕後結果_最佳化!$V1755)*12/3</f>
        <v>-0.35469652437568899</v>
      </c>
      <c r="AI754" s="93">
        <f>(幕後結果!$AK$2+幕後結果!$AK$4*幕後結果_最佳化!$W1755)*12/3</f>
        <v>-0.15264063131096989</v>
      </c>
      <c r="AJ754" s="53"/>
      <c r="AK754" s="53"/>
      <c r="AL754" s="53"/>
      <c r="AM754" s="101">
        <v>753</v>
      </c>
      <c r="AN754" s="120">
        <f t="shared" si="144"/>
        <v>0.17148539872335514</v>
      </c>
      <c r="AO754" s="120">
        <f t="shared" si="145"/>
        <v>6.528524612209087E-2</v>
      </c>
      <c r="AP754" s="120">
        <f t="shared" si="146"/>
        <v>6.6074918451173633E-3</v>
      </c>
      <c r="AQ754" s="120">
        <f t="shared" si="147"/>
        <v>0.1317249300822656</v>
      </c>
      <c r="AR754" s="120">
        <f t="shared" si="148"/>
        <v>5.8790092241277903E-2</v>
      </c>
      <c r="AS754" s="120">
        <f t="shared" si="149"/>
        <v>0.18594976848002912</v>
      </c>
      <c r="AT754" s="120">
        <f t="shared" si="150"/>
        <v>0.11768456758710971</v>
      </c>
      <c r="AU754" s="120">
        <f t="shared" si="151"/>
        <v>4.9305855231845302E-2</v>
      </c>
      <c r="AV754" s="120">
        <f t="shared" si="152"/>
        <v>9.1854258632579927E-2</v>
      </c>
      <c r="AW754" s="120">
        <f t="shared" si="153"/>
        <v>0.12131239105432906</v>
      </c>
      <c r="AX754" s="120">
        <f t="shared" si="154"/>
        <v>1</v>
      </c>
      <c r="AY754" s="120">
        <f>SUMPRODUCT(AN754:AW754,幕後結果_最佳化!$Z$1005:$AI$1005)</f>
        <v>0.15505922535955635</v>
      </c>
      <c r="AZ754" s="120">
        <f>(SUMPRODUCT(AN754:AW754,MMULT(AN754:AW754,幕後結果!$AB$9:$AK$18)))*252</f>
        <v>3.6710178947537815E-2</v>
      </c>
      <c r="BA754" s="120">
        <f t="shared" si="155"/>
        <v>0.19159900560164142</v>
      </c>
      <c r="BB754" s="115">
        <f t="shared" si="156"/>
        <v>0.58538521641782204</v>
      </c>
      <c r="BC754" s="53"/>
      <c r="BD754" s="53"/>
    </row>
    <row r="755" spans="1:56">
      <c r="A755" s="88">
        <v>754</v>
      </c>
      <c r="B755" s="116">
        <v>0.30646999078205051</v>
      </c>
      <c r="C755" s="116">
        <v>0.77968353887452557</v>
      </c>
      <c r="D755" s="116">
        <v>0.65678618010845558</v>
      </c>
      <c r="E755" s="116">
        <v>0.30205562179460799</v>
      </c>
      <c r="F755" s="116">
        <v>0.14101574022266017</v>
      </c>
      <c r="G755" s="116">
        <v>0.81452876729539136</v>
      </c>
      <c r="H755" s="116">
        <v>0.15754765301869766</v>
      </c>
      <c r="I755" s="116">
        <v>0.71880106094496221</v>
      </c>
      <c r="J755" s="116">
        <v>0.22477576705320579</v>
      </c>
      <c r="K755" s="97">
        <v>0.28108657152203964</v>
      </c>
      <c r="L755" s="98"/>
      <c r="M755" s="99">
        <v>754</v>
      </c>
      <c r="N755" s="119">
        <v>-0.50588129864328268</v>
      </c>
      <c r="O755" s="119">
        <v>0.77112486726920415</v>
      </c>
      <c r="P755" s="119">
        <v>0.4037077501692925</v>
      </c>
      <c r="Q755" s="119">
        <v>-0.51849744310539936</v>
      </c>
      <c r="R755" s="119">
        <v>-1.0757669863927124</v>
      </c>
      <c r="S755" s="119">
        <v>0.89470937580266119</v>
      </c>
      <c r="T755" s="119">
        <v>-1.0045879415871304</v>
      </c>
      <c r="U755" s="116">
        <v>0.57928352803928573</v>
      </c>
      <c r="V755" s="116">
        <v>-0.75616289883416332</v>
      </c>
      <c r="W755" s="91">
        <v>-0.57961667868953404</v>
      </c>
      <c r="X755" s="53"/>
      <c r="Y755" s="92">
        <v>754</v>
      </c>
      <c r="Z755" s="116">
        <f>(幕後結果!$AB$2+幕後結果!$AB$4*幕後結果_最佳化!$N1756)*12/3</f>
        <v>-0.55017885747570672</v>
      </c>
      <c r="AA755" s="116">
        <f>(幕後結果!$AC$2+幕後結果!$AC$4*幕後結果_最佳化!$O1756)*12/3</f>
        <v>0.86739413810784427</v>
      </c>
      <c r="AB755" s="116">
        <f>(幕後結果!$AD$2+幕後結果!$AD$4*幕後結果_最佳化!$P1756)*12/3</f>
        <v>0.2993318768014992</v>
      </c>
      <c r="AC755" s="116">
        <f>(幕後結果!$AE$2+幕後結果!$AE$4*幕後結果_最佳化!$Q1756)*12/3</f>
        <v>-0.29498140288037011</v>
      </c>
      <c r="AD755" s="116">
        <f>(幕後結果!$AF$2+幕後結果!$AF$4*幕後結果_最佳化!$R1756)*12/3</f>
        <v>-1.0583242541961471</v>
      </c>
      <c r="AE755" s="116">
        <f>(幕後結果!$AG$2+幕後結果!$AG$4*幕後結果_最佳化!$S1756)*12/3</f>
        <v>1.0205158719119489</v>
      </c>
      <c r="AF755" s="116">
        <f>(幕後結果!$AH$2+幕後結果!$AH$4*幕後結果_最佳化!$T1756)*12/3</f>
        <v>-0.52194718923171712</v>
      </c>
      <c r="AG755" s="116">
        <f>(幕後結果!$AI$2+幕後結果!$AI$4*幕後結果_最佳化!$U1756)*12/3</f>
        <v>0.30614903471315563</v>
      </c>
      <c r="AH755" s="116">
        <f>(幕後結果!$AJ$2+幕後結果!$AJ$4*幕後結果_最佳化!$V1756)*12/3</f>
        <v>-0.73111195497034898</v>
      </c>
      <c r="AI755" s="93">
        <f>(幕後結果!$AK$2+幕後結果!$AK$4*幕後結果_最佳化!$W1756)*12/3</f>
        <v>-0.30241092360745958</v>
      </c>
      <c r="AJ755" s="53"/>
      <c r="AK755" s="53"/>
      <c r="AL755" s="53"/>
      <c r="AM755" s="101">
        <v>754</v>
      </c>
      <c r="AN755" s="120">
        <f t="shared" si="144"/>
        <v>0.11031054516196973</v>
      </c>
      <c r="AO755" s="120">
        <f t="shared" si="145"/>
        <v>0.10455130451005161</v>
      </c>
      <c r="AP755" s="120">
        <f t="shared" si="146"/>
        <v>9.9502301775869051E-2</v>
      </c>
      <c r="AQ755" s="120">
        <f t="shared" si="147"/>
        <v>3.1450675888283403E-3</v>
      </c>
      <c r="AR755" s="120">
        <f t="shared" si="148"/>
        <v>1.4575274586591747E-2</v>
      </c>
      <c r="AS755" s="120">
        <f t="shared" si="149"/>
        <v>0.16159325781478229</v>
      </c>
      <c r="AT755" s="120">
        <f t="shared" si="150"/>
        <v>6.4965419044957645E-2</v>
      </c>
      <c r="AU755" s="120">
        <f t="shared" si="151"/>
        <v>0.17261780383228903</v>
      </c>
      <c r="AV755" s="120">
        <f t="shared" si="152"/>
        <v>0.17224896880794238</v>
      </c>
      <c r="AW755" s="120">
        <f t="shared" si="153"/>
        <v>9.64900568767183E-2</v>
      </c>
      <c r="AX755" s="120">
        <f t="shared" si="154"/>
        <v>1</v>
      </c>
      <c r="AY755" s="120">
        <f>SUMPRODUCT(AN755:AW755,幕後結果_最佳化!$Z$1005:$AI$1005)</f>
        <v>0.12683425380675742</v>
      </c>
      <c r="AZ755" s="120">
        <f>(SUMPRODUCT(AN755:AW755,MMULT(AN755:AW755,幕後結果!$AB$9:$AK$18)))*252</f>
        <v>2.737135294444187E-2</v>
      </c>
      <c r="BA755" s="120">
        <f t="shared" si="155"/>
        <v>0.16544289934730311</v>
      </c>
      <c r="BB755" s="115">
        <f t="shared" si="156"/>
        <v>0.50733065086438023</v>
      </c>
      <c r="BC755" s="53"/>
      <c r="BD755" s="53"/>
    </row>
    <row r="756" spans="1:56">
      <c r="A756" s="88">
        <v>755</v>
      </c>
      <c r="B756" s="116">
        <v>0.17979746385179607</v>
      </c>
      <c r="C756" s="116">
        <v>0.42009522593224036</v>
      </c>
      <c r="D756" s="116">
        <v>0.54470095099900218</v>
      </c>
      <c r="E756" s="116">
        <v>0.24146085182618782</v>
      </c>
      <c r="F756" s="116">
        <v>0.43009728948770953</v>
      </c>
      <c r="G756" s="116">
        <v>0.50331185094712261</v>
      </c>
      <c r="H756" s="116">
        <v>0.46446214381892359</v>
      </c>
      <c r="I756" s="116">
        <v>0.29011922453107575</v>
      </c>
      <c r="J756" s="116">
        <v>0.91345045909228006</v>
      </c>
      <c r="K756" s="97">
        <v>0.48482060359563839</v>
      </c>
      <c r="L756" s="98"/>
      <c r="M756" s="99">
        <v>755</v>
      </c>
      <c r="N756" s="119">
        <v>-0.91613722099022132</v>
      </c>
      <c r="O756" s="119">
        <v>-0.20164987446305202</v>
      </c>
      <c r="P756" s="119">
        <v>0.11228416360941366</v>
      </c>
      <c r="Q756" s="119">
        <v>-0.70161113805882502</v>
      </c>
      <c r="R756" s="119">
        <v>-0.17612647884226082</v>
      </c>
      <c r="S756" s="119">
        <v>8.3016745799611193E-3</v>
      </c>
      <c r="T756" s="119">
        <v>-8.9198336188535052E-2</v>
      </c>
      <c r="U756" s="116">
        <v>-0.55303645303725413</v>
      </c>
      <c r="V756" s="116">
        <v>1.3623131422717201</v>
      </c>
      <c r="W756" s="91">
        <v>-3.80582897063209E-2</v>
      </c>
      <c r="X756" s="53"/>
      <c r="Y756" s="92">
        <v>755</v>
      </c>
      <c r="Z756" s="116">
        <f>(幕後結果!$AB$2+幕後結果!$AB$4*幕後結果_最佳化!$N1757)*12/3</f>
        <v>-1.2078999795798442</v>
      </c>
      <c r="AA756" s="116">
        <f>(幕後結果!$AC$2+幕後結果!$AC$4*幕後結果_最佳化!$O1757)*12/3</f>
        <v>0.19063499838371886</v>
      </c>
      <c r="AB756" s="116">
        <f>(幕後結果!$AD$2+幕後結果!$AD$4*幕後結果_最佳化!$P1757)*12/3</f>
        <v>-7.1736243681031278E-2</v>
      </c>
      <c r="AC756" s="116">
        <f>(幕後結果!$AE$2+幕後結果!$AE$4*幕後結果_最佳化!$Q1757)*12/3</f>
        <v>-0.58491778049666987</v>
      </c>
      <c r="AD756" s="116">
        <f>(幕後結果!$AF$2+幕後結果!$AF$4*幕後結果_最佳化!$R1757)*12/3</f>
        <v>-0.65194575722364134</v>
      </c>
      <c r="AE756" s="116">
        <f>(幕後結果!$AG$2+幕後結果!$AG$4*幕後結果_最佳化!$S1757)*12/3</f>
        <v>0.26219586945879897</v>
      </c>
      <c r="AF756" s="116">
        <f>(幕後結果!$AH$2+幕後結果!$AH$4*幕後結果_最佳化!$T1757)*12/3</f>
        <v>-0.18637552046365616</v>
      </c>
      <c r="AG756" s="116">
        <f>(幕後結果!$AI$2+幕後結果!$AI$4*幕後結果_最佳化!$U1757)*12/3</f>
        <v>-0.271225560521413</v>
      </c>
      <c r="AH756" s="116">
        <f>(幕後結果!$AJ$2+幕後結果!$AJ$4*幕後結果_最佳化!$V1757)*12/3</f>
        <v>1.8349547787245291E-3</v>
      </c>
      <c r="AI756" s="93">
        <f>(幕後結果!$AK$2+幕後結果!$AK$4*幕後結果_最佳化!$W1757)*12/3</f>
        <v>0.25439217881190018</v>
      </c>
      <c r="AJ756" s="53"/>
      <c r="AK756" s="53"/>
      <c r="AL756" s="53"/>
      <c r="AM756" s="101">
        <v>755</v>
      </c>
      <c r="AN756" s="120">
        <f t="shared" si="144"/>
        <v>0.13120983104581205</v>
      </c>
      <c r="AO756" s="120">
        <f t="shared" si="145"/>
        <v>1.9989550350791488E-2</v>
      </c>
      <c r="AP756" s="120">
        <f t="shared" si="146"/>
        <v>2.2285353125995038E-2</v>
      </c>
      <c r="AQ756" s="120">
        <f t="shared" si="147"/>
        <v>8.5827096501879432E-2</v>
      </c>
      <c r="AR756" s="120">
        <f t="shared" si="148"/>
        <v>2.0758709756958957E-3</v>
      </c>
      <c r="AS756" s="120">
        <f t="shared" si="149"/>
        <v>0.18426183294512125</v>
      </c>
      <c r="AT756" s="120">
        <f t="shared" si="150"/>
        <v>0.13765312294458926</v>
      </c>
      <c r="AU756" s="120">
        <f t="shared" si="151"/>
        <v>0.13899054934700777</v>
      </c>
      <c r="AV756" s="120">
        <f t="shared" si="152"/>
        <v>0.15886617279900425</v>
      </c>
      <c r="AW756" s="120">
        <f t="shared" si="153"/>
        <v>0.11884061996410349</v>
      </c>
      <c r="AX756" s="120">
        <f t="shared" si="154"/>
        <v>0.99999999999999989</v>
      </c>
      <c r="AY756" s="120">
        <f>SUMPRODUCT(AN756:AW756,幕後結果_最佳化!$Z$1005:$AI$1005)</f>
        <v>0.13712474020262971</v>
      </c>
      <c r="AZ756" s="120">
        <f>(SUMPRODUCT(AN756:AW756,MMULT(AN756:AW756,幕後結果!$AB$9:$AK$18)))*252</f>
        <v>3.1251938325398049E-2</v>
      </c>
      <c r="BA756" s="120">
        <f t="shared" si="155"/>
        <v>0.17678217762375836</v>
      </c>
      <c r="BB756" s="115">
        <f t="shared" si="156"/>
        <v>0.53299909226803488</v>
      </c>
      <c r="BC756" s="53"/>
      <c r="BD756" s="53"/>
    </row>
    <row r="757" spans="1:56">
      <c r="A757" s="88">
        <v>756</v>
      </c>
      <c r="B757" s="116">
        <v>0.8820888495480006</v>
      </c>
      <c r="C757" s="116">
        <v>0.67232318862997209</v>
      </c>
      <c r="D757" s="116">
        <v>4.0221473867247726E-2</v>
      </c>
      <c r="E757" s="116">
        <v>0.64604044081879231</v>
      </c>
      <c r="F757" s="116">
        <v>0.37897409503788393</v>
      </c>
      <c r="G757" s="116">
        <v>0.60472890697054393</v>
      </c>
      <c r="H757" s="116">
        <v>0.37519883722825464</v>
      </c>
      <c r="I757" s="116">
        <v>0.50641488694717807</v>
      </c>
      <c r="J757" s="116">
        <v>0.61925421915807322</v>
      </c>
      <c r="K757" s="97">
        <v>0.77943092183539942</v>
      </c>
      <c r="L757" s="98"/>
      <c r="M757" s="99">
        <v>756</v>
      </c>
      <c r="N757" s="119">
        <v>1.1854937080820411</v>
      </c>
      <c r="O757" s="119">
        <v>0.44633729141825673</v>
      </c>
      <c r="P757" s="119">
        <v>-1.748121748751202</v>
      </c>
      <c r="Q757" s="119">
        <v>0.37465223705123457</v>
      </c>
      <c r="R757" s="119">
        <v>-0.30817629370936428</v>
      </c>
      <c r="S757" s="119">
        <v>0.2656066207838037</v>
      </c>
      <c r="T757" s="119">
        <v>-0.31811504138382729</v>
      </c>
      <c r="U757" s="116">
        <v>1.6080429987022356E-2</v>
      </c>
      <c r="V757" s="116">
        <v>0.30352268571600843</v>
      </c>
      <c r="W757" s="91">
        <v>0.77027268408426208</v>
      </c>
      <c r="X757" s="53"/>
      <c r="Y757" s="92">
        <v>756</v>
      </c>
      <c r="Z757" s="116">
        <f>(幕後結果!$AB$2+幕後結果!$AB$4*幕後結果_最佳化!$N1758)*12/3</f>
        <v>2.1614287189811936</v>
      </c>
      <c r="AA757" s="116">
        <f>(幕後結果!$AC$2+幕後結果!$AC$4*幕後結果_最佳化!$O1758)*12/3</f>
        <v>0.54722435893468813</v>
      </c>
      <c r="AB757" s="116">
        <f>(幕後結果!$AD$2+幕後結果!$AD$4*幕後結果_最佳化!$P1758)*12/3</f>
        <v>-1.0452050343997521</v>
      </c>
      <c r="AC757" s="116">
        <f>(幕後結果!$AE$2+幕後結果!$AE$4*幕後結果_最佳化!$Q1758)*12/3</f>
        <v>0.31501858714245207</v>
      </c>
      <c r="AD757" s="116">
        <f>(幕後結果!$AF$2+幕後結果!$AF$4*幕後結果_最佳化!$R1758)*12/3</f>
        <v>-0.61689864540900741</v>
      </c>
      <c r="AE757" s="116">
        <f>(幕後結果!$AG$2+幕後結果!$AG$4*幕後結果_最佳化!$S1758)*12/3</f>
        <v>0.85704161154872782</v>
      </c>
      <c r="AF757" s="116">
        <f>(幕後結果!$AH$2+幕後結果!$AH$4*幕後結果_最佳化!$T1758)*12/3</f>
        <v>-0.12297132238853618</v>
      </c>
      <c r="AG757" s="116">
        <f>(幕後結果!$AI$2+幕後結果!$AI$4*幕後結果_最佳化!$U1758)*12/3</f>
        <v>0.10396741769154912</v>
      </c>
      <c r="AH757" s="116">
        <f>(幕後結果!$AJ$2+幕後結果!$AJ$4*幕後結果_最佳化!$V1758)*12/3</f>
        <v>-0.29973811511229503</v>
      </c>
      <c r="AI757" s="93">
        <f>(幕後結果!$AK$2+幕後結果!$AK$4*幕後結果_最佳化!$W1758)*12/3</f>
        <v>0.53403196131215158</v>
      </c>
      <c r="AJ757" s="53"/>
      <c r="AK757" s="53"/>
      <c r="AL757" s="53"/>
      <c r="AM757" s="101">
        <v>756</v>
      </c>
      <c r="AN757" s="120">
        <f t="shared" si="144"/>
        <v>0.19025721300450285</v>
      </c>
      <c r="AO757" s="120">
        <f t="shared" si="145"/>
        <v>2.8859209660256104E-2</v>
      </c>
      <c r="AP757" s="120">
        <f t="shared" si="146"/>
        <v>4.1442816004725942E-2</v>
      </c>
      <c r="AQ757" s="120">
        <f t="shared" si="147"/>
        <v>8.1657373183819954E-4</v>
      </c>
      <c r="AR757" s="120">
        <f t="shared" si="148"/>
        <v>0.1367440382436497</v>
      </c>
      <c r="AS757" s="120">
        <f t="shared" si="149"/>
        <v>5.7031864502163784E-2</v>
      </c>
      <c r="AT757" s="120">
        <f t="shared" si="150"/>
        <v>0.19164170117397178</v>
      </c>
      <c r="AU757" s="120">
        <f t="shared" si="151"/>
        <v>7.3911321461066937E-2</v>
      </c>
      <c r="AV757" s="120">
        <f t="shared" si="152"/>
        <v>0.16161587472980324</v>
      </c>
      <c r="AW757" s="120">
        <f t="shared" si="153"/>
        <v>0.11767938748802141</v>
      </c>
      <c r="AX757" s="120">
        <f t="shared" si="154"/>
        <v>1</v>
      </c>
      <c r="AY757" s="120">
        <f>SUMPRODUCT(AN757:AW757,幕後結果_最佳化!$Z$1005:$AI$1005)</f>
        <v>1.9723676933267587E-2</v>
      </c>
      <c r="AZ757" s="120">
        <f>(SUMPRODUCT(AN757:AW757,MMULT(AN757:AW757,幕後結果!$AB$9:$AK$18)))*252</f>
        <v>3.9360500551441913E-2</v>
      </c>
      <c r="BA757" s="120">
        <f t="shared" si="155"/>
        <v>0.19839480978957569</v>
      </c>
      <c r="BB757" s="115">
        <f t="shared" si="156"/>
        <v>-0.11681920051897533</v>
      </c>
      <c r="BC757" s="53"/>
      <c r="BD757" s="53"/>
    </row>
    <row r="758" spans="1:56">
      <c r="A758" s="88">
        <v>757</v>
      </c>
      <c r="B758" s="116">
        <v>0.67146721571846157</v>
      </c>
      <c r="C758" s="116">
        <v>0.28743287669951179</v>
      </c>
      <c r="D758" s="116">
        <v>0.74671228211227403</v>
      </c>
      <c r="E758" s="116">
        <v>0.72825694941729346</v>
      </c>
      <c r="F758" s="116">
        <v>0.87541195426259666</v>
      </c>
      <c r="G758" s="116">
        <v>0.73528133570155041</v>
      </c>
      <c r="H758" s="116">
        <v>0.20784631060139613</v>
      </c>
      <c r="I758" s="116">
        <v>0.17912032617073881</v>
      </c>
      <c r="J758" s="116">
        <v>0.80132628095010472</v>
      </c>
      <c r="K758" s="97">
        <v>0.60528049506764181</v>
      </c>
      <c r="L758" s="98"/>
      <c r="M758" s="99">
        <v>757</v>
      </c>
      <c r="N758" s="119">
        <v>0.44396820913598545</v>
      </c>
      <c r="O758" s="119">
        <v>-0.56089993639101043</v>
      </c>
      <c r="P758" s="119">
        <v>0.66417949479928928</v>
      </c>
      <c r="Q758" s="119">
        <v>0.60754980414056647</v>
      </c>
      <c r="R758" s="119">
        <v>1.1523528895856232</v>
      </c>
      <c r="S758" s="119">
        <v>0.62886517242314155</v>
      </c>
      <c r="T758" s="119">
        <v>-0.8139167903980874</v>
      </c>
      <c r="U758" s="116">
        <v>-0.91872266373918221</v>
      </c>
      <c r="V758" s="116">
        <v>0.84636808263210705</v>
      </c>
      <c r="W758" s="91">
        <v>0.26703916042436154</v>
      </c>
      <c r="X758" s="53"/>
      <c r="Y758" s="92">
        <v>757</v>
      </c>
      <c r="Z758" s="116">
        <f>(幕後結果!$AB$2+幕後結果!$AB$4*幕後結果_最佳化!$N1759)*12/3</f>
        <v>0.97261715851532127</v>
      </c>
      <c r="AA758" s="116">
        <f>(幕後結果!$AC$2+幕後結果!$AC$4*幕後結果_最佳化!$O1759)*12/3</f>
        <v>-0.1371889014176515</v>
      </c>
      <c r="AB758" s="116">
        <f>(幕後結果!$AD$2+幕後結果!$AD$4*幕後結果_最佳化!$P1759)*12/3</f>
        <v>0.60246609155154163</v>
      </c>
      <c r="AC758" s="116">
        <f>(幕後結果!$AE$2+幕後結果!$AE$4*幕後結果_最佳化!$Q1759)*12/3</f>
        <v>0.63066813684500733</v>
      </c>
      <c r="AD758" s="116">
        <f>(幕後結果!$AF$2+幕後結果!$AF$4*幕後結果_最佳化!$R1759)*12/3</f>
        <v>0.38178901676848193</v>
      </c>
      <c r="AE758" s="116">
        <f>(幕後結果!$AG$2+幕後結果!$AG$4*幕後結果_最佳化!$S1759)*12/3</f>
        <v>1.0846983837314863</v>
      </c>
      <c r="AF758" s="116">
        <f>(幕後結果!$AH$2+幕後結果!$AH$4*幕後結果_最佳化!$T1759)*12/3</f>
        <v>-0.30812758085922826</v>
      </c>
      <c r="AG758" s="116">
        <f>(幕後結果!$AI$2+幕後結果!$AI$4*幕後結果_最佳化!$U1759)*12/3</f>
        <v>-0.10499621171563815</v>
      </c>
      <c r="AH758" s="116">
        <f>(幕後結果!$AJ$2+幕後結果!$AJ$4*幕後結果_最佳化!$V1759)*12/3</f>
        <v>0.17164228120241373</v>
      </c>
      <c r="AI758" s="93">
        <f>(幕後結果!$AK$2+幕後結果!$AK$4*幕後結果_最佳化!$W1759)*12/3</f>
        <v>0.74924927370087369</v>
      </c>
      <c r="AJ758" s="53"/>
      <c r="AK758" s="53"/>
      <c r="AL758" s="53"/>
      <c r="AM758" s="101">
        <v>757</v>
      </c>
      <c r="AN758" s="120">
        <f t="shared" si="144"/>
        <v>5.5843715299774221E-2</v>
      </c>
      <c r="AO758" s="120">
        <f t="shared" si="145"/>
        <v>0.15152026832543575</v>
      </c>
      <c r="AP758" s="120">
        <f t="shared" si="146"/>
        <v>0.12107880497199353</v>
      </c>
      <c r="AQ758" s="120">
        <f t="shared" si="147"/>
        <v>0.13141230770896609</v>
      </c>
      <c r="AR758" s="120">
        <f t="shared" si="148"/>
        <v>5.8896738806844429E-2</v>
      </c>
      <c r="AS758" s="120">
        <f t="shared" si="149"/>
        <v>0.12066598182743599</v>
      </c>
      <c r="AT758" s="120">
        <f t="shared" si="150"/>
        <v>7.6551078514401988E-2</v>
      </c>
      <c r="AU758" s="120">
        <f t="shared" si="151"/>
        <v>0.14906126409124684</v>
      </c>
      <c r="AV758" s="120">
        <f t="shared" si="152"/>
        <v>6.030745103607256E-2</v>
      </c>
      <c r="AW758" s="120">
        <f t="shared" si="153"/>
        <v>7.4662389417828587E-2</v>
      </c>
      <c r="AX758" s="120">
        <f t="shared" si="154"/>
        <v>1.0000000000000002</v>
      </c>
      <c r="AY758" s="120">
        <f>SUMPRODUCT(AN758:AW758,幕後結果_最佳化!$Z$1005:$AI$1005)</f>
        <v>0.11236313123876553</v>
      </c>
      <c r="AZ758" s="120">
        <f>(SUMPRODUCT(AN758:AW758,MMULT(AN758:AW758,幕後結果!$AB$9:$AK$18)))*252</f>
        <v>2.237885808176595E-2</v>
      </c>
      <c r="BA758" s="120">
        <f t="shared" si="155"/>
        <v>0.14959564860571964</v>
      </c>
      <c r="BB758" s="115">
        <f t="shared" si="156"/>
        <v>0.46433924974546126</v>
      </c>
      <c r="BC758" s="53"/>
      <c r="BD758" s="53"/>
    </row>
    <row r="759" spans="1:56">
      <c r="A759" s="88">
        <v>758</v>
      </c>
      <c r="B759" s="116">
        <v>0.51366471706272421</v>
      </c>
      <c r="C759" s="116">
        <v>0.73814259372879421</v>
      </c>
      <c r="D759" s="116">
        <v>0.65940650974303794</v>
      </c>
      <c r="E759" s="116">
        <v>0.11509558117262397</v>
      </c>
      <c r="F759" s="116">
        <v>0.72084354414929575</v>
      </c>
      <c r="G759" s="116">
        <v>0.13282368756500373</v>
      </c>
      <c r="H759" s="116">
        <v>0.64058035985828199</v>
      </c>
      <c r="I759" s="116">
        <v>0.47022857419991237</v>
      </c>
      <c r="J759" s="116">
        <v>0.68041919448168287</v>
      </c>
      <c r="K759" s="97">
        <v>0.5279545202081668</v>
      </c>
      <c r="L759" s="98"/>
      <c r="M759" s="99">
        <v>758</v>
      </c>
      <c r="N759" s="119">
        <v>3.4259066525576143E-2</v>
      </c>
      <c r="O759" s="119">
        <v>0.63762961551955855</v>
      </c>
      <c r="P759" s="119">
        <v>0.41084392740728409</v>
      </c>
      <c r="Q759" s="119">
        <v>-1.1998665770475601</v>
      </c>
      <c r="R759" s="119">
        <v>0.5853492408060802</v>
      </c>
      <c r="S759" s="119">
        <v>-1.1131421694378298</v>
      </c>
      <c r="T759" s="119">
        <v>0.36001050156817399</v>
      </c>
      <c r="U759" s="116">
        <v>-7.4695298598566412E-2</v>
      </c>
      <c r="V759" s="116">
        <v>0.46887132901037343</v>
      </c>
      <c r="W759" s="91">
        <v>7.0129031753707161E-2</v>
      </c>
      <c r="X759" s="53"/>
      <c r="Y759" s="92">
        <v>758</v>
      </c>
      <c r="Z759" s="116">
        <f>(幕後結果!$AB$2+幕後結果!$AB$4*幕後結果_最佳化!$N1760)*12/3</f>
        <v>0.31577263212196993</v>
      </c>
      <c r="AA759" s="116">
        <f>(幕後結果!$AC$2+幕後結果!$AC$4*幕後結果_最佳化!$O1760)*12/3</f>
        <v>0.74378686911474146</v>
      </c>
      <c r="AB759" s="116">
        <f>(幕後結果!$AD$2+幕後結果!$AD$4*幕後結果_最佳化!$P1760)*12/3</f>
        <v>0.40399400913719674</v>
      </c>
      <c r="AC759" s="116">
        <f>(幕後結果!$AE$2+幕後結果!$AE$4*幕後結果_最佳化!$Q1760)*12/3</f>
        <v>-0.72246785130647551</v>
      </c>
      <c r="AD759" s="116">
        <f>(幕後結果!$AF$2+幕後結果!$AF$4*幕後結果_最佳化!$R1760)*12/3</f>
        <v>-5.2984847485589848E-2</v>
      </c>
      <c r="AE759" s="116">
        <f>(幕後結果!$AG$2+幕後結果!$AG$4*幕後結果_最佳化!$S1760)*12/3</f>
        <v>-0.38018272836578521</v>
      </c>
      <c r="AF759" s="116">
        <f>(幕後結果!$AH$2+幕後結果!$AH$4*幕後結果_最佳化!$T1760)*12/3</f>
        <v>0.225465699832883</v>
      </c>
      <c r="AG759" s="116">
        <f>(幕後結果!$AI$2+幕後結果!$AI$4*幕後結果_最佳化!$U1760)*12/3</f>
        <v>-4.4704410230395793E-2</v>
      </c>
      <c r="AH759" s="116">
        <f>(幕後結果!$AJ$2+幕後結果!$AJ$4*幕後結果_最佳化!$V1760)*12/3</f>
        <v>3.0139245063051656E-2</v>
      </c>
      <c r="AI759" s="93">
        <f>(幕後結果!$AK$2+幕後結果!$AK$4*幕後結果_最佳化!$W1760)*12/3</f>
        <v>0.31427363953860782</v>
      </c>
      <c r="AJ759" s="53"/>
      <c r="AK759" s="53"/>
      <c r="AL759" s="53"/>
      <c r="AM759" s="101">
        <v>758</v>
      </c>
      <c r="AN759" s="120">
        <f t="shared" si="144"/>
        <v>0.2496118822094823</v>
      </c>
      <c r="AO759" s="120">
        <f t="shared" si="145"/>
        <v>0.15383156231757458</v>
      </c>
      <c r="AP759" s="120">
        <f t="shared" si="146"/>
        <v>0.24336956528617648</v>
      </c>
      <c r="AQ759" s="120">
        <f t="shared" si="147"/>
        <v>9.6596452538999053E-2</v>
      </c>
      <c r="AR759" s="120">
        <f t="shared" si="148"/>
        <v>2.9053049686486986E-2</v>
      </c>
      <c r="AS759" s="120">
        <f t="shared" si="149"/>
        <v>1.532256139814555E-2</v>
      </c>
      <c r="AT759" s="120">
        <f t="shared" si="150"/>
        <v>0.1481976908997252</v>
      </c>
      <c r="AU759" s="120">
        <f t="shared" si="151"/>
        <v>4.5002091731588159E-2</v>
      </c>
      <c r="AV759" s="120">
        <f t="shared" si="152"/>
        <v>1.8779515324793793E-2</v>
      </c>
      <c r="AW759" s="120">
        <f t="shared" si="153"/>
        <v>2.3562860702766621E-4</v>
      </c>
      <c r="AX759" s="120">
        <f t="shared" si="154"/>
        <v>1</v>
      </c>
      <c r="AY759" s="120">
        <f>SUMPRODUCT(AN759:AW759,幕後結果_最佳化!$Z$1005:$AI$1005)</f>
        <v>0.11086735994273339</v>
      </c>
      <c r="AZ759" s="120">
        <f>(SUMPRODUCT(AN759:AW759,MMULT(AN759:AW759,幕後結果!$AB$9:$AK$18)))*252</f>
        <v>5.3881426858940019E-2</v>
      </c>
      <c r="BA759" s="120">
        <f t="shared" si="155"/>
        <v>0.23212373178746723</v>
      </c>
      <c r="BB759" s="115">
        <f t="shared" si="156"/>
        <v>0.2928065968065876</v>
      </c>
      <c r="BC759" s="53"/>
      <c r="BD759" s="53"/>
    </row>
    <row r="760" spans="1:56">
      <c r="A760" s="88">
        <v>759</v>
      </c>
      <c r="B760" s="116">
        <v>0.91142796352747402</v>
      </c>
      <c r="C760" s="116">
        <v>9.9150289764374122E-2</v>
      </c>
      <c r="D760" s="116">
        <v>0.16143231491631793</v>
      </c>
      <c r="E760" s="116">
        <v>0.87191190535898366</v>
      </c>
      <c r="F760" s="116">
        <v>0.83413248482820235</v>
      </c>
      <c r="G760" s="116">
        <v>0.49977020561832286</v>
      </c>
      <c r="H760" s="116">
        <v>0.78290287520496959</v>
      </c>
      <c r="I760" s="116">
        <v>0.4677694799636547</v>
      </c>
      <c r="J760" s="116">
        <v>0.965399648398787</v>
      </c>
      <c r="K760" s="97">
        <v>0.88932484761352271</v>
      </c>
      <c r="L760" s="98"/>
      <c r="M760" s="99">
        <v>759</v>
      </c>
      <c r="N760" s="119">
        <v>1.3496007828175263</v>
      </c>
      <c r="O760" s="119">
        <v>-1.2864083679804339</v>
      </c>
      <c r="P760" s="119">
        <v>-0.9885882654221122</v>
      </c>
      <c r="Q760" s="119">
        <v>1.1354753859471853</v>
      </c>
      <c r="R760" s="119">
        <v>0.97062504346648926</v>
      </c>
      <c r="S760" s="119">
        <v>-5.7600912631527491E-4</v>
      </c>
      <c r="T760" s="119">
        <v>0.78203458324635733</v>
      </c>
      <c r="U760" s="116">
        <v>-8.0878020329250469E-2</v>
      </c>
      <c r="V760" s="116">
        <v>1.817107182486845</v>
      </c>
      <c r="W760" s="91">
        <v>1.2229454386908671</v>
      </c>
      <c r="X760" s="53"/>
      <c r="Y760" s="92">
        <v>759</v>
      </c>
      <c r="Z760" s="116">
        <f>(幕後結果!$AB$2+幕後結果!$AB$4*幕後結果_最佳化!$N1761)*12/3</f>
        <v>2.4245247121426834</v>
      </c>
      <c r="AA760" s="116">
        <f>(幕後結果!$AC$2+幕後結果!$AC$4*幕後結果_最佳化!$O1761)*12/3</f>
        <v>-0.70435920906951532</v>
      </c>
      <c r="AB760" s="116">
        <f>(幕後結果!$AD$2+幕後結果!$AD$4*幕後結果_最佳化!$P1761)*12/3</f>
        <v>-0.54024776936867014</v>
      </c>
      <c r="AC760" s="116">
        <f>(幕後結果!$AE$2+幕後結果!$AE$4*幕後結果_最佳化!$Q1761)*12/3</f>
        <v>0.89682415780330205</v>
      </c>
      <c r="AD760" s="116">
        <f>(幕後結果!$AF$2+幕後結果!$AF$4*幕後結果_最佳化!$R1761)*12/3</f>
        <v>0.23373331438770195</v>
      </c>
      <c r="AE760" s="116">
        <f>(幕後結果!$AG$2+幕後結果!$AG$4*幕後結果_最佳化!$S1761)*12/3</f>
        <v>0.77847694086497787</v>
      </c>
      <c r="AF760" s="116">
        <f>(幕後結果!$AH$2+幕後結果!$AH$4*幕後結果_最佳化!$T1761)*12/3</f>
        <v>0.38389228746873055</v>
      </c>
      <c r="AG760" s="116">
        <f>(幕後結果!$AI$2+幕後結果!$AI$4*幕後結果_最佳化!$U1761)*12/3</f>
        <v>2.1322391589776599E-2</v>
      </c>
      <c r="AH760" s="116">
        <f>(幕後結果!$AJ$2+幕後結果!$AJ$4*幕後結果_最佳化!$V1761)*12/3</f>
        <v>0.74671760087430761</v>
      </c>
      <c r="AI760" s="93">
        <f>(幕後結果!$AK$2+幕後結果!$AK$4*幕後結果_最佳化!$W1761)*12/3</f>
        <v>1.5687407995497702</v>
      </c>
      <c r="AJ760" s="53"/>
      <c r="AK760" s="53"/>
      <c r="AL760" s="53"/>
      <c r="AM760" s="101">
        <v>759</v>
      </c>
      <c r="AN760" s="120">
        <f t="shared" si="144"/>
        <v>1.1085610517915458E-2</v>
      </c>
      <c r="AO760" s="120">
        <f t="shared" si="145"/>
        <v>0.12623454783200685</v>
      </c>
      <c r="AP760" s="120">
        <f t="shared" si="146"/>
        <v>0.13419466510021558</v>
      </c>
      <c r="AQ760" s="120">
        <f t="shared" si="147"/>
        <v>5.0881783710208635E-2</v>
      </c>
      <c r="AR760" s="120">
        <f t="shared" si="148"/>
        <v>6.3992561729827688E-2</v>
      </c>
      <c r="AS760" s="120">
        <f t="shared" si="149"/>
        <v>0.15324943544871375</v>
      </c>
      <c r="AT760" s="120">
        <f t="shared" si="150"/>
        <v>0.1752201474926951</v>
      </c>
      <c r="AU760" s="120">
        <f t="shared" si="151"/>
        <v>0.1539761720243738</v>
      </c>
      <c r="AV760" s="120">
        <f t="shared" si="152"/>
        <v>2.3070355261807299E-2</v>
      </c>
      <c r="AW760" s="120">
        <f t="shared" si="153"/>
        <v>0.10809472088223575</v>
      </c>
      <c r="AX760" s="120">
        <f t="shared" si="154"/>
        <v>1</v>
      </c>
      <c r="AY760" s="120">
        <f>SUMPRODUCT(AN760:AW760,幕後結果_最佳化!$Z$1005:$AI$1005)</f>
        <v>0.12169101964331726</v>
      </c>
      <c r="AZ760" s="120">
        <f>(SUMPRODUCT(AN760:AW760,MMULT(AN760:AW760,幕後結果!$AB$9:$AK$18)))*252</f>
        <v>1.9111861296175845E-2</v>
      </c>
      <c r="BA760" s="120">
        <f t="shared" si="155"/>
        <v>0.13824565561411267</v>
      </c>
      <c r="BB760" s="115">
        <f t="shared" si="156"/>
        <v>0.56993486915240144</v>
      </c>
      <c r="BC760" s="53"/>
      <c r="BD760" s="53"/>
    </row>
    <row r="761" spans="1:56">
      <c r="A761" s="88">
        <v>760</v>
      </c>
      <c r="B761" s="116">
        <v>0.96509228365837507</v>
      </c>
      <c r="C761" s="116">
        <v>2.1877721931073735E-2</v>
      </c>
      <c r="D761" s="116">
        <v>0.92021835714978328</v>
      </c>
      <c r="E761" s="116">
        <v>0.69441221969581934</v>
      </c>
      <c r="F761" s="116">
        <v>0.80056474137830458</v>
      </c>
      <c r="G761" s="116">
        <v>0.78770265451123467</v>
      </c>
      <c r="H761" s="116">
        <v>0.51535057825565556</v>
      </c>
      <c r="I761" s="116">
        <v>0.90728173510268673</v>
      </c>
      <c r="J761" s="116">
        <v>0.69876870837645089</v>
      </c>
      <c r="K761" s="97">
        <v>6.6881529258198569E-2</v>
      </c>
      <c r="L761" s="98"/>
      <c r="M761" s="99">
        <v>760</v>
      </c>
      <c r="N761" s="119">
        <v>1.8131062675974063</v>
      </c>
      <c r="O761" s="119">
        <v>-2.0164260493675936</v>
      </c>
      <c r="P761" s="119">
        <v>1.4065418529241316</v>
      </c>
      <c r="Q761" s="119">
        <v>0.50839613806772155</v>
      </c>
      <c r="R761" s="119">
        <v>0.84364015704884954</v>
      </c>
      <c r="S761" s="119">
        <v>0.79847535214003706</v>
      </c>
      <c r="T761" s="119">
        <v>3.8487693362962296E-2</v>
      </c>
      <c r="U761" s="116">
        <v>1.3242003044030004</v>
      </c>
      <c r="V761" s="116">
        <v>0.52086246716458251</v>
      </c>
      <c r="W761" s="91">
        <v>-1.4994263635015432</v>
      </c>
      <c r="X761" s="53"/>
      <c r="Y761" s="92">
        <v>760</v>
      </c>
      <c r="Z761" s="116">
        <f>(幕後結果!$AB$2+幕後結果!$AB$4*幕後結果_最佳化!$N1762)*12/3</f>
        <v>3.1676153805402456</v>
      </c>
      <c r="AA761" s="116">
        <f>(幕後結果!$AC$2+幕後結果!$AC$4*幕後結果_最佳化!$O1762)*12/3</f>
        <v>-1.2519817251694501</v>
      </c>
      <c r="AB761" s="116">
        <f>(幕後結果!$AD$2+幕後結果!$AD$4*幕後結果_最佳化!$P1762)*12/3</f>
        <v>1.3532681133663906</v>
      </c>
      <c r="AC761" s="116">
        <f>(幕後結果!$AE$2+幕後結果!$AE$4*幕後結果_最佳化!$Q1762)*12/3</f>
        <v>0.77321644279085877</v>
      </c>
      <c r="AD761" s="116">
        <f>(幕後結果!$AF$2+幕後結果!$AF$4*幕後結果_最佳化!$R1762)*12/3</f>
        <v>0.5329983786189505</v>
      </c>
      <c r="AE761" s="116">
        <f>(幕後結果!$AG$2+幕後結果!$AG$4*幕後結果_最佳化!$S1762)*12/3</f>
        <v>1.266007105563921</v>
      </c>
      <c r="AF761" s="116">
        <f>(幕後結果!$AH$2+幕後結果!$AH$4*幕後結果_最佳化!$T1762)*12/3</f>
        <v>0.10246915000701536</v>
      </c>
      <c r="AG761" s="116">
        <f>(幕後結果!$AI$2+幕後結果!$AI$4*幕後結果_最佳化!$U1762)*12/3</f>
        <v>0.54431863014598292</v>
      </c>
      <c r="AH761" s="116">
        <f>(幕後結果!$AJ$2+幕後結果!$AJ$4*幕後結果_最佳化!$V1762)*12/3</f>
        <v>0.73087567344677451</v>
      </c>
      <c r="AI761" s="93">
        <f>(幕後結果!$AK$2+幕後結果!$AK$4*幕後結果_最佳化!$W1762)*12/3</f>
        <v>0.56200164640195749</v>
      </c>
      <c r="AJ761" s="53"/>
      <c r="AK761" s="53"/>
      <c r="AL761" s="53"/>
      <c r="AM761" s="101">
        <v>760</v>
      </c>
      <c r="AN761" s="120">
        <f t="shared" si="144"/>
        <v>2.3775248585753812E-2</v>
      </c>
      <c r="AO761" s="120">
        <f t="shared" si="145"/>
        <v>0.12642240766737492</v>
      </c>
      <c r="AP761" s="120">
        <f t="shared" si="146"/>
        <v>0.11069185082947915</v>
      </c>
      <c r="AQ761" s="120">
        <f t="shared" si="147"/>
        <v>0.14344247290892737</v>
      </c>
      <c r="AR761" s="120">
        <f t="shared" si="148"/>
        <v>0.18675074395446989</v>
      </c>
      <c r="AS761" s="120">
        <f t="shared" si="149"/>
        <v>0.10219089130987834</v>
      </c>
      <c r="AT761" s="120">
        <f t="shared" si="150"/>
        <v>9.6565932184151868E-2</v>
      </c>
      <c r="AU761" s="120">
        <f t="shared" si="151"/>
        <v>3.1195700150234529E-2</v>
      </c>
      <c r="AV761" s="120">
        <f t="shared" si="152"/>
        <v>1.1723274192655543E-2</v>
      </c>
      <c r="AW761" s="120">
        <f t="shared" si="153"/>
        <v>0.16724147821707458</v>
      </c>
      <c r="AX761" s="120">
        <f t="shared" si="154"/>
        <v>1</v>
      </c>
      <c r="AY761" s="120">
        <f>SUMPRODUCT(AN761:AW761,幕後結果_最佳化!$Z$1005:$AI$1005)</f>
        <v>6.217478886129426E-2</v>
      </c>
      <c r="AZ761" s="120">
        <f>(SUMPRODUCT(AN761:AW761,MMULT(AN761:AW761,幕後結果!$AB$9:$AK$18)))*252</f>
        <v>2.1679283953650073E-2</v>
      </c>
      <c r="BA761" s="120">
        <f t="shared" si="155"/>
        <v>0.14723886699390917</v>
      </c>
      <c r="BB761" s="115">
        <f t="shared" si="156"/>
        <v>0.13090829381410277</v>
      </c>
      <c r="BC761" s="53"/>
      <c r="BD761" s="53"/>
    </row>
    <row r="762" spans="1:56">
      <c r="A762" s="88">
        <v>761</v>
      </c>
      <c r="B762" s="116">
        <v>0.84321027321830799</v>
      </c>
      <c r="C762" s="116">
        <v>0.37735430974785356</v>
      </c>
      <c r="D762" s="116">
        <v>0.15457000611772953</v>
      </c>
      <c r="E762" s="116">
        <v>0.34078188482972105</v>
      </c>
      <c r="F762" s="116">
        <v>0.12630302281977324</v>
      </c>
      <c r="G762" s="116">
        <v>0.74729344152435728</v>
      </c>
      <c r="H762" s="116">
        <v>0.42174896807054485</v>
      </c>
      <c r="I762" s="116">
        <v>0.63581691050599054</v>
      </c>
      <c r="J762" s="116">
        <v>0.47932058507215025</v>
      </c>
      <c r="K762" s="97">
        <v>0.88018240772019873</v>
      </c>
      <c r="L762" s="98"/>
      <c r="M762" s="99">
        <v>761</v>
      </c>
      <c r="N762" s="119">
        <v>1.0077396735183242</v>
      </c>
      <c r="O762" s="119">
        <v>-0.312436756922988</v>
      </c>
      <c r="P762" s="119">
        <v>-1.0170282046231727</v>
      </c>
      <c r="Q762" s="119">
        <v>-0.41033016138226425</v>
      </c>
      <c r="R762" s="119">
        <v>-1.1440424187921712</v>
      </c>
      <c r="S762" s="119">
        <v>0.66599684510165047</v>
      </c>
      <c r="T762" s="119">
        <v>-0.19742120605183366</v>
      </c>
      <c r="U762" s="116">
        <v>0.34729969621141954</v>
      </c>
      <c r="V762" s="116">
        <v>-5.1858841124658918E-2</v>
      </c>
      <c r="W762" s="91">
        <v>1.1758991350540433</v>
      </c>
      <c r="X762" s="53"/>
      <c r="Y762" s="92">
        <v>761</v>
      </c>
      <c r="Z762" s="116">
        <f>(幕後結果!$AB$2+幕後結果!$AB$4*幕後結果_最佳化!$N1763)*12/3</f>
        <v>1.8764539588291227</v>
      </c>
      <c r="AA762" s="116">
        <f>(幕後結果!$AC$2+幕後結果!$AC$4*幕後結果_最佳化!$O1763)*12/3</f>
        <v>1.2015300022589936E-2</v>
      </c>
      <c r="AB762" s="116">
        <f>(幕後結果!$AD$2+幕後結果!$AD$4*幕後結果_最佳化!$P1763)*12/3</f>
        <v>-0.56634334843433276</v>
      </c>
      <c r="AC762" s="116">
        <f>(幕後結果!$AE$2+幕後結果!$AE$4*幕後結果_最佳化!$Q1763)*12/3</f>
        <v>-0.23771567054014012</v>
      </c>
      <c r="AD762" s="116">
        <f>(幕後結果!$AF$2+幕後結果!$AF$4*幕後結果_最佳化!$R1763)*12/3</f>
        <v>-1.0175045949854313</v>
      </c>
      <c r="AE762" s="116">
        <f>(幕後結果!$AG$2+幕後結果!$AG$4*幕後結果_最佳化!$S1763)*12/3</f>
        <v>0.90176815941456623</v>
      </c>
      <c r="AF762" s="116">
        <f>(幕後結果!$AH$2+幕後結果!$AH$4*幕後結果_最佳化!$T1763)*12/3</f>
        <v>-0.17899499756574089</v>
      </c>
      <c r="AG762" s="116">
        <f>(幕後結果!$AI$2+幕後結果!$AI$4*幕後結果_最佳化!$U1763)*12/3</f>
        <v>3.8481823975904252E-2</v>
      </c>
      <c r="AH762" s="116">
        <f>(幕後結果!$AJ$2+幕後結果!$AJ$4*幕後結果_最佳化!$V1763)*12/3</f>
        <v>-0.47248682913066015</v>
      </c>
      <c r="AI762" s="93">
        <f>(幕後結果!$AK$2+幕後結果!$AK$4*幕後結果_最佳化!$W1763)*12/3</f>
        <v>0.76664134324882971</v>
      </c>
      <c r="AJ762" s="53"/>
      <c r="AK762" s="53"/>
      <c r="AL762" s="53"/>
      <c r="AM762" s="101">
        <v>761</v>
      </c>
      <c r="AN762" s="120">
        <f t="shared" si="144"/>
        <v>0.11224650281057799</v>
      </c>
      <c r="AO762" s="120">
        <f t="shared" si="145"/>
        <v>0.1072507745075133</v>
      </c>
      <c r="AP762" s="120">
        <f t="shared" si="146"/>
        <v>0.10466499043253158</v>
      </c>
      <c r="AQ762" s="120">
        <f t="shared" si="147"/>
        <v>0.11536881719935127</v>
      </c>
      <c r="AR762" s="120">
        <f t="shared" si="148"/>
        <v>0.11184183678754502</v>
      </c>
      <c r="AS762" s="120">
        <f t="shared" si="149"/>
        <v>3.9394564310177543E-2</v>
      </c>
      <c r="AT762" s="120">
        <f t="shared" si="150"/>
        <v>9.3471501537337617E-2</v>
      </c>
      <c r="AU762" s="120">
        <f t="shared" si="151"/>
        <v>7.2823839199884388E-2</v>
      </c>
      <c r="AV762" s="120">
        <f t="shared" si="152"/>
        <v>0.10484614029332026</v>
      </c>
      <c r="AW762" s="120">
        <f t="shared" si="153"/>
        <v>0.13809103292176109</v>
      </c>
      <c r="AX762" s="120">
        <f t="shared" si="154"/>
        <v>1</v>
      </c>
      <c r="AY762" s="120">
        <f>SUMPRODUCT(AN762:AW762,幕後結果_最佳化!$Z$1005:$AI$1005)</f>
        <v>4.8686691833490753E-2</v>
      </c>
      <c r="AZ762" s="120">
        <f>(SUMPRODUCT(AN762:AW762,MMULT(AN762:AW762,幕後結果!$AB$9:$AK$18)))*252</f>
        <v>2.7930122829219722E-2</v>
      </c>
      <c r="BA762" s="120">
        <f t="shared" si="155"/>
        <v>0.1671230768901163</v>
      </c>
      <c r="BB762" s="115">
        <f t="shared" si="156"/>
        <v>3.4625330870945562E-2</v>
      </c>
      <c r="BC762" s="53"/>
      <c r="BD762" s="53"/>
    </row>
    <row r="763" spans="1:56">
      <c r="A763" s="88">
        <v>762</v>
      </c>
      <c r="B763" s="116">
        <v>0.85080969033445752</v>
      </c>
      <c r="C763" s="116">
        <v>0.46208328737990256</v>
      </c>
      <c r="D763" s="116">
        <v>0.67911648566465588</v>
      </c>
      <c r="E763" s="116">
        <v>0.57914750265038228</v>
      </c>
      <c r="F763" s="116">
        <v>0.47790756862316663</v>
      </c>
      <c r="G763" s="116">
        <v>0.53530265010564815</v>
      </c>
      <c r="H763" s="116">
        <v>0.18247416765668922</v>
      </c>
      <c r="I763" s="116">
        <v>1.1901159663851413E-2</v>
      </c>
      <c r="J763" s="116">
        <v>0.36647180978449545</v>
      </c>
      <c r="K763" s="97">
        <v>0.37517334310077821</v>
      </c>
      <c r="L763" s="98"/>
      <c r="M763" s="99">
        <v>762</v>
      </c>
      <c r="N763" s="119">
        <v>1.0399123604422009</v>
      </c>
      <c r="O763" s="119">
        <v>-9.5186648532787216E-2</v>
      </c>
      <c r="P763" s="119">
        <v>0.46522962087224901</v>
      </c>
      <c r="Q763" s="119">
        <v>0.19971306567691474</v>
      </c>
      <c r="R763" s="119">
        <v>-5.5405847648017717E-2</v>
      </c>
      <c r="S763" s="119">
        <v>8.860642748201733E-2</v>
      </c>
      <c r="T763" s="119">
        <v>-0.90597641628993553</v>
      </c>
      <c r="U763" s="116">
        <v>-2.2603051379140564</v>
      </c>
      <c r="V763" s="116">
        <v>-0.34121249223207178</v>
      </c>
      <c r="W763" s="91">
        <v>-0.31818226307269282</v>
      </c>
      <c r="X763" s="53"/>
      <c r="Y763" s="92">
        <v>762</v>
      </c>
      <c r="Z763" s="116">
        <f>(幕後結果!$AB$2+幕後結果!$AB$4*幕後結果_最佳化!$N1764)*12/3</f>
        <v>1.9280331185488027</v>
      </c>
      <c r="AA763" s="116">
        <f>(幕後結果!$AC$2+幕後結果!$AC$4*幕後結果_最佳化!$O1764)*12/3</f>
        <v>0.16621960705988031</v>
      </c>
      <c r="AB763" s="116">
        <f>(幕後結果!$AD$2+幕後結果!$AD$4*幕後結果_最佳化!$P1764)*12/3</f>
        <v>0.59867339064407143</v>
      </c>
      <c r="AC763" s="116">
        <f>(幕後結果!$AE$2+幕後結果!$AE$4*幕後結果_最佳化!$Q1764)*12/3</f>
        <v>0.42062687286006822</v>
      </c>
      <c r="AD763" s="116">
        <f>(幕後結果!$AF$2+幕後結果!$AF$4*幕後結果_最佳化!$R1764)*12/3</f>
        <v>-0.22500468445092334</v>
      </c>
      <c r="AE763" s="116">
        <f>(幕後結果!$AG$2+幕後結果!$AG$4*幕後結果_最佳化!$S1764)*12/3</f>
        <v>0.78886476777461867</v>
      </c>
      <c r="AF763" s="116">
        <f>(幕後結果!$AH$2+幕後結果!$AH$4*幕後結果_最佳化!$T1764)*12/3</f>
        <v>-0.34737833417877556</v>
      </c>
      <c r="AG763" s="116">
        <f>(幕後結果!$AI$2+幕後結果!$AI$4*幕後結果_最佳化!$U1764)*12/3</f>
        <v>-0.77399115158999665</v>
      </c>
      <c r="AH763" s="116">
        <f>(幕後結果!$AJ$2+幕後結果!$AJ$4*幕後結果_最佳化!$V1764)*12/3</f>
        <v>-0.72965162485892721</v>
      </c>
      <c r="AI763" s="93">
        <f>(幕後結果!$AK$2+幕後結果!$AK$4*幕後結果_最佳化!$W1764)*12/3</f>
        <v>-0.24876510073658861</v>
      </c>
      <c r="AJ763" s="53"/>
      <c r="AK763" s="53"/>
      <c r="AL763" s="53"/>
      <c r="AM763" s="101">
        <v>762</v>
      </c>
      <c r="AN763" s="120">
        <f t="shared" si="144"/>
        <v>2.9257347580757435E-2</v>
      </c>
      <c r="AO763" s="120">
        <f t="shared" si="145"/>
        <v>0.17120653054165166</v>
      </c>
      <c r="AP763" s="120">
        <f t="shared" si="146"/>
        <v>8.500029362242539E-3</v>
      </c>
      <c r="AQ763" s="120">
        <f t="shared" si="147"/>
        <v>0.18354072568737498</v>
      </c>
      <c r="AR763" s="120">
        <f t="shared" si="148"/>
        <v>5.5186392615447243E-2</v>
      </c>
      <c r="AS763" s="120">
        <f t="shared" si="149"/>
        <v>8.2155172846599914E-2</v>
      </c>
      <c r="AT763" s="120">
        <f t="shared" si="150"/>
        <v>0.13320593195919445</v>
      </c>
      <c r="AU763" s="120">
        <f t="shared" si="151"/>
        <v>9.6209994048972625E-2</v>
      </c>
      <c r="AV763" s="120">
        <f t="shared" si="152"/>
        <v>4.8881351429952896E-2</v>
      </c>
      <c r="AW763" s="120">
        <f t="shared" si="153"/>
        <v>0.19185652392780628</v>
      </c>
      <c r="AX763" s="120">
        <f t="shared" si="154"/>
        <v>1</v>
      </c>
      <c r="AY763" s="120">
        <f>SUMPRODUCT(AN763:AW763,幕後結果_最佳化!$Z$1005:$AI$1005)</f>
        <v>0.12352919108549812</v>
      </c>
      <c r="AZ763" s="120">
        <f>(SUMPRODUCT(AN763:AW763,MMULT(AN763:AW763,幕後結果!$AB$9:$AK$18)))*252</f>
        <v>2.1437426812790986E-2</v>
      </c>
      <c r="BA763" s="120">
        <f t="shared" si="155"/>
        <v>0.14641525471340405</v>
      </c>
      <c r="BB763" s="115">
        <f t="shared" si="156"/>
        <v>0.5506884596371</v>
      </c>
      <c r="BC763" s="53"/>
      <c r="BD763" s="53"/>
    </row>
    <row r="764" spans="1:56">
      <c r="A764" s="88">
        <v>763</v>
      </c>
      <c r="B764" s="116">
        <v>0.65861989349006489</v>
      </c>
      <c r="C764" s="116">
        <v>0.6908713427693427</v>
      </c>
      <c r="D764" s="116">
        <v>0.20657059476236483</v>
      </c>
      <c r="E764" s="116">
        <v>0.59728583660395485</v>
      </c>
      <c r="F764" s="116">
        <v>0.25260468195936303</v>
      </c>
      <c r="G764" s="116">
        <v>0.86444605711345024</v>
      </c>
      <c r="H764" s="116">
        <v>0.39565151374591134</v>
      </c>
      <c r="I764" s="116">
        <v>0.60736901775101071</v>
      </c>
      <c r="J764" s="116">
        <v>0.41866743175461152</v>
      </c>
      <c r="K764" s="97">
        <v>0.61717243025291779</v>
      </c>
      <c r="L764" s="98"/>
      <c r="M764" s="99">
        <v>763</v>
      </c>
      <c r="N764" s="119">
        <v>0.4086994833007338</v>
      </c>
      <c r="O764" s="119">
        <v>0.49832170124826775</v>
      </c>
      <c r="P764" s="119">
        <v>-0.81837833350826195</v>
      </c>
      <c r="Q764" s="119">
        <v>0.24632801281958938</v>
      </c>
      <c r="R764" s="119">
        <v>-0.66631565087746247</v>
      </c>
      <c r="S764" s="119">
        <v>1.1005147977600169</v>
      </c>
      <c r="T764" s="119">
        <v>-0.26461894078926879</v>
      </c>
      <c r="U764" s="116">
        <v>0.27246829734634032</v>
      </c>
      <c r="V764" s="116">
        <v>-0.20530368712310654</v>
      </c>
      <c r="W764" s="91">
        <v>0.29806292265697754</v>
      </c>
      <c r="X764" s="53"/>
      <c r="Y764" s="92">
        <v>763</v>
      </c>
      <c r="Z764" s="116">
        <f>(幕後結果!$AB$2+幕後結果!$AB$4*幕後結果_最佳化!$N1765)*12/3</f>
        <v>0.91607443806209143</v>
      </c>
      <c r="AA764" s="116">
        <f>(幕後結果!$AC$2+幕後結果!$AC$4*幕後結果_最佳化!$O1765)*12/3</f>
        <v>0.62454795206838254</v>
      </c>
      <c r="AB764" s="116">
        <f>(幕後結果!$AD$2+幕後結果!$AD$4*幕後結果_最佳化!$P1765)*12/3</f>
        <v>-0.47928463734122095</v>
      </c>
      <c r="AC764" s="116">
        <f>(幕後結果!$AE$2+幕後結果!$AE$4*幕後結果_最佳化!$Q1765)*12/3</f>
        <v>0.22887285742597899</v>
      </c>
      <c r="AD764" s="116">
        <f>(幕後結果!$AF$2+幕後結果!$AF$4*幕後結果_最佳化!$R1765)*12/3</f>
        <v>-0.82705187304772088</v>
      </c>
      <c r="AE764" s="116">
        <f>(幕後結果!$AG$2+幕後結果!$AG$4*幕後結果_最佳化!$S1765)*12/3</f>
        <v>1.323114352893584</v>
      </c>
      <c r="AF764" s="116">
        <f>(幕後結果!$AH$2+幕後結果!$AH$4*幕後結果_最佳化!$T1765)*12/3</f>
        <v>-0.13096116142646871</v>
      </c>
      <c r="AG764" s="116">
        <f>(幕後結果!$AI$2+幕後結果!$AI$4*幕後結果_最佳化!$U1765)*12/3</f>
        <v>0.26854413257596116</v>
      </c>
      <c r="AH764" s="116">
        <f>(幕後結果!$AJ$2+幕後結果!$AJ$4*幕後結果_最佳化!$V1765)*12/3</f>
        <v>-0.41345069525411188</v>
      </c>
      <c r="AI764" s="93">
        <f>(幕後結果!$AK$2+幕後結果!$AK$4*幕後結果_最佳化!$W1765)*12/3</f>
        <v>0.32770940466183607</v>
      </c>
      <c r="AJ764" s="53"/>
      <c r="AK764" s="53"/>
      <c r="AL764" s="53"/>
      <c r="AM764" s="101">
        <v>763</v>
      </c>
      <c r="AN764" s="120">
        <f t="shared" si="144"/>
        <v>0.13860006720272375</v>
      </c>
      <c r="AO764" s="120">
        <f t="shared" si="145"/>
        <v>0.10217694553334758</v>
      </c>
      <c r="AP764" s="120">
        <f t="shared" si="146"/>
        <v>6.5795349814186513E-2</v>
      </c>
      <c r="AQ764" s="120">
        <f t="shared" si="147"/>
        <v>7.567167760809114E-2</v>
      </c>
      <c r="AR764" s="120">
        <f t="shared" si="148"/>
        <v>0.1707754942349208</v>
      </c>
      <c r="AS764" s="120">
        <f t="shared" si="149"/>
        <v>8.2786435481207524E-2</v>
      </c>
      <c r="AT764" s="120">
        <f t="shared" si="150"/>
        <v>9.3085201187163888E-2</v>
      </c>
      <c r="AU764" s="120">
        <f t="shared" si="151"/>
        <v>0.10427230912833539</v>
      </c>
      <c r="AV764" s="120">
        <f t="shared" si="152"/>
        <v>4.5261369647469865E-2</v>
      </c>
      <c r="AW764" s="120">
        <f t="shared" si="153"/>
        <v>0.12157515016255362</v>
      </c>
      <c r="AX764" s="120">
        <f t="shared" si="154"/>
        <v>1.0000000000000002</v>
      </c>
      <c r="AY764" s="120">
        <f>SUMPRODUCT(AN764:AW764,幕後結果_最佳化!$Z$1005:$AI$1005)</f>
        <v>6.2460998538247964E-2</v>
      </c>
      <c r="AZ764" s="120">
        <f>(SUMPRODUCT(AN764:AW764,MMULT(AN764:AW764,幕後結果!$AB$9:$AK$18)))*252</f>
        <v>2.9024039917057477E-2</v>
      </c>
      <c r="BA764" s="120">
        <f t="shared" si="155"/>
        <v>0.17036443266438414</v>
      </c>
      <c r="BB764" s="115">
        <f t="shared" si="156"/>
        <v>0.11481855826552066</v>
      </c>
      <c r="BC764" s="53"/>
      <c r="BD764" s="53"/>
    </row>
    <row r="765" spans="1:56">
      <c r="A765" s="88">
        <v>764</v>
      </c>
      <c r="B765" s="116">
        <v>0.9477762284332476</v>
      </c>
      <c r="C765" s="116">
        <v>0.45580021967762985</v>
      </c>
      <c r="D765" s="116">
        <v>0.5781748592617133</v>
      </c>
      <c r="E765" s="116">
        <v>0.67307802944270234</v>
      </c>
      <c r="F765" s="116">
        <v>0.14347495749488348</v>
      </c>
      <c r="G765" s="116">
        <v>0.25886942997377793</v>
      </c>
      <c r="H765" s="116">
        <v>0.44318242850171075</v>
      </c>
      <c r="I765" s="116">
        <v>0.58624084943890775</v>
      </c>
      <c r="J765" s="116">
        <v>0.36537194892632807</v>
      </c>
      <c r="K765" s="97">
        <v>0.70408118348144888</v>
      </c>
      <c r="L765" s="98"/>
      <c r="M765" s="99">
        <v>764</v>
      </c>
      <c r="N765" s="119">
        <v>1.6236639770433843</v>
      </c>
      <c r="O765" s="119">
        <v>-0.11102006016411874</v>
      </c>
      <c r="P765" s="119">
        <v>0.19722651584836742</v>
      </c>
      <c r="Q765" s="119">
        <v>0.44842854988460001</v>
      </c>
      <c r="R765" s="119">
        <v>-1.0648365213555502</v>
      </c>
      <c r="S765" s="119">
        <v>-0.64683481099380147</v>
      </c>
      <c r="T765" s="119">
        <v>-0.14290544654747361</v>
      </c>
      <c r="U765" s="116">
        <v>0.21788553073030723</v>
      </c>
      <c r="V765" s="116">
        <v>-0.34413614964705191</v>
      </c>
      <c r="W765" s="91">
        <v>0.53617496640979712</v>
      </c>
      <c r="X765" s="53"/>
      <c r="Y765" s="92">
        <v>764</v>
      </c>
      <c r="Z765" s="116">
        <f>(幕後結果!$AB$2+幕後結果!$AB$4*幕後結果_最佳化!$N1766)*12/3</f>
        <v>2.8639020417921466</v>
      </c>
      <c r="AA765" s="116">
        <f>(幕後結果!$AC$2+幕後結果!$AC$4*幕後結果_最佳化!$O1766)*12/3</f>
        <v>0.12477940818135269</v>
      </c>
      <c r="AB765" s="116">
        <f>(幕後結果!$AD$2+幕後結果!$AD$4*幕後結果_最佳化!$P1766)*12/3</f>
        <v>0.50740360853149291</v>
      </c>
      <c r="AC765" s="116">
        <f>(幕後結果!$AE$2+幕後結果!$AE$4*幕後結果_最佳化!$Q1766)*12/3</f>
        <v>0.65458574836975858</v>
      </c>
      <c r="AD765" s="116">
        <f>(幕後結果!$AF$2+幕後結果!$AF$4*幕後結果_最佳化!$R1766)*12/3</f>
        <v>-0.72301930558812588</v>
      </c>
      <c r="AE765" s="116">
        <f>(幕後結果!$AG$2+幕後結果!$AG$4*幕後結果_最佳化!$S1766)*12/3</f>
        <v>0.49188253127366566</v>
      </c>
      <c r="AF765" s="116">
        <f>(幕後結果!$AH$2+幕後結果!$AH$4*幕後結果_最佳化!$T1766)*12/3</f>
        <v>8.6690909440085076E-4</v>
      </c>
      <c r="AG765" s="116">
        <f>(幕後結果!$AI$2+幕後結果!$AI$4*幕後結果_最佳化!$U1766)*12/3</f>
        <v>-5.2427901474794293E-2</v>
      </c>
      <c r="AH765" s="116">
        <f>(幕後結果!$AJ$2+幕後結果!$AJ$4*幕後結果_最佳化!$V1766)*12/3</f>
        <v>-0.32102909599963536</v>
      </c>
      <c r="AI765" s="93">
        <f>(幕後結果!$AK$2+幕後結果!$AK$4*幕後結果_最佳化!$W1766)*12/3</f>
        <v>0.55880731193456901</v>
      </c>
      <c r="AJ765" s="53"/>
      <c r="AK765" s="53"/>
      <c r="AL765" s="53"/>
      <c r="AM765" s="101">
        <v>764</v>
      </c>
      <c r="AN765" s="120">
        <f t="shared" si="144"/>
        <v>9.2558590142112457E-2</v>
      </c>
      <c r="AO765" s="120">
        <f t="shared" si="145"/>
        <v>2.917528215575935E-2</v>
      </c>
      <c r="AP765" s="120">
        <f t="shared" si="146"/>
        <v>4.5453841389174882E-2</v>
      </c>
      <c r="AQ765" s="120">
        <f t="shared" si="147"/>
        <v>4.9504937640636154E-2</v>
      </c>
      <c r="AR765" s="120">
        <f t="shared" si="148"/>
        <v>0.16576138908327653</v>
      </c>
      <c r="AS765" s="120">
        <f t="shared" si="149"/>
        <v>5.6644214008200917E-2</v>
      </c>
      <c r="AT765" s="120">
        <f t="shared" si="150"/>
        <v>0.16154770916284145</v>
      </c>
      <c r="AU765" s="120">
        <f t="shared" si="151"/>
        <v>0.11370976171553097</v>
      </c>
      <c r="AV765" s="120">
        <f t="shared" si="152"/>
        <v>0.12361424798919303</v>
      </c>
      <c r="AW765" s="120">
        <f t="shared" si="153"/>
        <v>0.16203002671327429</v>
      </c>
      <c r="AX765" s="120">
        <f t="shared" si="154"/>
        <v>1</v>
      </c>
      <c r="AY765" s="120">
        <f>SUMPRODUCT(AN765:AW765,幕後結果_最佳化!$Z$1005:$AI$1005)</f>
        <v>4.2729172655492087E-3</v>
      </c>
      <c r="AZ765" s="120">
        <f>(SUMPRODUCT(AN765:AW765,MMULT(AN765:AW765,幕後結果!$AB$9:$AK$18)))*252</f>
        <v>2.5901336787114166E-2</v>
      </c>
      <c r="BA765" s="120">
        <f t="shared" si="155"/>
        <v>0.16093892253620368</v>
      </c>
      <c r="BB765" s="115">
        <f t="shared" si="156"/>
        <v>-0.24001081979259253</v>
      </c>
      <c r="BC765" s="53"/>
      <c r="BD765" s="53"/>
    </row>
    <row r="766" spans="1:56">
      <c r="A766" s="88">
        <v>765</v>
      </c>
      <c r="B766" s="116">
        <v>0.45434582227958975</v>
      </c>
      <c r="C766" s="116">
        <v>0.33262795833331515</v>
      </c>
      <c r="D766" s="116">
        <v>0.93753826409045837</v>
      </c>
      <c r="E766" s="116">
        <v>0.5923651685006488</v>
      </c>
      <c r="F766" s="116">
        <v>0.90019490096629107</v>
      </c>
      <c r="G766" s="116">
        <v>0.91277898936234103</v>
      </c>
      <c r="H766" s="116">
        <v>0.4078308042517147</v>
      </c>
      <c r="I766" s="116">
        <v>0.48040957160283448</v>
      </c>
      <c r="J766" s="116">
        <v>0.78276597751213339</v>
      </c>
      <c r="K766" s="97">
        <v>0.6972496109617381</v>
      </c>
      <c r="L766" s="98"/>
      <c r="M766" s="99">
        <v>765</v>
      </c>
      <c r="N766" s="119">
        <v>-0.11468898556912623</v>
      </c>
      <c r="O766" s="119">
        <v>-0.43266808793863321</v>
      </c>
      <c r="P766" s="119">
        <v>1.5344317494106194</v>
      </c>
      <c r="Q766" s="119">
        <v>0.2336333134322755</v>
      </c>
      <c r="R766" s="119">
        <v>1.2826629141889594</v>
      </c>
      <c r="S766" s="119">
        <v>1.3580682733820215</v>
      </c>
      <c r="T766" s="119">
        <v>-0.23312852090867192</v>
      </c>
      <c r="U766" s="116">
        <v>-4.9125674007211129E-2</v>
      </c>
      <c r="V766" s="116">
        <v>0.78156877253735901</v>
      </c>
      <c r="W766" s="91">
        <v>0.51650638864123777</v>
      </c>
      <c r="X766" s="53"/>
      <c r="Y766" s="92">
        <v>765</v>
      </c>
      <c r="Z766" s="116">
        <f>(幕後結果!$AB$2+幕後結果!$AB$4*幕後結果_最佳化!$N1767)*12/3</f>
        <v>7.6979540730332224E-2</v>
      </c>
      <c r="AA766" s="116">
        <f>(幕後結果!$AC$2+幕後結果!$AC$4*幕後結果_最佳化!$O1767)*12/3</f>
        <v>-1.6403591299770814E-2</v>
      </c>
      <c r="AB766" s="116">
        <f>(幕後結果!$AD$2+幕後結果!$AD$4*幕後結果_最佳化!$P1767)*12/3</f>
        <v>1.1710810796457405</v>
      </c>
      <c r="AC766" s="116">
        <f>(幕後結果!$AE$2+幕後結果!$AE$4*幕後結果_最佳化!$Q1767)*12/3</f>
        <v>0.39308916754205286</v>
      </c>
      <c r="AD766" s="116">
        <f>(幕後結果!$AF$2+幕後結果!$AF$4*幕後結果_最佳化!$R1767)*12/3</f>
        <v>0.46774257362568977</v>
      </c>
      <c r="AE766" s="116">
        <f>(幕後結果!$AG$2+幕後結果!$AG$4*幕後結果_最佳化!$S1767)*12/3</f>
        <v>1.4319325584256422</v>
      </c>
      <c r="AF766" s="116">
        <f>(幕後結果!$AH$2+幕後結果!$AH$4*幕後結果_最佳化!$T1767)*12/3</f>
        <v>-2.1516637625907341E-2</v>
      </c>
      <c r="AG766" s="116">
        <f>(幕後結果!$AI$2+幕後結果!$AI$4*幕後結果_最佳化!$U1767)*12/3</f>
        <v>0.32874066670316077</v>
      </c>
      <c r="AH766" s="116">
        <f>(幕後結果!$AJ$2+幕後結果!$AJ$4*幕後結果_最佳化!$V1767)*12/3</f>
        <v>0.50810021860371801</v>
      </c>
      <c r="AI766" s="93">
        <f>(幕後結果!$AK$2+幕後結果!$AK$4*幕後結果_最佳化!$W1767)*12/3</f>
        <v>1.209743610085686</v>
      </c>
      <c r="AJ766" s="53"/>
      <c r="AK766" s="53"/>
      <c r="AL766" s="53"/>
      <c r="AM766" s="101">
        <v>765</v>
      </c>
      <c r="AN766" s="120">
        <f t="shared" si="144"/>
        <v>0.13464428221299565</v>
      </c>
      <c r="AO766" s="120">
        <f t="shared" si="145"/>
        <v>0.14319794155858229</v>
      </c>
      <c r="AP766" s="120">
        <f t="shared" si="146"/>
        <v>0.12886896341293266</v>
      </c>
      <c r="AQ766" s="120">
        <f t="shared" si="147"/>
        <v>0.10001400480666069</v>
      </c>
      <c r="AR766" s="120">
        <f t="shared" si="148"/>
        <v>0.10732724962907859</v>
      </c>
      <c r="AS766" s="120">
        <f t="shared" si="149"/>
        <v>5.5400077164851159E-2</v>
      </c>
      <c r="AT766" s="120">
        <f t="shared" si="150"/>
        <v>5.4248084960592698E-2</v>
      </c>
      <c r="AU766" s="120">
        <f t="shared" si="151"/>
        <v>8.3001563608701159E-2</v>
      </c>
      <c r="AV766" s="120">
        <f t="shared" si="152"/>
        <v>4.471300876090397E-2</v>
      </c>
      <c r="AW766" s="120">
        <f t="shared" si="153"/>
        <v>0.14858482388470118</v>
      </c>
      <c r="AX766" s="120">
        <f t="shared" si="154"/>
        <v>1</v>
      </c>
      <c r="AY766" s="120">
        <f>SUMPRODUCT(AN766:AW766,幕後結果_最佳化!$Z$1005:$AI$1005)</f>
        <v>9.4740403442518398E-2</v>
      </c>
      <c r="AZ766" s="120">
        <f>(SUMPRODUCT(AN766:AW766,MMULT(AN766:AW766,幕後結果!$AB$9:$AK$18)))*252</f>
        <v>3.0278610914361959E-2</v>
      </c>
      <c r="BA766" s="120">
        <f t="shared" si="155"/>
        <v>0.17400750246573266</v>
      </c>
      <c r="BB766" s="115">
        <f t="shared" si="156"/>
        <v>0.29792050749494176</v>
      </c>
      <c r="BC766" s="53"/>
      <c r="BD766" s="53"/>
    </row>
    <row r="767" spans="1:56">
      <c r="A767" s="88">
        <v>766</v>
      </c>
      <c r="B767" s="116">
        <v>0.87310025331121777</v>
      </c>
      <c r="C767" s="116">
        <v>0.95453856866526321</v>
      </c>
      <c r="D767" s="116">
        <v>0.63151625519124543</v>
      </c>
      <c r="E767" s="116">
        <v>0.3414595289491773</v>
      </c>
      <c r="F767" s="116">
        <v>0.75438050459923445</v>
      </c>
      <c r="G767" s="116">
        <v>0.7185372444814917</v>
      </c>
      <c r="H767" s="116">
        <v>2.6664367350289098E-2</v>
      </c>
      <c r="I767" s="116">
        <v>0.61236804039929282</v>
      </c>
      <c r="J767" s="116">
        <v>0.24432261902674446</v>
      </c>
      <c r="K767" s="97">
        <v>0.41897900475457672</v>
      </c>
      <c r="L767" s="98"/>
      <c r="M767" s="99">
        <v>766</v>
      </c>
      <c r="N767" s="119">
        <v>1.1411692610679867</v>
      </c>
      <c r="O767" s="119">
        <v>1.6905495730270466</v>
      </c>
      <c r="P767" s="119">
        <v>0.335871871183544</v>
      </c>
      <c r="Q767" s="119">
        <v>-0.40848306937671214</v>
      </c>
      <c r="R767" s="119">
        <v>0.68833953500340894</v>
      </c>
      <c r="S767" s="119">
        <v>0.57850160955075935</v>
      </c>
      <c r="T767" s="119">
        <v>-1.9322493662510323</v>
      </c>
      <c r="U767" s="116">
        <v>0.28549632542727887</v>
      </c>
      <c r="V767" s="116">
        <v>-0.69246519167380571</v>
      </c>
      <c r="W767" s="91">
        <v>-0.20450612061335346</v>
      </c>
      <c r="X767" s="53"/>
      <c r="Y767" s="92">
        <v>766</v>
      </c>
      <c r="Z767" s="116">
        <f>(幕後結果!$AB$2+幕後結果!$AB$4*幕後結果_最佳化!$N1768)*12/3</f>
        <v>2.0903678922173681</v>
      </c>
      <c r="AA767" s="116">
        <f>(幕後結果!$AC$2+幕後結果!$AC$4*幕後結果_最佳化!$O1768)*12/3</f>
        <v>1.4421460545110272</v>
      </c>
      <c r="AB767" s="116">
        <f>(幕後結果!$AD$2+幕後結果!$AD$4*幕後結果_最佳化!$P1768)*12/3</f>
        <v>0.63672446684672013</v>
      </c>
      <c r="AC767" s="116">
        <f>(幕後結果!$AE$2+幕後結果!$AE$4*幕後結果_最佳化!$Q1768)*12/3</f>
        <v>7.5377276414902411E-2</v>
      </c>
      <c r="AD767" s="116">
        <f>(幕後結果!$AF$2+幕後結果!$AF$4*幕後結果_最佳化!$R1768)*12/3</f>
        <v>0.1664929445028398</v>
      </c>
      <c r="AE767" s="116">
        <f>(幕後結果!$AG$2+幕後結果!$AG$4*幕後結果_最佳化!$S1768)*12/3</f>
        <v>1.0421492085410009</v>
      </c>
      <c r="AF767" s="116">
        <f>(幕後結果!$AH$2+幕後結果!$AH$4*幕後結果_最佳化!$T1768)*12/3</f>
        <v>-0.64317803971384735</v>
      </c>
      <c r="AG767" s="116">
        <f>(幕後結果!$AI$2+幕後結果!$AI$4*幕後結果_最佳化!$U1768)*12/3</f>
        <v>0.51917462826098837</v>
      </c>
      <c r="AH767" s="116">
        <f>(幕後結果!$AJ$2+幕後結果!$AJ$4*幕後結果_最佳化!$V1768)*12/3</f>
        <v>-0.39189296980730637</v>
      </c>
      <c r="AI767" s="93">
        <f>(幕後結果!$AK$2+幕後結果!$AK$4*幕後結果_最佳化!$W1768)*12/3</f>
        <v>8.4637984280292011E-2</v>
      </c>
      <c r="AJ767" s="53"/>
      <c r="AK767" s="53"/>
      <c r="AL767" s="53"/>
      <c r="AM767" s="101">
        <v>766</v>
      </c>
      <c r="AN767" s="120">
        <f t="shared" si="144"/>
        <v>3.8995434959539242E-2</v>
      </c>
      <c r="AO767" s="120">
        <f t="shared" si="145"/>
        <v>9.7390533161006834E-2</v>
      </c>
      <c r="AP767" s="120">
        <f t="shared" si="146"/>
        <v>0.16870510739303587</v>
      </c>
      <c r="AQ767" s="120">
        <f t="shared" si="147"/>
        <v>0.10747396855534486</v>
      </c>
      <c r="AR767" s="120">
        <f t="shared" si="148"/>
        <v>2.7222566944280439E-2</v>
      </c>
      <c r="AS767" s="120">
        <f t="shared" si="149"/>
        <v>0.15263701076435146</v>
      </c>
      <c r="AT767" s="120">
        <f t="shared" si="150"/>
        <v>7.5985520977332891E-3</v>
      </c>
      <c r="AU767" s="120">
        <f t="shared" si="151"/>
        <v>9.3960687688841735E-2</v>
      </c>
      <c r="AV767" s="120">
        <f t="shared" si="152"/>
        <v>0.15159908464375538</v>
      </c>
      <c r="AW767" s="120">
        <f t="shared" si="153"/>
        <v>0.1544170537921109</v>
      </c>
      <c r="AX767" s="120">
        <f t="shared" si="154"/>
        <v>1</v>
      </c>
      <c r="AY767" s="120">
        <f>SUMPRODUCT(AN767:AW767,幕後結果_最佳化!$Z$1005:$AI$1005)</f>
        <v>0.1178248506571544</v>
      </c>
      <c r="AZ767" s="120">
        <f>(SUMPRODUCT(AN767:AW767,MMULT(AN767:AW767,幕後結果!$AB$9:$AK$18)))*252</f>
        <v>2.6387633852900862E-2</v>
      </c>
      <c r="BA767" s="120">
        <f t="shared" si="155"/>
        <v>0.16244270944828784</v>
      </c>
      <c r="BB767" s="115">
        <f t="shared" si="156"/>
        <v>0.46123861705844083</v>
      </c>
      <c r="BC767" s="53"/>
      <c r="BD767" s="53"/>
    </row>
    <row r="768" spans="1:56">
      <c r="A768" s="88">
        <v>767</v>
      </c>
      <c r="B768" s="116">
        <v>0.16842582939403283</v>
      </c>
      <c r="C768" s="116">
        <v>0.71251042123513786</v>
      </c>
      <c r="D768" s="116">
        <v>0.61841374254781489</v>
      </c>
      <c r="E768" s="116">
        <v>0.23509341348231261</v>
      </c>
      <c r="F768" s="116">
        <v>0.9381347473179904</v>
      </c>
      <c r="G768" s="116">
        <v>0.23420772793970168</v>
      </c>
      <c r="H768" s="116">
        <v>0.95953834616980282</v>
      </c>
      <c r="I768" s="116">
        <v>0.96808230778494275</v>
      </c>
      <c r="J768" s="116">
        <v>0.53564062439063931</v>
      </c>
      <c r="K768" s="97">
        <v>0.82701606694675656</v>
      </c>
      <c r="L768" s="98"/>
      <c r="M768" s="99">
        <v>767</v>
      </c>
      <c r="N768" s="119">
        <v>-0.96040453061309672</v>
      </c>
      <c r="O768" s="119">
        <v>0.56073360088087432</v>
      </c>
      <c r="P768" s="119">
        <v>0.30131734614952072</v>
      </c>
      <c r="Q768" s="119">
        <v>-0.72217510520762684</v>
      </c>
      <c r="R768" s="119">
        <v>1.5393023301582125</v>
      </c>
      <c r="S768" s="119">
        <v>-0.72505961921960838</v>
      </c>
      <c r="T768" s="119">
        <v>1.7453537696512897</v>
      </c>
      <c r="U768" s="116">
        <v>1.8533278311292127</v>
      </c>
      <c r="V768" s="116">
        <v>8.9456967699320961E-2</v>
      </c>
      <c r="W768" s="91">
        <v>0.9424391209048435</v>
      </c>
      <c r="X768" s="53"/>
      <c r="Y768" s="92">
        <v>767</v>
      </c>
      <c r="Z768" s="116">
        <f>(幕後結果!$AB$2+幕後結果!$AB$4*幕後結果_最佳化!$N1769)*12/3</f>
        <v>-1.2788692038414426</v>
      </c>
      <c r="AA768" s="116">
        <f>(幕後結果!$AC$2+幕後結果!$AC$4*幕後結果_最佳化!$O1769)*12/3</f>
        <v>0.73987436685198338</v>
      </c>
      <c r="AB768" s="116">
        <f>(幕後結果!$AD$2+幕後結果!$AD$4*幕後結果_最佳化!$P1769)*12/3</f>
        <v>0.1155853643899251</v>
      </c>
      <c r="AC768" s="116">
        <f>(幕後結果!$AE$2+幕後結果!$AE$4*幕後結果_最佳化!$Q1769)*12/3</f>
        <v>-0.53782427346251738</v>
      </c>
      <c r="AD768" s="116">
        <f>(幕後結果!$AF$2+幕後結果!$AF$4*幕後結果_最佳化!$R1769)*12/3</f>
        <v>0.30839160365909901</v>
      </c>
      <c r="AE768" s="116">
        <f>(幕後結果!$AG$2+幕後結果!$AG$4*幕後結果_最佳化!$S1769)*12/3</f>
        <v>-0.18485146007630804</v>
      </c>
      <c r="AF768" s="116">
        <f>(幕後結果!$AH$2+幕後結果!$AH$4*幕後結果_最佳化!$T1769)*12/3</f>
        <v>0.85664696272637475</v>
      </c>
      <c r="AG768" s="116">
        <f>(幕後結果!$AI$2+幕後結果!$AI$4*幕後結果_最佳化!$U1769)*12/3</f>
        <v>0.83775156052026334</v>
      </c>
      <c r="AH768" s="116">
        <f>(幕後結果!$AJ$2+幕後結果!$AJ$4*幕後結果_最佳化!$V1769)*12/3</f>
        <v>0.47259918113968941</v>
      </c>
      <c r="AI768" s="93">
        <f>(幕後結果!$AK$2+幕後結果!$AK$4*幕後結果_最佳化!$W1769)*12/3</f>
        <v>1.208256121422481</v>
      </c>
      <c r="AJ768" s="53"/>
      <c r="AK768" s="53"/>
      <c r="AL768" s="53"/>
      <c r="AM768" s="101">
        <v>767</v>
      </c>
      <c r="AN768" s="120">
        <f t="shared" si="144"/>
        <v>0.10703538403399222</v>
      </c>
      <c r="AO768" s="120">
        <f t="shared" si="145"/>
        <v>0.12363361677426395</v>
      </c>
      <c r="AP768" s="120">
        <f t="shared" si="146"/>
        <v>3.5751964394197581E-2</v>
      </c>
      <c r="AQ768" s="120">
        <f t="shared" si="147"/>
        <v>0.11709606587748758</v>
      </c>
      <c r="AR768" s="120">
        <f t="shared" si="148"/>
        <v>4.257678263761925E-2</v>
      </c>
      <c r="AS768" s="120">
        <f t="shared" si="149"/>
        <v>3.6770870632879621E-2</v>
      </c>
      <c r="AT768" s="120">
        <f t="shared" si="150"/>
        <v>0.10364002446236256</v>
      </c>
      <c r="AU768" s="120">
        <f t="shared" si="151"/>
        <v>0.10093843195272499</v>
      </c>
      <c r="AV768" s="120">
        <f t="shared" si="152"/>
        <v>0.15104402867790873</v>
      </c>
      <c r="AW768" s="120">
        <f t="shared" si="153"/>
        <v>0.18151283055656356</v>
      </c>
      <c r="AX768" s="120">
        <f t="shared" si="154"/>
        <v>0.99999999999999989</v>
      </c>
      <c r="AY768" s="120">
        <f>SUMPRODUCT(AN768:AW768,幕後結果_最佳化!$Z$1005:$AI$1005)</f>
        <v>8.05418184613301E-2</v>
      </c>
      <c r="AZ768" s="120">
        <f>(SUMPRODUCT(AN768:AW768,MMULT(AN768:AW768,幕後結果!$AB$9:$AK$18)))*252</f>
        <v>2.6917301957645894E-2</v>
      </c>
      <c r="BA768" s="120">
        <f t="shared" si="155"/>
        <v>0.16406493213860754</v>
      </c>
      <c r="BB768" s="115">
        <f t="shared" si="156"/>
        <v>0.22943244464654416</v>
      </c>
      <c r="BC768" s="53"/>
      <c r="BD768" s="53"/>
    </row>
    <row r="769" spans="1:56">
      <c r="A769" s="88">
        <v>768</v>
      </c>
      <c r="B769" s="116">
        <v>0.53706370483008081</v>
      </c>
      <c r="C769" s="116">
        <v>0.54043788087924027</v>
      </c>
      <c r="D769" s="116">
        <v>0.47583021987674079</v>
      </c>
      <c r="E769" s="116">
        <v>0.43206943052039448</v>
      </c>
      <c r="F769" s="116">
        <v>0.78800148925275426</v>
      </c>
      <c r="G769" s="116">
        <v>0.83373828521138482</v>
      </c>
      <c r="H769" s="116">
        <v>5.9841972126754461E-2</v>
      </c>
      <c r="I769" s="116">
        <v>4.5038574426198519E-2</v>
      </c>
      <c r="J769" s="116">
        <v>6.5445876848267748E-2</v>
      </c>
      <c r="K769" s="97">
        <v>0.97545770053967917</v>
      </c>
      <c r="L769" s="98"/>
      <c r="M769" s="99">
        <v>768</v>
      </c>
      <c r="N769" s="119">
        <v>9.303898454151209E-2</v>
      </c>
      <c r="O769" s="119">
        <v>0.10153693615867687</v>
      </c>
      <c r="P769" s="119">
        <v>-6.0621764603259527E-2</v>
      </c>
      <c r="Q769" s="119">
        <v>-0.17110798030212426</v>
      </c>
      <c r="R769" s="119">
        <v>0.79950608191405359</v>
      </c>
      <c r="S769" s="119">
        <v>0.96904361268521477</v>
      </c>
      <c r="T769" s="119">
        <v>-1.5561015594814396</v>
      </c>
      <c r="U769" s="116">
        <v>-1.694990890648669</v>
      </c>
      <c r="V769" s="116">
        <v>-1.5105946664335796</v>
      </c>
      <c r="W769" s="91">
        <v>1.9678560846942328</v>
      </c>
      <c r="X769" s="53"/>
      <c r="Y769" s="92">
        <v>768</v>
      </c>
      <c r="Z769" s="116">
        <f>(幕後結果!$AB$2+幕後結果!$AB$4*幕後結果_最佳化!$N1770)*12/3</f>
        <v>0.41000842867906756</v>
      </c>
      <c r="AA769" s="116">
        <f>(幕後結果!$AC$2+幕後結果!$AC$4*幕後結果_最佳化!$O1770)*12/3</f>
        <v>0.35614791221037084</v>
      </c>
      <c r="AB769" s="116">
        <f>(幕後結果!$AD$2+幕後結果!$AD$4*幕後結果_最佳化!$P1770)*12/3</f>
        <v>1.6453125660110229E-2</v>
      </c>
      <c r="AC769" s="116">
        <f>(幕後結果!$AE$2+幕後結果!$AE$4*幕後結果_最佳化!$Q1770)*12/3</f>
        <v>-4.9652991176368566E-2</v>
      </c>
      <c r="AD769" s="116">
        <f>(幕後結果!$AF$2+幕後結果!$AF$4*幕後結果_最佳化!$R1770)*12/3</f>
        <v>2.9708044043608606E-2</v>
      </c>
      <c r="AE769" s="116">
        <f>(幕後結果!$AG$2+幕後結果!$AG$4*幕後結果_最佳化!$S1770)*12/3</f>
        <v>1.0670526912025093</v>
      </c>
      <c r="AF769" s="116">
        <f>(幕後結果!$AH$2+幕後結果!$AH$4*幕後結果_最佳化!$T1770)*12/3</f>
        <v>-0.70743194416384447</v>
      </c>
      <c r="AG769" s="116">
        <f>(幕後結果!$AI$2+幕後結果!$AI$4*幕後結果_最佳化!$U1770)*12/3</f>
        <v>-0.37210952772409972</v>
      </c>
      <c r="AH769" s="116">
        <f>(幕後結果!$AJ$2+幕後結果!$AJ$4*幕後結果_最佳化!$V1770)*12/3</f>
        <v>-1.2689320406183511</v>
      </c>
      <c r="AI769" s="93">
        <f>(幕後結果!$AK$2+幕後結果!$AK$4*幕後結果_最佳化!$W1770)*12/3</f>
        <v>0.68537113524849091</v>
      </c>
      <c r="AJ769" s="53"/>
      <c r="AK769" s="53"/>
      <c r="AL769" s="53"/>
      <c r="AM769" s="101">
        <v>768</v>
      </c>
      <c r="AN769" s="120">
        <f t="shared" si="144"/>
        <v>8.7507906723452461E-2</v>
      </c>
      <c r="AO769" s="120">
        <f t="shared" si="145"/>
        <v>0.10812186362841576</v>
      </c>
      <c r="AP769" s="120">
        <f t="shared" si="146"/>
        <v>2.0742185084240143E-3</v>
      </c>
      <c r="AQ769" s="120">
        <f t="shared" si="147"/>
        <v>0.15834675277203747</v>
      </c>
      <c r="AR769" s="120">
        <f t="shared" si="148"/>
        <v>0.15707122549735972</v>
      </c>
      <c r="AS769" s="120">
        <f t="shared" si="149"/>
        <v>0.1131958573307268</v>
      </c>
      <c r="AT769" s="120">
        <f t="shared" si="150"/>
        <v>5.4885242287956264E-2</v>
      </c>
      <c r="AU769" s="120">
        <f t="shared" si="151"/>
        <v>5.4389653859363687E-2</v>
      </c>
      <c r="AV769" s="120">
        <f t="shared" si="152"/>
        <v>0.19486163258081066</v>
      </c>
      <c r="AW769" s="120">
        <f t="shared" si="153"/>
        <v>6.954564681145313E-2</v>
      </c>
      <c r="AX769" s="120">
        <f t="shared" si="154"/>
        <v>1</v>
      </c>
      <c r="AY769" s="120">
        <f>SUMPRODUCT(AN769:AW769,幕後結果_最佳化!$Z$1005:$AI$1005)</f>
        <v>2.2106505570833494E-2</v>
      </c>
      <c r="AZ769" s="120">
        <f>(SUMPRODUCT(AN769:AW769,MMULT(AN769:AW769,幕後結果!$AB$9:$AK$18)))*252</f>
        <v>2.6134695693021875E-2</v>
      </c>
      <c r="BA769" s="120">
        <f t="shared" si="155"/>
        <v>0.16166228902567809</v>
      </c>
      <c r="BB769" s="115">
        <f t="shared" si="156"/>
        <v>-0.12862303604932696</v>
      </c>
      <c r="BC769" s="53"/>
      <c r="BD769" s="53"/>
    </row>
    <row r="770" spans="1:56">
      <c r="A770" s="88">
        <v>769</v>
      </c>
      <c r="B770" s="116">
        <v>0.40025177862914751</v>
      </c>
      <c r="C770" s="116">
        <v>0.46118822522181979</v>
      </c>
      <c r="D770" s="116">
        <v>0.62059342097659886</v>
      </c>
      <c r="E770" s="116">
        <v>0.11413956925737923</v>
      </c>
      <c r="F770" s="116">
        <v>0.93962226791560299</v>
      </c>
      <c r="G770" s="116">
        <v>0.89366685347024299</v>
      </c>
      <c r="H770" s="116">
        <v>0.38165941394557912</v>
      </c>
      <c r="I770" s="116">
        <v>0.39875670771811178</v>
      </c>
      <c r="J770" s="116">
        <v>0.38204977705745891</v>
      </c>
      <c r="K770" s="97">
        <v>0.20778721247941689</v>
      </c>
      <c r="L770" s="98"/>
      <c r="M770" s="99">
        <v>769</v>
      </c>
      <c r="N770" s="119">
        <v>-0.25269545895383638</v>
      </c>
      <c r="O770" s="119">
        <v>-9.7440667409944837E-2</v>
      </c>
      <c r="P770" s="119">
        <v>0.3070396953117423</v>
      </c>
      <c r="Q770" s="119">
        <v>-1.2048035777297161</v>
      </c>
      <c r="R770" s="119">
        <v>1.551610437665641</v>
      </c>
      <c r="S770" s="119">
        <v>1.2462672607781635</v>
      </c>
      <c r="T770" s="119">
        <v>-0.30112545916181394</v>
      </c>
      <c r="U770" s="116">
        <v>-0.25656653000681973</v>
      </c>
      <c r="V770" s="116">
        <v>-0.30010173724541739</v>
      </c>
      <c r="W770" s="91">
        <v>-0.81412311525923742</v>
      </c>
      <c r="X770" s="53"/>
      <c r="Y770" s="92">
        <v>769</v>
      </c>
      <c r="Z770" s="116">
        <f>(幕後結果!$AB$2+幕後結果!$AB$4*幕後結果_最佳化!$N1771)*12/3</f>
        <v>-0.14427204294690615</v>
      </c>
      <c r="AA770" s="116">
        <f>(幕後結果!$AC$2+幕後結果!$AC$4*幕後結果_最佳化!$O1771)*12/3</f>
        <v>0.23121076572941826</v>
      </c>
      <c r="AB770" s="116">
        <f>(幕後結果!$AD$2+幕後結果!$AD$4*幕後結果_最佳化!$P1771)*12/3</f>
        <v>0.21807056150764201</v>
      </c>
      <c r="AC770" s="116">
        <f>(幕後結果!$AE$2+幕後結果!$AE$4*幕後結果_最佳化!$Q1771)*12/3</f>
        <v>-0.82491182100340321</v>
      </c>
      <c r="AD770" s="116">
        <f>(幕後結果!$AF$2+幕後結果!$AF$4*幕後結果_最佳化!$R1771)*12/3</f>
        <v>0.4318504153173322</v>
      </c>
      <c r="AE770" s="116">
        <f>(幕後結果!$AG$2+幕後結果!$AG$4*幕後結果_最佳化!$S1771)*12/3</f>
        <v>0.91304735917356827</v>
      </c>
      <c r="AF770" s="116">
        <f>(幕後結果!$AH$2+幕後結果!$AH$4*幕後結果_最佳化!$T1771)*12/3</f>
        <v>-0.12264125927767582</v>
      </c>
      <c r="AG770" s="116">
        <f>(幕後結果!$AI$2+幕後結果!$AI$4*幕後結果_最佳化!$U1771)*12/3</f>
        <v>0.19731217726651459</v>
      </c>
      <c r="AH770" s="116">
        <f>(幕後結果!$AJ$2+幕後結果!$AJ$4*幕後結果_最佳化!$V1771)*12/3</f>
        <v>-0.25005458440177297</v>
      </c>
      <c r="AI770" s="93">
        <f>(幕後結果!$AK$2+幕後結果!$AK$4*幕後結果_最佳化!$W1771)*12/3</f>
        <v>-7.3731323145518279E-2</v>
      </c>
      <c r="AJ770" s="53"/>
      <c r="AK770" s="53"/>
      <c r="AL770" s="53"/>
      <c r="AM770" s="101">
        <v>769</v>
      </c>
      <c r="AN770" s="120">
        <f t="shared" si="144"/>
        <v>8.025847311943575E-2</v>
      </c>
      <c r="AO770" s="120">
        <f t="shared" si="145"/>
        <v>0.12777447570044212</v>
      </c>
      <c r="AP770" s="120">
        <f t="shared" si="146"/>
        <v>0.16711469075891772</v>
      </c>
      <c r="AQ770" s="120">
        <f t="shared" si="147"/>
        <v>0.17827191207523038</v>
      </c>
      <c r="AR770" s="120">
        <f t="shared" si="148"/>
        <v>3.8981939278268873E-3</v>
      </c>
      <c r="AS770" s="120">
        <f t="shared" si="149"/>
        <v>6.2397038164298139E-2</v>
      </c>
      <c r="AT770" s="120">
        <f t="shared" si="150"/>
        <v>0.13003435523788304</v>
      </c>
      <c r="AU770" s="120">
        <f t="shared" si="151"/>
        <v>0.17728457641026704</v>
      </c>
      <c r="AV770" s="120">
        <f t="shared" si="152"/>
        <v>7.0243940874040928E-2</v>
      </c>
      <c r="AW770" s="120">
        <f t="shared" si="153"/>
        <v>2.7223437316580773E-3</v>
      </c>
      <c r="AX770" s="120">
        <f t="shared" si="154"/>
        <v>1.0000000000000002</v>
      </c>
      <c r="AY770" s="120">
        <f>SUMPRODUCT(AN770:AW770,幕後結果_最佳化!$Z$1005:$AI$1005)</f>
        <v>8.708945177860565E-2</v>
      </c>
      <c r="AZ770" s="120">
        <f>(SUMPRODUCT(AN770:AW770,MMULT(AN770:AW770,幕後結果!$AB$9:$AK$18)))*252</f>
        <v>2.5582986239265974E-2</v>
      </c>
      <c r="BA770" s="120">
        <f t="shared" si="155"/>
        <v>0.1599468231609055</v>
      </c>
      <c r="BB770" s="115">
        <f t="shared" si="156"/>
        <v>0.27627589535899277</v>
      </c>
      <c r="BC770" s="53"/>
      <c r="BD770" s="53"/>
    </row>
    <row r="771" spans="1:56">
      <c r="A771" s="88">
        <v>770</v>
      </c>
      <c r="B771" s="116">
        <v>0.75348891442395227</v>
      </c>
      <c r="C771" s="116">
        <v>0.70509820546663793</v>
      </c>
      <c r="D771" s="116">
        <v>0.68807693109248036</v>
      </c>
      <c r="E771" s="116">
        <v>0.58001029835103157</v>
      </c>
      <c r="F771" s="116">
        <v>0.79702668457362824</v>
      </c>
      <c r="G771" s="116">
        <v>0.38434631758945548</v>
      </c>
      <c r="H771" s="116">
        <v>0.23889705591864008</v>
      </c>
      <c r="I771" s="116">
        <v>0.81193822594463527</v>
      </c>
      <c r="J771" s="116">
        <v>0.27744843372542038</v>
      </c>
      <c r="K771" s="97">
        <v>3.2127369925141869E-2</v>
      </c>
      <c r="L771" s="98"/>
      <c r="M771" s="99">
        <v>770</v>
      </c>
      <c r="N771" s="119">
        <v>0.6855099704815123</v>
      </c>
      <c r="O771" s="119">
        <v>0.53912067711751555</v>
      </c>
      <c r="P771" s="119">
        <v>0.49040669819010918</v>
      </c>
      <c r="Q771" s="119">
        <v>0.20191982485228049</v>
      </c>
      <c r="R771" s="119">
        <v>0.83104779271413753</v>
      </c>
      <c r="S771" s="119">
        <v>-0.29408541542741334</v>
      </c>
      <c r="T771" s="119">
        <v>-0.70985491366058817</v>
      </c>
      <c r="U771" s="116">
        <v>0.88506134159290939</v>
      </c>
      <c r="V771" s="116">
        <v>-0.59043825847186315</v>
      </c>
      <c r="W771" s="91">
        <v>-1.8504081874207465</v>
      </c>
      <c r="X771" s="53"/>
      <c r="Y771" s="92">
        <v>770</v>
      </c>
      <c r="Z771" s="116">
        <f>(幕後結果!$AB$2+幕後結果!$AB$4*幕後結果_最佳化!$N1772)*12/3</f>
        <v>1.3598562199245101</v>
      </c>
      <c r="AA771" s="116">
        <f>(幕後結果!$AC$2+幕後結果!$AC$4*幕後結果_最佳化!$O1772)*12/3</f>
        <v>0.63955435754459466</v>
      </c>
      <c r="AB771" s="116">
        <f>(幕後結果!$AD$2+幕後結果!$AD$4*幕後結果_最佳化!$P1772)*12/3</f>
        <v>0.58907948125642062</v>
      </c>
      <c r="AC771" s="116">
        <f>(幕後結果!$AE$2+幕後結果!$AE$4*幕後結果_最佳化!$Q1772)*12/3</f>
        <v>0.40964296448925192</v>
      </c>
      <c r="AD771" s="116">
        <f>(幕後結果!$AF$2+幕後結果!$AF$4*幕後結果_最佳化!$R1772)*12/3</f>
        <v>0.20729655016195481</v>
      </c>
      <c r="AE771" s="116">
        <f>(幕後結果!$AG$2+幕後結果!$AG$4*幕後結果_最佳化!$S1772)*12/3</f>
        <v>0.53519252853119481</v>
      </c>
      <c r="AF771" s="116">
        <f>(幕後結果!$AH$2+幕後結果!$AH$4*幕後結果_最佳化!$T1772)*12/3</f>
        <v>-0.17800717587187551</v>
      </c>
      <c r="AG771" s="116">
        <f>(幕後結果!$AI$2+幕後結果!$AI$4*幕後結果_最佳化!$U1772)*12/3</f>
        <v>0.52965012967964864</v>
      </c>
      <c r="AH771" s="116">
        <f>(幕後結果!$AJ$2+幕後結果!$AJ$4*幕後結果_最佳化!$V1772)*12/3</f>
        <v>-0.14824583319653117</v>
      </c>
      <c r="AI771" s="93">
        <f>(幕後結果!$AK$2+幕後結果!$AK$4*幕後結果_最佳化!$W1772)*12/3</f>
        <v>-0.53782821167131101</v>
      </c>
      <c r="AJ771" s="53"/>
      <c r="AK771" s="53"/>
      <c r="AL771" s="53"/>
      <c r="AM771" s="101">
        <v>770</v>
      </c>
      <c r="AN771" s="120">
        <f t="shared" si="144"/>
        <v>2.8890683048307702E-2</v>
      </c>
      <c r="AO771" s="120">
        <f t="shared" si="145"/>
        <v>5.2227187552416982E-2</v>
      </c>
      <c r="AP771" s="120">
        <f t="shared" si="146"/>
        <v>0.12451345840618498</v>
      </c>
      <c r="AQ771" s="120">
        <f t="shared" si="147"/>
        <v>0.15409038391354085</v>
      </c>
      <c r="AR771" s="120">
        <f t="shared" si="148"/>
        <v>6.0518909366725583E-2</v>
      </c>
      <c r="AS771" s="120">
        <f t="shared" si="149"/>
        <v>9.4771307866679255E-2</v>
      </c>
      <c r="AT771" s="120">
        <f t="shared" si="150"/>
        <v>0.21248265769429589</v>
      </c>
      <c r="AU771" s="120">
        <f t="shared" si="151"/>
        <v>7.7731002043106484E-2</v>
      </c>
      <c r="AV771" s="120">
        <f t="shared" si="152"/>
        <v>0.10498308747134859</v>
      </c>
      <c r="AW771" s="120">
        <f t="shared" si="153"/>
        <v>8.9791322637393631E-2</v>
      </c>
      <c r="AX771" s="120">
        <f t="shared" si="154"/>
        <v>0.99999999999999989</v>
      </c>
      <c r="AY771" s="120">
        <f>SUMPRODUCT(AN771:AW771,幕後結果_最佳化!$Z$1005:$AI$1005)</f>
        <v>5.0933558167540589E-2</v>
      </c>
      <c r="AZ771" s="120">
        <f>(SUMPRODUCT(AN771:AW771,MMULT(AN771:AW771,幕後結果!$AB$9:$AK$18)))*252</f>
        <v>2.2250394278299616E-2</v>
      </c>
      <c r="BA771" s="120">
        <f t="shared" si="155"/>
        <v>0.14916566051977115</v>
      </c>
      <c r="BB771" s="115">
        <f t="shared" si="156"/>
        <v>5.3856619141077589E-2</v>
      </c>
      <c r="BC771" s="53"/>
      <c r="BD771" s="53"/>
    </row>
    <row r="772" spans="1:56">
      <c r="A772" s="88">
        <v>771</v>
      </c>
      <c r="B772" s="116">
        <v>0.84710989390445057</v>
      </c>
      <c r="C772" s="116">
        <v>0.9968994450915496</v>
      </c>
      <c r="D772" s="116">
        <v>0.57972996307033942</v>
      </c>
      <c r="E772" s="116">
        <v>0.58676944999665803</v>
      </c>
      <c r="F772" s="116">
        <v>7.4768128911177456E-2</v>
      </c>
      <c r="G772" s="116">
        <v>0.55807880408057042</v>
      </c>
      <c r="H772" s="116">
        <v>0.94702534701511087</v>
      </c>
      <c r="I772" s="116">
        <v>0.11198254342530145</v>
      </c>
      <c r="J772" s="116">
        <v>0.91129559184017395</v>
      </c>
      <c r="K772" s="97">
        <v>0.19669519465972218</v>
      </c>
      <c r="L772" s="98"/>
      <c r="M772" s="99">
        <v>771</v>
      </c>
      <c r="N772" s="119">
        <v>1.0241165839825417</v>
      </c>
      <c r="O772" s="119">
        <v>2.7369532851807183</v>
      </c>
      <c r="P772" s="119">
        <v>0.20120270832807555</v>
      </c>
      <c r="Q772" s="119">
        <v>0.21924256482568841</v>
      </c>
      <c r="R772" s="119">
        <v>-1.4411714292952826</v>
      </c>
      <c r="S772" s="119">
        <v>0.14610006913785351</v>
      </c>
      <c r="T772" s="119">
        <v>1.6166710510145368</v>
      </c>
      <c r="U772" s="116">
        <v>-1.2160520709449991</v>
      </c>
      <c r="V772" s="116">
        <v>1.3487763405025417</v>
      </c>
      <c r="W772" s="91">
        <v>-0.85348502365410972</v>
      </c>
      <c r="X772" s="53"/>
      <c r="Y772" s="92">
        <v>771</v>
      </c>
      <c r="Z772" s="116">
        <f>(幕後結果!$AB$2+幕後結果!$AB$4*幕後結果_最佳化!$N1773)*12/3</f>
        <v>1.9027093748765116</v>
      </c>
      <c r="AA772" s="116">
        <f>(幕後結果!$AC$2+幕後結果!$AC$4*幕後結果_最佳化!$O1773)*12/3</f>
        <v>2.1989012572279649</v>
      </c>
      <c r="AB772" s="116">
        <f>(幕後結果!$AD$2+幕後結果!$AD$4*幕後結果_最佳化!$P1773)*12/3</f>
        <v>0.57832461419761572</v>
      </c>
      <c r="AC772" s="116">
        <f>(幕後結果!$AE$2+幕後結果!$AE$4*幕後結果_最佳化!$Q1773)*12/3</f>
        <v>0.56277192744320315</v>
      </c>
      <c r="AD772" s="116">
        <f>(幕後結果!$AF$2+幕後結果!$AF$4*幕後結果_最佳化!$R1773)*12/3</f>
        <v>-1.0561648036297453</v>
      </c>
      <c r="AE772" s="116">
        <f>(幕後結果!$AG$2+幕後結果!$AG$4*幕後結果_最佳化!$S1773)*12/3</f>
        <v>1.0801097698494746</v>
      </c>
      <c r="AF772" s="116">
        <f>(幕後結果!$AH$2+幕後結果!$AH$4*幕後結果_最佳化!$T1773)*12/3</f>
        <v>1.0341337696510764</v>
      </c>
      <c r="AG772" s="116">
        <f>(幕後結果!$AI$2+幕後結果!$AI$4*幕後結果_最佳化!$U1773)*12/3</f>
        <v>-0.16809026766662413</v>
      </c>
      <c r="AH772" s="116">
        <f>(幕後結果!$AJ$2+幕後結果!$AJ$4*幕後結果_最佳化!$V1773)*12/3</f>
        <v>0.50694341652976616</v>
      </c>
      <c r="AI772" s="93">
        <f>(幕後結果!$AK$2+幕後結果!$AK$4*幕後結果_最佳化!$W1773)*12/3</f>
        <v>-6.6346321922238494E-2</v>
      </c>
      <c r="AJ772" s="53"/>
      <c r="AK772" s="53"/>
      <c r="AL772" s="53"/>
      <c r="AM772" s="101">
        <v>771</v>
      </c>
      <c r="AN772" s="120">
        <f t="shared" ref="AN772:AN835" si="157">B1773/SUM($B1773:$K1773)</f>
        <v>4.3678905991798529E-2</v>
      </c>
      <c r="AO772" s="120">
        <f t="shared" ref="AO772:AO835" si="158">C1773/SUM($B1773:$K1773)</f>
        <v>0.15033542167452157</v>
      </c>
      <c r="AP772" s="120">
        <f t="shared" ref="AP772:AP835" si="159">D1773/SUM($B1773:$K1773)</f>
        <v>0.19634124018970059</v>
      </c>
      <c r="AQ772" s="120">
        <f t="shared" ref="AQ772:AQ835" si="160">E1773/SUM($B1773:$K1773)</f>
        <v>5.9614770242028957E-2</v>
      </c>
      <c r="AR772" s="120">
        <f t="shared" ref="AR772:AR835" si="161">F1773/SUM($B1773:$K1773)</f>
        <v>3.5650209823405797E-2</v>
      </c>
      <c r="AS772" s="120">
        <f t="shared" ref="AS772:AS835" si="162">G1773/SUM($B1773:$K1773)</f>
        <v>5.4086485198618674E-2</v>
      </c>
      <c r="AT772" s="120">
        <f t="shared" ref="AT772:AT835" si="163">H1773/SUM($B1773:$K1773)</f>
        <v>0.21224078213503358</v>
      </c>
      <c r="AU772" s="120">
        <f t="shared" ref="AU772:AU835" si="164">I1773/SUM($B1773:$K1773)</f>
        <v>0.1067973122374903</v>
      </c>
      <c r="AV772" s="120">
        <f t="shared" ref="AV772:AV835" si="165">J1773/SUM($B1773:$K1773)</f>
        <v>7.3610066194714274E-2</v>
      </c>
      <c r="AW772" s="120">
        <f t="shared" ref="AW772:AW835" si="166">K1773/SUM($B1773:$K1773)</f>
        <v>6.7644806312687572E-2</v>
      </c>
      <c r="AX772" s="120">
        <f t="shared" ref="AX772:AX835" si="167">SUM(AN772:AW772)</f>
        <v>0.99999999999999978</v>
      </c>
      <c r="AY772" s="120">
        <f>SUMPRODUCT(AN772:AW772,幕後結果_最佳化!$Z$1005:$AI$1005)</f>
        <v>7.1820742197996612E-2</v>
      </c>
      <c r="AZ772" s="120">
        <f>(SUMPRODUCT(AN772:AW772,MMULT(AN772:AW772,幕後結果!$AB$9:$AK$18)))*252</f>
        <v>2.2281420899603166E-2</v>
      </c>
      <c r="BA772" s="120">
        <f t="shared" ref="BA772:BA835" si="168">AZ772^0.5</f>
        <v>0.14926962483909165</v>
      </c>
      <c r="BB772" s="115">
        <f t="shared" ref="BB772:BB835" si="169">(AY772-$BC$2)/$BA772</f>
        <v>0.19374834115897549</v>
      </c>
      <c r="BC772" s="53"/>
      <c r="BD772" s="53"/>
    </row>
    <row r="773" spans="1:56">
      <c r="A773" s="88">
        <v>772</v>
      </c>
      <c r="B773" s="116">
        <v>0.2326213803727466</v>
      </c>
      <c r="C773" s="116">
        <v>0.7892302968401228</v>
      </c>
      <c r="D773" s="116">
        <v>0.76822591026509279</v>
      </c>
      <c r="E773" s="116">
        <v>0.88754965538120345</v>
      </c>
      <c r="F773" s="116">
        <v>0.1906678030341824</v>
      </c>
      <c r="G773" s="116">
        <v>0.17528779580343024</v>
      </c>
      <c r="H773" s="116">
        <v>0.31375277832382342</v>
      </c>
      <c r="I773" s="116">
        <v>2.2476725074527693E-2</v>
      </c>
      <c r="J773" s="116">
        <v>0.28214636740277821</v>
      </c>
      <c r="K773" s="97">
        <v>0.76736223532060155</v>
      </c>
      <c r="L773" s="98"/>
      <c r="M773" s="99">
        <v>772</v>
      </c>
      <c r="N773" s="119">
        <v>-0.73024120355761035</v>
      </c>
      <c r="O773" s="119">
        <v>0.80375340185283506</v>
      </c>
      <c r="P773" s="119">
        <v>0.73301680560396154</v>
      </c>
      <c r="Q773" s="119">
        <v>1.2135995231537788</v>
      </c>
      <c r="R773" s="119">
        <v>-0.87543804619948296</v>
      </c>
      <c r="S773" s="119">
        <v>-0.93347341283036644</v>
      </c>
      <c r="T773" s="119">
        <v>-0.48524078161098666</v>
      </c>
      <c r="U773" s="116">
        <v>-2.0050897773446734</v>
      </c>
      <c r="V773" s="116">
        <v>-0.57647711374373167</v>
      </c>
      <c r="W773" s="91">
        <v>0.73018758640491777</v>
      </c>
      <c r="X773" s="53"/>
      <c r="Y773" s="92">
        <v>772</v>
      </c>
      <c r="Z773" s="116">
        <f>(幕後結果!$AB$2+幕後結果!$AB$4*幕後結果_最佳化!$N1774)*12/3</f>
        <v>-0.90987201576395604</v>
      </c>
      <c r="AA773" s="116">
        <f>(幕後結果!$AC$2+幕後結果!$AC$4*幕後結果_最佳化!$O1774)*12/3</f>
        <v>0.90236418913483829</v>
      </c>
      <c r="AB773" s="116">
        <f>(幕後結果!$AD$2+幕後結果!$AD$4*幕後結果_最佳化!$P1774)*12/3</f>
        <v>0.51086177651929354</v>
      </c>
      <c r="AC773" s="116">
        <f>(幕後結果!$AE$2+幕後結果!$AE$4*幕後結果_最佳化!$Q1774)*12/3</f>
        <v>0.98982685664475323</v>
      </c>
      <c r="AD773" s="116">
        <f>(幕後結果!$AF$2+幕後結果!$AF$4*幕後結果_最佳化!$R1774)*12/3</f>
        <v>-0.93125274421633319</v>
      </c>
      <c r="AE773" s="116">
        <f>(幕後結果!$AG$2+幕後結果!$AG$4*幕後結果_最佳化!$S1774)*12/3</f>
        <v>0.34932175882284539</v>
      </c>
      <c r="AF773" s="116">
        <f>(幕後結果!$AH$2+幕後結果!$AH$4*幕後結果_最佳化!$T1774)*12/3</f>
        <v>-0.22581609697859553</v>
      </c>
      <c r="AG773" s="116">
        <f>(幕後結果!$AI$2+幕後結果!$AI$4*幕後結果_最佳化!$U1774)*12/3</f>
        <v>-0.74185403964687324</v>
      </c>
      <c r="AH773" s="116">
        <f>(幕後結果!$AJ$2+幕後結果!$AJ$4*幕後結果_最佳化!$V1774)*12/3</f>
        <v>-0.95945196484372486</v>
      </c>
      <c r="AI773" s="93">
        <f>(幕後結果!$AK$2+幕後結果!$AK$4*幕後結果_最佳化!$W1774)*12/3</f>
        <v>3.7101271951033854E-3</v>
      </c>
      <c r="AJ773" s="53"/>
      <c r="AK773" s="53"/>
      <c r="AL773" s="53"/>
      <c r="AM773" s="101">
        <v>772</v>
      </c>
      <c r="AN773" s="120">
        <f t="shared" si="157"/>
        <v>0.13998594157231128</v>
      </c>
      <c r="AO773" s="120">
        <f t="shared" si="158"/>
        <v>8.0244939465637405E-2</v>
      </c>
      <c r="AP773" s="120">
        <f t="shared" si="159"/>
        <v>5.1086743666450309E-2</v>
      </c>
      <c r="AQ773" s="120">
        <f t="shared" si="160"/>
        <v>0.1044891864273728</v>
      </c>
      <c r="AR773" s="120">
        <f t="shared" si="161"/>
        <v>0.13665964716996057</v>
      </c>
      <c r="AS773" s="120">
        <f t="shared" si="162"/>
        <v>0.16060941898918524</v>
      </c>
      <c r="AT773" s="120">
        <f t="shared" si="163"/>
        <v>0.13600250743559833</v>
      </c>
      <c r="AU773" s="120">
        <f t="shared" si="164"/>
        <v>0.14872017916343688</v>
      </c>
      <c r="AV773" s="120">
        <f t="shared" si="165"/>
        <v>1.3218548738419903E-2</v>
      </c>
      <c r="AW773" s="120">
        <f t="shared" si="166"/>
        <v>2.8982887371627256E-2</v>
      </c>
      <c r="AX773" s="120">
        <f t="shared" si="167"/>
        <v>1</v>
      </c>
      <c r="AY773" s="120">
        <f>SUMPRODUCT(AN773:AW773,幕後結果_最佳化!$Z$1005:$AI$1005)</f>
        <v>0.10124763717179759</v>
      </c>
      <c r="AZ773" s="120">
        <f>(SUMPRODUCT(AN773:AW773,MMULT(AN773:AW773,幕後結果!$AB$9:$AK$18)))*252</f>
        <v>2.8699364709566084E-2</v>
      </c>
      <c r="BA773" s="120">
        <f t="shared" si="168"/>
        <v>0.16940886845016728</v>
      </c>
      <c r="BB773" s="115">
        <f t="shared" si="169"/>
        <v>0.34441902425527932</v>
      </c>
      <c r="BC773" s="53"/>
      <c r="BD773" s="53"/>
    </row>
    <row r="774" spans="1:56">
      <c r="A774" s="88">
        <v>773</v>
      </c>
      <c r="B774" s="116">
        <v>0.30242122737263588</v>
      </c>
      <c r="C774" s="116">
        <v>0.18282635442321893</v>
      </c>
      <c r="D774" s="116">
        <v>8.6196422613015189E-2</v>
      </c>
      <c r="E774" s="116">
        <v>0.62492336132183879</v>
      </c>
      <c r="F774" s="116">
        <v>0.39591621384059827</v>
      </c>
      <c r="G774" s="116">
        <v>7.529578732876363E-2</v>
      </c>
      <c r="H774" s="116">
        <v>0.48902438082985533</v>
      </c>
      <c r="I774" s="116">
        <v>4.3033816101891498E-2</v>
      </c>
      <c r="J774" s="116">
        <v>0.40099193151364143</v>
      </c>
      <c r="K774" s="97">
        <v>0.79595514751443996</v>
      </c>
      <c r="L774" s="98"/>
      <c r="M774" s="99">
        <v>773</v>
      </c>
      <c r="N774" s="119">
        <v>-0.51744943991788606</v>
      </c>
      <c r="O774" s="119">
        <v>-0.90464646902205315</v>
      </c>
      <c r="P774" s="119">
        <v>-1.3645553537858377</v>
      </c>
      <c r="Q774" s="119">
        <v>0.31843726171603315</v>
      </c>
      <c r="R774" s="119">
        <v>-0.26393185664763197</v>
      </c>
      <c r="S774" s="119">
        <v>-1.4374450544127595</v>
      </c>
      <c r="T774" s="119">
        <v>-2.7515268871800239E-2</v>
      </c>
      <c r="U774" s="116">
        <v>-1.7165160540171411</v>
      </c>
      <c r="V774" s="116">
        <v>-0.25078044260317506</v>
      </c>
      <c r="W774" s="91">
        <v>0.82726000952482837</v>
      </c>
      <c r="X774" s="53"/>
      <c r="Y774" s="92">
        <v>773</v>
      </c>
      <c r="Z774" s="116">
        <f>(幕後結果!$AB$2+幕後結果!$AB$4*幕後結果_最佳化!$N1775)*12/3</f>
        <v>-0.56872486850283577</v>
      </c>
      <c r="AA774" s="116">
        <f>(幕後結果!$AC$2+幕後結果!$AC$4*幕後結果_最佳化!$O1775)*12/3</f>
        <v>-0.3342616611029598</v>
      </c>
      <c r="AB774" s="116">
        <f>(幕後結果!$AD$2+幕後結果!$AD$4*幕後結果_最佳化!$P1775)*12/3</f>
        <v>-1.1784697212364419</v>
      </c>
      <c r="AC774" s="116">
        <f>(幕後結果!$AE$2+幕後結果!$AE$4*幕後結果_最佳化!$Q1775)*12/3</f>
        <v>-8.1621281869384832E-3</v>
      </c>
      <c r="AD774" s="116">
        <f>(幕後結果!$AF$2+幕後結果!$AF$4*幕後結果_最佳化!$R1775)*12/3</f>
        <v>-0.80404956587549625</v>
      </c>
      <c r="AE774" s="116">
        <f>(幕後結果!$AG$2+幕後結果!$AG$4*幕後結果_最佳化!$S1775)*12/3</f>
        <v>-0.45891896917665465</v>
      </c>
      <c r="AF774" s="116">
        <f>(幕後結果!$AH$2+幕後結果!$AH$4*幕後結果_最佳化!$T1775)*12/3</f>
        <v>-0.24798579784721239</v>
      </c>
      <c r="AG774" s="116">
        <f>(幕後結果!$AI$2+幕後結果!$AI$4*幕後結果_最佳化!$U1775)*12/3</f>
        <v>-0.94963796594280536</v>
      </c>
      <c r="AH774" s="116">
        <f>(幕後結果!$AJ$2+幕後結果!$AJ$4*幕後結果_最佳化!$V1775)*12/3</f>
        <v>-1.1326609204380818</v>
      </c>
      <c r="AI774" s="93">
        <f>(幕後結果!$AK$2+幕後結果!$AK$4*幕後結果_最佳化!$W1775)*12/3</f>
        <v>-8.0702097810222806E-2</v>
      </c>
      <c r="AJ774" s="53"/>
      <c r="AK774" s="53"/>
      <c r="AL774" s="53"/>
      <c r="AM774" s="101">
        <v>773</v>
      </c>
      <c r="AN774" s="120">
        <f t="shared" si="157"/>
        <v>4.1173085063543301E-3</v>
      </c>
      <c r="AO774" s="120">
        <f t="shared" si="158"/>
        <v>0.14742486177759598</v>
      </c>
      <c r="AP774" s="120">
        <f t="shared" si="159"/>
        <v>0.13854017603650698</v>
      </c>
      <c r="AQ774" s="120">
        <f t="shared" si="160"/>
        <v>0.13292317057939745</v>
      </c>
      <c r="AR774" s="120">
        <f t="shared" si="161"/>
        <v>0.12903844424461666</v>
      </c>
      <c r="AS774" s="120">
        <f t="shared" si="162"/>
        <v>0.11371784385613723</v>
      </c>
      <c r="AT774" s="120">
        <f t="shared" si="163"/>
        <v>6.1644227274345827E-2</v>
      </c>
      <c r="AU774" s="120">
        <f t="shared" si="164"/>
        <v>0.1455701683431942</v>
      </c>
      <c r="AV774" s="120">
        <f t="shared" si="165"/>
        <v>3.2292615812096546E-2</v>
      </c>
      <c r="AW774" s="120">
        <f t="shared" si="166"/>
        <v>9.4731183569754601E-2</v>
      </c>
      <c r="AX774" s="120">
        <f t="shared" si="167"/>
        <v>0.99999999999999989</v>
      </c>
      <c r="AY774" s="120">
        <f>SUMPRODUCT(AN774:AW774,幕後結果_最佳化!$Z$1005:$AI$1005)</f>
        <v>7.4331939646812159E-2</v>
      </c>
      <c r="AZ774" s="120">
        <f>(SUMPRODUCT(AN774:AW774,MMULT(AN774:AW774,幕後結果!$AB$9:$AK$18)))*252</f>
        <v>2.0368891850126129E-2</v>
      </c>
      <c r="BA774" s="120">
        <f t="shared" si="168"/>
        <v>0.14271962671660171</v>
      </c>
      <c r="BB774" s="115">
        <f t="shared" si="169"/>
        <v>0.22023557915567243</v>
      </c>
      <c r="BC774" s="53"/>
      <c r="BD774" s="53"/>
    </row>
    <row r="775" spans="1:56">
      <c r="A775" s="88">
        <v>774</v>
      </c>
      <c r="B775" s="116">
        <v>0.99808020481423831</v>
      </c>
      <c r="C775" s="116">
        <v>0.39501183370255988</v>
      </c>
      <c r="D775" s="116">
        <v>0.94338217311365935</v>
      </c>
      <c r="E775" s="116">
        <v>0.1072426739703336</v>
      </c>
      <c r="F775" s="116">
        <v>0.35134803632339517</v>
      </c>
      <c r="G775" s="116">
        <v>0.71825145686478287</v>
      </c>
      <c r="H775" s="116">
        <v>1.910886928546307E-2</v>
      </c>
      <c r="I775" s="116">
        <v>0.74638029872231804</v>
      </c>
      <c r="J775" s="116">
        <v>0.56014116694880944</v>
      </c>
      <c r="K775" s="97">
        <v>0.946341722456848</v>
      </c>
      <c r="L775" s="98"/>
      <c r="M775" s="99">
        <v>774</v>
      </c>
      <c r="N775" s="119">
        <v>2.8910483554277056</v>
      </c>
      <c r="O775" s="119">
        <v>-0.26627987990518037</v>
      </c>
      <c r="P775" s="119">
        <v>1.5838157512983071</v>
      </c>
      <c r="Q775" s="119">
        <v>-1.2413259882843699</v>
      </c>
      <c r="R775" s="119">
        <v>-0.38168359115972805</v>
      </c>
      <c r="S775" s="119">
        <v>0.57765497025434243</v>
      </c>
      <c r="T775" s="119">
        <v>-2.0725117826238595</v>
      </c>
      <c r="U775" s="116">
        <v>0.66314232970540077</v>
      </c>
      <c r="V775" s="116">
        <v>0.15132713376090443</v>
      </c>
      <c r="W775" s="91">
        <v>1.610372524251948</v>
      </c>
      <c r="X775" s="53"/>
      <c r="Y775" s="92">
        <v>774</v>
      </c>
      <c r="Z775" s="116">
        <f>(幕後結果!$AB$2+幕後結果!$AB$4*幕後結果_最佳化!$N1776)*12/3</f>
        <v>4.8957690547520647</v>
      </c>
      <c r="AA775" s="116">
        <f>(幕後結果!$AC$2+幕後結果!$AC$4*幕後結果_最佳化!$O1776)*12/3</f>
        <v>-5.1917444299571514E-2</v>
      </c>
      <c r="AB775" s="116">
        <f>(幕後結果!$AD$2+幕後結果!$AD$4*幕後結果_最佳化!$P1776)*12/3</f>
        <v>1.8208829849722088</v>
      </c>
      <c r="AC775" s="116">
        <f>(幕後結果!$AE$2+幕後結果!$AE$4*幕後結果_最佳化!$Q1776)*12/3</f>
        <v>-0.22837902921602149</v>
      </c>
      <c r="AD775" s="116">
        <f>(幕後結果!$AF$2+幕後結果!$AF$4*幕後結果_最佳化!$R1776)*12/3</f>
        <v>1.7723964002987092E-2</v>
      </c>
      <c r="AE775" s="116">
        <f>(幕後結果!$AG$2+幕後結果!$AG$4*幕後結果_最佳化!$S1776)*12/3</f>
        <v>1.0004326638804626</v>
      </c>
      <c r="AF775" s="116">
        <f>(幕後結果!$AH$2+幕後結果!$AH$4*幕後結果_最佳化!$T1776)*12/3</f>
        <v>-0.75826096322998426</v>
      </c>
      <c r="AG775" s="116">
        <f>(幕後結果!$AI$2+幕後結果!$AI$4*幕後結果_最佳化!$U1776)*12/3</f>
        <v>0.265777219344423</v>
      </c>
      <c r="AH775" s="116">
        <f>(幕後結果!$AJ$2+幕後結果!$AJ$4*幕後結果_最佳化!$V1776)*12/3</f>
        <v>9.9055302378789623E-2</v>
      </c>
      <c r="AI775" s="93">
        <f>(幕後結果!$AK$2+幕後結果!$AK$4*幕後結果_最佳化!$W1776)*12/3</f>
        <v>1.585034804223775</v>
      </c>
      <c r="AJ775" s="53"/>
      <c r="AK775" s="53"/>
      <c r="AL775" s="53"/>
      <c r="AM775" s="101">
        <v>774</v>
      </c>
      <c r="AN775" s="120">
        <f t="shared" si="157"/>
        <v>5.407513289718556E-2</v>
      </c>
      <c r="AO775" s="120">
        <f t="shared" si="158"/>
        <v>0.22550223288157584</v>
      </c>
      <c r="AP775" s="120">
        <f t="shared" si="159"/>
        <v>9.4591448711789788E-3</v>
      </c>
      <c r="AQ775" s="120">
        <f t="shared" si="160"/>
        <v>9.155079461604762E-2</v>
      </c>
      <c r="AR775" s="120">
        <f t="shared" si="161"/>
        <v>0.13853427414990571</v>
      </c>
      <c r="AS775" s="120">
        <f t="shared" si="162"/>
        <v>4.2839387965119685E-2</v>
      </c>
      <c r="AT775" s="120">
        <f t="shared" si="163"/>
        <v>5.8543707478349825E-2</v>
      </c>
      <c r="AU775" s="120">
        <f t="shared" si="164"/>
        <v>0.18300939405772937</v>
      </c>
      <c r="AV775" s="120">
        <f t="shared" si="165"/>
        <v>0.12136105708017288</v>
      </c>
      <c r="AW775" s="120">
        <f t="shared" si="166"/>
        <v>7.512487400273446E-2</v>
      </c>
      <c r="AX775" s="120">
        <f t="shared" si="167"/>
        <v>0.99999999999999989</v>
      </c>
      <c r="AY775" s="120">
        <f>SUMPRODUCT(AN775:AW775,幕後結果_最佳化!$Z$1005:$AI$1005)</f>
        <v>3.8036659332863987E-2</v>
      </c>
      <c r="AZ775" s="120">
        <f>(SUMPRODUCT(AN775:AW775,MMULT(AN775:AW775,幕後結果!$AB$9:$AK$18)))*252</f>
        <v>2.0866081947147615E-2</v>
      </c>
      <c r="BA775" s="120">
        <f t="shared" si="168"/>
        <v>0.14445096727660781</v>
      </c>
      <c r="BB775" s="115">
        <f t="shared" si="169"/>
        <v>-3.3667761170634795E-2</v>
      </c>
      <c r="BC775" s="53"/>
      <c r="BD775" s="53"/>
    </row>
    <row r="776" spans="1:56">
      <c r="A776" s="88">
        <v>775</v>
      </c>
      <c r="B776" s="116">
        <v>0.81701435289845104</v>
      </c>
      <c r="C776" s="116">
        <v>0.27047984858580665</v>
      </c>
      <c r="D776" s="116">
        <v>0.11163000388109179</v>
      </c>
      <c r="E776" s="116">
        <v>0.48660631465470661</v>
      </c>
      <c r="F776" s="116">
        <v>0.51217405499566881</v>
      </c>
      <c r="G776" s="116">
        <v>0.54986952714927773</v>
      </c>
      <c r="H776" s="116">
        <v>0.98122984163714211</v>
      </c>
      <c r="I776" s="116">
        <v>0.29909226635934849</v>
      </c>
      <c r="J776" s="116">
        <v>0.78206243496211436</v>
      </c>
      <c r="K776" s="97">
        <v>0.15608328401310079</v>
      </c>
      <c r="L776" s="98"/>
      <c r="M776" s="99">
        <v>775</v>
      </c>
      <c r="N776" s="119">
        <v>0.90404546441266054</v>
      </c>
      <c r="O776" s="119">
        <v>-0.61136238764728268</v>
      </c>
      <c r="P776" s="119">
        <v>-1.2179051793917819</v>
      </c>
      <c r="Q776" s="119">
        <v>-3.3579299819197071E-2</v>
      </c>
      <c r="R776" s="119">
        <v>3.0520568151108481E-2</v>
      </c>
      <c r="S776" s="119">
        <v>0.12533171435692275</v>
      </c>
      <c r="T776" s="119">
        <v>2.0798388461472097</v>
      </c>
      <c r="U776" s="116">
        <v>-0.52701304050120235</v>
      </c>
      <c r="V776" s="116">
        <v>0.77917755457783844</v>
      </c>
      <c r="W776" s="91">
        <v>-1.0106863587709041</v>
      </c>
      <c r="X776" s="53"/>
      <c r="Y776" s="92">
        <v>775</v>
      </c>
      <c r="Z776" s="116">
        <f>(幕後結果!$AB$2+幕後結果!$AB$4*幕後結果_最佳化!$N1777)*12/3</f>
        <v>1.7102116991719856</v>
      </c>
      <c r="AA776" s="116">
        <f>(幕後結果!$AC$2+幕後結果!$AC$4*幕後結果_最佳化!$O1777)*12/3</f>
        <v>-0.19710012258038434</v>
      </c>
      <c r="AB776" s="116">
        <f>(幕後結果!$AD$2+幕後結果!$AD$4*幕後結果_最佳化!$P1777)*12/3</f>
        <v>-0.76183832978630595</v>
      </c>
      <c r="AC776" s="116">
        <f>(幕後結果!$AE$2+幕後結果!$AE$4*幕後結果_最佳化!$Q1777)*12/3</f>
        <v>-1.9556210263289853E-2</v>
      </c>
      <c r="AD776" s="116">
        <f>(幕後結果!$AF$2+幕後結果!$AF$4*幕後結果_最佳化!$R1777)*12/3</f>
        <v>-0.40142530863717929</v>
      </c>
      <c r="AE776" s="116">
        <f>(幕後結果!$AG$2+幕後結果!$AG$4*幕後結果_最佳化!$S1777)*12/3</f>
        <v>0.57794757401695507</v>
      </c>
      <c r="AF776" s="116">
        <f>(幕後結果!$AH$2+幕後結果!$AH$4*幕後結果_最佳化!$T1777)*12/3</f>
        <v>0.93478217021139465</v>
      </c>
      <c r="AG776" s="116">
        <f>(幕後結果!$AI$2+幕後結果!$AI$4*幕後結果_最佳化!$U1777)*12/3</f>
        <v>-0.23366223843782605</v>
      </c>
      <c r="AH776" s="116">
        <f>(幕後結果!$AJ$2+幕後結果!$AJ$4*幕後結果_最佳化!$V1777)*12/3</f>
        <v>0.1898651540809122</v>
      </c>
      <c r="AI776" s="93">
        <f>(幕後結果!$AK$2+幕後結果!$AK$4*幕後結果_最佳化!$W1777)*12/3</f>
        <v>-6.2494228303464405E-2</v>
      </c>
      <c r="AJ776" s="53"/>
      <c r="AK776" s="53"/>
      <c r="AL776" s="53"/>
      <c r="AM776" s="101">
        <v>775</v>
      </c>
      <c r="AN776" s="120">
        <f t="shared" si="157"/>
        <v>0.16008937499269957</v>
      </c>
      <c r="AO776" s="120">
        <f t="shared" si="158"/>
        <v>1.5311338731433522E-2</v>
      </c>
      <c r="AP776" s="120">
        <f t="shared" si="159"/>
        <v>0.10771817210315325</v>
      </c>
      <c r="AQ776" s="120">
        <f t="shared" si="160"/>
        <v>0.16417234667755515</v>
      </c>
      <c r="AR776" s="120">
        <f t="shared" si="161"/>
        <v>6.1342833144343391E-2</v>
      </c>
      <c r="AS776" s="120">
        <f t="shared" si="162"/>
        <v>0.17997944759293161</v>
      </c>
      <c r="AT776" s="120">
        <f t="shared" si="163"/>
        <v>5.59789808321801E-2</v>
      </c>
      <c r="AU776" s="120">
        <f t="shared" si="164"/>
        <v>7.5204153498948517E-2</v>
      </c>
      <c r="AV776" s="120">
        <f t="shared" si="165"/>
        <v>0.15442567082196468</v>
      </c>
      <c r="AW776" s="120">
        <f t="shared" si="166"/>
        <v>2.5777681604790222E-2</v>
      </c>
      <c r="AX776" s="120">
        <f t="shared" si="167"/>
        <v>1</v>
      </c>
      <c r="AY776" s="120">
        <f>SUMPRODUCT(AN776:AW776,幕後結果_最佳化!$Z$1005:$AI$1005)</f>
        <v>9.5892348732665861E-2</v>
      </c>
      <c r="AZ776" s="120">
        <f>(SUMPRODUCT(AN776:AW776,MMULT(AN776:AW776,幕後結果!$AB$9:$AK$18)))*252</f>
        <v>3.9090620080500807E-2</v>
      </c>
      <c r="BA776" s="120">
        <f t="shared" si="168"/>
        <v>0.19771347976428114</v>
      </c>
      <c r="BB776" s="115">
        <f t="shared" si="169"/>
        <v>0.26802597777270742</v>
      </c>
      <c r="BC776" s="53"/>
      <c r="BD776" s="53"/>
    </row>
    <row r="777" spans="1:56">
      <c r="A777" s="88">
        <v>776</v>
      </c>
      <c r="B777" s="116">
        <v>0.17728388138926476</v>
      </c>
      <c r="C777" s="116">
        <v>0.63166684667260409</v>
      </c>
      <c r="D777" s="116">
        <v>0.66441465511500808</v>
      </c>
      <c r="E777" s="116">
        <v>0.21518372983131684</v>
      </c>
      <c r="F777" s="116">
        <v>0.80558050961104866</v>
      </c>
      <c r="G777" s="116">
        <v>5.2745567143912542E-3</v>
      </c>
      <c r="H777" s="116">
        <v>0.91815216890969187</v>
      </c>
      <c r="I777" s="116">
        <v>0.68122913138871799</v>
      </c>
      <c r="J777" s="116">
        <v>0.9212830655617732</v>
      </c>
      <c r="K777" s="97">
        <v>0.42074902229514266</v>
      </c>
      <c r="L777" s="98"/>
      <c r="M777" s="99">
        <v>776</v>
      </c>
      <c r="N777" s="119">
        <v>-0.9257656870123635</v>
      </c>
      <c r="O777" s="119">
        <v>0.33627127834040998</v>
      </c>
      <c r="P777" s="119">
        <v>0.4245418518880022</v>
      </c>
      <c r="Q777" s="119">
        <v>-0.78856300645057076</v>
      </c>
      <c r="R777" s="119">
        <v>0.86172478963803645</v>
      </c>
      <c r="S777" s="119">
        <v>-2.5572903201106629</v>
      </c>
      <c r="T777" s="119">
        <v>1.3927491432013375</v>
      </c>
      <c r="U777" s="116">
        <v>0.47113863449354915</v>
      </c>
      <c r="V777" s="116">
        <v>1.4137549369902627</v>
      </c>
      <c r="W777" s="91">
        <v>-0.1999776706869005</v>
      </c>
      <c r="X777" s="53"/>
      <c r="Y777" s="92">
        <v>776</v>
      </c>
      <c r="Z777" s="116">
        <f>(幕後結果!$AB$2+幕後結果!$AB$4*幕後結果_最佳化!$N1778)*12/3</f>
        <v>-1.2233363087862497</v>
      </c>
      <c r="AA777" s="116">
        <f>(幕後結果!$AC$2+幕後結果!$AC$4*幕後結果_最佳化!$O1778)*12/3</f>
        <v>0.57705297928971877</v>
      </c>
      <c r="AB777" s="116">
        <f>(幕後結果!$AD$2+幕後結果!$AD$4*幕後結果_最佳化!$P1778)*12/3</f>
        <v>0.20284323976386417</v>
      </c>
      <c r="AC777" s="116">
        <f>(幕後結果!$AE$2+幕後結果!$AE$4*幕後結果_最佳化!$Q1778)*12/3</f>
        <v>-0.57852001077715065</v>
      </c>
      <c r="AD777" s="116">
        <f>(幕後結果!$AF$2+幕後結果!$AF$4*幕後結果_最佳化!$R1778)*12/3</f>
        <v>-4.5240953489261437E-2</v>
      </c>
      <c r="AE777" s="116">
        <f>(幕後結果!$AG$2+幕後結果!$AG$4*幕後結果_最佳化!$S1778)*12/3</f>
        <v>-1.2895202459442001</v>
      </c>
      <c r="AF777" s="116">
        <f>(幕後結果!$AH$2+幕後結果!$AH$4*幕後結果_最佳化!$T1778)*12/3</f>
        <v>0.62632159010047495</v>
      </c>
      <c r="AG777" s="116">
        <f>(幕後結果!$AI$2+幕後結果!$AI$4*幕後結果_最佳化!$U1778)*12/3</f>
        <v>-1.9503066615741804E-2</v>
      </c>
      <c r="AH777" s="116">
        <f>(幕後結果!$AJ$2+幕後結果!$AJ$4*幕後結果_最佳化!$V1778)*12/3</f>
        <v>0.52255616501329949</v>
      </c>
      <c r="AI777" s="93">
        <f>(幕後結果!$AK$2+幕後結果!$AK$4*幕後結果_最佳化!$W1778)*12/3</f>
        <v>0.37859571509446294</v>
      </c>
      <c r="AJ777" s="53"/>
      <c r="AK777" s="53"/>
      <c r="AL777" s="53"/>
      <c r="AM777" s="101">
        <v>776</v>
      </c>
      <c r="AN777" s="120">
        <f t="shared" si="157"/>
        <v>0.15758235547723612</v>
      </c>
      <c r="AO777" s="120">
        <f t="shared" si="158"/>
        <v>5.3404621386048512E-2</v>
      </c>
      <c r="AP777" s="120">
        <f t="shared" si="159"/>
        <v>0.18800111412290138</v>
      </c>
      <c r="AQ777" s="120">
        <f t="shared" si="160"/>
        <v>0.13528392919205473</v>
      </c>
      <c r="AR777" s="120">
        <f t="shared" si="161"/>
        <v>0.16302138883267628</v>
      </c>
      <c r="AS777" s="120">
        <f t="shared" si="162"/>
        <v>1.3928483164526585E-2</v>
      </c>
      <c r="AT777" s="120">
        <f t="shared" si="163"/>
        <v>1.9540727802987479E-2</v>
      </c>
      <c r="AU777" s="120">
        <f t="shared" si="164"/>
        <v>2.3667774727253801E-2</v>
      </c>
      <c r="AV777" s="120">
        <f t="shared" si="165"/>
        <v>0.1921958136867099</v>
      </c>
      <c r="AW777" s="120">
        <f t="shared" si="166"/>
        <v>5.3373791607605234E-2</v>
      </c>
      <c r="AX777" s="120">
        <f t="shared" si="167"/>
        <v>0.99999999999999989</v>
      </c>
      <c r="AY777" s="120">
        <f>SUMPRODUCT(AN777:AW777,幕後結果_最佳化!$Z$1005:$AI$1005)</f>
        <v>-3.4511848344105672E-2</v>
      </c>
      <c r="AZ777" s="120">
        <f>(SUMPRODUCT(AN777:AW777,MMULT(AN777:AW777,幕後結果!$AB$9:$AK$18)))*252</f>
        <v>4.1084510537992371E-2</v>
      </c>
      <c r="BA777" s="120">
        <f t="shared" si="168"/>
        <v>0.20269314378634609</v>
      </c>
      <c r="BB777" s="115">
        <f t="shared" si="169"/>
        <v>-0.38191646198799706</v>
      </c>
      <c r="BC777" s="53"/>
      <c r="BD777" s="53"/>
    </row>
    <row r="778" spans="1:56">
      <c r="A778" s="88">
        <v>777</v>
      </c>
      <c r="B778" s="116">
        <v>0.13440030125220503</v>
      </c>
      <c r="C778" s="116">
        <v>0.83142947341981177</v>
      </c>
      <c r="D778" s="116">
        <v>6.5543070633391487E-3</v>
      </c>
      <c r="E778" s="116">
        <v>0.77388182622825186</v>
      </c>
      <c r="F778" s="116">
        <v>0.79094850884262846</v>
      </c>
      <c r="G778" s="116">
        <v>0.52195095079394283</v>
      </c>
      <c r="H778" s="116">
        <v>0.32005574105423507</v>
      </c>
      <c r="I778" s="116">
        <v>0.33081935254512973</v>
      </c>
      <c r="J778" s="116">
        <v>0.15190409646836334</v>
      </c>
      <c r="K778" s="97">
        <v>0.2316558511565121</v>
      </c>
      <c r="L778" s="98"/>
      <c r="M778" s="99">
        <v>777</v>
      </c>
      <c r="N778" s="119">
        <v>-1.1058288564711074</v>
      </c>
      <c r="O778" s="119">
        <v>0.95982945930702046</v>
      </c>
      <c r="P778" s="119">
        <v>-2.4808047880495607</v>
      </c>
      <c r="Q778" s="119">
        <v>0.75169192508658367</v>
      </c>
      <c r="R778" s="119">
        <v>0.80971676145134475</v>
      </c>
      <c r="S778" s="119">
        <v>5.5050667150870092E-2</v>
      </c>
      <c r="T778" s="119">
        <v>-0.46754293413651815</v>
      </c>
      <c r="U778" s="116">
        <v>-0.43765181356552202</v>
      </c>
      <c r="V778" s="116">
        <v>-1.0283011443564125</v>
      </c>
      <c r="W778" s="91">
        <v>-0.73340458706368039</v>
      </c>
      <c r="X778" s="53"/>
      <c r="Y778" s="92">
        <v>777</v>
      </c>
      <c r="Z778" s="116">
        <f>(幕後結果!$AB$2+幕後結果!$AB$4*幕後結果_最佳化!$N1779)*12/3</f>
        <v>-1.5120130674020078</v>
      </c>
      <c r="AA778" s="116">
        <f>(幕後結果!$AC$2+幕後結果!$AC$4*幕後結果_最佳化!$O1779)*12/3</f>
        <v>1.0336922251795662</v>
      </c>
      <c r="AB778" s="116">
        <f>(幕後結果!$AD$2+幕後結果!$AD$4*幕後結果_最佳化!$P1779)*12/3</f>
        <v>-2.0349164653406588</v>
      </c>
      <c r="AC778" s="116">
        <f>(幕後結果!$AE$2+幕後結果!$AE$4*幕後結果_最佳化!$Q1779)*12/3</f>
        <v>0.18623580354559535</v>
      </c>
      <c r="AD778" s="116">
        <f>(幕後結果!$AF$2+幕後結果!$AF$4*幕後結果_最佳化!$R1779)*12/3</f>
        <v>-0.45385714586707993</v>
      </c>
      <c r="AE778" s="116">
        <f>(幕後結果!$AG$2+幕後結果!$AG$4*幕後結果_最佳化!$S1779)*12/3</f>
        <v>0.51544326393582485</v>
      </c>
      <c r="AF778" s="116">
        <f>(幕後結果!$AH$2+幕後結果!$AH$4*幕後結果_最佳化!$T1779)*12/3</f>
        <v>-0.31314171767559323</v>
      </c>
      <c r="AG778" s="116">
        <f>(幕後結果!$AI$2+幕後結果!$AI$4*幕後結果_最佳化!$U1779)*12/3</f>
        <v>8.8237595830390411E-2</v>
      </c>
      <c r="AH778" s="116">
        <f>(幕後結果!$AJ$2+幕後結果!$AJ$4*幕後結果_最佳化!$V1779)*12/3</f>
        <v>-1.1704324875969323</v>
      </c>
      <c r="AI778" s="93">
        <f>(幕後結果!$AK$2+幕後結果!$AK$4*幕後結果_最佳化!$W1779)*12/3</f>
        <v>-0.91163064730135657</v>
      </c>
      <c r="AJ778" s="53"/>
      <c r="AK778" s="53"/>
      <c r="AL778" s="53"/>
      <c r="AM778" s="101">
        <v>777</v>
      </c>
      <c r="AN778" s="120">
        <f t="shared" si="157"/>
        <v>0.14413450606705283</v>
      </c>
      <c r="AO778" s="120">
        <f t="shared" si="158"/>
        <v>5.1222300724547941E-2</v>
      </c>
      <c r="AP778" s="120">
        <f t="shared" si="159"/>
        <v>9.15893472981264E-2</v>
      </c>
      <c r="AQ778" s="120">
        <f t="shared" si="160"/>
        <v>0.12893145362161409</v>
      </c>
      <c r="AR778" s="120">
        <f t="shared" si="161"/>
        <v>0.11187222804816663</v>
      </c>
      <c r="AS778" s="120">
        <f t="shared" si="162"/>
        <v>0.11097570925468202</v>
      </c>
      <c r="AT778" s="120">
        <f t="shared" si="163"/>
        <v>0.10206111127821986</v>
      </c>
      <c r="AU778" s="120">
        <f t="shared" si="164"/>
        <v>0.13127181903777657</v>
      </c>
      <c r="AV778" s="120">
        <f t="shared" si="165"/>
        <v>9.7226152751492864E-2</v>
      </c>
      <c r="AW778" s="120">
        <f t="shared" si="166"/>
        <v>3.0715371918320702E-2</v>
      </c>
      <c r="AX778" s="120">
        <f t="shared" si="167"/>
        <v>0.99999999999999989</v>
      </c>
      <c r="AY778" s="120">
        <f>SUMPRODUCT(AN778:AW778,幕後結果_最佳化!$Z$1005:$AI$1005)</f>
        <v>5.7534886044904122E-2</v>
      </c>
      <c r="AZ778" s="120">
        <f>(SUMPRODUCT(AN778:AW778,MMULT(AN778:AW778,幕後結果!$AB$9:$AK$18)))*252</f>
        <v>3.1422508966053433E-2</v>
      </c>
      <c r="BA778" s="120">
        <f t="shared" si="168"/>
        <v>0.17726395281064178</v>
      </c>
      <c r="BB778" s="115">
        <f t="shared" si="169"/>
        <v>8.2559853895041529E-2</v>
      </c>
      <c r="BC778" s="53"/>
      <c r="BD778" s="53"/>
    </row>
    <row r="779" spans="1:56">
      <c r="A779" s="88">
        <v>778</v>
      </c>
      <c r="B779" s="116">
        <v>0.98452307316891408</v>
      </c>
      <c r="C779" s="116">
        <v>0.13553547365146135</v>
      </c>
      <c r="D779" s="116">
        <v>0.70884112526525</v>
      </c>
      <c r="E779" s="116">
        <v>0.34781888935595062</v>
      </c>
      <c r="F779" s="116">
        <v>0.20893116584348981</v>
      </c>
      <c r="G779" s="116">
        <v>0.75308756167314783</v>
      </c>
      <c r="H779" s="116">
        <v>0.3473767585211347</v>
      </c>
      <c r="I779" s="116">
        <v>0.9636714918417979</v>
      </c>
      <c r="J779" s="116">
        <v>0.87730472393755954</v>
      </c>
      <c r="K779" s="97">
        <v>0.85807302901552274</v>
      </c>
      <c r="L779" s="98"/>
      <c r="M779" s="99">
        <v>778</v>
      </c>
      <c r="N779" s="119">
        <v>2.1576654288865598</v>
      </c>
      <c r="O779" s="119">
        <v>-1.1005996285021671</v>
      </c>
      <c r="P779" s="119">
        <v>0.55000236789233381</v>
      </c>
      <c r="Q779" s="119">
        <v>-0.39121573466424753</v>
      </c>
      <c r="R779" s="119">
        <v>-0.81013545016122113</v>
      </c>
      <c r="S779" s="119">
        <v>0.68423802169274384</v>
      </c>
      <c r="T779" s="119">
        <v>-0.39241241134639598</v>
      </c>
      <c r="U779" s="116">
        <v>1.7949791853098611</v>
      </c>
      <c r="V779" s="116">
        <v>1.161618283158687</v>
      </c>
      <c r="W779" s="91">
        <v>1.0717019115527835</v>
      </c>
      <c r="X779" s="53"/>
      <c r="Y779" s="92">
        <v>778</v>
      </c>
      <c r="Z779" s="116">
        <f>(幕後結果!$AB$2+幕後結果!$AB$4*幕後結果_最佳化!$N1780)*12/3</f>
        <v>3.7200116430924646</v>
      </c>
      <c r="AA779" s="116">
        <f>(幕後結果!$AC$2+幕後結果!$AC$4*幕後結果_最佳化!$O1780)*12/3</f>
        <v>-0.61269376726732339</v>
      </c>
      <c r="AB779" s="116">
        <f>(幕後結果!$AD$2+幕後結果!$AD$4*幕後結果_最佳化!$P1780)*12/3</f>
        <v>0.82125124231279389</v>
      </c>
      <c r="AC779" s="116">
        <f>(幕後結果!$AE$2+幕後結果!$AE$4*幕後結果_最佳化!$Q1780)*12/3</f>
        <v>0.10498555857256812</v>
      </c>
      <c r="AD779" s="116">
        <f>(幕後結果!$AF$2+幕後結果!$AF$4*幕後結果_最佳化!$R1780)*12/3</f>
        <v>-0.44948163304834576</v>
      </c>
      <c r="AE779" s="116">
        <f>(幕後結果!$AG$2+幕後結果!$AG$4*幕後結果_最佳化!$S1780)*12/3</f>
        <v>1.0806712434899577</v>
      </c>
      <c r="AF779" s="116">
        <f>(幕後結果!$AH$2+幕後結果!$AH$4*幕後結果_最佳化!$T1780)*12/3</f>
        <v>-0.14743171596519988</v>
      </c>
      <c r="AG779" s="116">
        <f>(幕後結果!$AI$2+幕後結果!$AI$4*幕後結果_最佳化!$U1780)*12/3</f>
        <v>0.55999817876122115</v>
      </c>
      <c r="AH779" s="116">
        <f>(幕後結果!$AJ$2+幕後結果!$AJ$4*幕後結果_最佳化!$V1780)*12/3</f>
        <v>0.663409763986331</v>
      </c>
      <c r="AI779" s="93">
        <f>(幕後結果!$AK$2+幕後結果!$AK$4*幕後結果_最佳化!$W1780)*12/3</f>
        <v>1.6744196965278639</v>
      </c>
      <c r="AJ779" s="53"/>
      <c r="AK779" s="53"/>
      <c r="AL779" s="53"/>
      <c r="AM779" s="101">
        <v>778</v>
      </c>
      <c r="AN779" s="120">
        <f t="shared" si="157"/>
        <v>0.2084782385825551</v>
      </c>
      <c r="AO779" s="120">
        <f t="shared" si="158"/>
        <v>0.10134276453288953</v>
      </c>
      <c r="AP779" s="120">
        <f t="shared" si="159"/>
        <v>9.4506814724917301E-2</v>
      </c>
      <c r="AQ779" s="120">
        <f t="shared" si="160"/>
        <v>3.1081690622641479E-2</v>
      </c>
      <c r="AR779" s="120">
        <f t="shared" si="161"/>
        <v>3.6500607634833954E-2</v>
      </c>
      <c r="AS779" s="120">
        <f t="shared" si="162"/>
        <v>2.3418897274287559E-2</v>
      </c>
      <c r="AT779" s="120">
        <f t="shared" si="163"/>
        <v>0.11492131037938803</v>
      </c>
      <c r="AU779" s="120">
        <f t="shared" si="164"/>
        <v>9.7104061927404145E-2</v>
      </c>
      <c r="AV779" s="120">
        <f t="shared" si="165"/>
        <v>7.4128825238296267E-2</v>
      </c>
      <c r="AW779" s="120">
        <f t="shared" si="166"/>
        <v>0.21851678908278657</v>
      </c>
      <c r="AX779" s="120">
        <f t="shared" si="167"/>
        <v>1</v>
      </c>
      <c r="AY779" s="120">
        <f>SUMPRODUCT(AN779:AW779,幕後結果_最佳化!$Z$1005:$AI$1005)</f>
        <v>0.12391270388030248</v>
      </c>
      <c r="AZ779" s="120">
        <f>(SUMPRODUCT(AN779:AW779,MMULT(AN779:AW779,幕後結果!$AB$9:$AK$18)))*252</f>
        <v>4.1738628336043887E-2</v>
      </c>
      <c r="BA779" s="120">
        <f t="shared" si="168"/>
        <v>0.20430033856076668</v>
      </c>
      <c r="BB779" s="115">
        <f t="shared" si="169"/>
        <v>0.39653729627181322</v>
      </c>
      <c r="BC779" s="53"/>
      <c r="BD779" s="53"/>
    </row>
    <row r="780" spans="1:56">
      <c r="A780" s="88">
        <v>779</v>
      </c>
      <c r="B780" s="116">
        <v>0.72097677282480821</v>
      </c>
      <c r="C780" s="116">
        <v>0.28083362229304298</v>
      </c>
      <c r="D780" s="116">
        <v>0.11733730032189271</v>
      </c>
      <c r="E780" s="116">
        <v>0.14480675968638268</v>
      </c>
      <c r="F780" s="116">
        <v>2.9001783276470627E-2</v>
      </c>
      <c r="G780" s="116">
        <v>7.6181414004827586E-2</v>
      </c>
      <c r="H780" s="116">
        <v>0.91205726120801511</v>
      </c>
      <c r="I780" s="116">
        <v>0.14072954795987402</v>
      </c>
      <c r="J780" s="116">
        <v>0.17371006434628677</v>
      </c>
      <c r="K780" s="97">
        <v>0.3924856293804535</v>
      </c>
      <c r="L780" s="98"/>
      <c r="M780" s="99">
        <v>779</v>
      </c>
      <c r="N780" s="119">
        <v>0.58574564661577377</v>
      </c>
      <c r="O780" s="119">
        <v>-0.58036686573498364</v>
      </c>
      <c r="P780" s="119">
        <v>-1.188403188994327</v>
      </c>
      <c r="Q780" s="119">
        <v>-1.058969831392349</v>
      </c>
      <c r="R780" s="119">
        <v>-1.895670968132773</v>
      </c>
      <c r="S780" s="119">
        <v>-1.4312351665728409</v>
      </c>
      <c r="T780" s="119">
        <v>1.3535328037454886</v>
      </c>
      <c r="U780" s="116">
        <v>-1.0770473873693029</v>
      </c>
      <c r="V780" s="116">
        <v>-0.93960515964990377</v>
      </c>
      <c r="W780" s="91">
        <v>-0.27284644090992893</v>
      </c>
      <c r="X780" s="53"/>
      <c r="Y780" s="92">
        <v>779</v>
      </c>
      <c r="Z780" s="116">
        <f>(幕後結果!$AB$2+幕後結果!$AB$4*幕後結果_最佳化!$N1781)*12/3</f>
        <v>1.1999143410515365</v>
      </c>
      <c r="AA780" s="116">
        <f>(幕後結果!$AC$2+幕後結果!$AC$4*幕後結果_最佳化!$O1781)*12/3</f>
        <v>-0.1584609100243507</v>
      </c>
      <c r="AB780" s="116">
        <f>(幕後結果!$AD$2+幕後結果!$AD$4*幕後結果_最佳化!$P1781)*12/3</f>
        <v>-0.80063496622359331</v>
      </c>
      <c r="AC780" s="116">
        <f>(幕後結果!$AE$2+幕後結果!$AE$4*幕後結果_最佳化!$Q1781)*12/3</f>
        <v>-0.81517579393097284</v>
      </c>
      <c r="AD780" s="116">
        <f>(幕後結果!$AF$2+幕後結果!$AF$4*幕後結果_最佳化!$R1781)*12/3</f>
        <v>-1.5245464674040807</v>
      </c>
      <c r="AE780" s="116">
        <f>(幕後結果!$AG$2+幕後結果!$AG$4*幕後結果_最佳化!$S1781)*12/3</f>
        <v>-0.58402655641839607</v>
      </c>
      <c r="AF780" s="116">
        <f>(幕後結果!$AH$2+幕後結果!$AH$4*幕後結果_最佳化!$T1781)*12/3</f>
        <v>0.42121920041091071</v>
      </c>
      <c r="AG780" s="116">
        <f>(幕後結果!$AI$2+幕後結果!$AI$4*幕後結果_最佳化!$U1781)*12/3</f>
        <v>-0.93031249962547979</v>
      </c>
      <c r="AH780" s="116">
        <f>(幕後結果!$AJ$2+幕後結果!$AJ$4*幕後結果_最佳化!$V1781)*12/3</f>
        <v>-1.2160249931470832</v>
      </c>
      <c r="AI780" s="93">
        <f>(幕後結果!$AK$2+幕後結果!$AK$4*幕後結果_最佳化!$W1781)*12/3</f>
        <v>-0.68535548221244424</v>
      </c>
      <c r="AJ780" s="53"/>
      <c r="AK780" s="53"/>
      <c r="AL780" s="53"/>
      <c r="AM780" s="101">
        <v>779</v>
      </c>
      <c r="AN780" s="120">
        <f t="shared" si="157"/>
        <v>0.10061873076549312</v>
      </c>
      <c r="AO780" s="120">
        <f t="shared" si="158"/>
        <v>0.15936629746825792</v>
      </c>
      <c r="AP780" s="120">
        <f t="shared" si="159"/>
        <v>7.0226334541628563E-2</v>
      </c>
      <c r="AQ780" s="120">
        <f t="shared" si="160"/>
        <v>1.9806656890616801E-2</v>
      </c>
      <c r="AR780" s="120">
        <f t="shared" si="161"/>
        <v>0.11637481838250981</v>
      </c>
      <c r="AS780" s="120">
        <f t="shared" si="162"/>
        <v>0.10214652806715208</v>
      </c>
      <c r="AT780" s="120">
        <f t="shared" si="163"/>
        <v>0.11412377858577108</v>
      </c>
      <c r="AU780" s="120">
        <f t="shared" si="164"/>
        <v>0.135491548499619</v>
      </c>
      <c r="AV780" s="120">
        <f t="shared" si="165"/>
        <v>0.13911452508288225</v>
      </c>
      <c r="AW780" s="120">
        <f t="shared" si="166"/>
        <v>4.2730781716069338E-2</v>
      </c>
      <c r="AX780" s="120">
        <f t="shared" si="167"/>
        <v>0.99999999999999989</v>
      </c>
      <c r="AY780" s="120">
        <f>SUMPRODUCT(AN780:AW780,幕後結果_最佳化!$Z$1005:$AI$1005)</f>
        <v>5.633894764184906E-2</v>
      </c>
      <c r="AZ780" s="120">
        <f>(SUMPRODUCT(AN780:AW780,MMULT(AN780:AW780,幕後結果!$AB$9:$AK$18)))*252</f>
        <v>2.3841852918388532E-2</v>
      </c>
      <c r="BA780" s="120">
        <f t="shared" si="168"/>
        <v>0.15440807271120424</v>
      </c>
      <c r="BB780" s="115">
        <f t="shared" si="169"/>
        <v>8.7035265746658694E-2</v>
      </c>
      <c r="BC780" s="53"/>
      <c r="BD780" s="53"/>
    </row>
    <row r="781" spans="1:56">
      <c r="A781" s="88">
        <v>780</v>
      </c>
      <c r="B781" s="116">
        <v>0.24195350865735188</v>
      </c>
      <c r="C781" s="116">
        <v>0.40169890059867486</v>
      </c>
      <c r="D781" s="116">
        <v>0.39217431613860931</v>
      </c>
      <c r="E781" s="116">
        <v>0.58620779612447982</v>
      </c>
      <c r="F781" s="116">
        <v>8.734522728966243E-2</v>
      </c>
      <c r="G781" s="116">
        <v>0.75016730898249384</v>
      </c>
      <c r="H781" s="116">
        <v>0.67969959176028172</v>
      </c>
      <c r="I781" s="116">
        <v>2.608243157685286E-2</v>
      </c>
      <c r="J781" s="116">
        <v>1.7355285086494421E-2</v>
      </c>
      <c r="K781" s="97">
        <v>0.73326877726288986</v>
      </c>
      <c r="L781" s="98"/>
      <c r="M781" s="99">
        <v>780</v>
      </c>
      <c r="N781" s="119">
        <v>-0.7000324853587756</v>
      </c>
      <c r="O781" s="119">
        <v>-0.24895214199720461</v>
      </c>
      <c r="P781" s="119">
        <v>-0.27365647096449131</v>
      </c>
      <c r="Q781" s="119">
        <v>0.21780068894350896</v>
      </c>
      <c r="R781" s="119">
        <v>-1.3572856832229756</v>
      </c>
      <c r="S781" s="119">
        <v>0.67501634252184362</v>
      </c>
      <c r="T781" s="119">
        <v>0.46685892193053402</v>
      </c>
      <c r="U781" s="116">
        <v>-1.9417707186557718</v>
      </c>
      <c r="V781" s="116">
        <v>-2.1117188624136634</v>
      </c>
      <c r="W781" s="91">
        <v>0.62272926892969283</v>
      </c>
      <c r="X781" s="53"/>
      <c r="Y781" s="92">
        <v>780</v>
      </c>
      <c r="Z781" s="116">
        <f>(幕後結果!$AB$2+幕後結果!$AB$4*幕後結果_最佳化!$N1782)*12/3</f>
        <v>-0.86144148509080531</v>
      </c>
      <c r="AA781" s="116">
        <f>(幕後結果!$AC$2+幕後結果!$AC$4*幕後結果_最佳化!$O1782)*12/3</f>
        <v>0.14556293246930807</v>
      </c>
      <c r="AB781" s="116">
        <f>(幕後結果!$AD$2+幕後結果!$AD$4*幕後結果_最佳化!$P1782)*12/3</f>
        <v>-0.32960128905035213</v>
      </c>
      <c r="AC781" s="116">
        <f>(幕後結果!$AE$2+幕後結果!$AE$4*幕後結果_最佳化!$Q1782)*12/3</f>
        <v>7.0369291860227556E-2</v>
      </c>
      <c r="AD781" s="116">
        <f>(幕後結果!$AF$2+幕後結果!$AF$4*幕後結果_最佳化!$R1782)*12/3</f>
        <v>-1.3134245338780262</v>
      </c>
      <c r="AE781" s="116">
        <f>(幕後結果!$AG$2+幕後結果!$AG$4*幕後結果_最佳化!$S1782)*12/3</f>
        <v>0.93942134676711719</v>
      </c>
      <c r="AF781" s="116">
        <f>(幕後結果!$AH$2+幕後結果!$AH$4*幕後結果_最佳化!$T1782)*12/3</f>
        <v>3.9589639568922294E-2</v>
      </c>
      <c r="AG781" s="116">
        <f>(幕後結果!$AI$2+幕後結果!$AI$4*幕後結果_最佳化!$U1782)*12/3</f>
        <v>-0.79466262123355003</v>
      </c>
      <c r="AH781" s="116">
        <f>(幕後結果!$AJ$2+幕後結果!$AJ$4*幕後結果_最佳化!$V1782)*12/3</f>
        <v>-1.7047867951123135</v>
      </c>
      <c r="AI781" s="93">
        <f>(幕後結果!$AK$2+幕後結果!$AK$4*幕後結果_最佳化!$W1782)*12/3</f>
        <v>-0.34796142834774574</v>
      </c>
      <c r="AJ781" s="53"/>
      <c r="AK781" s="53"/>
      <c r="AL781" s="53"/>
      <c r="AM781" s="101">
        <v>780</v>
      </c>
      <c r="AN781" s="120">
        <f t="shared" si="157"/>
        <v>1.7460467788394513E-2</v>
      </c>
      <c r="AO781" s="120">
        <f t="shared" si="158"/>
        <v>8.7085728765434189E-2</v>
      </c>
      <c r="AP781" s="120">
        <f t="shared" si="159"/>
        <v>5.2792364037625564E-2</v>
      </c>
      <c r="AQ781" s="120">
        <f t="shared" si="160"/>
        <v>7.3760185272500195E-2</v>
      </c>
      <c r="AR781" s="120">
        <f t="shared" si="161"/>
        <v>0.15272212539712116</v>
      </c>
      <c r="AS781" s="120">
        <f t="shared" si="162"/>
        <v>0.258766814633695</v>
      </c>
      <c r="AT781" s="120">
        <f t="shared" si="163"/>
        <v>3.9255730326164774E-5</v>
      </c>
      <c r="AU781" s="120">
        <f t="shared" si="164"/>
        <v>0.20948865164853037</v>
      </c>
      <c r="AV781" s="120">
        <f t="shared" si="165"/>
        <v>7.1724006475784294E-2</v>
      </c>
      <c r="AW781" s="120">
        <f t="shared" si="166"/>
        <v>7.6160400250588539E-2</v>
      </c>
      <c r="AX781" s="120">
        <f t="shared" si="167"/>
        <v>0.99999999999999989</v>
      </c>
      <c r="AY781" s="120">
        <f>SUMPRODUCT(AN781:AW781,幕後結果_最佳化!$Z$1005:$AI$1005)</f>
        <v>0.11329254495746915</v>
      </c>
      <c r="AZ781" s="120">
        <f>(SUMPRODUCT(AN781:AW781,MMULT(AN781:AW781,幕後結果!$AB$9:$AK$18)))*252</f>
        <v>2.2331023434944922E-2</v>
      </c>
      <c r="BA781" s="120">
        <f t="shared" si="168"/>
        <v>0.14943568327191775</v>
      </c>
      <c r="BB781" s="115">
        <f t="shared" si="169"/>
        <v>0.47105579749236148</v>
      </c>
      <c r="BC781" s="53"/>
      <c r="BD781" s="53"/>
    </row>
    <row r="782" spans="1:56">
      <c r="A782" s="88">
        <v>781</v>
      </c>
      <c r="B782" s="116">
        <v>0.73057811340628009</v>
      </c>
      <c r="C782" s="116">
        <v>0.93797332383160548</v>
      </c>
      <c r="D782" s="116">
        <v>0.53458635397800225</v>
      </c>
      <c r="E782" s="116">
        <v>0.37744137716989212</v>
      </c>
      <c r="F782" s="116">
        <v>4.6339977682134936E-2</v>
      </c>
      <c r="G782" s="116">
        <v>0.88503475638473783</v>
      </c>
      <c r="H782" s="116">
        <v>0.58754530062959676</v>
      </c>
      <c r="I782" s="116">
        <v>7.0419411798825493E-3</v>
      </c>
      <c r="J782" s="116">
        <v>0.91968726908698928</v>
      </c>
      <c r="K782" s="97">
        <v>0.22830884180368405</v>
      </c>
      <c r="L782" s="98"/>
      <c r="M782" s="99">
        <v>781</v>
      </c>
      <c r="N782" s="119">
        <v>0.61456236792424412</v>
      </c>
      <c r="O782" s="119">
        <v>1.5379806243063412</v>
      </c>
      <c r="P782" s="119">
        <v>8.6804020183894534E-2</v>
      </c>
      <c r="Q782" s="119">
        <v>-0.31220760300889894</v>
      </c>
      <c r="R782" s="119">
        <v>-1.6814272545131106</v>
      </c>
      <c r="S782" s="119">
        <v>1.2005379393501103</v>
      </c>
      <c r="T782" s="119">
        <v>0.22123507651638233</v>
      </c>
      <c r="U782" s="116">
        <v>-2.4551167899267057</v>
      </c>
      <c r="V782" s="116">
        <v>1.4029710840062424</v>
      </c>
      <c r="W782" s="91">
        <v>-0.74442783655554234</v>
      </c>
      <c r="X782" s="53"/>
      <c r="Y782" s="92">
        <v>781</v>
      </c>
      <c r="Z782" s="116">
        <f>(幕後結果!$AB$2+幕後結果!$AB$4*幕後結果_最佳化!$N1783)*12/3</f>
        <v>1.2461132262886916</v>
      </c>
      <c r="AA782" s="116">
        <f>(幕後結果!$AC$2+幕後結果!$AC$4*幕後結果_最佳化!$O1783)*12/3</f>
        <v>1.3598243429651591</v>
      </c>
      <c r="AB782" s="116">
        <f>(幕後結果!$AD$2+幕後結果!$AD$4*幕後結果_最佳化!$P1783)*12/3</f>
        <v>0.32915019001156909</v>
      </c>
      <c r="AC782" s="116">
        <f>(幕後結果!$AE$2+幕後結果!$AE$4*幕後結果_最佳化!$Q1783)*12/3</f>
        <v>2.66735905529293E-2</v>
      </c>
      <c r="AD782" s="116">
        <f>(幕後結果!$AF$2+幕後結果!$AF$4*幕後結果_最佳化!$R1783)*12/3</f>
        <v>-1.2606581990154813</v>
      </c>
      <c r="AE782" s="116">
        <f>(幕後結果!$AG$2+幕後結果!$AG$4*幕後結果_最佳化!$S1783)*12/3</f>
        <v>1.4447807809953368</v>
      </c>
      <c r="AF782" s="116">
        <f>(幕後結果!$AH$2+幕後結果!$AH$4*幕後結果_最佳化!$T1783)*12/3</f>
        <v>0.19203429901302593</v>
      </c>
      <c r="AG782" s="116">
        <f>(幕後結果!$AI$2+幕後結果!$AI$4*幕後結果_最佳化!$U1783)*12/3</f>
        <v>-0.72553837762371531</v>
      </c>
      <c r="AH782" s="116">
        <f>(幕後結果!$AJ$2+幕後結果!$AJ$4*幕後結果_最佳化!$V1783)*12/3</f>
        <v>-7.2543643563887372E-2</v>
      </c>
      <c r="AI782" s="93">
        <f>(幕後結果!$AK$2+幕後結果!$AK$4*幕後結果_最佳化!$W1783)*12/3</f>
        <v>-0.32308472182759207</v>
      </c>
      <c r="AJ782" s="53"/>
      <c r="AK782" s="53"/>
      <c r="AL782" s="53"/>
      <c r="AM782" s="101">
        <v>781</v>
      </c>
      <c r="AN782" s="120">
        <f t="shared" si="157"/>
        <v>6.8450333116914591E-2</v>
      </c>
      <c r="AO782" s="120">
        <f t="shared" si="158"/>
        <v>0.24650626152976254</v>
      </c>
      <c r="AP782" s="120">
        <f t="shared" si="159"/>
        <v>5.3159318447852247E-3</v>
      </c>
      <c r="AQ782" s="120">
        <f t="shared" si="160"/>
        <v>0.11618590228170629</v>
      </c>
      <c r="AR782" s="120">
        <f t="shared" si="161"/>
        <v>4.6982029392185043E-2</v>
      </c>
      <c r="AS782" s="120">
        <f t="shared" si="162"/>
        <v>0.17577249947555823</v>
      </c>
      <c r="AT782" s="120">
        <f t="shared" si="163"/>
        <v>8.8367113331392341E-2</v>
      </c>
      <c r="AU782" s="120">
        <f t="shared" si="164"/>
        <v>8.6751022515472204E-2</v>
      </c>
      <c r="AV782" s="120">
        <f t="shared" si="165"/>
        <v>0.10398139770445446</v>
      </c>
      <c r="AW782" s="120">
        <f t="shared" si="166"/>
        <v>6.1687508807769062E-2</v>
      </c>
      <c r="AX782" s="120">
        <f t="shared" si="167"/>
        <v>1</v>
      </c>
      <c r="AY782" s="120">
        <f>SUMPRODUCT(AN782:AW782,幕後結果_最佳化!$Z$1005:$AI$1005)</f>
        <v>0.16030687353270787</v>
      </c>
      <c r="AZ782" s="120">
        <f>(SUMPRODUCT(AN782:AW782,MMULT(AN782:AW782,幕後結果!$AB$9:$AK$18)))*252</f>
        <v>2.3853536346016516E-2</v>
      </c>
      <c r="BA782" s="120">
        <f t="shared" si="168"/>
        <v>0.15444590103339265</v>
      </c>
      <c r="BB782" s="115">
        <f t="shared" si="169"/>
        <v>0.76018122039589386</v>
      </c>
      <c r="BC782" s="53"/>
      <c r="BD782" s="53"/>
    </row>
    <row r="783" spans="1:56">
      <c r="A783" s="88">
        <v>782</v>
      </c>
      <c r="B783" s="116">
        <v>0.76774545396534011</v>
      </c>
      <c r="C783" s="116">
        <v>0.44531564231008125</v>
      </c>
      <c r="D783" s="116">
        <v>0.40301136046988462</v>
      </c>
      <c r="E783" s="116">
        <v>0.68127235284992449</v>
      </c>
      <c r="F783" s="116">
        <v>0.52826834026015934</v>
      </c>
      <c r="G783" s="116">
        <v>0.68311348218753265</v>
      </c>
      <c r="H783" s="116">
        <v>0.27912050887168904</v>
      </c>
      <c r="I783" s="116">
        <v>0.52682930516319471</v>
      </c>
      <c r="J783" s="116">
        <v>0.79868008773233679</v>
      </c>
      <c r="K783" s="97">
        <v>1.0508167742137031E-2</v>
      </c>
      <c r="L783" s="98"/>
      <c r="M783" s="99">
        <v>782</v>
      </c>
      <c r="N783" s="119">
        <v>0.73144220822944539</v>
      </c>
      <c r="O783" s="119">
        <v>-0.13750545071917217</v>
      </c>
      <c r="P783" s="119">
        <v>-0.24556017520457582</v>
      </c>
      <c r="Q783" s="119">
        <v>0.4712596949449479</v>
      </c>
      <c r="R783" s="119">
        <v>7.091762059203488E-2</v>
      </c>
      <c r="S783" s="119">
        <v>0.47642302311189472</v>
      </c>
      <c r="T783" s="119">
        <v>-0.5854561876312715</v>
      </c>
      <c r="U783" s="116">
        <v>6.7301868176030136E-2</v>
      </c>
      <c r="V783" s="116">
        <v>0.83691593159520716</v>
      </c>
      <c r="W783" s="91">
        <v>-2.3076908837219814</v>
      </c>
      <c r="X783" s="53"/>
      <c r="Y783" s="92">
        <v>782</v>
      </c>
      <c r="Z783" s="116">
        <f>(幕後結果!$AB$2+幕後結果!$AB$4*幕後結果_最佳化!$N1784)*12/3</f>
        <v>1.4334946521974672</v>
      </c>
      <c r="AA783" s="116">
        <f>(幕後結果!$AC$2+幕後結果!$AC$4*幕後結果_最佳化!$O1784)*12/3</f>
        <v>0.15175425663560299</v>
      </c>
      <c r="AB783" s="116">
        <f>(幕後結果!$AD$2+幕後結果!$AD$4*幕後結果_最佳化!$P1784)*12/3</f>
        <v>-1.4479017367532432E-2</v>
      </c>
      <c r="AC783" s="116">
        <f>(幕後結果!$AE$2+幕後結果!$AE$4*幕後結果_最佳化!$Q1784)*12/3</f>
        <v>0.47969068701977308</v>
      </c>
      <c r="AD783" s="116">
        <f>(幕後結果!$AF$2+幕後結果!$AF$4*幕後結果_最佳化!$R1784)*12/3</f>
        <v>-0.28877392491605497</v>
      </c>
      <c r="AE783" s="116">
        <f>(幕後結果!$AG$2+幕後結果!$AG$4*幕後結果_最佳化!$S1784)*12/3</f>
        <v>1.0014712108523514</v>
      </c>
      <c r="AF783" s="116">
        <f>(幕後結果!$AH$2+幕後結果!$AH$4*幕後結果_最佳化!$T1784)*12/3</f>
        <v>-0.24405515091496802</v>
      </c>
      <c r="AG783" s="116">
        <f>(幕後結果!$AI$2+幕後結果!$AI$4*幕後結果_最佳化!$U1784)*12/3</f>
        <v>0.1461224119623929</v>
      </c>
      <c r="AH783" s="116">
        <f>(幕後結果!$AJ$2+幕後結果!$AJ$4*幕後結果_最佳化!$V1784)*12/3</f>
        <v>0.11354774050802668</v>
      </c>
      <c r="AI783" s="93">
        <f>(幕後結果!$AK$2+幕後結果!$AK$4*幕後結果_最佳化!$W1784)*12/3</f>
        <v>-0.68495376512567674</v>
      </c>
      <c r="AJ783" s="53"/>
      <c r="AK783" s="53"/>
      <c r="AL783" s="53"/>
      <c r="AM783" s="101">
        <v>782</v>
      </c>
      <c r="AN783" s="120">
        <f t="shared" si="157"/>
        <v>5.8973516750105676E-2</v>
      </c>
      <c r="AO783" s="120">
        <f t="shared" si="158"/>
        <v>1.5922012238426715E-2</v>
      </c>
      <c r="AP783" s="120">
        <f t="shared" si="159"/>
        <v>2.1557713017937449E-2</v>
      </c>
      <c r="AQ783" s="120">
        <f t="shared" si="160"/>
        <v>7.1118671330193672E-2</v>
      </c>
      <c r="AR783" s="120">
        <f t="shared" si="161"/>
        <v>0.36542034931188933</v>
      </c>
      <c r="AS783" s="120">
        <f t="shared" si="162"/>
        <v>5.519632914461018E-2</v>
      </c>
      <c r="AT783" s="120">
        <f t="shared" si="163"/>
        <v>0.12999031082405921</v>
      </c>
      <c r="AU783" s="120">
        <f t="shared" si="164"/>
        <v>9.6537007373754771E-2</v>
      </c>
      <c r="AV783" s="120">
        <f t="shared" si="165"/>
        <v>5.1057141972482442E-2</v>
      </c>
      <c r="AW783" s="120">
        <f t="shared" si="166"/>
        <v>0.13422694803654053</v>
      </c>
      <c r="AX783" s="120">
        <f t="shared" si="167"/>
        <v>1</v>
      </c>
      <c r="AY783" s="120">
        <f>SUMPRODUCT(AN783:AW783,幕後結果_最佳化!$Z$1005:$AI$1005)</f>
        <v>-8.5832372610080337E-2</v>
      </c>
      <c r="AZ783" s="120">
        <f>(SUMPRODUCT(AN783:AW783,MMULT(AN783:AW783,幕後結果!$AB$9:$AK$18)))*252</f>
        <v>2.5463172967487721E-2</v>
      </c>
      <c r="BA783" s="120">
        <f t="shared" si="168"/>
        <v>0.15957184265241697</v>
      </c>
      <c r="BB783" s="115">
        <f t="shared" si="169"/>
        <v>-0.80673614135351013</v>
      </c>
      <c r="BC783" s="53"/>
      <c r="BD783" s="53"/>
    </row>
    <row r="784" spans="1:56">
      <c r="A784" s="88">
        <v>783</v>
      </c>
      <c r="B784" s="116">
        <v>0.13573953599090682</v>
      </c>
      <c r="C784" s="116">
        <v>0.979612891112009</v>
      </c>
      <c r="D784" s="116">
        <v>0.12978058292598016</v>
      </c>
      <c r="E784" s="116">
        <v>0.5863253400601891</v>
      </c>
      <c r="F784" s="116">
        <v>0.3061007792858077</v>
      </c>
      <c r="G784" s="116">
        <v>9.5685786686432461E-2</v>
      </c>
      <c r="H784" s="116">
        <v>0.65140963686514519</v>
      </c>
      <c r="I784" s="116">
        <v>0.86885114929119966</v>
      </c>
      <c r="J784" s="116">
        <v>0.98481625135048101</v>
      </c>
      <c r="K784" s="97">
        <v>0.61913122607823712</v>
      </c>
      <c r="L784" s="98"/>
      <c r="M784" s="99">
        <v>783</v>
      </c>
      <c r="N784" s="119">
        <v>-1.0996627923541147</v>
      </c>
      <c r="O784" s="119">
        <v>2.0458186362029749</v>
      </c>
      <c r="P784" s="119">
        <v>-1.1274289473431385</v>
      </c>
      <c r="Q784" s="119">
        <v>0.21810240976581433</v>
      </c>
      <c r="R784" s="119">
        <v>-0.50693338702870872</v>
      </c>
      <c r="S784" s="119">
        <v>-1.3065323849167798</v>
      </c>
      <c r="T784" s="119">
        <v>0.38912899406021678</v>
      </c>
      <c r="U784" s="116">
        <v>1.1209768856503346</v>
      </c>
      <c r="V784" s="116">
        <v>2.1652636905685445</v>
      </c>
      <c r="W784" s="91">
        <v>0.30319987030983503</v>
      </c>
      <c r="X784" s="53"/>
      <c r="Y784" s="92">
        <v>783</v>
      </c>
      <c r="Z784" s="116">
        <f>(幕後結果!$AB$2+幕後結果!$AB$4*幕後結果_最佳化!$N1785)*12/3</f>
        <v>-1.5021276510336248</v>
      </c>
      <c r="AA784" s="116">
        <f>(幕後結果!$AC$2+幕後結果!$AC$4*幕後結果_最佳化!$O1785)*12/3</f>
        <v>1.8124978261154812</v>
      </c>
      <c r="AB784" s="116">
        <f>(幕後結果!$AD$2+幕後結果!$AD$4*幕後結果_最佳化!$P1785)*12/3</f>
        <v>-0.91734359016645872</v>
      </c>
      <c r="AC784" s="116">
        <f>(幕後結果!$AE$2+幕後結果!$AE$4*幕後結果_最佳化!$Q1785)*12/3</f>
        <v>3.355444525125037E-2</v>
      </c>
      <c r="AD784" s="116">
        <f>(幕後結果!$AF$2+幕後結果!$AF$4*幕後結果_最佳化!$R1785)*12/3</f>
        <v>-1.0320570666767928</v>
      </c>
      <c r="AE784" s="116">
        <f>(幕後結果!$AG$2+幕後結果!$AG$4*幕後結果_最佳化!$S1785)*12/3</f>
        <v>-0.21748857732379223</v>
      </c>
      <c r="AF784" s="116">
        <f>(幕後結果!$AH$2+幕後結果!$AH$4*幕後結果_最佳化!$T1785)*12/3</f>
        <v>0.17226579441793036</v>
      </c>
      <c r="AG784" s="116">
        <f>(幕後結果!$AI$2+幕後結果!$AI$4*幕後結果_最佳化!$U1785)*12/3</f>
        <v>0.47513546818431696</v>
      </c>
      <c r="AH784" s="116">
        <f>(幕後結果!$AJ$2+幕後結果!$AJ$4*幕後結果_最佳化!$V1785)*12/3</f>
        <v>0.55507042341637569</v>
      </c>
      <c r="AI784" s="93">
        <f>(幕後結果!$AK$2+幕後結果!$AK$4*幕後結果_最佳化!$W1785)*12/3</f>
        <v>0.50492972758187071</v>
      </c>
      <c r="AJ784" s="53"/>
      <c r="AK784" s="53"/>
      <c r="AL784" s="53"/>
      <c r="AM784" s="101">
        <v>783</v>
      </c>
      <c r="AN784" s="120">
        <f t="shared" si="157"/>
        <v>1.4708400738851485E-2</v>
      </c>
      <c r="AO784" s="120">
        <f t="shared" si="158"/>
        <v>9.5239919931245323E-2</v>
      </c>
      <c r="AP784" s="120">
        <f t="shared" si="159"/>
        <v>9.8881953101343872E-2</v>
      </c>
      <c r="AQ784" s="120">
        <f t="shared" si="160"/>
        <v>6.1869925154278756E-2</v>
      </c>
      <c r="AR784" s="120">
        <f t="shared" si="161"/>
        <v>0.14100097673915374</v>
      </c>
      <c r="AS784" s="120">
        <f t="shared" si="162"/>
        <v>0.1214116670972642</v>
      </c>
      <c r="AT784" s="120">
        <f t="shared" si="163"/>
        <v>0.12147365514293886</v>
      </c>
      <c r="AU784" s="120">
        <f t="shared" si="164"/>
        <v>0.13982192856074652</v>
      </c>
      <c r="AV784" s="120">
        <f t="shared" si="165"/>
        <v>0.16957320071277629</v>
      </c>
      <c r="AW784" s="120">
        <f t="shared" si="166"/>
        <v>3.6018372821400843E-2</v>
      </c>
      <c r="AX784" s="120">
        <f t="shared" si="167"/>
        <v>0.99999999999999989</v>
      </c>
      <c r="AY784" s="120">
        <f>SUMPRODUCT(AN784:AW784,幕後結果_最佳化!$Z$1005:$AI$1005)</f>
        <v>5.665543471897249E-3</v>
      </c>
      <c r="AZ784" s="120">
        <f>(SUMPRODUCT(AN784:AW784,MMULT(AN784:AW784,幕後結果!$AB$9:$AK$18)))*252</f>
        <v>1.9676380864190268E-2</v>
      </c>
      <c r="BA784" s="120">
        <f t="shared" si="168"/>
        <v>0.14027252355393863</v>
      </c>
      <c r="BB784" s="115">
        <f t="shared" si="169"/>
        <v>-0.26544369192720119</v>
      </c>
      <c r="BC784" s="53"/>
      <c r="BD784" s="53"/>
    </row>
    <row r="785" spans="1:56">
      <c r="A785" s="88">
        <v>784</v>
      </c>
      <c r="B785" s="116">
        <v>0.53251517647991764</v>
      </c>
      <c r="C785" s="116">
        <v>0.36897267207775442</v>
      </c>
      <c r="D785" s="116">
        <v>0.11893720003849295</v>
      </c>
      <c r="E785" s="116">
        <v>0.3609407711557544</v>
      </c>
      <c r="F785" s="116">
        <v>0.56423193318663056</v>
      </c>
      <c r="G785" s="116">
        <v>0.1206243021485407</v>
      </c>
      <c r="H785" s="116">
        <v>0.49268220605348656</v>
      </c>
      <c r="I785" s="116">
        <v>0.43792752540629687</v>
      </c>
      <c r="J785" s="116">
        <v>0.36000290756032838</v>
      </c>
      <c r="K785" s="97">
        <v>0.58111506175924066</v>
      </c>
      <c r="L785" s="98"/>
      <c r="M785" s="99">
        <v>784</v>
      </c>
      <c r="N785" s="119">
        <v>8.1593906508832734E-2</v>
      </c>
      <c r="O785" s="119">
        <v>-0.33457547983741692</v>
      </c>
      <c r="P785" s="119">
        <v>-1.1803163943207573</v>
      </c>
      <c r="Q785" s="119">
        <v>-0.35594528358614375</v>
      </c>
      <c r="R785" s="119">
        <v>0.16170758191233214</v>
      </c>
      <c r="S785" s="119">
        <v>-1.1718716161829352</v>
      </c>
      <c r="T785" s="119">
        <v>-1.8344017965158221E-2</v>
      </c>
      <c r="U785" s="116">
        <v>-0.15622578749418331</v>
      </c>
      <c r="V785" s="116">
        <v>-0.35845102148189112</v>
      </c>
      <c r="W785" s="91">
        <v>0.2047468989308148</v>
      </c>
      <c r="X785" s="53"/>
      <c r="Y785" s="92">
        <v>784</v>
      </c>
      <c r="Z785" s="116">
        <f>(幕後結果!$AB$2+幕後結果!$AB$4*幕後結果_最佳化!$N1786)*12/3</f>
        <v>0.39165971228964908</v>
      </c>
      <c r="AA785" s="116">
        <f>(幕後結果!$AC$2+幕後結果!$AC$4*幕後結果_最佳化!$O1786)*12/3</f>
        <v>4.3856695170553878E-2</v>
      </c>
      <c r="AB785" s="116">
        <f>(幕後結果!$AD$2+幕後結果!$AD$4*幕後結果_最佳化!$P1786)*12/3</f>
        <v>-0.87895272234578969</v>
      </c>
      <c r="AC785" s="116">
        <f>(幕後結果!$AE$2+幕後結果!$AE$4*幕後結果_最佳化!$Q1786)*12/3</f>
        <v>-0.35792098035704401</v>
      </c>
      <c r="AD785" s="116">
        <f>(幕後結果!$AF$2+幕後結果!$AF$4*幕後結果_最佳化!$R1786)*12/3</f>
        <v>-0.45997994287521632</v>
      </c>
      <c r="AE785" s="116">
        <f>(幕後結果!$AG$2+幕後結果!$AG$4*幕後結果_最佳化!$S1786)*12/3</f>
        <v>-0.36265960455541157</v>
      </c>
      <c r="AF785" s="116">
        <f>(幕後結果!$AH$2+幕後結果!$AH$4*幕後結果_最佳化!$T1786)*12/3</f>
        <v>-0.12280962089197094</v>
      </c>
      <c r="AG785" s="116">
        <f>(幕後結果!$AI$2+幕後結果!$AI$4*幕後結果_最佳化!$U1786)*12/3</f>
        <v>-0.2410760595737805</v>
      </c>
      <c r="AH785" s="116">
        <f>(幕後結果!$AJ$2+幕後結果!$AJ$4*幕後結果_最佳化!$V1786)*12/3</f>
        <v>-0.72317513284613932</v>
      </c>
      <c r="AI785" s="93">
        <f>(幕後結果!$AK$2+幕後結果!$AK$4*幕後結果_最佳化!$W1786)*12/3</f>
        <v>-5.0137408195743749E-2</v>
      </c>
      <c r="AJ785" s="53"/>
      <c r="AK785" s="53"/>
      <c r="AL785" s="53"/>
      <c r="AM785" s="101">
        <v>784</v>
      </c>
      <c r="AN785" s="120">
        <f t="shared" si="157"/>
        <v>6.815490370911409E-2</v>
      </c>
      <c r="AO785" s="120">
        <f t="shared" si="158"/>
        <v>4.8094476697197318E-2</v>
      </c>
      <c r="AP785" s="120">
        <f t="shared" si="159"/>
        <v>2.0322336538764075E-2</v>
      </c>
      <c r="AQ785" s="120">
        <f t="shared" si="160"/>
        <v>8.1915305575318911E-3</v>
      </c>
      <c r="AR785" s="120">
        <f t="shared" si="161"/>
        <v>0.16743159418809841</v>
      </c>
      <c r="AS785" s="120">
        <f t="shared" si="162"/>
        <v>0.13868385618408613</v>
      </c>
      <c r="AT785" s="120">
        <f t="shared" si="163"/>
        <v>0.1582558933915959</v>
      </c>
      <c r="AU785" s="120">
        <f t="shared" si="164"/>
        <v>0.16933205633677292</v>
      </c>
      <c r="AV785" s="120">
        <f t="shared" si="165"/>
        <v>0.16814812032436058</v>
      </c>
      <c r="AW785" s="120">
        <f t="shared" si="166"/>
        <v>5.3385232072478576E-2</v>
      </c>
      <c r="AX785" s="120">
        <f t="shared" si="167"/>
        <v>0.99999999999999989</v>
      </c>
      <c r="AY785" s="120">
        <f>SUMPRODUCT(AN785:AW785,幕後結果_最佳化!$Z$1005:$AI$1005)</f>
        <v>7.0964368277172188E-3</v>
      </c>
      <c r="AZ785" s="120">
        <f>(SUMPRODUCT(AN785:AW785,MMULT(AN785:AW785,幕後結果!$AB$9:$AK$18)))*252</f>
        <v>2.2071442805918096E-2</v>
      </c>
      <c r="BA785" s="120">
        <f t="shared" si="168"/>
        <v>0.14856460818754275</v>
      </c>
      <c r="BB785" s="115">
        <f t="shared" si="169"/>
        <v>-0.24099658464474674</v>
      </c>
      <c r="BC785" s="53"/>
      <c r="BD785" s="53"/>
    </row>
    <row r="786" spans="1:56">
      <c r="A786" s="88">
        <v>785</v>
      </c>
      <c r="B786" s="116">
        <v>0.28136767564459286</v>
      </c>
      <c r="C786" s="116">
        <v>0.92211196191026645</v>
      </c>
      <c r="D786" s="116">
        <v>0.5216853300960238</v>
      </c>
      <c r="E786" s="116">
        <v>0.86087202760897097</v>
      </c>
      <c r="F786" s="116">
        <v>0.29033656121499951</v>
      </c>
      <c r="G786" s="116">
        <v>2.4820103365059465E-2</v>
      </c>
      <c r="H786" s="116">
        <v>0.19606044484301099</v>
      </c>
      <c r="I786" s="116">
        <v>0.15593096916546756</v>
      </c>
      <c r="J786" s="116">
        <v>0.7879126820313116</v>
      </c>
      <c r="K786" s="97">
        <v>0.36279139896500023</v>
      </c>
      <c r="L786" s="98"/>
      <c r="M786" s="99">
        <v>785</v>
      </c>
      <c r="N786" s="119">
        <v>-0.57878337343161823</v>
      </c>
      <c r="O786" s="119">
        <v>1.4194218149174176</v>
      </c>
      <c r="P786" s="119">
        <v>5.4383857326386273E-2</v>
      </c>
      <c r="Q786" s="119">
        <v>1.0842455401582918</v>
      </c>
      <c r="R786" s="119">
        <v>-0.55240176383028028</v>
      </c>
      <c r="S786" s="119">
        <v>-1.9630513580454001</v>
      </c>
      <c r="T786" s="119">
        <v>-0.85577745166186026</v>
      </c>
      <c r="U786" s="116">
        <v>-1.0113228390453566</v>
      </c>
      <c r="V786" s="116">
        <v>0.79919968265517227</v>
      </c>
      <c r="W786" s="91">
        <v>-0.35100739848714391</v>
      </c>
      <c r="X786" s="53"/>
      <c r="Y786" s="92">
        <v>785</v>
      </c>
      <c r="Z786" s="116">
        <f>(幕後結果!$AB$2+幕後結果!$AB$4*幕後結果_最佳化!$N1787)*12/3</f>
        <v>-0.66705525540605726</v>
      </c>
      <c r="AA786" s="116">
        <f>(幕後結果!$AC$2+幕後結果!$AC$4*幕後結果_最佳化!$O1787)*12/3</f>
        <v>1.3362597393887166</v>
      </c>
      <c r="AB786" s="116">
        <f>(幕後結果!$AD$2+幕後結果!$AD$4*幕後結果_最佳化!$P1787)*12/3</f>
        <v>5.7812762313432707E-2</v>
      </c>
      <c r="AC786" s="116">
        <f>(幕後結果!$AE$2+幕後結果!$AE$4*幕後結果_最佳化!$Q1787)*12/3</f>
        <v>0.86488634857833147</v>
      </c>
      <c r="AD786" s="116">
        <f>(幕後結果!$AF$2+幕後結果!$AF$4*幕後結果_最佳化!$R1787)*12/3</f>
        <v>-0.81775679687588143</v>
      </c>
      <c r="AE786" s="116">
        <f>(幕後結果!$AG$2+幕後結果!$AG$4*幕後結果_最佳化!$S1787)*12/3</f>
        <v>-0.30060277692923465</v>
      </c>
      <c r="AF786" s="116">
        <f>(幕後結果!$AH$2+幕後結果!$AH$4*幕後結果_最佳化!$T1787)*12/3</f>
        <v>-0.35925859553384593</v>
      </c>
      <c r="AG786" s="116">
        <f>(幕後結果!$AI$2+幕後結果!$AI$4*幕後結果_最佳化!$U1787)*12/3</f>
        <v>-0.40302597828720338</v>
      </c>
      <c r="AH786" s="116">
        <f>(幕後結果!$AJ$2+幕後結果!$AJ$4*幕後結果_最佳化!$V1787)*12/3</f>
        <v>-0.3503301313912856</v>
      </c>
      <c r="AI786" s="93">
        <f>(幕後結果!$AK$2+幕後結果!$AK$4*幕後結果_最佳化!$W1787)*12/3</f>
        <v>-0.33720704498684051</v>
      </c>
      <c r="AJ786" s="53"/>
      <c r="AK786" s="53"/>
      <c r="AL786" s="53"/>
      <c r="AM786" s="101">
        <v>785</v>
      </c>
      <c r="AN786" s="120">
        <f t="shared" si="157"/>
        <v>0.11363217316558823</v>
      </c>
      <c r="AO786" s="120">
        <f t="shared" si="158"/>
        <v>3.0703652541320171E-2</v>
      </c>
      <c r="AP786" s="120">
        <f t="shared" si="159"/>
        <v>0.14974270794913988</v>
      </c>
      <c r="AQ786" s="120">
        <f t="shared" si="160"/>
        <v>3.6431433124370985E-2</v>
      </c>
      <c r="AR786" s="120">
        <f t="shared" si="161"/>
        <v>0.12572935263524826</v>
      </c>
      <c r="AS786" s="120">
        <f t="shared" si="162"/>
        <v>5.6850069764948039E-2</v>
      </c>
      <c r="AT786" s="120">
        <f t="shared" si="163"/>
        <v>3.0279246021721287E-2</v>
      </c>
      <c r="AU786" s="120">
        <f t="shared" si="164"/>
        <v>0.13496856512211863</v>
      </c>
      <c r="AV786" s="120">
        <f t="shared" si="165"/>
        <v>8.6024533219430196E-2</v>
      </c>
      <c r="AW786" s="120">
        <f t="shared" si="166"/>
        <v>0.23563826645611421</v>
      </c>
      <c r="AX786" s="120">
        <f t="shared" si="167"/>
        <v>0.99999999999999978</v>
      </c>
      <c r="AY786" s="120">
        <f>SUMPRODUCT(AN786:AW786,幕後結果_最佳化!$Z$1005:$AI$1005)</f>
        <v>5.915510732619008E-2</v>
      </c>
      <c r="AZ786" s="120">
        <f>(SUMPRODUCT(AN786:AW786,MMULT(AN786:AW786,幕後結果!$AB$9:$AK$18)))*252</f>
        <v>3.2329487677734206E-2</v>
      </c>
      <c r="BA786" s="120">
        <f t="shared" si="168"/>
        <v>0.17980402575508203</v>
      </c>
      <c r="BB786" s="115">
        <f t="shared" si="169"/>
        <v>9.0404579418771114E-2</v>
      </c>
      <c r="BC786" s="53"/>
      <c r="BD786" s="53"/>
    </row>
    <row r="787" spans="1:56">
      <c r="A787" s="88">
        <v>786</v>
      </c>
      <c r="B787" s="116">
        <v>0.18213825128305894</v>
      </c>
      <c r="C787" s="116">
        <v>0.76895751332942019</v>
      </c>
      <c r="D787" s="116">
        <v>0.40204265566055697</v>
      </c>
      <c r="E787" s="116">
        <v>0.31065154207585466</v>
      </c>
      <c r="F787" s="116">
        <v>0.83664215426434763</v>
      </c>
      <c r="G787" s="116">
        <v>1.4775611635569952E-2</v>
      </c>
      <c r="H787" s="116">
        <v>0.81698521819222414</v>
      </c>
      <c r="I787" s="116">
        <v>0.46994295354476479</v>
      </c>
      <c r="J787" s="116">
        <v>0.13450332199039372</v>
      </c>
      <c r="K787" s="97">
        <v>0.5195518817487057</v>
      </c>
      <c r="L787" s="98"/>
      <c r="M787" s="99">
        <v>786</v>
      </c>
      <c r="N787" s="119">
        <v>-0.90724641722617561</v>
      </c>
      <c r="O787" s="119">
        <v>0.73541798266905756</v>
      </c>
      <c r="P787" s="119">
        <v>-0.24806345418960579</v>
      </c>
      <c r="Q787" s="119">
        <v>-0.49400438288032139</v>
      </c>
      <c r="R787" s="119">
        <v>0.98075070755009008</v>
      </c>
      <c r="S787" s="119">
        <v>-2.1760539960584229</v>
      </c>
      <c r="T787" s="119">
        <v>0.90393557570766236</v>
      </c>
      <c r="U787" s="116">
        <v>-7.5413262776884787E-2</v>
      </c>
      <c r="V787" s="116">
        <v>-1.1053530389067951</v>
      </c>
      <c r="W787" s="91">
        <v>4.9028935457016913E-2</v>
      </c>
      <c r="X787" s="53"/>
      <c r="Y787" s="92">
        <v>786</v>
      </c>
      <c r="Z787" s="116">
        <f>(幕後結果!$AB$2+幕後結果!$AB$4*幕後結果_最佳化!$N1788)*12/3</f>
        <v>-1.1936462683972162</v>
      </c>
      <c r="AA787" s="116">
        <f>(幕後結果!$AC$2+幕後結果!$AC$4*幕後結果_最佳化!$O1788)*12/3</f>
        <v>0.86245927941058309</v>
      </c>
      <c r="AB787" s="116">
        <f>(幕後結果!$AD$2+幕後結果!$AD$4*幕後結果_最佳化!$P1788)*12/3</f>
        <v>-0.28638935661725229</v>
      </c>
      <c r="AC787" s="116">
        <f>(幕後結果!$AE$2+幕後結果!$AE$4*幕後結果_最佳化!$Q1788)*12/3</f>
        <v>-0.42333179529631576</v>
      </c>
      <c r="AD787" s="116">
        <f>(幕後結果!$AF$2+幕後結果!$AF$4*幕後結果_最佳化!$R1788)*12/3</f>
        <v>-6.0418900381871143E-2</v>
      </c>
      <c r="AE787" s="116">
        <f>(幕後結果!$AG$2+幕後結果!$AG$4*幕後結果_最佳化!$S1788)*12/3</f>
        <v>-1.001239641236801</v>
      </c>
      <c r="AF787" s="116">
        <f>(幕後結果!$AH$2+幕後結果!$AH$4*幕後結果_最佳化!$T1788)*12/3</f>
        <v>0.41403511341595728</v>
      </c>
      <c r="AG787" s="116">
        <f>(幕後結果!$AI$2+幕後結果!$AI$4*幕後結果_最佳化!$U1788)*12/3</f>
        <v>-0.10083006833485982</v>
      </c>
      <c r="AH787" s="116">
        <f>(幕後結果!$AJ$2+幕後結果!$AJ$4*幕後結果_最佳化!$V1788)*12/3</f>
        <v>-0.7222460099517295</v>
      </c>
      <c r="AI787" s="93">
        <f>(幕後結果!$AK$2+幕後結果!$AK$4*幕後結果_最佳化!$W1788)*12/3</f>
        <v>-0.21363879572469502</v>
      </c>
      <c r="AJ787" s="53"/>
      <c r="AK787" s="53"/>
      <c r="AL787" s="53"/>
      <c r="AM787" s="101">
        <v>786</v>
      </c>
      <c r="AN787" s="120">
        <f t="shared" si="157"/>
        <v>0.12697668406029627</v>
      </c>
      <c r="AO787" s="120">
        <f t="shared" si="158"/>
        <v>0.12636599521287009</v>
      </c>
      <c r="AP787" s="120">
        <f t="shared" si="159"/>
        <v>0.11254287614061294</v>
      </c>
      <c r="AQ787" s="120">
        <f t="shared" si="160"/>
        <v>0.14727804226564906</v>
      </c>
      <c r="AR787" s="120">
        <f t="shared" si="161"/>
        <v>1.2321887686040768E-2</v>
      </c>
      <c r="AS787" s="120">
        <f t="shared" si="162"/>
        <v>0.14332455076034106</v>
      </c>
      <c r="AT787" s="120">
        <f t="shared" si="163"/>
        <v>0.1101503220463409</v>
      </c>
      <c r="AU787" s="120">
        <f t="shared" si="164"/>
        <v>2.4046765917073623E-2</v>
      </c>
      <c r="AV787" s="120">
        <f t="shared" si="165"/>
        <v>0.12978682941065686</v>
      </c>
      <c r="AW787" s="120">
        <f t="shared" si="166"/>
        <v>6.7206046500118369E-2</v>
      </c>
      <c r="AX787" s="120">
        <f t="shared" si="167"/>
        <v>1</v>
      </c>
      <c r="AY787" s="120">
        <f>SUMPRODUCT(AN787:AW787,幕後結果_最佳化!$Z$1005:$AI$1005)</f>
        <v>0.13452747762730302</v>
      </c>
      <c r="AZ787" s="120">
        <f>(SUMPRODUCT(AN787:AW787,MMULT(AN787:AW787,幕後結果!$AB$9:$AK$18)))*252</f>
        <v>3.1510165441076043E-2</v>
      </c>
      <c r="BA787" s="120">
        <f t="shared" si="168"/>
        <v>0.17751102906883293</v>
      </c>
      <c r="BB787" s="115">
        <f t="shared" si="169"/>
        <v>0.51617906846662986</v>
      </c>
      <c r="BC787" s="53"/>
      <c r="BD787" s="53"/>
    </row>
    <row r="788" spans="1:56">
      <c r="A788" s="88">
        <v>787</v>
      </c>
      <c r="B788" s="116">
        <v>0.3314689932734185</v>
      </c>
      <c r="C788" s="116">
        <v>1.4646389860746512E-2</v>
      </c>
      <c r="D788" s="116">
        <v>0.58281155740096025</v>
      </c>
      <c r="E788" s="116">
        <v>6.3329004531478272E-2</v>
      </c>
      <c r="F788" s="116">
        <v>0.72108847743660398</v>
      </c>
      <c r="G788" s="116">
        <v>0.89591352245810141</v>
      </c>
      <c r="H788" s="116">
        <v>0.98436123682958798</v>
      </c>
      <c r="I788" s="116">
        <v>0.96221686663618344</v>
      </c>
      <c r="J788" s="116">
        <v>0.38283358669837741</v>
      </c>
      <c r="K788" s="97">
        <v>0.89933793057372746</v>
      </c>
      <c r="L788" s="98"/>
      <c r="M788" s="99">
        <v>787</v>
      </c>
      <c r="N788" s="119">
        <v>-0.43586044336053337</v>
      </c>
      <c r="O788" s="119">
        <v>-2.1795237848158422</v>
      </c>
      <c r="P788" s="119">
        <v>0.20909140376422383</v>
      </c>
      <c r="Q788" s="119">
        <v>-1.5274143552199613</v>
      </c>
      <c r="R788" s="119">
        <v>0.58607808112797199</v>
      </c>
      <c r="S788" s="119">
        <v>1.2586052354014683</v>
      </c>
      <c r="T788" s="119">
        <v>2.15352391903073</v>
      </c>
      <c r="U788" s="116">
        <v>1.7770119924123342</v>
      </c>
      <c r="V788" s="116">
        <v>-0.29804715536544657</v>
      </c>
      <c r="W788" s="91">
        <v>1.2777881355839407</v>
      </c>
      <c r="X788" s="53"/>
      <c r="Y788" s="92">
        <v>787</v>
      </c>
      <c r="Z788" s="116">
        <f>(幕後結果!$AB$2+幕後結果!$AB$4*幕後結果_最佳化!$N1789)*12/3</f>
        <v>-0.43792162242154725</v>
      </c>
      <c r="AA788" s="116">
        <f>(幕後結果!$AC$2+幕後結果!$AC$4*幕後結果_最佳化!$O1789)*12/3</f>
        <v>-1.2531036796384583</v>
      </c>
      <c r="AB788" s="116">
        <f>(幕後結果!$AD$2+幕後結果!$AD$4*幕後結果_最佳化!$P1789)*12/3</f>
        <v>-3.1354141511001021E-2</v>
      </c>
      <c r="AC788" s="116">
        <f>(幕後結果!$AE$2+幕後結果!$AE$4*幕後結果_最佳化!$Q1789)*12/3</f>
        <v>-1.2229283008022513</v>
      </c>
      <c r="AD788" s="116">
        <f>(幕後結果!$AF$2+幕後結果!$AF$4*幕後結果_最佳化!$R1789)*12/3</f>
        <v>-0.12697371357974685</v>
      </c>
      <c r="AE788" s="116">
        <f>(幕後結果!$AG$2+幕後結果!$AG$4*幕後結果_最佳化!$S1789)*12/3</f>
        <v>0.68652837468581052</v>
      </c>
      <c r="AF788" s="116">
        <f>(幕後結果!$AH$2+幕後結果!$AH$4*幕後結果_最佳化!$T1789)*12/3</f>
        <v>0.77582216332612974</v>
      </c>
      <c r="AG788" s="116">
        <f>(幕後結果!$AI$2+幕後結果!$AI$4*幕後結果_最佳化!$U1789)*12/3</f>
        <v>0.53522074347288406</v>
      </c>
      <c r="AH788" s="116">
        <f>(幕後結果!$AJ$2+幕後結果!$AJ$4*幕後結果_最佳化!$V1789)*12/3</f>
        <v>0.1627495969399807</v>
      </c>
      <c r="AI788" s="93">
        <f>(幕後結果!$AK$2+幕後結果!$AK$4*幕後結果_最佳化!$W1789)*12/3</f>
        <v>1.5349503596361209</v>
      </c>
      <c r="AJ788" s="53"/>
      <c r="AK788" s="53"/>
      <c r="AL788" s="53"/>
      <c r="AM788" s="101">
        <v>787</v>
      </c>
      <c r="AN788" s="120">
        <f t="shared" si="157"/>
        <v>7.921403046435101E-3</v>
      </c>
      <c r="AO788" s="120">
        <f t="shared" si="158"/>
        <v>3.8583865606310996E-2</v>
      </c>
      <c r="AP788" s="120">
        <f t="shared" si="159"/>
        <v>0.13148399800989735</v>
      </c>
      <c r="AQ788" s="120">
        <f t="shared" si="160"/>
        <v>0.17453445671236817</v>
      </c>
      <c r="AR788" s="120">
        <f t="shared" si="161"/>
        <v>0.16930437957257574</v>
      </c>
      <c r="AS788" s="120">
        <f t="shared" si="162"/>
        <v>0.1333128724136495</v>
      </c>
      <c r="AT788" s="120">
        <f t="shared" si="163"/>
        <v>8.8461347886404279E-2</v>
      </c>
      <c r="AU788" s="120">
        <f t="shared" si="164"/>
        <v>9.1748570026661869E-2</v>
      </c>
      <c r="AV788" s="120">
        <f t="shared" si="165"/>
        <v>9.6731932950213428E-2</v>
      </c>
      <c r="AW788" s="120">
        <f t="shared" si="166"/>
        <v>6.7917173775483466E-2</v>
      </c>
      <c r="AX788" s="120">
        <f t="shared" si="167"/>
        <v>0.99999999999999989</v>
      </c>
      <c r="AY788" s="120">
        <f>SUMPRODUCT(AN788:AW788,幕後結果_最佳化!$Z$1005:$AI$1005)</f>
        <v>1.3009565235617995E-2</v>
      </c>
      <c r="AZ788" s="120">
        <f>(SUMPRODUCT(AN788:AW788,MMULT(AN788:AW788,幕後結果!$AB$9:$AK$18)))*252</f>
        <v>2.2837180624369867E-2</v>
      </c>
      <c r="BA788" s="120">
        <f t="shared" si="168"/>
        <v>0.15111975590362059</v>
      </c>
      <c r="BB788" s="115">
        <f t="shared" si="169"/>
        <v>-0.19779303232494092</v>
      </c>
      <c r="BC788" s="53"/>
      <c r="BD788" s="53"/>
    </row>
    <row r="789" spans="1:56">
      <c r="A789" s="88">
        <v>788</v>
      </c>
      <c r="B789" s="116">
        <v>0.27397692902815773</v>
      </c>
      <c r="C789" s="116">
        <v>0.71806831504677993</v>
      </c>
      <c r="D789" s="116">
        <v>0.66589752926871437</v>
      </c>
      <c r="E789" s="116">
        <v>0.37454449007199719</v>
      </c>
      <c r="F789" s="116">
        <v>0.29670480484473405</v>
      </c>
      <c r="G789" s="116">
        <v>0.10886449225804373</v>
      </c>
      <c r="H789" s="116">
        <v>0.94696859728455318</v>
      </c>
      <c r="I789" s="116">
        <v>0.20303401785244657</v>
      </c>
      <c r="J789" s="116">
        <v>0.96191732041192313</v>
      </c>
      <c r="K789" s="97">
        <v>0.10850617975817856</v>
      </c>
      <c r="L789" s="98"/>
      <c r="M789" s="99">
        <v>788</v>
      </c>
      <c r="N789" s="119">
        <v>-0.60082904277935911</v>
      </c>
      <c r="O789" s="119">
        <v>0.57711263444530059</v>
      </c>
      <c r="P789" s="119">
        <v>0.42861292012668833</v>
      </c>
      <c r="Q789" s="119">
        <v>-0.31984084854570277</v>
      </c>
      <c r="R789" s="119">
        <v>-0.53390160773051865</v>
      </c>
      <c r="S789" s="119">
        <v>-1.2325894245163653</v>
      </c>
      <c r="T789" s="119">
        <v>1.6161457468377391</v>
      </c>
      <c r="U789" s="116">
        <v>-0.83083289694246232</v>
      </c>
      <c r="V789" s="116">
        <v>1.773382425322098</v>
      </c>
      <c r="W789" s="91">
        <v>-1.2345115124552937</v>
      </c>
      <c r="X789" s="53"/>
      <c r="Y789" s="92">
        <v>788</v>
      </c>
      <c r="Z789" s="116">
        <f>(幕後結果!$AB$2+幕後結果!$AB$4*幕後結果_最佳化!$N1790)*12/3</f>
        <v>-0.70239880949293987</v>
      </c>
      <c r="AA789" s="116">
        <f>(幕後結果!$AC$2+幕後結果!$AC$4*幕後結果_最佳化!$O1790)*12/3</f>
        <v>0.73309623316629191</v>
      </c>
      <c r="AB789" s="116">
        <f>(幕後結果!$AD$2+幕後結果!$AD$4*幕後結果_最佳化!$P1790)*12/3</f>
        <v>0.28679733615853958</v>
      </c>
      <c r="AC789" s="116">
        <f>(幕後結果!$AE$2+幕後結果!$AE$4*幕後結果_最佳化!$Q1790)*12/3</f>
        <v>-0.171066405806897</v>
      </c>
      <c r="AD789" s="116">
        <f>(幕後結果!$AF$2+幕後結果!$AF$4*幕後結果_最佳化!$R1790)*12/3</f>
        <v>-0.76651706321012114</v>
      </c>
      <c r="AE789" s="116">
        <f>(幕後結果!$AG$2+幕後結果!$AG$4*幕後結果_最佳化!$S1790)*12/3</f>
        <v>-0.26009665817712213</v>
      </c>
      <c r="AF789" s="116">
        <f>(幕後結果!$AH$2+幕後結果!$AH$4*幕後結果_最佳化!$T1790)*12/3</f>
        <v>0.72908539653099591</v>
      </c>
      <c r="AG789" s="116">
        <f>(幕後結果!$AI$2+幕後結果!$AI$4*幕後結果_最佳化!$U1790)*12/3</f>
        <v>-0.43379726202642072</v>
      </c>
      <c r="AH789" s="116">
        <f>(幕後結果!$AJ$2+幕後結果!$AJ$4*幕後結果_最佳化!$V1790)*12/3</f>
        <v>0.4463348106674519</v>
      </c>
      <c r="AI789" s="93">
        <f>(幕後結果!$AK$2+幕後結果!$AK$4*幕後結果_最佳化!$W1790)*12/3</f>
        <v>-0.25020235280951802</v>
      </c>
      <c r="AJ789" s="53"/>
      <c r="AK789" s="53"/>
      <c r="AL789" s="53"/>
      <c r="AM789" s="101">
        <v>788</v>
      </c>
      <c r="AN789" s="120">
        <f t="shared" si="157"/>
        <v>2.2959561685825185E-2</v>
      </c>
      <c r="AO789" s="120">
        <f t="shared" si="158"/>
        <v>6.5490322845292423E-2</v>
      </c>
      <c r="AP789" s="120">
        <f t="shared" si="159"/>
        <v>0.16819051389428918</v>
      </c>
      <c r="AQ789" s="120">
        <f t="shared" si="160"/>
        <v>9.7925277158874835E-2</v>
      </c>
      <c r="AR789" s="120">
        <f t="shared" si="161"/>
        <v>0.13424688276510341</v>
      </c>
      <c r="AS789" s="120">
        <f t="shared" si="162"/>
        <v>9.768885867877046E-2</v>
      </c>
      <c r="AT789" s="120">
        <f t="shared" si="163"/>
        <v>0.14444168688944753</v>
      </c>
      <c r="AU789" s="120">
        <f t="shared" si="164"/>
        <v>0.16499305426829922</v>
      </c>
      <c r="AV789" s="120">
        <f t="shared" si="165"/>
        <v>5.9990391038683491E-2</v>
      </c>
      <c r="AW789" s="120">
        <f t="shared" si="166"/>
        <v>4.4073450775414136E-2</v>
      </c>
      <c r="AX789" s="120">
        <f t="shared" si="167"/>
        <v>0.99999999999999978</v>
      </c>
      <c r="AY789" s="120">
        <f>SUMPRODUCT(AN789:AW789,幕後結果_最佳化!$Z$1005:$AI$1005)</f>
        <v>2.3138306476301031E-2</v>
      </c>
      <c r="AZ789" s="120">
        <f>(SUMPRODUCT(AN789:AW789,MMULT(AN789:AW789,幕後結果!$AB$9:$AK$18)))*252</f>
        <v>2.0473481613400714E-2</v>
      </c>
      <c r="BA789" s="120">
        <f t="shared" si="168"/>
        <v>0.14308557444201256</v>
      </c>
      <c r="BB789" s="115">
        <f t="shared" si="169"/>
        <v>-0.13811101224398881</v>
      </c>
      <c r="BC789" s="53"/>
      <c r="BD789" s="53"/>
    </row>
    <row r="790" spans="1:56">
      <c r="A790" s="88">
        <v>789</v>
      </c>
      <c r="B790" s="116">
        <v>0.67506597181927974</v>
      </c>
      <c r="C790" s="116">
        <v>0.4756791760451875</v>
      </c>
      <c r="D790" s="116">
        <v>0.76887194244333656</v>
      </c>
      <c r="E790" s="116">
        <v>0.26170876835172585</v>
      </c>
      <c r="F790" s="116">
        <v>0.72090339085872235</v>
      </c>
      <c r="G790" s="116">
        <v>0.6062449933878824</v>
      </c>
      <c r="H790" s="116">
        <v>0.72016168508114498</v>
      </c>
      <c r="I790" s="116">
        <v>0.46220178582705973</v>
      </c>
      <c r="J790" s="116">
        <v>0.12345998053718299</v>
      </c>
      <c r="K790" s="97">
        <v>0.99596062432372578</v>
      </c>
      <c r="L790" s="98"/>
      <c r="M790" s="99">
        <v>789</v>
      </c>
      <c r="N790" s="119">
        <v>0.4539454963481514</v>
      </c>
      <c r="O790" s="119">
        <v>-6.1001076048727843E-2</v>
      </c>
      <c r="P790" s="119">
        <v>0.73513691369258927</v>
      </c>
      <c r="Q790" s="119">
        <v>-0.63808624997286845</v>
      </c>
      <c r="R790" s="119">
        <v>0.58552729606888465</v>
      </c>
      <c r="S790" s="119">
        <v>0.2695453962618245</v>
      </c>
      <c r="T790" s="119">
        <v>0.58332188905598714</v>
      </c>
      <c r="U790" s="116">
        <v>-9.4888272527857295E-2</v>
      </c>
      <c r="V790" s="116">
        <v>-1.1578629700595375</v>
      </c>
      <c r="W790" s="91">
        <v>2.6487606978594651</v>
      </c>
      <c r="X790" s="53"/>
      <c r="Y790" s="92">
        <v>789</v>
      </c>
      <c r="Z790" s="116">
        <f>(幕後結果!$AB$2+幕後結果!$AB$4*幕後結果_最佳化!$N1791)*12/3</f>
        <v>0.9886127168565646</v>
      </c>
      <c r="AA790" s="116">
        <f>(幕後結果!$AC$2+幕後結果!$AC$4*幕後結果_最佳化!$O1791)*12/3</f>
        <v>0.22094038460779672</v>
      </c>
      <c r="AB790" s="116">
        <f>(幕後結果!$AD$2+幕後結果!$AD$4*幕後結果_最佳化!$P1791)*12/3</f>
        <v>0.69217979657548734</v>
      </c>
      <c r="AC790" s="116">
        <f>(幕後結果!$AE$2+幕後結果!$AE$4*幕後結果_最佳化!$Q1791)*12/3</f>
        <v>-0.24547365751019914</v>
      </c>
      <c r="AD790" s="116">
        <f>(幕後結果!$AF$2+幕後結果!$AF$4*幕後結果_最佳化!$R1791)*12/3</f>
        <v>6.4264406649822969E-2</v>
      </c>
      <c r="AE790" s="116">
        <f>(幕後結果!$AG$2+幕後結果!$AG$4*幕後結果_最佳化!$S1791)*12/3</f>
        <v>0.61517804245924268</v>
      </c>
      <c r="AF790" s="116">
        <f>(幕後結果!$AH$2+幕後結果!$AH$4*幕後結果_最佳化!$T1791)*12/3</f>
        <v>0.34414553362650291</v>
      </c>
      <c r="AG790" s="116">
        <f>(幕後結果!$AI$2+幕後結果!$AI$4*幕後結果_最佳化!$U1791)*12/3</f>
        <v>7.7808298376938104E-2</v>
      </c>
      <c r="AH790" s="116">
        <f>(幕後結果!$AJ$2+幕後結果!$AJ$4*幕後結果_最佳化!$V1791)*12/3</f>
        <v>-0.43052724800614728</v>
      </c>
      <c r="AI790" s="93">
        <f>(幕後結果!$AK$2+幕後結果!$AK$4*幕後結果_最佳化!$W1791)*12/3</f>
        <v>1.6563562765559479</v>
      </c>
      <c r="AJ790" s="53"/>
      <c r="AK790" s="53"/>
      <c r="AL790" s="53"/>
      <c r="AM790" s="101">
        <v>789</v>
      </c>
      <c r="AN790" s="120">
        <f t="shared" si="157"/>
        <v>8.0942989751767544E-2</v>
      </c>
      <c r="AO790" s="120">
        <f t="shared" si="158"/>
        <v>3.5042257681856183E-2</v>
      </c>
      <c r="AP790" s="120">
        <f t="shared" si="159"/>
        <v>0.13661560721795554</v>
      </c>
      <c r="AQ790" s="120">
        <f t="shared" si="160"/>
        <v>5.895959295138703E-2</v>
      </c>
      <c r="AR790" s="120">
        <f t="shared" si="161"/>
        <v>0.2251752850489431</v>
      </c>
      <c r="AS790" s="120">
        <f t="shared" si="162"/>
        <v>7.6787234153979894E-2</v>
      </c>
      <c r="AT790" s="120">
        <f t="shared" si="163"/>
        <v>0.23387729574487606</v>
      </c>
      <c r="AU790" s="120">
        <f t="shared" si="164"/>
        <v>1.0777849898857434E-2</v>
      </c>
      <c r="AV790" s="120">
        <f t="shared" si="165"/>
        <v>0.114228649105338</v>
      </c>
      <c r="AW790" s="120">
        <f t="shared" si="166"/>
        <v>2.7593238445039147E-2</v>
      </c>
      <c r="AX790" s="120">
        <f t="shared" si="167"/>
        <v>1</v>
      </c>
      <c r="AY790" s="120">
        <f>SUMPRODUCT(AN790:AW790,幕後結果_最佳化!$Z$1005:$AI$1005)</f>
        <v>-4.7241715309487405E-2</v>
      </c>
      <c r="AZ790" s="120">
        <f>(SUMPRODUCT(AN790:AW790,MMULT(AN790:AW790,幕後結果!$AB$9:$AK$18)))*252</f>
        <v>2.6722705754324807E-2</v>
      </c>
      <c r="BA790" s="120">
        <f t="shared" si="168"/>
        <v>0.16347081009869868</v>
      </c>
      <c r="BB790" s="115">
        <f t="shared" si="169"/>
        <v>-0.55142392244256078</v>
      </c>
      <c r="BC790" s="53"/>
      <c r="BD790" s="53"/>
    </row>
    <row r="791" spans="1:56">
      <c r="A791" s="88">
        <v>790</v>
      </c>
      <c r="B791" s="116">
        <v>8.3358724555296249E-2</v>
      </c>
      <c r="C791" s="116">
        <v>0.59793366521120972</v>
      </c>
      <c r="D791" s="116">
        <v>0.31311335004705332</v>
      </c>
      <c r="E791" s="116">
        <v>0.27242047579732187</v>
      </c>
      <c r="F791" s="116">
        <v>0.90079199965351231</v>
      </c>
      <c r="G791" s="116">
        <v>0.9946186188264341</v>
      </c>
      <c r="H791" s="116">
        <v>0.99222188372757913</v>
      </c>
      <c r="I791" s="116">
        <v>0.27337777470380775</v>
      </c>
      <c r="J791" s="116">
        <v>0.97933735055701421</v>
      </c>
      <c r="K791" s="97">
        <v>0.26331884561851648</v>
      </c>
      <c r="L791" s="98"/>
      <c r="M791" s="99">
        <v>790</v>
      </c>
      <c r="N791" s="119">
        <v>-1.3828285289747062</v>
      </c>
      <c r="O791" s="119">
        <v>0.2480022452852165</v>
      </c>
      <c r="P791" s="119">
        <v>-0.48704463506379414</v>
      </c>
      <c r="Q791" s="119">
        <v>-0.60550884179208364</v>
      </c>
      <c r="R791" s="119">
        <v>1.286077542973366</v>
      </c>
      <c r="S791" s="119">
        <v>2.5503085344096812</v>
      </c>
      <c r="T791" s="119">
        <v>2.4191638210320683</v>
      </c>
      <c r="U791" s="116">
        <v>-0.6026289613725625</v>
      </c>
      <c r="V791" s="116">
        <v>2.0402513375388329</v>
      </c>
      <c r="W791" s="91">
        <v>-0.63314694050912157</v>
      </c>
      <c r="X791" s="53"/>
      <c r="Y791" s="92">
        <v>790</v>
      </c>
      <c r="Z791" s="116">
        <f>(幕後結果!$AB$2+幕後結果!$AB$4*幕後結果_最佳化!$N1792)*12/3</f>
        <v>-1.9560981506332389</v>
      </c>
      <c r="AA791" s="116">
        <f>(幕後結果!$AC$2+幕後結果!$AC$4*幕後結果_最佳化!$O1792)*12/3</f>
        <v>0.53727846719560013</v>
      </c>
      <c r="AB791" s="116">
        <f>(幕後結果!$AD$2+幕後結果!$AD$4*幕後結果_最佳化!$P1792)*12/3</f>
        <v>-0.59804493244937784</v>
      </c>
      <c r="AC791" s="116">
        <f>(幕後結果!$AE$2+幕後結果!$AE$4*幕後結果_最佳化!$Q1792)*12/3</f>
        <v>-0.63534780505170096</v>
      </c>
      <c r="AD791" s="116">
        <f>(幕後結果!$AF$2+幕後結果!$AF$4*幕後結果_最佳化!$R1792)*12/3</f>
        <v>7.9609263749890191E-3</v>
      </c>
      <c r="AE791" s="116">
        <f>(幕後結果!$AG$2+幕後結果!$AG$4*幕後結果_最佳化!$S1792)*12/3</f>
        <v>1.710319200384206</v>
      </c>
      <c r="AF791" s="116">
        <f>(幕後結果!$AH$2+幕後結果!$AH$4*幕後結果_最佳化!$T1792)*12/3</f>
        <v>1.0827221588289815</v>
      </c>
      <c r="AG791" s="116">
        <f>(幕後結果!$AI$2+幕後結果!$AI$4*幕後結果_最佳化!$U1792)*12/3</f>
        <v>0.25746443685157455</v>
      </c>
      <c r="AH791" s="116">
        <f>(幕後結果!$AJ$2+幕後結果!$AJ$4*幕後結果_最佳化!$V1792)*12/3</f>
        <v>0.92432621874974397</v>
      </c>
      <c r="AI791" s="93">
        <f>(幕後結果!$AK$2+幕後結果!$AK$4*幕後結果_最佳化!$W1792)*12/3</f>
        <v>0.5752479902830292</v>
      </c>
      <c r="AJ791" s="53"/>
      <c r="AK791" s="53"/>
      <c r="AL791" s="53"/>
      <c r="AM791" s="101">
        <v>790</v>
      </c>
      <c r="AN791" s="120">
        <f t="shared" si="157"/>
        <v>2.9528073749439145E-2</v>
      </c>
      <c r="AO791" s="120">
        <f t="shared" si="158"/>
        <v>2.3496498734804111E-2</v>
      </c>
      <c r="AP791" s="120">
        <f t="shared" si="159"/>
        <v>0.13045376485786489</v>
      </c>
      <c r="AQ791" s="120">
        <f t="shared" si="160"/>
        <v>0.14762084341609485</v>
      </c>
      <c r="AR791" s="120">
        <f t="shared" si="161"/>
        <v>0.13703954755330064</v>
      </c>
      <c r="AS791" s="120">
        <f t="shared" si="162"/>
        <v>0.16003988390187363</v>
      </c>
      <c r="AT791" s="120">
        <f t="shared" si="163"/>
        <v>7.5796720744770396E-2</v>
      </c>
      <c r="AU791" s="120">
        <f t="shared" si="164"/>
        <v>3.3365574749838166E-2</v>
      </c>
      <c r="AV791" s="120">
        <f t="shared" si="165"/>
        <v>0.10161340940185207</v>
      </c>
      <c r="AW791" s="120">
        <f t="shared" si="166"/>
        <v>0.16104568289016194</v>
      </c>
      <c r="AX791" s="120">
        <f t="shared" si="167"/>
        <v>0.99999999999999978</v>
      </c>
      <c r="AY791" s="120">
        <f>SUMPRODUCT(AN791:AW791,幕後結果_最佳化!$Z$1005:$AI$1005)</f>
        <v>6.3052874138863055E-2</v>
      </c>
      <c r="AZ791" s="120">
        <f>(SUMPRODUCT(AN791:AW791,MMULT(AN791:AW791,幕後結果!$AB$9:$AK$18)))*252</f>
        <v>2.5863228982707428E-2</v>
      </c>
      <c r="BA791" s="120">
        <f t="shared" si="168"/>
        <v>0.16082048682524072</v>
      </c>
      <c r="BB791" s="115">
        <f t="shared" si="169"/>
        <v>0.12531285370851189</v>
      </c>
      <c r="BC791" s="53"/>
      <c r="BD791" s="53"/>
    </row>
    <row r="792" spans="1:56">
      <c r="A792" s="88">
        <v>791</v>
      </c>
      <c r="B792" s="116">
        <v>0.29443679254782285</v>
      </c>
      <c r="C792" s="116">
        <v>0.81601127132179441</v>
      </c>
      <c r="D792" s="116">
        <v>7.7698057936379739E-2</v>
      </c>
      <c r="E792" s="116">
        <v>0.37726001560404998</v>
      </c>
      <c r="F792" s="116">
        <v>0.10202014895060696</v>
      </c>
      <c r="G792" s="116">
        <v>0.13024567621667926</v>
      </c>
      <c r="H792" s="116">
        <v>0.46861106451687862</v>
      </c>
      <c r="I792" s="116">
        <v>0.26811380768220072</v>
      </c>
      <c r="J792" s="116">
        <v>0.43990970204878255</v>
      </c>
      <c r="K792" s="97">
        <v>0.26064987500827752</v>
      </c>
      <c r="L792" s="98"/>
      <c r="M792" s="99">
        <v>791</v>
      </c>
      <c r="N792" s="119">
        <v>-0.54046907109306397</v>
      </c>
      <c r="O792" s="119">
        <v>0.90026835494123369</v>
      </c>
      <c r="P792" s="119">
        <v>-1.4207270830863263</v>
      </c>
      <c r="Q792" s="119">
        <v>-0.31268494945033676</v>
      </c>
      <c r="R792" s="119">
        <v>-1.2701244660213447</v>
      </c>
      <c r="S792" s="119">
        <v>-1.1252305457236402</v>
      </c>
      <c r="T792" s="119">
        <v>-7.8761749420716676E-2</v>
      </c>
      <c r="U792" s="116">
        <v>-0.61852759203834384</v>
      </c>
      <c r="V792" s="116">
        <v>-0.15119815698180508</v>
      </c>
      <c r="W792" s="91">
        <v>-0.64134316551609105</v>
      </c>
      <c r="X792" s="53"/>
      <c r="Y792" s="92">
        <v>791</v>
      </c>
      <c r="Z792" s="116">
        <f>(幕後結果!$AB$2+幕後結果!$AB$4*幕後結果_最佳化!$N1793)*12/3</f>
        <v>-0.60562987540766633</v>
      </c>
      <c r="AA792" s="116">
        <f>(幕後結果!$AC$2+幕後結果!$AC$4*幕後結果_最佳化!$O1793)*12/3</f>
        <v>0.96182811584800343</v>
      </c>
      <c r="AB792" s="116">
        <f>(幕後結果!$AD$2+幕後結果!$AD$4*幕後結果_最佳化!$P1793)*12/3</f>
        <v>-1.1074941988947937</v>
      </c>
      <c r="AC792" s="116">
        <f>(幕後結果!$AE$2+幕後結果!$AE$4*幕後結果_最佳化!$Q1793)*12/3</f>
        <v>-0.37813344231151208</v>
      </c>
      <c r="AD792" s="116">
        <f>(幕後結果!$AF$2+幕後結果!$AF$4*幕後結果_最佳化!$R1793)*12/3</f>
        <v>-1.3947221757282122</v>
      </c>
      <c r="AE792" s="116">
        <f>(幕後結果!$AG$2+幕後結果!$AG$4*幕後結果_最佳化!$S1793)*12/3</f>
        <v>-0.26015189936883909</v>
      </c>
      <c r="AF792" s="116">
        <f>(幕後結果!$AH$2+幕後結果!$AH$4*幕後結果_最佳化!$T1793)*12/3</f>
        <v>-0.17958454175273417</v>
      </c>
      <c r="AG792" s="116">
        <f>(幕後結果!$AI$2+幕後結果!$AI$4*幕後結果_最佳化!$U1793)*12/3</f>
        <v>-0.42295877360915007</v>
      </c>
      <c r="AH792" s="116">
        <f>(幕後結果!$AJ$2+幕後結果!$AJ$4*幕後結果_最佳化!$V1793)*12/3</f>
        <v>-0.97245653436428781</v>
      </c>
      <c r="AI792" s="93">
        <f>(幕後結果!$AK$2+幕後結果!$AK$4*幕後結果_最佳化!$W1793)*12/3</f>
        <v>-0.85671822050939817</v>
      </c>
      <c r="AJ792" s="53"/>
      <c r="AK792" s="53"/>
      <c r="AL792" s="53"/>
      <c r="AM792" s="101">
        <v>791</v>
      </c>
      <c r="AN792" s="120">
        <f t="shared" si="157"/>
        <v>0.15051555034248559</v>
      </c>
      <c r="AO792" s="120">
        <f t="shared" si="158"/>
        <v>0.11371259048182177</v>
      </c>
      <c r="AP792" s="120">
        <f t="shared" si="159"/>
        <v>8.6702525561368884E-2</v>
      </c>
      <c r="AQ792" s="120">
        <f t="shared" si="160"/>
        <v>1.2496250869002365E-2</v>
      </c>
      <c r="AR792" s="120">
        <f t="shared" si="161"/>
        <v>6.463579823505837E-2</v>
      </c>
      <c r="AS792" s="120">
        <f t="shared" si="162"/>
        <v>0.20888214925495668</v>
      </c>
      <c r="AT792" s="120">
        <f t="shared" si="163"/>
        <v>6.1813533456174866E-2</v>
      </c>
      <c r="AU792" s="120">
        <f t="shared" si="164"/>
        <v>6.0376607337103143E-2</v>
      </c>
      <c r="AV792" s="120">
        <f t="shared" si="165"/>
        <v>4.0174933144535824E-2</v>
      </c>
      <c r="AW792" s="120">
        <f t="shared" si="166"/>
        <v>0.20069006131749229</v>
      </c>
      <c r="AX792" s="120">
        <f t="shared" si="167"/>
        <v>0.99999999999999978</v>
      </c>
      <c r="AY792" s="120">
        <f>SUMPRODUCT(AN792:AW792,幕後結果_最佳化!$Z$1005:$AI$1005)</f>
        <v>0.20253443800447907</v>
      </c>
      <c r="AZ792" s="120">
        <f>(SUMPRODUCT(AN792:AW792,MMULT(AN792:AW792,幕後結果!$AB$9:$AK$18)))*252</f>
        <v>3.3386369585522928E-2</v>
      </c>
      <c r="BA792" s="120">
        <f t="shared" si="168"/>
        <v>0.18271937386474082</v>
      </c>
      <c r="BB792" s="115">
        <f t="shared" si="169"/>
        <v>0.87365906870198384</v>
      </c>
      <c r="BC792" s="53"/>
      <c r="BD792" s="53"/>
    </row>
    <row r="793" spans="1:56">
      <c r="A793" s="88">
        <v>792</v>
      </c>
      <c r="B793" s="116">
        <v>0.42319915129501839</v>
      </c>
      <c r="C793" s="116">
        <v>0.65021475596493827</v>
      </c>
      <c r="D793" s="116">
        <v>0.54817029874527323</v>
      </c>
      <c r="E793" s="116">
        <v>0.5976572805203948</v>
      </c>
      <c r="F793" s="116">
        <v>8.2760156010254438E-2</v>
      </c>
      <c r="G793" s="116">
        <v>6.3190351083072471E-2</v>
      </c>
      <c r="H793" s="116">
        <v>0.55628459939133679</v>
      </c>
      <c r="I793" s="116">
        <v>5.0710515266422895E-2</v>
      </c>
      <c r="J793" s="116">
        <v>0.59620222856906402</v>
      </c>
      <c r="K793" s="97">
        <v>0.89758202458651604</v>
      </c>
      <c r="L793" s="98"/>
      <c r="M793" s="99">
        <v>792</v>
      </c>
      <c r="N793" s="119">
        <v>-0.19371594940104528</v>
      </c>
      <c r="O793" s="119">
        <v>0.38590032749528869</v>
      </c>
      <c r="P793" s="119">
        <v>0.12103993707966873</v>
      </c>
      <c r="Q793" s="119">
        <v>0.2472878786722541</v>
      </c>
      <c r="R793" s="119">
        <v>-1.3867424478402492</v>
      </c>
      <c r="S793" s="119">
        <v>-1.528531204117423</v>
      </c>
      <c r="T793" s="119">
        <v>0.14155590194836484</v>
      </c>
      <c r="U793" s="116">
        <v>-1.6380031794631649</v>
      </c>
      <c r="V793" s="116">
        <v>0.24352910273627698</v>
      </c>
      <c r="W793" s="91">
        <v>1.267893597510763</v>
      </c>
      <c r="X793" s="53"/>
      <c r="Y793" s="92">
        <v>792</v>
      </c>
      <c r="Z793" s="116">
        <f>(幕後結果!$AB$2+幕後結果!$AB$4*幕後結果_最佳化!$N1794)*12/3</f>
        <v>-4.971626180839922E-2</v>
      </c>
      <c r="AA793" s="116">
        <f>(幕後結果!$AC$2+幕後結果!$AC$4*幕後結果_最佳化!$O1794)*12/3</f>
        <v>0.5749358185203387</v>
      </c>
      <c r="AB793" s="116">
        <f>(幕後結果!$AD$2+幕後結果!$AD$4*幕後結果_最佳化!$P1794)*12/3</f>
        <v>0.11812120543282105</v>
      </c>
      <c r="AC793" s="116">
        <f>(幕後結果!$AE$2+幕後結果!$AE$4*幕後結果_最佳化!$Q1794)*12/3</f>
        <v>0.25542415397539991</v>
      </c>
      <c r="AD793" s="116">
        <f>(幕後結果!$AF$2+幕後結果!$AF$4*幕後結果_最佳化!$R1794)*12/3</f>
        <v>-1.2067774399909148</v>
      </c>
      <c r="AE793" s="116">
        <f>(幕後結果!$AG$2+幕後結果!$AG$4*幕後結果_最佳化!$S1794)*12/3</f>
        <v>-0.25192436008781249</v>
      </c>
      <c r="AF793" s="116">
        <f>(幕後結果!$AH$2+幕後結果!$AH$4*幕後結果_最佳化!$T1794)*12/3</f>
        <v>-7.188344967526049E-3</v>
      </c>
      <c r="AG793" s="116">
        <f>(幕後結果!$AI$2+幕後結果!$AI$4*幕後結果_最佳化!$U1794)*12/3</f>
        <v>-0.86360923889094876</v>
      </c>
      <c r="AH793" s="116">
        <f>(幕後結果!$AJ$2+幕後結果!$AJ$4*幕後結果_最佳化!$V1794)*12/3</f>
        <v>-0.6855504456714292</v>
      </c>
      <c r="AI793" s="93">
        <f>(幕後結果!$AK$2+幕後結果!$AK$4*幕後結果_最佳化!$W1794)*12/3</f>
        <v>0.37325060113759784</v>
      </c>
      <c r="AJ793" s="53"/>
      <c r="AK793" s="53"/>
      <c r="AL793" s="53"/>
      <c r="AM793" s="101">
        <v>792</v>
      </c>
      <c r="AN793" s="120">
        <f t="shared" si="157"/>
        <v>0.18627467362517641</v>
      </c>
      <c r="AO793" s="120">
        <f t="shared" si="158"/>
        <v>0.15524919073763152</v>
      </c>
      <c r="AP793" s="120">
        <f t="shared" si="159"/>
        <v>5.8403045375198866E-2</v>
      </c>
      <c r="AQ793" s="120">
        <f t="shared" si="160"/>
        <v>2.9412244020311465E-2</v>
      </c>
      <c r="AR793" s="120">
        <f t="shared" si="161"/>
        <v>6.3331387683164708E-2</v>
      </c>
      <c r="AS793" s="120">
        <f t="shared" si="162"/>
        <v>7.7473508104563632E-2</v>
      </c>
      <c r="AT793" s="120">
        <f t="shared" si="163"/>
        <v>0.19005486139372671</v>
      </c>
      <c r="AU793" s="120">
        <f t="shared" si="164"/>
        <v>3.4009364253364704E-2</v>
      </c>
      <c r="AV793" s="120">
        <f t="shared" si="165"/>
        <v>0.20449874965471018</v>
      </c>
      <c r="AW793" s="120">
        <f t="shared" si="166"/>
        <v>1.2929751521517472E-3</v>
      </c>
      <c r="AX793" s="120">
        <f t="shared" si="167"/>
        <v>1</v>
      </c>
      <c r="AY793" s="120">
        <f>SUMPRODUCT(AN793:AW793,幕後結果_最佳化!$Z$1005:$AI$1005)</f>
        <v>5.8204246241965969E-2</v>
      </c>
      <c r="AZ793" s="120">
        <f>(SUMPRODUCT(AN793:AW793,MMULT(AN793:AW793,幕後結果!$AB$9:$AK$18)))*252</f>
        <v>3.6513921875845685E-2</v>
      </c>
      <c r="BA793" s="120">
        <f t="shared" si="168"/>
        <v>0.19108616348612395</v>
      </c>
      <c r="BB793" s="115">
        <f t="shared" si="169"/>
        <v>8.009081328945783E-2</v>
      </c>
      <c r="BC793" s="53"/>
      <c r="BD793" s="53"/>
    </row>
    <row r="794" spans="1:56">
      <c r="A794" s="88">
        <v>793</v>
      </c>
      <c r="B794" s="116">
        <v>0.21454189276577273</v>
      </c>
      <c r="C794" s="116">
        <v>0.54637555099823754</v>
      </c>
      <c r="D794" s="116">
        <v>0.59996464277034467</v>
      </c>
      <c r="E794" s="116">
        <v>0.35823058677805464</v>
      </c>
      <c r="F794" s="116">
        <v>0.89825979528468292</v>
      </c>
      <c r="G794" s="116">
        <v>0.28538891997898097</v>
      </c>
      <c r="H794" s="116">
        <v>0.47373744039204557</v>
      </c>
      <c r="I794" s="116">
        <v>0.47051656932641639</v>
      </c>
      <c r="J794" s="116">
        <v>0.80399126503209573</v>
      </c>
      <c r="K794" s="97">
        <v>0.46272979624833321</v>
      </c>
      <c r="L794" s="98"/>
      <c r="M794" s="99">
        <v>793</v>
      </c>
      <c r="N794" s="119">
        <v>-0.79076046313074033</v>
      </c>
      <c r="O794" s="119">
        <v>0.11650932265934065</v>
      </c>
      <c r="P794" s="119">
        <v>0.25325558636828632</v>
      </c>
      <c r="Q794" s="119">
        <v>-0.36319238787805802</v>
      </c>
      <c r="R794" s="119">
        <v>1.271698090199457</v>
      </c>
      <c r="S794" s="119">
        <v>-0.56690630548273924</v>
      </c>
      <c r="T794" s="119">
        <v>-6.5878094453089509E-2</v>
      </c>
      <c r="U794" s="116">
        <v>-7.3971404697156073E-2</v>
      </c>
      <c r="V794" s="116">
        <v>0.85596440233958493</v>
      </c>
      <c r="W794" s="91">
        <v>-9.3558858335777331E-2</v>
      </c>
      <c r="X794" s="53"/>
      <c r="Y794" s="92">
        <v>793</v>
      </c>
      <c r="Z794" s="116">
        <f>(幕後結果!$AB$2+幕後結果!$AB$4*幕後結果_最佳化!$N1795)*12/3</f>
        <v>-1.0068963197341232</v>
      </c>
      <c r="AA794" s="116">
        <f>(幕後結果!$AC$2+幕後結果!$AC$4*幕後結果_最佳化!$O1795)*12/3</f>
        <v>0.41243189133810443</v>
      </c>
      <c r="AB794" s="116">
        <f>(幕後結果!$AD$2+幕後結果!$AD$4*幕後結果_最佳化!$P1795)*12/3</f>
        <v>8.3113790553471817E-2</v>
      </c>
      <c r="AC794" s="116">
        <f>(幕後結果!$AE$2+幕後結果!$AE$4*幕後結果_最佳化!$Q1795)*12/3</f>
        <v>-0.28068346939399669</v>
      </c>
      <c r="AD794" s="116">
        <f>(幕後結果!$AF$2+幕後結果!$AF$4*幕後結果_最佳化!$R1795)*12/3</f>
        <v>0.18781417130134959</v>
      </c>
      <c r="AE794" s="116">
        <f>(幕後結果!$AG$2+幕後結果!$AG$4*幕後結果_最佳化!$S1795)*12/3</f>
        <v>-5.8488440442658884E-3</v>
      </c>
      <c r="AF794" s="116">
        <f>(幕後結果!$AH$2+幕後結果!$AH$4*幕後結果_最佳化!$T1795)*12/3</f>
        <v>-4.2860627047200311E-2</v>
      </c>
      <c r="AG794" s="116">
        <f>(幕後結果!$AI$2+幕後結果!$AI$4*幕後結果_最佳化!$U1795)*12/3</f>
        <v>7.4866316178272885E-2</v>
      </c>
      <c r="AH794" s="116">
        <f>(幕後結果!$AJ$2+幕後結果!$AJ$4*幕後結果_最佳化!$V1795)*12/3</f>
        <v>0.14018281434704449</v>
      </c>
      <c r="AI794" s="93">
        <f>(幕後結果!$AK$2+幕後結果!$AK$4*幕後結果_最佳化!$W1795)*12/3</f>
        <v>0.35817457807172143</v>
      </c>
      <c r="AJ794" s="53"/>
      <c r="AK794" s="53"/>
      <c r="AL794" s="53"/>
      <c r="AM794" s="101">
        <v>793</v>
      </c>
      <c r="AN794" s="120">
        <f t="shared" si="157"/>
        <v>3.9971978971624383E-2</v>
      </c>
      <c r="AO794" s="120">
        <f t="shared" si="158"/>
        <v>0.14126673985942315</v>
      </c>
      <c r="AP794" s="120">
        <f t="shared" si="159"/>
        <v>9.0126491567174949E-2</v>
      </c>
      <c r="AQ794" s="120">
        <f t="shared" si="160"/>
        <v>0.16977330982444849</v>
      </c>
      <c r="AR794" s="120">
        <f t="shared" si="161"/>
        <v>0.20367334169813253</v>
      </c>
      <c r="AS794" s="120">
        <f t="shared" si="162"/>
        <v>1.8944162351093079E-2</v>
      </c>
      <c r="AT794" s="120">
        <f t="shared" si="163"/>
        <v>0.11536803772542083</v>
      </c>
      <c r="AU794" s="120">
        <f t="shared" si="164"/>
        <v>4.4575108381266652E-2</v>
      </c>
      <c r="AV794" s="120">
        <f t="shared" si="165"/>
        <v>9.7385774041943027E-2</v>
      </c>
      <c r="AW794" s="120">
        <f t="shared" si="166"/>
        <v>7.8915055579472745E-2</v>
      </c>
      <c r="AX794" s="120">
        <f t="shared" si="167"/>
        <v>0.99999999999999989</v>
      </c>
      <c r="AY794" s="120">
        <f>SUMPRODUCT(AN794:AW794,幕後結果_最佳化!$Z$1005:$AI$1005)</f>
        <v>-2.5509653411750623E-2</v>
      </c>
      <c r="AZ794" s="120">
        <f>(SUMPRODUCT(AN794:AW794,MMULT(AN794:AW794,幕後結果!$AB$9:$AK$18)))*252</f>
        <v>2.214597488919005E-2</v>
      </c>
      <c r="BA794" s="120">
        <f t="shared" si="168"/>
        <v>0.14881523742275202</v>
      </c>
      <c r="BB794" s="115">
        <f t="shared" si="169"/>
        <v>-0.45969522070790064</v>
      </c>
      <c r="BC794" s="53"/>
      <c r="BD794" s="53"/>
    </row>
    <row r="795" spans="1:56">
      <c r="A795" s="88">
        <v>794</v>
      </c>
      <c r="B795" s="116">
        <v>0.85805711465444556</v>
      </c>
      <c r="C795" s="116">
        <v>0.13717336598333385</v>
      </c>
      <c r="D795" s="116">
        <v>0.39077673552397174</v>
      </c>
      <c r="E795" s="116">
        <v>0.81147788268204346</v>
      </c>
      <c r="F795" s="116">
        <v>0.33157734999785649</v>
      </c>
      <c r="G795" s="116">
        <v>0.52927467150208307</v>
      </c>
      <c r="H795" s="116">
        <v>0.18385031715909506</v>
      </c>
      <c r="I795" s="116">
        <v>0.72358116925808447</v>
      </c>
      <c r="J795" s="116">
        <v>0.33741145575712728</v>
      </c>
      <c r="K795" s="97">
        <v>0.99355313268706547</v>
      </c>
      <c r="L795" s="98"/>
      <c r="M795" s="99">
        <v>794</v>
      </c>
      <c r="N795" s="119">
        <v>1.0716310735950791</v>
      </c>
      <c r="O795" s="119">
        <v>-1.0931072071737509</v>
      </c>
      <c r="P795" s="119">
        <v>-0.27729516601794718</v>
      </c>
      <c r="Q795" s="119">
        <v>0.88335548399623953</v>
      </c>
      <c r="R795" s="119">
        <v>-0.43556178825551584</v>
      </c>
      <c r="S795" s="119">
        <v>7.3446699615829725E-2</v>
      </c>
      <c r="T795" s="119">
        <v>-0.90078877987385531</v>
      </c>
      <c r="U795" s="116">
        <v>0.59351333483987645</v>
      </c>
      <c r="V795" s="116">
        <v>-0.41953810624041926</v>
      </c>
      <c r="W795" s="91">
        <v>2.4866909713207885</v>
      </c>
      <c r="X795" s="53"/>
      <c r="Y795" s="92">
        <v>794</v>
      </c>
      <c r="Z795" s="116">
        <f>(幕後結果!$AB$2+幕後結果!$AB$4*幕後結果_最佳化!$N1796)*12/3</f>
        <v>1.9788844688163756</v>
      </c>
      <c r="AA795" s="116">
        <f>(幕後結果!$AC$2+幕後結果!$AC$4*幕後結果_最佳化!$O1796)*12/3</f>
        <v>-0.55135496077559365</v>
      </c>
      <c r="AB795" s="116">
        <f>(幕後結果!$AD$2+幕後結果!$AD$4*幕後結果_最佳化!$P1796)*12/3</f>
        <v>-3.3960845992261568E-2</v>
      </c>
      <c r="AC795" s="116">
        <f>(幕後結果!$AE$2+幕後結果!$AE$4*幕後結果_最佳化!$Q1796)*12/3</f>
        <v>0.77367507241510447</v>
      </c>
      <c r="AD795" s="116">
        <f>(幕後結果!$AF$2+幕後結果!$AF$4*幕後結果_最佳化!$R1796)*12/3</f>
        <v>-0.50738156752632091</v>
      </c>
      <c r="AE795" s="116">
        <f>(幕後結果!$AG$2+幕後結果!$AG$4*幕後結果_最佳化!$S1796)*12/3</f>
        <v>0.84444680055481758</v>
      </c>
      <c r="AF795" s="116">
        <f>(幕後結果!$AH$2+幕後結果!$AH$4*幕後結果_最佳化!$T1796)*12/3</f>
        <v>-0.47465612413216279</v>
      </c>
      <c r="AG795" s="116">
        <f>(幕後結果!$AI$2+幕後結果!$AI$4*幕後結果_最佳化!$U1796)*12/3</f>
        <v>0.13146168913936909</v>
      </c>
      <c r="AH795" s="116">
        <f>(幕後結果!$AJ$2+幕後結果!$AJ$4*幕後結果_最佳化!$V1796)*12/3</f>
        <v>-0.46366161334556022</v>
      </c>
      <c r="AI795" s="93">
        <f>(幕後結果!$AK$2+幕後結果!$AK$4*幕後結果_最佳化!$W1796)*12/3</f>
        <v>1.6256155517683437</v>
      </c>
      <c r="AJ795" s="53"/>
      <c r="AK795" s="53"/>
      <c r="AL795" s="53"/>
      <c r="AM795" s="101">
        <v>794</v>
      </c>
      <c r="AN795" s="120">
        <f t="shared" si="157"/>
        <v>6.4452333201067908E-3</v>
      </c>
      <c r="AO795" s="120">
        <f t="shared" si="158"/>
        <v>0.20639355659670239</v>
      </c>
      <c r="AP795" s="120">
        <f t="shared" si="159"/>
        <v>0.12137879571003571</v>
      </c>
      <c r="AQ795" s="120">
        <f t="shared" si="160"/>
        <v>2.5116133488562425E-2</v>
      </c>
      <c r="AR795" s="120">
        <f t="shared" si="161"/>
        <v>0.21216607924021524</v>
      </c>
      <c r="AS795" s="120">
        <f t="shared" si="162"/>
        <v>6.6117990016659092E-2</v>
      </c>
      <c r="AT795" s="120">
        <f t="shared" si="163"/>
        <v>8.26372525672322E-2</v>
      </c>
      <c r="AU795" s="120">
        <f t="shared" si="164"/>
        <v>0.15795569717798205</v>
      </c>
      <c r="AV795" s="120">
        <f t="shared" si="165"/>
        <v>0.11248143677565306</v>
      </c>
      <c r="AW795" s="120">
        <f t="shared" si="166"/>
        <v>9.307825106851032E-3</v>
      </c>
      <c r="AX795" s="120">
        <f t="shared" si="167"/>
        <v>1</v>
      </c>
      <c r="AY795" s="120">
        <f>SUMPRODUCT(AN795:AW795,幕後結果_最佳化!$Z$1005:$AI$1005)</f>
        <v>-1.8753235341141462E-2</v>
      </c>
      <c r="AZ795" s="120">
        <f>(SUMPRODUCT(AN795:AW795,MMULT(AN795:AW795,幕後結果!$AB$9:$AK$18)))*252</f>
        <v>1.9981174109465722E-2</v>
      </c>
      <c r="BA795" s="120">
        <f t="shared" si="168"/>
        <v>0.14135478099259932</v>
      </c>
      <c r="BB795" s="115">
        <f t="shared" si="169"/>
        <v>-0.43615953353830555</v>
      </c>
      <c r="BC795" s="53"/>
      <c r="BD795" s="53"/>
    </row>
    <row r="796" spans="1:56">
      <c r="A796" s="88">
        <v>795</v>
      </c>
      <c r="B796" s="116">
        <v>0.56597894271506344</v>
      </c>
      <c r="C796" s="116">
        <v>0.48029932265289554</v>
      </c>
      <c r="D796" s="116">
        <v>0.57763178407269455</v>
      </c>
      <c r="E796" s="116">
        <v>0.99067402638619639</v>
      </c>
      <c r="F796" s="116">
        <v>0.58212387910957442</v>
      </c>
      <c r="G796" s="116">
        <v>0.70815278475893995</v>
      </c>
      <c r="H796" s="116">
        <v>0.59886009500396242</v>
      </c>
      <c r="I796" s="116">
        <v>0.3283239157711102</v>
      </c>
      <c r="J796" s="116">
        <v>0.88283477898731233</v>
      </c>
      <c r="K796" s="97">
        <v>0.62461879280150789</v>
      </c>
      <c r="L796" s="98"/>
      <c r="M796" s="99">
        <v>795</v>
      </c>
      <c r="N796" s="119">
        <v>0.16614592357542818</v>
      </c>
      <c r="O796" s="119">
        <v>-4.9402362693529218E-2</v>
      </c>
      <c r="P796" s="119">
        <v>0.19583868270289789</v>
      </c>
      <c r="Q796" s="119">
        <v>2.3524150984814587</v>
      </c>
      <c r="R796" s="119">
        <v>0.20732987800484182</v>
      </c>
      <c r="S796" s="119">
        <v>0.54799631882740407</v>
      </c>
      <c r="T796" s="119">
        <v>0.25039769756736352</v>
      </c>
      <c r="U796" s="116">
        <v>-0.44454606569132066</v>
      </c>
      <c r="V796" s="116">
        <v>1.1892776124311197</v>
      </c>
      <c r="W796" s="91">
        <v>0.31763421891738386</v>
      </c>
      <c r="X796" s="53"/>
      <c r="Y796" s="92">
        <v>795</v>
      </c>
      <c r="Z796" s="116">
        <f>(幕後結果!$AB$2+幕後結果!$AB$4*幕後結果_最佳化!$N1797)*12/3</f>
        <v>0.52721326438238547</v>
      </c>
      <c r="AA796" s="116">
        <f>(幕後結果!$AC$2+幕後結果!$AC$4*幕後結果_最佳化!$O1797)*12/3</f>
        <v>0.24409202492364612</v>
      </c>
      <c r="AB796" s="116">
        <f>(幕後結果!$AD$2+幕後結果!$AD$4*幕後結果_最佳化!$P1797)*12/3</f>
        <v>0.21909928950950783</v>
      </c>
      <c r="AC796" s="116">
        <f>(幕後結果!$AE$2+幕後結果!$AE$4*幕後結果_最佳化!$Q1797)*12/3</f>
        <v>1.8411706840100408</v>
      </c>
      <c r="AD796" s="116">
        <f>(幕後結果!$AF$2+幕後結果!$AF$4*幕後結果_最佳化!$R1797)*12/3</f>
        <v>-0.23732205479532495</v>
      </c>
      <c r="AE796" s="116">
        <f>(幕後結果!$AG$2+幕後結果!$AG$4*幕後結果_最佳化!$S1797)*12/3</f>
        <v>1.4935985938376131</v>
      </c>
      <c r="AF796" s="116">
        <f>(幕後結果!$AH$2+幕後結果!$AH$4*幕後結果_最佳化!$T1797)*12/3</f>
        <v>0.1969503392610393</v>
      </c>
      <c r="AG796" s="116">
        <f>(幕後結果!$AI$2+幕後結果!$AI$4*幕後結果_最佳化!$U1797)*12/3</f>
        <v>0.11410006224826104</v>
      </c>
      <c r="AH796" s="116">
        <f>(幕後結果!$AJ$2+幕後結果!$AJ$4*幕後結果_最佳化!$V1797)*12/3</f>
        <v>0.45916571921271049</v>
      </c>
      <c r="AI796" s="93">
        <f>(幕後結果!$AK$2+幕後結果!$AK$4*幕後結果_最佳化!$W1797)*12/3</f>
        <v>0.90980904578181565</v>
      </c>
      <c r="AJ796" s="53"/>
      <c r="AK796" s="53"/>
      <c r="AL796" s="53"/>
      <c r="AM796" s="101">
        <v>795</v>
      </c>
      <c r="AN796" s="120">
        <f t="shared" si="157"/>
        <v>9.8809718165888752E-3</v>
      </c>
      <c r="AO796" s="120">
        <f t="shared" si="158"/>
        <v>0.16667999040109321</v>
      </c>
      <c r="AP796" s="120">
        <f t="shared" si="159"/>
        <v>6.3559014561079458E-2</v>
      </c>
      <c r="AQ796" s="120">
        <f t="shared" si="160"/>
        <v>0.11971744140660073</v>
      </c>
      <c r="AR796" s="120">
        <f t="shared" si="161"/>
        <v>0.1105780827356552</v>
      </c>
      <c r="AS796" s="120">
        <f t="shared" si="162"/>
        <v>4.406406659808227E-3</v>
      </c>
      <c r="AT796" s="120">
        <f t="shared" si="163"/>
        <v>0.17726681887071211</v>
      </c>
      <c r="AU796" s="120">
        <f t="shared" si="164"/>
        <v>0.18000022813772923</v>
      </c>
      <c r="AV796" s="120">
        <f t="shared" si="165"/>
        <v>0.16633155667825264</v>
      </c>
      <c r="AW796" s="120">
        <f t="shared" si="166"/>
        <v>1.5794887324803238E-3</v>
      </c>
      <c r="AX796" s="120">
        <f t="shared" si="167"/>
        <v>1</v>
      </c>
      <c r="AY796" s="120">
        <f>SUMPRODUCT(AN796:AW796,幕後結果_最佳化!$Z$1005:$AI$1005)</f>
        <v>-2.999908352018426E-2</v>
      </c>
      <c r="AZ796" s="120">
        <f>(SUMPRODUCT(AN796:AW796,MMULT(AN796:AW796,幕後結果!$AB$9:$AK$18)))*252</f>
        <v>1.9228545496664563E-2</v>
      </c>
      <c r="BA796" s="120">
        <f t="shared" si="168"/>
        <v>0.13866703103717395</v>
      </c>
      <c r="BB796" s="115">
        <f t="shared" si="169"/>
        <v>-0.52571316321499251</v>
      </c>
      <c r="BC796" s="53"/>
      <c r="BD796" s="53"/>
    </row>
    <row r="797" spans="1:56">
      <c r="A797" s="88">
        <v>796</v>
      </c>
      <c r="B797" s="116">
        <v>0.79148914934832448</v>
      </c>
      <c r="C797" s="116">
        <v>0.31928958397766083</v>
      </c>
      <c r="D797" s="116">
        <v>0.4426354420488503</v>
      </c>
      <c r="E797" s="116">
        <v>0.86941453436606841</v>
      </c>
      <c r="F797" s="116">
        <v>0.39893711118499664</v>
      </c>
      <c r="G797" s="116">
        <v>0.34014070936405361</v>
      </c>
      <c r="H797" s="116">
        <v>0.67201841836723819</v>
      </c>
      <c r="I797" s="116">
        <v>0.14675886546906658</v>
      </c>
      <c r="J797" s="116">
        <v>0.52980132114477452</v>
      </c>
      <c r="K797" s="97">
        <v>0.8905836112029375</v>
      </c>
      <c r="L797" s="98"/>
      <c r="M797" s="99">
        <v>796</v>
      </c>
      <c r="N797" s="119">
        <v>0.81159911147374575</v>
      </c>
      <c r="O797" s="119">
        <v>-0.46968628502317494</v>
      </c>
      <c r="P797" s="119">
        <v>-0.14429074772839726</v>
      </c>
      <c r="Q797" s="119">
        <v>1.1236278615892719</v>
      </c>
      <c r="R797" s="119">
        <v>-0.25609922244167371</v>
      </c>
      <c r="S797" s="119">
        <v>-0.41207913856324785</v>
      </c>
      <c r="T797" s="119">
        <v>0.44549349008422434</v>
      </c>
      <c r="U797" s="116">
        <v>-1.050435935744173</v>
      </c>
      <c r="V797" s="116">
        <v>7.4770444667608432E-2</v>
      </c>
      <c r="W797" s="91">
        <v>1.2296377754654555</v>
      </c>
      <c r="X797" s="53"/>
      <c r="Y797" s="92">
        <v>796</v>
      </c>
      <c r="Z797" s="116">
        <f>(幕後結果!$AB$2+幕後結果!$AB$4*幕後結果_最佳化!$N1798)*12/3</f>
        <v>1.5620019703725108</v>
      </c>
      <c r="AA797" s="116">
        <f>(幕後結果!$AC$2+幕後結果!$AC$4*幕後結果_最佳化!$O1798)*12/3</f>
        <v>-9.0693385544880767E-2</v>
      </c>
      <c r="AB797" s="116">
        <f>(幕後結果!$AD$2+幕後結果!$AD$4*幕後結果_最佳化!$P1798)*12/3</f>
        <v>5.7828678704916509E-2</v>
      </c>
      <c r="AC797" s="116">
        <f>(幕後結果!$AE$2+幕後結果!$AE$4*幕後結果_最佳化!$Q1798)*12/3</f>
        <v>0.96512649510390036</v>
      </c>
      <c r="AD797" s="116">
        <f>(幕後結果!$AF$2+幕後結果!$AF$4*幕後結果_最佳化!$R1798)*12/3</f>
        <v>-0.43741899310589538</v>
      </c>
      <c r="AE797" s="116">
        <f>(幕後結果!$AG$2+幕後結果!$AG$4*幕後結果_最佳化!$S1798)*12/3</f>
        <v>0.63332957479872676</v>
      </c>
      <c r="AF797" s="116">
        <f>(幕後結果!$AH$2+幕後結果!$AH$4*幕後結果_最佳化!$T1798)*12/3</f>
        <v>0.22516869991597224</v>
      </c>
      <c r="AG797" s="116">
        <f>(幕後結果!$AI$2+幕後結果!$AI$4*幕後結果_最佳化!$U1798)*12/3</f>
        <v>-0.4191431233882818</v>
      </c>
      <c r="AH797" s="116">
        <f>(幕後結果!$AJ$2+幕後結果!$AJ$4*幕後結果_最佳化!$V1798)*12/3</f>
        <v>-0.28223635534052233</v>
      </c>
      <c r="AI797" s="93">
        <f>(幕後結果!$AK$2+幕後結果!$AK$4*幕後結果_最佳化!$W1798)*12/3</f>
        <v>0.86768821825883913</v>
      </c>
      <c r="AJ797" s="53"/>
      <c r="AK797" s="53"/>
      <c r="AL797" s="53"/>
      <c r="AM797" s="101">
        <v>796</v>
      </c>
      <c r="AN797" s="120">
        <f t="shared" si="157"/>
        <v>0.10511310094607859</v>
      </c>
      <c r="AO797" s="120">
        <f t="shared" si="158"/>
        <v>0.10424493962810105</v>
      </c>
      <c r="AP797" s="120">
        <f t="shared" si="159"/>
        <v>5.888916855575814E-2</v>
      </c>
      <c r="AQ797" s="120">
        <f t="shared" si="160"/>
        <v>0.11687569370991109</v>
      </c>
      <c r="AR797" s="120">
        <f t="shared" si="161"/>
        <v>4.0498773431870479E-2</v>
      </c>
      <c r="AS797" s="120">
        <f t="shared" si="162"/>
        <v>0.13862869780966117</v>
      </c>
      <c r="AT797" s="120">
        <f t="shared" si="163"/>
        <v>9.6812922188249384E-2</v>
      </c>
      <c r="AU797" s="120">
        <f t="shared" si="164"/>
        <v>0.10560406828357197</v>
      </c>
      <c r="AV797" s="120">
        <f t="shared" si="165"/>
        <v>0.1173927626761483</v>
      </c>
      <c r="AW797" s="120">
        <f t="shared" si="166"/>
        <v>0.11593987277064993</v>
      </c>
      <c r="AX797" s="120">
        <f t="shared" si="167"/>
        <v>1</v>
      </c>
      <c r="AY797" s="120">
        <f>SUMPRODUCT(AN797:AW797,幕後結果_最佳化!$Z$1005:$AI$1005)</f>
        <v>0.12339514814895583</v>
      </c>
      <c r="AZ797" s="120">
        <f>(SUMPRODUCT(AN797:AW797,MMULT(AN797:AW797,幕後結果!$AB$9:$AK$18)))*252</f>
        <v>2.6605589255792393E-2</v>
      </c>
      <c r="BA797" s="120">
        <f t="shared" si="168"/>
        <v>0.16311219836600938</v>
      </c>
      <c r="BB797" s="115">
        <f t="shared" si="169"/>
        <v>0.493495575164353</v>
      </c>
      <c r="BC797" s="53"/>
      <c r="BD797" s="53"/>
    </row>
    <row r="798" spans="1:56">
      <c r="A798" s="88">
        <v>797</v>
      </c>
      <c r="B798" s="116">
        <v>0.61421756707534958</v>
      </c>
      <c r="C798" s="116">
        <v>0.54350507595080044</v>
      </c>
      <c r="D798" s="116">
        <v>0.92739965442026984</v>
      </c>
      <c r="E798" s="116">
        <v>0.13897103012627698</v>
      </c>
      <c r="F798" s="116">
        <v>0.77904931278008172</v>
      </c>
      <c r="G798" s="116">
        <v>0.65631502053137858</v>
      </c>
      <c r="H798" s="116">
        <v>0.97750365370966841</v>
      </c>
      <c r="I798" s="116">
        <v>0.67844834615161975</v>
      </c>
      <c r="J798" s="116">
        <v>0.53217469426859942</v>
      </c>
      <c r="K798" s="97">
        <v>0.19174451491841382</v>
      </c>
      <c r="L798" s="98"/>
      <c r="M798" s="99">
        <v>797</v>
      </c>
      <c r="N798" s="119">
        <v>0.2903285936717418</v>
      </c>
      <c r="O798" s="119">
        <v>0.10926809934256497</v>
      </c>
      <c r="P798" s="119">
        <v>1.4566946358382844</v>
      </c>
      <c r="Q798" s="119">
        <v>-1.0849539301795956</v>
      </c>
      <c r="R798" s="119">
        <v>0.76898641637811749</v>
      </c>
      <c r="S798" s="119">
        <v>0.40242678764866224</v>
      </c>
      <c r="T798" s="119">
        <v>2.0047227726933579</v>
      </c>
      <c r="U798" s="116">
        <v>0.46336423825093698</v>
      </c>
      <c r="V798" s="116">
        <v>8.073762825530606E-2</v>
      </c>
      <c r="W798" s="91">
        <v>-0.87148566457809606</v>
      </c>
      <c r="X798" s="53"/>
      <c r="Y798" s="92">
        <v>797</v>
      </c>
      <c r="Z798" s="116">
        <f>(幕後結果!$AB$2+幕後結果!$AB$4*幕後結果_最佳化!$N1799)*12/3</f>
        <v>0.72630256613916411</v>
      </c>
      <c r="AA798" s="116">
        <f>(幕後結果!$AC$2+幕後結果!$AC$4*幕後結果_最佳化!$O1799)*12/3</f>
        <v>0.35152813425805451</v>
      </c>
      <c r="AB798" s="116">
        <f>(幕後結果!$AD$2+幕後結果!$AD$4*幕後結果_最佳化!$P1799)*12/3</f>
        <v>1.2277271010578121</v>
      </c>
      <c r="AC798" s="116">
        <f>(幕後結果!$AE$2+幕後結果!$AE$4*幕後結果_最佳化!$Q1799)*12/3</f>
        <v>-0.49481260308615155</v>
      </c>
      <c r="AD798" s="116">
        <f>(幕後結果!$AF$2+幕後結果!$AF$4*幕後結果_最佳化!$R1799)*12/3</f>
        <v>0.22357284011866807</v>
      </c>
      <c r="AE798" s="116">
        <f>(幕後結果!$AG$2+幕後結果!$AG$4*幕後結果_最佳化!$S1799)*12/3</f>
        <v>0.61854349801528541</v>
      </c>
      <c r="AF798" s="116">
        <f>(幕後結果!$AH$2+幕後結果!$AH$4*幕後結果_最佳化!$T1799)*12/3</f>
        <v>1.0610138744999678</v>
      </c>
      <c r="AG798" s="116">
        <f>(幕後結果!$AI$2+幕後結果!$AI$4*幕後結果_最佳化!$U1799)*12/3</f>
        <v>0.33115784155468436</v>
      </c>
      <c r="AH798" s="116">
        <f>(幕後結果!$AJ$2+幕後結果!$AJ$4*幕後結果_最佳化!$V1799)*12/3</f>
        <v>0.52795981630127997</v>
      </c>
      <c r="AI798" s="93">
        <f>(幕後結果!$AK$2+幕後結果!$AK$4*幕後結果_最佳化!$W1799)*12/3</f>
        <v>0.408656899307905</v>
      </c>
      <c r="AJ798" s="53"/>
      <c r="AK798" s="53"/>
      <c r="AL798" s="53"/>
      <c r="AM798" s="101">
        <v>797</v>
      </c>
      <c r="AN798" s="120">
        <f t="shared" si="157"/>
        <v>9.581215326055606E-2</v>
      </c>
      <c r="AO798" s="120">
        <f t="shared" si="158"/>
        <v>0.13322880267620391</v>
      </c>
      <c r="AP798" s="120">
        <f t="shared" si="159"/>
        <v>6.2984126599971171E-2</v>
      </c>
      <c r="AQ798" s="120">
        <f t="shared" si="160"/>
        <v>0.11626182385189786</v>
      </c>
      <c r="AR798" s="120">
        <f t="shared" si="161"/>
        <v>1.3972453624913552E-2</v>
      </c>
      <c r="AS798" s="120">
        <f t="shared" si="162"/>
        <v>0.15744714912999772</v>
      </c>
      <c r="AT798" s="120">
        <f t="shared" si="163"/>
        <v>8.0430068447324657E-2</v>
      </c>
      <c r="AU798" s="120">
        <f t="shared" si="164"/>
        <v>8.836696817927063E-2</v>
      </c>
      <c r="AV798" s="120">
        <f t="shared" si="165"/>
        <v>0.11600942584781304</v>
      </c>
      <c r="AW798" s="120">
        <f t="shared" si="166"/>
        <v>0.13548702838205129</v>
      </c>
      <c r="AX798" s="120">
        <f t="shared" si="167"/>
        <v>0.99999999999999989</v>
      </c>
      <c r="AY798" s="120">
        <f>SUMPRODUCT(AN798:AW798,幕後結果_最佳化!$Z$1005:$AI$1005)</f>
        <v>0.15612220973224156</v>
      </c>
      <c r="AZ798" s="120">
        <f>(SUMPRODUCT(AN798:AW798,MMULT(AN798:AW798,幕後結果!$AB$9:$AK$18)))*252</f>
        <v>2.6500714517560364E-2</v>
      </c>
      <c r="BA798" s="120">
        <f t="shared" si="168"/>
        <v>0.16279040056944502</v>
      </c>
      <c r="BB798" s="115">
        <f t="shared" si="169"/>
        <v>0.69550912913898699</v>
      </c>
      <c r="BC798" s="53"/>
      <c r="BD798" s="53"/>
    </row>
    <row r="799" spans="1:56">
      <c r="A799" s="88">
        <v>798</v>
      </c>
      <c r="B799" s="116">
        <v>0.24737298982647715</v>
      </c>
      <c r="C799" s="116">
        <v>0.75025221097559713</v>
      </c>
      <c r="D799" s="116">
        <v>0.51891889585889239</v>
      </c>
      <c r="E799" s="116">
        <v>0.71014886586890147</v>
      </c>
      <c r="F799" s="116">
        <v>0.25926329470886111</v>
      </c>
      <c r="G799" s="116">
        <v>9.5426183313324753E-2</v>
      </c>
      <c r="H799" s="116">
        <v>0.8230158099474314</v>
      </c>
      <c r="I799" s="116">
        <v>0.10839975425272463</v>
      </c>
      <c r="J799" s="116">
        <v>0.7305841757135263</v>
      </c>
      <c r="K799" s="97">
        <v>0.60820305072277137</v>
      </c>
      <c r="L799" s="98"/>
      <c r="M799" s="99">
        <v>798</v>
      </c>
      <c r="N799" s="119">
        <v>-0.682779825468113</v>
      </c>
      <c r="O799" s="119">
        <v>0.67528363670408231</v>
      </c>
      <c r="P799" s="119">
        <v>4.7440428137865837E-2</v>
      </c>
      <c r="Q799" s="119">
        <v>0.55381966557255957</v>
      </c>
      <c r="R799" s="119">
        <v>-0.64561828992075765</v>
      </c>
      <c r="S799" s="119">
        <v>-1.3080617474030733</v>
      </c>
      <c r="T799" s="119">
        <v>0.92691940710734755</v>
      </c>
      <c r="U799" s="116">
        <v>-1.2350832877637414</v>
      </c>
      <c r="V799" s="116">
        <v>0.61458072248500795</v>
      </c>
      <c r="W799" s="91">
        <v>0.27463861191188993</v>
      </c>
      <c r="X799" s="53"/>
      <c r="Y799" s="92">
        <v>798</v>
      </c>
      <c r="Z799" s="116">
        <f>(幕後結果!$AB$2+幕後結果!$AB$4*幕後結果_最佳化!$N1800)*12/3</f>
        <v>-0.83378207006602567</v>
      </c>
      <c r="AA799" s="116">
        <f>(幕後結果!$AC$2+幕後結果!$AC$4*幕後結果_最佳化!$O1800)*12/3</f>
        <v>0.80775018274191579</v>
      </c>
      <c r="AB799" s="116">
        <f>(幕後結果!$AD$2+幕後結果!$AD$4*幕後結果_最佳化!$P1800)*12/3</f>
        <v>-1.7368590860815603E-2</v>
      </c>
      <c r="AC799" s="116">
        <f>(幕後結果!$AE$2+幕後結果!$AE$4*幕後結果_最佳化!$Q1800)*12/3</f>
        <v>0.41532733151357304</v>
      </c>
      <c r="AD799" s="116">
        <f>(幕後結果!$AF$2+幕後結果!$AF$4*幕後結果_最佳化!$R1800)*12/3</f>
        <v>-0.88324360297695304</v>
      </c>
      <c r="AE799" s="116">
        <f>(幕後結果!$AG$2+幕後結果!$AG$4*幕後結果_最佳化!$S1800)*12/3</f>
        <v>-0.10602135879245966</v>
      </c>
      <c r="AF799" s="116">
        <f>(幕後結果!$AH$2+幕後結果!$AH$4*幕後結果_最佳化!$T1800)*12/3</f>
        <v>0.39946478438838279</v>
      </c>
      <c r="AG799" s="116">
        <f>(幕後結果!$AI$2+幕後結果!$AI$4*幕後結果_最佳化!$U1800)*12/3</f>
        <v>-0.54738052453214814</v>
      </c>
      <c r="AH799" s="116">
        <f>(幕後結果!$AJ$2+幕後結果!$AJ$4*幕後結果_最佳化!$V1800)*12/3</f>
        <v>-0.24914904780590255</v>
      </c>
      <c r="AI799" s="93">
        <f>(幕後結果!$AK$2+幕後結果!$AK$4*幕後結果_最佳化!$W1800)*12/3</f>
        <v>0.12270584203713009</v>
      </c>
      <c r="AJ799" s="53"/>
      <c r="AK799" s="53"/>
      <c r="AL799" s="53"/>
      <c r="AM799" s="101">
        <v>798</v>
      </c>
      <c r="AN799" s="120">
        <f t="shared" si="157"/>
        <v>0.19532117004790925</v>
      </c>
      <c r="AO799" s="120">
        <f t="shared" si="158"/>
        <v>2.9812299972312582E-2</v>
      </c>
      <c r="AP799" s="120">
        <f t="shared" si="159"/>
        <v>6.081133078442485E-3</v>
      </c>
      <c r="AQ799" s="120">
        <f t="shared" si="160"/>
        <v>4.2624887780398336E-2</v>
      </c>
      <c r="AR799" s="120">
        <f t="shared" si="161"/>
        <v>9.5768628854846702E-2</v>
      </c>
      <c r="AS799" s="120">
        <f t="shared" si="162"/>
        <v>0.16557281196983087</v>
      </c>
      <c r="AT799" s="120">
        <f t="shared" si="163"/>
        <v>0.16746639207414343</v>
      </c>
      <c r="AU799" s="120">
        <f t="shared" si="164"/>
        <v>0.148685919625375</v>
      </c>
      <c r="AV799" s="120">
        <f t="shared" si="165"/>
        <v>8.869083304509788E-2</v>
      </c>
      <c r="AW799" s="120">
        <f t="shared" si="166"/>
        <v>5.9975923551643412E-2</v>
      </c>
      <c r="AX799" s="120">
        <f t="shared" si="167"/>
        <v>0.99999999999999989</v>
      </c>
      <c r="AY799" s="120">
        <f>SUMPRODUCT(AN799:AW799,幕後結果_最佳化!$Z$1005:$AI$1005)</f>
        <v>0.10763633338229793</v>
      </c>
      <c r="AZ799" s="120">
        <f>(SUMPRODUCT(AN799:AW799,MMULT(AN799:AW799,幕後結果!$AB$9:$AK$18)))*252</f>
        <v>3.7407505716732181E-2</v>
      </c>
      <c r="BA799" s="120">
        <f t="shared" si="168"/>
        <v>0.19341020065325454</v>
      </c>
      <c r="BB799" s="115">
        <f t="shared" si="169"/>
        <v>0.3347100264807496</v>
      </c>
      <c r="BC799" s="53"/>
      <c r="BD799" s="53"/>
    </row>
    <row r="800" spans="1:56">
      <c r="A800" s="88">
        <v>799</v>
      </c>
      <c r="B800" s="116">
        <v>0.28006140029665327</v>
      </c>
      <c r="C800" s="116">
        <v>0.40471790498348392</v>
      </c>
      <c r="D800" s="116">
        <v>0.71029358759296701</v>
      </c>
      <c r="E800" s="116">
        <v>0.70492590054426207</v>
      </c>
      <c r="F800" s="116">
        <v>0.27272402162841169</v>
      </c>
      <c r="G800" s="116">
        <v>0.57026853666567123</v>
      </c>
      <c r="H800" s="116">
        <v>0.86332732766003462</v>
      </c>
      <c r="I800" s="116">
        <v>0.97452426966379679</v>
      </c>
      <c r="J800" s="116">
        <v>0.5288806079018713</v>
      </c>
      <c r="K800" s="97">
        <v>0.69951157863393854</v>
      </c>
      <c r="L800" s="98"/>
      <c r="M800" s="99">
        <v>799</v>
      </c>
      <c r="N800" s="119">
        <v>-0.58265911637528922</v>
      </c>
      <c r="O800" s="119">
        <v>-0.24115393750297348</v>
      </c>
      <c r="P800" s="119">
        <v>0.5542426039724252</v>
      </c>
      <c r="Q800" s="119">
        <v>0.53862128318962343</v>
      </c>
      <c r="R800" s="119">
        <v>-0.60459513007314447</v>
      </c>
      <c r="S800" s="119">
        <v>0.17705787918344582</v>
      </c>
      <c r="T800" s="119">
        <v>1.0953910699824143</v>
      </c>
      <c r="U800" s="116">
        <v>1.9518883589076546</v>
      </c>
      <c r="V800" s="116">
        <v>7.2456296693553954E-2</v>
      </c>
      <c r="W800" s="91">
        <v>0.52299627892051437</v>
      </c>
      <c r="X800" s="53"/>
      <c r="Y800" s="92">
        <v>799</v>
      </c>
      <c r="Z800" s="116">
        <f>(幕後結果!$AB$2+幕後結果!$AB$4*幕後結果_最佳化!$N1801)*12/3</f>
        <v>-0.67326883541561722</v>
      </c>
      <c r="AA800" s="116">
        <f>(幕後結果!$AC$2+幕後結果!$AC$4*幕後結果_最佳化!$O1801)*12/3</f>
        <v>0.1451093472585043</v>
      </c>
      <c r="AB800" s="116">
        <f>(幕後結果!$AD$2+幕後結果!$AD$4*幕後結果_最佳化!$P1801)*12/3</f>
        <v>0.3334903000310836</v>
      </c>
      <c r="AC800" s="116">
        <f>(幕後結果!$AE$2+幕後結果!$AE$4*幕後結果_最佳化!$Q1801)*12/3</f>
        <v>0.43162789495531445</v>
      </c>
      <c r="AD800" s="116">
        <f>(幕後結果!$AF$2+幕後結果!$AF$4*幕後結果_最佳化!$R1801)*12/3</f>
        <v>-0.77371227902695805</v>
      </c>
      <c r="AE800" s="116">
        <f>(幕後結果!$AG$2+幕後結果!$AG$4*幕後結果_最佳化!$S1801)*12/3</f>
        <v>0.76205877389563736</v>
      </c>
      <c r="AF800" s="116">
        <f>(幕後結果!$AH$2+幕後結果!$AH$4*幕後結果_最佳化!$T1801)*12/3</f>
        <v>0.4400351606326684</v>
      </c>
      <c r="AG800" s="116">
        <f>(幕後結果!$AI$2+幕後結果!$AI$4*幕後結果_最佳化!$U1801)*12/3</f>
        <v>0.71485760024547362</v>
      </c>
      <c r="AH800" s="116">
        <f>(幕後結果!$AJ$2+幕後結果!$AJ$4*幕後結果_最佳化!$V1801)*12/3</f>
        <v>0.23679177333682241</v>
      </c>
      <c r="AI800" s="93">
        <f>(幕後結果!$AK$2+幕後結果!$AK$4*幕後結果_最佳化!$W1801)*12/3</f>
        <v>1.0047444032844974</v>
      </c>
      <c r="AJ800" s="53"/>
      <c r="AK800" s="53"/>
      <c r="AL800" s="53"/>
      <c r="AM800" s="101">
        <v>799</v>
      </c>
      <c r="AN800" s="120">
        <f t="shared" si="157"/>
        <v>0.16858725410285536</v>
      </c>
      <c r="AO800" s="120">
        <f t="shared" si="158"/>
        <v>7.8384737551649361E-2</v>
      </c>
      <c r="AP800" s="120">
        <f t="shared" si="159"/>
        <v>3.1721804141736379E-2</v>
      </c>
      <c r="AQ800" s="120">
        <f t="shared" si="160"/>
        <v>0.16985458337510689</v>
      </c>
      <c r="AR800" s="120">
        <f t="shared" si="161"/>
        <v>0.16717335582550716</v>
      </c>
      <c r="AS800" s="120">
        <f t="shared" si="162"/>
        <v>0.11220961823281303</v>
      </c>
      <c r="AT800" s="120">
        <f t="shared" si="163"/>
        <v>0.12856141324460543</v>
      </c>
      <c r="AU800" s="120">
        <f t="shared" si="164"/>
        <v>1.3149927204977875E-2</v>
      </c>
      <c r="AV800" s="120">
        <f t="shared" si="165"/>
        <v>9.2897794382509294E-2</v>
      </c>
      <c r="AW800" s="120">
        <f t="shared" si="166"/>
        <v>3.7459511938239327E-2</v>
      </c>
      <c r="AX800" s="120">
        <f t="shared" si="167"/>
        <v>1.0000000000000002</v>
      </c>
      <c r="AY800" s="120">
        <f>SUMPRODUCT(AN800:AW800,幕後結果_最佳化!$Z$1005:$AI$1005)</f>
        <v>4.8863363548574332E-2</v>
      </c>
      <c r="AZ800" s="120">
        <f>(SUMPRODUCT(AN800:AW800,MMULT(AN800:AW800,幕後結果!$AB$9:$AK$18)))*252</f>
        <v>3.6199601078074184E-2</v>
      </c>
      <c r="BA800" s="120">
        <f t="shared" si="168"/>
        <v>0.19026192755796989</v>
      </c>
      <c r="BB800" s="115">
        <f t="shared" si="169"/>
        <v>3.1342915659032126E-2</v>
      </c>
      <c r="BC800" s="53"/>
      <c r="BD800" s="53"/>
    </row>
    <row r="801" spans="1:56">
      <c r="A801" s="88">
        <v>800</v>
      </c>
      <c r="B801" s="116">
        <v>0.95048433562476475</v>
      </c>
      <c r="C801" s="116">
        <v>0.81468963314765319</v>
      </c>
      <c r="D801" s="116">
        <v>0.32032529233409868</v>
      </c>
      <c r="E801" s="116">
        <v>0.82900724873976395</v>
      </c>
      <c r="F801" s="116">
        <v>0.84528387418713247</v>
      </c>
      <c r="G801" s="116">
        <v>8.3309270103189226E-2</v>
      </c>
      <c r="H801" s="116">
        <v>8.6938621354201606E-2</v>
      </c>
      <c r="I801" s="116">
        <v>0.82498249649166877</v>
      </c>
      <c r="J801" s="116">
        <v>0.99119386759032735</v>
      </c>
      <c r="K801" s="97">
        <v>0.61322877179548119</v>
      </c>
      <c r="L801" s="98"/>
      <c r="M801" s="99">
        <v>800</v>
      </c>
      <c r="N801" s="119">
        <v>1.6495679790242781</v>
      </c>
      <c r="O801" s="119">
        <v>0.89531123953625291</v>
      </c>
      <c r="P801" s="119">
        <v>-0.46678936610024901</v>
      </c>
      <c r="Q801" s="119">
        <v>0.95024947962966921</v>
      </c>
      <c r="R801" s="119">
        <v>1.0164140629864853</v>
      </c>
      <c r="S801" s="119">
        <v>-1.383151099252693</v>
      </c>
      <c r="T801" s="119">
        <v>-1.3598504848590929</v>
      </c>
      <c r="U801" s="116">
        <v>0.93452139102742215</v>
      </c>
      <c r="V801" s="116">
        <v>2.3736703896476175</v>
      </c>
      <c r="W801" s="91">
        <v>0.28774432679770801</v>
      </c>
      <c r="X801" s="53"/>
      <c r="Y801" s="92">
        <v>800</v>
      </c>
      <c r="Z801" s="116">
        <f>(幕後結果!$AB$2+幕後結果!$AB$4*幕後結果_最佳化!$N1802)*12/3</f>
        <v>2.9054312637285293</v>
      </c>
      <c r="AA801" s="116">
        <f>(幕後結果!$AC$2+幕後結果!$AC$4*幕後結果_最佳化!$O1802)*12/3</f>
        <v>0.84541880375968859</v>
      </c>
      <c r="AB801" s="116">
        <f>(幕後結果!$AD$2+幕後結果!$AD$4*幕後結果_最佳化!$P1802)*12/3</f>
        <v>6.6289721142641991E-2</v>
      </c>
      <c r="AC801" s="116">
        <f>(幕後結果!$AE$2+幕後結果!$AE$4*幕後結果_最佳化!$Q1802)*12/3</f>
        <v>0.99962449561486666</v>
      </c>
      <c r="AD801" s="116">
        <f>(幕後結果!$AF$2+幕後結果!$AF$4*幕後結果_最佳化!$R1802)*12/3</f>
        <v>0.34828675479568288</v>
      </c>
      <c r="AE801" s="116">
        <f>(幕後結果!$AG$2+幕後結果!$AG$4*幕後結果_最佳化!$S1802)*12/3</f>
        <v>0.13103853058550674</v>
      </c>
      <c r="AF801" s="116">
        <f>(幕後結果!$AH$2+幕後結果!$AH$4*幕後結果_最佳化!$T1802)*12/3</f>
        <v>-0.39645951122246853</v>
      </c>
      <c r="AG801" s="116">
        <f>(幕後結果!$AI$2+幕後結果!$AI$4*幕後結果_最佳化!$U1802)*12/3</f>
        <v>0.52104451226916904</v>
      </c>
      <c r="AH801" s="116">
        <f>(幕後結果!$AJ$2+幕後結果!$AJ$4*幕後結果_最佳化!$V1802)*12/3</f>
        <v>0.98874441126545387</v>
      </c>
      <c r="AI801" s="93">
        <f>(幕後結果!$AK$2+幕後結果!$AK$4*幕後結果_最佳化!$W1802)*12/3</f>
        <v>1.0439697214808832</v>
      </c>
      <c r="AJ801" s="53"/>
      <c r="AK801" s="53"/>
      <c r="AL801" s="53"/>
      <c r="AM801" s="101">
        <v>800</v>
      </c>
      <c r="AN801" s="120">
        <f t="shared" si="157"/>
        <v>5.0735563759982935E-2</v>
      </c>
      <c r="AO801" s="120">
        <f t="shared" si="158"/>
        <v>4.8958826023300664E-2</v>
      </c>
      <c r="AP801" s="120">
        <f t="shared" si="159"/>
        <v>0.13735675227100635</v>
      </c>
      <c r="AQ801" s="120">
        <f t="shared" si="160"/>
        <v>1.1201188783125933E-2</v>
      </c>
      <c r="AR801" s="120">
        <f t="shared" si="161"/>
        <v>0.15936739958423862</v>
      </c>
      <c r="AS801" s="120">
        <f t="shared" si="162"/>
        <v>4.9276489031291892E-2</v>
      </c>
      <c r="AT801" s="120">
        <f t="shared" si="163"/>
        <v>0.167663475431863</v>
      </c>
      <c r="AU801" s="120">
        <f t="shared" si="164"/>
        <v>0.13191582906775748</v>
      </c>
      <c r="AV801" s="120">
        <f t="shared" si="165"/>
        <v>7.9279714056524869E-2</v>
      </c>
      <c r="AW801" s="120">
        <f t="shared" si="166"/>
        <v>0.16424476199090829</v>
      </c>
      <c r="AX801" s="120">
        <f t="shared" si="167"/>
        <v>1</v>
      </c>
      <c r="AY801" s="120">
        <f>SUMPRODUCT(AN801:AW801,幕後結果_最佳化!$Z$1005:$AI$1005)</f>
        <v>8.5382455713229402E-3</v>
      </c>
      <c r="AZ801" s="120">
        <f>(SUMPRODUCT(AN801:AW801,MMULT(AN801:AW801,幕後結果!$AB$9:$AK$18)))*252</f>
        <v>2.2962937066540526E-2</v>
      </c>
      <c r="BA801" s="120">
        <f t="shared" si="168"/>
        <v>0.15153526674190573</v>
      </c>
      <c r="BB801" s="115">
        <f t="shared" si="169"/>
        <v>-0.22675747479431216</v>
      </c>
      <c r="BC801" s="53"/>
      <c r="BD801" s="53"/>
    </row>
    <row r="802" spans="1:56">
      <c r="A802" s="88">
        <v>801</v>
      </c>
      <c r="B802" s="116">
        <v>0.56115173395345574</v>
      </c>
      <c r="C802" s="116">
        <v>0.29213812503877046</v>
      </c>
      <c r="D802" s="116">
        <v>0.13032815916581697</v>
      </c>
      <c r="E802" s="116">
        <v>0.64735830149619322</v>
      </c>
      <c r="F802" s="116">
        <v>0.29781490017124335</v>
      </c>
      <c r="G802" s="116">
        <v>0.42572776250480127</v>
      </c>
      <c r="H802" s="116">
        <v>0.58141443733240172</v>
      </c>
      <c r="I802" s="116">
        <v>0.89536400041826658</v>
      </c>
      <c r="J802" s="116">
        <v>0.24240957776676741</v>
      </c>
      <c r="K802" s="97">
        <v>0.73339021708174967</v>
      </c>
      <c r="L802" s="98"/>
      <c r="M802" s="99">
        <v>801</v>
      </c>
      <c r="N802" s="119">
        <v>0.15388992001157145</v>
      </c>
      <c r="O802" s="119">
        <v>-0.54714917561990695</v>
      </c>
      <c r="P802" s="119">
        <v>-1.1248412329746611</v>
      </c>
      <c r="Q802" s="119">
        <v>0.37819815358631653</v>
      </c>
      <c r="R802" s="119">
        <v>-0.53069550656582254</v>
      </c>
      <c r="S802" s="119">
        <v>-0.1872616052478783</v>
      </c>
      <c r="T802" s="119">
        <v>0.20551327777023032</v>
      </c>
      <c r="U802" s="116">
        <v>1.255569764999372</v>
      </c>
      <c r="V802" s="116">
        <v>-0.69857262660687602</v>
      </c>
      <c r="W802" s="91">
        <v>0.62309884933457349</v>
      </c>
      <c r="X802" s="53"/>
      <c r="Y802" s="92">
        <v>801</v>
      </c>
      <c r="Z802" s="116">
        <f>(幕後結果!$AB$2+幕後結果!$AB$4*幕後結果_最佳化!$N1803)*12/3</f>
        <v>0.50756447449918851</v>
      </c>
      <c r="AA802" s="116">
        <f>(幕後結果!$AC$2+幕後結果!$AC$4*幕後結果_最佳化!$O1803)*12/3</f>
        <v>-0.11237589093931855</v>
      </c>
      <c r="AB802" s="116">
        <f>(幕後結果!$AD$2+幕後結果!$AD$4*幕後結果_最佳化!$P1803)*12/3</f>
        <v>-0.83568642338743448</v>
      </c>
      <c r="AC802" s="116">
        <f>(幕後結果!$AE$2+幕後結果!$AE$4*幕後結果_最佳化!$Q1803)*12/3</f>
        <v>0.18747010852648749</v>
      </c>
      <c r="AD802" s="116">
        <f>(幕後結果!$AF$2+幕後結果!$AF$4*幕後結果_最佳化!$R1803)*12/3</f>
        <v>-0.81883051339593926</v>
      </c>
      <c r="AE802" s="116">
        <f>(幕後結果!$AG$2+幕後結果!$AG$4*幕後結果_最佳化!$S1803)*12/3</f>
        <v>0.44226114886257945</v>
      </c>
      <c r="AF802" s="116">
        <f>(幕後結果!$AH$2+幕後結果!$AH$4*幕後結果_最佳化!$T1803)*12/3</f>
        <v>-3.7879581052837792E-2</v>
      </c>
      <c r="AG802" s="116">
        <f>(幕後結果!$AI$2+幕後結果!$AI$4*幕後結果_最佳化!$U1803)*12/3</f>
        <v>0.34460032460656204</v>
      </c>
      <c r="AH802" s="116">
        <f>(幕後結果!$AJ$2+幕後結果!$AJ$4*幕後結果_最佳化!$V1803)*12/3</f>
        <v>-0.57336185587162425</v>
      </c>
      <c r="AI802" s="93">
        <f>(幕後結果!$AK$2+幕後結果!$AK$4*幕後結果_最佳化!$W1803)*12/3</f>
        <v>0.46858245941083654</v>
      </c>
      <c r="AJ802" s="53"/>
      <c r="AK802" s="53"/>
      <c r="AL802" s="53"/>
      <c r="AM802" s="101">
        <v>801</v>
      </c>
      <c r="AN802" s="120">
        <f t="shared" si="157"/>
        <v>0.1702254796047408</v>
      </c>
      <c r="AO802" s="120">
        <f t="shared" si="158"/>
        <v>9.6140219554768008E-2</v>
      </c>
      <c r="AP802" s="120">
        <f t="shared" si="159"/>
        <v>0.14593924119092264</v>
      </c>
      <c r="AQ802" s="120">
        <f t="shared" si="160"/>
        <v>0.11700713430790552</v>
      </c>
      <c r="AR802" s="120">
        <f t="shared" si="161"/>
        <v>3.840461310027192E-2</v>
      </c>
      <c r="AS802" s="120">
        <f t="shared" si="162"/>
        <v>0.15531503156025203</v>
      </c>
      <c r="AT802" s="120">
        <f t="shared" si="163"/>
        <v>2.6981570941788338E-2</v>
      </c>
      <c r="AU802" s="120">
        <f t="shared" si="164"/>
        <v>0.11978183698626219</v>
      </c>
      <c r="AV802" s="120">
        <f t="shared" si="165"/>
        <v>6.2271596285899705E-2</v>
      </c>
      <c r="AW802" s="120">
        <f t="shared" si="166"/>
        <v>6.7933276467188788E-2</v>
      </c>
      <c r="AX802" s="120">
        <f t="shared" si="167"/>
        <v>1</v>
      </c>
      <c r="AY802" s="120">
        <f>SUMPRODUCT(AN802:AW802,幕後結果_最佳化!$Z$1005:$AI$1005)</f>
        <v>0.15348481416766108</v>
      </c>
      <c r="AZ802" s="120">
        <f>(SUMPRODUCT(AN802:AW802,MMULT(AN802:AW802,幕後結果!$AB$9:$AK$18)))*252</f>
        <v>3.7201440775756912E-2</v>
      </c>
      <c r="BA802" s="120">
        <f t="shared" si="168"/>
        <v>0.19287675022085196</v>
      </c>
      <c r="BB802" s="115">
        <f t="shared" si="169"/>
        <v>0.5733444494530151</v>
      </c>
      <c r="BC802" s="53"/>
      <c r="BD802" s="53"/>
    </row>
    <row r="803" spans="1:56">
      <c r="A803" s="88">
        <v>802</v>
      </c>
      <c r="B803" s="116">
        <v>0.607482974158158</v>
      </c>
      <c r="C803" s="116">
        <v>0.38573411118302503</v>
      </c>
      <c r="D803" s="116">
        <v>0.36118271306582006</v>
      </c>
      <c r="E803" s="116">
        <v>0.21473832330494869</v>
      </c>
      <c r="F803" s="116">
        <v>0.91541496685124479</v>
      </c>
      <c r="G803" s="116">
        <v>0.15960486617851899</v>
      </c>
      <c r="H803" s="116">
        <v>0.85854257262228706</v>
      </c>
      <c r="I803" s="116">
        <v>0.42839460963977016</v>
      </c>
      <c r="J803" s="116">
        <v>0.2003795949510605</v>
      </c>
      <c r="K803" s="97">
        <v>0.51893541905545826</v>
      </c>
      <c r="L803" s="98"/>
      <c r="M803" s="99">
        <v>802</v>
      </c>
      <c r="N803" s="119">
        <v>0.27276475796947131</v>
      </c>
      <c r="O803" s="119">
        <v>-0.2904549345729569</v>
      </c>
      <c r="P803" s="119">
        <v>-0.35529923817260733</v>
      </c>
      <c r="Q803" s="119">
        <v>-0.79008753908122065</v>
      </c>
      <c r="R803" s="119">
        <v>1.3748754347360232</v>
      </c>
      <c r="S803" s="119">
        <v>-0.99608317841833127</v>
      </c>
      <c r="T803" s="119">
        <v>1.0737943679507596</v>
      </c>
      <c r="U803" s="116">
        <v>-0.18046284703675317</v>
      </c>
      <c r="V803" s="116">
        <v>-0.84026612554211033</v>
      </c>
      <c r="W803" s="91">
        <v>4.7481892323598097E-2</v>
      </c>
      <c r="X803" s="53"/>
      <c r="Y803" s="92">
        <v>802</v>
      </c>
      <c r="Z803" s="116">
        <f>(幕後結果!$AB$2+幕後結果!$AB$4*幕後結果_最佳化!$N1804)*12/3</f>
        <v>0.69814427494262465</v>
      </c>
      <c r="AA803" s="116">
        <f>(幕後結果!$AC$2+幕後結果!$AC$4*幕後結果_最佳化!$O1804)*12/3</f>
        <v>6.565912322098777E-2</v>
      </c>
      <c r="AB803" s="116">
        <f>(幕後結果!$AD$2+幕後結果!$AD$4*幕後結果_最佳化!$P1804)*12/3</f>
        <v>-0.20094350509399092</v>
      </c>
      <c r="AC803" s="116">
        <f>(幕後結果!$AE$2+幕後結果!$AE$4*幕後結果_最佳化!$Q1804)*12/3</f>
        <v>-0.53904247262492433</v>
      </c>
      <c r="AD803" s="116">
        <f>(幕後結果!$AF$2+幕後結果!$AF$4*幕後結果_最佳化!$R1804)*12/3</f>
        <v>0.34118663550811767</v>
      </c>
      <c r="AE803" s="116">
        <f>(幕後結果!$AG$2+幕後結果!$AG$4*幕後結果_最佳化!$S1804)*12/3</f>
        <v>-0.33186981979964536</v>
      </c>
      <c r="AF803" s="116">
        <f>(幕後結果!$AH$2+幕後結果!$AH$4*幕後結果_最佳化!$T1804)*12/3</f>
        <v>0.51757549403736947</v>
      </c>
      <c r="AG803" s="116">
        <f>(幕後結果!$AI$2+幕後結果!$AI$4*幕後結果_最佳化!$U1804)*12/3</f>
        <v>-8.4421971322109532E-2</v>
      </c>
      <c r="AH803" s="116">
        <f>(幕後結果!$AJ$2+幕後結果!$AJ$4*幕後結果_最佳化!$V1804)*12/3</f>
        <v>-0.42371504738110238</v>
      </c>
      <c r="AI803" s="93">
        <f>(幕後結果!$AK$2+幕後結果!$AK$4*幕後結果_最佳化!$W1804)*12/3</f>
        <v>0.15139555261338553</v>
      </c>
      <c r="AJ803" s="53"/>
      <c r="AK803" s="53"/>
      <c r="AL803" s="53"/>
      <c r="AM803" s="101">
        <v>802</v>
      </c>
      <c r="AN803" s="120">
        <f t="shared" si="157"/>
        <v>2.9361355398021065E-3</v>
      </c>
      <c r="AO803" s="120">
        <f t="shared" si="158"/>
        <v>3.9422016798099153E-2</v>
      </c>
      <c r="AP803" s="120">
        <f t="shared" si="159"/>
        <v>0.18497320947534715</v>
      </c>
      <c r="AQ803" s="120">
        <f t="shared" si="160"/>
        <v>8.6678685794840393E-2</v>
      </c>
      <c r="AR803" s="120">
        <f t="shared" si="161"/>
        <v>8.5127169526920385E-2</v>
      </c>
      <c r="AS803" s="120">
        <f t="shared" si="162"/>
        <v>2.0283502332689437E-2</v>
      </c>
      <c r="AT803" s="120">
        <f t="shared" si="163"/>
        <v>0.21063561666183547</v>
      </c>
      <c r="AU803" s="120">
        <f t="shared" si="164"/>
        <v>0.11902325000966502</v>
      </c>
      <c r="AV803" s="120">
        <f t="shared" si="165"/>
        <v>9.3040791298832026E-2</v>
      </c>
      <c r="AW803" s="120">
        <f t="shared" si="166"/>
        <v>0.1578796225619688</v>
      </c>
      <c r="AX803" s="120">
        <f t="shared" si="167"/>
        <v>1</v>
      </c>
      <c r="AY803" s="120">
        <f>SUMPRODUCT(AN803:AW803,幕後結果_最佳化!$Z$1005:$AI$1005)</f>
        <v>7.3268531495880446E-3</v>
      </c>
      <c r="AZ803" s="120">
        <f>(SUMPRODUCT(AN803:AW803,MMULT(AN803:AW803,幕後結果!$AB$9:$AK$18)))*252</f>
        <v>2.2351742748746684E-2</v>
      </c>
      <c r="BA803" s="120">
        <f t="shared" si="168"/>
        <v>0.14950499238736706</v>
      </c>
      <c r="BB803" s="115">
        <f t="shared" si="169"/>
        <v>-0.2379395248437057</v>
      </c>
      <c r="BC803" s="53"/>
      <c r="BD803" s="53"/>
    </row>
    <row r="804" spans="1:56">
      <c r="A804" s="88">
        <v>803</v>
      </c>
      <c r="B804" s="116">
        <v>0.6394597553853163</v>
      </c>
      <c r="C804" s="116">
        <v>0.71441242482318068</v>
      </c>
      <c r="D804" s="116">
        <v>5.4726972989141753E-2</v>
      </c>
      <c r="E804" s="116">
        <v>0.50355732421336818</v>
      </c>
      <c r="F804" s="116">
        <v>0.57821856994558818</v>
      </c>
      <c r="G804" s="116">
        <v>0.89846584198558865</v>
      </c>
      <c r="H804" s="116">
        <v>0.46638286416496078</v>
      </c>
      <c r="I804" s="116">
        <v>0.91045170632991557</v>
      </c>
      <c r="J804" s="116">
        <v>0.66224042265112359</v>
      </c>
      <c r="K804" s="97">
        <v>0.33633143368803053</v>
      </c>
      <c r="L804" s="98"/>
      <c r="M804" s="99">
        <v>803</v>
      </c>
      <c r="N804" s="119">
        <v>0.35701511640959183</v>
      </c>
      <c r="O804" s="119">
        <v>0.56632164290625964</v>
      </c>
      <c r="P804" s="119">
        <v>-1.6006523252604248</v>
      </c>
      <c r="Q804" s="119">
        <v>8.9170076235570717E-3</v>
      </c>
      <c r="R804" s="119">
        <v>0.19733823534730119</v>
      </c>
      <c r="S804" s="119">
        <v>1.2728583361301764</v>
      </c>
      <c r="T804" s="119">
        <v>-8.4365636025327345E-2</v>
      </c>
      <c r="U804" s="116">
        <v>1.3435418406028838</v>
      </c>
      <c r="V804" s="116">
        <v>0.41858540938010935</v>
      </c>
      <c r="W804" s="91">
        <v>-0.42249620878903099</v>
      </c>
      <c r="X804" s="53"/>
      <c r="Y804" s="92">
        <v>803</v>
      </c>
      <c r="Z804" s="116">
        <f>(幕後結果!$AB$2+幕後結果!$AB$4*幕後結果_最佳化!$N1805)*12/3</f>
        <v>0.83321420878760355</v>
      </c>
      <c r="AA804" s="116">
        <f>(幕後結果!$AC$2+幕後結果!$AC$4*幕後結果_最佳化!$O1805)*12/3</f>
        <v>0.67599658594161971</v>
      </c>
      <c r="AB804" s="116">
        <f>(幕後結果!$AD$2+幕後結果!$AD$4*幕後結果_最佳化!$P1805)*12/3</f>
        <v>-1.0890314222338771</v>
      </c>
      <c r="AC804" s="116">
        <f>(幕後結果!$AE$2+幕後結果!$AE$4*幕後結果_最佳化!$Q1805)*12/3</f>
        <v>-5.0968563345710677E-2</v>
      </c>
      <c r="AD804" s="116">
        <f>(幕後結果!$AF$2+幕後結果!$AF$4*幕後結果_最佳化!$R1805)*12/3</f>
        <v>-0.45403875252201353</v>
      </c>
      <c r="AE804" s="116">
        <f>(幕後結果!$AG$2+幕後結果!$AG$4*幕後結果_最佳化!$S1805)*12/3</f>
        <v>1.2799240199836031</v>
      </c>
      <c r="AF804" s="116">
        <f>(幕後結果!$AH$2+幕後結果!$AH$4*幕後結果_最佳化!$T1805)*12/3</f>
        <v>-4.0918881997595011E-2</v>
      </c>
      <c r="AG804" s="116">
        <f>(幕後結果!$AI$2+幕後結果!$AI$4*幕後結果_最佳化!$U1805)*12/3</f>
        <v>0.76843418777024652</v>
      </c>
      <c r="AH804" s="116">
        <f>(幕後結果!$AJ$2+幕後結果!$AJ$4*幕後結果_最佳化!$V1805)*12/3</f>
        <v>5.0101949135444801E-2</v>
      </c>
      <c r="AI804" s="93">
        <f>(幕後結果!$AK$2+幕後結果!$AK$4*幕後結果_最佳化!$W1805)*12/3</f>
        <v>0.24354940363836497</v>
      </c>
      <c r="AJ804" s="53"/>
      <c r="AK804" s="53"/>
      <c r="AL804" s="53"/>
      <c r="AM804" s="101">
        <v>803</v>
      </c>
      <c r="AN804" s="120">
        <f t="shared" si="157"/>
        <v>0.19850076941776784</v>
      </c>
      <c r="AO804" s="120">
        <f t="shared" si="158"/>
        <v>4.736955418445734E-2</v>
      </c>
      <c r="AP804" s="120">
        <f t="shared" si="159"/>
        <v>1.0850779393707346E-2</v>
      </c>
      <c r="AQ804" s="120">
        <f t="shared" si="160"/>
        <v>0.15128538447462717</v>
      </c>
      <c r="AR804" s="120">
        <f t="shared" si="161"/>
        <v>0.17091856332069963</v>
      </c>
      <c r="AS804" s="120">
        <f t="shared" si="162"/>
        <v>0.10853137491017684</v>
      </c>
      <c r="AT804" s="120">
        <f t="shared" si="163"/>
        <v>7.5900266196843036E-2</v>
      </c>
      <c r="AU804" s="120">
        <f t="shared" si="164"/>
        <v>0.17177265493026009</v>
      </c>
      <c r="AV804" s="120">
        <f t="shared" si="165"/>
        <v>1.1433115354802684E-2</v>
      </c>
      <c r="AW804" s="120">
        <f t="shared" si="166"/>
        <v>5.3437537816657957E-2</v>
      </c>
      <c r="AX804" s="120">
        <f t="shared" si="167"/>
        <v>1</v>
      </c>
      <c r="AY804" s="120">
        <f>SUMPRODUCT(AN804:AW804,幕後結果_最佳化!$Z$1005:$AI$1005)</f>
        <v>7.4615190273566473E-2</v>
      </c>
      <c r="AZ804" s="120">
        <f>(SUMPRODUCT(AN804:AW804,MMULT(AN804:AW804,幕後結果!$AB$9:$AK$18)))*252</f>
        <v>3.901910583281052E-2</v>
      </c>
      <c r="BA804" s="120">
        <f t="shared" si="168"/>
        <v>0.19753254373092682</v>
      </c>
      <c r="BB804" s="115">
        <f t="shared" si="169"/>
        <v>0.16055678560373321</v>
      </c>
      <c r="BC804" s="53"/>
      <c r="BD804" s="53"/>
    </row>
    <row r="805" spans="1:56">
      <c r="A805" s="88">
        <v>804</v>
      </c>
      <c r="B805" s="116">
        <v>0.46893117709691401</v>
      </c>
      <c r="C805" s="116">
        <v>0.99810380014484967</v>
      </c>
      <c r="D805" s="116">
        <v>0.54657035784753139</v>
      </c>
      <c r="E805" s="116">
        <v>0.15688886500130739</v>
      </c>
      <c r="F805" s="116">
        <v>0.29259482067308618</v>
      </c>
      <c r="G805" s="116">
        <v>0.24388230796432109</v>
      </c>
      <c r="H805" s="116">
        <v>0.62028449305554334</v>
      </c>
      <c r="I805" s="116">
        <v>0.87534527050674815</v>
      </c>
      <c r="J805" s="116">
        <v>0.58201521352569241</v>
      </c>
      <c r="K805" s="97">
        <v>0.55318537211036123</v>
      </c>
      <c r="L805" s="98"/>
      <c r="M805" s="99">
        <v>804</v>
      </c>
      <c r="N805" s="119">
        <v>-7.7956878918535283E-2</v>
      </c>
      <c r="O805" s="119">
        <v>2.8949325839573983</v>
      </c>
      <c r="P805" s="119">
        <v>0.11700097064126108</v>
      </c>
      <c r="Q805" s="119">
        <v>-1.0073268520559291</v>
      </c>
      <c r="R805" s="119">
        <v>-0.54582004749493984</v>
      </c>
      <c r="S805" s="119">
        <v>-0.69386860155867425</v>
      </c>
      <c r="T805" s="119">
        <v>0.30622805383700252</v>
      </c>
      <c r="U805" s="116">
        <v>1.1520282643235358</v>
      </c>
      <c r="V805" s="116">
        <v>0.20705158412858388</v>
      </c>
      <c r="W805" s="91">
        <v>0.13371334040798818</v>
      </c>
      <c r="X805" s="53"/>
      <c r="Y805" s="92">
        <v>804</v>
      </c>
      <c r="Z805" s="116">
        <f>(幕後結果!$AB$2+幕後結果!$AB$4*幕後結果_最佳化!$N1806)*12/3</f>
        <v>0.13586834912404683</v>
      </c>
      <c r="AA805" s="116">
        <f>(幕後結果!$AC$2+幕後結果!$AC$4*幕後結果_最佳化!$O1806)*12/3</f>
        <v>2.3690306560052283</v>
      </c>
      <c r="AB805" s="116">
        <f>(幕後結果!$AD$2+幕後結果!$AD$4*幕後結果_最佳化!$P1806)*12/3</f>
        <v>0.30347742134378053</v>
      </c>
      <c r="AC805" s="116">
        <f>(幕後結果!$AE$2+幕後結果!$AE$4*幕後結果_最佳化!$Q1806)*12/3</f>
        <v>-0.5046938156163765</v>
      </c>
      <c r="AD805" s="116">
        <f>(幕後結果!$AF$2+幕後結果!$AF$4*幕後結果_最佳化!$R1806)*12/3</f>
        <v>-0.75512780238352439</v>
      </c>
      <c r="AE805" s="116">
        <f>(幕後結果!$AG$2+幕後結果!$AG$4*幕後結果_最佳化!$S1806)*12/3</f>
        <v>0.1071714736378433</v>
      </c>
      <c r="AF805" s="116">
        <f>(幕後結果!$AH$2+幕後結果!$AH$4*幕後結果_最佳化!$T1806)*12/3</f>
        <v>0.33148900043275842</v>
      </c>
      <c r="AG805" s="116">
        <f>(幕後結果!$AI$2+幕後結果!$AI$4*幕後結果_最佳化!$U1806)*12/3</f>
        <v>0.63506264331959572</v>
      </c>
      <c r="AH805" s="116">
        <f>(幕後結果!$AJ$2+幕後結果!$AJ$4*幕後結果_最佳化!$V1806)*12/3</f>
        <v>8.2551382129843365E-2</v>
      </c>
      <c r="AI805" s="93">
        <f>(幕後結果!$AK$2+幕後結果!$AK$4*幕後結果_最佳化!$W1806)*12/3</f>
        <v>0.27045753886435692</v>
      </c>
      <c r="AJ805" s="53"/>
      <c r="AK805" s="53"/>
      <c r="AL805" s="53"/>
      <c r="AM805" s="101">
        <v>804</v>
      </c>
      <c r="AN805" s="120">
        <f t="shared" si="157"/>
        <v>3.1850612394195871E-2</v>
      </c>
      <c r="AO805" s="120">
        <f t="shared" si="158"/>
        <v>7.7461249029057655E-2</v>
      </c>
      <c r="AP805" s="120">
        <f t="shared" si="159"/>
        <v>0.18070591371548358</v>
      </c>
      <c r="AQ805" s="120">
        <f t="shared" si="160"/>
        <v>2.664361459641227E-2</v>
      </c>
      <c r="AR805" s="120">
        <f t="shared" si="161"/>
        <v>0.26921565223682115</v>
      </c>
      <c r="AS805" s="120">
        <f t="shared" si="162"/>
        <v>0.1187635881586846</v>
      </c>
      <c r="AT805" s="120">
        <f t="shared" si="163"/>
        <v>8.240938321413481E-2</v>
      </c>
      <c r="AU805" s="120">
        <f t="shared" si="164"/>
        <v>0.15066330387084867</v>
      </c>
      <c r="AV805" s="120">
        <f t="shared" si="165"/>
        <v>1.2303160051982119E-2</v>
      </c>
      <c r="AW805" s="120">
        <f t="shared" si="166"/>
        <v>4.9983522732379368E-2</v>
      </c>
      <c r="AX805" s="120">
        <f t="shared" si="167"/>
        <v>1</v>
      </c>
      <c r="AY805" s="120">
        <f>SUMPRODUCT(AN805:AW805,幕後結果_最佳化!$Z$1005:$AI$1005)</f>
        <v>-8.4661484695337467E-3</v>
      </c>
      <c r="AZ805" s="120">
        <f>(SUMPRODUCT(AN805:AW805,MMULT(AN805:AW805,幕後結果!$AB$9:$AK$18)))*252</f>
        <v>2.2197729925785805E-2</v>
      </c>
      <c r="BA805" s="120">
        <f t="shared" si="168"/>
        <v>0.14898902619248777</v>
      </c>
      <c r="BB805" s="115">
        <f t="shared" si="169"/>
        <v>-0.34476464329104861</v>
      </c>
      <c r="BC805" s="53"/>
      <c r="BD805" s="53"/>
    </row>
    <row r="806" spans="1:56">
      <c r="A806" s="88">
        <v>805</v>
      </c>
      <c r="B806" s="116">
        <v>0.54238440610119376</v>
      </c>
      <c r="C806" s="116">
        <v>0.20263275300184547</v>
      </c>
      <c r="D806" s="116">
        <v>0.92459961003849056</v>
      </c>
      <c r="E806" s="116">
        <v>0.75304446115047186</v>
      </c>
      <c r="F806" s="116">
        <v>0.92829148038920972</v>
      </c>
      <c r="G806" s="116">
        <v>0.25423273753874054</v>
      </c>
      <c r="H806" s="116">
        <v>0.65342794340803434</v>
      </c>
      <c r="I806" s="116">
        <v>1.7260471044740822E-2</v>
      </c>
      <c r="J806" s="116">
        <v>0.88314781423454258</v>
      </c>
      <c r="K806" s="97">
        <v>0.83856762659478834</v>
      </c>
      <c r="L806" s="98"/>
      <c r="M806" s="99">
        <v>805</v>
      </c>
      <c r="N806" s="119">
        <v>0.10644260923985654</v>
      </c>
      <c r="O806" s="119">
        <v>-0.83225414767221184</v>
      </c>
      <c r="P806" s="119">
        <v>1.4367087068711539</v>
      </c>
      <c r="Q806" s="119">
        <v>0.68410149532217646</v>
      </c>
      <c r="R806" s="119">
        <v>1.4631839943437979</v>
      </c>
      <c r="S806" s="119">
        <v>-0.66122898598538571</v>
      </c>
      <c r="T806" s="119">
        <v>0.39459187174747529</v>
      </c>
      <c r="U806" s="116">
        <v>-2.1139335633285228</v>
      </c>
      <c r="V806" s="116">
        <v>1.1908706414052133</v>
      </c>
      <c r="W806" s="91">
        <v>0.98858802643044952</v>
      </c>
      <c r="X806" s="53"/>
      <c r="Y806" s="92">
        <v>805</v>
      </c>
      <c r="Z806" s="116">
        <f>(幕後結果!$AB$2+幕後結果!$AB$4*幕後結果_最佳化!$N1807)*12/3</f>
        <v>0.43149708148491933</v>
      </c>
      <c r="AA806" s="116">
        <f>(幕後結果!$AC$2+幕後結果!$AC$4*幕後結果_最佳化!$O1807)*12/3</f>
        <v>-0.31447434199187019</v>
      </c>
      <c r="AB806" s="116">
        <f>(幕後結果!$AD$2+幕後結果!$AD$4*幕後結果_最佳化!$P1807)*12/3</f>
        <v>1.1135037117821354</v>
      </c>
      <c r="AC806" s="116">
        <f>(幕後結果!$AE$2+幕後結果!$AE$4*幕後結果_最佳化!$Q1807)*12/3</f>
        <v>0.72129532539119567</v>
      </c>
      <c r="AD806" s="116">
        <f>(幕後結果!$AF$2+幕後結果!$AF$4*幕後結果_最佳化!$R1807)*12/3</f>
        <v>0.59812751362902772</v>
      </c>
      <c r="AE806" s="116">
        <f>(幕後結果!$AG$2+幕後結果!$AG$4*幕後結果_最佳化!$S1807)*12/3</f>
        <v>0.30596606455330944</v>
      </c>
      <c r="AF806" s="116">
        <f>(幕後結果!$AH$2+幕後結果!$AH$4*幕後結果_最佳化!$T1807)*12/3</f>
        <v>0.26584039679929289</v>
      </c>
      <c r="AG806" s="116">
        <f>(幕後結果!$AI$2+幕後結果!$AI$4*幕後結果_最佳化!$U1807)*12/3</f>
        <v>-0.69444074458475413</v>
      </c>
      <c r="AH806" s="116">
        <f>(幕後結果!$AJ$2+幕後結果!$AJ$4*幕後結果_最佳化!$V1807)*12/3</f>
        <v>0.34399053935809792</v>
      </c>
      <c r="AI806" s="93">
        <f>(幕後結果!$AK$2+幕後結果!$AK$4*幕後結果_最佳化!$W1807)*12/3</f>
        <v>1.1152756311801078</v>
      </c>
      <c r="AJ806" s="53"/>
      <c r="AK806" s="53"/>
      <c r="AL806" s="53"/>
      <c r="AM806" s="101">
        <v>805</v>
      </c>
      <c r="AN806" s="120">
        <f t="shared" si="157"/>
        <v>8.698899555696897E-2</v>
      </c>
      <c r="AO806" s="120">
        <f t="shared" si="158"/>
        <v>2.6584352415823406E-2</v>
      </c>
      <c r="AP806" s="120">
        <f t="shared" si="159"/>
        <v>0.15091130393721625</v>
      </c>
      <c r="AQ806" s="120">
        <f t="shared" si="160"/>
        <v>3.6192129260985431E-2</v>
      </c>
      <c r="AR806" s="120">
        <f t="shared" si="161"/>
        <v>1.1902626222562093E-2</v>
      </c>
      <c r="AS806" s="120">
        <f t="shared" si="162"/>
        <v>0.10882499582581504</v>
      </c>
      <c r="AT806" s="120">
        <f t="shared" si="163"/>
        <v>1.3982078365893673E-2</v>
      </c>
      <c r="AU806" s="120">
        <f t="shared" si="164"/>
        <v>0.19428357153483491</v>
      </c>
      <c r="AV806" s="120">
        <f t="shared" si="165"/>
        <v>0.24581417825156437</v>
      </c>
      <c r="AW806" s="120">
        <f t="shared" si="166"/>
        <v>0.12451576862833581</v>
      </c>
      <c r="AX806" s="120">
        <f t="shared" si="167"/>
        <v>1</v>
      </c>
      <c r="AY806" s="120">
        <f>SUMPRODUCT(AN806:AW806,幕後結果_最佳化!$Z$1005:$AI$1005)</f>
        <v>6.1000764089666995E-2</v>
      </c>
      <c r="AZ806" s="120">
        <f>(SUMPRODUCT(AN806:AW806,MMULT(AN806:AW806,幕後結果!$AB$9:$AK$18)))*252</f>
        <v>2.9749472396971455E-2</v>
      </c>
      <c r="BA806" s="120">
        <f t="shared" si="168"/>
        <v>0.17248035365505096</v>
      </c>
      <c r="BB806" s="115">
        <f t="shared" si="169"/>
        <v>0.10494391799466794</v>
      </c>
      <c r="BC806" s="53"/>
      <c r="BD806" s="53"/>
    </row>
    <row r="807" spans="1:56">
      <c r="A807" s="88">
        <v>806</v>
      </c>
      <c r="B807" s="116">
        <v>3.0184972298963331E-4</v>
      </c>
      <c r="C807" s="116">
        <v>0.23614187788307728</v>
      </c>
      <c r="D807" s="116">
        <v>2.9373588037713283E-3</v>
      </c>
      <c r="E807" s="116">
        <v>0.23491541874282107</v>
      </c>
      <c r="F807" s="116">
        <v>0.87853935997737675</v>
      </c>
      <c r="G807" s="116">
        <v>0.79622609567055536</v>
      </c>
      <c r="H807" s="116">
        <v>0.20978703376356189</v>
      </c>
      <c r="I807" s="116">
        <v>0.97599341310592669</v>
      </c>
      <c r="J807" s="116">
        <v>0.45707316052949221</v>
      </c>
      <c r="K807" s="97">
        <v>0.46454636918759196</v>
      </c>
      <c r="L807" s="98"/>
      <c r="M807" s="99">
        <v>806</v>
      </c>
      <c r="N807" s="119">
        <v>-3.4299468697915034</v>
      </c>
      <c r="O807" s="119">
        <v>-0.71876819738100406</v>
      </c>
      <c r="P807" s="119">
        <v>-2.7546933007966792</v>
      </c>
      <c r="Q807" s="119">
        <v>-0.72275431813844582</v>
      </c>
      <c r="R807" s="119">
        <v>1.1677161503292628</v>
      </c>
      <c r="S807" s="119">
        <v>0.82821666317956777</v>
      </c>
      <c r="T807" s="119">
        <v>-0.80716041699468855</v>
      </c>
      <c r="U807" s="116">
        <v>1.9772518108258712</v>
      </c>
      <c r="V807" s="116">
        <v>-0.10781011246833516</v>
      </c>
      <c r="W807" s="91">
        <v>-8.8986374949028529E-2</v>
      </c>
      <c r="X807" s="53"/>
      <c r="Y807" s="92">
        <v>806</v>
      </c>
      <c r="Z807" s="116">
        <f>(幕後結果!$AB$2+幕後結果!$AB$4*幕後結果_最佳化!$N1808)*12/3</f>
        <v>-5.2380324235121902</v>
      </c>
      <c r="AA807" s="116">
        <f>(幕後結果!$AC$2+幕後結果!$AC$4*幕後結果_最佳化!$O1808)*12/3</f>
        <v>-5.0825244462687158E-2</v>
      </c>
      <c r="AB807" s="116">
        <f>(幕後結果!$AD$2+幕後結果!$AD$4*幕後結果_最佳化!$P1808)*12/3</f>
        <v>-2.8214562854332805</v>
      </c>
      <c r="AC807" s="116">
        <f>(幕後結果!$AE$2+幕後結果!$AE$4*幕後結果_最佳化!$Q1808)*12/3</f>
        <v>-1.3764277582012323</v>
      </c>
      <c r="AD807" s="116">
        <f>(幕後結果!$AF$2+幕後結果!$AF$4*幕後結果_最佳化!$R1808)*12/3</f>
        <v>-0.65273162902836002</v>
      </c>
      <c r="AE807" s="116">
        <f>(幕後結果!$AG$2+幕後結果!$AG$4*幕後結果_最佳化!$S1808)*12/3</f>
        <v>0.1830510741067477</v>
      </c>
      <c r="AF807" s="116">
        <f>(幕後結果!$AH$2+幕後結果!$AH$4*幕後結果_最佳化!$T1808)*12/3</f>
        <v>-0.86438732433596055</v>
      </c>
      <c r="AG807" s="116">
        <f>(幕後結果!$AI$2+幕後結果!$AI$4*幕後結果_最佳化!$U1808)*12/3</f>
        <v>0.76730600566789209</v>
      </c>
      <c r="AH807" s="116">
        <f>(幕後結果!$AJ$2+幕後結果!$AJ$4*幕後結果_最佳化!$V1808)*12/3</f>
        <v>-0.88546921252232069</v>
      </c>
      <c r="AI807" s="93">
        <f>(幕後結果!$AK$2+幕後結果!$AK$4*幕後結果_最佳化!$W1808)*12/3</f>
        <v>-0.23253774582921283</v>
      </c>
      <c r="AJ807" s="53"/>
      <c r="AK807" s="53"/>
      <c r="AL807" s="53"/>
      <c r="AM807" s="101">
        <v>806</v>
      </c>
      <c r="AN807" s="120">
        <f t="shared" si="157"/>
        <v>0.13782006561754015</v>
      </c>
      <c r="AO807" s="120">
        <f t="shared" si="158"/>
        <v>5.1445289035381113E-2</v>
      </c>
      <c r="AP807" s="120">
        <f t="shared" si="159"/>
        <v>0.13412764401454658</v>
      </c>
      <c r="AQ807" s="120">
        <f t="shared" si="160"/>
        <v>0.15705450364346993</v>
      </c>
      <c r="AR807" s="120">
        <f t="shared" si="161"/>
        <v>0.19524947313734872</v>
      </c>
      <c r="AS807" s="120">
        <f t="shared" si="162"/>
        <v>9.720990391531488E-2</v>
      </c>
      <c r="AT807" s="120">
        <f t="shared" si="163"/>
        <v>2.0157828387714016E-2</v>
      </c>
      <c r="AU807" s="120">
        <f t="shared" si="164"/>
        <v>1.0399747477425125E-2</v>
      </c>
      <c r="AV807" s="120">
        <f t="shared" si="165"/>
        <v>0.14465708813131811</v>
      </c>
      <c r="AW807" s="120">
        <f t="shared" si="166"/>
        <v>5.1878456639941305E-2</v>
      </c>
      <c r="AX807" s="120">
        <f t="shared" si="167"/>
        <v>1</v>
      </c>
      <c r="AY807" s="120">
        <f>SUMPRODUCT(AN807:AW807,幕後結果_最佳化!$Z$1005:$AI$1005)</f>
        <v>2.812123985274341E-3</v>
      </c>
      <c r="AZ807" s="120">
        <f>(SUMPRODUCT(AN807:AW807,MMULT(AN807:AW807,幕後結果!$AB$9:$AK$18)))*252</f>
        <v>3.6352127565400509E-2</v>
      </c>
      <c r="BA807" s="120">
        <f t="shared" si="168"/>
        <v>0.19066233913754574</v>
      </c>
      <c r="BB807" s="115">
        <f t="shared" si="169"/>
        <v>-0.2102558701212926</v>
      </c>
      <c r="BC807" s="53"/>
      <c r="BD807" s="53"/>
    </row>
    <row r="808" spans="1:56">
      <c r="A808" s="88">
        <v>807</v>
      </c>
      <c r="B808" s="116">
        <v>0.44143125719797638</v>
      </c>
      <c r="C808" s="116">
        <v>0.45893534718945128</v>
      </c>
      <c r="D808" s="116">
        <v>0.95603013942055504</v>
      </c>
      <c r="E808" s="116">
        <v>2.1629709831569643E-2</v>
      </c>
      <c r="F808" s="116">
        <v>0.49375409806471726</v>
      </c>
      <c r="G808" s="116">
        <v>0.28197678257852221</v>
      </c>
      <c r="H808" s="116">
        <v>0.25987177364307246</v>
      </c>
      <c r="I808" s="116">
        <v>0.85824045444821473</v>
      </c>
      <c r="J808" s="116">
        <v>0.46887686776615412</v>
      </c>
      <c r="K808" s="97">
        <v>0.85938812987279856</v>
      </c>
      <c r="L808" s="98"/>
      <c r="M808" s="99">
        <v>807</v>
      </c>
      <c r="N808" s="119">
        <v>-0.1473414534441429</v>
      </c>
      <c r="O808" s="119">
        <v>-0.10311626733661471</v>
      </c>
      <c r="P808" s="119">
        <v>1.7063672664384397</v>
      </c>
      <c r="Q808" s="119">
        <v>-2.0211965794767193</v>
      </c>
      <c r="R808" s="119">
        <v>-1.5656794039920673E-2</v>
      </c>
      <c r="S808" s="119">
        <v>-0.57697911340174157</v>
      </c>
      <c r="T808" s="119">
        <v>-0.6437407704390854</v>
      </c>
      <c r="U808" s="116">
        <v>1.0724474812953961</v>
      </c>
      <c r="V808" s="116">
        <v>-7.8093427238665192E-2</v>
      </c>
      <c r="W808" s="91">
        <v>1.077574381051887</v>
      </c>
      <c r="X808" s="53"/>
      <c r="Y808" s="92">
        <v>807</v>
      </c>
      <c r="Z808" s="116">
        <f>(幕後結果!$AB$2+幕後結果!$AB$4*幕後結果_最佳化!$N1809)*12/3</f>
        <v>2.4631197561105295E-2</v>
      </c>
      <c r="AA808" s="116">
        <f>(幕後結果!$AC$2+幕後結果!$AC$4*幕後結果_最佳化!$O1809)*12/3</f>
        <v>0.22171000216225192</v>
      </c>
      <c r="AB808" s="116">
        <f>(幕後結果!$AD$2+幕後結果!$AD$4*幕後結果_最佳化!$P1809)*12/3</f>
        <v>1.319002409675869</v>
      </c>
      <c r="AC808" s="116">
        <f>(幕後結果!$AE$2+幕後結果!$AE$4*幕後結果_最佳化!$Q1809)*12/3</f>
        <v>-1.2281834772149001</v>
      </c>
      <c r="AD808" s="116">
        <f>(幕後結果!$AF$2+幕後結果!$AF$4*幕後結果_最佳化!$R1809)*12/3</f>
        <v>-0.25526466110166213</v>
      </c>
      <c r="AE808" s="116">
        <f>(幕後結果!$AG$2+幕後結果!$AG$4*幕後結果_最佳化!$S1809)*12/3</f>
        <v>-0.23194615808809371</v>
      </c>
      <c r="AF808" s="116">
        <f>(幕後結果!$AH$2+幕後結果!$AH$4*幕後結果_最佳化!$T1809)*12/3</f>
        <v>-0.32608269769852294</v>
      </c>
      <c r="AG808" s="116">
        <f>(幕後結果!$AI$2+幕後結果!$AI$4*幕後結果_最佳化!$U1809)*12/3</f>
        <v>0.24782567748854203</v>
      </c>
      <c r="AH808" s="116">
        <f>(幕後結果!$AJ$2+幕後結果!$AJ$4*幕後結果_最佳化!$V1809)*12/3</f>
        <v>-0.12867541732814064</v>
      </c>
      <c r="AI808" s="93">
        <f>(幕後結果!$AK$2+幕後結果!$AK$4*幕後結果_最佳化!$W1809)*12/3</f>
        <v>0.98506112425366066</v>
      </c>
      <c r="AJ808" s="53"/>
      <c r="AK808" s="53"/>
      <c r="AL808" s="53"/>
      <c r="AM808" s="101">
        <v>807</v>
      </c>
      <c r="AN808" s="120">
        <f t="shared" si="157"/>
        <v>7.0665158673750811E-2</v>
      </c>
      <c r="AO808" s="120">
        <f t="shared" si="158"/>
        <v>0.1594468583851025</v>
      </c>
      <c r="AP808" s="120">
        <f t="shared" si="159"/>
        <v>0.11800470183073104</v>
      </c>
      <c r="AQ808" s="120">
        <f t="shared" si="160"/>
        <v>8.5576644629089399E-2</v>
      </c>
      <c r="AR808" s="120">
        <f t="shared" si="161"/>
        <v>8.6462920002129795E-2</v>
      </c>
      <c r="AS808" s="120">
        <f t="shared" si="162"/>
        <v>5.8882145960001027E-2</v>
      </c>
      <c r="AT808" s="120">
        <f t="shared" si="163"/>
        <v>6.6094861665414256E-2</v>
      </c>
      <c r="AU808" s="120">
        <f t="shared" si="164"/>
        <v>5.3078220238480609E-3</v>
      </c>
      <c r="AV808" s="120">
        <f t="shared" si="165"/>
        <v>6.72979242507252E-2</v>
      </c>
      <c r="AW808" s="120">
        <f t="shared" si="166"/>
        <v>0.28226096257920796</v>
      </c>
      <c r="AX808" s="120">
        <f t="shared" si="167"/>
        <v>1</v>
      </c>
      <c r="AY808" s="120">
        <f>SUMPRODUCT(AN808:AW808,幕後結果_最佳化!$Z$1005:$AI$1005)</f>
        <v>0.11726051853461981</v>
      </c>
      <c r="AZ808" s="120">
        <f>(SUMPRODUCT(AN808:AW808,MMULT(AN808:AW808,幕後結果!$AB$9:$AK$18)))*252</f>
        <v>2.6767178634007571E-2</v>
      </c>
      <c r="BA808" s="120">
        <f t="shared" si="168"/>
        <v>0.1636067805257703</v>
      </c>
      <c r="BB808" s="115">
        <f t="shared" si="169"/>
        <v>0.45450755950122135</v>
      </c>
      <c r="BC808" s="53"/>
      <c r="BD808" s="53"/>
    </row>
    <row r="809" spans="1:56">
      <c r="A809" s="88">
        <v>808</v>
      </c>
      <c r="B809" s="116">
        <v>0.5009547087116657</v>
      </c>
      <c r="C809" s="116">
        <v>0.42889480622040388</v>
      </c>
      <c r="D809" s="116">
        <v>5.8284113524263104E-2</v>
      </c>
      <c r="E809" s="116">
        <v>0.27556485842840628</v>
      </c>
      <c r="F809" s="116">
        <v>0.49912586359917399</v>
      </c>
      <c r="G809" s="116">
        <v>0.88122139515007403</v>
      </c>
      <c r="H809" s="116">
        <v>0.61124956588024393</v>
      </c>
      <c r="I809" s="116">
        <v>0.38551762274258916</v>
      </c>
      <c r="J809" s="116">
        <v>0.73946575800204006</v>
      </c>
      <c r="K809" s="97">
        <v>0.71759556642141731</v>
      </c>
      <c r="L809" s="98"/>
      <c r="M809" s="99">
        <v>808</v>
      </c>
      <c r="N809" s="119">
        <v>2.3931021348869998E-3</v>
      </c>
      <c r="O809" s="119">
        <v>-0.17918860292688948</v>
      </c>
      <c r="P809" s="119">
        <v>-1.5693421879126139</v>
      </c>
      <c r="Q809" s="119">
        <v>-0.59606812530291831</v>
      </c>
      <c r="R809" s="119">
        <v>-2.1911367714973389E-3</v>
      </c>
      <c r="S809" s="119">
        <v>1.1811145774240439</v>
      </c>
      <c r="T809" s="119">
        <v>0.28257731974591788</v>
      </c>
      <c r="U809" s="116">
        <v>-0.29102101716157502</v>
      </c>
      <c r="V809" s="116">
        <v>0.64169923814875118</v>
      </c>
      <c r="W809" s="91">
        <v>0.57571347296754938</v>
      </c>
      <c r="X809" s="53"/>
      <c r="Y809" s="92">
        <v>808</v>
      </c>
      <c r="Z809" s="116">
        <f>(幕後結果!$AB$2+幕後結果!$AB$4*幕後結果_最佳化!$N1810)*12/3</f>
        <v>0.26468520909081539</v>
      </c>
      <c r="AA809" s="116">
        <f>(幕後結果!$AC$2+幕後結果!$AC$4*幕後結果_最佳化!$O1810)*12/3</f>
        <v>0.15941743482523368</v>
      </c>
      <c r="AB809" s="116">
        <f>(幕後結果!$AD$2+幕後結果!$AD$4*幕後結果_最佳化!$P1810)*12/3</f>
        <v>-1.184861240986526</v>
      </c>
      <c r="AC809" s="116">
        <f>(幕後結果!$AE$2+幕後結果!$AE$4*幕後結果_最佳化!$Q1810)*12/3</f>
        <v>-0.58772730384042915</v>
      </c>
      <c r="AD809" s="116">
        <f>(幕後結果!$AF$2+幕後結果!$AF$4*幕後結果_最佳化!$R1810)*12/3</f>
        <v>-0.61426689486048047</v>
      </c>
      <c r="AE809" s="116">
        <f>(幕後結果!$AG$2+幕後結果!$AG$4*幕後結果_最佳化!$S1810)*12/3</f>
        <v>0.98208327506722792</v>
      </c>
      <c r="AF809" s="116">
        <f>(幕後結果!$AH$2+幕後結果!$AH$4*幕後結果_最佳化!$T1810)*12/3</f>
        <v>7.9108077032264308E-3</v>
      </c>
      <c r="AG809" s="116">
        <f>(幕後結果!$AI$2+幕後結果!$AI$4*幕後結果_最佳化!$U1810)*12/3</f>
        <v>-1.4987073280381333E-2</v>
      </c>
      <c r="AH809" s="116">
        <f>(幕後結果!$AJ$2+幕後結果!$AJ$4*幕後結果_最佳化!$V1810)*12/3</f>
        <v>-0.24653031613962914</v>
      </c>
      <c r="AI809" s="93">
        <f>(幕後結果!$AK$2+幕後結果!$AK$4*幕後結果_最佳化!$W1810)*12/3</f>
        <v>0.48151582767635109</v>
      </c>
      <c r="AJ809" s="53"/>
      <c r="AK809" s="53"/>
      <c r="AL809" s="53"/>
      <c r="AM809" s="101">
        <v>808</v>
      </c>
      <c r="AN809" s="120">
        <f t="shared" si="157"/>
        <v>1.47197862591909E-2</v>
      </c>
      <c r="AO809" s="120">
        <f t="shared" si="158"/>
        <v>0.13419816746180052</v>
      </c>
      <c r="AP809" s="120">
        <f t="shared" si="159"/>
        <v>0.1357213308511489</v>
      </c>
      <c r="AQ809" s="120">
        <f t="shared" si="160"/>
        <v>8.1987537090249168E-2</v>
      </c>
      <c r="AR809" s="120">
        <f t="shared" si="161"/>
        <v>0.12046221945265267</v>
      </c>
      <c r="AS809" s="120">
        <f t="shared" si="162"/>
        <v>0.13253293333924304</v>
      </c>
      <c r="AT809" s="120">
        <f t="shared" si="163"/>
        <v>0.14819626042589129</v>
      </c>
      <c r="AU809" s="120">
        <f t="shared" si="164"/>
        <v>0.13407984084353475</v>
      </c>
      <c r="AV809" s="120">
        <f t="shared" si="165"/>
        <v>2.9894617775875831E-2</v>
      </c>
      <c r="AW809" s="120">
        <f t="shared" si="166"/>
        <v>6.820730650041297E-2</v>
      </c>
      <c r="AX809" s="120">
        <f t="shared" si="167"/>
        <v>1.0000000000000002</v>
      </c>
      <c r="AY809" s="120">
        <f>SUMPRODUCT(AN809:AW809,幕後結果_最佳化!$Z$1005:$AI$1005)</f>
        <v>7.7838401209516295E-2</v>
      </c>
      <c r="AZ809" s="120">
        <f>(SUMPRODUCT(AN809:AW809,MMULT(AN809:AW809,幕後結果!$AB$9:$AK$18)))*252</f>
        <v>1.9104293819533508E-2</v>
      </c>
      <c r="BA809" s="120">
        <f t="shared" si="168"/>
        <v>0.1382182832317545</v>
      </c>
      <c r="BB809" s="115">
        <f t="shared" si="169"/>
        <v>0.25277698718724562</v>
      </c>
      <c r="BC809" s="53"/>
      <c r="BD809" s="53"/>
    </row>
    <row r="810" spans="1:56">
      <c r="A810" s="88">
        <v>809</v>
      </c>
      <c r="B810" s="116">
        <v>0.14760352491209039</v>
      </c>
      <c r="C810" s="116">
        <v>0.8775207367841229</v>
      </c>
      <c r="D810" s="116">
        <v>0.70534801670437863</v>
      </c>
      <c r="E810" s="116">
        <v>0.14266635763131541</v>
      </c>
      <c r="F810" s="116">
        <v>0.6748140342060136</v>
      </c>
      <c r="G810" s="116">
        <v>4.4504354852950012E-2</v>
      </c>
      <c r="H810" s="116">
        <v>0.99601719339024086</v>
      </c>
      <c r="I810" s="116">
        <v>0.74014040756227395</v>
      </c>
      <c r="J810" s="116">
        <v>0.18366956287851699</v>
      </c>
      <c r="K810" s="97">
        <v>0.37368240495529137</v>
      </c>
      <c r="L810" s="98"/>
      <c r="M810" s="99">
        <v>809</v>
      </c>
      <c r="N810" s="119">
        <v>-1.0467670087678176</v>
      </c>
      <c r="O810" s="119">
        <v>1.1626820514800582</v>
      </c>
      <c r="P810" s="119">
        <v>0.5398449476489261</v>
      </c>
      <c r="Q810" s="119">
        <v>-1.068416416035741</v>
      </c>
      <c r="R810" s="119">
        <v>0.45324555643664272</v>
      </c>
      <c r="S810" s="119">
        <v>-1.7006501040238218</v>
      </c>
      <c r="T810" s="119">
        <v>2.6535238877621539</v>
      </c>
      <c r="U810" s="116">
        <v>0.64377833443110233</v>
      </c>
      <c r="V810" s="116">
        <v>-0.90146878043209377</v>
      </c>
      <c r="W810" s="91">
        <v>-0.32211601003180207</v>
      </c>
      <c r="X810" s="53"/>
      <c r="Y810" s="92">
        <v>809</v>
      </c>
      <c r="Z810" s="116">
        <f>(幕後結果!$AB$2+幕後結果!$AB$4*幕後結果_最佳化!$N1811)*12/3</f>
        <v>-1.4173252819759619</v>
      </c>
      <c r="AA810" s="116">
        <f>(幕後結果!$AC$2+幕後結果!$AC$4*幕後結果_最佳化!$O1811)*12/3</f>
        <v>1.1761816917395369</v>
      </c>
      <c r="AB810" s="116">
        <f>(幕後結果!$AD$2+幕後結果!$AD$4*幕後結果_最佳化!$P1811)*12/3</f>
        <v>0.32213034201473256</v>
      </c>
      <c r="AC810" s="116">
        <f>(幕後結果!$AE$2+幕後結果!$AE$4*幕後結果_最佳化!$Q1811)*12/3</f>
        <v>-0.73933325679447259</v>
      </c>
      <c r="AD810" s="116">
        <f>(幕後結果!$AF$2+幕後結果!$AF$4*幕後結果_最佳化!$R1811)*12/3</f>
        <v>-0.28700507384247498</v>
      </c>
      <c r="AE810" s="116">
        <f>(幕後結果!$AG$2+幕後結果!$AG$4*幕後結果_最佳化!$S1811)*12/3</f>
        <v>-0.76921166423797971</v>
      </c>
      <c r="AF810" s="116">
        <f>(幕後結果!$AH$2+幕後結果!$AH$4*幕後結果_最佳化!$T1811)*12/3</f>
        <v>1.2771858575084247</v>
      </c>
      <c r="AG810" s="116">
        <f>(幕後結果!$AI$2+幕後結果!$AI$4*幕後結果_最佳化!$U1811)*12/3</f>
        <v>0.19897966479317133</v>
      </c>
      <c r="AH810" s="116">
        <f>(幕後結果!$AJ$2+幕後結果!$AJ$4*幕後結果_最佳化!$V1811)*12/3</f>
        <v>-0.17347550000030601</v>
      </c>
      <c r="AI810" s="93">
        <f>(幕後結果!$AK$2+幕後結果!$AK$4*幕後結果_最佳化!$W1811)*12/3</f>
        <v>-2.4255556792424582E-2</v>
      </c>
      <c r="AJ810" s="53"/>
      <c r="AK810" s="53"/>
      <c r="AL810" s="53"/>
      <c r="AM810" s="101">
        <v>809</v>
      </c>
      <c r="AN810" s="120">
        <f t="shared" si="157"/>
        <v>0.11161905671736311</v>
      </c>
      <c r="AO810" s="120">
        <f t="shared" si="158"/>
        <v>0.14021442381398899</v>
      </c>
      <c r="AP810" s="120">
        <f t="shared" si="159"/>
        <v>0.11145886726255901</v>
      </c>
      <c r="AQ810" s="120">
        <f t="shared" si="160"/>
        <v>0.12515958296069649</v>
      </c>
      <c r="AR810" s="120">
        <f t="shared" si="161"/>
        <v>0.11235586782713843</v>
      </c>
      <c r="AS810" s="120">
        <f t="shared" si="162"/>
        <v>6.8473824013356943E-2</v>
      </c>
      <c r="AT810" s="120">
        <f t="shared" si="163"/>
        <v>0.12981233449951127</v>
      </c>
      <c r="AU810" s="120">
        <f t="shared" si="164"/>
        <v>1.9477621568917376E-2</v>
      </c>
      <c r="AV810" s="120">
        <f t="shared" si="165"/>
        <v>7.9802012754399979E-2</v>
      </c>
      <c r="AW810" s="120">
        <f t="shared" si="166"/>
        <v>0.10162640858206848</v>
      </c>
      <c r="AX810" s="120">
        <f t="shared" si="167"/>
        <v>1.0000000000000002</v>
      </c>
      <c r="AY810" s="120">
        <f>SUMPRODUCT(AN810:AW810,幕後結果_最佳化!$Z$1005:$AI$1005)</f>
        <v>6.9480504362177328E-2</v>
      </c>
      <c r="AZ810" s="120">
        <f>(SUMPRODUCT(AN810:AW810,MMULT(AN810:AW810,幕後結果!$AB$9:$AK$18)))*252</f>
        <v>2.7601180700884857E-2</v>
      </c>
      <c r="BA810" s="120">
        <f t="shared" si="168"/>
        <v>0.16613603071244015</v>
      </c>
      <c r="BB810" s="115">
        <f t="shared" si="169"/>
        <v>0.15999241253202157</v>
      </c>
      <c r="BC810" s="53"/>
      <c r="BD810" s="53"/>
    </row>
    <row r="811" spans="1:56">
      <c r="A811" s="88">
        <v>810</v>
      </c>
      <c r="B811" s="116">
        <v>7.2037768644737321E-2</v>
      </c>
      <c r="C811" s="116">
        <v>0.61351915902262788</v>
      </c>
      <c r="D811" s="116">
        <v>0.48429262800774731</v>
      </c>
      <c r="E811" s="116">
        <v>0.33509594256472797</v>
      </c>
      <c r="F811" s="116">
        <v>0.40289089714715454</v>
      </c>
      <c r="G811" s="116">
        <v>2.6720132402183072E-2</v>
      </c>
      <c r="H811" s="116">
        <v>0.62693083528674332</v>
      </c>
      <c r="I811" s="116">
        <v>0.28489973673820979</v>
      </c>
      <c r="J811" s="116">
        <v>0.86419289713037317</v>
      </c>
      <c r="K811" s="97">
        <v>0.40699487892608599</v>
      </c>
      <c r="L811" s="98"/>
      <c r="M811" s="99">
        <v>810</v>
      </c>
      <c r="N811" s="119">
        <v>-1.4607810523044327</v>
      </c>
      <c r="O811" s="119">
        <v>0.28850306856056357</v>
      </c>
      <c r="P811" s="119">
        <v>-3.9382720812679115E-2</v>
      </c>
      <c r="Q811" s="119">
        <v>-0.42588467119838069</v>
      </c>
      <c r="R811" s="119">
        <v>-0.24587138646962328</v>
      </c>
      <c r="S811" s="119">
        <v>-1.9313461093111672</v>
      </c>
      <c r="T811" s="119">
        <v>0.32373545039839807</v>
      </c>
      <c r="U811" s="116">
        <v>-0.56834684891107279</v>
      </c>
      <c r="V811" s="116">
        <v>1.0993528100730314</v>
      </c>
      <c r="W811" s="91">
        <v>-0.23528213798735212</v>
      </c>
      <c r="X811" s="53"/>
      <c r="Y811" s="92">
        <v>810</v>
      </c>
      <c r="Z811" s="116">
        <f>(幕後結果!$AB$2+幕後結果!$AB$4*幕後結果_最佳化!$N1812)*12/3</f>
        <v>-2.0810714132298442</v>
      </c>
      <c r="AA811" s="116">
        <f>(幕後結果!$AC$2+幕後結果!$AC$4*幕後結果_最佳化!$O1812)*12/3</f>
        <v>0.57035195660475746</v>
      </c>
      <c r="AB811" s="116">
        <f>(幕後結果!$AD$2+幕後結果!$AD$4*幕後結果_最佳化!$P1812)*12/3</f>
        <v>-0.26537009171503556</v>
      </c>
      <c r="AC811" s="116">
        <f>(幕後結果!$AE$2+幕後結果!$AE$4*幕後結果_最佳化!$Q1812)*12/3</f>
        <v>-0.45440763501117337</v>
      </c>
      <c r="AD811" s="116">
        <f>(幕後結果!$AF$2+幕後結果!$AF$4*幕後結果_最佳化!$R1812)*12/3</f>
        <v>-0.79890287403215998</v>
      </c>
      <c r="AE811" s="116">
        <f>(幕後結果!$AG$2+幕後結果!$AG$4*幕後結果_最佳化!$S1812)*12/3</f>
        <v>-0.87184077318680864</v>
      </c>
      <c r="AF811" s="116">
        <f>(幕後結果!$AH$2+幕後結果!$AH$4*幕後結果_最佳化!$T1812)*12/3</f>
        <v>-6.2753194468363055E-3</v>
      </c>
      <c r="AG811" s="116">
        <f>(幕後結果!$AI$2+幕後結果!$AI$4*幕後結果_最佳化!$U1812)*12/3</f>
        <v>-0.45865145182426509</v>
      </c>
      <c r="AH811" s="116">
        <f>(幕後結果!$AJ$2+幕後結果!$AJ$4*幕後結果_最佳化!$V1812)*12/3</f>
        <v>-0.21545663111762833</v>
      </c>
      <c r="AI811" s="93">
        <f>(幕後結果!$AK$2+幕後結果!$AK$4*幕後結果_最佳化!$W1812)*12/3</f>
        <v>-0.16475580899686204</v>
      </c>
      <c r="AJ811" s="53"/>
      <c r="AK811" s="53"/>
      <c r="AL811" s="53"/>
      <c r="AM811" s="101">
        <v>810</v>
      </c>
      <c r="AN811" s="120">
        <f t="shared" si="157"/>
        <v>0.19677831552573055</v>
      </c>
      <c r="AO811" s="120">
        <f t="shared" si="158"/>
        <v>0.18444676811287336</v>
      </c>
      <c r="AP811" s="120">
        <f t="shared" si="159"/>
        <v>1.2773062036391223E-2</v>
      </c>
      <c r="AQ811" s="120">
        <f t="shared" si="160"/>
        <v>0.15192181248802269</v>
      </c>
      <c r="AR811" s="120">
        <f t="shared" si="161"/>
        <v>3.5461364760318116E-2</v>
      </c>
      <c r="AS811" s="120">
        <f t="shared" si="162"/>
        <v>0.10788844182264458</v>
      </c>
      <c r="AT811" s="120">
        <f t="shared" si="163"/>
        <v>1.0256930945955301E-2</v>
      </c>
      <c r="AU811" s="120">
        <f t="shared" si="164"/>
        <v>0.13511859457316946</v>
      </c>
      <c r="AV811" s="120">
        <f t="shared" si="165"/>
        <v>6.7739318449663452E-2</v>
      </c>
      <c r="AW811" s="120">
        <f t="shared" si="166"/>
        <v>9.7615391285231307E-2</v>
      </c>
      <c r="AX811" s="120">
        <f t="shared" si="167"/>
        <v>1</v>
      </c>
      <c r="AY811" s="120">
        <f>SUMPRODUCT(AN811:AW811,幕後結果_最佳化!$Z$1005:$AI$1005)</f>
        <v>0.16943159468177699</v>
      </c>
      <c r="AZ811" s="120">
        <f>(SUMPRODUCT(AN811:AW811,MMULT(AN811:AW811,幕後結果!$AB$9:$AK$18)))*252</f>
        <v>3.8221217979893189E-2</v>
      </c>
      <c r="BA811" s="120">
        <f t="shared" si="168"/>
        <v>0.19550247563622614</v>
      </c>
      <c r="BB811" s="115">
        <f t="shared" si="169"/>
        <v>0.64721223744100254</v>
      </c>
      <c r="BC811" s="53"/>
      <c r="BD811" s="53"/>
    </row>
    <row r="812" spans="1:56">
      <c r="A812" s="88">
        <v>811</v>
      </c>
      <c r="B812" s="116">
        <v>0.52092163965562954</v>
      </c>
      <c r="C812" s="116">
        <v>0.52981812314745369</v>
      </c>
      <c r="D812" s="116">
        <v>7.8583683156416173E-2</v>
      </c>
      <c r="E812" s="116">
        <v>0.8206804865480799</v>
      </c>
      <c r="F812" s="116">
        <v>0.2692630525653783</v>
      </c>
      <c r="G812" s="116">
        <v>0.40025146246208587</v>
      </c>
      <c r="H812" s="116">
        <v>0.37163408757095584</v>
      </c>
      <c r="I812" s="116">
        <v>0.92174017558458243</v>
      </c>
      <c r="J812" s="116">
        <v>0.95546404399543805</v>
      </c>
      <c r="K812" s="97">
        <v>0.20453243649195096</v>
      </c>
      <c r="L812" s="98"/>
      <c r="M812" s="99">
        <v>811</v>
      </c>
      <c r="N812" s="119">
        <v>5.2466835087174118E-2</v>
      </c>
      <c r="O812" s="119">
        <v>7.4812679002300847E-2</v>
      </c>
      <c r="P812" s="119">
        <v>-1.4146628681782019</v>
      </c>
      <c r="Q812" s="119">
        <v>0.91796149115651005</v>
      </c>
      <c r="R812" s="119">
        <v>-0.6150433305764974</v>
      </c>
      <c r="S812" s="119">
        <v>-0.25269627717844695</v>
      </c>
      <c r="T812" s="119">
        <v>-0.32752852059557919</v>
      </c>
      <c r="U812" s="116">
        <v>1.4168744121622954</v>
      </c>
      <c r="V812" s="116">
        <v>1.7003138215372779</v>
      </c>
      <c r="W812" s="91">
        <v>-0.82554037028142446</v>
      </c>
      <c r="X812" s="53"/>
      <c r="Y812" s="92">
        <v>811</v>
      </c>
      <c r="Z812" s="116">
        <f>(幕後結果!$AB$2+幕後結果!$AB$4*幕後結果_最佳化!$N1813)*12/3</f>
        <v>0.34496327463808041</v>
      </c>
      <c r="AA812" s="116">
        <f>(幕後結果!$AC$2+幕後結果!$AC$4*幕後結果_最佳化!$O1813)*12/3</f>
        <v>0.33906576473543398</v>
      </c>
      <c r="AB812" s="116">
        <f>(幕後結果!$AD$2+幕後結果!$AD$4*幕後結果_最佳化!$P1813)*12/3</f>
        <v>-1.0387066044125119</v>
      </c>
      <c r="AC812" s="116">
        <f>(幕後結果!$AE$2+幕後結果!$AE$4*幕後結果_最佳化!$Q1813)*12/3</f>
        <v>0.56773479448847697</v>
      </c>
      <c r="AD812" s="116">
        <f>(幕後結果!$AF$2+幕後結果!$AF$4*幕後結果_最佳化!$R1813)*12/3</f>
        <v>-0.91965457705513354</v>
      </c>
      <c r="AE812" s="116">
        <f>(幕後結果!$AG$2+幕後結果!$AG$4*幕後結果_最佳化!$S1813)*12/3</f>
        <v>0.56059041909677565</v>
      </c>
      <c r="AF812" s="116">
        <f>(幕後結果!$AH$2+幕後結果!$AH$4*幕後結果_最佳化!$T1813)*12/3</f>
        <v>-0.24869378848220255</v>
      </c>
      <c r="AG812" s="116">
        <f>(幕後結果!$AI$2+幕後結果!$AI$4*幕後結果_最佳化!$U1813)*12/3</f>
        <v>0.49584154701234745</v>
      </c>
      <c r="AH812" s="116">
        <f>(幕後結果!$AJ$2+幕後結果!$AJ$4*幕後結果_最佳化!$V1813)*12/3</f>
        <v>0.3630490995829731</v>
      </c>
      <c r="AI812" s="93">
        <f>(幕後結果!$AK$2+幕後結果!$AK$4*幕後結果_最佳化!$W1813)*12/3</f>
        <v>0.12318950659417764</v>
      </c>
      <c r="AJ812" s="53"/>
      <c r="AK812" s="53"/>
      <c r="AL812" s="53"/>
      <c r="AM812" s="101">
        <v>811</v>
      </c>
      <c r="AN812" s="120">
        <f t="shared" si="157"/>
        <v>0.11430548626116095</v>
      </c>
      <c r="AO812" s="120">
        <f t="shared" si="158"/>
        <v>9.5179734513132719E-2</v>
      </c>
      <c r="AP812" s="120">
        <f t="shared" si="159"/>
        <v>4.5878630853975762E-2</v>
      </c>
      <c r="AQ812" s="120">
        <f t="shared" si="160"/>
        <v>0.11602979964096474</v>
      </c>
      <c r="AR812" s="120">
        <f t="shared" si="161"/>
        <v>6.2420768125867908E-2</v>
      </c>
      <c r="AS812" s="120">
        <f t="shared" si="162"/>
        <v>0.11594075754169375</v>
      </c>
      <c r="AT812" s="120">
        <f t="shared" si="163"/>
        <v>8.9526267881276031E-2</v>
      </c>
      <c r="AU812" s="120">
        <f t="shared" si="164"/>
        <v>0.11418866168152288</v>
      </c>
      <c r="AV812" s="120">
        <f t="shared" si="165"/>
        <v>0.1267746179441579</v>
      </c>
      <c r="AW812" s="120">
        <f t="shared" si="166"/>
        <v>0.11975527555624738</v>
      </c>
      <c r="AX812" s="120">
        <f t="shared" si="167"/>
        <v>1</v>
      </c>
      <c r="AY812" s="120">
        <f>SUMPRODUCT(AN812:AW812,幕後結果_最佳化!$Z$1005:$AI$1005)</f>
        <v>9.9979038217402477E-2</v>
      </c>
      <c r="AZ812" s="120">
        <f>(SUMPRODUCT(AN812:AW812,MMULT(AN812:AW812,幕後結果!$AB$9:$AK$18)))*252</f>
        <v>2.726093541852332E-2</v>
      </c>
      <c r="BA812" s="120">
        <f t="shared" si="168"/>
        <v>0.16510885929750505</v>
      </c>
      <c r="BB812" s="115">
        <f t="shared" si="169"/>
        <v>0.34570548461335654</v>
      </c>
      <c r="BC812" s="53"/>
      <c r="BD812" s="53"/>
    </row>
    <row r="813" spans="1:56">
      <c r="A813" s="88">
        <v>812</v>
      </c>
      <c r="B813" s="116">
        <v>1.901969365847278E-2</v>
      </c>
      <c r="C813" s="116">
        <v>0.83030074112096663</v>
      </c>
      <c r="D813" s="116">
        <v>0.3168494379417377</v>
      </c>
      <c r="E813" s="116">
        <v>0.71937054901202901</v>
      </c>
      <c r="F813" s="116">
        <v>0.6101218531323136</v>
      </c>
      <c r="G813" s="116">
        <v>1.9366951539430133E-2</v>
      </c>
      <c r="H813" s="116">
        <v>1.3251029719785423E-2</v>
      </c>
      <c r="I813" s="116">
        <v>0.51702230483438072</v>
      </c>
      <c r="J813" s="116">
        <v>0.75253656304747407</v>
      </c>
      <c r="K813" s="97">
        <v>0.55020600046523205</v>
      </c>
      <c r="L813" s="98"/>
      <c r="M813" s="99">
        <v>812</v>
      </c>
      <c r="N813" s="119">
        <v>-2.0744300672231937</v>
      </c>
      <c r="O813" s="119">
        <v>0.95535437636283038</v>
      </c>
      <c r="P813" s="119">
        <v>-0.47652714133768975</v>
      </c>
      <c r="Q813" s="119">
        <v>0.58097262738557032</v>
      </c>
      <c r="R813" s="119">
        <v>0.27963663960038093</v>
      </c>
      <c r="S813" s="119">
        <v>-2.0670026624657298</v>
      </c>
      <c r="T813" s="119">
        <v>-2.2187746502868597</v>
      </c>
      <c r="U813" s="116">
        <v>4.2681545987822353E-2</v>
      </c>
      <c r="V813" s="116">
        <v>0.68249362273378367</v>
      </c>
      <c r="W813" s="91">
        <v>0.12618182354045579</v>
      </c>
      <c r="X813" s="53"/>
      <c r="Y813" s="92">
        <v>812</v>
      </c>
      <c r="Z813" s="116">
        <f>(幕後結果!$AB$2+幕後結果!$AB$4*幕後結果_最佳化!$N1814)*12/3</f>
        <v>-3.064871760002529</v>
      </c>
      <c r="AA813" s="116">
        <f>(幕後結果!$AC$2+幕後結果!$AC$4*幕後結果_最佳化!$O1814)*12/3</f>
        <v>1.0803938151204684</v>
      </c>
      <c r="AB813" s="116">
        <f>(幕後結果!$AD$2+幕後結果!$AD$4*幕後結果_最佳化!$P1814)*12/3</f>
        <v>-0.68153344192547716</v>
      </c>
      <c r="AC813" s="116">
        <f>(幕後結果!$AE$2+幕後結果!$AE$4*幕後結果_最佳化!$Q1814)*12/3</f>
        <v>0.17660672351515563</v>
      </c>
      <c r="AD813" s="116">
        <f>(幕後結果!$AF$2+幕後結果!$AF$4*幕後結果_最佳化!$R1814)*12/3</f>
        <v>-0.65827369034324068</v>
      </c>
      <c r="AE813" s="116">
        <f>(幕後結果!$AG$2+幕後結果!$AG$4*幕後結果_最佳化!$S1814)*12/3</f>
        <v>-0.76399725661026208</v>
      </c>
      <c r="AF813" s="116">
        <f>(幕後結果!$AH$2+幕後結果!$AH$4*幕後結果_最佳化!$T1814)*12/3</f>
        <v>-1.1808859351285668</v>
      </c>
      <c r="AG813" s="116">
        <f>(幕後結果!$AI$2+幕後結果!$AI$4*幕後結果_最佳化!$U1814)*12/3</f>
        <v>-5.3028722856482045E-2</v>
      </c>
      <c r="AH813" s="116">
        <f>(幕後結果!$AJ$2+幕後結果!$AJ$4*幕後結果_最佳化!$V1814)*12/3</f>
        <v>-0.67124911813171062</v>
      </c>
      <c r="AI813" s="93">
        <f>(幕後結果!$AK$2+幕後結果!$AK$4*幕後結果_最佳化!$W1814)*12/3</f>
        <v>-0.26249846754359574</v>
      </c>
      <c r="AJ813" s="53"/>
      <c r="AK813" s="53"/>
      <c r="AL813" s="53"/>
      <c r="AM813" s="101">
        <v>812</v>
      </c>
      <c r="AN813" s="120">
        <f t="shared" si="157"/>
        <v>0.1214062584729735</v>
      </c>
      <c r="AO813" s="120">
        <f t="shared" si="158"/>
        <v>5.2149079570063678E-2</v>
      </c>
      <c r="AP813" s="120">
        <f t="shared" si="159"/>
        <v>0.1454941930877679</v>
      </c>
      <c r="AQ813" s="120">
        <f t="shared" si="160"/>
        <v>8.5207166833539585E-2</v>
      </c>
      <c r="AR813" s="120">
        <f t="shared" si="161"/>
        <v>0.14973906817369323</v>
      </c>
      <c r="AS813" s="120">
        <f t="shared" si="162"/>
        <v>2.557727517878065E-2</v>
      </c>
      <c r="AT813" s="120">
        <f t="shared" si="163"/>
        <v>0.13235018015085337</v>
      </c>
      <c r="AU813" s="120">
        <f t="shared" si="164"/>
        <v>0.12963724006725461</v>
      </c>
      <c r="AV813" s="120">
        <f t="shared" si="165"/>
        <v>5.3679889449095401E-2</v>
      </c>
      <c r="AW813" s="120">
        <f t="shared" si="166"/>
        <v>0.10475964901597812</v>
      </c>
      <c r="AX813" s="120">
        <f t="shared" si="167"/>
        <v>1</v>
      </c>
      <c r="AY813" s="120">
        <f>SUMPRODUCT(AN813:AW813,幕後結果_最佳化!$Z$1005:$AI$1005)</f>
        <v>1.6247872742929086E-2</v>
      </c>
      <c r="AZ813" s="120">
        <f>(SUMPRODUCT(AN813:AW813,MMULT(AN813:AW813,幕後結果!$AB$9:$AK$18)))*252</f>
        <v>2.9024881044355414E-2</v>
      </c>
      <c r="BA813" s="120">
        <f t="shared" si="168"/>
        <v>0.1703669012583002</v>
      </c>
      <c r="BB813" s="115">
        <f t="shared" si="169"/>
        <v>-0.15643958456849866</v>
      </c>
      <c r="BC813" s="53"/>
      <c r="BD813" s="53"/>
    </row>
    <row r="814" spans="1:56">
      <c r="A814" s="88">
        <v>813</v>
      </c>
      <c r="B814" s="116">
        <v>4.0163684915727416E-2</v>
      </c>
      <c r="C814" s="116">
        <v>0.32730705651987968</v>
      </c>
      <c r="D814" s="116">
        <v>0.96593113672815689</v>
      </c>
      <c r="E814" s="116">
        <v>0.34790850145111096</v>
      </c>
      <c r="F814" s="116">
        <v>0.28702265450520748</v>
      </c>
      <c r="G814" s="116">
        <v>0.74253162911012893</v>
      </c>
      <c r="H814" s="116">
        <v>5.9558743817617499E-2</v>
      </c>
      <c r="I814" s="116">
        <v>0.82964304303754366</v>
      </c>
      <c r="J814" s="116">
        <v>0.30472204844074846</v>
      </c>
      <c r="K814" s="97">
        <v>0.87540321797978571</v>
      </c>
      <c r="L814" s="98"/>
      <c r="M814" s="99">
        <v>813</v>
      </c>
      <c r="N814" s="119">
        <v>-1.7487897465330393</v>
      </c>
      <c r="O814" s="119">
        <v>-0.44736143904777842</v>
      </c>
      <c r="P814" s="119">
        <v>1.8240948992518811</v>
      </c>
      <c r="Q814" s="119">
        <v>-0.39097325780276199</v>
      </c>
      <c r="R814" s="119">
        <v>-0.56210378598344835</v>
      </c>
      <c r="S814" s="119">
        <v>0.65117001856961332</v>
      </c>
      <c r="T814" s="119">
        <v>-1.5584885184401542</v>
      </c>
      <c r="U814" s="116">
        <v>0.95275560254001146</v>
      </c>
      <c r="V814" s="116">
        <v>-0.51086713300616826</v>
      </c>
      <c r="W814" s="91">
        <v>1.1523103533035499</v>
      </c>
      <c r="X814" s="53"/>
      <c r="Y814" s="92">
        <v>813</v>
      </c>
      <c r="Z814" s="116">
        <f>(幕後結果!$AB$2+幕後結果!$AB$4*幕後結果_最佳化!$N1815)*12/3</f>
        <v>-2.5428061286243802</v>
      </c>
      <c r="AA814" s="116">
        <f>(幕後結果!$AC$2+幕後結果!$AC$4*幕後結果_最佳化!$O1815)*12/3</f>
        <v>5.7260372519612329E-2</v>
      </c>
      <c r="AB814" s="116">
        <f>(幕後結果!$AD$2+幕後結果!$AD$4*幕後結果_最佳化!$P1815)*12/3</f>
        <v>1.0671419625502332</v>
      </c>
      <c r="AC814" s="116">
        <f>(幕後結果!$AE$2+幕後結果!$AE$4*幕後結果_最佳化!$Q1815)*12/3</f>
        <v>-0.27238290732668996</v>
      </c>
      <c r="AD814" s="116">
        <f>(幕後結果!$AF$2+幕後結果!$AF$4*幕後結果_最佳化!$R1815)*12/3</f>
        <v>-0.78491479909451678</v>
      </c>
      <c r="AE814" s="116">
        <f>(幕後結果!$AG$2+幕後結果!$AG$4*幕後結果_最佳化!$S1815)*12/3</f>
        <v>0.74950507897320673</v>
      </c>
      <c r="AF814" s="116">
        <f>(幕後結果!$AH$2+幕後結果!$AH$4*幕後結果_最佳化!$T1815)*12/3</f>
        <v>-0.90664453299293257</v>
      </c>
      <c r="AG814" s="116">
        <f>(幕後結果!$AI$2+幕後結果!$AI$4*幕後結果_最佳化!$U1815)*12/3</f>
        <v>0.33006851056268266</v>
      </c>
      <c r="AH814" s="116">
        <f>(幕後結果!$AJ$2+幕後結果!$AJ$4*幕後結果_最佳化!$V1815)*12/3</f>
        <v>-0.59342599012511466</v>
      </c>
      <c r="AI814" s="93">
        <f>(幕後結果!$AK$2+幕後結果!$AK$4*幕後結果_最佳化!$W1815)*12/3</f>
        <v>0.84746579999687388</v>
      </c>
      <c r="AJ814" s="53"/>
      <c r="AK814" s="53"/>
      <c r="AL814" s="53"/>
      <c r="AM814" s="101">
        <v>813</v>
      </c>
      <c r="AN814" s="120">
        <f t="shared" si="157"/>
        <v>0.13488309670870591</v>
      </c>
      <c r="AO814" s="120">
        <f t="shared" si="158"/>
        <v>9.7669190367929495E-2</v>
      </c>
      <c r="AP814" s="120">
        <f t="shared" si="159"/>
        <v>1.6413133152416874E-2</v>
      </c>
      <c r="AQ814" s="120">
        <f t="shared" si="160"/>
        <v>1.4898041390149087E-3</v>
      </c>
      <c r="AR814" s="120">
        <f t="shared" si="161"/>
        <v>8.9872377103735232E-2</v>
      </c>
      <c r="AS814" s="120">
        <f t="shared" si="162"/>
        <v>0.1634102377817476</v>
      </c>
      <c r="AT814" s="120">
        <f t="shared" si="163"/>
        <v>0.1921051705470658</v>
      </c>
      <c r="AU814" s="120">
        <f t="shared" si="164"/>
        <v>8.7639837856034158E-2</v>
      </c>
      <c r="AV814" s="120">
        <f t="shared" si="165"/>
        <v>0.16852291198076841</v>
      </c>
      <c r="AW814" s="120">
        <f t="shared" si="166"/>
        <v>4.79942403625815E-2</v>
      </c>
      <c r="AX814" s="120">
        <f t="shared" si="167"/>
        <v>0.99999999999999978</v>
      </c>
      <c r="AY814" s="120">
        <f>SUMPRODUCT(AN814:AW814,幕後結果_最佳化!$Z$1005:$AI$1005)</f>
        <v>8.34991241086942E-2</v>
      </c>
      <c r="AZ814" s="120">
        <f>(SUMPRODUCT(AN814:AW814,MMULT(AN814:AW814,幕後結果!$AB$9:$AK$18)))*252</f>
        <v>2.8351160472834133E-2</v>
      </c>
      <c r="BA814" s="120">
        <f t="shared" si="168"/>
        <v>0.16837802847412761</v>
      </c>
      <c r="BB814" s="115">
        <f t="shared" si="169"/>
        <v>0.24111889464801831</v>
      </c>
      <c r="BC814" s="53"/>
      <c r="BD814" s="53"/>
    </row>
    <row r="815" spans="1:56">
      <c r="A815" s="88">
        <v>814</v>
      </c>
      <c r="B815" s="116">
        <v>0.79089903009113649</v>
      </c>
      <c r="C815" s="116">
        <v>0.70862612953727933</v>
      </c>
      <c r="D815" s="116">
        <v>0.49862314361919746</v>
      </c>
      <c r="E815" s="116">
        <v>0.38908064062986991</v>
      </c>
      <c r="F815" s="116">
        <v>0.4298914777138203</v>
      </c>
      <c r="G815" s="116">
        <v>7.4550674447498633E-2</v>
      </c>
      <c r="H815" s="116">
        <v>0.1002536449232927</v>
      </c>
      <c r="I815" s="116">
        <v>0.32348163969303023</v>
      </c>
      <c r="J815" s="116">
        <v>0.4503070229542705</v>
      </c>
      <c r="K815" s="97">
        <v>3.8027955596756646E-2</v>
      </c>
      <c r="L815" s="98"/>
      <c r="M815" s="99">
        <v>814</v>
      </c>
      <c r="N815" s="119">
        <v>0.80954463441600244</v>
      </c>
      <c r="O815" s="119">
        <v>0.5493755627704312</v>
      </c>
      <c r="P815" s="119">
        <v>-3.4512739857356159E-3</v>
      </c>
      <c r="Q815" s="119">
        <v>-0.28171600484328146</v>
      </c>
      <c r="R815" s="119">
        <v>-0.17665046067979737</v>
      </c>
      <c r="S815" s="119">
        <v>-1.4427129528595137</v>
      </c>
      <c r="T815" s="119">
        <v>-1.2801076179192188</v>
      </c>
      <c r="U815" s="116">
        <v>-0.45798491442053946</v>
      </c>
      <c r="V815" s="116">
        <v>-0.12488569188151306</v>
      </c>
      <c r="W815" s="91">
        <v>-1.7740437664457336</v>
      </c>
      <c r="X815" s="53"/>
      <c r="Y815" s="92">
        <v>814</v>
      </c>
      <c r="Z815" s="116">
        <f>(幕後結果!$AB$2+幕後結果!$AB$4*幕後結果_最佳化!$N1816)*12/3</f>
        <v>1.5587082386256881</v>
      </c>
      <c r="AA815" s="116">
        <f>(幕後結果!$AC$2+幕後結果!$AC$4*幕後結果_最佳化!$O1816)*12/3</f>
        <v>0.64052001643067857</v>
      </c>
      <c r="AB815" s="116">
        <f>(幕後結果!$AD$2+幕後結果!$AD$4*幕後結果_最佳化!$P1816)*12/3</f>
        <v>0.23329675412249465</v>
      </c>
      <c r="AC815" s="116">
        <f>(幕後結果!$AE$2+幕後結果!$AE$4*幕後結果_最佳化!$Q1816)*12/3</f>
        <v>8.9794806511697758E-3</v>
      </c>
      <c r="AD815" s="116">
        <f>(幕後結果!$AF$2+幕後結果!$AF$4*幕後結果_最佳化!$R1816)*12/3</f>
        <v>-0.39585157236166174</v>
      </c>
      <c r="AE815" s="116">
        <f>(幕後結果!$AG$2+幕後結果!$AG$4*幕後結果_最佳化!$S1816)*12/3</f>
        <v>-0.26404783202544624</v>
      </c>
      <c r="AF815" s="116">
        <f>(幕後結果!$AH$2+幕後結果!$AH$4*幕後結果_最佳化!$T1816)*12/3</f>
        <v>-0.53940084657822429</v>
      </c>
      <c r="AG815" s="116">
        <f>(幕後結果!$AI$2+幕後結果!$AI$4*幕後結果_最佳化!$U1816)*12/3</f>
        <v>-0.27191180363278411</v>
      </c>
      <c r="AH815" s="116">
        <f>(幕後結果!$AJ$2+幕後結果!$AJ$4*幕後結果_最佳化!$V1816)*12/3</f>
        <v>-0.59422396497624097</v>
      </c>
      <c r="AI815" s="93">
        <f>(幕後結果!$AK$2+幕後結果!$AK$4*幕後結果_最佳化!$W1816)*12/3</f>
        <v>-1.0242544913268841</v>
      </c>
      <c r="AJ815" s="53"/>
      <c r="AK815" s="53"/>
      <c r="AL815" s="53"/>
      <c r="AM815" s="101">
        <v>814</v>
      </c>
      <c r="AN815" s="120">
        <f t="shared" si="157"/>
        <v>0.10373984391926483</v>
      </c>
      <c r="AO815" s="120">
        <f t="shared" si="158"/>
        <v>0.17608776985708699</v>
      </c>
      <c r="AP815" s="120">
        <f t="shared" si="159"/>
        <v>7.1358874674587475E-3</v>
      </c>
      <c r="AQ815" s="120">
        <f t="shared" si="160"/>
        <v>0.11520427389038114</v>
      </c>
      <c r="AR815" s="120">
        <f t="shared" si="161"/>
        <v>0.24551214413506395</v>
      </c>
      <c r="AS815" s="120">
        <f t="shared" si="162"/>
        <v>4.8318098778399696E-2</v>
      </c>
      <c r="AT815" s="120">
        <f t="shared" si="163"/>
        <v>2.6415933657706305E-2</v>
      </c>
      <c r="AU815" s="120">
        <f t="shared" si="164"/>
        <v>0.1563583532227252</v>
      </c>
      <c r="AV815" s="120">
        <f t="shared" si="165"/>
        <v>3.6764486705978122E-2</v>
      </c>
      <c r="AW815" s="120">
        <f t="shared" si="166"/>
        <v>8.4463208365935072E-2</v>
      </c>
      <c r="AX815" s="120">
        <f t="shared" si="167"/>
        <v>1</v>
      </c>
      <c r="AY815" s="120">
        <f>SUMPRODUCT(AN815:AW815,幕後結果_最佳化!$Z$1005:$AI$1005)</f>
        <v>1.8511430950406495E-2</v>
      </c>
      <c r="AZ815" s="120">
        <f>(SUMPRODUCT(AN815:AW815,MMULT(AN815:AW815,幕後結果!$AB$9:$AK$18)))*252</f>
        <v>2.4881901227377573E-2</v>
      </c>
      <c r="BA815" s="120">
        <f t="shared" si="168"/>
        <v>0.15773997980023191</v>
      </c>
      <c r="BB815" s="115">
        <f t="shared" si="169"/>
        <v>-0.15461247732173</v>
      </c>
      <c r="BC815" s="53"/>
      <c r="BD815" s="53"/>
    </row>
    <row r="816" spans="1:56">
      <c r="A816" s="88">
        <v>815</v>
      </c>
      <c r="B816" s="116">
        <v>0.95153581497936579</v>
      </c>
      <c r="C816" s="116">
        <v>2.9966424758089305E-2</v>
      </c>
      <c r="D816" s="116">
        <v>0.9464167612425074</v>
      </c>
      <c r="E816" s="116">
        <v>0.52726788773493083</v>
      </c>
      <c r="F816" s="116">
        <v>0.98096805846294655</v>
      </c>
      <c r="G816" s="116">
        <v>0.68941424600258028</v>
      </c>
      <c r="H816" s="116">
        <v>0.10854045549787061</v>
      </c>
      <c r="I816" s="116">
        <v>0.60879868470889709</v>
      </c>
      <c r="J816" s="116">
        <v>0.26939194434472169</v>
      </c>
      <c r="K816" s="97">
        <v>0.50260236479112042</v>
      </c>
      <c r="L816" s="98"/>
      <c r="M816" s="99">
        <v>815</v>
      </c>
      <c r="N816" s="119">
        <v>1.6599308220937092</v>
      </c>
      <c r="O816" s="119">
        <v>-1.8812872864248793</v>
      </c>
      <c r="P816" s="119">
        <v>1.6110607711818916</v>
      </c>
      <c r="Q816" s="119">
        <v>6.8403765359038429E-2</v>
      </c>
      <c r="R816" s="119">
        <v>2.0741661468114803</v>
      </c>
      <c r="S816" s="119">
        <v>0.49419069873321098</v>
      </c>
      <c r="T816" s="119">
        <v>-1.2343274505639701</v>
      </c>
      <c r="U816" s="116">
        <v>0.27618935796474109</v>
      </c>
      <c r="V816" s="116">
        <v>-0.61465302466880078</v>
      </c>
      <c r="W816" s="91">
        <v>6.5232074288740973E-3</v>
      </c>
      <c r="X816" s="53"/>
      <c r="Y816" s="92">
        <v>815</v>
      </c>
      <c r="Z816" s="116">
        <f>(幕後結果!$AB$2+幕後結果!$AB$4*幕後結果_最佳化!$N1817)*12/3</f>
        <v>2.9220449441181358</v>
      </c>
      <c r="AA816" s="116">
        <f>(幕後結果!$AC$2+幕後結果!$AC$4*幕後結果_最佳化!$O1817)*12/3</f>
        <v>-1.1471357057937137</v>
      </c>
      <c r="AB816" s="116">
        <f>(幕後結果!$AD$2+幕後結果!$AD$4*幕後結果_最佳化!$P1817)*12/3</f>
        <v>1.4894445577537647</v>
      </c>
      <c r="AC816" s="116">
        <f>(幕後結果!$AE$2+幕後結果!$AE$4*幕後結果_最佳化!$Q1817)*12/3</f>
        <v>0.46132895883875485</v>
      </c>
      <c r="AD816" s="116">
        <f>(幕後結果!$AF$2+幕後結果!$AF$4*幕後結果_最佳化!$R1817)*12/3</f>
        <v>1.2120899936550646</v>
      </c>
      <c r="AE816" s="116">
        <f>(幕後結果!$AG$2+幕後結果!$AG$4*幕後結果_最佳化!$S1817)*12/3</f>
        <v>0.93009287744264724</v>
      </c>
      <c r="AF816" s="116">
        <f>(幕後結果!$AH$2+幕後結果!$AH$4*幕後結果_最佳化!$T1817)*12/3</f>
        <v>-0.44392578070812877</v>
      </c>
      <c r="AG816" s="116">
        <f>(幕後結果!$AI$2+幕後結果!$AI$4*幕後結果_最佳化!$U1817)*12/3</f>
        <v>0.25548502464439732</v>
      </c>
      <c r="AH816" s="116">
        <f>(幕後結果!$AJ$2+幕後結果!$AJ$4*幕後結果_最佳化!$V1817)*12/3</f>
        <v>2.6728443309754768E-2</v>
      </c>
      <c r="AI816" s="93">
        <f>(幕後結果!$AK$2+幕後結果!$AK$4*幕後結果_最佳化!$W1817)*12/3</f>
        <v>0.8898928581786768</v>
      </c>
      <c r="AJ816" s="53"/>
      <c r="AK816" s="53"/>
      <c r="AL816" s="53"/>
      <c r="AM816" s="101">
        <v>815</v>
      </c>
      <c r="AN816" s="120">
        <f t="shared" si="157"/>
        <v>0.16979831104666915</v>
      </c>
      <c r="AO816" s="120">
        <f t="shared" si="158"/>
        <v>0.17683637429406054</v>
      </c>
      <c r="AP816" s="120">
        <f t="shared" si="159"/>
        <v>0.14152762165329716</v>
      </c>
      <c r="AQ816" s="120">
        <f t="shared" si="160"/>
        <v>7.3310526708577715E-3</v>
      </c>
      <c r="AR816" s="120">
        <f t="shared" si="161"/>
        <v>0.1117785066498977</v>
      </c>
      <c r="AS816" s="120">
        <f t="shared" si="162"/>
        <v>7.8083196609382956E-3</v>
      </c>
      <c r="AT816" s="120">
        <f t="shared" si="163"/>
        <v>2.9991738404488235E-2</v>
      </c>
      <c r="AU816" s="120">
        <f t="shared" si="164"/>
        <v>1.6054381555506106E-2</v>
      </c>
      <c r="AV816" s="120">
        <f t="shared" si="165"/>
        <v>0.15362766455982396</v>
      </c>
      <c r="AW816" s="120">
        <f t="shared" si="166"/>
        <v>0.18524602950446112</v>
      </c>
      <c r="AX816" s="120">
        <f t="shared" si="167"/>
        <v>1</v>
      </c>
      <c r="AY816" s="120">
        <f>SUMPRODUCT(AN816:AW816,幕後結果_最佳化!$Z$1005:$AI$1005)</f>
        <v>6.0911613674145514E-2</v>
      </c>
      <c r="AZ816" s="120">
        <f>(SUMPRODUCT(AN816:AW816,MMULT(AN816:AW816,幕後結果!$AB$9:$AK$18)))*252</f>
        <v>3.831706699267913E-2</v>
      </c>
      <c r="BA816" s="120">
        <f t="shared" si="168"/>
        <v>0.1957474571806212</v>
      </c>
      <c r="BB816" s="115">
        <f t="shared" si="169"/>
        <v>9.201454738451971E-2</v>
      </c>
      <c r="BC816" s="53"/>
      <c r="BD816" s="53"/>
    </row>
    <row r="817" spans="1:56">
      <c r="A817" s="88">
        <v>816</v>
      </c>
      <c r="B817" s="116">
        <v>0.38477423723311666</v>
      </c>
      <c r="C817" s="116">
        <v>0.2021573108957202</v>
      </c>
      <c r="D817" s="116">
        <v>0.90759896846231847</v>
      </c>
      <c r="E817" s="116">
        <v>0.78348350013779755</v>
      </c>
      <c r="F817" s="116">
        <v>0.97083750677965819</v>
      </c>
      <c r="G817" s="116">
        <v>0.76089351530506932</v>
      </c>
      <c r="H817" s="116">
        <v>0.28552410123045235</v>
      </c>
      <c r="I817" s="116">
        <v>0.93812067235825558</v>
      </c>
      <c r="J817" s="116">
        <v>0.96363652100456942</v>
      </c>
      <c r="K817" s="97">
        <v>0.93529802437567899</v>
      </c>
      <c r="L817" s="98"/>
      <c r="M817" s="99">
        <v>816</v>
      </c>
      <c r="N817" s="119">
        <v>-0.292965562526946</v>
      </c>
      <c r="O817" s="119">
        <v>-0.83394030792951623</v>
      </c>
      <c r="P817" s="119">
        <v>1.3261136269497324</v>
      </c>
      <c r="Q817" s="119">
        <v>0.78401211819772965</v>
      </c>
      <c r="R817" s="119">
        <v>1.8932473258125719</v>
      </c>
      <c r="S817" s="119">
        <v>0.70917969967355843</v>
      </c>
      <c r="T817" s="119">
        <v>-0.56650843217192759</v>
      </c>
      <c r="U817" s="116">
        <v>1.5391869799373019</v>
      </c>
      <c r="V817" s="116">
        <v>1.7945403894230296</v>
      </c>
      <c r="W817" s="91">
        <v>1.516456541594392</v>
      </c>
      <c r="X817" s="53"/>
      <c r="Y817" s="92">
        <v>816</v>
      </c>
      <c r="Z817" s="116">
        <f>(幕後結果!$AB$2+幕後結果!$AB$4*幕後結果_最佳化!$N1818)*12/3</f>
        <v>-0.20883295789442227</v>
      </c>
      <c r="AA817" s="116">
        <f>(幕後結果!$AC$2+幕後結果!$AC$4*幕後結果_最佳化!$O1818)*12/3</f>
        <v>-0.29510248763451841</v>
      </c>
      <c r="AB817" s="116">
        <f>(幕後結果!$AD$2+幕後結果!$AD$4*幕後結果_最佳化!$P1818)*12/3</f>
        <v>0.94819158838050133</v>
      </c>
      <c r="AC817" s="116">
        <f>(幕後結果!$AE$2+幕後結果!$AE$4*幕後結果_最佳化!$Q1818)*12/3</f>
        <v>0.72091182154379441</v>
      </c>
      <c r="AD817" s="116">
        <f>(幕後結果!$AF$2+幕後結果!$AF$4*幕後結果_最佳化!$R1818)*12/3</f>
        <v>0.7602645042333237</v>
      </c>
      <c r="AE817" s="116">
        <f>(幕後結果!$AG$2+幕後結果!$AG$4*幕後結果_最佳化!$S1818)*12/3</f>
        <v>1.0915701414202545</v>
      </c>
      <c r="AF817" s="116">
        <f>(幕後結果!$AH$2+幕後結果!$AH$4*幕後結果_最佳化!$T1818)*12/3</f>
        <v>-0.20002892577600265</v>
      </c>
      <c r="AG817" s="116">
        <f>(幕後結果!$AI$2+幕後結果!$AI$4*幕後結果_最佳化!$U1818)*12/3</f>
        <v>0.8820401695710185</v>
      </c>
      <c r="AH817" s="116">
        <f>(幕後結果!$AJ$2+幕後結果!$AJ$4*幕後結果_最佳化!$V1818)*12/3</f>
        <v>1.152634231663102</v>
      </c>
      <c r="AI817" s="93">
        <f>(幕後結果!$AK$2+幕後結果!$AK$4*幕後結果_最佳化!$W1818)*12/3</f>
        <v>2.1902713514410737</v>
      </c>
      <c r="AJ817" s="53"/>
      <c r="AK817" s="53"/>
      <c r="AL817" s="53"/>
      <c r="AM817" s="101">
        <v>816</v>
      </c>
      <c r="AN817" s="120">
        <f t="shared" si="157"/>
        <v>1.6858689197540676E-4</v>
      </c>
      <c r="AO817" s="120">
        <f t="shared" si="158"/>
        <v>4.6763420473500107E-2</v>
      </c>
      <c r="AP817" s="120">
        <f t="shared" si="159"/>
        <v>3.5036519020982489E-2</v>
      </c>
      <c r="AQ817" s="120">
        <f t="shared" si="160"/>
        <v>0.14959885017881089</v>
      </c>
      <c r="AR817" s="120">
        <f t="shared" si="161"/>
        <v>0.16306165949399951</v>
      </c>
      <c r="AS817" s="120">
        <f t="shared" si="162"/>
        <v>9.934877441640215E-2</v>
      </c>
      <c r="AT817" s="120">
        <f t="shared" si="163"/>
        <v>3.6813210374566932E-2</v>
      </c>
      <c r="AU817" s="120">
        <f t="shared" si="164"/>
        <v>0.16399981240694003</v>
      </c>
      <c r="AV817" s="120">
        <f t="shared" si="165"/>
        <v>0.14177908312322443</v>
      </c>
      <c r="AW817" s="120">
        <f t="shared" si="166"/>
        <v>0.1634300836195979</v>
      </c>
      <c r="AX817" s="120">
        <f t="shared" si="167"/>
        <v>0.99999999999999978</v>
      </c>
      <c r="AY817" s="120">
        <f>SUMPRODUCT(AN817:AW817,幕後結果_最佳化!$Z$1005:$AI$1005)</f>
        <v>1.0750001013096845E-2</v>
      </c>
      <c r="AZ817" s="120">
        <f>(SUMPRODUCT(AN817:AW817,MMULT(AN817:AW817,幕後結果!$AB$9:$AK$18)))*252</f>
        <v>2.2073496976484058E-2</v>
      </c>
      <c r="BA817" s="120">
        <f t="shared" si="168"/>
        <v>0.14857152141808355</v>
      </c>
      <c r="BB817" s="115">
        <f t="shared" si="169"/>
        <v>-0.21639408871927984</v>
      </c>
      <c r="BC817" s="53"/>
      <c r="BD817" s="53"/>
    </row>
    <row r="818" spans="1:56">
      <c r="A818" s="88">
        <v>817</v>
      </c>
      <c r="B818" s="116">
        <v>0.55922250818544739</v>
      </c>
      <c r="C818" s="116">
        <v>0.24551125682746067</v>
      </c>
      <c r="D818" s="116">
        <v>0.123049573954638</v>
      </c>
      <c r="E818" s="116">
        <v>0.58165897371258302</v>
      </c>
      <c r="F818" s="116">
        <v>0.40462662807020067</v>
      </c>
      <c r="G818" s="116">
        <v>0.64690252925303504</v>
      </c>
      <c r="H818" s="116">
        <v>0.25401393370422665</v>
      </c>
      <c r="I818" s="116">
        <v>0.94078066289516404</v>
      </c>
      <c r="J818" s="116">
        <v>0.84647558710577875</v>
      </c>
      <c r="K818" s="97">
        <v>0.46142874523606148</v>
      </c>
      <c r="L818" s="98"/>
      <c r="M818" s="99">
        <v>817</v>
      </c>
      <c r="N818" s="119">
        <v>0.14899828829771711</v>
      </c>
      <c r="O818" s="119">
        <v>-0.68868341761894369</v>
      </c>
      <c r="P818" s="119">
        <v>-1.1598763622991866</v>
      </c>
      <c r="Q818" s="119">
        <v>0.2061393619771284</v>
      </c>
      <c r="R818" s="119">
        <v>-0.24138949203487575</v>
      </c>
      <c r="S818" s="119">
        <v>0.37697128919770367</v>
      </c>
      <c r="T818" s="119">
        <v>-0.66191161515660824</v>
      </c>
      <c r="U818" s="116">
        <v>1.5613606781781915</v>
      </c>
      <c r="V818" s="116">
        <v>1.0214340800078139</v>
      </c>
      <c r="W818" s="91">
        <v>-9.6834922032031381E-2</v>
      </c>
      <c r="X818" s="53"/>
      <c r="Y818" s="92">
        <v>817</v>
      </c>
      <c r="Z818" s="116">
        <f>(幕後結果!$AB$2+幕後結果!$AB$4*幕後結果_最佳化!$N1819)*12/3</f>
        <v>0.49972222451690634</v>
      </c>
      <c r="AA818" s="116">
        <f>(幕後結果!$AC$2+幕後結果!$AC$4*幕後結果_最佳化!$O1819)*12/3</f>
        <v>-0.21366501250639935</v>
      </c>
      <c r="AB818" s="116">
        <f>(幕後結果!$AD$2+幕後結果!$AD$4*幕後結果_最佳化!$P1819)*12/3</f>
        <v>-0.87303715754831501</v>
      </c>
      <c r="AC818" s="116">
        <f>(幕後結果!$AE$2+幕後結果!$AE$4*幕後結果_最佳化!$Q1819)*12/3</f>
        <v>4.7472179649837604E-2</v>
      </c>
      <c r="AD818" s="116">
        <f>(幕後結果!$AF$2+幕後結果!$AF$4*幕後結果_最佳化!$R1819)*12/3</f>
        <v>-0.66315578748170134</v>
      </c>
      <c r="AE818" s="116">
        <f>(幕後結果!$AG$2+幕後結果!$AG$4*幕後結果_最佳化!$S1819)*12/3</f>
        <v>0.71478048490951329</v>
      </c>
      <c r="AF818" s="116">
        <f>(幕後結果!$AH$2+幕後結果!$AH$4*幕後結果_最佳化!$T1819)*12/3</f>
        <v>-0.4538737018794774</v>
      </c>
      <c r="AG818" s="116">
        <f>(幕後結果!$AI$2+幕後結果!$AI$4*幕後結果_最佳化!$U1819)*12/3</f>
        <v>0.53277178606746101</v>
      </c>
      <c r="AH818" s="116">
        <f>(幕後結果!$AJ$2+幕後結果!$AJ$4*幕後結果_最佳化!$V1819)*12/3</f>
        <v>0.10220176735437836</v>
      </c>
      <c r="AI818" s="93">
        <f>(幕後結果!$AK$2+幕後結果!$AK$4*幕後結果_最佳化!$W1819)*12/3</f>
        <v>0.49787023026560057</v>
      </c>
      <c r="AJ818" s="53"/>
      <c r="AK818" s="53"/>
      <c r="AL818" s="53"/>
      <c r="AM818" s="101">
        <v>817</v>
      </c>
      <c r="AN818" s="120">
        <f t="shared" si="157"/>
        <v>7.3020423752108779E-2</v>
      </c>
      <c r="AO818" s="120">
        <f t="shared" si="158"/>
        <v>0.15777348644698511</v>
      </c>
      <c r="AP818" s="120">
        <f t="shared" si="159"/>
        <v>0.17210301174144441</v>
      </c>
      <c r="AQ818" s="120">
        <f t="shared" si="160"/>
        <v>2.943382889529593E-2</v>
      </c>
      <c r="AR818" s="120">
        <f t="shared" si="161"/>
        <v>3.5695538696091711E-2</v>
      </c>
      <c r="AS818" s="120">
        <f t="shared" si="162"/>
        <v>4.5093318462136073E-2</v>
      </c>
      <c r="AT818" s="120">
        <f t="shared" si="163"/>
        <v>0.24237917849381016</v>
      </c>
      <c r="AU818" s="120">
        <f t="shared" si="164"/>
        <v>3.8214379091519292E-2</v>
      </c>
      <c r="AV818" s="120">
        <f t="shared" si="165"/>
        <v>9.5779587900852309E-2</v>
      </c>
      <c r="AW818" s="120">
        <f t="shared" si="166"/>
        <v>0.11050724651975627</v>
      </c>
      <c r="AX818" s="120">
        <f t="shared" si="167"/>
        <v>1</v>
      </c>
      <c r="AY818" s="120">
        <f>SUMPRODUCT(AN818:AW818,幕後結果_最佳化!$Z$1005:$AI$1005)</f>
        <v>7.8365833919377528E-2</v>
      </c>
      <c r="AZ818" s="120">
        <f>(SUMPRODUCT(AN818:AW818,MMULT(AN818:AW818,幕後結果!$AB$9:$AK$18)))*252</f>
        <v>2.4795916881757214E-2</v>
      </c>
      <c r="BA818" s="120">
        <f t="shared" si="168"/>
        <v>0.1574671930332068</v>
      </c>
      <c r="BB818" s="115">
        <f t="shared" si="169"/>
        <v>0.22522681224081048</v>
      </c>
      <c r="BC818" s="53"/>
      <c r="BD818" s="53"/>
    </row>
    <row r="819" spans="1:56">
      <c r="A819" s="88">
        <v>818</v>
      </c>
      <c r="B819" s="116">
        <v>0.89202699668807051</v>
      </c>
      <c r="C819" s="116">
        <v>0.95363806949672281</v>
      </c>
      <c r="D819" s="116">
        <v>6.3987440640818072E-3</v>
      </c>
      <c r="E819" s="116">
        <v>0.4135809223965734</v>
      </c>
      <c r="F819" s="116">
        <v>0.35387027860100884</v>
      </c>
      <c r="G819" s="116">
        <v>0.350834773822426</v>
      </c>
      <c r="H819" s="116">
        <v>0.47451102612452334</v>
      </c>
      <c r="I819" s="116">
        <v>0.61902579982564743</v>
      </c>
      <c r="J819" s="116">
        <v>1.7565332837514269E-2</v>
      </c>
      <c r="K819" s="97">
        <v>0.12456287501417407</v>
      </c>
      <c r="L819" s="98"/>
      <c r="M819" s="99">
        <v>818</v>
      </c>
      <c r="N819" s="119">
        <v>1.2373800906329104</v>
      </c>
      <c r="O819" s="119">
        <v>1.6812010944792515</v>
      </c>
      <c r="P819" s="119">
        <v>-2.4893556329980675</v>
      </c>
      <c r="Q819" s="119">
        <v>-0.21834303673721994</v>
      </c>
      <c r="R819" s="119">
        <v>-0.37489231163994041</v>
      </c>
      <c r="S819" s="119">
        <v>-0.3830677274207987</v>
      </c>
      <c r="T819" s="119">
        <v>-6.3934913418127043E-2</v>
      </c>
      <c r="U819" s="116">
        <v>0.30292318705651577</v>
      </c>
      <c r="V819" s="116">
        <v>-2.1068490561862783</v>
      </c>
      <c r="W819" s="91">
        <v>-1.1524754555399881</v>
      </c>
      <c r="X819" s="53"/>
      <c r="Y819" s="92">
        <v>818</v>
      </c>
      <c r="Z819" s="116">
        <f>(幕後結果!$AB$2+幕後結果!$AB$4*幕後結果_最佳化!$N1820)*12/3</f>
        <v>2.2446128191839509</v>
      </c>
      <c r="AA819" s="116">
        <f>(幕後結果!$AC$2+幕後結果!$AC$4*幕後結果_最佳化!$O1820)*12/3</f>
        <v>1.4304813996017307</v>
      </c>
      <c r="AB819" s="116">
        <f>(幕後結果!$AD$2+幕後結果!$AD$4*幕後結果_最佳化!$P1820)*12/3</f>
        <v>-1.5256770671004436</v>
      </c>
      <c r="AC819" s="116">
        <f>(幕後結果!$AE$2+幕後結果!$AE$4*幕後結果_最佳化!$Q1820)*12/3</f>
        <v>-0.13780179725636804</v>
      </c>
      <c r="AD819" s="116">
        <f>(幕後結果!$AF$2+幕後結果!$AF$4*幕後結果_最佳化!$R1820)*12/3</f>
        <v>-0.75234835032423597</v>
      </c>
      <c r="AE819" s="116">
        <f>(幕後結果!$AG$2+幕後結果!$AG$4*幕後結果_最佳化!$S1820)*12/3</f>
        <v>0.36621012586728319</v>
      </c>
      <c r="AF819" s="116">
        <f>(幕後結果!$AH$2+幕後結果!$AH$4*幕後結果_最佳化!$T1820)*12/3</f>
        <v>5.6686980067759206E-2</v>
      </c>
      <c r="AG819" s="116">
        <f>(幕後結果!$AI$2+幕後結果!$AI$4*幕後結果_最佳化!$U1820)*12/3</f>
        <v>0.23408042954441011</v>
      </c>
      <c r="AH819" s="116">
        <f>(幕後結果!$AJ$2+幕後結果!$AJ$4*幕後結果_最佳化!$V1820)*12/3</f>
        <v>-1.3321365232349707</v>
      </c>
      <c r="AI819" s="93">
        <f>(幕後結果!$AK$2+幕後結果!$AK$4*幕後結果_最佳化!$W1820)*12/3</f>
        <v>-1.1849953774629884</v>
      </c>
      <c r="AJ819" s="53"/>
      <c r="AK819" s="53"/>
      <c r="AL819" s="53"/>
      <c r="AM819" s="101">
        <v>818</v>
      </c>
      <c r="AN819" s="120">
        <f t="shared" si="157"/>
        <v>0.10945630387406337</v>
      </c>
      <c r="AO819" s="120">
        <f t="shared" si="158"/>
        <v>0.16658528507763687</v>
      </c>
      <c r="AP819" s="120">
        <f t="shared" si="159"/>
        <v>6.5590060414249751E-2</v>
      </c>
      <c r="AQ819" s="120">
        <f t="shared" si="160"/>
        <v>0.14831166514746991</v>
      </c>
      <c r="AR819" s="120">
        <f t="shared" si="161"/>
        <v>3.0319607454023602E-2</v>
      </c>
      <c r="AS819" s="120">
        <f t="shared" si="162"/>
        <v>5.6876125030991695E-2</v>
      </c>
      <c r="AT819" s="120">
        <f t="shared" si="163"/>
        <v>0.16488216654135457</v>
      </c>
      <c r="AU819" s="120">
        <f t="shared" si="164"/>
        <v>5.7447948336000702E-3</v>
      </c>
      <c r="AV819" s="120">
        <f t="shared" si="165"/>
        <v>8.4254159046921212E-2</v>
      </c>
      <c r="AW819" s="120">
        <f t="shared" si="166"/>
        <v>0.16797983257968874</v>
      </c>
      <c r="AX819" s="120">
        <f t="shared" si="167"/>
        <v>0.99999999999999978</v>
      </c>
      <c r="AY819" s="120">
        <f>SUMPRODUCT(AN819:AW819,幕後結果_最佳化!$Z$1005:$AI$1005)</f>
        <v>0.12232139263377216</v>
      </c>
      <c r="AZ819" s="120">
        <f>(SUMPRODUCT(AN819:AW819,MMULT(AN819:AW819,幕後結果!$AB$9:$AK$18)))*252</f>
        <v>2.767237591898853E-2</v>
      </c>
      <c r="BA819" s="120">
        <f t="shared" si="168"/>
        <v>0.16635016056195598</v>
      </c>
      <c r="BB819" s="115">
        <f t="shared" si="169"/>
        <v>0.4774350223977824</v>
      </c>
      <c r="BC819" s="53"/>
      <c r="BD819" s="53"/>
    </row>
    <row r="820" spans="1:56">
      <c r="A820" s="88">
        <v>819</v>
      </c>
      <c r="B820" s="116">
        <v>0.94625089826415354</v>
      </c>
      <c r="C820" s="116">
        <v>2.9740570248243392E-2</v>
      </c>
      <c r="D820" s="116">
        <v>0.69012124944417308</v>
      </c>
      <c r="E820" s="116">
        <v>0.39620651368376691</v>
      </c>
      <c r="F820" s="116">
        <v>0.90116063447086869</v>
      </c>
      <c r="G820" s="116">
        <v>0.27228058817510203</v>
      </c>
      <c r="H820" s="116">
        <v>0.39154489460061837</v>
      </c>
      <c r="I820" s="116">
        <v>1.5255661323232195E-2</v>
      </c>
      <c r="J820" s="116">
        <v>0.17620685821932858</v>
      </c>
      <c r="K820" s="97">
        <v>0.83324430328241439</v>
      </c>
      <c r="L820" s="98"/>
      <c r="M820" s="99">
        <v>819</v>
      </c>
      <c r="N820" s="119">
        <v>1.6095405144899657</v>
      </c>
      <c r="O820" s="119">
        <v>-1.8846201452920222</v>
      </c>
      <c r="P820" s="119">
        <v>0.49619406051558268</v>
      </c>
      <c r="Q820" s="119">
        <v>-0.26317846625168134</v>
      </c>
      <c r="R820" s="119">
        <v>1.2881931638749731</v>
      </c>
      <c r="S820" s="119">
        <v>-0.605930091579026</v>
      </c>
      <c r="T820" s="119">
        <v>-0.27529476092925209</v>
      </c>
      <c r="U820" s="116">
        <v>-2.1633883527816811</v>
      </c>
      <c r="V820" s="116">
        <v>-0.92991766411857979</v>
      </c>
      <c r="W820" s="91">
        <v>0.96706529483566006</v>
      </c>
      <c r="X820" s="53"/>
      <c r="Y820" s="92">
        <v>819</v>
      </c>
      <c r="Z820" s="116">
        <f>(幕後結果!$AB$2+幕後結果!$AB$4*幕後結果_最佳化!$N1821)*12/3</f>
        <v>2.8412593469944967</v>
      </c>
      <c r="AA820" s="116">
        <f>(幕後結果!$AC$2+幕後結果!$AC$4*幕後結果_最佳化!$O1821)*12/3</f>
        <v>-1.1469301855677911</v>
      </c>
      <c r="AB820" s="116">
        <f>(幕後結果!$AD$2+幕後結果!$AD$4*幕後結果_最佳化!$P1821)*12/3</f>
        <v>0.61850144323556355</v>
      </c>
      <c r="AC820" s="116">
        <f>(幕後結果!$AE$2+幕後結果!$AE$4*幕後結果_最佳化!$Q1821)*12/3</f>
        <v>6.5125611404420344E-2</v>
      </c>
      <c r="AD820" s="116">
        <f>(幕後結果!$AF$2+幕後結果!$AF$4*幕後結果_最佳化!$R1821)*12/3</f>
        <v>0.62936524448337872</v>
      </c>
      <c r="AE820" s="116">
        <f>(幕後結果!$AG$2+幕後結果!$AG$4*幕後結果_最佳化!$S1821)*12/3</f>
        <v>0.12749589705470105</v>
      </c>
      <c r="AF820" s="116">
        <f>(幕後結果!$AH$2+幕後結果!$AH$4*幕後結果_最佳化!$T1821)*12/3</f>
        <v>-0.10483950983773056</v>
      </c>
      <c r="AG820" s="116">
        <f>(幕後結果!$AI$2+幕後結果!$AI$4*幕後結果_最佳化!$U1821)*12/3</f>
        <v>-0.92555458441053051</v>
      </c>
      <c r="AH820" s="116">
        <f>(幕後結果!$AJ$2+幕後結果!$AJ$4*幕後結果_最佳化!$V1821)*12/3</f>
        <v>-0.76701207046276343</v>
      </c>
      <c r="AI820" s="93">
        <f>(幕後結果!$AK$2+幕後結果!$AK$4*幕後結果_最佳化!$W1821)*12/3</f>
        <v>0.57587971188447029</v>
      </c>
      <c r="AJ820" s="53"/>
      <c r="AK820" s="53"/>
      <c r="AL820" s="53"/>
      <c r="AM820" s="101">
        <v>819</v>
      </c>
      <c r="AN820" s="120">
        <f t="shared" si="157"/>
        <v>9.4521054087812195E-2</v>
      </c>
      <c r="AO820" s="120">
        <f t="shared" si="158"/>
        <v>0.14856178903257061</v>
      </c>
      <c r="AP820" s="120">
        <f t="shared" si="159"/>
        <v>0.18484929419585286</v>
      </c>
      <c r="AQ820" s="120">
        <f t="shared" si="160"/>
        <v>2.0179705012087143E-2</v>
      </c>
      <c r="AR820" s="120">
        <f t="shared" si="161"/>
        <v>3.6283476797088999E-3</v>
      </c>
      <c r="AS820" s="120">
        <f t="shared" si="162"/>
        <v>0.13631035195368879</v>
      </c>
      <c r="AT820" s="120">
        <f t="shared" si="163"/>
        <v>0.15648773991662246</v>
      </c>
      <c r="AU820" s="120">
        <f t="shared" si="164"/>
        <v>3.2191849045865258E-2</v>
      </c>
      <c r="AV820" s="120">
        <f t="shared" si="165"/>
        <v>8.8289581362766156E-2</v>
      </c>
      <c r="AW820" s="120">
        <f t="shared" si="166"/>
        <v>0.13498028771302575</v>
      </c>
      <c r="AX820" s="120">
        <f t="shared" si="167"/>
        <v>1.0000000000000002</v>
      </c>
      <c r="AY820" s="120">
        <f>SUMPRODUCT(AN820:AW820,幕後結果_最佳化!$Z$1005:$AI$1005)</f>
        <v>0.15420459013577853</v>
      </c>
      <c r="AZ820" s="120">
        <f>(SUMPRODUCT(AN820:AW820,MMULT(AN820:AW820,幕後結果!$AB$9:$AK$18)))*252</f>
        <v>2.774816522368417E-2</v>
      </c>
      <c r="BA820" s="120">
        <f t="shared" si="168"/>
        <v>0.16657780531536659</v>
      </c>
      <c r="BB820" s="115">
        <f t="shared" si="169"/>
        <v>0.66818379510436998</v>
      </c>
      <c r="BC820" s="53"/>
      <c r="BD820" s="53"/>
    </row>
    <row r="821" spans="1:56">
      <c r="A821" s="88">
        <v>820</v>
      </c>
      <c r="B821" s="116">
        <v>0.10886009470913827</v>
      </c>
      <c r="C821" s="116">
        <v>0.59761567210665745</v>
      </c>
      <c r="D821" s="116">
        <v>0.66714080892992311</v>
      </c>
      <c r="E821" s="116">
        <v>0.72566823518055346</v>
      </c>
      <c r="F821" s="116">
        <v>0.17484082017607538</v>
      </c>
      <c r="G821" s="116">
        <v>2.0563914975015418E-2</v>
      </c>
      <c r="H821" s="116">
        <v>0.66174942518173929</v>
      </c>
      <c r="I821" s="116">
        <v>0.76157294803701103</v>
      </c>
      <c r="J821" s="116">
        <v>7.2658383023109341E-2</v>
      </c>
      <c r="K821" s="97">
        <v>2.5469515060924985E-2</v>
      </c>
      <c r="L821" s="98"/>
      <c r="M821" s="99">
        <v>820</v>
      </c>
      <c r="N821" s="119">
        <v>-1.2326129865981985</v>
      </c>
      <c r="O821" s="119">
        <v>0.24718034507978773</v>
      </c>
      <c r="P821" s="119">
        <v>0.43203168845721046</v>
      </c>
      <c r="Q821" s="119">
        <v>0.59976399851240181</v>
      </c>
      <c r="R821" s="119">
        <v>-0.93520698330731222</v>
      </c>
      <c r="S821" s="119">
        <v>-2.0422389969164647</v>
      </c>
      <c r="T821" s="119">
        <v>0.41724235246467878</v>
      </c>
      <c r="U821" s="116">
        <v>0.71137142109340379</v>
      </c>
      <c r="V821" s="116">
        <v>-1.4562744485595911</v>
      </c>
      <c r="W821" s="91">
        <v>-1.9519930469394999</v>
      </c>
      <c r="X821" s="53"/>
      <c r="Y821" s="92">
        <v>820</v>
      </c>
      <c r="Z821" s="116">
        <f>(幕後結果!$AB$2+幕後結果!$AB$4*幕後結果_最佳化!$N1822)*12/3</f>
        <v>-1.7152730224445787</v>
      </c>
      <c r="AA821" s="116">
        <f>(幕後結果!$AC$2+幕後結果!$AC$4*幕後結果_最佳化!$O1822)*12/3</f>
        <v>0.52894818156924484</v>
      </c>
      <c r="AB821" s="116">
        <f>(幕後結果!$AD$2+幕後結果!$AD$4*幕後結果_最佳化!$P1822)*12/3</f>
        <v>0.14142915057779873</v>
      </c>
      <c r="AC821" s="116">
        <f>(幕後結果!$AE$2+幕後結果!$AE$4*幕後結果_最佳化!$Q1822)*12/3</f>
        <v>0.39242437150038795</v>
      </c>
      <c r="AD821" s="116">
        <f>(幕後結果!$AF$2+幕後結果!$AF$4*幕後結果_最佳化!$R1822)*12/3</f>
        <v>-1.0800268819988927</v>
      </c>
      <c r="AE821" s="116">
        <f>(幕後結果!$AG$2+幕後結果!$AG$4*幕後結果_最佳化!$S1822)*12/3</f>
        <v>-0.59605326974706518</v>
      </c>
      <c r="AF821" s="116">
        <f>(幕後結果!$AH$2+幕後結果!$AH$4*幕後結果_最佳化!$T1822)*12/3</f>
        <v>6.8345615229988416E-2</v>
      </c>
      <c r="AG821" s="116">
        <f>(幕後結果!$AI$2+幕後結果!$AI$4*幕後結果_最佳化!$U1822)*12/3</f>
        <v>-8.8279596226941287E-3</v>
      </c>
      <c r="AH821" s="116">
        <f>(幕後結果!$AJ$2+幕後結果!$AJ$4*幕後結果_最佳化!$V1822)*12/3</f>
        <v>-0.97488381195122764</v>
      </c>
      <c r="AI821" s="93">
        <f>(幕後結果!$AK$2+幕後結果!$AK$4*幕後結果_最佳化!$W1822)*12/3</f>
        <v>-1.267864789624386</v>
      </c>
      <c r="AJ821" s="53"/>
      <c r="AK821" s="53"/>
      <c r="AL821" s="53"/>
      <c r="AM821" s="101">
        <v>820</v>
      </c>
      <c r="AN821" s="120">
        <f t="shared" si="157"/>
        <v>7.9809673646867488E-2</v>
      </c>
      <c r="AO821" s="120">
        <f t="shared" si="158"/>
        <v>5.1437157529083177E-2</v>
      </c>
      <c r="AP821" s="120">
        <f t="shared" si="159"/>
        <v>5.4104035493504003E-2</v>
      </c>
      <c r="AQ821" s="120">
        <f t="shared" si="160"/>
        <v>0.16532145990225755</v>
      </c>
      <c r="AR821" s="120">
        <f t="shared" si="161"/>
        <v>1.4260207085501095E-3</v>
      </c>
      <c r="AS821" s="120">
        <f t="shared" si="162"/>
        <v>0.13562590768385921</v>
      </c>
      <c r="AT821" s="120">
        <f t="shared" si="163"/>
        <v>0.10595236301993077</v>
      </c>
      <c r="AU821" s="120">
        <f t="shared" si="164"/>
        <v>0.12145904005667982</v>
      </c>
      <c r="AV821" s="120">
        <f t="shared" si="165"/>
        <v>0.19665794155087771</v>
      </c>
      <c r="AW821" s="120">
        <f t="shared" si="166"/>
        <v>8.8206400408390034E-2</v>
      </c>
      <c r="AX821" s="120">
        <f t="shared" si="167"/>
        <v>0.99999999999999978</v>
      </c>
      <c r="AY821" s="120">
        <f>SUMPRODUCT(AN821:AW821,幕後結果_最佳化!$Z$1005:$AI$1005)</f>
        <v>9.1485133791742279E-2</v>
      </c>
      <c r="AZ821" s="120">
        <f>(SUMPRODUCT(AN821:AW821,MMULT(AN821:AW821,幕後結果!$AB$9:$AK$18)))*252</f>
        <v>2.698585855525688E-2</v>
      </c>
      <c r="BA821" s="120">
        <f t="shared" si="168"/>
        <v>0.1642737305696102</v>
      </c>
      <c r="BB821" s="115">
        <f t="shared" si="169"/>
        <v>0.29575717081042707</v>
      </c>
      <c r="BC821" s="53"/>
      <c r="BD821" s="53"/>
    </row>
    <row r="822" spans="1:56">
      <c r="A822" s="88">
        <v>821</v>
      </c>
      <c r="B822" s="116">
        <v>0.19854476139815969</v>
      </c>
      <c r="C822" s="116">
        <v>0.52037557606760654</v>
      </c>
      <c r="D822" s="116">
        <v>0.13565451425179176</v>
      </c>
      <c r="E822" s="116">
        <v>0.74629701273066784</v>
      </c>
      <c r="F822" s="116">
        <v>0.37938907941459643</v>
      </c>
      <c r="G822" s="116">
        <v>3.2624324320406739E-2</v>
      </c>
      <c r="H822" s="116">
        <v>0.38552395984128851</v>
      </c>
      <c r="I822" s="116">
        <v>0.61902242706997268</v>
      </c>
      <c r="J822" s="116">
        <v>9.2832042759132039E-2</v>
      </c>
      <c r="K822" s="97">
        <v>0.3612161923937538</v>
      </c>
      <c r="L822" s="98"/>
      <c r="M822" s="99">
        <v>821</v>
      </c>
      <c r="N822" s="119">
        <v>-0.84683064798371654</v>
      </c>
      <c r="O822" s="119">
        <v>5.1096220249025298E-2</v>
      </c>
      <c r="P822" s="119">
        <v>-1.1000530039743843</v>
      </c>
      <c r="Q822" s="119">
        <v>0.66288224391268236</v>
      </c>
      <c r="R822" s="119">
        <v>-0.30708567780794238</v>
      </c>
      <c r="S822" s="119">
        <v>-1.8435506849086081</v>
      </c>
      <c r="T822" s="119">
        <v>-0.29100444533957082</v>
      </c>
      <c r="U822" s="116">
        <v>0.30291433589638112</v>
      </c>
      <c r="V822" s="116">
        <v>-1.3235152582600349</v>
      </c>
      <c r="W822" s="91">
        <v>-0.35520985167823599</v>
      </c>
      <c r="X822" s="53"/>
      <c r="Y822" s="92">
        <v>821</v>
      </c>
      <c r="Z822" s="116">
        <f>(幕後結果!$AB$2+幕後結果!$AB$4*幕後結果_最佳化!$N1823)*12/3</f>
        <v>-1.0967878798293826</v>
      </c>
      <c r="AA822" s="116">
        <f>(幕後結果!$AC$2+幕後結果!$AC$4*幕後結果_最佳化!$O1823)*12/3</f>
        <v>0.36839174590443574</v>
      </c>
      <c r="AB822" s="116">
        <f>(幕後結果!$AD$2+幕後結果!$AD$4*幕後結果_最佳化!$P1823)*12/3</f>
        <v>-0.9771273274977027</v>
      </c>
      <c r="AC822" s="116">
        <f>(幕後結果!$AE$2+幕後結果!$AE$4*幕後結果_最佳化!$Q1823)*12/3</f>
        <v>0.28593200062664004</v>
      </c>
      <c r="AD822" s="116">
        <f>(幕後結果!$AF$2+幕後結果!$AF$4*幕後結果_最佳化!$R1823)*12/3</f>
        <v>-0.85510541547362739</v>
      </c>
      <c r="AE822" s="116">
        <f>(幕後結果!$AG$2+幕後結果!$AG$4*幕後結果_最佳化!$S1823)*12/3</f>
        <v>-0.560076462667907</v>
      </c>
      <c r="AF822" s="116">
        <f>(幕後結果!$AH$2+幕後結果!$AH$4*幕後結果_最佳化!$T1823)*12/3</f>
        <v>-0.29569965785295188</v>
      </c>
      <c r="AG822" s="116">
        <f>(幕後結果!$AI$2+幕後結果!$AI$4*幕後結果_最佳化!$U1823)*12/3</f>
        <v>-0.10778618901968934</v>
      </c>
      <c r="AH822" s="116">
        <f>(幕後結果!$AJ$2+幕後結果!$AJ$4*幕後結果_最佳化!$V1823)*12/3</f>
        <v>-1.2149004395440894</v>
      </c>
      <c r="AI822" s="93">
        <f>(幕後結果!$AK$2+幕後結果!$AK$4*幕後結果_最佳化!$W1823)*12/3</f>
        <v>-0.65322291813645161</v>
      </c>
      <c r="AJ822" s="53"/>
      <c r="AK822" s="53"/>
      <c r="AL822" s="53"/>
      <c r="AM822" s="101">
        <v>821</v>
      </c>
      <c r="AN822" s="120">
        <f t="shared" si="157"/>
        <v>9.8292062377660042E-2</v>
      </c>
      <c r="AO822" s="120">
        <f t="shared" si="158"/>
        <v>6.7686976850398359E-2</v>
      </c>
      <c r="AP822" s="120">
        <f t="shared" si="159"/>
        <v>0.1760209795461346</v>
      </c>
      <c r="AQ822" s="120">
        <f t="shared" si="160"/>
        <v>4.4677233664124814E-2</v>
      </c>
      <c r="AR822" s="120">
        <f t="shared" si="161"/>
        <v>6.8008273117331347E-2</v>
      </c>
      <c r="AS822" s="120">
        <f t="shared" si="162"/>
        <v>0.12163549217656001</v>
      </c>
      <c r="AT822" s="120">
        <f t="shared" si="163"/>
        <v>0.12309241330482361</v>
      </c>
      <c r="AU822" s="120">
        <f t="shared" si="164"/>
        <v>0.16706840792529579</v>
      </c>
      <c r="AV822" s="120">
        <f t="shared" si="165"/>
        <v>9.3412390698197983E-2</v>
      </c>
      <c r="AW822" s="120">
        <f t="shared" si="166"/>
        <v>4.0105770339473448E-2</v>
      </c>
      <c r="AX822" s="120">
        <f t="shared" si="167"/>
        <v>0.99999999999999989</v>
      </c>
      <c r="AY822" s="120">
        <f>SUMPRODUCT(AN822:AW822,幕後結果_最佳化!$Z$1005:$AI$1005)</f>
        <v>7.5493307339605797E-2</v>
      </c>
      <c r="AZ822" s="120">
        <f>(SUMPRODUCT(AN822:AW822,MMULT(AN822:AW822,幕後結果!$AB$9:$AK$18)))*252</f>
        <v>2.6141991290683484E-2</v>
      </c>
      <c r="BA822" s="120">
        <f t="shared" si="168"/>
        <v>0.16168485176627859</v>
      </c>
      <c r="BB822" s="115">
        <f t="shared" si="169"/>
        <v>0.20158541127106097</v>
      </c>
      <c r="BC822" s="53"/>
      <c r="BD822" s="53"/>
    </row>
    <row r="823" spans="1:56">
      <c r="A823" s="88">
        <v>822</v>
      </c>
      <c r="B823" s="116">
        <v>0.57917967345843335</v>
      </c>
      <c r="C823" s="116">
        <v>0.25676469853753559</v>
      </c>
      <c r="D823" s="116">
        <v>0.73670210575141248</v>
      </c>
      <c r="E823" s="116">
        <v>4.7393169357131892E-2</v>
      </c>
      <c r="F823" s="116">
        <v>0.50509614561112648</v>
      </c>
      <c r="G823" s="116">
        <v>0.72338726318175661</v>
      </c>
      <c r="H823" s="116">
        <v>0.82431554923777051</v>
      </c>
      <c r="I823" s="116">
        <v>0.52499840877061366</v>
      </c>
      <c r="J823" s="116">
        <v>0.22730102619127068</v>
      </c>
      <c r="K823" s="97">
        <v>0.35818233585454728</v>
      </c>
      <c r="L823" s="98"/>
      <c r="M823" s="99">
        <v>822</v>
      </c>
      <c r="N823" s="119">
        <v>0.19979533093346658</v>
      </c>
      <c r="O823" s="119">
        <v>-0.6533519673400392</v>
      </c>
      <c r="P823" s="119">
        <v>0.63321111465442304</v>
      </c>
      <c r="Q823" s="119">
        <v>-1.6706727268434003</v>
      </c>
      <c r="R823" s="119">
        <v>1.2774490111707146E-2</v>
      </c>
      <c r="S823" s="119">
        <v>0.59293377464313846</v>
      </c>
      <c r="T823" s="119">
        <v>0.93193735433847003</v>
      </c>
      <c r="U823" s="116">
        <v>6.2702781473522151E-2</v>
      </c>
      <c r="V823" s="116">
        <v>-0.74776477521096585</v>
      </c>
      <c r="W823" s="91">
        <v>-0.36332158396710673</v>
      </c>
      <c r="X823" s="53"/>
      <c r="Y823" s="92">
        <v>822</v>
      </c>
      <c r="Z823" s="116">
        <f>(幕後結果!$AB$2+幕後結果!$AB$4*幕後結果_最佳化!$N1824)*12/3</f>
        <v>0.58115989808131852</v>
      </c>
      <c r="AA823" s="116">
        <f>(幕後結果!$AC$2+幕後結果!$AC$4*幕後結果_最佳化!$O1824)*12/3</f>
        <v>-0.19093467982862655</v>
      </c>
      <c r="AB823" s="116">
        <f>(幕後結果!$AD$2+幕後結果!$AD$4*幕後結果_最佳化!$P1824)*12/3</f>
        <v>0.52366745784868329</v>
      </c>
      <c r="AC823" s="116">
        <f>(幕後結果!$AE$2+幕後結果!$AE$4*幕後結果_最佳化!$Q1824)*12/3</f>
        <v>-1.0900919542337719</v>
      </c>
      <c r="AD823" s="116">
        <f>(幕後結果!$AF$2+幕後結果!$AF$4*幕後結果_最佳化!$R1824)*12/3</f>
        <v>-0.30771880541720298</v>
      </c>
      <c r="AE823" s="116">
        <f>(幕後結果!$AG$2+幕後結果!$AG$4*幕後結果_最佳化!$S1824)*12/3</f>
        <v>0.48738544501366449</v>
      </c>
      <c r="AF823" s="116">
        <f>(幕後結果!$AH$2+幕後結果!$AH$4*幕後結果_最佳化!$T1824)*12/3</f>
        <v>0.37089297100762497</v>
      </c>
      <c r="AG823" s="116">
        <f>(幕後結果!$AI$2+幕後結果!$AI$4*幕後結果_最佳化!$U1824)*12/3</f>
        <v>-4.1185105942617282E-2</v>
      </c>
      <c r="AH823" s="116">
        <f>(幕後結果!$AJ$2+幕後結果!$AJ$4*幕後結果_最佳化!$V1824)*12/3</f>
        <v>-0.39820902313893675</v>
      </c>
      <c r="AI823" s="93">
        <f>(幕後結果!$AK$2+幕後結果!$AK$4*幕後結果_最佳化!$W1824)*12/3</f>
        <v>0.10451642941326006</v>
      </c>
      <c r="AJ823" s="53"/>
      <c r="AK823" s="53"/>
      <c r="AL823" s="53"/>
      <c r="AM823" s="101">
        <v>822</v>
      </c>
      <c r="AN823" s="120">
        <f t="shared" si="157"/>
        <v>0.16904644472377744</v>
      </c>
      <c r="AO823" s="120">
        <f t="shared" si="158"/>
        <v>2.2200691037355801E-2</v>
      </c>
      <c r="AP823" s="120">
        <f t="shared" si="159"/>
        <v>0.14516367250755119</v>
      </c>
      <c r="AQ823" s="120">
        <f t="shared" si="160"/>
        <v>8.3272975581655903E-2</v>
      </c>
      <c r="AR823" s="120">
        <f t="shared" si="161"/>
        <v>3.1242029111931562E-2</v>
      </c>
      <c r="AS823" s="120">
        <f t="shared" si="162"/>
        <v>0.16224465410980118</v>
      </c>
      <c r="AT823" s="120">
        <f t="shared" si="163"/>
        <v>8.4419231342882563E-3</v>
      </c>
      <c r="AU823" s="120">
        <f t="shared" si="164"/>
        <v>8.0468150787569831E-2</v>
      </c>
      <c r="AV823" s="120">
        <f t="shared" si="165"/>
        <v>0.13428911439827451</v>
      </c>
      <c r="AW823" s="120">
        <f t="shared" si="166"/>
        <v>0.16363034460779435</v>
      </c>
      <c r="AX823" s="120">
        <f t="shared" si="167"/>
        <v>1</v>
      </c>
      <c r="AY823" s="120">
        <f>SUMPRODUCT(AN823:AW823,幕後結果_最佳化!$Z$1005:$AI$1005)</f>
        <v>0.14146505194817449</v>
      </c>
      <c r="AZ823" s="120">
        <f>(SUMPRODUCT(AN823:AW823,MMULT(AN823:AW823,幕後結果!$AB$9:$AK$18)))*252</f>
        <v>4.138608930921249E-2</v>
      </c>
      <c r="BA823" s="120">
        <f t="shared" si="168"/>
        <v>0.20343571296410198</v>
      </c>
      <c r="BB823" s="115">
        <f t="shared" si="169"/>
        <v>0.48450220716933395</v>
      </c>
      <c r="BC823" s="53"/>
      <c r="BD823" s="53"/>
    </row>
    <row r="824" spans="1:56">
      <c r="A824" s="88">
        <v>823</v>
      </c>
      <c r="B824" s="116">
        <v>0.46686730107116214</v>
      </c>
      <c r="C824" s="116">
        <v>0.71873218701642871</v>
      </c>
      <c r="D824" s="116">
        <v>0.15456210190021946</v>
      </c>
      <c r="E824" s="116">
        <v>0.78187857590217247</v>
      </c>
      <c r="F824" s="116">
        <v>0.53392523237351286</v>
      </c>
      <c r="G824" s="116">
        <v>0.23606178590274585</v>
      </c>
      <c r="H824" s="116">
        <v>0.83035033385570589</v>
      </c>
      <c r="I824" s="116">
        <v>0.1058083623366155</v>
      </c>
      <c r="J824" s="116">
        <v>0.61581814418075198</v>
      </c>
      <c r="K824" s="97">
        <v>0.77387022034556718</v>
      </c>
      <c r="L824" s="98"/>
      <c r="M824" s="99">
        <v>823</v>
      </c>
      <c r="N824" s="119">
        <v>-8.3147065980235177E-2</v>
      </c>
      <c r="O824" s="119">
        <v>0.57907936031831642</v>
      </c>
      <c r="P824" s="119">
        <v>-1.0170614370162703</v>
      </c>
      <c r="Q824" s="119">
        <v>0.77855338397391471</v>
      </c>
      <c r="R824" s="119">
        <v>8.5140698220670441E-2</v>
      </c>
      <c r="S824" s="119">
        <v>-0.71902815576510604</v>
      </c>
      <c r="T824" s="119">
        <v>0.95555059462169756</v>
      </c>
      <c r="U824" s="116">
        <v>-1.2491322010157144</v>
      </c>
      <c r="V824" s="116">
        <v>0.29451590500898045</v>
      </c>
      <c r="W824" s="91">
        <v>0.75165333650176114</v>
      </c>
      <c r="X824" s="53"/>
      <c r="Y824" s="92">
        <v>823</v>
      </c>
      <c r="Z824" s="116">
        <f>(幕後結果!$AB$2+幕後結果!$AB$4*幕後結果_最佳化!$N1825)*12/3</f>
        <v>0.12754745606143603</v>
      </c>
      <c r="AA824" s="116">
        <f>(幕後結果!$AC$2+幕後結果!$AC$4*幕後結果_最佳化!$O1825)*12/3</f>
        <v>0.70783099963796614</v>
      </c>
      <c r="AB824" s="116">
        <f>(幕後結果!$AD$2+幕後結果!$AD$4*幕後結果_最佳化!$P1825)*12/3</f>
        <v>-0.72564028379584444</v>
      </c>
      <c r="AC824" s="116">
        <f>(幕後結果!$AE$2+幕後結果!$AE$4*幕後結果_最佳化!$Q1825)*12/3</f>
        <v>0.52595584042059351</v>
      </c>
      <c r="AD824" s="116">
        <f>(幕後結果!$AF$2+幕後結果!$AF$4*幕後結果_最佳化!$R1825)*12/3</f>
        <v>-0.50997368937955578</v>
      </c>
      <c r="AE824" s="116">
        <f>(幕後結果!$AG$2+幕後結果!$AG$4*幕後結果_最佳化!$S1825)*12/3</f>
        <v>0.26723774126760608</v>
      </c>
      <c r="AF824" s="116">
        <f>(幕後結果!$AH$2+幕後結果!$AH$4*幕後結果_最佳化!$T1825)*12/3</f>
        <v>0.45205966406440384</v>
      </c>
      <c r="AG824" s="116">
        <f>(幕後結果!$AI$2+幕後結果!$AI$4*幕後結果_最佳化!$U1825)*12/3</f>
        <v>-0.40188148151316244</v>
      </c>
      <c r="AH824" s="116">
        <f>(幕後結果!$AJ$2+幕後結果!$AJ$4*幕後結果_最佳化!$V1825)*12/3</f>
        <v>-0.32720093602095024</v>
      </c>
      <c r="AI824" s="93">
        <f>(幕後結果!$AK$2+幕後結果!$AK$4*幕後結果_最佳化!$W1825)*12/3</f>
        <v>0.36166616442778138</v>
      </c>
      <c r="AJ824" s="53"/>
      <c r="AK824" s="53"/>
      <c r="AL824" s="53"/>
      <c r="AM824" s="101">
        <v>823</v>
      </c>
      <c r="AN824" s="120">
        <f t="shared" si="157"/>
        <v>4.2418082191252489E-2</v>
      </c>
      <c r="AO824" s="120">
        <f t="shared" si="158"/>
        <v>4.4531475728979288E-2</v>
      </c>
      <c r="AP824" s="120">
        <f t="shared" si="159"/>
        <v>0.1259008195659965</v>
      </c>
      <c r="AQ824" s="120">
        <f t="shared" si="160"/>
        <v>9.5712592172474256E-2</v>
      </c>
      <c r="AR824" s="120">
        <f t="shared" si="161"/>
        <v>0.11866925459710762</v>
      </c>
      <c r="AS824" s="120">
        <f t="shared" si="162"/>
        <v>0.12055267604216861</v>
      </c>
      <c r="AT824" s="120">
        <f t="shared" si="163"/>
        <v>8.8771153652812018E-2</v>
      </c>
      <c r="AU824" s="120">
        <f t="shared" si="164"/>
        <v>0.12900865479846346</v>
      </c>
      <c r="AV824" s="120">
        <f t="shared" si="165"/>
        <v>0.10463432895674878</v>
      </c>
      <c r="AW824" s="120">
        <f t="shared" si="166"/>
        <v>0.12980096229399707</v>
      </c>
      <c r="AX824" s="120">
        <f t="shared" si="167"/>
        <v>0.99999999999999989</v>
      </c>
      <c r="AY824" s="120">
        <f>SUMPRODUCT(AN824:AW824,幕後結果_最佳化!$Z$1005:$AI$1005)</f>
        <v>5.101321709155035E-2</v>
      </c>
      <c r="AZ824" s="120">
        <f>(SUMPRODUCT(AN824:AW824,MMULT(AN824:AW824,幕後結果!$AB$9:$AK$18)))*252</f>
        <v>2.2927882597488763E-2</v>
      </c>
      <c r="BA824" s="120">
        <f t="shared" si="168"/>
        <v>0.15141955817360175</v>
      </c>
      <c r="BB824" s="115">
        <f t="shared" si="169"/>
        <v>5.3581037941271677E-2</v>
      </c>
      <c r="BC824" s="53"/>
      <c r="BD824" s="53"/>
    </row>
    <row r="825" spans="1:56">
      <c r="A825" s="88">
        <v>824</v>
      </c>
      <c r="B825" s="116">
        <v>0.30326979194773429</v>
      </c>
      <c r="C825" s="116">
        <v>0.55846155465675418</v>
      </c>
      <c r="D825" s="116">
        <v>0.45576881789751811</v>
      </c>
      <c r="E825" s="116">
        <v>0.53848084774681282</v>
      </c>
      <c r="F825" s="116">
        <v>4.7941537813365853E-2</v>
      </c>
      <c r="G825" s="116">
        <v>0.12144138682988403</v>
      </c>
      <c r="H825" s="116">
        <v>0.64700270553680239</v>
      </c>
      <c r="I825" s="116">
        <v>0.85399714539247151</v>
      </c>
      <c r="J825" s="116">
        <v>0.23272849751166347</v>
      </c>
      <c r="K825" s="97">
        <v>0.84922304981171837</v>
      </c>
      <c r="L825" s="98"/>
      <c r="M825" s="99">
        <v>824</v>
      </c>
      <c r="N825" s="119">
        <v>-0.51501922775049858</v>
      </c>
      <c r="O825" s="119">
        <v>0.14706984568998582</v>
      </c>
      <c r="P825" s="119">
        <v>-0.11109925968428207</v>
      </c>
      <c r="Q825" s="119">
        <v>9.6607242766901413E-2</v>
      </c>
      <c r="R825" s="119">
        <v>-1.6651487858114855</v>
      </c>
      <c r="S825" s="119">
        <v>-1.1678115859281193</v>
      </c>
      <c r="T825" s="119">
        <v>0.37724089866932042</v>
      </c>
      <c r="U825" s="116">
        <v>1.0537318355083587</v>
      </c>
      <c r="V825" s="116">
        <v>-0.72989070391883204</v>
      </c>
      <c r="W825" s="91">
        <v>1.0331068450522198</v>
      </c>
      <c r="X825" s="53"/>
      <c r="Y825" s="92">
        <v>824</v>
      </c>
      <c r="Z825" s="116">
        <f>(幕後結果!$AB$2+幕後結果!$AB$4*幕後結果_最佳化!$N1826)*12/3</f>
        <v>-0.56482875930216581</v>
      </c>
      <c r="AA825" s="116">
        <f>(幕後結果!$AC$2+幕後結果!$AC$4*幕後結果_最佳化!$O1826)*12/3</f>
        <v>0.42014800226715493</v>
      </c>
      <c r="AB825" s="116">
        <f>(幕後結果!$AD$2+幕後結果!$AD$4*幕後結果_最佳化!$P1826)*12/3</f>
        <v>-0.14103783234422695</v>
      </c>
      <c r="AC825" s="116">
        <f>(幕後結果!$AE$2+幕後結果!$AE$4*幕後結果_最佳化!$Q1826)*12/3</f>
        <v>5.2862525390024694E-2</v>
      </c>
      <c r="AD825" s="116">
        <f>(幕後結果!$AF$2+幕後結果!$AF$4*幕後結果_最佳化!$R1826)*12/3</f>
        <v>-1.4395501886873283</v>
      </c>
      <c r="AE825" s="116">
        <f>(幕後結果!$AG$2+幕後結果!$AG$4*幕後結果_最佳化!$S1826)*12/3</f>
        <v>-0.13212995591318499</v>
      </c>
      <c r="AF825" s="116">
        <f>(幕後結果!$AH$2+幕後結果!$AH$4*幕後結果_最佳化!$T1826)*12/3</f>
        <v>2.6532699804672627E-2</v>
      </c>
      <c r="AG825" s="116">
        <f>(幕後結果!$AI$2+幕後結果!$AI$4*幕後結果_最佳化!$U1826)*12/3</f>
        <v>9.5880471779825685E-2</v>
      </c>
      <c r="AH825" s="116">
        <f>(幕後結果!$AJ$2+幕後結果!$AJ$4*幕後結果_最佳化!$V1826)*12/3</f>
        <v>-0.71056526954634458</v>
      </c>
      <c r="AI825" s="93">
        <f>(幕後結果!$AK$2+幕後結果!$AK$4*幕後結果_最佳化!$W1826)*12/3</f>
        <v>0.46881049296211169</v>
      </c>
      <c r="AJ825" s="53"/>
      <c r="AK825" s="53"/>
      <c r="AL825" s="53"/>
      <c r="AM825" s="101">
        <v>824</v>
      </c>
      <c r="AN825" s="120">
        <f t="shared" si="157"/>
        <v>0.16563180358775353</v>
      </c>
      <c r="AO825" s="120">
        <f t="shared" si="158"/>
        <v>5.6426595789366797E-2</v>
      </c>
      <c r="AP825" s="120">
        <f t="shared" si="159"/>
        <v>6.3349743212978427E-2</v>
      </c>
      <c r="AQ825" s="120">
        <f t="shared" si="160"/>
        <v>7.4756869955513949E-2</v>
      </c>
      <c r="AR825" s="120">
        <f t="shared" si="161"/>
        <v>0.18678815498395168</v>
      </c>
      <c r="AS825" s="120">
        <f t="shared" si="162"/>
        <v>0.11864956410461752</v>
      </c>
      <c r="AT825" s="120">
        <f t="shared" si="163"/>
        <v>2.8488867599413117E-2</v>
      </c>
      <c r="AU825" s="120">
        <f t="shared" si="164"/>
        <v>0.17218274123874577</v>
      </c>
      <c r="AV825" s="120">
        <f t="shared" si="165"/>
        <v>2.7439304294650718E-2</v>
      </c>
      <c r="AW825" s="120">
        <f t="shared" si="166"/>
        <v>0.10628635523300857</v>
      </c>
      <c r="AX825" s="120">
        <f t="shared" si="167"/>
        <v>1.0000000000000002</v>
      </c>
      <c r="AY825" s="120">
        <f>SUMPRODUCT(AN825:AW825,幕後結果_最佳化!$Z$1005:$AI$1005)</f>
        <v>7.279906269032943E-2</v>
      </c>
      <c r="AZ825" s="120">
        <f>(SUMPRODUCT(AN825:AW825,MMULT(AN825:AW825,幕後結果!$AB$9:$AK$18)))*252</f>
        <v>3.3973557882274096E-2</v>
      </c>
      <c r="BA825" s="120">
        <f t="shared" si="168"/>
        <v>0.18431917394094977</v>
      </c>
      <c r="BB825" s="115">
        <f t="shared" si="169"/>
        <v>0.16221352369942899</v>
      </c>
      <c r="BC825" s="53"/>
      <c r="BD825" s="53"/>
    </row>
    <row r="826" spans="1:56">
      <c r="A826" s="88">
        <v>825</v>
      </c>
      <c r="B826" s="116">
        <v>2.3464512858819342E-2</v>
      </c>
      <c r="C826" s="116">
        <v>0.4305420234544588</v>
      </c>
      <c r="D826" s="116">
        <v>0.17207763424390032</v>
      </c>
      <c r="E826" s="116">
        <v>0.57818832883704574</v>
      </c>
      <c r="F826" s="116">
        <v>0.40292608573986821</v>
      </c>
      <c r="G826" s="116">
        <v>6.6465069637720253E-2</v>
      </c>
      <c r="H826" s="116">
        <v>4.4920527127285004E-2</v>
      </c>
      <c r="I826" s="116">
        <v>0.83516976389282194</v>
      </c>
      <c r="J826" s="116">
        <v>0.8020065803256653</v>
      </c>
      <c r="K826" s="97">
        <v>0.47272687353643961</v>
      </c>
      <c r="L826" s="98"/>
      <c r="M826" s="99">
        <v>825</v>
      </c>
      <c r="N826" s="119">
        <v>-1.9869401853240798</v>
      </c>
      <c r="O826" s="119">
        <v>-0.17499438337152576</v>
      </c>
      <c r="P826" s="119">
        <v>-0.94598689885657683</v>
      </c>
      <c r="Q826" s="119">
        <v>0.19726094227689592</v>
      </c>
      <c r="R826" s="119">
        <v>-0.24578047595315572</v>
      </c>
      <c r="S826" s="119">
        <v>-1.5026468346099959</v>
      </c>
      <c r="T826" s="119">
        <v>-1.6962367451302218</v>
      </c>
      <c r="U826" s="116">
        <v>0.97479799431228786</v>
      </c>
      <c r="V826" s="116">
        <v>0.84881033329357747</v>
      </c>
      <c r="W826" s="91">
        <v>-6.8416927667978952E-2</v>
      </c>
      <c r="X826" s="53"/>
      <c r="Y826" s="92">
        <v>825</v>
      </c>
      <c r="Z826" s="116">
        <f>(幕後結果!$AB$2+幕後結果!$AB$4*幕後結果_最佳化!$N1827)*12/3</f>
        <v>-2.9246082314073694</v>
      </c>
      <c r="AA826" s="116">
        <f>(幕後結果!$AC$2+幕後結果!$AC$4*幕後結果_最佳化!$O1827)*12/3</f>
        <v>0.26493712776224104</v>
      </c>
      <c r="AB826" s="116">
        <f>(幕後結果!$AD$2+幕後結果!$AD$4*幕後結果_最佳化!$P1827)*12/3</f>
        <v>-1.1009479585710102</v>
      </c>
      <c r="AC826" s="116">
        <f>(幕後結果!$AE$2+幕後結果!$AE$4*幕後結果_最佳化!$Q1827)*12/3</f>
        <v>-0.2190671135932124</v>
      </c>
      <c r="AD826" s="116">
        <f>(幕後結果!$AF$2+幕後結果!$AF$4*幕後結果_最佳化!$R1827)*12/3</f>
        <v>-0.98488372686254799</v>
      </c>
      <c r="AE826" s="116">
        <f>(幕後結果!$AG$2+幕後結果!$AG$4*幕後結果_最佳化!$S1827)*12/3</f>
        <v>-0.61031135849516949</v>
      </c>
      <c r="AF826" s="116">
        <f>(幕後結果!$AH$2+幕後結果!$AH$4*幕後結果_最佳化!$T1827)*12/3</f>
        <v>-1.0879858867192298</v>
      </c>
      <c r="AG826" s="116">
        <f>(幕後結果!$AI$2+幕後結果!$AI$4*幕後結果_最佳化!$U1827)*12/3</f>
        <v>0.11786449545983979</v>
      </c>
      <c r="AH826" s="116">
        <f>(幕後結果!$AJ$2+幕後結果!$AJ$4*幕後結果_最佳化!$V1827)*12/3</f>
        <v>-0.56545530100079466</v>
      </c>
      <c r="AI826" s="93">
        <f>(幕後結果!$AK$2+幕後結果!$AK$4*幕後結果_最佳化!$W1827)*12/3</f>
        <v>-0.16301924604573254</v>
      </c>
      <c r="AJ826" s="53"/>
      <c r="AK826" s="53"/>
      <c r="AL826" s="53"/>
      <c r="AM826" s="101">
        <v>825</v>
      </c>
      <c r="AN826" s="120">
        <f t="shared" si="157"/>
        <v>0.1073376009843186</v>
      </c>
      <c r="AO826" s="120">
        <f t="shared" si="158"/>
        <v>0.11567350948247913</v>
      </c>
      <c r="AP826" s="120">
        <f t="shared" si="159"/>
        <v>0.168122496554234</v>
      </c>
      <c r="AQ826" s="120">
        <f t="shared" si="160"/>
        <v>4.2395794620570651E-2</v>
      </c>
      <c r="AR826" s="120">
        <f t="shared" si="161"/>
        <v>0.19824586030165298</v>
      </c>
      <c r="AS826" s="120">
        <f t="shared" si="162"/>
        <v>9.4589016195632883E-2</v>
      </c>
      <c r="AT826" s="120">
        <f t="shared" si="163"/>
        <v>2.789084428088286E-2</v>
      </c>
      <c r="AU826" s="120">
        <f t="shared" si="164"/>
        <v>0.10009469588540508</v>
      </c>
      <c r="AV826" s="120">
        <f t="shared" si="165"/>
        <v>6.0828747402254663E-2</v>
      </c>
      <c r="AW826" s="120">
        <f t="shared" si="166"/>
        <v>8.4821434292569095E-2</v>
      </c>
      <c r="AX826" s="120">
        <f t="shared" si="167"/>
        <v>0.99999999999999978</v>
      </c>
      <c r="AY826" s="120">
        <f>SUMPRODUCT(AN826:AW826,幕後結果_最佳化!$Z$1005:$AI$1005)</f>
        <v>3.7912794590596391E-2</v>
      </c>
      <c r="AZ826" s="120">
        <f>(SUMPRODUCT(AN826:AW826,MMULT(AN826:AW826,幕後結果!$AB$9:$AK$18)))*252</f>
        <v>2.8352219332552223E-2</v>
      </c>
      <c r="BA826" s="120">
        <f t="shared" si="168"/>
        <v>0.16838117273778627</v>
      </c>
      <c r="BB826" s="115">
        <f t="shared" si="169"/>
        <v>-2.9618545400975433E-2</v>
      </c>
      <c r="BC826" s="53"/>
      <c r="BD826" s="53"/>
    </row>
    <row r="827" spans="1:56">
      <c r="A827" s="88">
        <v>826</v>
      </c>
      <c r="B827" s="116">
        <v>0.12555239283380382</v>
      </c>
      <c r="C827" s="116">
        <v>0.22716462279641236</v>
      </c>
      <c r="D827" s="116">
        <v>0.12037272582907432</v>
      </c>
      <c r="E827" s="116">
        <v>0.44715237558709298</v>
      </c>
      <c r="F827" s="116">
        <v>0.91572260682594497</v>
      </c>
      <c r="G827" s="116">
        <v>0.5491256734612846</v>
      </c>
      <c r="H827" s="116">
        <v>0.99249797514083715</v>
      </c>
      <c r="I827" s="116">
        <v>0.57682479942585219</v>
      </c>
      <c r="J827" s="116">
        <v>0.36569509291793056</v>
      </c>
      <c r="K827" s="97">
        <v>0.95672875469903484</v>
      </c>
      <c r="L827" s="98"/>
      <c r="M827" s="99">
        <v>826</v>
      </c>
      <c r="N827" s="119">
        <v>-1.1476700837977611</v>
      </c>
      <c r="O827" s="119">
        <v>-0.74821705472178812</v>
      </c>
      <c r="P827" s="119">
        <v>-1.1731255756377503</v>
      </c>
      <c r="Q827" s="119">
        <v>-0.13285917886519683</v>
      </c>
      <c r="R827" s="119">
        <v>1.3768624247724914</v>
      </c>
      <c r="S827" s="119">
        <v>0.12345266785709727</v>
      </c>
      <c r="T827" s="119">
        <v>2.4322812948471046</v>
      </c>
      <c r="U827" s="116">
        <v>0.19377712239493558</v>
      </c>
      <c r="V827" s="116">
        <v>-0.3432768620591895</v>
      </c>
      <c r="W827" s="91">
        <v>1.713925056463407</v>
      </c>
      <c r="X827" s="53"/>
      <c r="Y827" s="92">
        <v>826</v>
      </c>
      <c r="Z827" s="116">
        <f>(幕後結果!$AB$2+幕後結果!$AB$4*幕後結果_最佳化!$N1828)*12/3</f>
        <v>-1.5790928034605856</v>
      </c>
      <c r="AA827" s="116">
        <f>(幕後結果!$AC$2+幕後結果!$AC$4*幕後結果_最佳化!$O1828)*12/3</f>
        <v>-0.18955884150934596</v>
      </c>
      <c r="AB827" s="116">
        <f>(幕後結果!$AD$2+幕後結果!$AD$4*幕後結果_最佳化!$P1828)*12/3</f>
        <v>-1.146335041660167</v>
      </c>
      <c r="AC827" s="116">
        <f>(幕後結果!$AE$2+幕後結果!$AE$4*幕後結果_最佳化!$Q1828)*12/3</f>
        <v>-0.3997568056176346</v>
      </c>
      <c r="AD827" s="116">
        <f>(幕後結果!$AF$2+幕後結果!$AF$4*幕後結果_最佳化!$R1828)*12/3</f>
        <v>2.4775165507032848E-2</v>
      </c>
      <c r="AE827" s="116">
        <f>(幕後結果!$AG$2+幕後結果!$AG$4*幕後結果_最佳化!$S1828)*12/3</f>
        <v>0.262121667590063</v>
      </c>
      <c r="AF827" s="116">
        <f>(幕後結果!$AH$2+幕後結果!$AH$4*幕後結果_最佳化!$T1828)*12/3</f>
        <v>0.98506404498102784</v>
      </c>
      <c r="AG827" s="116">
        <f>(幕後結果!$AI$2+幕後結果!$AI$4*幕後結果_最佳化!$U1828)*12/3</f>
        <v>0.14159645178881758</v>
      </c>
      <c r="AH827" s="116">
        <f>(幕後結果!$AJ$2+幕後結果!$AJ$4*幕後結果_最佳化!$V1828)*12/3</f>
        <v>-0.17526325776300108</v>
      </c>
      <c r="AI827" s="93">
        <f>(幕後結果!$AK$2+幕後結果!$AK$4*幕後結果_最佳化!$W1828)*12/3</f>
        <v>1.1965077055196405</v>
      </c>
      <c r="AJ827" s="53"/>
      <c r="AK827" s="53"/>
      <c r="AL827" s="53"/>
      <c r="AM827" s="101">
        <v>826</v>
      </c>
      <c r="AN827" s="120">
        <f t="shared" si="157"/>
        <v>0.15288345335394762</v>
      </c>
      <c r="AO827" s="120">
        <f t="shared" si="158"/>
        <v>5.8242232025049599E-2</v>
      </c>
      <c r="AP827" s="120">
        <f t="shared" si="159"/>
        <v>2.6587334497770211E-2</v>
      </c>
      <c r="AQ827" s="120">
        <f t="shared" si="160"/>
        <v>0.19941506119168589</v>
      </c>
      <c r="AR827" s="120">
        <f t="shared" si="161"/>
        <v>0.13642065012844953</v>
      </c>
      <c r="AS827" s="120">
        <f t="shared" si="162"/>
        <v>0.10347907050676464</v>
      </c>
      <c r="AT827" s="120">
        <f t="shared" si="163"/>
        <v>1.844226702059034E-2</v>
      </c>
      <c r="AU827" s="120">
        <f t="shared" si="164"/>
        <v>0.14538944360968403</v>
      </c>
      <c r="AV827" s="120">
        <f t="shared" si="165"/>
        <v>1.9012946927928125E-3</v>
      </c>
      <c r="AW827" s="120">
        <f t="shared" si="166"/>
        <v>0.1572391929732653</v>
      </c>
      <c r="AX827" s="120">
        <f t="shared" si="167"/>
        <v>1</v>
      </c>
      <c r="AY827" s="120">
        <f>SUMPRODUCT(AN827:AW827,幕後結果_最佳化!$Z$1005:$AI$1005)</f>
        <v>0.10845455821022397</v>
      </c>
      <c r="AZ827" s="120">
        <f>(SUMPRODUCT(AN827:AW827,MMULT(AN827:AW827,幕後結果!$AB$9:$AK$18)))*252</f>
        <v>3.4662587228530592E-2</v>
      </c>
      <c r="BA827" s="120">
        <f t="shared" si="168"/>
        <v>0.18617891187922062</v>
      </c>
      <c r="BB827" s="115">
        <f t="shared" si="169"/>
        <v>0.35210517425706628</v>
      </c>
      <c r="BC827" s="53"/>
      <c r="BD827" s="53"/>
    </row>
    <row r="828" spans="1:56">
      <c r="A828" s="88">
        <v>827</v>
      </c>
      <c r="B828" s="116">
        <v>0.62161835517140318</v>
      </c>
      <c r="C828" s="116">
        <v>0.60356556197407474</v>
      </c>
      <c r="D828" s="116">
        <v>0.20466619285079579</v>
      </c>
      <c r="E828" s="116">
        <v>0.38783709977064884</v>
      </c>
      <c r="F828" s="116">
        <v>0.32312530918075533</v>
      </c>
      <c r="G828" s="116">
        <v>0.4123162070002746</v>
      </c>
      <c r="H828" s="116">
        <v>0.57614506798963339</v>
      </c>
      <c r="I828" s="116">
        <v>0.11325738902613924</v>
      </c>
      <c r="J828" s="116">
        <v>0.78926635927812505</v>
      </c>
      <c r="K828" s="97">
        <v>0.29181171427680663</v>
      </c>
      <c r="L828" s="98"/>
      <c r="M828" s="99">
        <v>827</v>
      </c>
      <c r="N828" s="119">
        <v>0.30973394143098337</v>
      </c>
      <c r="O828" s="119">
        <v>0.26258705835409807</v>
      </c>
      <c r="P828" s="119">
        <v>-0.82506905728989077</v>
      </c>
      <c r="Q828" s="119">
        <v>-0.28496076715238966</v>
      </c>
      <c r="R828" s="119">
        <v>-0.45897708960171341</v>
      </c>
      <c r="S828" s="119">
        <v>-0.22159083981636529</v>
      </c>
      <c r="T828" s="119">
        <v>0.19204128815241939</v>
      </c>
      <c r="U828" s="116">
        <v>-1.2093854964459345</v>
      </c>
      <c r="V828" s="116">
        <v>0.80387826899472303</v>
      </c>
      <c r="W828" s="91">
        <v>-0.54809972624632297</v>
      </c>
      <c r="X828" s="53"/>
      <c r="Y828" s="92">
        <v>827</v>
      </c>
      <c r="Z828" s="116">
        <f>(幕後結果!$AB$2+幕後結果!$AB$4*幕後結果_最佳化!$N1829)*12/3</f>
        <v>0.75741316420198979</v>
      </c>
      <c r="AA828" s="116">
        <f>(幕後結果!$AC$2+幕後結果!$AC$4*幕後結果_最佳化!$O1829)*12/3</f>
        <v>0.4605240945576996</v>
      </c>
      <c r="AB828" s="116">
        <f>(幕後結果!$AD$2+幕後結果!$AD$4*幕後結果_最佳化!$P1829)*12/3</f>
        <v>-0.51976290112046031</v>
      </c>
      <c r="AC828" s="116">
        <f>(幕後結果!$AE$2+幕後結果!$AE$4*幕後結果_最佳化!$Q1829)*12/3</f>
        <v>-0.19102651837599893</v>
      </c>
      <c r="AD828" s="116">
        <f>(幕後結果!$AF$2+幕後結果!$AF$4*幕後結果_最佳化!$R1829)*12/3</f>
        <v>-0.7298935834099195</v>
      </c>
      <c r="AE828" s="116">
        <f>(幕後結果!$AG$2+幕後結果!$AG$4*幕後結果_最佳化!$S1829)*12/3</f>
        <v>0.3499426611355328</v>
      </c>
      <c r="AF828" s="116">
        <f>(幕後結果!$AH$2+幕後結果!$AH$4*幕後結果_最佳化!$T1829)*12/3</f>
        <v>4.5259261421299692E-2</v>
      </c>
      <c r="AG828" s="116">
        <f>(幕後結果!$AI$2+幕後結果!$AI$4*幕後結果_最佳化!$U1829)*12/3</f>
        <v>-0.48994742645945538</v>
      </c>
      <c r="AH828" s="116">
        <f>(幕後結果!$AJ$2+幕後結果!$AJ$4*幕後結果_最佳化!$V1829)*12/3</f>
        <v>-0.28989975810410684</v>
      </c>
      <c r="AI828" s="93">
        <f>(幕後結果!$AK$2+幕後結果!$AK$4*幕後結果_最佳化!$W1829)*12/3</f>
        <v>-0.27082045207320216</v>
      </c>
      <c r="AJ828" s="53"/>
      <c r="AK828" s="53"/>
      <c r="AL828" s="53"/>
      <c r="AM828" s="101">
        <v>827</v>
      </c>
      <c r="AN828" s="120">
        <f t="shared" si="157"/>
        <v>6.873143317425061E-3</v>
      </c>
      <c r="AO828" s="120">
        <f t="shared" si="158"/>
        <v>8.9828609925858949E-2</v>
      </c>
      <c r="AP828" s="120">
        <f t="shared" si="159"/>
        <v>0.14520839360807222</v>
      </c>
      <c r="AQ828" s="120">
        <f t="shared" si="160"/>
        <v>4.5750891753539288E-2</v>
      </c>
      <c r="AR828" s="120">
        <f t="shared" si="161"/>
        <v>0.13489271768068992</v>
      </c>
      <c r="AS828" s="120">
        <f t="shared" si="162"/>
        <v>0.17359666625161613</v>
      </c>
      <c r="AT828" s="120">
        <f t="shared" si="163"/>
        <v>0.16364308306505482</v>
      </c>
      <c r="AU828" s="120">
        <f t="shared" si="164"/>
        <v>0.17752854255319117</v>
      </c>
      <c r="AV828" s="120">
        <f t="shared" si="165"/>
        <v>3.8014717426227891E-3</v>
      </c>
      <c r="AW828" s="120">
        <f t="shared" si="166"/>
        <v>5.8876480101929557E-2</v>
      </c>
      <c r="AX828" s="120">
        <f t="shared" si="167"/>
        <v>1</v>
      </c>
      <c r="AY828" s="120">
        <f>SUMPRODUCT(AN828:AW828,幕後結果_最佳化!$Z$1005:$AI$1005)</f>
        <v>8.2830921182773132E-2</v>
      </c>
      <c r="AZ828" s="120">
        <f>(SUMPRODUCT(AN828:AW828,MMULT(AN828:AW828,幕後結果!$AB$9:$AK$18)))*252</f>
        <v>1.8787652228080862E-2</v>
      </c>
      <c r="BA828" s="120">
        <f t="shared" si="168"/>
        <v>0.13706805692093568</v>
      </c>
      <c r="BB828" s="115">
        <f t="shared" si="169"/>
        <v>0.29132185922651765</v>
      </c>
      <c r="BC828" s="53"/>
      <c r="BD828" s="53"/>
    </row>
    <row r="829" spans="1:56">
      <c r="A829" s="88">
        <v>828</v>
      </c>
      <c r="B829" s="116">
        <v>0.42821143009254259</v>
      </c>
      <c r="C829" s="116">
        <v>5.029654301644193E-2</v>
      </c>
      <c r="D829" s="116">
        <v>0.93815171753430726</v>
      </c>
      <c r="E829" s="116">
        <v>0.3445696548581425</v>
      </c>
      <c r="F829" s="116">
        <v>0.547009746977136</v>
      </c>
      <c r="G829" s="116">
        <v>0.73166119908038629</v>
      </c>
      <c r="H829" s="116">
        <v>0.79062350689848726</v>
      </c>
      <c r="I829" s="116">
        <v>6.6687345616120108E-2</v>
      </c>
      <c r="J829" s="116">
        <v>0.27237706362060154</v>
      </c>
      <c r="K829" s="97">
        <v>0.24443594304095129</v>
      </c>
      <c r="L829" s="98"/>
      <c r="M829" s="99">
        <v>828</v>
      </c>
      <c r="N829" s="119">
        <v>-0.18092956769005875</v>
      </c>
      <c r="O829" s="119">
        <v>-1.6419851288431611</v>
      </c>
      <c r="P829" s="119">
        <v>1.5394414354658339</v>
      </c>
      <c r="Q829" s="119">
        <v>-0.40002336212142126</v>
      </c>
      <c r="R829" s="119">
        <v>0.11810999244716455</v>
      </c>
      <c r="S829" s="119">
        <v>0.61784487123268828</v>
      </c>
      <c r="T829" s="119">
        <v>0.80858658061707067</v>
      </c>
      <c r="U829" s="116">
        <v>-1.5009260435402176</v>
      </c>
      <c r="V829" s="116">
        <v>-0.60563955929928681</v>
      </c>
      <c r="W829" s="91">
        <v>-0.69210421306955394</v>
      </c>
      <c r="X829" s="53"/>
      <c r="Y829" s="92">
        <v>828</v>
      </c>
      <c r="Z829" s="116">
        <f>(幕後結果!$AB$2+幕後結果!$AB$4*幕後結果_最佳化!$N1830)*12/3</f>
        <v>-2.9217171195662195E-2</v>
      </c>
      <c r="AA829" s="116">
        <f>(幕後結果!$AC$2+幕後結果!$AC$4*幕後結果_最佳化!$O1830)*12/3</f>
        <v>-0.88059289449508615</v>
      </c>
      <c r="AB829" s="116">
        <f>(幕後結果!$AD$2+幕後結果!$AD$4*幕後結果_最佳化!$P1830)*12/3</f>
        <v>1.0820188486672182</v>
      </c>
      <c r="AC829" s="116">
        <f>(幕後結果!$AE$2+幕後結果!$AE$4*幕後結果_最佳化!$Q1830)*12/3</f>
        <v>-0.15220884330588155</v>
      </c>
      <c r="AD829" s="116">
        <f>(幕後結果!$AF$2+幕後結果!$AF$4*幕後結果_最佳化!$R1830)*12/3</f>
        <v>-0.18087970243585985</v>
      </c>
      <c r="AE829" s="116">
        <f>(幕後結果!$AG$2+幕後結果!$AG$4*幕後結果_最佳化!$S1830)*12/3</f>
        <v>0.76586335959965446</v>
      </c>
      <c r="AF829" s="116">
        <f>(幕後結果!$AH$2+幕後結果!$AH$4*幕後結果_最佳化!$T1830)*12/3</f>
        <v>0.27345494886626337</v>
      </c>
      <c r="AG829" s="116">
        <f>(幕後結果!$AI$2+幕後結果!$AI$4*幕後結果_最佳化!$U1830)*12/3</f>
        <v>-0.64437658845196777</v>
      </c>
      <c r="AH829" s="116">
        <f>(幕後結果!$AJ$2+幕後結果!$AJ$4*幕後結果_最佳化!$V1830)*12/3</f>
        <v>-0.49541825337951034</v>
      </c>
      <c r="AI829" s="93">
        <f>(幕後結果!$AK$2+幕後結果!$AK$4*幕後結果_最佳化!$W1830)*12/3</f>
        <v>-6.8178552344680954E-2</v>
      </c>
      <c r="AJ829" s="53"/>
      <c r="AK829" s="53"/>
      <c r="AL829" s="53"/>
      <c r="AM829" s="101">
        <v>828</v>
      </c>
      <c r="AN829" s="120">
        <f t="shared" si="157"/>
        <v>9.880902207099182E-2</v>
      </c>
      <c r="AO829" s="120">
        <f t="shared" si="158"/>
        <v>9.2274542002089663E-2</v>
      </c>
      <c r="AP829" s="120">
        <f t="shared" si="159"/>
        <v>0.10985451730845529</v>
      </c>
      <c r="AQ829" s="120">
        <f t="shared" si="160"/>
        <v>8.9498905296362424E-2</v>
      </c>
      <c r="AR829" s="120">
        <f t="shared" si="161"/>
        <v>0.10343320337587161</v>
      </c>
      <c r="AS829" s="120">
        <f t="shared" si="162"/>
        <v>6.4965263130029732E-2</v>
      </c>
      <c r="AT829" s="120">
        <f t="shared" si="163"/>
        <v>0.15952504294481798</v>
      </c>
      <c r="AU829" s="120">
        <f t="shared" si="164"/>
        <v>9.8000290644262175E-2</v>
      </c>
      <c r="AV829" s="120">
        <f t="shared" si="165"/>
        <v>2.5345424980606164E-2</v>
      </c>
      <c r="AW829" s="120">
        <f t="shared" si="166"/>
        <v>0.15829378824651313</v>
      </c>
      <c r="AX829" s="120">
        <f t="shared" si="167"/>
        <v>1</v>
      </c>
      <c r="AY829" s="120">
        <f>SUMPRODUCT(AN829:AW829,幕後結果_最佳化!$Z$1005:$AI$1005)</f>
        <v>8.3271053127584455E-2</v>
      </c>
      <c r="AZ829" s="120">
        <f>(SUMPRODUCT(AN829:AW829,MMULT(AN829:AW829,幕後結果!$AB$9:$AK$18)))*252</f>
        <v>2.511576945506297E-2</v>
      </c>
      <c r="BA829" s="120">
        <f t="shared" si="168"/>
        <v>0.15847955532201297</v>
      </c>
      <c r="BB829" s="115">
        <f t="shared" si="169"/>
        <v>0.25473981830372333</v>
      </c>
      <c r="BC829" s="53"/>
      <c r="BD829" s="53"/>
    </row>
    <row r="830" spans="1:56">
      <c r="A830" s="88">
        <v>829</v>
      </c>
      <c r="B830" s="116">
        <v>0.63245438996472925</v>
      </c>
      <c r="C830" s="116">
        <v>0.4407634279200392</v>
      </c>
      <c r="D830" s="116">
        <v>0.66644701736264622</v>
      </c>
      <c r="E830" s="116">
        <v>0.41178501806820766</v>
      </c>
      <c r="F830" s="116">
        <v>0.35593535027754708</v>
      </c>
      <c r="G830" s="116">
        <v>0.36964135788446217</v>
      </c>
      <c r="H830" s="116">
        <v>0.62810303742483597</v>
      </c>
      <c r="I830" s="116">
        <v>0.53920055562859748</v>
      </c>
      <c r="J830" s="116">
        <v>0.76916692454962665</v>
      </c>
      <c r="K830" s="97">
        <v>0.30173839664041879</v>
      </c>
      <c r="L830" s="98"/>
      <c r="M830" s="99">
        <v>829</v>
      </c>
      <c r="N830" s="119">
        <v>0.33836092049672251</v>
      </c>
      <c r="O830" s="119">
        <v>-0.14903393484438315</v>
      </c>
      <c r="P830" s="119">
        <v>0.43012328146826279</v>
      </c>
      <c r="Q830" s="119">
        <v>-0.22295563420488868</v>
      </c>
      <c r="R830" s="119">
        <v>-0.36934484871408613</v>
      </c>
      <c r="S830" s="119">
        <v>-0.33280336795377069</v>
      </c>
      <c r="T830" s="119">
        <v>0.32683336139473851</v>
      </c>
      <c r="U830" s="116">
        <v>9.8419880774783447E-2</v>
      </c>
      <c r="V830" s="116">
        <v>0.7361060669284416</v>
      </c>
      <c r="W830" s="91">
        <v>-0.51940722610449286</v>
      </c>
      <c r="X830" s="53"/>
      <c r="Y830" s="92">
        <v>829</v>
      </c>
      <c r="Z830" s="116">
        <f>(幕後結果!$AB$2+幕後結果!$AB$4*幕後結果_最佳化!$N1831)*12/3</f>
        <v>0.80330785521792336</v>
      </c>
      <c r="AA830" s="116">
        <f>(幕後結果!$AC$2+幕後結果!$AC$4*幕後結果_最佳化!$O1831)*12/3</f>
        <v>0.16373888810183451</v>
      </c>
      <c r="AB830" s="116">
        <f>(幕後結果!$AD$2+幕後結果!$AD$4*幕後結果_最佳化!$P1831)*12/3</f>
        <v>0.42781455507069682</v>
      </c>
      <c r="AC830" s="116">
        <f>(幕後結果!$AE$2+幕後結果!$AE$4*幕後結果_最佳化!$Q1831)*12/3</f>
        <v>-2.1389112750856559E-3</v>
      </c>
      <c r="AD830" s="116">
        <f>(幕後結果!$AF$2+幕後結果!$AF$4*幕後結果_最佳化!$R1831)*12/3</f>
        <v>-0.51762806926860028</v>
      </c>
      <c r="AE830" s="116">
        <f>(幕後結果!$AG$2+幕後結果!$AG$4*幕後結果_最佳化!$S1831)*12/3</f>
        <v>0.35237908248992533</v>
      </c>
      <c r="AF830" s="116">
        <f>(幕後結果!$AH$2+幕後結果!$AH$4*幕後結果_最佳化!$T1831)*12/3</f>
        <v>0.1434185961598636</v>
      </c>
      <c r="AG830" s="116">
        <f>(幕後結果!$AI$2+幕後結果!$AI$4*幕後結果_最佳化!$U1831)*12/3</f>
        <v>-3.448721942872892E-2</v>
      </c>
      <c r="AH830" s="116">
        <f>(幕後結果!$AJ$2+幕後結果!$AJ$4*幕後結果_最佳化!$V1831)*12/3</f>
        <v>0.12713666561523557</v>
      </c>
      <c r="AI830" s="93">
        <f>(幕後結果!$AK$2+幕後結果!$AK$4*幕後結果_最佳化!$W1831)*12/3</f>
        <v>0.20611239770770076</v>
      </c>
      <c r="AJ830" s="53"/>
      <c r="AK830" s="53"/>
      <c r="AL830" s="53"/>
      <c r="AM830" s="101">
        <v>829</v>
      </c>
      <c r="AN830" s="120">
        <f t="shared" si="157"/>
        <v>0.17566223118951227</v>
      </c>
      <c r="AO830" s="120">
        <f t="shared" si="158"/>
        <v>3.6374823284609031E-2</v>
      </c>
      <c r="AP830" s="120">
        <f t="shared" si="159"/>
        <v>0.11840100286915357</v>
      </c>
      <c r="AQ830" s="120">
        <f t="shared" si="160"/>
        <v>0.14390557091377421</v>
      </c>
      <c r="AR830" s="120">
        <f t="shared" si="161"/>
        <v>7.4274857041395956E-2</v>
      </c>
      <c r="AS830" s="120">
        <f t="shared" si="162"/>
        <v>2.8400724942676342E-2</v>
      </c>
      <c r="AT830" s="120">
        <f t="shared" si="163"/>
        <v>9.0040657066401394E-2</v>
      </c>
      <c r="AU830" s="120">
        <f t="shared" si="164"/>
        <v>0.10691625497174134</v>
      </c>
      <c r="AV830" s="120">
        <f t="shared" si="165"/>
        <v>5.4321373380354657E-2</v>
      </c>
      <c r="AW830" s="120">
        <f t="shared" si="166"/>
        <v>0.1717025043403812</v>
      </c>
      <c r="AX830" s="120">
        <f t="shared" si="167"/>
        <v>1</v>
      </c>
      <c r="AY830" s="120">
        <f>SUMPRODUCT(AN830:AW830,幕後結果_最佳化!$Z$1005:$AI$1005)</f>
        <v>8.122922805151854E-2</v>
      </c>
      <c r="AZ830" s="120">
        <f>(SUMPRODUCT(AN830:AW830,MMULT(AN830:AW830,幕後結果!$AB$9:$AK$18)))*252</f>
        <v>3.8741779021647611E-2</v>
      </c>
      <c r="BA830" s="120">
        <f t="shared" si="168"/>
        <v>0.19682931443676679</v>
      </c>
      <c r="BB830" s="115">
        <f t="shared" si="169"/>
        <v>0.19473333106503377</v>
      </c>
      <c r="BC830" s="53"/>
      <c r="BD830" s="53"/>
    </row>
    <row r="831" spans="1:56">
      <c r="A831" s="88">
        <v>830</v>
      </c>
      <c r="B831" s="116">
        <v>0.17762265061154392</v>
      </c>
      <c r="C831" s="116">
        <v>0.2162853694053164</v>
      </c>
      <c r="D831" s="116">
        <v>0.36419445127782724</v>
      </c>
      <c r="E831" s="116">
        <v>7.9314001657011302E-2</v>
      </c>
      <c r="F831" s="116">
        <v>0.51288285488770935</v>
      </c>
      <c r="G831" s="116">
        <v>0.67100668363412419</v>
      </c>
      <c r="H831" s="116">
        <v>0.44810342658807989</v>
      </c>
      <c r="I831" s="116">
        <v>0.1345039486115629</v>
      </c>
      <c r="J831" s="116">
        <v>0.6355571416508945</v>
      </c>
      <c r="K831" s="97">
        <v>0.10485779050144073</v>
      </c>
      <c r="L831" s="98"/>
      <c r="M831" s="99">
        <v>830</v>
      </c>
      <c r="N831" s="119">
        <v>-0.92446301094879046</v>
      </c>
      <c r="O831" s="119">
        <v>-0.78480017277127834</v>
      </c>
      <c r="P831" s="119">
        <v>-0.34726944617927491</v>
      </c>
      <c r="Q831" s="119">
        <v>-1.4097009527088533</v>
      </c>
      <c r="R831" s="119">
        <v>3.2298142850051621E-2</v>
      </c>
      <c r="S831" s="119">
        <v>0.44269462229145218</v>
      </c>
      <c r="T831" s="119">
        <v>-0.13045449621102392</v>
      </c>
      <c r="U831" s="116">
        <v>-1.105350145523559</v>
      </c>
      <c r="V831" s="116">
        <v>0.3466081573964131</v>
      </c>
      <c r="W831" s="91">
        <v>-1.254347899011574</v>
      </c>
      <c r="X831" s="53"/>
      <c r="Y831" s="92">
        <v>830</v>
      </c>
      <c r="Z831" s="116">
        <f>(幕後結果!$AB$2+幕後結果!$AB$4*幕後結果_最佳化!$N1832)*12/3</f>
        <v>-1.2212478622444667</v>
      </c>
      <c r="AA831" s="116">
        <f>(幕後結果!$AC$2+幕後結果!$AC$4*幕後結果_最佳化!$O1832)*12/3</f>
        <v>-0.22730663148692976</v>
      </c>
      <c r="AB831" s="116">
        <f>(幕後結果!$AD$2+幕後結果!$AD$4*幕後結果_最佳化!$P1832)*12/3</f>
        <v>-0.46659370566639663</v>
      </c>
      <c r="AC831" s="116">
        <f>(幕後結果!$AE$2+幕後結果!$AE$4*幕後結果_最佳化!$Q1832)*12/3</f>
        <v>-1.2002869165285506</v>
      </c>
      <c r="AD831" s="116">
        <f>(幕後結果!$AF$2+幕後結果!$AF$4*幕後結果_最佳化!$R1832)*12/3</f>
        <v>-0.59295061834536411</v>
      </c>
      <c r="AE831" s="116">
        <f>(幕後結果!$AG$2+幕後結果!$AG$4*幕後結果_最佳化!$S1832)*12/3</f>
        <v>0.2587547412253442</v>
      </c>
      <c r="AF831" s="116">
        <f>(幕後結果!$AH$2+幕後結果!$AH$4*幕後結果_最佳化!$T1832)*12/3</f>
        <v>-0.2898939529867966</v>
      </c>
      <c r="AG831" s="116">
        <f>(幕後結果!$AI$2+幕後結果!$AI$4*幕後結果_最佳化!$U1832)*12/3</f>
        <v>-0.52807096708680046</v>
      </c>
      <c r="AH831" s="116">
        <f>(幕後結果!$AJ$2+幕後結果!$AJ$4*幕後結果_最佳化!$V1832)*12/3</f>
        <v>-0.62879095549081032</v>
      </c>
      <c r="AI831" s="93">
        <f>(幕後結果!$AK$2+幕後結果!$AK$4*幕後結果_最佳化!$W1832)*12/3</f>
        <v>-0.72771759999826113</v>
      </c>
      <c r="AJ831" s="53"/>
      <c r="AK831" s="53"/>
      <c r="AL831" s="53"/>
      <c r="AM831" s="101">
        <v>830</v>
      </c>
      <c r="AN831" s="120">
        <f t="shared" si="157"/>
        <v>4.8701071116684626E-2</v>
      </c>
      <c r="AO831" s="120">
        <f t="shared" si="158"/>
        <v>6.2792535455179863E-2</v>
      </c>
      <c r="AP831" s="120">
        <f t="shared" si="159"/>
        <v>0.14467317109596853</v>
      </c>
      <c r="AQ831" s="120">
        <f t="shared" si="160"/>
        <v>0.10047918634298411</v>
      </c>
      <c r="AR831" s="120">
        <f t="shared" si="161"/>
        <v>0.13958550939913603</v>
      </c>
      <c r="AS831" s="120">
        <f t="shared" si="162"/>
        <v>0.10073755592990558</v>
      </c>
      <c r="AT831" s="120">
        <f t="shared" si="163"/>
        <v>6.6263361097978229E-2</v>
      </c>
      <c r="AU831" s="120">
        <f t="shared" si="164"/>
        <v>0.14067577732817196</v>
      </c>
      <c r="AV831" s="120">
        <f t="shared" si="165"/>
        <v>2.8607884989496665E-2</v>
      </c>
      <c r="AW831" s="120">
        <f t="shared" si="166"/>
        <v>0.16748394724449425</v>
      </c>
      <c r="AX831" s="120">
        <f t="shared" si="167"/>
        <v>0.99999999999999989</v>
      </c>
      <c r="AY831" s="120">
        <f>SUMPRODUCT(AN831:AW831,幕後結果_最佳化!$Z$1005:$AI$1005)</f>
        <v>6.8497647284244692E-2</v>
      </c>
      <c r="AZ831" s="120">
        <f>(SUMPRODUCT(AN831:AW831,MMULT(AN831:AW831,幕後結果!$AB$9:$AK$18)))*252</f>
        <v>2.3336589360511254E-2</v>
      </c>
      <c r="BA831" s="120">
        <f t="shared" si="168"/>
        <v>0.15276318064413053</v>
      </c>
      <c r="BB831" s="115">
        <f t="shared" si="169"/>
        <v>0.16756424667456807</v>
      </c>
      <c r="BC831" s="53"/>
      <c r="BD831" s="53"/>
    </row>
    <row r="832" spans="1:56">
      <c r="A832" s="88">
        <v>831</v>
      </c>
      <c r="B832" s="116">
        <v>0.53689498661048463</v>
      </c>
      <c r="C832" s="116">
        <v>0.44494912494301819</v>
      </c>
      <c r="D832" s="116">
        <v>7.8428538118510804E-2</v>
      </c>
      <c r="E832" s="116">
        <v>0.18704898127913361</v>
      </c>
      <c r="F832" s="116">
        <v>0.9449451794990964</v>
      </c>
      <c r="G832" s="116">
        <v>0.36317728297541407</v>
      </c>
      <c r="H832" s="116">
        <v>0.41863100999562874</v>
      </c>
      <c r="I832" s="116">
        <v>0.45780108107779682</v>
      </c>
      <c r="J832" s="116">
        <v>0.98482062877405352</v>
      </c>
      <c r="K832" s="97">
        <v>4.9615603488262217E-2</v>
      </c>
      <c r="L832" s="98"/>
      <c r="M832" s="99">
        <v>831</v>
      </c>
      <c r="N832" s="119">
        <v>9.2614244669983248E-2</v>
      </c>
      <c r="O832" s="119">
        <v>-0.13843295946658007</v>
      </c>
      <c r="P832" s="119">
        <v>-1.415721447807551</v>
      </c>
      <c r="Q832" s="119">
        <v>-0.88882346567220638</v>
      </c>
      <c r="R832" s="119">
        <v>1.5977005289363759</v>
      </c>
      <c r="S832" s="119">
        <v>-0.3499788558939867</v>
      </c>
      <c r="T832" s="119">
        <v>-0.20539692828526832</v>
      </c>
      <c r="U832" s="116">
        <v>-0.10597503204269844</v>
      </c>
      <c r="V832" s="116">
        <v>2.1653780911472156</v>
      </c>
      <c r="W832" s="91">
        <v>-1.6485922038849594</v>
      </c>
      <c r="X832" s="53"/>
      <c r="Y832" s="92">
        <v>831</v>
      </c>
      <c r="Z832" s="116">
        <f>(幕後結果!$AB$2+幕後結果!$AB$4*幕後結果_最佳化!$N1833)*12/3</f>
        <v>0.40932748693103332</v>
      </c>
      <c r="AA832" s="116">
        <f>(幕後結果!$AC$2+幕後結果!$AC$4*幕後結果_最佳化!$O1833)*12/3</f>
        <v>0.18400772757902448</v>
      </c>
      <c r="AB832" s="116">
        <f>(幕後結果!$AD$2+幕後結果!$AD$4*幕後結果_最佳化!$P1833)*12/3</f>
        <v>-1.0455524793002884</v>
      </c>
      <c r="AC832" s="116">
        <f>(幕後結果!$AE$2+幕後結果!$AE$4*幕後結果_最佳化!$Q1833)*12/3</f>
        <v>-0.76725357002387129</v>
      </c>
      <c r="AD832" s="116">
        <f>(幕後結果!$AF$2+幕後結果!$AF$4*幕後結果_最佳化!$R1833)*12/3</f>
        <v>0.30424872281206272</v>
      </c>
      <c r="AE832" s="116">
        <f>(幕後結果!$AG$2+幕後結果!$AG$4*幕後結果_最佳化!$S1833)*12/3</f>
        <v>-5.5738344777079951E-2</v>
      </c>
      <c r="AF832" s="116">
        <f>(幕後結果!$AH$2+幕後結果!$AH$4*幕後結果_最佳化!$T1833)*12/3</f>
        <v>-0.13642349857029085</v>
      </c>
      <c r="AG832" s="116">
        <f>(幕後結果!$AI$2+幕後結果!$AI$4*幕後結果_最佳化!$U1833)*12/3</f>
        <v>4.1264332811617205E-2</v>
      </c>
      <c r="AH832" s="116">
        <f>(幕後結果!$AJ$2+幕後結果!$AJ$4*幕後結果_最佳化!$V1833)*12/3</f>
        <v>0.50419196085155815</v>
      </c>
      <c r="AI832" s="93">
        <f>(幕後結果!$AK$2+幕後結果!$AK$4*幕後結果_最佳化!$W1833)*12/3</f>
        <v>-0.34068328627677724</v>
      </c>
      <c r="AJ832" s="53"/>
      <c r="AK832" s="53"/>
      <c r="AL832" s="53"/>
      <c r="AM832" s="101">
        <v>831</v>
      </c>
      <c r="AN832" s="120">
        <f t="shared" si="157"/>
        <v>0.12581030717493408</v>
      </c>
      <c r="AO832" s="120">
        <f t="shared" si="158"/>
        <v>0.15137580718672738</v>
      </c>
      <c r="AP832" s="120">
        <f t="shared" si="159"/>
        <v>0.16915709380300245</v>
      </c>
      <c r="AQ832" s="120">
        <f t="shared" si="160"/>
        <v>1.7005580963578262E-2</v>
      </c>
      <c r="AR832" s="120">
        <f t="shared" si="161"/>
        <v>9.961382536910654E-2</v>
      </c>
      <c r="AS832" s="120">
        <f t="shared" si="162"/>
        <v>0.10088143896638094</v>
      </c>
      <c r="AT832" s="120">
        <f t="shared" si="163"/>
        <v>3.0007658808410199E-2</v>
      </c>
      <c r="AU832" s="120">
        <f t="shared" si="164"/>
        <v>0.16157232530796034</v>
      </c>
      <c r="AV832" s="120">
        <f t="shared" si="165"/>
        <v>5.0720712924214553E-2</v>
      </c>
      <c r="AW832" s="120">
        <f t="shared" si="166"/>
        <v>9.3855249495685383E-2</v>
      </c>
      <c r="AX832" s="120">
        <f t="shared" si="167"/>
        <v>1</v>
      </c>
      <c r="AY832" s="120">
        <f>SUMPRODUCT(AN832:AW832,幕後結果_最佳化!$Z$1005:$AI$1005)</f>
        <v>0.10632012939466962</v>
      </c>
      <c r="AZ832" s="120">
        <f>(SUMPRODUCT(AN832:AW832,MMULT(AN832:AW832,幕後結果!$AB$9:$AK$18)))*252</f>
        <v>2.8771794392434425E-2</v>
      </c>
      <c r="BA832" s="120">
        <f t="shared" si="168"/>
        <v>0.16962250555994751</v>
      </c>
      <c r="BB832" s="115">
        <f t="shared" si="169"/>
        <v>0.37388982779915286</v>
      </c>
      <c r="BC832" s="53"/>
      <c r="BD832" s="53"/>
    </row>
    <row r="833" spans="1:56">
      <c r="A833" s="88">
        <v>832</v>
      </c>
      <c r="B833" s="116">
        <v>0.75272727895726499</v>
      </c>
      <c r="C833" s="116">
        <v>9.6590787281228829E-2</v>
      </c>
      <c r="D833" s="116">
        <v>0.85336641976802485</v>
      </c>
      <c r="E833" s="116">
        <v>0.3932957585168686</v>
      </c>
      <c r="F833" s="116">
        <v>9.5454729121622117E-2</v>
      </c>
      <c r="G833" s="116">
        <v>0.22944925822255313</v>
      </c>
      <c r="H833" s="116">
        <v>0.90618485723485009</v>
      </c>
      <c r="I833" s="116">
        <v>0.93512839265258152</v>
      </c>
      <c r="J833" s="116">
        <v>0.85877302526063692</v>
      </c>
      <c r="K833" s="97">
        <v>0.73051982295891382</v>
      </c>
      <c r="L833" s="98"/>
      <c r="M833" s="99">
        <v>832</v>
      </c>
      <c r="N833" s="119">
        <v>0.68309717235301171</v>
      </c>
      <c r="O833" s="119">
        <v>-1.3012246370271503</v>
      </c>
      <c r="P833" s="119">
        <v>1.0509813392436942</v>
      </c>
      <c r="Q833" s="119">
        <v>-0.27073934052777338</v>
      </c>
      <c r="R833" s="119">
        <v>-1.3078934300297322</v>
      </c>
      <c r="S833" s="119">
        <v>-0.74066181677153198</v>
      </c>
      <c r="T833" s="119">
        <v>1.3176217959967025</v>
      </c>
      <c r="U833" s="116">
        <v>1.5151152723442201</v>
      </c>
      <c r="V833" s="116">
        <v>1.0748230703765338</v>
      </c>
      <c r="W833" s="91">
        <v>0.61438589525955878</v>
      </c>
      <c r="X833" s="53"/>
      <c r="Y833" s="92">
        <v>832</v>
      </c>
      <c r="Z833" s="116">
        <f>(幕後結果!$AB$2+幕後結果!$AB$4*幕後結果_最佳化!$N1834)*12/3</f>
        <v>1.3559880288612105</v>
      </c>
      <c r="AA833" s="116">
        <f>(幕後結果!$AC$2+幕後結果!$AC$4*幕後結果_最佳化!$O1834)*12/3</f>
        <v>-0.68064384858923022</v>
      </c>
      <c r="AB833" s="116">
        <f>(幕後結果!$AD$2+幕後結果!$AD$4*幕後結果_最佳化!$P1834)*12/3</f>
        <v>0.90007436362499194</v>
      </c>
      <c r="AC833" s="116">
        <f>(幕後結果!$AE$2+幕後結果!$AE$4*幕後結果_最佳化!$Q1834)*12/3</f>
        <v>2.7695500985831078E-2</v>
      </c>
      <c r="AD833" s="116">
        <f>(幕後結果!$AF$2+幕後結果!$AF$4*幕後結果_最佳化!$R1834)*12/3</f>
        <v>-0.89661478465496247</v>
      </c>
      <c r="AE833" s="116">
        <f>(幕後結果!$AG$2+幕後結果!$AG$4*幕後結果_最佳化!$S1834)*12/3</f>
        <v>0.12124347907718047</v>
      </c>
      <c r="AF833" s="116">
        <f>(幕後結果!$AH$2+幕後結果!$AH$4*幕後結果_最佳化!$T1834)*12/3</f>
        <v>0.51676255913919544</v>
      </c>
      <c r="AG833" s="116">
        <f>(幕後結果!$AI$2+幕後結果!$AI$4*幕後結果_最佳化!$U1834)*12/3</f>
        <v>0.18725237759657906</v>
      </c>
      <c r="AH833" s="116">
        <f>(幕後結果!$AJ$2+幕後結果!$AJ$4*幕後結果_最佳化!$V1834)*12/3</f>
        <v>0.58234786449545362</v>
      </c>
      <c r="AI833" s="93">
        <f>(幕後結果!$AK$2+幕後結果!$AK$4*幕後結果_最佳化!$W1834)*12/3</f>
        <v>1.2575048017554435</v>
      </c>
      <c r="AJ833" s="53"/>
      <c r="AK833" s="53"/>
      <c r="AL833" s="53"/>
      <c r="AM833" s="101">
        <v>832</v>
      </c>
      <c r="AN833" s="120">
        <f t="shared" si="157"/>
        <v>3.9642782010973258E-2</v>
      </c>
      <c r="AO833" s="120">
        <f t="shared" si="158"/>
        <v>8.9439699867241693E-2</v>
      </c>
      <c r="AP833" s="120">
        <f t="shared" si="159"/>
        <v>0.10062504792814841</v>
      </c>
      <c r="AQ833" s="120">
        <f t="shared" si="160"/>
        <v>6.0009068828095355E-2</v>
      </c>
      <c r="AR833" s="120">
        <f t="shared" si="161"/>
        <v>0.198309250873931</v>
      </c>
      <c r="AS833" s="120">
        <f t="shared" si="162"/>
        <v>7.2414751131060759E-2</v>
      </c>
      <c r="AT833" s="120">
        <f t="shared" si="163"/>
        <v>0.11246244680308103</v>
      </c>
      <c r="AU833" s="120">
        <f t="shared" si="164"/>
        <v>0.10347039981019208</v>
      </c>
      <c r="AV833" s="120">
        <f t="shared" si="165"/>
        <v>6.6501181812912133E-2</v>
      </c>
      <c r="AW833" s="120">
        <f t="shared" si="166"/>
        <v>0.15712537093436427</v>
      </c>
      <c r="AX833" s="120">
        <f t="shared" si="167"/>
        <v>1</v>
      </c>
      <c r="AY833" s="120">
        <f>SUMPRODUCT(AN833:AW833,幕後結果_最佳化!$Z$1005:$AI$1005)</f>
        <v>1.5675761941256326E-2</v>
      </c>
      <c r="AZ833" s="120">
        <f>(SUMPRODUCT(AN833:AW833,MMULT(AN833:AW833,幕後結果!$AB$9:$AK$18)))*252</f>
        <v>2.1257499488963955E-2</v>
      </c>
      <c r="BA833" s="120">
        <f t="shared" si="168"/>
        <v>0.1457995181369402</v>
      </c>
      <c r="BB833" s="115">
        <f t="shared" si="169"/>
        <v>-0.1867237862416917</v>
      </c>
      <c r="BC833" s="53"/>
      <c r="BD833" s="53"/>
    </row>
    <row r="834" spans="1:56">
      <c r="A834" s="88">
        <v>833</v>
      </c>
      <c r="B834" s="116">
        <v>0.71499771385717548</v>
      </c>
      <c r="C834" s="116">
        <v>0.25945175827353917</v>
      </c>
      <c r="D834" s="116">
        <v>0.22214022389127441</v>
      </c>
      <c r="E834" s="116">
        <v>0.96403758261832762</v>
      </c>
      <c r="F834" s="116">
        <v>0.65003444989598758</v>
      </c>
      <c r="G834" s="116">
        <v>0.28573013240825373</v>
      </c>
      <c r="H834" s="116">
        <v>8.2556375177745611E-2</v>
      </c>
      <c r="I834" s="116">
        <v>0.6745298311478114</v>
      </c>
      <c r="J834" s="116">
        <v>0.5476884186466191</v>
      </c>
      <c r="K834" s="97">
        <v>0.26835558670341775</v>
      </c>
      <c r="L834" s="98"/>
      <c r="M834" s="99">
        <v>833</v>
      </c>
      <c r="N834" s="119">
        <v>0.56804476451006736</v>
      </c>
      <c r="O834" s="119">
        <v>-0.64503652469736206</v>
      </c>
      <c r="P834" s="119">
        <v>-0.76498504861155858</v>
      </c>
      <c r="Q834" s="119">
        <v>1.7995935849774674</v>
      </c>
      <c r="R834" s="119">
        <v>0.38541347560290951</v>
      </c>
      <c r="S834" s="119">
        <v>-0.56590220167000849</v>
      </c>
      <c r="T834" s="119">
        <v>-1.3880797884956948</v>
      </c>
      <c r="U834" s="116">
        <v>0.45245624221176567</v>
      </c>
      <c r="V834" s="116">
        <v>0.11982325137730958</v>
      </c>
      <c r="W834" s="91">
        <v>-0.61779394789746989</v>
      </c>
      <c r="X834" s="53"/>
      <c r="Y834" s="92">
        <v>833</v>
      </c>
      <c r="Z834" s="116">
        <f>(幕後結果!$AB$2+幕後結果!$AB$4*幕後結果_最佳化!$N1835)*12/3</f>
        <v>1.1715363374527175</v>
      </c>
      <c r="AA834" s="116">
        <f>(幕後結果!$AC$2+幕後結果!$AC$4*幕後結果_最佳化!$O1835)*12/3</f>
        <v>-0.20394486097110742</v>
      </c>
      <c r="AB834" s="116">
        <f>(幕後結果!$AD$2+幕後結果!$AD$4*幕後結果_最佳化!$P1835)*12/3</f>
        <v>-0.48156462743579098</v>
      </c>
      <c r="AC834" s="116">
        <f>(幕後結果!$AE$2+幕後結果!$AE$4*幕後結果_最佳化!$Q1835)*12/3</f>
        <v>1.3351652434078656</v>
      </c>
      <c r="AD834" s="116">
        <f>(幕後結果!$AF$2+幕後結果!$AF$4*幕後結果_最佳化!$R1835)*12/3</f>
        <v>-0.18993426866690713</v>
      </c>
      <c r="AE834" s="116">
        <f>(幕後結果!$AG$2+幕後結果!$AG$4*幕後結果_最佳化!$S1835)*12/3</f>
        <v>0.605265835691978</v>
      </c>
      <c r="AF834" s="116">
        <f>(幕後結果!$AH$2+幕後結果!$AH$4*幕後結果_最佳化!$T1835)*12/3</f>
        <v>-0.66860282212770983</v>
      </c>
      <c r="AG834" s="116">
        <f>(幕後結果!$AI$2+幕後結果!$AI$4*幕後結果_最佳化!$U1835)*12/3</f>
        <v>0.19691465134349115</v>
      </c>
      <c r="AH834" s="116">
        <f>(幕後結果!$AJ$2+幕後結果!$AJ$4*幕後結果_最佳化!$V1835)*12/3</f>
        <v>-0.31901026212166689</v>
      </c>
      <c r="AI834" s="93">
        <f>(幕後結果!$AK$2+幕後結果!$AK$4*幕後結果_最佳化!$W1835)*12/3</f>
        <v>-2.3996101675638426E-2</v>
      </c>
      <c r="AJ834" s="53"/>
      <c r="AK834" s="53"/>
      <c r="AL834" s="53"/>
      <c r="AM834" s="101">
        <v>833</v>
      </c>
      <c r="AN834" s="120">
        <f t="shared" si="157"/>
        <v>0.1129870521039856</v>
      </c>
      <c r="AO834" s="120">
        <f t="shared" si="158"/>
        <v>0.112616665621805</v>
      </c>
      <c r="AP834" s="120">
        <f t="shared" si="159"/>
        <v>8.3072311125677326E-2</v>
      </c>
      <c r="AQ834" s="120">
        <f t="shared" si="160"/>
        <v>0.14278032381526817</v>
      </c>
      <c r="AR834" s="120">
        <f t="shared" si="161"/>
        <v>4.307250358041901E-2</v>
      </c>
      <c r="AS834" s="120">
        <f t="shared" si="162"/>
        <v>0.14659397863645546</v>
      </c>
      <c r="AT834" s="120">
        <f t="shared" si="163"/>
        <v>8.4692492586911361E-2</v>
      </c>
      <c r="AU834" s="120">
        <f t="shared" si="164"/>
        <v>0.12559456931527216</v>
      </c>
      <c r="AV834" s="120">
        <f t="shared" si="165"/>
        <v>3.0971220239207786E-2</v>
      </c>
      <c r="AW834" s="120">
        <f t="shared" si="166"/>
        <v>0.11761888297499823</v>
      </c>
      <c r="AX834" s="120">
        <f t="shared" si="167"/>
        <v>1.0000000000000002</v>
      </c>
      <c r="AY834" s="120">
        <f>SUMPRODUCT(AN834:AW834,幕後結果_最佳化!$Z$1005:$AI$1005)</f>
        <v>0.15655466720299094</v>
      </c>
      <c r="AZ834" s="120">
        <f>(SUMPRODUCT(AN834:AW834,MMULT(AN834:AW834,幕後結果!$AB$9:$AK$18)))*252</f>
        <v>2.7588564908515027E-2</v>
      </c>
      <c r="BA834" s="120">
        <f t="shared" si="168"/>
        <v>0.16609805811181244</v>
      </c>
      <c r="BB834" s="115">
        <f t="shared" si="169"/>
        <v>0.68426246817697223</v>
      </c>
      <c r="BC834" s="53"/>
      <c r="BD834" s="53"/>
    </row>
    <row r="835" spans="1:56">
      <c r="A835" s="88">
        <v>834</v>
      </c>
      <c r="B835" s="116">
        <v>0.6065276832935742</v>
      </c>
      <c r="C835" s="116">
        <v>0.83819848344713743</v>
      </c>
      <c r="D835" s="116">
        <v>0.76973909927200701</v>
      </c>
      <c r="E835" s="116">
        <v>0.29529233637562413</v>
      </c>
      <c r="F835" s="116">
        <v>8.3098799292796066E-2</v>
      </c>
      <c r="G835" s="116">
        <v>0.78427286981089384</v>
      </c>
      <c r="H835" s="116">
        <v>0.42332693333715432</v>
      </c>
      <c r="I835" s="116">
        <v>0.53899301751077155</v>
      </c>
      <c r="J835" s="116">
        <v>0.22595885243195002</v>
      </c>
      <c r="K835" s="97">
        <v>0.60819739159905062</v>
      </c>
      <c r="L835" s="98"/>
      <c r="M835" s="99">
        <v>834</v>
      </c>
      <c r="N835" s="119">
        <v>0.2702802824063183</v>
      </c>
      <c r="O835" s="119">
        <v>0.98708079245063918</v>
      </c>
      <c r="P835" s="119">
        <v>0.73798790096626943</v>
      </c>
      <c r="Q835" s="119">
        <v>-0.53798895660580859</v>
      </c>
      <c r="R835" s="119">
        <v>-1.384525522784021</v>
      </c>
      <c r="S835" s="119">
        <v>0.78670553980964908</v>
      </c>
      <c r="T835" s="119">
        <v>-0.19338959108993675</v>
      </c>
      <c r="U835" s="116">
        <v>9.7897147619455324E-2</v>
      </c>
      <c r="V835" s="116">
        <v>-0.75222176836181853</v>
      </c>
      <c r="W835" s="91">
        <v>0.27462388143280164</v>
      </c>
      <c r="X835" s="53"/>
      <c r="Y835" s="92">
        <v>834</v>
      </c>
      <c r="Z835" s="116">
        <f>(幕後結果!$AB$2+幕後結果!$AB$4*幕後結果_最佳化!$N1836)*12/3</f>
        <v>0.69416117082096029</v>
      </c>
      <c r="AA835" s="116">
        <f>(幕後結果!$AC$2+幕後結果!$AC$4*幕後結果_最佳化!$O1836)*12/3</f>
        <v>0.98233210376391999</v>
      </c>
      <c r="AB835" s="116">
        <f>(幕後結果!$AD$2+幕後結果!$AD$4*幕後結果_最佳化!$P1836)*12/3</f>
        <v>0.72674017548897829</v>
      </c>
      <c r="AC835" s="116">
        <f>(幕後結果!$AE$2+幕後結果!$AE$4*幕後結果_最佳化!$Q1836)*12/3</f>
        <v>-0.13797438888811342</v>
      </c>
      <c r="AD835" s="116">
        <f>(幕後結果!$AF$2+幕後結果!$AF$4*幕後結果_最佳化!$R1836)*12/3</f>
        <v>-1.0672914070816883</v>
      </c>
      <c r="AE835" s="116">
        <f>(幕後結果!$AG$2+幕後結果!$AG$4*幕後結果_最佳化!$S1836)*12/3</f>
        <v>1.0887576146766369</v>
      </c>
      <c r="AF835" s="116">
        <f>(幕後結果!$AH$2+幕後結果!$AH$4*幕後結果_最佳化!$T1836)*12/3</f>
        <v>-4.7208608555865755E-2</v>
      </c>
      <c r="AG835" s="116">
        <f>(幕後結果!$AI$2+幕後結果!$AI$4*幕後結果_最佳化!$U1836)*12/3</f>
        <v>0.12312909609928609</v>
      </c>
      <c r="AH835" s="116">
        <f>(幕後結果!$AJ$2+幕後結果!$AJ$4*幕後結果_最佳化!$V1836)*12/3</f>
        <v>-0.56157426255770981</v>
      </c>
      <c r="AI835" s="93">
        <f>(幕後結果!$AK$2+幕後結果!$AK$4*幕後結果_最佳化!$W1836)*12/3</f>
        <v>0.23175374608959812</v>
      </c>
      <c r="AJ835" s="53"/>
      <c r="AK835" s="53"/>
      <c r="AL835" s="53"/>
      <c r="AM835" s="101">
        <v>834</v>
      </c>
      <c r="AN835" s="120">
        <f t="shared" si="157"/>
        <v>2.6521267345785369E-4</v>
      </c>
      <c r="AO835" s="120">
        <f t="shared" si="158"/>
        <v>0.15684274413340804</v>
      </c>
      <c r="AP835" s="120">
        <f t="shared" si="159"/>
        <v>0.22762410666271912</v>
      </c>
      <c r="AQ835" s="120">
        <f t="shared" si="160"/>
        <v>3.2800671416411929E-2</v>
      </c>
      <c r="AR835" s="120">
        <f t="shared" si="161"/>
        <v>6.3680192661705229E-2</v>
      </c>
      <c r="AS835" s="120">
        <f t="shared" si="162"/>
        <v>0.17919322514494215</v>
      </c>
      <c r="AT835" s="120">
        <f t="shared" si="163"/>
        <v>0.17784351324968153</v>
      </c>
      <c r="AU835" s="120">
        <f t="shared" si="164"/>
        <v>9.7079773975474834E-2</v>
      </c>
      <c r="AV835" s="120">
        <f t="shared" si="165"/>
        <v>3.4688274206443818E-2</v>
      </c>
      <c r="AW835" s="120">
        <f t="shared" si="166"/>
        <v>2.9982285875755542E-2</v>
      </c>
      <c r="AX835" s="120">
        <f t="shared" si="167"/>
        <v>1</v>
      </c>
      <c r="AY835" s="120">
        <f>SUMPRODUCT(AN835:AW835,幕後結果_最佳化!$Z$1005:$AI$1005)</f>
        <v>0.11681172102123717</v>
      </c>
      <c r="AZ835" s="120">
        <f>(SUMPRODUCT(AN835:AW835,MMULT(AN835:AW835,幕後結果!$AB$9:$AK$18)))*252</f>
        <v>2.1926561326412176E-2</v>
      </c>
      <c r="BA835" s="120">
        <f t="shared" si="168"/>
        <v>0.14807620108043079</v>
      </c>
      <c r="BB835" s="115">
        <f t="shared" si="169"/>
        <v>0.49914652376238644</v>
      </c>
      <c r="BC835" s="53"/>
      <c r="BD835" s="53"/>
    </row>
    <row r="836" spans="1:56">
      <c r="A836" s="88">
        <v>835</v>
      </c>
      <c r="B836" s="116">
        <v>0.54516128230480598</v>
      </c>
      <c r="C836" s="116">
        <v>0.90843349543404228</v>
      </c>
      <c r="D836" s="116">
        <v>0.41868855729748544</v>
      </c>
      <c r="E836" s="116">
        <v>0.21349802208194735</v>
      </c>
      <c r="F836" s="116">
        <v>0.88630127370167133</v>
      </c>
      <c r="G836" s="116">
        <v>0.49807460371036183</v>
      </c>
      <c r="H836" s="116">
        <v>0.43503186323802212</v>
      </c>
      <c r="I836" s="116">
        <v>0.89391526523640463</v>
      </c>
      <c r="J836" s="116">
        <v>0.20893131298225454</v>
      </c>
      <c r="K836" s="97">
        <v>0.76523956542572735</v>
      </c>
      <c r="L836" s="98"/>
      <c r="M836" s="99">
        <v>835</v>
      </c>
      <c r="N836" s="119">
        <v>0.11344541591935495</v>
      </c>
      <c r="O836" s="119">
        <v>1.3311702161258085</v>
      </c>
      <c r="P836" s="119">
        <v>-0.20524960570492345</v>
      </c>
      <c r="Q836" s="119">
        <v>-0.79434254188603981</v>
      </c>
      <c r="R836" s="119">
        <v>1.2070900856906328</v>
      </c>
      <c r="S836" s="119">
        <v>-4.82627151571854E-3</v>
      </c>
      <c r="T836" s="119">
        <v>-0.1635775406680548</v>
      </c>
      <c r="U836" s="116">
        <v>1.2476221320757557</v>
      </c>
      <c r="V836" s="116">
        <v>-0.8101349380846492</v>
      </c>
      <c r="W836" s="91">
        <v>0.72325884988866063</v>
      </c>
      <c r="X836" s="53"/>
      <c r="Y836" s="92">
        <v>835</v>
      </c>
      <c r="Z836" s="116">
        <f>(幕後結果!$AB$2+幕後結果!$AB$4*幕後結果_最佳化!$N1837)*12/3</f>
        <v>0.44272396113791562</v>
      </c>
      <c r="AA836" s="116">
        <f>(幕後結果!$AC$2+幕後結果!$AC$4*幕後結果_最佳化!$O1837)*12/3</f>
        <v>1.237274574803084</v>
      </c>
      <c r="AB836" s="116">
        <f>(幕後結果!$AD$2+幕後結果!$AD$4*幕後結果_最佳化!$P1837)*12/3</f>
        <v>-1.0088231625844955E-2</v>
      </c>
      <c r="AC836" s="116">
        <f>(幕後結果!$AE$2+幕後結果!$AE$4*幕後結果_最佳化!$Q1837)*12/3</f>
        <v>-0.45224584935521811</v>
      </c>
      <c r="AD836" s="116">
        <f>(幕後結果!$AF$2+幕後結果!$AF$4*幕後結果_最佳化!$R1837)*12/3</f>
        <v>0.22524069656888157</v>
      </c>
      <c r="AE836" s="116">
        <f>(幕後結果!$AG$2+幕後結果!$AG$4*幕後結果_最佳化!$S1837)*12/3</f>
        <v>0.39066008477725295</v>
      </c>
      <c r="AF836" s="116">
        <f>(幕後結果!$AH$2+幕後結果!$AH$4*幕後結果_最佳化!$T1837)*12/3</f>
        <v>6.6980553323526537E-2</v>
      </c>
      <c r="AG836" s="116">
        <f>(幕後結果!$AI$2+幕後結果!$AI$4*幕後結果_最佳化!$U1837)*12/3</f>
        <v>0.76723072643689905</v>
      </c>
      <c r="AH836" s="116">
        <f>(幕後結果!$AJ$2+幕後結果!$AJ$4*幕後結果_最佳化!$V1837)*12/3</f>
        <v>-0.21924945916596195</v>
      </c>
      <c r="AI836" s="93">
        <f>(幕後結果!$AK$2+幕後結果!$AK$4*幕後結果_最佳化!$W1837)*12/3</f>
        <v>0.65689860111874721</v>
      </c>
      <c r="AJ836" s="53"/>
      <c r="AK836" s="53"/>
      <c r="AL836" s="53"/>
      <c r="AM836" s="101">
        <v>835</v>
      </c>
      <c r="AN836" s="120">
        <f t="shared" ref="AN836:AN899" si="170">B1837/SUM($B1837:$K1837)</f>
        <v>8.9742097184837263E-2</v>
      </c>
      <c r="AO836" s="120">
        <f t="shared" ref="AO836:AO899" si="171">C1837/SUM($B1837:$K1837)</f>
        <v>6.3865701025652644E-2</v>
      </c>
      <c r="AP836" s="120">
        <f t="shared" ref="AP836:AP899" si="172">D1837/SUM($B1837:$K1837)</f>
        <v>0.17542886766409907</v>
      </c>
      <c r="AQ836" s="120">
        <f t="shared" ref="AQ836:AQ899" si="173">E1837/SUM($B1837:$K1837)</f>
        <v>0.11883347572612549</v>
      </c>
      <c r="AR836" s="120">
        <f t="shared" ref="AR836:AR899" si="174">F1837/SUM($B1837:$K1837)</f>
        <v>8.5547060767028033E-2</v>
      </c>
      <c r="AS836" s="120">
        <f t="shared" ref="AS836:AS899" si="175">G1837/SUM($B1837:$K1837)</f>
        <v>5.0831227528131961E-2</v>
      </c>
      <c r="AT836" s="120">
        <f t="shared" ref="AT836:AT899" si="176">H1837/SUM($B1837:$K1837)</f>
        <v>0.21712957437426011</v>
      </c>
      <c r="AU836" s="120">
        <f t="shared" ref="AU836:AU899" si="177">I1837/SUM($B1837:$K1837)</f>
        <v>0.17637196308938968</v>
      </c>
      <c r="AV836" s="120">
        <f t="shared" ref="AV836:AV899" si="178">J1837/SUM($B1837:$K1837)</f>
        <v>1.2001891854260927E-2</v>
      </c>
      <c r="AW836" s="120">
        <f t="shared" ref="AW836:AW899" si="179">K1837/SUM($B1837:$K1837)</f>
        <v>1.0248140786214728E-2</v>
      </c>
      <c r="AX836" s="120">
        <f t="shared" ref="AX836:AX899" si="180">SUM(AN836:AW836)</f>
        <v>0.99999999999999989</v>
      </c>
      <c r="AY836" s="120">
        <f>SUMPRODUCT(AN836:AW836,幕後結果_最佳化!$Z$1005:$AI$1005)</f>
        <v>4.2373217363219501E-2</v>
      </c>
      <c r="AZ836" s="120">
        <f>(SUMPRODUCT(AN836:AW836,MMULT(AN836:AW836,幕後結果!$AB$9:$AK$18)))*252</f>
        <v>2.4525776638559704E-2</v>
      </c>
      <c r="BA836" s="120">
        <f t="shared" ref="BA836:BA899" si="181">AZ836^0.5</f>
        <v>0.1566070772301166</v>
      </c>
      <c r="BB836" s="115">
        <f t="shared" ref="BB836:BB899" si="182">(AY836-$BC$2)/$BA836</f>
        <v>-3.363721781273343E-3</v>
      </c>
      <c r="BC836" s="53"/>
      <c r="BD836" s="53"/>
    </row>
    <row r="837" spans="1:56">
      <c r="A837" s="88">
        <v>836</v>
      </c>
      <c r="B837" s="116">
        <v>9.3087416575807325E-2</v>
      </c>
      <c r="C837" s="116">
        <v>0.27024931330945035</v>
      </c>
      <c r="D837" s="116">
        <v>0.40027811075770359</v>
      </c>
      <c r="E837" s="116">
        <v>2.1146312919771315E-2</v>
      </c>
      <c r="F837" s="116">
        <v>0.82229630573306522</v>
      </c>
      <c r="G837" s="116">
        <v>0.55160507145250048</v>
      </c>
      <c r="H837" s="116">
        <v>0.93123242512667548</v>
      </c>
      <c r="I837" s="116">
        <v>3.4866952275627305E-2</v>
      </c>
      <c r="J837" s="116">
        <v>0.67653548119579265</v>
      </c>
      <c r="K837" s="97">
        <v>0.55791885469793479</v>
      </c>
      <c r="L837" s="98"/>
      <c r="M837" s="99">
        <v>836</v>
      </c>
      <c r="N837" s="119">
        <v>-1.3219799330819995</v>
      </c>
      <c r="O837" s="119">
        <v>-0.612059145174913</v>
      </c>
      <c r="P837" s="119">
        <v>-0.25262731331018706</v>
      </c>
      <c r="Q837" s="119">
        <v>-2.0306291751791381</v>
      </c>
      <c r="R837" s="119">
        <v>0.92415160464631918</v>
      </c>
      <c r="S837" s="119">
        <v>0.1297176004295599</v>
      </c>
      <c r="T837" s="119">
        <v>1.485032746619094</v>
      </c>
      <c r="U837" s="116">
        <v>-1.8136352188040619</v>
      </c>
      <c r="V837" s="116">
        <v>0.4580325759148719</v>
      </c>
      <c r="W837" s="91">
        <v>0.14569484555119999</v>
      </c>
      <c r="X837" s="53"/>
      <c r="Y837" s="92">
        <v>836</v>
      </c>
      <c r="Z837" s="116">
        <f>(幕後結果!$AB$2+幕後結果!$AB$4*幕後結果_最佳化!$N1838)*12/3</f>
        <v>-1.8585458556168419</v>
      </c>
      <c r="AA837" s="116">
        <f>(幕後結果!$AC$2+幕後結果!$AC$4*幕後結果_最佳化!$O1838)*12/3</f>
        <v>-8.2892594974817047E-2</v>
      </c>
      <c r="AB837" s="116">
        <f>(幕後結果!$AD$2+幕後結果!$AD$4*幕後結果_最佳化!$P1838)*12/3</f>
        <v>-0.46159489160129324</v>
      </c>
      <c r="AC837" s="116">
        <f>(幕後結果!$AE$2+幕後結果!$AE$4*幕後結果_最佳化!$Q1838)*12/3</f>
        <v>-1.6936196027153059</v>
      </c>
      <c r="AD837" s="116">
        <f>(幕後結果!$AF$2+幕後結果!$AF$4*幕後結果_最佳化!$R1838)*12/3</f>
        <v>-0.1557452993661908</v>
      </c>
      <c r="AE837" s="116">
        <f>(幕後結果!$AG$2+幕後結果!$AG$4*幕後結果_最佳化!$S1838)*12/3</f>
        <v>-0.14790388365145457</v>
      </c>
      <c r="AF837" s="116">
        <f>(幕後結果!$AH$2+幕後結果!$AH$4*幕後結果_最佳化!$T1838)*12/3</f>
        <v>0.49905504086932334</v>
      </c>
      <c r="AG837" s="116">
        <f>(幕後結果!$AI$2+幕後結果!$AI$4*幕後結果_最佳化!$U1838)*12/3</f>
        <v>-0.74230736363322725</v>
      </c>
      <c r="AH837" s="116">
        <f>(幕後結果!$AJ$2+幕後結果!$AJ$4*幕後結果_最佳化!$V1838)*12/3</f>
        <v>-0.39587877039483238</v>
      </c>
      <c r="AI837" s="93">
        <f>(幕後結果!$AK$2+幕後結果!$AK$4*幕後結果_最佳化!$W1838)*12/3</f>
        <v>4.3701555338284875E-2</v>
      </c>
      <c r="AJ837" s="53"/>
      <c r="AK837" s="53"/>
      <c r="AL837" s="53"/>
      <c r="AM837" s="101">
        <v>836</v>
      </c>
      <c r="AN837" s="120">
        <f t="shared" si="170"/>
        <v>0.1264354163759272</v>
      </c>
      <c r="AO837" s="120">
        <f t="shared" si="171"/>
        <v>7.7714336800834602E-2</v>
      </c>
      <c r="AP837" s="120">
        <f t="shared" si="172"/>
        <v>8.1497943651262422E-2</v>
      </c>
      <c r="AQ837" s="120">
        <f t="shared" si="173"/>
        <v>0.15292671197093038</v>
      </c>
      <c r="AR837" s="120">
        <f t="shared" si="174"/>
        <v>3.3076413444292407E-2</v>
      </c>
      <c r="AS837" s="120">
        <f t="shared" si="175"/>
        <v>5.9170560899962601E-2</v>
      </c>
      <c r="AT837" s="120">
        <f t="shared" si="176"/>
        <v>0.14641151128225716</v>
      </c>
      <c r="AU837" s="120">
        <f t="shared" si="177"/>
        <v>0.10128546045778621</v>
      </c>
      <c r="AV837" s="120">
        <f t="shared" si="178"/>
        <v>8.2165870316984121E-2</v>
      </c>
      <c r="AW837" s="120">
        <f t="shared" si="179"/>
        <v>0.13931577479976284</v>
      </c>
      <c r="AX837" s="120">
        <f t="shared" si="180"/>
        <v>1</v>
      </c>
      <c r="AY837" s="120">
        <f>SUMPRODUCT(AN837:AW837,幕後結果_最佳化!$Z$1005:$AI$1005)</f>
        <v>9.8233199888565631E-2</v>
      </c>
      <c r="AZ837" s="120">
        <f>(SUMPRODUCT(AN837:AW837,MMULT(AN837:AW837,幕後結果!$AB$9:$AK$18)))*252</f>
        <v>2.940761765125767E-2</v>
      </c>
      <c r="BA837" s="120">
        <f t="shared" si="181"/>
        <v>0.17148649407827332</v>
      </c>
      <c r="BB837" s="115">
        <f t="shared" si="182"/>
        <v>0.32266797560925897</v>
      </c>
      <c r="BC837" s="53"/>
      <c r="BD837" s="53"/>
    </row>
    <row r="838" spans="1:56">
      <c r="A838" s="88">
        <v>837</v>
      </c>
      <c r="B838" s="116">
        <v>8.7825048941211792E-2</v>
      </c>
      <c r="C838" s="116">
        <v>0.5433627472619762</v>
      </c>
      <c r="D838" s="116">
        <v>0.42253145346255128</v>
      </c>
      <c r="E838" s="116">
        <v>0.51030926602522197</v>
      </c>
      <c r="F838" s="116">
        <v>9.2358998906669987E-2</v>
      </c>
      <c r="G838" s="116">
        <v>0.5803174091372767</v>
      </c>
      <c r="H838" s="116">
        <v>0.50899639944451125</v>
      </c>
      <c r="I838" s="116">
        <v>0.49105106511144414</v>
      </c>
      <c r="J838" s="116">
        <v>0.3151802351631352</v>
      </c>
      <c r="K838" s="97">
        <v>0.57725279277907893</v>
      </c>
      <c r="L838" s="98"/>
      <c r="M838" s="99">
        <v>837</v>
      </c>
      <c r="N838" s="119">
        <v>-1.3542704881734047</v>
      </c>
      <c r="O838" s="119">
        <v>0.10890920508485022</v>
      </c>
      <c r="P838" s="119">
        <v>-0.19542160166937902</v>
      </c>
      <c r="Q838" s="119">
        <v>2.584437446741264E-2</v>
      </c>
      <c r="R838" s="119">
        <v>-1.3263675018923837</v>
      </c>
      <c r="S838" s="119">
        <v>0.20270555414340655</v>
      </c>
      <c r="T838" s="119">
        <v>2.2552540839621951E-2</v>
      </c>
      <c r="U838" s="116">
        <v>-2.2433534740579221E-2</v>
      </c>
      <c r="V838" s="116">
        <v>-0.48121954619743279</v>
      </c>
      <c r="W838" s="91">
        <v>0.19487039089031025</v>
      </c>
      <c r="X838" s="53"/>
      <c r="Y838" s="92">
        <v>837</v>
      </c>
      <c r="Z838" s="116">
        <f>(幕後結果!$AB$2+幕後結果!$AB$4*幕後結果_最佳化!$N1839)*12/3</f>
        <v>-1.9103139812458103</v>
      </c>
      <c r="AA838" s="116">
        <f>(幕後結果!$AC$2+幕後結果!$AC$4*幕後結果_最佳化!$O1839)*12/3</f>
        <v>0.43601707545137242</v>
      </c>
      <c r="AB838" s="116">
        <f>(幕後結果!$AD$2+幕後結果!$AD$4*幕後結果_最佳化!$P1839)*12/3</f>
        <v>-0.37637673696806112</v>
      </c>
      <c r="AC838" s="116">
        <f>(幕後結果!$AE$2+幕後結果!$AE$4*幕後結果_最佳化!$Q1839)*12/3</f>
        <v>-0.13711688674830422</v>
      </c>
      <c r="AD838" s="116">
        <f>(幕後結果!$AF$2+幕後結果!$AF$4*幕後結果_最佳化!$R1839)*12/3</f>
        <v>-1.3957428059028345</v>
      </c>
      <c r="AE838" s="116">
        <f>(幕後結果!$AG$2+幕後結果!$AG$4*幕後結果_最佳化!$S1839)*12/3</f>
        <v>0.56289756873947638</v>
      </c>
      <c r="AF838" s="116">
        <f>(幕後結果!$AH$2+幕後結果!$AH$4*幕後結果_最佳化!$T1839)*12/3</f>
        <v>-0.19915180653784581</v>
      </c>
      <c r="AG838" s="116">
        <f>(幕後結果!$AI$2+幕後結果!$AI$4*幕後結果_最佳化!$U1839)*12/3</f>
        <v>-0.11191810533856909</v>
      </c>
      <c r="AH838" s="116">
        <f>(幕後結果!$AJ$2+幕後結果!$AJ$4*幕後結果_最佳化!$V1839)*12/3</f>
        <v>-0.85233384959578506</v>
      </c>
      <c r="AI838" s="93">
        <f>(幕後結果!$AK$2+幕後結果!$AK$4*幕後結果_最佳化!$W1839)*12/3</f>
        <v>-7.9332410350010318E-2</v>
      </c>
      <c r="AJ838" s="53"/>
      <c r="AK838" s="53"/>
      <c r="AL838" s="53"/>
      <c r="AM838" s="101">
        <v>837</v>
      </c>
      <c r="AN838" s="120">
        <f t="shared" si="170"/>
        <v>0.16900500339055388</v>
      </c>
      <c r="AO838" s="120">
        <f t="shared" si="171"/>
        <v>0.15340214031475552</v>
      </c>
      <c r="AP838" s="120">
        <f t="shared" si="172"/>
        <v>8.9903806000904592E-3</v>
      </c>
      <c r="AQ838" s="120">
        <f t="shared" si="173"/>
        <v>0.19599791032229719</v>
      </c>
      <c r="AR838" s="120">
        <f t="shared" si="174"/>
        <v>0.18760969630616786</v>
      </c>
      <c r="AS838" s="120">
        <f t="shared" si="175"/>
        <v>7.5558770835113684E-2</v>
      </c>
      <c r="AT838" s="120">
        <f t="shared" si="176"/>
        <v>4.0290741666515313E-2</v>
      </c>
      <c r="AU838" s="120">
        <f t="shared" si="177"/>
        <v>5.9847852155319889E-2</v>
      </c>
      <c r="AV838" s="120">
        <f t="shared" si="178"/>
        <v>0.10103706903005488</v>
      </c>
      <c r="AW838" s="120">
        <f t="shared" si="179"/>
        <v>8.2604353791312021E-3</v>
      </c>
      <c r="AX838" s="120">
        <f t="shared" si="180"/>
        <v>0.99999999999999989</v>
      </c>
      <c r="AY838" s="120">
        <f>SUMPRODUCT(AN838:AW838,幕後結果_最佳化!$Z$1005:$AI$1005)</f>
        <v>3.5397537533042908E-2</v>
      </c>
      <c r="AZ838" s="120">
        <f>(SUMPRODUCT(AN838:AW838,MMULT(AN838:AW838,幕後結果!$AB$9:$AK$18)))*252</f>
        <v>3.5565561949469762E-2</v>
      </c>
      <c r="BA838" s="120">
        <f t="shared" si="181"/>
        <v>0.18858833990856849</v>
      </c>
      <c r="BB838" s="115">
        <f t="shared" si="182"/>
        <v>-3.978221808726054E-2</v>
      </c>
      <c r="BC838" s="53"/>
      <c r="BD838" s="53"/>
    </row>
    <row r="839" spans="1:56">
      <c r="A839" s="88">
        <v>838</v>
      </c>
      <c r="B839" s="116">
        <v>0.39234639093299339</v>
      </c>
      <c r="C839" s="116">
        <v>0.77770895808543483</v>
      </c>
      <c r="D839" s="116">
        <v>0.16484910128128138</v>
      </c>
      <c r="E839" s="116">
        <v>0.99032322926540162</v>
      </c>
      <c r="F839" s="116">
        <v>0.46306469085423618</v>
      </c>
      <c r="G839" s="116">
        <v>0.97558873202477914</v>
      </c>
      <c r="H839" s="116">
        <v>0.10941295408887841</v>
      </c>
      <c r="I839" s="116">
        <v>0.46745223560300975</v>
      </c>
      <c r="J839" s="116">
        <v>0.3972605094199726</v>
      </c>
      <c r="K839" s="97">
        <v>0.7004381821853134</v>
      </c>
      <c r="L839" s="98"/>
      <c r="M839" s="99">
        <v>838</v>
      </c>
      <c r="N839" s="119">
        <v>-0.27320871405803754</v>
      </c>
      <c r="O839" s="119">
        <v>0.76447860150646141</v>
      </c>
      <c r="P839" s="119">
        <v>-0.9747219486015547</v>
      </c>
      <c r="Q839" s="119">
        <v>2.3386502581017212</v>
      </c>
      <c r="R839" s="119">
        <v>-9.2715753159483064E-2</v>
      </c>
      <c r="S839" s="119">
        <v>1.9701381825329158</v>
      </c>
      <c r="T839" s="119">
        <v>-1.2296561118315201</v>
      </c>
      <c r="U839" s="116">
        <v>-8.1675864944650844E-2</v>
      </c>
      <c r="V839" s="116">
        <v>-0.2604443730220205</v>
      </c>
      <c r="W839" s="91">
        <v>0.52566118705141152</v>
      </c>
      <c r="X839" s="53"/>
      <c r="Y839" s="92">
        <v>838</v>
      </c>
      <c r="Z839" s="116">
        <f>(幕後結果!$AB$2+幕後結果!$AB$4*幕後結果_最佳化!$N1840)*12/3</f>
        <v>-0.17715883489852588</v>
      </c>
      <c r="AA839" s="116">
        <f>(幕後結果!$AC$2+幕後結果!$AC$4*幕後結果_最佳化!$O1840)*12/3</f>
        <v>0.85063624345586086</v>
      </c>
      <c r="AB839" s="116">
        <f>(幕後結果!$AD$2+幕後結果!$AD$4*幕後結果_最佳化!$P1840)*12/3</f>
        <v>-0.71872268664331729</v>
      </c>
      <c r="AC839" s="116">
        <f>(幕後結果!$AE$2+幕後結果!$AE$4*幕後結果_最佳化!$Q1840)*12/3</f>
        <v>1.6610175636140407</v>
      </c>
      <c r="AD839" s="116">
        <f>(幕後結果!$AF$2+幕後結果!$AF$4*幕後結果_最佳化!$R1840)*12/3</f>
        <v>-0.62503088118607053</v>
      </c>
      <c r="AE839" s="116">
        <f>(幕後結果!$AG$2+幕後結果!$AG$4*幕後結果_最佳化!$S1840)*12/3</f>
        <v>2.295142185908666</v>
      </c>
      <c r="AF839" s="116">
        <f>(幕後結果!$AH$2+幕後結果!$AH$4*幕後結果_最佳化!$T1840)*12/3</f>
        <v>-0.54107938865063232</v>
      </c>
      <c r="AG839" s="116">
        <f>(幕後結果!$AI$2+幕後結果!$AI$4*幕後結果_最佳化!$U1840)*12/3</f>
        <v>0.47070264092742981</v>
      </c>
      <c r="AH839" s="116">
        <f>(幕後結果!$AJ$2+幕後結果!$AJ$4*幕後結果_最佳化!$V1840)*12/3</f>
        <v>-0.48050122184404698</v>
      </c>
      <c r="AI839" s="93">
        <f>(幕後結果!$AK$2+幕後結果!$AK$4*幕後結果_最佳化!$W1840)*12/3</f>
        <v>0.46250584018281299</v>
      </c>
      <c r="AJ839" s="53"/>
      <c r="AK839" s="53"/>
      <c r="AL839" s="53"/>
      <c r="AM839" s="101">
        <v>838</v>
      </c>
      <c r="AN839" s="120">
        <f t="shared" si="170"/>
        <v>7.4230118177548918E-2</v>
      </c>
      <c r="AO839" s="120">
        <f t="shared" si="171"/>
        <v>0.1596599929588112</v>
      </c>
      <c r="AP839" s="120">
        <f t="shared" si="172"/>
        <v>0.1734616121802178</v>
      </c>
      <c r="AQ839" s="120">
        <f t="shared" si="173"/>
        <v>3.7277271381368697E-3</v>
      </c>
      <c r="AR839" s="120">
        <f t="shared" si="174"/>
        <v>0.18601254686324994</v>
      </c>
      <c r="AS839" s="120">
        <f t="shared" si="175"/>
        <v>0.25473095991410871</v>
      </c>
      <c r="AT839" s="120">
        <f t="shared" si="176"/>
        <v>0.11266118673898072</v>
      </c>
      <c r="AU839" s="120">
        <f t="shared" si="177"/>
        <v>5.1754809885583199E-3</v>
      </c>
      <c r="AV839" s="120">
        <f t="shared" si="178"/>
        <v>9.0985332172408939E-4</v>
      </c>
      <c r="AW839" s="120">
        <f t="shared" si="179"/>
        <v>2.9430521718663408E-2</v>
      </c>
      <c r="AX839" s="120">
        <f t="shared" si="180"/>
        <v>1</v>
      </c>
      <c r="AY839" s="120">
        <f>SUMPRODUCT(AN839:AW839,幕後結果_最佳化!$Z$1005:$AI$1005)</f>
        <v>0.13011295161744119</v>
      </c>
      <c r="AZ839" s="120">
        <f>(SUMPRODUCT(AN839:AW839,MMULT(AN839:AW839,幕後結果!$AB$9:$AK$18)))*252</f>
        <v>2.5929657237001975E-2</v>
      </c>
      <c r="BA839" s="120">
        <f t="shared" si="181"/>
        <v>0.16102688358470449</v>
      </c>
      <c r="BB839" s="115">
        <f t="shared" si="182"/>
        <v>0.54160491512937237</v>
      </c>
      <c r="BC839" s="53"/>
      <c r="BD839" s="53"/>
    </row>
    <row r="840" spans="1:56">
      <c r="A840" s="88">
        <v>839</v>
      </c>
      <c r="B840" s="116">
        <v>9.1025828593339186E-2</v>
      </c>
      <c r="C840" s="116">
        <v>0.65724344434867255</v>
      </c>
      <c r="D840" s="116">
        <v>2.9732205395288425E-2</v>
      </c>
      <c r="E840" s="116">
        <v>0.18956007099961303</v>
      </c>
      <c r="F840" s="116">
        <v>0.62595032319667254</v>
      </c>
      <c r="G840" s="116">
        <v>0.52239553509599013</v>
      </c>
      <c r="H840" s="116">
        <v>0.51176843957290696</v>
      </c>
      <c r="I840" s="116">
        <v>0.9430795706928119</v>
      </c>
      <c r="J840" s="116">
        <v>0.92503635321675026</v>
      </c>
      <c r="K840" s="97">
        <v>0.50789486686510377</v>
      </c>
      <c r="L840" s="98"/>
      <c r="M840" s="99">
        <v>839</v>
      </c>
      <c r="N840" s="119">
        <v>-1.3344645505427359</v>
      </c>
      <c r="O840" s="119">
        <v>0.40495156853430364</v>
      </c>
      <c r="P840" s="119">
        <v>-1.8847439853070127</v>
      </c>
      <c r="Q840" s="119">
        <v>-0.87951861960118172</v>
      </c>
      <c r="R840" s="119">
        <v>0.32114652580148628</v>
      </c>
      <c r="S840" s="119">
        <v>5.6166799182017932E-2</v>
      </c>
      <c r="T840" s="119">
        <v>2.950338302431188E-2</v>
      </c>
      <c r="U840" s="116">
        <v>1.5811626251325284</v>
      </c>
      <c r="V840" s="116">
        <v>1.4397883310283577</v>
      </c>
      <c r="W840" s="91">
        <v>1.979078835979187E-2</v>
      </c>
      <c r="X840" s="53"/>
      <c r="Y840" s="92">
        <v>839</v>
      </c>
      <c r="Z840" s="116">
        <f>(幕後結果!$AB$2+幕後結果!$AB$4*幕後結果_最佳化!$N1841)*12/3</f>
        <v>-1.8785611586460877</v>
      </c>
      <c r="AA840" s="116">
        <f>(幕後結果!$AC$2+幕後結果!$AC$4*幕後結果_最佳化!$O1841)*12/3</f>
        <v>0.64738672447395307</v>
      </c>
      <c r="AB840" s="116">
        <f>(幕後結果!$AD$2+幕後結果!$AD$4*幕後結果_最佳化!$P1841)*12/3</f>
        <v>-1.6570298346783037</v>
      </c>
      <c r="AC840" s="116">
        <f>(幕後結果!$AE$2+幕後結果!$AE$4*幕後結果_最佳化!$Q1841)*12/3</f>
        <v>-1.0019469728555088</v>
      </c>
      <c r="AD840" s="116">
        <f>(幕後結果!$AF$2+幕後結果!$AF$4*幕後結果_最佳化!$R1841)*12/3</f>
        <v>-0.69409209468961519</v>
      </c>
      <c r="AE840" s="116">
        <f>(幕後結果!$AG$2+幕後結果!$AG$4*幕後結果_最佳化!$S1841)*12/3</f>
        <v>9.0076133337722075E-2</v>
      </c>
      <c r="AF840" s="116">
        <f>(幕後結果!$AH$2+幕後結果!$AH$4*幕後結果_最佳化!$T1841)*12/3</f>
        <v>-0.18815807448597263</v>
      </c>
      <c r="AG840" s="116">
        <f>(幕後結果!$AI$2+幕後結果!$AI$4*幕後結果_最佳化!$U1841)*12/3</f>
        <v>0.60960248838373343</v>
      </c>
      <c r="AH840" s="116">
        <f>(幕後結果!$AJ$2+幕後結果!$AJ$4*幕後結果_最佳化!$V1841)*12/3</f>
        <v>0.14036602803892206</v>
      </c>
      <c r="AI840" s="93">
        <f>(幕後結果!$AK$2+幕後結果!$AK$4*幕後結果_最佳化!$W1841)*12/3</f>
        <v>0.32189343281777405</v>
      </c>
      <c r="AJ840" s="53"/>
      <c r="AK840" s="53"/>
      <c r="AL840" s="53"/>
      <c r="AM840" s="101">
        <v>839</v>
      </c>
      <c r="AN840" s="120">
        <f t="shared" si="170"/>
        <v>1.1663015357640913E-3</v>
      </c>
      <c r="AO840" s="120">
        <f t="shared" si="171"/>
        <v>0.1693097785480478</v>
      </c>
      <c r="AP840" s="120">
        <f t="shared" si="172"/>
        <v>0.13617643616048042</v>
      </c>
      <c r="AQ840" s="120">
        <f t="shared" si="173"/>
        <v>0.10362088211864366</v>
      </c>
      <c r="AR840" s="120">
        <f t="shared" si="174"/>
        <v>8.9613089296526616E-2</v>
      </c>
      <c r="AS840" s="120">
        <f t="shared" si="175"/>
        <v>3.1457143887387719E-2</v>
      </c>
      <c r="AT840" s="120">
        <f t="shared" si="176"/>
        <v>5.6194693688576519E-2</v>
      </c>
      <c r="AU840" s="120">
        <f t="shared" si="177"/>
        <v>8.7705622147345064E-2</v>
      </c>
      <c r="AV840" s="120">
        <f t="shared" si="178"/>
        <v>0.12124085431655217</v>
      </c>
      <c r="AW840" s="120">
        <f t="shared" si="179"/>
        <v>0.20351519830067591</v>
      </c>
      <c r="AX840" s="120">
        <f t="shared" si="180"/>
        <v>0.99999999999999989</v>
      </c>
      <c r="AY840" s="120">
        <f>SUMPRODUCT(AN840:AW840,幕後結果_最佳化!$Z$1005:$AI$1005)</f>
        <v>5.3552614086564518E-2</v>
      </c>
      <c r="AZ840" s="120">
        <f>(SUMPRODUCT(AN840:AW840,MMULT(AN840:AW840,幕後結果!$AB$9:$AK$18)))*252</f>
        <v>2.2280835218102261E-2</v>
      </c>
      <c r="BA840" s="120">
        <f t="shared" si="181"/>
        <v>0.14926766300207911</v>
      </c>
      <c r="BB840" s="115">
        <f t="shared" si="182"/>
        <v>7.1365852940406385E-2</v>
      </c>
      <c r="BC840" s="53"/>
      <c r="BD840" s="53"/>
    </row>
    <row r="841" spans="1:56">
      <c r="A841" s="88">
        <v>840</v>
      </c>
      <c r="B841" s="116">
        <v>0.74954000610942884</v>
      </c>
      <c r="C841" s="116">
        <v>0.77914752014500088</v>
      </c>
      <c r="D841" s="116">
        <v>0.84247207533653845</v>
      </c>
      <c r="E841" s="116">
        <v>6.1307908979457482E-2</v>
      </c>
      <c r="F841" s="116">
        <v>0.81900915290486354</v>
      </c>
      <c r="G841" s="116">
        <v>0.74326787323977128</v>
      </c>
      <c r="H841" s="116">
        <v>0.18382756046951543</v>
      </c>
      <c r="I841" s="116">
        <v>0.30519138803707202</v>
      </c>
      <c r="J841" s="116">
        <v>0.59220490338565579</v>
      </c>
      <c r="K841" s="97">
        <v>0.71571561453110433</v>
      </c>
      <c r="L841" s="98"/>
      <c r="M841" s="99">
        <v>840</v>
      </c>
      <c r="N841" s="119">
        <v>0.6730429171725173</v>
      </c>
      <c r="O841" s="119">
        <v>0.76931731665235004</v>
      </c>
      <c r="P841" s="119">
        <v>1.0046698527349553</v>
      </c>
      <c r="Q841" s="119">
        <v>-1.5438865542823255</v>
      </c>
      <c r="R841" s="119">
        <v>0.91159549610561319</v>
      </c>
      <c r="S841" s="119">
        <v>0.65345304126065151</v>
      </c>
      <c r="T841" s="119">
        <v>-0.90087436799015175</v>
      </c>
      <c r="U841" s="116">
        <v>-0.50952714526926568</v>
      </c>
      <c r="V841" s="116">
        <v>0.2332204932879533</v>
      </c>
      <c r="W841" s="91">
        <v>0.57016060797930501</v>
      </c>
      <c r="X841" s="53"/>
      <c r="Y841" s="92">
        <v>840</v>
      </c>
      <c r="Z841" s="116">
        <f>(幕後結果!$AB$2+幕後結果!$AB$4*幕後結果_最佳化!$N1842)*12/3</f>
        <v>1.3398690756931346</v>
      </c>
      <c r="AA841" s="116">
        <f>(幕後結果!$AC$2+幕後結果!$AC$4*幕後結果_最佳化!$O1842)*12/3</f>
        <v>0.8053472118718612</v>
      </c>
      <c r="AB841" s="116">
        <f>(幕後結果!$AD$2+幕後結果!$AD$4*幕後結果_最佳化!$P1842)*12/3</f>
        <v>0.99875716116252045</v>
      </c>
      <c r="AC841" s="116">
        <f>(幕後結果!$AE$2+幕後結果!$AE$4*幕後結果_最佳化!$Q1842)*12/3</f>
        <v>-0.79569802568224157</v>
      </c>
      <c r="AD841" s="116">
        <f>(幕後結果!$AF$2+幕後結果!$AF$4*幕後結果_最佳化!$R1842)*12/3</f>
        <v>0.29887181201916357</v>
      </c>
      <c r="AE841" s="116">
        <f>(幕後結果!$AG$2+幕後結果!$AG$4*幕後結果_最佳化!$S1842)*12/3</f>
        <v>0.71087178856676214</v>
      </c>
      <c r="AF841" s="116">
        <f>(幕後結果!$AH$2+幕後結果!$AH$4*幕後結果_最佳化!$T1842)*12/3</f>
        <v>-0.26088263183342303</v>
      </c>
      <c r="AG841" s="116">
        <f>(幕後結果!$AI$2+幕後結果!$AI$4*幕後結果_最佳化!$U1842)*12/3</f>
        <v>7.301317827880438E-2</v>
      </c>
      <c r="AH841" s="116">
        <f>(幕後結果!$AJ$2+幕後結果!$AJ$4*幕後結果_最佳化!$V1842)*12/3</f>
        <v>-2.5721007353859432E-2</v>
      </c>
      <c r="AI841" s="93">
        <f>(幕後結果!$AK$2+幕後結果!$AK$4*幕後結果_最佳化!$W1842)*12/3</f>
        <v>0.69079636817208157</v>
      </c>
      <c r="AJ841" s="53"/>
      <c r="AK841" s="53"/>
      <c r="AL841" s="53"/>
      <c r="AM841" s="101">
        <v>840</v>
      </c>
      <c r="AN841" s="120">
        <f t="shared" si="170"/>
        <v>7.4473807820409799E-2</v>
      </c>
      <c r="AO841" s="120">
        <f t="shared" si="171"/>
        <v>3.8139841638524408E-2</v>
      </c>
      <c r="AP841" s="120">
        <f t="shared" si="172"/>
        <v>0.16161783162272583</v>
      </c>
      <c r="AQ841" s="120">
        <f t="shared" si="173"/>
        <v>9.2506928396277638E-2</v>
      </c>
      <c r="AR841" s="120">
        <f t="shared" si="174"/>
        <v>0.12465722367569229</v>
      </c>
      <c r="AS841" s="120">
        <f t="shared" si="175"/>
        <v>0.17485027548670715</v>
      </c>
      <c r="AT841" s="120">
        <f t="shared" si="176"/>
        <v>7.0375458740450966E-2</v>
      </c>
      <c r="AU841" s="120">
        <f t="shared" si="177"/>
        <v>0.11218124682246601</v>
      </c>
      <c r="AV841" s="120">
        <f t="shared" si="178"/>
        <v>0.11044302690241047</v>
      </c>
      <c r="AW841" s="120">
        <f t="shared" si="179"/>
        <v>4.0754358894335423E-2</v>
      </c>
      <c r="AX841" s="120">
        <f t="shared" si="180"/>
        <v>1</v>
      </c>
      <c r="AY841" s="120">
        <f>SUMPRODUCT(AN841:AW841,幕後結果_最佳化!$Z$1005:$AI$1005)</f>
        <v>6.0735554883929149E-2</v>
      </c>
      <c r="AZ841" s="120">
        <f>(SUMPRODUCT(AN841:AW841,MMULT(AN841:AW841,幕後結果!$AB$9:$AK$18)))*252</f>
        <v>2.6502937372650151E-2</v>
      </c>
      <c r="BA841" s="120">
        <f t="shared" si="181"/>
        <v>0.16279722777937636</v>
      </c>
      <c r="BB841" s="115">
        <f t="shared" si="182"/>
        <v>0.10955687100581335</v>
      </c>
      <c r="BC841" s="53"/>
      <c r="BD841" s="53"/>
    </row>
    <row r="842" spans="1:56">
      <c r="A842" s="88">
        <v>841</v>
      </c>
      <c r="B842" s="116">
        <v>8.7601296807111595E-3</v>
      </c>
      <c r="C842" s="116">
        <v>0.5384823154305507</v>
      </c>
      <c r="D842" s="116">
        <v>0.4767870443418194</v>
      </c>
      <c r="E842" s="116">
        <v>0.37975831242633307</v>
      </c>
      <c r="F842" s="116">
        <v>0.61623960336991024</v>
      </c>
      <c r="G842" s="116">
        <v>0.87464342114797367</v>
      </c>
      <c r="H842" s="116">
        <v>0.27721342448902786</v>
      </c>
      <c r="I842" s="116">
        <v>0.97680216048755053</v>
      </c>
      <c r="J842" s="116">
        <v>0.62430962111850685</v>
      </c>
      <c r="K842" s="97">
        <v>0.73927491386249167</v>
      </c>
      <c r="L842" s="98"/>
      <c r="M842" s="99">
        <v>841</v>
      </c>
      <c r="N842" s="119">
        <v>-2.375603893895684</v>
      </c>
      <c r="O842" s="119">
        <v>9.6610938912922953E-2</v>
      </c>
      <c r="P842" s="119">
        <v>-5.8219122901634314E-2</v>
      </c>
      <c r="Q842" s="119">
        <v>-0.30611560758986328</v>
      </c>
      <c r="R842" s="119">
        <v>0.29561935177341403</v>
      </c>
      <c r="S842" s="119">
        <v>1.1486189061134999</v>
      </c>
      <c r="T842" s="119">
        <v>-0.59113965904905175</v>
      </c>
      <c r="U842" s="116">
        <v>1.9917756504457345</v>
      </c>
      <c r="V842" s="116">
        <v>0.31681924860225569</v>
      </c>
      <c r="W842" s="91">
        <v>0.6411116089868053</v>
      </c>
      <c r="X842" s="53"/>
      <c r="Y842" s="92">
        <v>841</v>
      </c>
      <c r="Z842" s="116">
        <f>(幕後結果!$AB$2+幕後結果!$AB$4*幕後結果_最佳化!$N1843)*12/3</f>
        <v>-3.5477127781022291</v>
      </c>
      <c r="AA842" s="116">
        <f>(幕後結果!$AC$2+幕後結果!$AC$4*幕後結果_最佳化!$O1843)*12/3</f>
        <v>0.47982336121764796</v>
      </c>
      <c r="AB842" s="116">
        <f>(幕後結果!$AD$2+幕後結果!$AD$4*幕後結果_最佳化!$P1843)*12/3</f>
        <v>-0.4753892304426019</v>
      </c>
      <c r="AC842" s="116">
        <f>(幕後結果!$AE$2+幕後結果!$AE$4*幕後結果_最佳化!$Q1843)*12/3</f>
        <v>-0.51595852377794826</v>
      </c>
      <c r="AD842" s="116">
        <f>(幕後結果!$AF$2+幕後結果!$AF$4*幕後結果_最佳化!$R1843)*12/3</f>
        <v>-0.6438683227084081</v>
      </c>
      <c r="AE842" s="116">
        <f>(幕後結果!$AG$2+幕後結果!$AG$4*幕後結果_最佳化!$S1843)*12/3</f>
        <v>0.88237760319696112</v>
      </c>
      <c r="AF842" s="116">
        <f>(幕後結果!$AH$2+幕後結果!$AH$4*幕後結果_最佳化!$T1843)*12/3</f>
        <v>-0.4908602957823005</v>
      </c>
      <c r="AG842" s="116">
        <f>(幕後結果!$AI$2+幕後結果!$AI$4*幕後結果_最佳化!$U1843)*12/3</f>
        <v>0.91342108553907442</v>
      </c>
      <c r="AH842" s="116">
        <f>(幕後結果!$AJ$2+幕後結果!$AJ$4*幕後結果_最佳化!$V1843)*12/3</f>
        <v>-0.11074990706153537</v>
      </c>
      <c r="AI842" s="93">
        <f>(幕後結果!$AK$2+幕後結果!$AK$4*幕後結果_最佳化!$W1843)*12/3</f>
        <v>0.7676394761931814</v>
      </c>
      <c r="AJ842" s="53"/>
      <c r="AK842" s="53"/>
      <c r="AL842" s="53"/>
      <c r="AM842" s="101">
        <v>841</v>
      </c>
      <c r="AN842" s="120">
        <f t="shared" si="170"/>
        <v>3.2740032164531231E-2</v>
      </c>
      <c r="AO842" s="120">
        <f t="shared" si="171"/>
        <v>9.1328251729272794E-2</v>
      </c>
      <c r="AP842" s="120">
        <f t="shared" si="172"/>
        <v>0.16114011339179568</v>
      </c>
      <c r="AQ842" s="120">
        <f t="shared" si="173"/>
        <v>0.17915267199199503</v>
      </c>
      <c r="AR842" s="120">
        <f t="shared" si="174"/>
        <v>0.14108799559001023</v>
      </c>
      <c r="AS842" s="120">
        <f t="shared" si="175"/>
        <v>6.5900785284528862E-2</v>
      </c>
      <c r="AT842" s="120">
        <f t="shared" si="176"/>
        <v>7.5442075102240089E-2</v>
      </c>
      <c r="AU842" s="120">
        <f t="shared" si="177"/>
        <v>0.14248817363490798</v>
      </c>
      <c r="AV842" s="120">
        <f t="shared" si="178"/>
        <v>4.8431220837391174E-2</v>
      </c>
      <c r="AW842" s="120">
        <f t="shared" si="179"/>
        <v>6.2288680273326881E-2</v>
      </c>
      <c r="AX842" s="120">
        <f t="shared" si="180"/>
        <v>0.99999999999999989</v>
      </c>
      <c r="AY842" s="120">
        <f>SUMPRODUCT(AN842:AW842,幕後結果_最佳化!$Z$1005:$AI$1005)</f>
        <v>2.4445059974148545E-2</v>
      </c>
      <c r="AZ842" s="120">
        <f>(SUMPRODUCT(AN842:AW842,MMULT(AN842:AW842,幕後結果!$AB$9:$AK$18)))*252</f>
        <v>2.2701945424068413E-2</v>
      </c>
      <c r="BA842" s="120">
        <f t="shared" si="181"/>
        <v>0.15067164771140062</v>
      </c>
      <c r="BB842" s="115">
        <f t="shared" si="182"/>
        <v>-0.12248449065347983</v>
      </c>
      <c r="BC842" s="53"/>
      <c r="BD842" s="53"/>
    </row>
    <row r="843" spans="1:56">
      <c r="A843" s="88">
        <v>842</v>
      </c>
      <c r="B843" s="116">
        <v>0.368030715475957</v>
      </c>
      <c r="C843" s="116">
        <v>0.666576846584501</v>
      </c>
      <c r="D843" s="116">
        <v>0.84595131898315867</v>
      </c>
      <c r="E843" s="116">
        <v>0.54789572944567189</v>
      </c>
      <c r="F843" s="116">
        <v>0.89225272247883769</v>
      </c>
      <c r="G843" s="116">
        <v>0.43669822899617738</v>
      </c>
      <c r="H843" s="116">
        <v>0.94329144779842222</v>
      </c>
      <c r="I843" s="116">
        <v>0.67410250677659178</v>
      </c>
      <c r="J843" s="116">
        <v>0.48911788923658106</v>
      </c>
      <c r="K843" s="97">
        <v>0.16033501685895968</v>
      </c>
      <c r="L843" s="98"/>
      <c r="M843" s="99">
        <v>842</v>
      </c>
      <c r="N843" s="119">
        <v>-0.33707358309293023</v>
      </c>
      <c r="O843" s="119">
        <v>0.43048028235230062</v>
      </c>
      <c r="P843" s="119">
        <v>1.0192224686359483</v>
      </c>
      <c r="Q843" s="119">
        <v>0.12034666282144144</v>
      </c>
      <c r="R843" s="119">
        <v>1.2385976062013933</v>
      </c>
      <c r="S843" s="119">
        <v>-0.15934577527849905</v>
      </c>
      <c r="T843" s="119">
        <v>1.5830191292756421</v>
      </c>
      <c r="U843" s="116">
        <v>0.45126996879566084</v>
      </c>
      <c r="V843" s="116">
        <v>-2.7280790065568054E-2</v>
      </c>
      <c r="W843" s="91">
        <v>-0.99308192080077651</v>
      </c>
      <c r="X843" s="53"/>
      <c r="Y843" s="92">
        <v>842</v>
      </c>
      <c r="Z843" s="116">
        <f>(幕後結果!$AB$2+幕後結果!$AB$4*幕後結果_最佳化!$N1844)*12/3</f>
        <v>-0.2795468103952965</v>
      </c>
      <c r="AA843" s="116">
        <f>(幕後結果!$AC$2+幕後結果!$AC$4*幕後結果_最佳化!$O1844)*12/3</f>
        <v>0.61430614186980415</v>
      </c>
      <c r="AB843" s="116">
        <f>(幕後結果!$AD$2+幕後結果!$AD$4*幕後結果_最佳化!$P1844)*12/3</f>
        <v>0.78578531556763076</v>
      </c>
      <c r="AC843" s="116">
        <f>(幕後結果!$AE$2+幕後結果!$AE$4*幕後結果_最佳化!$Q1844)*12/3</f>
        <v>0.25995534055642339</v>
      </c>
      <c r="AD843" s="116">
        <f>(幕後結果!$AF$2+幕後結果!$AF$4*幕後結果_最佳化!$R1844)*12/3</f>
        <v>0.33566052070358454</v>
      </c>
      <c r="AE843" s="116">
        <f>(幕後結果!$AG$2+幕後結果!$AG$4*幕後結果_最佳化!$S1844)*12/3</f>
        <v>0.49316170309235602</v>
      </c>
      <c r="AF843" s="116">
        <f>(幕後結果!$AH$2+幕後結果!$AH$4*幕後結果_最佳化!$T1844)*12/3</f>
        <v>0.86769778352340599</v>
      </c>
      <c r="AG843" s="116">
        <f>(幕後結果!$AI$2+幕後結果!$AI$4*幕後結果_最佳化!$U1844)*12/3</f>
        <v>0.41286993882836992</v>
      </c>
      <c r="AH843" s="116">
        <f>(幕後結果!$AJ$2+幕後結果!$AJ$4*幕後結果_最佳化!$V1844)*12/3</f>
        <v>0.39218017970861591</v>
      </c>
      <c r="AI843" s="93">
        <f>(幕後結果!$AK$2+幕後結果!$AK$4*幕後結果_最佳化!$W1844)*12/3</f>
        <v>0.19823797911696117</v>
      </c>
      <c r="AJ843" s="53"/>
      <c r="AK843" s="53"/>
      <c r="AL843" s="53"/>
      <c r="AM843" s="101">
        <v>842</v>
      </c>
      <c r="AN843" s="120">
        <f t="shared" si="170"/>
        <v>0.13729384794193433</v>
      </c>
      <c r="AO843" s="120">
        <f t="shared" si="171"/>
        <v>5.6432054418943584E-2</v>
      </c>
      <c r="AP843" s="120">
        <f t="shared" si="172"/>
        <v>3.250516512699983E-2</v>
      </c>
      <c r="AQ843" s="120">
        <f t="shared" si="173"/>
        <v>9.2359238337155106E-2</v>
      </c>
      <c r="AR843" s="120">
        <f t="shared" si="174"/>
        <v>5.3368840826048147E-2</v>
      </c>
      <c r="AS843" s="120">
        <f t="shared" si="175"/>
        <v>0.1807109878639066</v>
      </c>
      <c r="AT843" s="120">
        <f t="shared" si="176"/>
        <v>5.2136006955698318E-2</v>
      </c>
      <c r="AU843" s="120">
        <f t="shared" si="177"/>
        <v>5.9801893610565648E-2</v>
      </c>
      <c r="AV843" s="120">
        <f t="shared" si="178"/>
        <v>0.19159599865305982</v>
      </c>
      <c r="AW843" s="120">
        <f t="shared" si="179"/>
        <v>0.14379596626568861</v>
      </c>
      <c r="AX843" s="120">
        <f t="shared" si="180"/>
        <v>0.99999999999999989</v>
      </c>
      <c r="AY843" s="120">
        <f>SUMPRODUCT(AN843:AW843,幕後結果_最佳化!$Z$1005:$AI$1005)</f>
        <v>0.12109436232260068</v>
      </c>
      <c r="AZ843" s="120">
        <f>(SUMPRODUCT(AN843:AW843,MMULT(AN843:AW843,幕後結果!$AB$9:$AK$18)))*252</f>
        <v>3.3485120136591252E-2</v>
      </c>
      <c r="BA843" s="120">
        <f t="shared" si="181"/>
        <v>0.18298939897324995</v>
      </c>
      <c r="BB843" s="115">
        <f t="shared" si="182"/>
        <v>0.42731635144630109</v>
      </c>
      <c r="BC843" s="53"/>
      <c r="BD843" s="53"/>
    </row>
    <row r="844" spans="1:56">
      <c r="A844" s="88">
        <v>843</v>
      </c>
      <c r="B844" s="116">
        <v>0.49594855005626526</v>
      </c>
      <c r="C844" s="116">
        <v>0.54174885377430715</v>
      </c>
      <c r="D844" s="116">
        <v>0.34708111778862549</v>
      </c>
      <c r="E844" s="116">
        <v>0.97735302558868242</v>
      </c>
      <c r="F844" s="116">
        <v>0.14449253368238368</v>
      </c>
      <c r="G844" s="116">
        <v>0.42976990951268168</v>
      </c>
      <c r="H844" s="116">
        <v>0.4415253452538257</v>
      </c>
      <c r="I844" s="116">
        <v>0.94040435783848331</v>
      </c>
      <c r="J844" s="116">
        <v>0.35944987962779118</v>
      </c>
      <c r="K844" s="97">
        <v>0.59432750028286985</v>
      </c>
      <c r="L844" s="98"/>
      <c r="M844" s="99">
        <v>843</v>
      </c>
      <c r="N844" s="119">
        <v>-1.0155653550629862E-2</v>
      </c>
      <c r="O844" s="119">
        <v>0.10484060120957757</v>
      </c>
      <c r="P844" s="119">
        <v>-0.39321290965901889</v>
      </c>
      <c r="Q844" s="119">
        <v>2.001914305441161</v>
      </c>
      <c r="R844" s="119">
        <v>-1.0603507317031349</v>
      </c>
      <c r="S844" s="119">
        <v>-0.17695998727321063</v>
      </c>
      <c r="T844" s="119">
        <v>-0.14710303987798135</v>
      </c>
      <c r="U844" s="116">
        <v>1.5581770475983736</v>
      </c>
      <c r="V844" s="116">
        <v>-0.35992962886816321</v>
      </c>
      <c r="W844" s="91">
        <v>0.23869125351787374</v>
      </c>
      <c r="X844" s="53"/>
      <c r="Y844" s="92">
        <v>843</v>
      </c>
      <c r="Z844" s="116">
        <f>(幕後結果!$AB$2+幕後結果!$AB$4*幕後結果_最佳化!$N1845)*12/3</f>
        <v>0.24456707984292347</v>
      </c>
      <c r="AA844" s="116">
        <f>(幕後結果!$AC$2+幕後結果!$AC$4*幕後結果_最佳化!$O1845)*12/3</f>
        <v>0.36383570139214488</v>
      </c>
      <c r="AB844" s="116">
        <f>(幕後結果!$AD$2+幕後結果!$AD$4*幕後結果_最佳化!$P1845)*12/3</f>
        <v>-0.26070629781534282</v>
      </c>
      <c r="AC844" s="116">
        <f>(幕後結果!$AE$2+幕後結果!$AE$4*幕後結果_最佳化!$Q1845)*12/3</f>
        <v>1.4897389508191787</v>
      </c>
      <c r="AD844" s="116">
        <f>(幕後結果!$AF$2+幕後結果!$AF$4*幕後結果_最佳化!$R1845)*12/3</f>
        <v>-1.0447346860507318</v>
      </c>
      <c r="AE844" s="116">
        <f>(幕後結果!$AG$2+幕後結果!$AG$4*幕後結果_最佳化!$S1845)*12/3</f>
        <v>0.96534353267831607</v>
      </c>
      <c r="AF844" s="116">
        <f>(幕後結果!$AH$2+幕後結果!$AH$4*幕後結果_最佳化!$T1845)*12/3</f>
        <v>-0.10723263371970053</v>
      </c>
      <c r="AG844" s="116">
        <f>(幕後結果!$AI$2+幕後結果!$AI$4*幕後結果_最佳化!$U1845)*12/3</f>
        <v>0.5967840454104697</v>
      </c>
      <c r="AH844" s="116">
        <f>(幕後結果!$AJ$2+幕後結果!$AJ$4*幕後結果_最佳化!$V1845)*12/3</f>
        <v>-0.265254515380419</v>
      </c>
      <c r="AI844" s="93">
        <f>(幕後結果!$AK$2+幕後結果!$AK$4*幕後結果_最佳化!$W1845)*12/3</f>
        <v>0.48905140669248609</v>
      </c>
      <c r="AJ844" s="53"/>
      <c r="AK844" s="53"/>
      <c r="AL844" s="53"/>
      <c r="AM844" s="101">
        <v>843</v>
      </c>
      <c r="AN844" s="120">
        <f t="shared" si="170"/>
        <v>0.10752090931962165</v>
      </c>
      <c r="AO844" s="120">
        <f t="shared" si="171"/>
        <v>0.15358142349251372</v>
      </c>
      <c r="AP844" s="120">
        <f t="shared" si="172"/>
        <v>3.1461459023631316E-2</v>
      </c>
      <c r="AQ844" s="120">
        <f t="shared" si="173"/>
        <v>5.5458573088128162E-2</v>
      </c>
      <c r="AR844" s="120">
        <f t="shared" si="174"/>
        <v>0.14519743348650738</v>
      </c>
      <c r="AS844" s="120">
        <f t="shared" si="175"/>
        <v>0.13637932003094469</v>
      </c>
      <c r="AT844" s="120">
        <f t="shared" si="176"/>
        <v>2.5354405860915547E-2</v>
      </c>
      <c r="AU844" s="120">
        <f t="shared" si="177"/>
        <v>0.1931025757881506</v>
      </c>
      <c r="AV844" s="120">
        <f t="shared" si="178"/>
        <v>0.12116082390079237</v>
      </c>
      <c r="AW844" s="120">
        <f t="shared" si="179"/>
        <v>3.0783076008794458E-2</v>
      </c>
      <c r="AX844" s="120">
        <f t="shared" si="180"/>
        <v>0.99999999999999989</v>
      </c>
      <c r="AY844" s="120">
        <f>SUMPRODUCT(AN844:AW844,幕後結果_最佳化!$Z$1005:$AI$1005)</f>
        <v>6.8237977598181926E-2</v>
      </c>
      <c r="AZ844" s="120">
        <f>(SUMPRODUCT(AN844:AW844,MMULT(AN844:AW844,幕後結果!$AB$9:$AK$18)))*252</f>
        <v>2.4913361094911806E-2</v>
      </c>
      <c r="BA844" s="120">
        <f t="shared" si="181"/>
        <v>0.15783966895211041</v>
      </c>
      <c r="BB844" s="115">
        <f t="shared" si="182"/>
        <v>0.16052984504085366</v>
      </c>
      <c r="BC844" s="53"/>
      <c r="BD844" s="53"/>
    </row>
    <row r="845" spans="1:56">
      <c r="A845" s="88">
        <v>844</v>
      </c>
      <c r="B845" s="116">
        <v>0.68952211762366278</v>
      </c>
      <c r="C845" s="116">
        <v>0.50094457121989144</v>
      </c>
      <c r="D845" s="116">
        <v>3.067840247940623E-2</v>
      </c>
      <c r="E845" s="116">
        <v>0.99780893017756678</v>
      </c>
      <c r="F845" s="116">
        <v>0.22858622941200468</v>
      </c>
      <c r="G845" s="116">
        <v>0.92438518220499688</v>
      </c>
      <c r="H845" s="116">
        <v>0.22493420745986525</v>
      </c>
      <c r="I845" s="116">
        <v>0.31106381615796752</v>
      </c>
      <c r="J845" s="116">
        <v>0.80865219492998519</v>
      </c>
      <c r="K845" s="97">
        <v>0.15044737498936378</v>
      </c>
      <c r="L845" s="98"/>
      <c r="M845" s="99">
        <v>844</v>
      </c>
      <c r="N845" s="119">
        <v>0.49449623488073657</v>
      </c>
      <c r="O845" s="119">
        <v>2.3676911393782241E-3</v>
      </c>
      <c r="P845" s="119">
        <v>-1.8709154227197946</v>
      </c>
      <c r="Q845" s="119">
        <v>2.8492575093523453</v>
      </c>
      <c r="R845" s="119">
        <v>-0.74351084379776089</v>
      </c>
      <c r="S845" s="119">
        <v>1.4352016780380146</v>
      </c>
      <c r="T845" s="119">
        <v>-0.7556344169810657</v>
      </c>
      <c r="U845" s="116">
        <v>-0.49283718756008232</v>
      </c>
      <c r="V845" s="116">
        <v>0.87294031582417619</v>
      </c>
      <c r="W845" s="91">
        <v>-1.0345165368592275</v>
      </c>
      <c r="X845" s="53"/>
      <c r="Y845" s="92">
        <v>844</v>
      </c>
      <c r="Z845" s="116">
        <f>(幕後結果!$AB$2+幕後結果!$AB$4*幕後結果_最佳化!$N1846)*12/3</f>
        <v>1.0536235449689948</v>
      </c>
      <c r="AA845" s="116">
        <f>(幕後結果!$AC$2+幕後結果!$AC$4*幕後結果_最佳化!$O1846)*12/3</f>
        <v>0.26431357788974053</v>
      </c>
      <c r="AB845" s="116">
        <f>(幕後結果!$AD$2+幕後結果!$AD$4*幕後結果_最佳化!$P1846)*12/3</f>
        <v>-1.3073554079984631</v>
      </c>
      <c r="AC845" s="116">
        <f>(幕後結果!$AE$2+幕後結果!$AE$4*幕後結果_最佳化!$Q1846)*12/3</f>
        <v>1.9900176882293501</v>
      </c>
      <c r="AD845" s="116">
        <f>(幕後結果!$AF$2+幕後結果!$AF$4*幕後結果_最佳化!$R1846)*12/3</f>
        <v>-0.96254678915397152</v>
      </c>
      <c r="AE845" s="116">
        <f>(幕後結果!$AG$2+幕後結果!$AG$4*幕後結果_最佳化!$S1846)*12/3</f>
        <v>2.0928428575531122</v>
      </c>
      <c r="AF845" s="116">
        <f>(幕後結果!$AH$2+幕後結果!$AH$4*幕後結果_最佳化!$T1846)*12/3</f>
        <v>-0.38848230801415906</v>
      </c>
      <c r="AG845" s="116">
        <f>(幕後結果!$AI$2+幕後結果!$AI$4*幕後結果_最佳化!$U1846)*12/3</f>
        <v>9.6341517029724322E-2</v>
      </c>
      <c r="AH845" s="116">
        <f>(幕後結果!$AJ$2+幕後結果!$AJ$4*幕後結果_最佳化!$V1846)*12/3</f>
        <v>-0.19636000590945379</v>
      </c>
      <c r="AI845" s="93">
        <f>(幕後結果!$AK$2+幕後結果!$AK$4*幕後結果_最佳化!$W1846)*12/3</f>
        <v>-0.2570342895016462</v>
      </c>
      <c r="AJ845" s="53"/>
      <c r="AK845" s="53"/>
      <c r="AL845" s="53"/>
      <c r="AM845" s="101">
        <v>844</v>
      </c>
      <c r="AN845" s="120">
        <f t="shared" si="170"/>
        <v>0.15502031239778374</v>
      </c>
      <c r="AO845" s="120">
        <f t="shared" si="171"/>
        <v>3.7007042658460186E-2</v>
      </c>
      <c r="AP845" s="120">
        <f t="shared" si="172"/>
        <v>6.6032308713330101E-2</v>
      </c>
      <c r="AQ845" s="120">
        <f t="shared" si="173"/>
        <v>0.13767999511719953</v>
      </c>
      <c r="AR845" s="120">
        <f t="shared" si="174"/>
        <v>0.13171054658064257</v>
      </c>
      <c r="AS845" s="120">
        <f t="shared" si="175"/>
        <v>5.5639414231574209E-2</v>
      </c>
      <c r="AT845" s="120">
        <f t="shared" si="176"/>
        <v>6.0003199183599462E-2</v>
      </c>
      <c r="AU845" s="120">
        <f t="shared" si="177"/>
        <v>0.17391717725758993</v>
      </c>
      <c r="AV845" s="120">
        <f t="shared" si="178"/>
        <v>0.10845401234099517</v>
      </c>
      <c r="AW845" s="120">
        <f t="shared" si="179"/>
        <v>7.4535991518825215E-2</v>
      </c>
      <c r="AX845" s="120">
        <f t="shared" si="180"/>
        <v>1.0000000000000002</v>
      </c>
      <c r="AY845" s="120">
        <f>SUMPRODUCT(AN845:AW845,幕後結果_最佳化!$Z$1005:$AI$1005)</f>
        <v>2.7684633333792251E-2</v>
      </c>
      <c r="AZ845" s="120">
        <f>(SUMPRODUCT(AN845:AW845,MMULT(AN845:AW845,幕後結果!$AB$9:$AK$18)))*252</f>
        <v>3.3142496103576384E-2</v>
      </c>
      <c r="BA845" s="120">
        <f t="shared" si="181"/>
        <v>0.18205080637991247</v>
      </c>
      <c r="BB845" s="115">
        <f t="shared" si="182"/>
        <v>-8.3577584569746885E-2</v>
      </c>
      <c r="BC845" s="53"/>
      <c r="BD845" s="53"/>
    </row>
    <row r="846" spans="1:56">
      <c r="A846" s="88">
        <v>845</v>
      </c>
      <c r="B846" s="116">
        <v>0.20566653727183826</v>
      </c>
      <c r="C846" s="116">
        <v>0.17164876233594972</v>
      </c>
      <c r="D846" s="116">
        <v>0.73904560853917456</v>
      </c>
      <c r="E846" s="116">
        <v>0.92346044413901418</v>
      </c>
      <c r="F846" s="116">
        <v>0.79629417767729582</v>
      </c>
      <c r="G846" s="116">
        <v>0.67259853027704208</v>
      </c>
      <c r="H846" s="116">
        <v>0.11711049759315961</v>
      </c>
      <c r="I846" s="116">
        <v>0.3303765261124687</v>
      </c>
      <c r="J846" s="116">
        <v>0.14691366987757615</v>
      </c>
      <c r="K846" s="97">
        <v>0.18801782070553252</v>
      </c>
      <c r="L846" s="98"/>
      <c r="M846" s="99">
        <v>845</v>
      </c>
      <c r="N846" s="119">
        <v>-0.82154996762640287</v>
      </c>
      <c r="O846" s="119">
        <v>-0.94766990837507237</v>
      </c>
      <c r="P846" s="119">
        <v>0.64040584645470044</v>
      </c>
      <c r="Q846" s="119">
        <v>1.42873952947861</v>
      </c>
      <c r="R846" s="119">
        <v>0.82845716376291711</v>
      </c>
      <c r="S846" s="119">
        <v>0.44709988862263017</v>
      </c>
      <c r="T846" s="119">
        <v>-1.1895558809083895</v>
      </c>
      <c r="U846" s="116">
        <v>-0.43887370293037697</v>
      </c>
      <c r="V846" s="116">
        <v>-1.0497624578773914</v>
      </c>
      <c r="W846" s="91">
        <v>-0.88522435073780392</v>
      </c>
      <c r="X846" s="53"/>
      <c r="Y846" s="92">
        <v>845</v>
      </c>
      <c r="Z846" s="116">
        <f>(幕後結果!$AB$2+幕後結果!$AB$4*幕後結果_最佳化!$N1847)*12/3</f>
        <v>-1.0562579653383324</v>
      </c>
      <c r="AA846" s="116">
        <f>(幕後結果!$AC$2+幕後結果!$AC$4*幕後結果_最佳化!$O1847)*12/3</f>
        <v>-0.34945770811679883</v>
      </c>
      <c r="AB846" s="116">
        <f>(幕後結果!$AD$2+幕後結果!$AD$4*幕後結果_最佳化!$P1847)*12/3</f>
        <v>0.30570504603855253</v>
      </c>
      <c r="AC846" s="116">
        <f>(幕後結果!$AE$2+幕後結果!$AE$4*幕後結果_最佳化!$Q1847)*12/3</f>
        <v>1.0207386519424164</v>
      </c>
      <c r="AD846" s="116">
        <f>(幕後結果!$AF$2+幕後結果!$AF$4*幕後結果_最佳化!$R1847)*12/3</f>
        <v>6.7970196428554508E-3</v>
      </c>
      <c r="AE846" s="116">
        <f>(幕後結果!$AG$2+幕後結果!$AG$4*幕後結果_最佳化!$S1847)*12/3</f>
        <v>1.0229523508804523</v>
      </c>
      <c r="AF846" s="116">
        <f>(幕後結果!$AH$2+幕後結果!$AH$4*幕後結果_最佳化!$T1847)*12/3</f>
        <v>-0.63136693181346071</v>
      </c>
      <c r="AG846" s="116">
        <f>(幕後結果!$AI$2+幕後結果!$AI$4*幕後結果_最佳化!$U1847)*12/3</f>
        <v>-7.442918479922532E-3</v>
      </c>
      <c r="AH846" s="116">
        <f>(幕後結果!$AJ$2+幕後結果!$AJ$4*幕後結果_最佳化!$V1847)*12/3</f>
        <v>-0.79551340534004067</v>
      </c>
      <c r="AI846" s="93">
        <f>(幕後結果!$AK$2+幕後結果!$AK$4*幕後結果_最佳化!$W1847)*12/3</f>
        <v>-0.33523191672632208</v>
      </c>
      <c r="AJ846" s="53"/>
      <c r="AK846" s="53"/>
      <c r="AL846" s="53"/>
      <c r="AM846" s="101">
        <v>845</v>
      </c>
      <c r="AN846" s="120">
        <f t="shared" si="170"/>
        <v>8.4116317395947937E-2</v>
      </c>
      <c r="AO846" s="120">
        <f t="shared" si="171"/>
        <v>3.0450243688101578E-2</v>
      </c>
      <c r="AP846" s="120">
        <f t="shared" si="172"/>
        <v>7.6637389340022302E-2</v>
      </c>
      <c r="AQ846" s="120">
        <f t="shared" si="173"/>
        <v>4.5488492811932381E-2</v>
      </c>
      <c r="AR846" s="120">
        <f t="shared" si="174"/>
        <v>2.1636779660477494E-2</v>
      </c>
      <c r="AS846" s="120">
        <f t="shared" si="175"/>
        <v>0.22689319496702304</v>
      </c>
      <c r="AT846" s="120">
        <f t="shared" si="176"/>
        <v>8.9761835061557174E-2</v>
      </c>
      <c r="AU846" s="120">
        <f t="shared" si="177"/>
        <v>0.19212156505627356</v>
      </c>
      <c r="AV846" s="120">
        <f t="shared" si="178"/>
        <v>6.3881022524687275E-2</v>
      </c>
      <c r="AW846" s="120">
        <f t="shared" si="179"/>
        <v>0.16901315949397719</v>
      </c>
      <c r="AX846" s="120">
        <f t="shared" si="180"/>
        <v>1</v>
      </c>
      <c r="AY846" s="120">
        <f>SUMPRODUCT(AN846:AW846,幕後結果_最佳化!$Z$1005:$AI$1005)</f>
        <v>0.17970945109364081</v>
      </c>
      <c r="AZ846" s="120">
        <f>(SUMPRODUCT(AN846:AW846,MMULT(AN846:AW846,幕後結果!$AB$9:$AK$18)))*252</f>
        <v>2.6551126091409322E-2</v>
      </c>
      <c r="BA846" s="120">
        <f t="shared" si="181"/>
        <v>0.16294516283525978</v>
      </c>
      <c r="BB846" s="115">
        <f t="shared" si="182"/>
        <v>0.83960424914213261</v>
      </c>
      <c r="BC846" s="53"/>
      <c r="BD846" s="53"/>
    </row>
    <row r="847" spans="1:56">
      <c r="A847" s="88">
        <v>846</v>
      </c>
      <c r="B847" s="116">
        <v>0.58925572726597353</v>
      </c>
      <c r="C847" s="116">
        <v>5.7764279869745527E-2</v>
      </c>
      <c r="D847" s="116">
        <v>8.5544361869141827E-2</v>
      </c>
      <c r="E847" s="116">
        <v>0.13035974734256195</v>
      </c>
      <c r="F847" s="116">
        <v>0.53882868944368401</v>
      </c>
      <c r="G847" s="116">
        <v>8.1868562343903273E-2</v>
      </c>
      <c r="H847" s="116">
        <v>0.53004642579064787</v>
      </c>
      <c r="I847" s="116">
        <v>0.27150474923796208</v>
      </c>
      <c r="J847" s="116">
        <v>0.99187774597060629</v>
      </c>
      <c r="K847" s="97">
        <v>0.748215750151491</v>
      </c>
      <c r="L847" s="98"/>
      <c r="M847" s="99">
        <v>846</v>
      </c>
      <c r="N847" s="119">
        <v>0.22563084898690269</v>
      </c>
      <c r="O847" s="119">
        <v>-1.5738222019868569</v>
      </c>
      <c r="P847" s="119">
        <v>-1.3687138996175783</v>
      </c>
      <c r="Q847" s="119">
        <v>-1.1246921845122047</v>
      </c>
      <c r="R847" s="119">
        <v>9.7483268037212925E-2</v>
      </c>
      <c r="S847" s="119">
        <v>-1.3926120911787936</v>
      </c>
      <c r="T847" s="119">
        <v>7.5386564935918762E-2</v>
      </c>
      <c r="U847" s="116">
        <v>-0.60826836564403874</v>
      </c>
      <c r="V847" s="116">
        <v>2.4033752601317655</v>
      </c>
      <c r="W847" s="91">
        <v>0.66888553252857286</v>
      </c>
      <c r="X847" s="53"/>
      <c r="Y847" s="92">
        <v>846</v>
      </c>
      <c r="Z847" s="116">
        <f>(幕後結果!$AB$2+幕後結果!$AB$4*幕後結果_最佳化!$N1848)*12/3</f>
        <v>0.62257932678094297</v>
      </c>
      <c r="AA847" s="116">
        <f>(幕後結果!$AC$2+幕後結果!$AC$4*幕後結果_最佳化!$O1848)*12/3</f>
        <v>-0.85264074837236181</v>
      </c>
      <c r="AB847" s="116">
        <f>(幕後結果!$AD$2+幕後結果!$AD$4*幕後結果_最佳化!$P1848)*12/3</f>
        <v>-1.077268186380415</v>
      </c>
      <c r="AC847" s="116">
        <f>(幕後結果!$AE$2+幕後結果!$AE$4*幕後結果_最佳化!$Q1848)*12/3</f>
        <v>-0.99812138950006357</v>
      </c>
      <c r="AD847" s="116">
        <f>(幕後結果!$AF$2+幕後結果!$AF$4*幕後結果_最佳化!$R1848)*12/3</f>
        <v>-0.48884011952314105</v>
      </c>
      <c r="AE847" s="116">
        <f>(幕後結果!$AG$2+幕後結果!$AG$4*幕後結果_最佳化!$S1848)*12/3</f>
        <v>-0.78257597822918401</v>
      </c>
      <c r="AF847" s="116">
        <f>(幕後結果!$AH$2+幕後結果!$AH$4*幕後結果_最佳化!$T1848)*12/3</f>
        <v>-0.21635987399111978</v>
      </c>
      <c r="AG847" s="116">
        <f>(幕後結果!$AI$2+幕後結果!$AI$4*幕後結果_最佳化!$U1848)*12/3</f>
        <v>-0.66054950546193614</v>
      </c>
      <c r="AH847" s="116">
        <f>(幕後結果!$AJ$2+幕後結果!$AJ$4*幕後結果_最佳化!$V1848)*12/3</f>
        <v>0.19383520087572503</v>
      </c>
      <c r="AI847" s="93">
        <f>(幕後結果!$AK$2+幕後結果!$AK$4*幕後結果_最佳化!$W1848)*12/3</f>
        <v>0.65292152591475472</v>
      </c>
      <c r="AJ847" s="53"/>
      <c r="AK847" s="53"/>
      <c r="AL847" s="53"/>
      <c r="AM847" s="101">
        <v>846</v>
      </c>
      <c r="AN847" s="120">
        <f t="shared" si="170"/>
        <v>2.2423328467835003E-2</v>
      </c>
      <c r="AO847" s="120">
        <f t="shared" si="171"/>
        <v>0.15833746998334938</v>
      </c>
      <c r="AP847" s="120">
        <f t="shared" si="172"/>
        <v>0.24595554408077799</v>
      </c>
      <c r="AQ847" s="120">
        <f t="shared" si="173"/>
        <v>2.9319440880492622E-2</v>
      </c>
      <c r="AR847" s="120">
        <f t="shared" si="174"/>
        <v>2.1468893293374716E-2</v>
      </c>
      <c r="AS847" s="120">
        <f t="shared" si="175"/>
        <v>0.15395627399480302</v>
      </c>
      <c r="AT847" s="120">
        <f t="shared" si="176"/>
        <v>0.13299695163064582</v>
      </c>
      <c r="AU847" s="120">
        <f t="shared" si="177"/>
        <v>0.13212829886055363</v>
      </c>
      <c r="AV847" s="120">
        <f t="shared" si="178"/>
        <v>9.8054580736904609E-2</v>
      </c>
      <c r="AW847" s="120">
        <f t="shared" si="179"/>
        <v>5.3592180712631497E-3</v>
      </c>
      <c r="AX847" s="120">
        <f t="shared" si="180"/>
        <v>1</v>
      </c>
      <c r="AY847" s="120">
        <f>SUMPRODUCT(AN847:AW847,幕後結果_最佳化!$Z$1005:$AI$1005)</f>
        <v>0.10702311527300534</v>
      </c>
      <c r="AZ847" s="120">
        <f>(SUMPRODUCT(AN847:AW847,MMULT(AN847:AW847,幕後結果!$AB$9:$AK$18)))*252</f>
        <v>2.3776677442418223E-2</v>
      </c>
      <c r="BA847" s="120">
        <f t="shared" si="181"/>
        <v>0.15419687883487856</v>
      </c>
      <c r="BB847" s="115">
        <f t="shared" si="182"/>
        <v>0.41585222578773118</v>
      </c>
      <c r="BC847" s="53"/>
      <c r="BD847" s="53"/>
    </row>
    <row r="848" spans="1:56">
      <c r="A848" s="88">
        <v>847</v>
      </c>
      <c r="B848" s="116">
        <v>0.8956585610839376</v>
      </c>
      <c r="C848" s="116">
        <v>0.48557986721905122</v>
      </c>
      <c r="D848" s="116">
        <v>0.27502426773833411</v>
      </c>
      <c r="E848" s="116">
        <v>0.77721312018940214</v>
      </c>
      <c r="F848" s="116">
        <v>0.87811304958450043</v>
      </c>
      <c r="G848" s="116">
        <v>0.62406673802610046</v>
      </c>
      <c r="H848" s="116">
        <v>0.12155694320760491</v>
      </c>
      <c r="I848" s="116">
        <v>0.30889617826411153</v>
      </c>
      <c r="J848" s="116">
        <v>0.59035873153978158</v>
      </c>
      <c r="K848" s="97">
        <v>6.3757281560206103E-2</v>
      </c>
      <c r="L848" s="98"/>
      <c r="M848" s="99">
        <v>847</v>
      </c>
      <c r="N848" s="119">
        <v>1.2571954297075865</v>
      </c>
      <c r="O848" s="119">
        <v>-3.6153787089028805E-2</v>
      </c>
      <c r="P848" s="119">
        <v>-0.59768739827854367</v>
      </c>
      <c r="Q848" s="119">
        <v>0.76281495721083914</v>
      </c>
      <c r="R848" s="119">
        <v>1.1656057033806091</v>
      </c>
      <c r="S848" s="119">
        <v>0.31617916125425505</v>
      </c>
      <c r="T848" s="119">
        <v>-1.1672389473969165</v>
      </c>
      <c r="U848" s="116">
        <v>-0.49898158588843555</v>
      </c>
      <c r="V848" s="116">
        <v>0.22846786321585388</v>
      </c>
      <c r="W848" s="91">
        <v>-1.5239765743214291</v>
      </c>
      <c r="X848" s="53"/>
      <c r="Y848" s="92">
        <v>847</v>
      </c>
      <c r="Z848" s="116">
        <f>(幕後結果!$AB$2+幕後結果!$AB$4*幕後結果_最佳化!$N1849)*12/3</f>
        <v>2.2763807141518346</v>
      </c>
      <c r="AA848" s="116">
        <f>(幕後結果!$AC$2+幕後結果!$AC$4*幕後結果_最佳化!$O1849)*12/3</f>
        <v>0.1973750409930084</v>
      </c>
      <c r="AB848" s="116">
        <f>(幕後結果!$AD$2+幕後結果!$AD$4*幕後結果_最佳化!$P1849)*12/3</f>
        <v>-0.17455988109984619</v>
      </c>
      <c r="AC848" s="116">
        <f>(幕後結果!$AE$2+幕後結果!$AE$4*幕後結果_最佳化!$Q1849)*12/3</f>
        <v>0.73240622461824179</v>
      </c>
      <c r="AD848" s="116">
        <f>(幕後結果!$AF$2+幕後結果!$AF$4*幕後結果_最佳化!$R1849)*12/3</f>
        <v>0.36032429790024939</v>
      </c>
      <c r="AE848" s="116">
        <f>(幕後結果!$AG$2+幕後結果!$AG$4*幕後結果_最佳化!$S1849)*12/3</f>
        <v>0.9804238465669276</v>
      </c>
      <c r="AF848" s="116">
        <f>(幕後結果!$AH$2+幕後結果!$AH$4*幕後結果_最佳化!$T1849)*12/3</f>
        <v>-0.41842614456706012</v>
      </c>
      <c r="AG848" s="116">
        <f>(幕後結果!$AI$2+幕後結果!$AI$4*幕後結果_最佳化!$U1849)*12/3</f>
        <v>7.8687487249985477E-2</v>
      </c>
      <c r="AH848" s="116">
        <f>(幕後結果!$AJ$2+幕後結果!$AJ$4*幕後結果_最佳化!$V1849)*12/3</f>
        <v>-0.14435900485756184</v>
      </c>
      <c r="AI848" s="93">
        <f>(幕後結果!$AK$2+幕後結果!$AK$4*幕後結果_最佳化!$W1849)*12/3</f>
        <v>-0.43121583143696246</v>
      </c>
      <c r="AJ848" s="53"/>
      <c r="AK848" s="53"/>
      <c r="AL848" s="53"/>
      <c r="AM848" s="101">
        <v>847</v>
      </c>
      <c r="AN848" s="120">
        <f t="shared" si="170"/>
        <v>2.5401650497373918E-2</v>
      </c>
      <c r="AO848" s="120">
        <f t="shared" si="171"/>
        <v>3.4499139015703585E-3</v>
      </c>
      <c r="AP848" s="120">
        <f t="shared" si="172"/>
        <v>9.5172202654374496E-2</v>
      </c>
      <c r="AQ848" s="120">
        <f t="shared" si="173"/>
        <v>0.10672011734551223</v>
      </c>
      <c r="AR848" s="120">
        <f t="shared" si="174"/>
        <v>0.20948336013809063</v>
      </c>
      <c r="AS848" s="120">
        <f t="shared" si="175"/>
        <v>0.12349958709744104</v>
      </c>
      <c r="AT848" s="120">
        <f t="shared" si="176"/>
        <v>0.21398248164931424</v>
      </c>
      <c r="AU848" s="120">
        <f t="shared" si="177"/>
        <v>2.4281674485714239E-2</v>
      </c>
      <c r="AV848" s="120">
        <f t="shared" si="178"/>
        <v>8.178461399162093E-2</v>
      </c>
      <c r="AW848" s="120">
        <f t="shared" si="179"/>
        <v>0.11622439823898786</v>
      </c>
      <c r="AX848" s="120">
        <f t="shared" si="180"/>
        <v>1</v>
      </c>
      <c r="AY848" s="120">
        <f>SUMPRODUCT(AN848:AW848,幕後結果_最佳化!$Z$1005:$AI$1005)</f>
        <v>-5.9420733331340611E-3</v>
      </c>
      <c r="AZ848" s="120">
        <f>(SUMPRODUCT(AN848:AW848,MMULT(AN848:AW848,幕後結果!$AB$9:$AK$18)))*252</f>
        <v>2.2726784189691273E-2</v>
      </c>
      <c r="BA848" s="120">
        <f t="shared" si="181"/>
        <v>0.15075405198432071</v>
      </c>
      <c r="BB848" s="115">
        <f t="shared" si="182"/>
        <v>-0.32398514461298805</v>
      </c>
      <c r="BC848" s="53"/>
      <c r="BD848" s="53"/>
    </row>
    <row r="849" spans="1:56">
      <c r="A849" s="88">
        <v>848</v>
      </c>
      <c r="B849" s="116">
        <v>0.82873012415129055</v>
      </c>
      <c r="C849" s="116">
        <v>0.59644752669859269</v>
      </c>
      <c r="D849" s="116">
        <v>0.51339639849638741</v>
      </c>
      <c r="E849" s="116">
        <v>3.2862128362060261E-2</v>
      </c>
      <c r="F849" s="116">
        <v>0.24401907200058526</v>
      </c>
      <c r="G849" s="116">
        <v>0.15642586534931224</v>
      </c>
      <c r="H849" s="116">
        <v>0.6127912144890133</v>
      </c>
      <c r="I849" s="116">
        <v>0.46667517931921187</v>
      </c>
      <c r="J849" s="116">
        <v>0.62511285693941354</v>
      </c>
      <c r="K849" s="97">
        <v>0.26974657495167342</v>
      </c>
      <c r="L849" s="98"/>
      <c r="M849" s="99">
        <v>848</v>
      </c>
      <c r="N849" s="119">
        <v>0.94915899794342051</v>
      </c>
      <c r="O849" s="119">
        <v>0.24416252878966452</v>
      </c>
      <c r="P849" s="119">
        <v>3.3586104516522629E-2</v>
      </c>
      <c r="Q849" s="119">
        <v>-1.8402996501204694</v>
      </c>
      <c r="R849" s="119">
        <v>-0.69343254534121712</v>
      </c>
      <c r="S849" s="119">
        <v>-1.0092563030564847</v>
      </c>
      <c r="T849" s="119">
        <v>0.28660136254545315</v>
      </c>
      <c r="U849" s="116">
        <v>-8.3630321082261094E-2</v>
      </c>
      <c r="V849" s="116">
        <v>0.3189370003273167</v>
      </c>
      <c r="W849" s="91">
        <v>-0.6135796265601372</v>
      </c>
      <c r="X849" s="53"/>
      <c r="Y849" s="92">
        <v>848</v>
      </c>
      <c r="Z849" s="116">
        <f>(幕後結果!$AB$2+幕後結果!$AB$4*幕後結果_最佳化!$N1850)*12/3</f>
        <v>1.7825375871840088</v>
      </c>
      <c r="AA849" s="116">
        <f>(幕後結果!$AC$2+幕後結果!$AC$4*幕後結果_最佳化!$O1850)*12/3</f>
        <v>0.41435608463631129</v>
      </c>
      <c r="AB849" s="116">
        <f>(幕後結果!$AD$2+幕後結果!$AD$4*幕後結果_最佳化!$P1850)*12/3</f>
        <v>0.26967874340315728</v>
      </c>
      <c r="AC849" s="116">
        <f>(幕後結果!$AE$2+幕後結果!$AE$4*幕後結果_最佳化!$Q1850)*12/3</f>
        <v>-1.1291221078059284</v>
      </c>
      <c r="AD849" s="116">
        <f>(幕後結果!$AF$2+幕後結果!$AF$4*幕後結果_最佳化!$R1850)*12/3</f>
        <v>-0.66337676808014323</v>
      </c>
      <c r="AE849" s="116">
        <f>(幕後結果!$AG$2+幕後結果!$AG$4*幕後結果_最佳化!$S1850)*12/3</f>
        <v>-0.38577811340120438</v>
      </c>
      <c r="AF849" s="116">
        <f>(幕後結果!$AH$2+幕後結果!$AH$4*幕後結果_最佳化!$T1850)*12/3</f>
        <v>0.12752770376428538</v>
      </c>
      <c r="AG849" s="116">
        <f>(幕後結果!$AI$2+幕後結果!$AI$4*幕後結果_最佳化!$U1850)*12/3</f>
        <v>-0.27544233134123836</v>
      </c>
      <c r="AH849" s="116">
        <f>(幕後結果!$AJ$2+幕後結果!$AJ$4*幕後結果_最佳化!$V1850)*12/3</f>
        <v>-0.23738107885832135</v>
      </c>
      <c r="AI849" s="93">
        <f>(幕後結果!$AK$2+幕後結果!$AK$4*幕後結果_最佳化!$W1850)*12/3</f>
        <v>-0.19703399744568939</v>
      </c>
      <c r="AJ849" s="53"/>
      <c r="AK849" s="53"/>
      <c r="AL849" s="53"/>
      <c r="AM849" s="101">
        <v>848</v>
      </c>
      <c r="AN849" s="120">
        <f t="shared" si="170"/>
        <v>0.12092219447876802</v>
      </c>
      <c r="AO849" s="120">
        <f t="shared" si="171"/>
        <v>0.17089053370751292</v>
      </c>
      <c r="AP849" s="120">
        <f t="shared" si="172"/>
        <v>0.15800631907358706</v>
      </c>
      <c r="AQ849" s="120">
        <f t="shared" si="173"/>
        <v>0.1255515747211681</v>
      </c>
      <c r="AR849" s="120">
        <f t="shared" si="174"/>
        <v>8.6228945322287601E-2</v>
      </c>
      <c r="AS849" s="120">
        <f t="shared" si="175"/>
        <v>3.4632201334092803E-2</v>
      </c>
      <c r="AT849" s="120">
        <f t="shared" si="176"/>
        <v>1.3250532015586812E-2</v>
      </c>
      <c r="AU849" s="120">
        <f t="shared" si="177"/>
        <v>0.18976309278106487</v>
      </c>
      <c r="AV849" s="120">
        <f t="shared" si="178"/>
        <v>8.9998725801634843E-2</v>
      </c>
      <c r="AW849" s="120">
        <f t="shared" si="179"/>
        <v>1.0755880764296915E-2</v>
      </c>
      <c r="AX849" s="120">
        <f t="shared" si="180"/>
        <v>0.99999999999999989</v>
      </c>
      <c r="AY849" s="120">
        <f>SUMPRODUCT(AN849:AW849,幕後結果_最佳化!$Z$1005:$AI$1005)</f>
        <v>5.5078389265224625E-2</v>
      </c>
      <c r="AZ849" s="120">
        <f>(SUMPRODUCT(AN849:AW849,MMULT(AN849:AW849,幕後結果!$AB$9:$AK$18)))*252</f>
        <v>2.8779092198430872E-2</v>
      </c>
      <c r="BA849" s="120">
        <f t="shared" si="181"/>
        <v>0.16964401609968702</v>
      </c>
      <c r="BB849" s="115">
        <f t="shared" si="182"/>
        <v>7.1787909442489861E-2</v>
      </c>
      <c r="BC849" s="53"/>
      <c r="BD849" s="53"/>
    </row>
    <row r="850" spans="1:56">
      <c r="A850" s="88">
        <v>849</v>
      </c>
      <c r="B850" s="116">
        <v>0.4483468679463678</v>
      </c>
      <c r="C850" s="116">
        <v>0.14401440813689725</v>
      </c>
      <c r="D850" s="116">
        <v>0.3838130072866639</v>
      </c>
      <c r="E850" s="116">
        <v>4.568884038181853E-2</v>
      </c>
      <c r="F850" s="116">
        <v>0.13375125134242416</v>
      </c>
      <c r="G850" s="116">
        <v>0.16776879243829024</v>
      </c>
      <c r="H850" s="116">
        <v>0.67907367371994698</v>
      </c>
      <c r="I850" s="116">
        <v>0.13979725849500779</v>
      </c>
      <c r="J850" s="116">
        <v>0.41176034123780725</v>
      </c>
      <c r="K850" s="97">
        <v>0.33204152654431085</v>
      </c>
      <c r="L850" s="98"/>
      <c r="M850" s="99">
        <v>849</v>
      </c>
      <c r="N850" s="119">
        <v>-0.12983908927863128</v>
      </c>
      <c r="O850" s="119">
        <v>-1.0624557939117156</v>
      </c>
      <c r="P850" s="119">
        <v>-0.29548158912437</v>
      </c>
      <c r="Q850" s="119">
        <v>-1.6881747914270735</v>
      </c>
      <c r="R850" s="119">
        <v>-1.1088323716528008</v>
      </c>
      <c r="S850" s="119">
        <v>-0.96301980413202115</v>
      </c>
      <c r="T850" s="119">
        <v>0.46511004546849305</v>
      </c>
      <c r="U850" s="116">
        <v>-1.081230673145658</v>
      </c>
      <c r="V850" s="116">
        <v>-0.22301904695666408</v>
      </c>
      <c r="W850" s="91">
        <v>-0.43428285416383694</v>
      </c>
      <c r="X850" s="53"/>
      <c r="Y850" s="92">
        <v>849</v>
      </c>
      <c r="Z850" s="116">
        <f>(幕後結果!$AB$2+幕後結果!$AB$4*幕後結果_最佳化!$N1851)*12/3</f>
        <v>5.2690937765612428E-2</v>
      </c>
      <c r="AA850" s="116">
        <f>(幕後結果!$AC$2+幕後結果!$AC$4*幕後結果_最佳化!$O1851)*12/3</f>
        <v>-0.46745272990879289</v>
      </c>
      <c r="AB850" s="116">
        <f>(幕後結果!$AD$2+幕後結果!$AD$4*幕後結果_最佳化!$P1851)*12/3</f>
        <v>-0.28610126191331786</v>
      </c>
      <c r="AC850" s="116">
        <f>(幕後結果!$AE$2+幕後結果!$AE$4*幕後結果_最佳化!$Q1851)*12/3</f>
        <v>-1.2962767478619834</v>
      </c>
      <c r="AD850" s="116">
        <f>(幕後結果!$AF$2+幕後結果!$AF$4*幕後結果_最佳化!$R1851)*12/3</f>
        <v>-1.092329983064007</v>
      </c>
      <c r="AE850" s="116">
        <f>(幕後結果!$AG$2+幕後結果!$AG$4*幕後結果_最佳化!$S1851)*12/3</f>
        <v>-0.54802415187004694</v>
      </c>
      <c r="AF850" s="116">
        <f>(幕後結果!$AH$2+幕後結果!$AH$4*幕後結果_最佳化!$T1851)*12/3</f>
        <v>-3.7421363522257146E-2</v>
      </c>
      <c r="AG850" s="116">
        <f>(幕後結果!$AI$2+幕後結果!$AI$4*幕後結果_最佳化!$U1851)*12/3</f>
        <v>-0.8759145874184403</v>
      </c>
      <c r="AH850" s="116">
        <f>(幕後結果!$AJ$2+幕後結果!$AJ$4*幕後結果_最佳化!$V1851)*12/3</f>
        <v>-0.93888044492433664</v>
      </c>
      <c r="AI850" s="93">
        <f>(幕後結果!$AK$2+幕後結果!$AK$4*幕後結果_最佳化!$W1851)*12/3</f>
        <v>-0.53171884422231586</v>
      </c>
      <c r="AJ850" s="53"/>
      <c r="AK850" s="53"/>
      <c r="AL850" s="53"/>
      <c r="AM850" s="101">
        <v>849</v>
      </c>
      <c r="AN850" s="120">
        <f t="shared" si="170"/>
        <v>2.8477313569747583E-2</v>
      </c>
      <c r="AO850" s="120">
        <f t="shared" si="171"/>
        <v>0.1885061136691262</v>
      </c>
      <c r="AP850" s="120">
        <f t="shared" si="172"/>
        <v>0.19518075824725223</v>
      </c>
      <c r="AQ850" s="120">
        <f t="shared" si="173"/>
        <v>9.0433515831667755E-2</v>
      </c>
      <c r="AR850" s="120">
        <f t="shared" si="174"/>
        <v>5.0999687579637706E-3</v>
      </c>
      <c r="AS850" s="120">
        <f t="shared" si="175"/>
        <v>7.0335761806809727E-2</v>
      </c>
      <c r="AT850" s="120">
        <f t="shared" si="176"/>
        <v>6.9494701307704784E-2</v>
      </c>
      <c r="AU850" s="120">
        <f t="shared" si="177"/>
        <v>0.18341613129140191</v>
      </c>
      <c r="AV850" s="120">
        <f t="shared" si="178"/>
        <v>0.14791017917928614</v>
      </c>
      <c r="AW850" s="120">
        <f t="shared" si="179"/>
        <v>2.1145556339039671E-2</v>
      </c>
      <c r="AX850" s="120">
        <f t="shared" si="180"/>
        <v>0.99999999999999978</v>
      </c>
      <c r="AY850" s="120">
        <f>SUMPRODUCT(AN850:AW850,幕後結果_最佳化!$Z$1005:$AI$1005)</f>
        <v>7.4783788827694903E-2</v>
      </c>
      <c r="AZ850" s="120">
        <f>(SUMPRODUCT(AN850:AW850,MMULT(AN850:AW850,幕後結果!$AB$9:$AK$18)))*252</f>
        <v>2.3235839546965252E-2</v>
      </c>
      <c r="BA850" s="120">
        <f t="shared" si="181"/>
        <v>0.15243306579271196</v>
      </c>
      <c r="BB850" s="115">
        <f t="shared" si="182"/>
        <v>0.20916583066729419</v>
      </c>
      <c r="BC850" s="53"/>
      <c r="BD850" s="53"/>
    </row>
    <row r="851" spans="1:56">
      <c r="A851" s="88">
        <v>850</v>
      </c>
      <c r="B851" s="116">
        <v>0.49005298502224659</v>
      </c>
      <c r="C851" s="116">
        <v>0.88784399863820296</v>
      </c>
      <c r="D851" s="116">
        <v>0.27419249865719486</v>
      </c>
      <c r="E851" s="116">
        <v>0.37291785325405669</v>
      </c>
      <c r="F851" s="116">
        <v>0.1469741375943463</v>
      </c>
      <c r="G851" s="116">
        <v>0.45871165394581848</v>
      </c>
      <c r="H851" s="116">
        <v>0.12744899546775845</v>
      </c>
      <c r="I851" s="116">
        <v>0.3041614617138606</v>
      </c>
      <c r="J851" s="116">
        <v>0.90394462859930624</v>
      </c>
      <c r="K851" s="97">
        <v>0.65222513312815056</v>
      </c>
      <c r="L851" s="98"/>
      <c r="M851" s="99">
        <v>850</v>
      </c>
      <c r="N851" s="119">
        <v>-2.493605298469451E-2</v>
      </c>
      <c r="O851" s="119">
        <v>1.2151418279261863</v>
      </c>
      <c r="P851" s="119">
        <v>-0.60018192654808189</v>
      </c>
      <c r="Q851" s="119">
        <v>-0.32413516305754242</v>
      </c>
      <c r="R851" s="119">
        <v>-1.0494995218512757</v>
      </c>
      <c r="S851" s="119">
        <v>-0.10367998853375837</v>
      </c>
      <c r="T851" s="119">
        <v>-1.1385329913016486</v>
      </c>
      <c r="U851" s="116">
        <v>-0.51246883908261787</v>
      </c>
      <c r="V851" s="116">
        <v>1.3043603636025005</v>
      </c>
      <c r="W851" s="91">
        <v>0.3913348613149551</v>
      </c>
      <c r="X851" s="53"/>
      <c r="Y851" s="92">
        <v>850</v>
      </c>
      <c r="Z851" s="116">
        <f>(幕後結果!$AB$2+幕後結果!$AB$4*幕後結果_最佳化!$N1852)*12/3</f>
        <v>0.22087118571589284</v>
      </c>
      <c r="AA851" s="116">
        <f>(幕後結果!$AC$2+幕後結果!$AC$4*幕後結果_最佳化!$O1852)*12/3</f>
        <v>1.1611629180096927</v>
      </c>
      <c r="AB851" s="116">
        <f>(幕後結果!$AD$2+幕後結果!$AD$4*幕後結果_最佳化!$P1852)*12/3</f>
        <v>-0.35026965982557656</v>
      </c>
      <c r="AC851" s="116">
        <f>(幕後結果!$AE$2+幕後結果!$AE$4*幕後結果_最佳化!$Q1852)*12/3</f>
        <v>-0.1851030494729218</v>
      </c>
      <c r="AD851" s="116">
        <f>(幕後結果!$AF$2+幕後結果!$AF$4*幕後結果_最佳化!$R1852)*12/3</f>
        <v>-1.0929144343852841</v>
      </c>
      <c r="AE851" s="116">
        <f>(幕後結果!$AG$2+幕後結果!$AG$4*幕後結果_最佳化!$S1852)*12/3</f>
        <v>0.48496427037331696</v>
      </c>
      <c r="AF851" s="116">
        <f>(幕後結果!$AH$2+幕後結果!$AH$4*幕後結果_最佳化!$T1852)*12/3</f>
        <v>-0.55303303348488997</v>
      </c>
      <c r="AG851" s="116">
        <f>(幕後結果!$AI$2+幕後結果!$AI$4*幕後結果_最佳化!$U1852)*12/3</f>
        <v>-0.16346656271797674</v>
      </c>
      <c r="AH851" s="116">
        <f>(幕後結果!$AJ$2+幕後結果!$AJ$4*幕後結果_最佳化!$V1852)*12/3</f>
        <v>-0.20359329514072941</v>
      </c>
      <c r="AI851" s="93">
        <f>(幕後結果!$AK$2+幕後結果!$AK$4*幕後結果_最佳化!$W1852)*12/3</f>
        <v>0.21498161158574361</v>
      </c>
      <c r="AJ851" s="53"/>
      <c r="AK851" s="53"/>
      <c r="AL851" s="53"/>
      <c r="AM851" s="101">
        <v>850</v>
      </c>
      <c r="AN851" s="120">
        <f t="shared" si="170"/>
        <v>0.13395919921032373</v>
      </c>
      <c r="AO851" s="120">
        <f t="shared" si="171"/>
        <v>0.16261750212890219</v>
      </c>
      <c r="AP851" s="120">
        <f t="shared" si="172"/>
        <v>8.0824675940143462E-2</v>
      </c>
      <c r="AQ851" s="120">
        <f t="shared" si="173"/>
        <v>0.17598592700581148</v>
      </c>
      <c r="AR851" s="120">
        <f t="shared" si="174"/>
        <v>4.6933607581650626E-2</v>
      </c>
      <c r="AS851" s="120">
        <f t="shared" si="175"/>
        <v>9.5363749354073282E-2</v>
      </c>
      <c r="AT851" s="120">
        <f t="shared" si="176"/>
        <v>9.5367920974747847E-2</v>
      </c>
      <c r="AU851" s="120">
        <f t="shared" si="177"/>
        <v>8.7835481459979811E-2</v>
      </c>
      <c r="AV851" s="120">
        <f t="shared" si="178"/>
        <v>8.3455158609461622E-2</v>
      </c>
      <c r="AW851" s="120">
        <f t="shared" si="179"/>
        <v>3.7656777734905868E-2</v>
      </c>
      <c r="AX851" s="120">
        <f t="shared" si="180"/>
        <v>1</v>
      </c>
      <c r="AY851" s="120">
        <f>SUMPRODUCT(AN851:AW851,幕後結果_最佳化!$Z$1005:$AI$1005)</f>
        <v>0.11341863321595431</v>
      </c>
      <c r="AZ851" s="120">
        <f>(SUMPRODUCT(AN851:AW851,MMULT(AN851:AW851,幕後結果!$AB$9:$AK$18)))*252</f>
        <v>3.0072656503680587E-2</v>
      </c>
      <c r="BA851" s="120">
        <f t="shared" si="181"/>
        <v>0.17341469517800556</v>
      </c>
      <c r="BB851" s="115">
        <f t="shared" si="182"/>
        <v>0.40664739019705803</v>
      </c>
      <c r="BC851" s="53"/>
      <c r="BD851" s="53"/>
    </row>
    <row r="852" spans="1:56">
      <c r="A852" s="88">
        <v>851</v>
      </c>
      <c r="B852" s="116">
        <v>0.51406130902800728</v>
      </c>
      <c r="C852" s="116">
        <v>0.12015295298212614</v>
      </c>
      <c r="D852" s="116">
        <v>0.26916121608538157</v>
      </c>
      <c r="E852" s="116">
        <v>0.44762865728012025</v>
      </c>
      <c r="F852" s="116">
        <v>0.68609453790908193</v>
      </c>
      <c r="G852" s="116">
        <v>0.50667430337788533</v>
      </c>
      <c r="H852" s="116">
        <v>0.85795360801770038</v>
      </c>
      <c r="I852" s="116">
        <v>6.4275643122440052E-2</v>
      </c>
      <c r="J852" s="116">
        <v>0.81421884000130307</v>
      </c>
      <c r="K852" s="97">
        <v>2.3133551827730248E-2</v>
      </c>
      <c r="L852" s="98"/>
      <c r="M852" s="99">
        <v>851</v>
      </c>
      <c r="N852" s="119">
        <v>3.5253775827573268E-2</v>
      </c>
      <c r="O852" s="119">
        <v>-1.1742225251125582</v>
      </c>
      <c r="P852" s="119">
        <v>-0.61535177477276226</v>
      </c>
      <c r="Q852" s="119">
        <v>-0.13165483038245279</v>
      </c>
      <c r="R852" s="119">
        <v>0.48481028806814741</v>
      </c>
      <c r="S852" s="119">
        <v>1.6730778071296519E-2</v>
      </c>
      <c r="T852" s="119">
        <v>1.0711704763178662</v>
      </c>
      <c r="U852" s="116">
        <v>-1.519839629925716</v>
      </c>
      <c r="V852" s="116">
        <v>0.89355072610398079</v>
      </c>
      <c r="W852" s="91">
        <v>-1.992948345228666</v>
      </c>
      <c r="X852" s="53"/>
      <c r="Y852" s="92">
        <v>851</v>
      </c>
      <c r="Z852" s="116">
        <f>(幕後結果!$AB$2+幕後結果!$AB$4*幕後結果_最佳化!$N1853)*12/3</f>
        <v>0.3173673472318318</v>
      </c>
      <c r="AA852" s="116">
        <f>(幕後結果!$AC$2+幕後結果!$AC$4*幕後結果_最佳化!$O1853)*12/3</f>
        <v>-0.55614501316081588</v>
      </c>
      <c r="AB852" s="116">
        <f>(幕後結果!$AD$2+幕後結果!$AD$4*幕後結果_最佳化!$P1853)*12/3</f>
        <v>-0.5074044345360984</v>
      </c>
      <c r="AC852" s="116">
        <f>(幕後結果!$AE$2+幕後結果!$AE$4*幕後結果_最佳化!$Q1853)*12/3</f>
        <v>-0.17530557780497547</v>
      </c>
      <c r="AD852" s="116">
        <f>(幕後結果!$AF$2+幕後結果!$AF$4*幕後結果_最佳化!$R1853)*12/3</f>
        <v>-0.20928808792348208</v>
      </c>
      <c r="AE852" s="116">
        <f>(幕後結果!$AG$2+幕後結果!$AG$4*幕後結果_最佳化!$S1853)*12/3</f>
        <v>0.36997822501620048</v>
      </c>
      <c r="AF852" s="116">
        <f>(幕後結果!$AH$2+幕後結果!$AH$4*幕後結果_最佳化!$T1853)*12/3</f>
        <v>0.3760123234711677</v>
      </c>
      <c r="AG852" s="116">
        <f>(幕後結果!$AI$2+幕後結果!$AI$4*幕後結果_最佳化!$U1853)*12/3</f>
        <v>-0.64379120441563842</v>
      </c>
      <c r="AH852" s="116">
        <f>(幕後結果!$AJ$2+幕後結果!$AJ$4*幕後結果_最佳化!$V1853)*12/3</f>
        <v>-9.6905117525131465E-2</v>
      </c>
      <c r="AI852" s="93">
        <f>(幕後結果!$AK$2+幕後結果!$AK$4*幕後結果_最佳化!$W1853)*12/3</f>
        <v>-0.76890477249539158</v>
      </c>
      <c r="AJ852" s="53"/>
      <c r="AK852" s="53"/>
      <c r="AL852" s="53"/>
      <c r="AM852" s="101">
        <v>851</v>
      </c>
      <c r="AN852" s="120">
        <f t="shared" si="170"/>
        <v>0.12617040149354933</v>
      </c>
      <c r="AO852" s="120">
        <f t="shared" si="171"/>
        <v>0.16896469634360212</v>
      </c>
      <c r="AP852" s="120">
        <f t="shared" si="172"/>
        <v>8.7684544981485799E-2</v>
      </c>
      <c r="AQ852" s="120">
        <f t="shared" si="173"/>
        <v>4.3043620874178151E-3</v>
      </c>
      <c r="AR852" s="120">
        <f t="shared" si="174"/>
        <v>1.1767053783521515E-2</v>
      </c>
      <c r="AS852" s="120">
        <f t="shared" si="175"/>
        <v>0.14073019923374125</v>
      </c>
      <c r="AT852" s="120">
        <f t="shared" si="176"/>
        <v>6.6259198380575965E-2</v>
      </c>
      <c r="AU852" s="120">
        <f t="shared" si="177"/>
        <v>0.1200752196484053</v>
      </c>
      <c r="AV852" s="120">
        <f t="shared" si="178"/>
        <v>0.11410286057649724</v>
      </c>
      <c r="AW852" s="120">
        <f t="shared" si="179"/>
        <v>0.15994146347120358</v>
      </c>
      <c r="AX852" s="120">
        <f t="shared" si="180"/>
        <v>0.99999999999999978</v>
      </c>
      <c r="AY852" s="120">
        <f>SUMPRODUCT(AN852:AW852,幕後結果_最佳化!$Z$1005:$AI$1005)</f>
        <v>0.16954816965405406</v>
      </c>
      <c r="AZ852" s="120">
        <f>(SUMPRODUCT(AN852:AW852,MMULT(AN852:AW852,幕後結果!$AB$9:$AK$18)))*252</f>
        <v>2.852664945149716E-2</v>
      </c>
      <c r="BA852" s="120">
        <f t="shared" si="181"/>
        <v>0.16889834058242598</v>
      </c>
      <c r="BB852" s="115">
        <f t="shared" si="182"/>
        <v>0.74984851371140071</v>
      </c>
      <c r="BC852" s="53"/>
      <c r="BD852" s="53"/>
    </row>
    <row r="853" spans="1:56">
      <c r="A853" s="88">
        <v>852</v>
      </c>
      <c r="B853" s="116">
        <v>0.616446455700697</v>
      </c>
      <c r="C853" s="116">
        <v>0.72873594375615647</v>
      </c>
      <c r="D853" s="116">
        <v>0.77574572212345028</v>
      </c>
      <c r="E853" s="116">
        <v>0.44409451970736913</v>
      </c>
      <c r="F853" s="116">
        <v>0.53143510922956616</v>
      </c>
      <c r="G853" s="116">
        <v>8.845780360810851E-2</v>
      </c>
      <c r="H853" s="116">
        <v>5.0912144908487278E-2</v>
      </c>
      <c r="I853" s="116">
        <v>0.47602384939552445</v>
      </c>
      <c r="J853" s="116">
        <v>0.98096214843762963</v>
      </c>
      <c r="K853" s="97">
        <v>0.86489719811483035</v>
      </c>
      <c r="L853" s="98"/>
      <c r="M853" s="99">
        <v>852</v>
      </c>
      <c r="N853" s="119">
        <v>0.29616105549428229</v>
      </c>
      <c r="O853" s="119">
        <v>0.60899445775601335</v>
      </c>
      <c r="P853" s="119">
        <v>0.75790383254807436</v>
      </c>
      <c r="Q853" s="119">
        <v>-0.14059608730184325</v>
      </c>
      <c r="R853" s="119">
        <v>7.8877849920326884E-2</v>
      </c>
      <c r="S853" s="119">
        <v>-1.3503129903512934</v>
      </c>
      <c r="T853" s="119">
        <v>-1.6360730974684776</v>
      </c>
      <c r="U853" s="116">
        <v>-6.0135521860660499E-2</v>
      </c>
      <c r="V853" s="116">
        <v>2.074038847737564</v>
      </c>
      <c r="W853" s="91">
        <v>1.1025891969186774</v>
      </c>
      <c r="X853" s="53"/>
      <c r="Y853" s="92">
        <v>852</v>
      </c>
      <c r="Z853" s="116">
        <f>(幕後結果!$AB$2+幕後結果!$AB$4*幕後結果_最佳化!$N1854)*12/3</f>
        <v>0.73565315226259076</v>
      </c>
      <c r="AA853" s="116">
        <f>(幕後結果!$AC$2+幕後結果!$AC$4*幕後結果_最佳化!$O1854)*12/3</f>
        <v>0.7097472453261614</v>
      </c>
      <c r="AB853" s="116">
        <f>(幕後結果!$AD$2+幕後結果!$AD$4*幕後結果_最佳化!$P1854)*12/3</f>
        <v>0.72237229556104687</v>
      </c>
      <c r="AC853" s="116">
        <f>(幕後結果!$AE$2+幕後結果!$AE$4*幕後結果_最佳化!$Q1854)*12/3</f>
        <v>0.1386946677765491</v>
      </c>
      <c r="AD853" s="116">
        <f>(幕後結果!$AF$2+幕後結果!$AF$4*幕後結果_最佳化!$R1854)*12/3</f>
        <v>-0.24237644302881814</v>
      </c>
      <c r="AE853" s="116">
        <f>(幕後結果!$AG$2+幕後結果!$AG$4*幕後結果_最佳化!$S1854)*12/3</f>
        <v>-0.18285489949446998</v>
      </c>
      <c r="AF853" s="116">
        <f>(幕後結果!$AH$2+幕後結果!$AH$4*幕後結果_最佳化!$T1854)*12/3</f>
        <v>-0.69192131499582266</v>
      </c>
      <c r="AG853" s="116">
        <f>(幕後結果!$AI$2+幕後結果!$AI$4*幕後結果_最佳化!$U1854)*12/3</f>
        <v>-5.772376851296989E-2</v>
      </c>
      <c r="AH853" s="116">
        <f>(幕後結果!$AJ$2+幕後結果!$AJ$4*幕後結果_最佳化!$V1854)*12/3</f>
        <v>0.44578487718952337</v>
      </c>
      <c r="AI853" s="93">
        <f>(幕後結果!$AK$2+幕後結果!$AK$4*幕後結果_最佳化!$W1854)*12/3</f>
        <v>1.0815115294905442</v>
      </c>
      <c r="AJ853" s="53"/>
      <c r="AK853" s="53"/>
      <c r="AL853" s="53"/>
      <c r="AM853" s="101">
        <v>852</v>
      </c>
      <c r="AN853" s="120">
        <f t="shared" si="170"/>
        <v>7.8667286186303503E-2</v>
      </c>
      <c r="AO853" s="120">
        <f t="shared" si="171"/>
        <v>0.11880102780573704</v>
      </c>
      <c r="AP853" s="120">
        <f t="shared" si="172"/>
        <v>0.12073357973747451</v>
      </c>
      <c r="AQ853" s="120">
        <f t="shared" si="173"/>
        <v>0.12509289495973483</v>
      </c>
      <c r="AR853" s="120">
        <f t="shared" si="174"/>
        <v>9.5832928744538332E-2</v>
      </c>
      <c r="AS853" s="120">
        <f t="shared" si="175"/>
        <v>4.8753049869994854E-2</v>
      </c>
      <c r="AT853" s="120">
        <f t="shared" si="176"/>
        <v>0.12178650783062524</v>
      </c>
      <c r="AU853" s="120">
        <f t="shared" si="177"/>
        <v>8.621536519812982E-2</v>
      </c>
      <c r="AV853" s="120">
        <f t="shared" si="178"/>
        <v>0.10572532099277535</v>
      </c>
      <c r="AW853" s="120">
        <f t="shared" si="179"/>
        <v>9.8392038674686655E-2</v>
      </c>
      <c r="AX853" s="120">
        <f t="shared" si="180"/>
        <v>1</v>
      </c>
      <c r="AY853" s="120">
        <f>SUMPRODUCT(AN853:AW853,幕後結果_最佳化!$Z$1005:$AI$1005)</f>
        <v>4.5146876900386865E-2</v>
      </c>
      <c r="AZ853" s="120">
        <f>(SUMPRODUCT(AN853:AW853,MMULT(AN853:AW853,幕後結果!$AB$9:$AK$18)))*252</f>
        <v>2.4178370780057124E-2</v>
      </c>
      <c r="BA853" s="120">
        <f t="shared" si="181"/>
        <v>0.15549395737473892</v>
      </c>
      <c r="BB853" s="115">
        <f t="shared" si="182"/>
        <v>1.4449930648892759E-2</v>
      </c>
      <c r="BC853" s="53"/>
      <c r="BD853" s="53"/>
    </row>
    <row r="854" spans="1:56">
      <c r="A854" s="88">
        <v>853</v>
      </c>
      <c r="B854" s="116">
        <v>0.4084104808089053</v>
      </c>
      <c r="C854" s="116">
        <v>0.98800555219168174</v>
      </c>
      <c r="D854" s="116">
        <v>0.62522384815537779</v>
      </c>
      <c r="E854" s="116">
        <v>0.97885464107830078</v>
      </c>
      <c r="F854" s="116">
        <v>0.45172186700319394</v>
      </c>
      <c r="G854" s="116">
        <v>0.85038932413558843</v>
      </c>
      <c r="H854" s="116">
        <v>0.39703236951210652</v>
      </c>
      <c r="I854" s="116">
        <v>0.99114123034764234</v>
      </c>
      <c r="J854" s="116">
        <v>1.1220090931418625E-2</v>
      </c>
      <c r="K854" s="97">
        <v>0.38304439528625189</v>
      </c>
      <c r="L854" s="98"/>
      <c r="M854" s="99">
        <v>853</v>
      </c>
      <c r="N854" s="119">
        <v>-0.23163571970869401</v>
      </c>
      <c r="O854" s="119">
        <v>2.2573070424994643</v>
      </c>
      <c r="P854" s="119">
        <v>0.31922974379784114</v>
      </c>
      <c r="Q854" s="119">
        <v>2.0306479701891784</v>
      </c>
      <c r="R854" s="119">
        <v>-0.12131222926432417</v>
      </c>
      <c r="S854" s="119">
        <v>1.0381046180001712</v>
      </c>
      <c r="T854" s="119">
        <v>-0.26103600828907186</v>
      </c>
      <c r="U854" s="116">
        <v>2.3714688663159187</v>
      </c>
      <c r="V854" s="116">
        <v>-2.2828334317839727</v>
      </c>
      <c r="W854" s="91">
        <v>-0.29749478273423319</v>
      </c>
      <c r="X854" s="53"/>
      <c r="Y854" s="92">
        <v>853</v>
      </c>
      <c r="Z854" s="116">
        <f>(幕後結果!$AB$2+幕後結果!$AB$4*幕後結果_最佳化!$N1855)*12/3</f>
        <v>-0.11050912918250255</v>
      </c>
      <c r="AA854" s="116">
        <f>(幕後結果!$AC$2+幕後結果!$AC$4*幕後結果_最佳化!$O1855)*12/3</f>
        <v>1.9194968091794877</v>
      </c>
      <c r="AB854" s="116">
        <f>(幕後結果!$AD$2+幕後結果!$AD$4*幕後結果_最佳化!$P1855)*12/3</f>
        <v>0.38686203917484363</v>
      </c>
      <c r="AC854" s="116">
        <f>(幕後結果!$AE$2+幕後結果!$AE$4*幕後結果_最佳化!$Q1855)*12/3</f>
        <v>1.6953677816728432</v>
      </c>
      <c r="AD854" s="116">
        <f>(幕後結果!$AF$2+幕後結果!$AF$4*幕後結果_最佳化!$R1855)*12/3</f>
        <v>-0.49259950265288782</v>
      </c>
      <c r="AE854" s="116">
        <f>(幕後結果!$AG$2+幕後結果!$AG$4*幕後結果_最佳化!$S1855)*12/3</f>
        <v>1.8622259128518117</v>
      </c>
      <c r="AF854" s="116">
        <f>(幕後結果!$AH$2+幕後結果!$AH$4*幕後結果_最佳化!$T1855)*12/3</f>
        <v>0.11486545681581384</v>
      </c>
      <c r="AG854" s="116">
        <f>(幕後結果!$AI$2+幕後結果!$AI$4*幕後結果_最佳化!$U1855)*12/3</f>
        <v>1.4656246024223643</v>
      </c>
      <c r="AH854" s="116">
        <f>(幕後結果!$AJ$2+幕後結果!$AJ$4*幕後結果_最佳化!$V1855)*12/3</f>
        <v>-0.49723042340285967</v>
      </c>
      <c r="AI854" s="93">
        <f>(幕後結果!$AK$2+幕後結果!$AK$4*幕後結果_最佳化!$W1855)*12/3</f>
        <v>0.16971724822660195</v>
      </c>
      <c r="AJ854" s="53"/>
      <c r="AK854" s="53"/>
      <c r="AL854" s="53"/>
      <c r="AM854" s="101">
        <v>853</v>
      </c>
      <c r="AN854" s="120">
        <f t="shared" si="170"/>
        <v>5.0398023939016358E-2</v>
      </c>
      <c r="AO854" s="120">
        <f t="shared" si="171"/>
        <v>7.3063741339174551E-2</v>
      </c>
      <c r="AP854" s="120">
        <f t="shared" si="172"/>
        <v>0.10328448509020012</v>
      </c>
      <c r="AQ854" s="120">
        <f t="shared" si="173"/>
        <v>0.15814843684776758</v>
      </c>
      <c r="AR854" s="120">
        <f t="shared" si="174"/>
        <v>0.17580179225836715</v>
      </c>
      <c r="AS854" s="120">
        <f t="shared" si="175"/>
        <v>8.4193446713671433E-2</v>
      </c>
      <c r="AT854" s="120">
        <f t="shared" si="176"/>
        <v>0.13674389040530888</v>
      </c>
      <c r="AU854" s="120">
        <f t="shared" si="177"/>
        <v>2.9411787058793742E-2</v>
      </c>
      <c r="AV854" s="120">
        <f t="shared" si="178"/>
        <v>1.5971177252095608E-2</v>
      </c>
      <c r="AW854" s="120">
        <f t="shared" si="179"/>
        <v>0.17298321909560457</v>
      </c>
      <c r="AX854" s="120">
        <f t="shared" si="180"/>
        <v>1</v>
      </c>
      <c r="AY854" s="120">
        <f>SUMPRODUCT(AN854:AW854,幕後結果_最佳化!$Z$1005:$AI$1005)</f>
        <v>4.9901966863844925E-2</v>
      </c>
      <c r="AZ854" s="120">
        <f>(SUMPRODUCT(AN854:AW854,MMULT(AN854:AW854,幕後結果!$AB$9:$AK$18)))*252</f>
        <v>2.3764377124252164E-2</v>
      </c>
      <c r="BA854" s="120">
        <f t="shared" si="181"/>
        <v>0.15415698856766813</v>
      </c>
      <c r="BB854" s="115">
        <f t="shared" si="182"/>
        <v>4.5421014829771206E-2</v>
      </c>
      <c r="BC854" s="53"/>
      <c r="BD854" s="53"/>
    </row>
    <row r="855" spans="1:56">
      <c r="A855" s="88">
        <v>854</v>
      </c>
      <c r="B855" s="116">
        <v>0.39063931632682203</v>
      </c>
      <c r="C855" s="116">
        <v>0.1837656348031067</v>
      </c>
      <c r="D855" s="116">
        <v>7.3487983729659367E-2</v>
      </c>
      <c r="E855" s="116">
        <v>0.59875656233464625</v>
      </c>
      <c r="F855" s="116">
        <v>0.54546012937490662</v>
      </c>
      <c r="G855" s="116">
        <v>0.64694406982560793</v>
      </c>
      <c r="H855" s="116">
        <v>0.51727498816668649</v>
      </c>
      <c r="I855" s="116">
        <v>0.96490903319254251</v>
      </c>
      <c r="J855" s="116">
        <v>0.79126537222676108</v>
      </c>
      <c r="K855" s="97">
        <v>0.55956532576726015</v>
      </c>
      <c r="L855" s="98"/>
      <c r="M855" s="99">
        <v>854</v>
      </c>
      <c r="N855" s="119">
        <v>-0.27765314367669203</v>
      </c>
      <c r="O855" s="119">
        <v>-0.90110730440389808</v>
      </c>
      <c r="P855" s="119">
        <v>-1.4502960953464923</v>
      </c>
      <c r="Q855" s="119">
        <v>0.25012992399826495</v>
      </c>
      <c r="R855" s="119">
        <v>0.11419938269068665</v>
      </c>
      <c r="S855" s="119">
        <v>0.37708308610368702</v>
      </c>
      <c r="T855" s="119">
        <v>4.3315514977160401E-2</v>
      </c>
      <c r="U855" s="116">
        <v>1.8107346684029615</v>
      </c>
      <c r="V855" s="116">
        <v>0.81081963739835439</v>
      </c>
      <c r="W855" s="91">
        <v>0.14986725266022727</v>
      </c>
      <c r="X855" s="53"/>
      <c r="Y855" s="92">
        <v>854</v>
      </c>
      <c r="Z855" s="116">
        <f>(幕後結果!$AB$2+幕後結果!$AB$4*幕後結果_最佳化!$N1856)*12/3</f>
        <v>-0.18428413175998648</v>
      </c>
      <c r="AA855" s="116">
        <f>(幕後結果!$AC$2+幕後結果!$AC$4*幕後結果_最佳化!$O1856)*12/3</f>
        <v>-0.34407928838638197</v>
      </c>
      <c r="AB855" s="116">
        <f>(幕後結果!$AD$2+幕後結果!$AD$4*幕後結果_最佳化!$P1856)*12/3</f>
        <v>-1.1965018000995655</v>
      </c>
      <c r="AC855" s="116">
        <f>(幕後結果!$AE$2+幕後結果!$AE$4*幕後結果_最佳化!$Q1856)*12/3</f>
        <v>-3.365402568049522E-2</v>
      </c>
      <c r="AD855" s="116">
        <f>(幕後結果!$AF$2+幕後結果!$AF$4*幕後結果_最佳化!$R1856)*12/3</f>
        <v>-0.56700767175005529</v>
      </c>
      <c r="AE855" s="116">
        <f>(幕後結果!$AG$2+幕後結果!$AG$4*幕後結果_最佳化!$S1856)*12/3</f>
        <v>0.62834439307435208</v>
      </c>
      <c r="AF855" s="116">
        <f>(幕後結果!$AH$2+幕後結果!$AH$4*幕後結果_最佳化!$T1856)*12/3</f>
        <v>-0.16742358786344166</v>
      </c>
      <c r="AG855" s="116">
        <f>(幕後結果!$AI$2+幕後結果!$AI$4*幕後結果_最佳化!$U1856)*12/3</f>
        <v>0.63076240553392404</v>
      </c>
      <c r="AH855" s="116">
        <f>(幕後結果!$AJ$2+幕後結果!$AJ$4*幕後結果_最佳化!$V1856)*12/3</f>
        <v>0.10914984461621285</v>
      </c>
      <c r="AI855" s="93">
        <f>(幕後結果!$AK$2+幕後結果!$AK$4*幕後結果_最佳化!$W1856)*12/3</f>
        <v>0.64731920409463528</v>
      </c>
      <c r="AJ855" s="53"/>
      <c r="AK855" s="53"/>
      <c r="AL855" s="53"/>
      <c r="AM855" s="101">
        <v>854</v>
      </c>
      <c r="AN855" s="120">
        <f t="shared" si="170"/>
        <v>6.5440536032759442E-2</v>
      </c>
      <c r="AO855" s="120">
        <f t="shared" si="171"/>
        <v>4.8967131151837505E-2</v>
      </c>
      <c r="AP855" s="120">
        <f t="shared" si="172"/>
        <v>0.18658684585685281</v>
      </c>
      <c r="AQ855" s="120">
        <f t="shared" si="173"/>
        <v>2.0030814978386928E-2</v>
      </c>
      <c r="AR855" s="120">
        <f t="shared" si="174"/>
        <v>9.9224531377585523E-2</v>
      </c>
      <c r="AS855" s="120">
        <f t="shared" si="175"/>
        <v>5.2726544841210629E-2</v>
      </c>
      <c r="AT855" s="120">
        <f t="shared" si="176"/>
        <v>6.5952326541711653E-2</v>
      </c>
      <c r="AU855" s="120">
        <f t="shared" si="177"/>
        <v>0.172196114487944</v>
      </c>
      <c r="AV855" s="120">
        <f t="shared" si="178"/>
        <v>0.12110185565731359</v>
      </c>
      <c r="AW855" s="120">
        <f t="shared" si="179"/>
        <v>0.16777329907439772</v>
      </c>
      <c r="AX855" s="120">
        <f t="shared" si="180"/>
        <v>0.99999999999999989</v>
      </c>
      <c r="AY855" s="120">
        <f>SUMPRODUCT(AN855:AW855,幕後結果_最佳化!$Z$1005:$AI$1005)</f>
        <v>3.4142215930691763E-2</v>
      </c>
      <c r="AZ855" s="120">
        <f>(SUMPRODUCT(AN855:AW855,MMULT(AN855:AW855,幕後結果!$AB$9:$AK$18)))*252</f>
        <v>2.6333204391245469E-2</v>
      </c>
      <c r="BA855" s="120">
        <f t="shared" si="181"/>
        <v>0.16227508863422466</v>
      </c>
      <c r="BB855" s="115">
        <f t="shared" si="182"/>
        <v>-5.3968752339113961E-2</v>
      </c>
      <c r="BC855" s="53"/>
      <c r="BD855" s="53"/>
    </row>
    <row r="856" spans="1:56">
      <c r="A856" s="88">
        <v>855</v>
      </c>
      <c r="B856" s="116">
        <v>0.53815564987618725</v>
      </c>
      <c r="C856" s="116">
        <v>0.56295301860658853</v>
      </c>
      <c r="D856" s="116">
        <v>0.91494382748562075</v>
      </c>
      <c r="E856" s="116">
        <v>0.44937171249473518</v>
      </c>
      <c r="F856" s="116">
        <v>0.89340620621672739</v>
      </c>
      <c r="G856" s="116">
        <v>0.73367101650624811</v>
      </c>
      <c r="H856" s="116">
        <v>0.6396004401768971</v>
      </c>
      <c r="I856" s="116">
        <v>0.81285628799615872</v>
      </c>
      <c r="J856" s="116">
        <v>0.81760701157999649</v>
      </c>
      <c r="K856" s="97">
        <v>0.72823908094963619</v>
      </c>
      <c r="L856" s="98"/>
      <c r="M856" s="99">
        <v>855</v>
      </c>
      <c r="N856" s="119">
        <v>9.5788312122626063E-2</v>
      </c>
      <c r="O856" s="119">
        <v>0.15846047589556922</v>
      </c>
      <c r="P856" s="119">
        <v>1.37184291288288</v>
      </c>
      <c r="Q856" s="119">
        <v>-0.12724887261373022</v>
      </c>
      <c r="R856" s="119">
        <v>1.2448481106994502</v>
      </c>
      <c r="S856" s="119">
        <v>0.62395373838422441</v>
      </c>
      <c r="T856" s="119">
        <v>0.35739099170093747</v>
      </c>
      <c r="U856" s="116">
        <v>0.88847104558384449</v>
      </c>
      <c r="V856" s="116">
        <v>0.90628319714202554</v>
      </c>
      <c r="W856" s="91">
        <v>0.60749593713609673</v>
      </c>
      <c r="X856" s="53"/>
      <c r="Y856" s="92">
        <v>855</v>
      </c>
      <c r="Z856" s="116">
        <f>(幕後結果!$AB$2+幕後結果!$AB$4*幕後結果_最佳化!$N1857)*12/3</f>
        <v>0.41441614279892108</v>
      </c>
      <c r="AA856" s="116">
        <f>(幕後結果!$AC$2+幕後結果!$AC$4*幕後結果_最佳化!$O1857)*12/3</f>
        <v>0.39684500541213197</v>
      </c>
      <c r="AB856" s="116">
        <f>(幕後結果!$AD$2+幕後結果!$AD$4*幕後結果_最佳化!$P1857)*12/3</f>
        <v>1.1265850874668322</v>
      </c>
      <c r="AC856" s="116">
        <f>(幕後結果!$AE$2+幕後結果!$AE$4*幕後結果_最佳化!$Q1857)*12/3</f>
        <v>0.17225604627805033</v>
      </c>
      <c r="AD856" s="116">
        <f>(幕後結果!$AF$2+幕後結果!$AF$4*幕後結果_最佳化!$R1857)*12/3</f>
        <v>0.45222166114875567</v>
      </c>
      <c r="AE856" s="116">
        <f>(幕後結果!$AG$2+幕後結果!$AG$4*幕後結果_最佳化!$S1857)*12/3</f>
        <v>0.95530432496966722</v>
      </c>
      <c r="AF856" s="116">
        <f>(幕後結果!$AH$2+幕後結果!$AH$4*幕後結果_最佳化!$T1857)*12/3</f>
        <v>0.3097035637820203</v>
      </c>
      <c r="AG856" s="116">
        <f>(幕後結果!$AI$2+幕後結果!$AI$4*幕後結果_最佳化!$U1857)*12/3</f>
        <v>0.63506951257066702</v>
      </c>
      <c r="AH856" s="116">
        <f>(幕後結果!$AJ$2+幕後結果!$AJ$4*幕後結果_最佳化!$V1857)*12/3</f>
        <v>0.78575325502047344</v>
      </c>
      <c r="AI856" s="93">
        <f>(幕後結果!$AK$2+幕後結果!$AK$4*幕後結果_最佳化!$W1857)*12/3</f>
        <v>1.3714069250497589</v>
      </c>
      <c r="AJ856" s="53"/>
      <c r="AK856" s="53"/>
      <c r="AL856" s="53"/>
      <c r="AM856" s="101">
        <v>855</v>
      </c>
      <c r="AN856" s="120">
        <f t="shared" si="170"/>
        <v>5.4016479102405479E-2</v>
      </c>
      <c r="AO856" s="120">
        <f t="shared" si="171"/>
        <v>0.16927941121831153</v>
      </c>
      <c r="AP856" s="120">
        <f t="shared" si="172"/>
        <v>0.13987441111711285</v>
      </c>
      <c r="AQ856" s="120">
        <f t="shared" si="173"/>
        <v>0.13382121706206626</v>
      </c>
      <c r="AR856" s="120">
        <f t="shared" si="174"/>
        <v>0.13755176341751271</v>
      </c>
      <c r="AS856" s="120">
        <f t="shared" si="175"/>
        <v>3.9562544205367783E-2</v>
      </c>
      <c r="AT856" s="120">
        <f t="shared" si="176"/>
        <v>1.1311483272200468E-2</v>
      </c>
      <c r="AU856" s="120">
        <f t="shared" si="177"/>
        <v>6.1031739668457222E-2</v>
      </c>
      <c r="AV856" s="120">
        <f t="shared" si="178"/>
        <v>8.8368935210029323E-2</v>
      </c>
      <c r="AW856" s="120">
        <f t="shared" si="179"/>
        <v>0.16518201572653637</v>
      </c>
      <c r="AX856" s="120">
        <f t="shared" si="180"/>
        <v>0.99999999999999989</v>
      </c>
      <c r="AY856" s="120">
        <f>SUMPRODUCT(AN856:AW856,幕後結果_最佳化!$Z$1005:$AI$1005)</f>
        <v>5.157033759446919E-2</v>
      </c>
      <c r="AZ856" s="120">
        <f>(SUMPRODUCT(AN856:AW856,MMULT(AN856:AW856,幕後結果!$AB$9:$AK$18)))*252</f>
        <v>2.4698352983987936E-2</v>
      </c>
      <c r="BA856" s="120">
        <f t="shared" si="181"/>
        <v>0.15715709651170048</v>
      </c>
      <c r="BB856" s="115">
        <f t="shared" si="182"/>
        <v>5.5169876428861585E-2</v>
      </c>
      <c r="BC856" s="53"/>
      <c r="BD856" s="53"/>
    </row>
    <row r="857" spans="1:56">
      <c r="A857" s="88">
        <v>856</v>
      </c>
      <c r="B857" s="116">
        <v>0.16722992449792207</v>
      </c>
      <c r="C857" s="116">
        <v>0.90816328105725019</v>
      </c>
      <c r="D857" s="116">
        <v>0.24119719820797658</v>
      </c>
      <c r="E857" s="116">
        <v>0.47762699309354351</v>
      </c>
      <c r="F857" s="116">
        <v>0.91254457523597732</v>
      </c>
      <c r="G857" s="116">
        <v>0.1865867617208441</v>
      </c>
      <c r="H857" s="116">
        <v>0.61646851867532648</v>
      </c>
      <c r="I857" s="116">
        <v>8.4285789611884265E-3</v>
      </c>
      <c r="J857" s="116">
        <v>0.2229851440891204</v>
      </c>
      <c r="K857" s="97">
        <v>0.45747391603016507</v>
      </c>
      <c r="L857" s="98"/>
      <c r="M857" s="99">
        <v>856</v>
      </c>
      <c r="N857" s="119">
        <v>-0.9651696434818442</v>
      </c>
      <c r="O857" s="119">
        <v>1.3295292027310945</v>
      </c>
      <c r="P857" s="119">
        <v>-0.70245669925906551</v>
      </c>
      <c r="Q857" s="119">
        <v>-5.6110240331778458E-2</v>
      </c>
      <c r="R857" s="119">
        <v>1.356592111899622</v>
      </c>
      <c r="S857" s="119">
        <v>-0.89054461475342883</v>
      </c>
      <c r="T857" s="119">
        <v>0.2962188390148171</v>
      </c>
      <c r="U857" s="116">
        <v>-2.3898085412544385</v>
      </c>
      <c r="V857" s="116">
        <v>-0.76215032799713334</v>
      </c>
      <c r="W857" s="91">
        <v>-0.10679976733498361</v>
      </c>
      <c r="X857" s="53"/>
      <c r="Y857" s="92">
        <v>856</v>
      </c>
      <c r="Z857" s="116">
        <f>(幕後結果!$AB$2+幕後結果!$AB$4*幕後結果_最佳化!$N1858)*12/3</f>
        <v>-1.2865086191728685</v>
      </c>
      <c r="AA857" s="116">
        <f>(幕後結果!$AC$2+幕後結果!$AC$4*幕後結果_最佳化!$O1858)*12/3</f>
        <v>1.2916784459917037</v>
      </c>
      <c r="AB857" s="116">
        <f>(幕後結果!$AD$2+幕後結果!$AD$4*幕後結果_最佳化!$P1858)*12/3</f>
        <v>-0.60959680839270725</v>
      </c>
      <c r="AC857" s="116">
        <f>(幕後結果!$AE$2+幕後結果!$AE$4*幕後結果_最佳化!$Q1858)*12/3</f>
        <v>-0.13447832211823049</v>
      </c>
      <c r="AD857" s="116">
        <f>(幕後結果!$AF$2+幕後結果!$AF$4*幕後結果_最佳化!$R1858)*12/3</f>
        <v>8.0482457542632946E-2</v>
      </c>
      <c r="AE857" s="116">
        <f>(幕後結果!$AG$2+幕後結果!$AG$4*幕後結果_最佳化!$S1858)*12/3</f>
        <v>-0.11766405814554448</v>
      </c>
      <c r="AF857" s="116">
        <f>(幕後結果!$AH$2+幕後結果!$AH$4*幕後結果_最佳化!$T1858)*12/3</f>
        <v>0.1908714935655397</v>
      </c>
      <c r="AG857" s="116">
        <f>(幕後結果!$AI$2+幕後結果!$AI$4*幕後結果_最佳化!$U1858)*12/3</f>
        <v>-0.65347513920485245</v>
      </c>
      <c r="AH857" s="116">
        <f>(幕後結果!$AJ$2+幕後結果!$AJ$4*幕後結果_最佳化!$V1858)*12/3</f>
        <v>-0.96383639766106055</v>
      </c>
      <c r="AI857" s="93">
        <f>(幕後結果!$AK$2+幕後結果!$AK$4*幕後結果_最佳化!$W1858)*12/3</f>
        <v>-0.5906637278859681</v>
      </c>
      <c r="AJ857" s="53"/>
      <c r="AK857" s="53"/>
      <c r="AL857" s="53"/>
      <c r="AM857" s="101">
        <v>856</v>
      </c>
      <c r="AN857" s="120">
        <f t="shared" si="170"/>
        <v>9.3227471304608803E-2</v>
      </c>
      <c r="AO857" s="120">
        <f t="shared" si="171"/>
        <v>2.7453389313400932E-2</v>
      </c>
      <c r="AP857" s="120">
        <f t="shared" si="172"/>
        <v>0.14162569006123743</v>
      </c>
      <c r="AQ857" s="120">
        <f t="shared" si="173"/>
        <v>0.18831529757413398</v>
      </c>
      <c r="AR857" s="120">
        <f t="shared" si="174"/>
        <v>4.69600942863376E-2</v>
      </c>
      <c r="AS857" s="120">
        <f t="shared" si="175"/>
        <v>5.6334374214811515E-2</v>
      </c>
      <c r="AT857" s="120">
        <f t="shared" si="176"/>
        <v>5.5633243007085359E-2</v>
      </c>
      <c r="AU857" s="120">
        <f t="shared" si="177"/>
        <v>0.14118055245303648</v>
      </c>
      <c r="AV857" s="120">
        <f t="shared" si="178"/>
        <v>0.14555719666025119</v>
      </c>
      <c r="AW857" s="120">
        <f t="shared" si="179"/>
        <v>0.10371269112509676</v>
      </c>
      <c r="AX857" s="120">
        <f t="shared" si="180"/>
        <v>1</v>
      </c>
      <c r="AY857" s="120">
        <f>SUMPRODUCT(AN857:AW857,幕後結果_最佳化!$Z$1005:$AI$1005)</f>
        <v>4.5088481442065571E-2</v>
      </c>
      <c r="AZ857" s="120">
        <f>(SUMPRODUCT(AN857:AW857,MMULT(AN857:AW857,幕後結果!$AB$9:$AK$18)))*252</f>
        <v>2.9903903202864488E-2</v>
      </c>
      <c r="BA857" s="120">
        <f t="shared" si="181"/>
        <v>0.1729274506920879</v>
      </c>
      <c r="BB857" s="115">
        <f t="shared" si="182"/>
        <v>1.265548895393334E-2</v>
      </c>
      <c r="BC857" s="53"/>
      <c r="BD857" s="53"/>
    </row>
    <row r="858" spans="1:56">
      <c r="A858" s="88">
        <v>857</v>
      </c>
      <c r="B858" s="116">
        <v>7.010852735385753E-2</v>
      </c>
      <c r="C858" s="116">
        <v>0.2981716027555692</v>
      </c>
      <c r="D858" s="116">
        <v>0.54227039064859439</v>
      </c>
      <c r="E858" s="116">
        <v>0.26694938923136169</v>
      </c>
      <c r="F858" s="116">
        <v>0.25316556979150784</v>
      </c>
      <c r="G858" s="116">
        <v>0.46680530432332223</v>
      </c>
      <c r="H858" s="116">
        <v>7.9036050834749849E-2</v>
      </c>
      <c r="I858" s="116">
        <v>0.58063222943487491</v>
      </c>
      <c r="J858" s="116">
        <v>0.10332997937659405</v>
      </c>
      <c r="K858" s="97">
        <v>4.8662076324110126E-2</v>
      </c>
      <c r="L858" s="98"/>
      <c r="M858" s="99">
        <v>857</v>
      </c>
      <c r="N858" s="119">
        <v>-1.474983220237075</v>
      </c>
      <c r="O858" s="119">
        <v>-0.52966646118143934</v>
      </c>
      <c r="P858" s="119">
        <v>0.10615519565137276</v>
      </c>
      <c r="Q858" s="119">
        <v>-0.62206553171322987</v>
      </c>
      <c r="R858" s="119">
        <v>-0.66456128328597852</v>
      </c>
      <c r="S858" s="119">
        <v>-8.3303007905979901E-2</v>
      </c>
      <c r="T858" s="119">
        <v>-1.4115853053325251</v>
      </c>
      <c r="U858" s="116">
        <v>0.20351113779798799</v>
      </c>
      <c r="V858" s="116">
        <v>-1.2628030766889951</v>
      </c>
      <c r="W858" s="91">
        <v>-1.6579668745102913</v>
      </c>
      <c r="X858" s="53"/>
      <c r="Y858" s="92">
        <v>857</v>
      </c>
      <c r="Z858" s="116">
        <f>(幕後結果!$AB$2+幕後結果!$AB$4*幕後結果_最佳化!$N1859)*12/3</f>
        <v>-2.1038402882665084</v>
      </c>
      <c r="AA858" s="116">
        <f>(幕後結果!$AC$2+幕後結果!$AC$4*幕後結果_最佳化!$O1859)*12/3</f>
        <v>-1.5897169521289223E-2</v>
      </c>
      <c r="AB858" s="116">
        <f>(幕後結果!$AD$2+幕後結果!$AD$4*幕後結果_最佳化!$P1859)*12/3</f>
        <v>-0.20977176320911081</v>
      </c>
      <c r="AC858" s="116">
        <f>(幕後結果!$AE$2+幕後結果!$AE$4*幕後結果_最佳化!$Q1859)*12/3</f>
        <v>-0.62936478214141456</v>
      </c>
      <c r="AD858" s="116">
        <f>(幕後結果!$AF$2+幕後結果!$AF$4*幕後結果_最佳化!$R1859)*12/3</f>
        <v>-1.0090405416671948</v>
      </c>
      <c r="AE858" s="116">
        <f>(幕後結果!$AG$2+幕後結果!$AG$4*幕後結果_最佳化!$S1859)*12/3</f>
        <v>0.1569902023470312</v>
      </c>
      <c r="AF858" s="116">
        <f>(幕後結果!$AH$2+幕後結果!$AH$4*幕後結果_最佳化!$T1859)*12/3</f>
        <v>-0.92364233621944303</v>
      </c>
      <c r="AG858" s="116">
        <f>(幕後結果!$AI$2+幕後結果!$AI$4*幕後結果_最佳化!$U1859)*12/3</f>
        <v>-0.10882573991650031</v>
      </c>
      <c r="AH858" s="116">
        <f>(幕後結果!$AJ$2+幕後結果!$AJ$4*幕後結果_最佳化!$V1859)*12/3</f>
        <v>-1.3414309201669552</v>
      </c>
      <c r="AI858" s="93">
        <f>(幕後結果!$AK$2+幕後結果!$AK$4*幕後結果_最佳化!$W1859)*12/3</f>
        <v>-1.2467547955722997</v>
      </c>
      <c r="AJ858" s="53"/>
      <c r="AK858" s="53"/>
      <c r="AL858" s="53"/>
      <c r="AM858" s="101">
        <v>857</v>
      </c>
      <c r="AN858" s="120">
        <f t="shared" si="170"/>
        <v>7.5049163564828783E-2</v>
      </c>
      <c r="AO858" s="120">
        <f t="shared" si="171"/>
        <v>5.3580101150129358E-2</v>
      </c>
      <c r="AP858" s="120">
        <f t="shared" si="172"/>
        <v>1.1261994905295039E-2</v>
      </c>
      <c r="AQ858" s="120">
        <f t="shared" si="173"/>
        <v>5.0544866832641637E-2</v>
      </c>
      <c r="AR858" s="120">
        <f t="shared" si="174"/>
        <v>8.5261951763790852E-2</v>
      </c>
      <c r="AS858" s="120">
        <f t="shared" si="175"/>
        <v>0.22039565335578346</v>
      </c>
      <c r="AT858" s="120">
        <f t="shared" si="176"/>
        <v>6.3870201787654138E-2</v>
      </c>
      <c r="AU858" s="120">
        <f t="shared" si="177"/>
        <v>6.7746400483887317E-2</v>
      </c>
      <c r="AV858" s="120">
        <f t="shared" si="178"/>
        <v>0.15402570909910249</v>
      </c>
      <c r="AW858" s="120">
        <f t="shared" si="179"/>
        <v>0.21826395705688706</v>
      </c>
      <c r="AX858" s="120">
        <f t="shared" si="180"/>
        <v>1.0000000000000002</v>
      </c>
      <c r="AY858" s="120">
        <f>SUMPRODUCT(AN858:AW858,幕後結果_最佳化!$Z$1005:$AI$1005)</f>
        <v>0.13697509500413896</v>
      </c>
      <c r="AZ858" s="120">
        <f>(SUMPRODUCT(AN858:AW858,MMULT(AN858:AW858,幕後結果!$AB$9:$AK$18)))*252</f>
        <v>2.7451505307105356E-2</v>
      </c>
      <c r="BA858" s="120">
        <f t="shared" si="181"/>
        <v>0.16568495799892444</v>
      </c>
      <c r="BB858" s="115">
        <f t="shared" si="182"/>
        <v>0.56779502581489416</v>
      </c>
      <c r="BC858" s="53"/>
      <c r="BD858" s="53"/>
    </row>
    <row r="859" spans="1:56">
      <c r="A859" s="88">
        <v>858</v>
      </c>
      <c r="B859" s="116">
        <v>0.21777697012442299</v>
      </c>
      <c r="C859" s="116">
        <v>0.45422082924037577</v>
      </c>
      <c r="D859" s="116">
        <v>0.11864606156979263</v>
      </c>
      <c r="E859" s="116">
        <v>0.12181285751702497</v>
      </c>
      <c r="F859" s="116">
        <v>0.17088612512595769</v>
      </c>
      <c r="G859" s="116">
        <v>0.85618858388637453</v>
      </c>
      <c r="H859" s="116">
        <v>0.65398879167625945</v>
      </c>
      <c r="I859" s="116">
        <v>0.2372857660169867</v>
      </c>
      <c r="J859" s="116">
        <v>0.40383415022313907</v>
      </c>
      <c r="K859" s="97">
        <v>0.49056704540002016</v>
      </c>
      <c r="L859" s="98"/>
      <c r="M859" s="99">
        <v>858</v>
      </c>
      <c r="N859" s="119">
        <v>-0.77972299579108728</v>
      </c>
      <c r="O859" s="119">
        <v>-0.11500436973389308</v>
      </c>
      <c r="P859" s="119">
        <v>-1.1817822233097923</v>
      </c>
      <c r="Q859" s="119">
        <v>-1.1659721270092063</v>
      </c>
      <c r="R859" s="119">
        <v>-0.95066935323606183</v>
      </c>
      <c r="S859" s="119">
        <v>1.0633509400578267</v>
      </c>
      <c r="T859" s="119">
        <v>0.39611198571631728</v>
      </c>
      <c r="U859" s="116">
        <v>-0.71506070744421513</v>
      </c>
      <c r="V859" s="116">
        <v>-0.24343517119035332</v>
      </c>
      <c r="W859" s="91">
        <v>-2.3647114384735365E-2</v>
      </c>
      <c r="X859" s="53"/>
      <c r="Y859" s="92">
        <v>858</v>
      </c>
      <c r="Z859" s="116">
        <f>(幕後結果!$AB$2+幕後結果!$AB$4*幕後結果_最佳化!$N1860)*12/3</f>
        <v>-0.98920108364272252</v>
      </c>
      <c r="AA859" s="116">
        <f>(幕後結果!$AC$2+幕後結果!$AC$4*幕後結果_最佳化!$O1860)*12/3</f>
        <v>0.24576780797011458</v>
      </c>
      <c r="AB859" s="116">
        <f>(幕後結果!$AD$2+幕後結果!$AD$4*幕後結果_最佳化!$P1860)*12/3</f>
        <v>-1.0377542665916952</v>
      </c>
      <c r="AC859" s="116">
        <f>(幕後結果!$AE$2+幕後結果!$AE$4*幕後結果_最佳化!$Q1860)*12/3</f>
        <v>-1.0690092197619334</v>
      </c>
      <c r="AD859" s="116">
        <f>(幕後結果!$AF$2+幕後結果!$AF$4*幕後結果_最佳化!$R1860)*12/3</f>
        <v>-1.2222522270246037</v>
      </c>
      <c r="AE859" s="116">
        <f>(幕後結果!$AG$2+幕後結果!$AG$4*幕後結果_最佳化!$S1860)*12/3</f>
        <v>0.74467692097196692</v>
      </c>
      <c r="AF859" s="116">
        <f>(幕後結果!$AH$2+幕後結果!$AH$4*幕後結果_最佳化!$T1860)*12/3</f>
        <v>-4.8282513982946258E-2</v>
      </c>
      <c r="AG859" s="116">
        <f>(幕後結果!$AI$2+幕後結果!$AI$4*幕後結果_最佳化!$U1860)*12/3</f>
        <v>-0.33107140863350243</v>
      </c>
      <c r="AH859" s="116">
        <f>(幕後結果!$AJ$2+幕後結果!$AJ$4*幕後結果_最佳化!$V1860)*12/3</f>
        <v>-0.88759058579618377</v>
      </c>
      <c r="AI859" s="93">
        <f>(幕後結果!$AK$2+幕後結果!$AK$4*幕後結果_最佳化!$W1860)*12/3</f>
        <v>-0.2697262511222146</v>
      </c>
      <c r="AJ859" s="53"/>
      <c r="AK859" s="53"/>
      <c r="AL859" s="53"/>
      <c r="AM859" s="101">
        <v>858</v>
      </c>
      <c r="AN859" s="120">
        <f t="shared" si="170"/>
        <v>5.40084528846555E-2</v>
      </c>
      <c r="AO859" s="120">
        <f t="shared" si="171"/>
        <v>9.7605027394188137E-2</v>
      </c>
      <c r="AP859" s="120">
        <f t="shared" si="172"/>
        <v>0.1469199635440866</v>
      </c>
      <c r="AQ859" s="120">
        <f t="shared" si="173"/>
        <v>0.15690608634981354</v>
      </c>
      <c r="AR859" s="120">
        <f t="shared" si="174"/>
        <v>0.14068106295021121</v>
      </c>
      <c r="AS859" s="120">
        <f t="shared" si="175"/>
        <v>0.13668714840450133</v>
      </c>
      <c r="AT859" s="120">
        <f t="shared" si="176"/>
        <v>2.2255958627679803E-2</v>
      </c>
      <c r="AU859" s="120">
        <f t="shared" si="177"/>
        <v>8.2753556317421748E-2</v>
      </c>
      <c r="AV859" s="120">
        <f t="shared" si="178"/>
        <v>4.8273007834800222E-2</v>
      </c>
      <c r="AW859" s="120">
        <f t="shared" si="179"/>
        <v>0.11390973569264194</v>
      </c>
      <c r="AX859" s="120">
        <f t="shared" si="180"/>
        <v>1</v>
      </c>
      <c r="AY859" s="120">
        <f>SUMPRODUCT(AN859:AW859,幕後結果_最佳化!$Z$1005:$AI$1005)</f>
        <v>8.1676555456146036E-2</v>
      </c>
      <c r="AZ859" s="120">
        <f>(SUMPRODUCT(AN859:AW859,MMULT(AN859:AW859,幕後結果!$AB$9:$AK$18)))*252</f>
        <v>2.5280715703586924E-2</v>
      </c>
      <c r="BA859" s="120">
        <f t="shared" si="181"/>
        <v>0.158999105983609</v>
      </c>
      <c r="BB859" s="115">
        <f t="shared" si="182"/>
        <v>0.24387907854113</v>
      </c>
      <c r="BC859" s="53"/>
      <c r="BD859" s="53"/>
    </row>
    <row r="860" spans="1:56">
      <c r="A860" s="88">
        <v>859</v>
      </c>
      <c r="B860" s="116">
        <v>7.269065819759124E-2</v>
      </c>
      <c r="C860" s="116">
        <v>0.21976219759338611</v>
      </c>
      <c r="D860" s="116">
        <v>0.92033075723324664</v>
      </c>
      <c r="E860" s="116">
        <v>0.3946667400952435</v>
      </c>
      <c r="F860" s="116">
        <v>0.10524008821524045</v>
      </c>
      <c r="G860" s="116">
        <v>0.92466400446342156</v>
      </c>
      <c r="H860" s="116">
        <v>0.54075424390573423</v>
      </c>
      <c r="I860" s="116">
        <v>0.72446047746207687</v>
      </c>
      <c r="J860" s="116">
        <v>0.23212732434838568</v>
      </c>
      <c r="K860" s="97">
        <v>0.78165419692974103</v>
      </c>
      <c r="L860" s="98"/>
      <c r="M860" s="99">
        <v>859</v>
      </c>
      <c r="N860" s="119">
        <v>-1.4560408896225931</v>
      </c>
      <c r="O860" s="119">
        <v>-0.77299659600822657</v>
      </c>
      <c r="P860" s="119">
        <v>1.4072998779119426</v>
      </c>
      <c r="Q860" s="119">
        <v>-0.26717622563448595</v>
      </c>
      <c r="R860" s="119">
        <v>-1.2522461716932931</v>
      </c>
      <c r="S860" s="119">
        <v>1.4371619175670969</v>
      </c>
      <c r="T860" s="119">
        <v>0.10233407140216158</v>
      </c>
      <c r="U860" s="116">
        <v>0.59614398091811127</v>
      </c>
      <c r="V860" s="116">
        <v>-0.73185897466425165</v>
      </c>
      <c r="W860" s="91">
        <v>0.7777920657764924</v>
      </c>
      <c r="X860" s="53"/>
      <c r="Y860" s="92">
        <v>859</v>
      </c>
      <c r="Z860" s="116">
        <f>(幕後結果!$AB$2+幕後結果!$AB$4*幕後結果_最佳化!$N1861)*12/3</f>
        <v>-2.073471997966756</v>
      </c>
      <c r="AA860" s="116">
        <f>(幕後結果!$AC$2+幕後結果!$AC$4*幕後結果_最佳化!$O1861)*12/3</f>
        <v>-0.19144608501737706</v>
      </c>
      <c r="AB860" s="116">
        <f>(幕後結果!$AD$2+幕後結果!$AD$4*幕後結果_最佳化!$P1861)*12/3</f>
        <v>0.78243431933497132</v>
      </c>
      <c r="AC860" s="116">
        <f>(幕後結果!$AE$2+幕後結果!$AE$4*幕後結果_最佳化!$Q1861)*12/3</f>
        <v>-0.2108391616693838</v>
      </c>
      <c r="AD860" s="116">
        <f>(幕後結果!$AF$2+幕後結果!$AF$4*幕後結果_最佳化!$R1861)*12/3</f>
        <v>-1.1681741233881895</v>
      </c>
      <c r="AE860" s="116">
        <f>(幕後結果!$AG$2+幕後結果!$AG$4*幕後結果_最佳化!$S1861)*12/3</f>
        <v>1.262023706486002</v>
      </c>
      <c r="AF860" s="116">
        <f>(幕後結果!$AH$2+幕後結果!$AH$4*幕後結果_最佳化!$T1861)*12/3</f>
        <v>-0.16723469555931469</v>
      </c>
      <c r="AG860" s="116">
        <f>(幕後結果!$AI$2+幕後結果!$AI$4*幕後結果_最佳化!$U1861)*12/3</f>
        <v>0.17661897016908198</v>
      </c>
      <c r="AH860" s="116">
        <f>(幕後結果!$AJ$2+幕後結果!$AJ$4*幕後結果_最佳化!$V1861)*12/3</f>
        <v>-0.57560303889805897</v>
      </c>
      <c r="AI860" s="93">
        <f>(幕後結果!$AK$2+幕後結果!$AK$4*幕後結果_最佳化!$W1861)*12/3</f>
        <v>0.69676523798432211</v>
      </c>
      <c r="AJ860" s="53"/>
      <c r="AK860" s="53"/>
      <c r="AL860" s="53"/>
      <c r="AM860" s="101">
        <v>859</v>
      </c>
      <c r="AN860" s="120">
        <f t="shared" si="170"/>
        <v>6.6972961647199306E-2</v>
      </c>
      <c r="AO860" s="120">
        <f t="shared" si="171"/>
        <v>3.7443839138546528E-2</v>
      </c>
      <c r="AP860" s="120">
        <f t="shared" si="172"/>
        <v>0.17560335414319231</v>
      </c>
      <c r="AQ860" s="120">
        <f t="shared" si="173"/>
        <v>0.18084488538055354</v>
      </c>
      <c r="AR860" s="120">
        <f t="shared" si="174"/>
        <v>0.12476810777141882</v>
      </c>
      <c r="AS860" s="120">
        <f t="shared" si="175"/>
        <v>0.16172403619843384</v>
      </c>
      <c r="AT860" s="120">
        <f t="shared" si="176"/>
        <v>0.14722394618558904</v>
      </c>
      <c r="AU860" s="120">
        <f t="shared" si="177"/>
        <v>2.7115505351058077E-2</v>
      </c>
      <c r="AV860" s="120">
        <f t="shared" si="178"/>
        <v>2.8518730320545346E-2</v>
      </c>
      <c r="AW860" s="120">
        <f t="shared" si="179"/>
        <v>4.9784633863463337E-2</v>
      </c>
      <c r="AX860" s="120">
        <f t="shared" si="180"/>
        <v>1.0000000000000002</v>
      </c>
      <c r="AY860" s="120">
        <f>SUMPRODUCT(AN860:AW860,幕後結果_最佳化!$Z$1005:$AI$1005)</f>
        <v>7.6011734351736554E-2</v>
      </c>
      <c r="AZ860" s="120">
        <f>(SUMPRODUCT(AN860:AW860,MMULT(AN860:AW860,幕後結果!$AB$9:$AK$18)))*252</f>
        <v>2.7989685680169619E-2</v>
      </c>
      <c r="BA860" s="120">
        <f t="shared" si="181"/>
        <v>0.16730118254265156</v>
      </c>
      <c r="BB860" s="115">
        <f t="shared" si="182"/>
        <v>0.19791691755254084</v>
      </c>
      <c r="BC860" s="53"/>
      <c r="BD860" s="53"/>
    </row>
    <row r="861" spans="1:56">
      <c r="A861" s="88">
        <v>860</v>
      </c>
      <c r="B861" s="116">
        <v>0.75609810672828992</v>
      </c>
      <c r="C861" s="116">
        <v>5.3080904573021614E-2</v>
      </c>
      <c r="D861" s="116">
        <v>0.44877368421320862</v>
      </c>
      <c r="E861" s="116">
        <v>0.48195476454716912</v>
      </c>
      <c r="F861" s="116">
        <v>0.59346259510076504</v>
      </c>
      <c r="G861" s="116">
        <v>0.4374828489870195</v>
      </c>
      <c r="H861" s="116">
        <v>0.43946986667816867</v>
      </c>
      <c r="I861" s="116">
        <v>0.29638158069218035</v>
      </c>
      <c r="J861" s="116">
        <v>0.78342131657479408</v>
      </c>
      <c r="K861" s="97">
        <v>0.12753193259287277</v>
      </c>
      <c r="L861" s="98"/>
      <c r="M861" s="99">
        <v>860</v>
      </c>
      <c r="N861" s="119">
        <v>0.69380614799204354</v>
      </c>
      <c r="O861" s="119">
        <v>-1.6156878965252528</v>
      </c>
      <c r="P861" s="119">
        <v>-0.12876023876438422</v>
      </c>
      <c r="Q861" s="119">
        <v>-4.5248132790112763E-2</v>
      </c>
      <c r="R861" s="119">
        <v>0.23646120226930167</v>
      </c>
      <c r="S861" s="119">
        <v>-0.15735421122214879</v>
      </c>
      <c r="T861" s="119">
        <v>-0.15231342942020976</v>
      </c>
      <c r="U861" s="116">
        <v>-0.534836152620911</v>
      </c>
      <c r="V861" s="116">
        <v>0.78380018234136561</v>
      </c>
      <c r="W861" s="91">
        <v>-1.1381355990600466</v>
      </c>
      <c r="X861" s="53"/>
      <c r="Y861" s="92">
        <v>860</v>
      </c>
      <c r="Z861" s="116">
        <f>(幕後結果!$AB$2+幕後結果!$AB$4*幕後結果_最佳化!$N1862)*12/3</f>
        <v>1.3731566279970775</v>
      </c>
      <c r="AA861" s="116">
        <f>(幕後結果!$AC$2+幕後結果!$AC$4*幕後結果_最佳化!$O1862)*12/3</f>
        <v>-0.90680167488919439</v>
      </c>
      <c r="AB861" s="116">
        <f>(幕後結果!$AD$2+幕後結果!$AD$4*幕後結果_最佳化!$P1862)*12/3</f>
        <v>-2.9242416374186467E-2</v>
      </c>
      <c r="AC861" s="116">
        <f>(幕後結果!$AE$2+幕後結果!$AE$4*幕後結果_最佳化!$Q1862)*12/3</f>
        <v>2.368345006281701E-2</v>
      </c>
      <c r="AD861" s="116">
        <f>(幕後結果!$AF$2+幕後結果!$AF$4*幕後結果_最佳化!$R1862)*12/3</f>
        <v>-0.17773255760665219</v>
      </c>
      <c r="AE861" s="116">
        <f>(幕後結果!$AG$2+幕後結果!$AG$4*幕後結果_最佳化!$S1862)*12/3</f>
        <v>0.36940978565352078</v>
      </c>
      <c r="AF861" s="116">
        <f>(幕後結果!$AH$2+幕後結果!$AH$4*幕後結果_最佳化!$T1862)*12/3</f>
        <v>-0.18084351298908352</v>
      </c>
      <c r="AG861" s="116">
        <f>(幕後結果!$AI$2+幕後結果!$AI$4*幕後結果_最佳化!$U1862)*12/3</f>
        <v>-0.36621923840459042</v>
      </c>
      <c r="AH861" s="116">
        <f>(幕後結果!$AJ$2+幕後結果!$AJ$4*幕後結果_最佳化!$V1862)*12/3</f>
        <v>-7.3137014322710081E-2</v>
      </c>
      <c r="AI861" s="93">
        <f>(幕後結果!$AK$2+幕後結果!$AK$4*幕後結果_最佳化!$W1862)*12/3</f>
        <v>-0.15221581619286884</v>
      </c>
      <c r="AJ861" s="53"/>
      <c r="AK861" s="53"/>
      <c r="AL861" s="53"/>
      <c r="AM861" s="101">
        <v>860</v>
      </c>
      <c r="AN861" s="120">
        <f t="shared" si="170"/>
        <v>0.16801677568192469</v>
      </c>
      <c r="AO861" s="120">
        <f t="shared" si="171"/>
        <v>0.16244471269381119</v>
      </c>
      <c r="AP861" s="120">
        <f t="shared" si="172"/>
        <v>2.727458835724907E-2</v>
      </c>
      <c r="AQ861" s="120">
        <f t="shared" si="173"/>
        <v>0.17729903368564856</v>
      </c>
      <c r="AR861" s="120">
        <f t="shared" si="174"/>
        <v>6.2391297549931495E-2</v>
      </c>
      <c r="AS861" s="120">
        <f t="shared" si="175"/>
        <v>2.6458801234893182E-2</v>
      </c>
      <c r="AT861" s="120">
        <f t="shared" si="176"/>
        <v>0.14919749477687827</v>
      </c>
      <c r="AU861" s="120">
        <f t="shared" si="177"/>
        <v>7.9864092148181423E-2</v>
      </c>
      <c r="AV861" s="120">
        <f t="shared" si="178"/>
        <v>0.11037022426614661</v>
      </c>
      <c r="AW861" s="120">
        <f t="shared" si="179"/>
        <v>3.6682979605335328E-2</v>
      </c>
      <c r="AX861" s="120">
        <f t="shared" si="180"/>
        <v>0.99999999999999978</v>
      </c>
      <c r="AY861" s="120">
        <f>SUMPRODUCT(AN861:AW861,幕後結果_最佳化!$Z$1005:$AI$1005)</f>
        <v>7.0171944692402052E-2</v>
      </c>
      <c r="AZ861" s="120">
        <f>(SUMPRODUCT(AN861:AW861,MMULT(AN861:AW861,幕後結果!$AB$9:$AK$18)))*252</f>
        <v>3.341380391187574E-2</v>
      </c>
      <c r="BA861" s="120">
        <f t="shared" si="181"/>
        <v>0.18279443074633248</v>
      </c>
      <c r="BB861" s="115">
        <f t="shared" si="182"/>
        <v>0.14919461485261484</v>
      </c>
      <c r="BC861" s="53"/>
      <c r="BD861" s="53"/>
    </row>
    <row r="862" spans="1:56">
      <c r="A862" s="88">
        <v>861</v>
      </c>
      <c r="B862" s="116">
        <v>0.90393732327742637</v>
      </c>
      <c r="C862" s="116">
        <v>0.20851987004875183</v>
      </c>
      <c r="D862" s="116">
        <v>4.923017305457611E-2</v>
      </c>
      <c r="E862" s="116">
        <v>0.85814576695857325</v>
      </c>
      <c r="F862" s="116">
        <v>6.4801651761268397E-2</v>
      </c>
      <c r="G862" s="116">
        <v>0.32355937212842467</v>
      </c>
      <c r="H862" s="116">
        <v>0.80037032767127503</v>
      </c>
      <c r="I862" s="116">
        <v>0.95356313530691184</v>
      </c>
      <c r="J862" s="116">
        <v>0.92330815919100995</v>
      </c>
      <c r="K862" s="97">
        <v>0.73517428133470397</v>
      </c>
      <c r="L862" s="98"/>
      <c r="M862" s="99">
        <v>861</v>
      </c>
      <c r="N862" s="119">
        <v>1.3043174927716927</v>
      </c>
      <c r="O862" s="119">
        <v>-0.81156768502584387</v>
      </c>
      <c r="P862" s="119">
        <v>-1.6523641158659068</v>
      </c>
      <c r="Q862" s="119">
        <v>1.0720257509579949</v>
      </c>
      <c r="R862" s="119">
        <v>-1.5156680771897153</v>
      </c>
      <c r="S862" s="119">
        <v>-0.45776853429610925</v>
      </c>
      <c r="T862" s="119">
        <v>0.84294474953897991</v>
      </c>
      <c r="U862" s="116">
        <v>1.6804297623952773</v>
      </c>
      <c r="V862" s="116">
        <v>1.427681054737163</v>
      </c>
      <c r="W862" s="91">
        <v>0.62853818940263917</v>
      </c>
      <c r="X862" s="53"/>
      <c r="Y862" s="92">
        <v>861</v>
      </c>
      <c r="Z862" s="116">
        <f>(幕後結果!$AB$2+幕後結果!$AB$4*幕後結果_最佳化!$N1863)*12/3</f>
        <v>2.3519266709708959</v>
      </c>
      <c r="AA862" s="116">
        <f>(幕後結果!$AC$2+幕後結果!$AC$4*幕後結果_最佳化!$O1863)*12/3</f>
        <v>-0.36135987488896609</v>
      </c>
      <c r="AB862" s="116">
        <f>(幕後結果!$AD$2+幕後結果!$AD$4*幕後結果_最佳化!$P1863)*12/3</f>
        <v>-1.0304274811232175</v>
      </c>
      <c r="AC862" s="116">
        <f>(幕後結果!$AE$2+幕後結果!$AE$4*幕後結果_最佳化!$Q1863)*12/3</f>
        <v>0.78483957516960745</v>
      </c>
      <c r="AD862" s="116">
        <f>(幕後結果!$AF$2+幕後結果!$AF$4*幕後結果_最佳化!$R1863)*12/3</f>
        <v>-1.2392838683722451</v>
      </c>
      <c r="AE862" s="116">
        <f>(幕後結果!$AG$2+幕後結果!$AG$4*幕後結果_最佳化!$S1863)*12/3</f>
        <v>0.56611128002547562</v>
      </c>
      <c r="AF862" s="116">
        <f>(幕後結果!$AH$2+幕後結果!$AH$4*幕後結果_最佳化!$T1863)*12/3</f>
        <v>0.27968075425065653</v>
      </c>
      <c r="AG862" s="116">
        <f>(幕後結果!$AI$2+幕後結果!$AI$4*幕後結果_最佳化!$U1863)*12/3</f>
        <v>0.3648036202216412</v>
      </c>
      <c r="AH862" s="116">
        <f>(幕後結果!$AJ$2+幕後結果!$AJ$4*幕後結果_最佳化!$V1863)*12/3</f>
        <v>0.4185667425100445</v>
      </c>
      <c r="AI862" s="93">
        <f>(幕後結果!$AK$2+幕後結果!$AK$4*幕後結果_最佳化!$W1863)*12/3</f>
        <v>1.0235617925312408</v>
      </c>
      <c r="AJ862" s="53"/>
      <c r="AK862" s="53"/>
      <c r="AL862" s="53"/>
      <c r="AM862" s="101">
        <v>861</v>
      </c>
      <c r="AN862" s="120">
        <f t="shared" si="170"/>
        <v>0.14245122736967247</v>
      </c>
      <c r="AO862" s="120">
        <f t="shared" si="171"/>
        <v>9.2858021800417703E-2</v>
      </c>
      <c r="AP862" s="120">
        <f t="shared" si="172"/>
        <v>0.11526096949925532</v>
      </c>
      <c r="AQ862" s="120">
        <f t="shared" si="173"/>
        <v>0.15284197188679424</v>
      </c>
      <c r="AR862" s="120">
        <f t="shared" si="174"/>
        <v>9.3274605753116038E-2</v>
      </c>
      <c r="AS862" s="120">
        <f t="shared" si="175"/>
        <v>5.4652159984215118E-2</v>
      </c>
      <c r="AT862" s="120">
        <f t="shared" si="176"/>
        <v>7.9188147479540838E-3</v>
      </c>
      <c r="AU862" s="120">
        <f t="shared" si="177"/>
        <v>8.4767242672370208E-2</v>
      </c>
      <c r="AV862" s="120">
        <f t="shared" si="178"/>
        <v>0.11994141339005553</v>
      </c>
      <c r="AW862" s="120">
        <f t="shared" si="179"/>
        <v>0.13603357289614912</v>
      </c>
      <c r="AX862" s="120">
        <f t="shared" si="180"/>
        <v>0.99999999999999989</v>
      </c>
      <c r="AY862" s="120">
        <f>SUMPRODUCT(AN862:AW862,幕後結果_最佳化!$Z$1005:$AI$1005)</f>
        <v>6.8168790048293362E-2</v>
      </c>
      <c r="AZ862" s="120">
        <f>(SUMPRODUCT(AN862:AW862,MMULT(AN862:AW862,幕後結果!$AB$9:$AK$18)))*252</f>
        <v>3.4011730636735515E-2</v>
      </c>
      <c r="BA862" s="120">
        <f t="shared" si="181"/>
        <v>0.18442269555761165</v>
      </c>
      <c r="BB862" s="115">
        <f t="shared" si="182"/>
        <v>0.13701562040339912</v>
      </c>
      <c r="BC862" s="53"/>
      <c r="BD862" s="53"/>
    </row>
    <row r="863" spans="1:56">
      <c r="A863" s="88">
        <v>862</v>
      </c>
      <c r="B863" s="116">
        <v>0.34743273489115989</v>
      </c>
      <c r="C863" s="116">
        <v>0.7026962958581382</v>
      </c>
      <c r="D863" s="116">
        <v>0.25447929556268889</v>
      </c>
      <c r="E863" s="116">
        <v>0.81768578189054475</v>
      </c>
      <c r="F863" s="116">
        <v>0.33035284504636997</v>
      </c>
      <c r="G863" s="116">
        <v>0.13497212653107749</v>
      </c>
      <c r="H863" s="116">
        <v>0.6762462199019581</v>
      </c>
      <c r="I863" s="116">
        <v>0.36029444652087816</v>
      </c>
      <c r="J863" s="116">
        <v>0.58836895537869593</v>
      </c>
      <c r="K863" s="97">
        <v>0.79105790058493519</v>
      </c>
      <c r="L863" s="98"/>
      <c r="M863" s="99">
        <v>862</v>
      </c>
      <c r="N863" s="119">
        <v>-0.39226087398681381</v>
      </c>
      <c r="O863" s="119">
        <v>0.53217122827889463</v>
      </c>
      <c r="P863" s="119">
        <v>-0.66046013769251766</v>
      </c>
      <c r="Q863" s="119">
        <v>0.90658095608554612</v>
      </c>
      <c r="R863" s="119">
        <v>-0.43893906445456932</v>
      </c>
      <c r="S863" s="119">
        <v>-1.1031909443561572</v>
      </c>
      <c r="T863" s="119">
        <v>0.45722746376636197</v>
      </c>
      <c r="U863" s="116">
        <v>-0.35767186164615522</v>
      </c>
      <c r="V863" s="116">
        <v>0.22335131880964632</v>
      </c>
      <c r="W863" s="91">
        <v>0.81009739940871195</v>
      </c>
      <c r="X863" s="53"/>
      <c r="Y863" s="92">
        <v>862</v>
      </c>
      <c r="Z863" s="116">
        <f>(幕後結果!$AB$2+幕後結果!$AB$4*幕後結果_最佳化!$N1864)*12/3</f>
        <v>-0.36802291741884546</v>
      </c>
      <c r="AA863" s="116">
        <f>(幕後結果!$AC$2+幕後結果!$AC$4*幕後結果_最佳化!$O1864)*12/3</f>
        <v>0.69010628499582582</v>
      </c>
      <c r="AB863" s="116">
        <f>(幕後結果!$AD$2+幕後結果!$AD$4*幕後結果_最佳化!$P1864)*12/3</f>
        <v>-0.51522119800372379</v>
      </c>
      <c r="AC863" s="116">
        <f>(幕後結果!$AE$2+幕後結果!$AE$4*幕後結果_最佳化!$Q1864)*12/3</f>
        <v>0.61769300645300418</v>
      </c>
      <c r="AD863" s="116">
        <f>(幕後結果!$AF$2+幕後結果!$AF$4*幕後結果_最佳化!$R1864)*12/3</f>
        <v>-0.80508452669883679</v>
      </c>
      <c r="AE863" s="116">
        <f>(幕後結果!$AG$2+幕後結果!$AG$4*幕後結果_最佳化!$S1864)*12/3</f>
        <v>7.3409310385916415E-2</v>
      </c>
      <c r="AF863" s="116">
        <f>(幕後結果!$AH$2+幕後結果!$AH$4*幕後結果_最佳化!$T1864)*12/3</f>
        <v>0.17301591283903858</v>
      </c>
      <c r="AG863" s="116">
        <f>(幕後結果!$AI$2+幕後結果!$AI$4*幕後結果_最佳化!$U1864)*12/3</f>
        <v>-0.17875261471298257</v>
      </c>
      <c r="AH863" s="116">
        <f>(幕後結果!$AJ$2+幕後結果!$AJ$4*幕後結果_最佳化!$V1864)*12/3</f>
        <v>-0.35924630546400699</v>
      </c>
      <c r="AI863" s="93">
        <f>(幕後結果!$AK$2+幕後結果!$AK$4*幕後結果_最佳化!$W1864)*12/3</f>
        <v>0.42024982844122488</v>
      </c>
      <c r="AJ863" s="53"/>
      <c r="AK863" s="53"/>
      <c r="AL863" s="53"/>
      <c r="AM863" s="101">
        <v>862</v>
      </c>
      <c r="AN863" s="120">
        <f t="shared" si="170"/>
        <v>8.0888852618816592E-2</v>
      </c>
      <c r="AO863" s="120">
        <f t="shared" si="171"/>
        <v>6.1726321117544697E-2</v>
      </c>
      <c r="AP863" s="120">
        <f t="shared" si="172"/>
        <v>6.1122482881898088E-2</v>
      </c>
      <c r="AQ863" s="120">
        <f t="shared" si="173"/>
        <v>0.10847782139996709</v>
      </c>
      <c r="AR863" s="120">
        <f t="shared" si="174"/>
        <v>0.16027336863265354</v>
      </c>
      <c r="AS863" s="120">
        <f t="shared" si="175"/>
        <v>7.7353783051506836E-2</v>
      </c>
      <c r="AT863" s="120">
        <f t="shared" si="176"/>
        <v>0.13081377752614518</v>
      </c>
      <c r="AU863" s="120">
        <f t="shared" si="177"/>
        <v>0.11469194189058321</v>
      </c>
      <c r="AV863" s="120">
        <f t="shared" si="178"/>
        <v>0.17346056939190879</v>
      </c>
      <c r="AW863" s="120">
        <f t="shared" si="179"/>
        <v>3.1191081488976015E-2</v>
      </c>
      <c r="AX863" s="120">
        <f t="shared" si="180"/>
        <v>1</v>
      </c>
      <c r="AY863" s="120">
        <f>SUMPRODUCT(AN863:AW863,幕後結果_最佳化!$Z$1005:$AI$1005)</f>
        <v>-1.904438360446024E-2</v>
      </c>
      <c r="AZ863" s="120">
        <f>(SUMPRODUCT(AN863:AW863,MMULT(AN863:AW863,幕後結果!$AB$9:$AK$18)))*252</f>
        <v>2.4024010810033102E-2</v>
      </c>
      <c r="BA863" s="120">
        <f t="shared" si="181"/>
        <v>0.15499680903177684</v>
      </c>
      <c r="BB863" s="115">
        <f t="shared" si="182"/>
        <v>-0.39964941208409421</v>
      </c>
      <c r="BC863" s="53"/>
      <c r="BD863" s="53"/>
    </row>
    <row r="864" spans="1:56">
      <c r="A864" s="88">
        <v>863</v>
      </c>
      <c r="B864" s="116">
        <v>0.52109264014549894</v>
      </c>
      <c r="C864" s="116">
        <v>0.3401442195202895</v>
      </c>
      <c r="D864" s="116">
        <v>0.77686066588323777</v>
      </c>
      <c r="E864" s="116">
        <v>0.5792723518491143</v>
      </c>
      <c r="F864" s="116">
        <v>0.32584803696492126</v>
      </c>
      <c r="G864" s="116">
        <v>5.2695435303822036E-2</v>
      </c>
      <c r="H864" s="116">
        <v>0.39171697734027866</v>
      </c>
      <c r="I864" s="116">
        <v>0.11007898926777626</v>
      </c>
      <c r="J864" s="116">
        <v>9.051224871973873E-2</v>
      </c>
      <c r="K864" s="97">
        <v>0.60072767513124847</v>
      </c>
      <c r="L864" s="98"/>
      <c r="M864" s="99">
        <v>863</v>
      </c>
      <c r="N864" s="119">
        <v>5.2896064968656377E-2</v>
      </c>
      <c r="O864" s="119">
        <v>-0.41206956024799091</v>
      </c>
      <c r="P864" s="119">
        <v>0.76163367883663669</v>
      </c>
      <c r="Q864" s="119">
        <v>0.20003233010380031</v>
      </c>
      <c r="R864" s="119">
        <v>-0.45140722927247795</v>
      </c>
      <c r="S864" s="119">
        <v>-1.6192621509188971</v>
      </c>
      <c r="T864" s="119">
        <v>-0.2748467821286128</v>
      </c>
      <c r="U864" s="116">
        <v>-1.2261081519991195</v>
      </c>
      <c r="V864" s="116">
        <v>-1.337607257334511</v>
      </c>
      <c r="W864" s="91">
        <v>0.25523105110811822</v>
      </c>
      <c r="X864" s="53"/>
      <c r="Y864" s="92">
        <v>863</v>
      </c>
      <c r="Z864" s="116">
        <f>(幕後結果!$AB$2+幕後結果!$AB$4*幕後結果_最佳化!$N1865)*12/3</f>
        <v>0.34565141475723848</v>
      </c>
      <c r="AA864" s="116">
        <f>(幕後結果!$AC$2+幕後結果!$AC$4*幕後結果_最佳化!$O1865)*12/3</f>
        <v>-1.0261230661252452E-2</v>
      </c>
      <c r="AB864" s="116">
        <f>(幕後結果!$AD$2+幕後結果!$AD$4*幕後結果_最佳化!$P1865)*12/3</f>
        <v>0.60934812017207374</v>
      </c>
      <c r="AC864" s="116">
        <f>(幕後結果!$AE$2+幕後結果!$AE$4*幕後結果_最佳化!$Q1865)*12/3</f>
        <v>0.29418132179184031</v>
      </c>
      <c r="AD864" s="116">
        <f>(幕後結果!$AF$2+幕後結果!$AF$4*幕後結果_最佳化!$R1865)*12/3</f>
        <v>-0.56268316457234324</v>
      </c>
      <c r="AE864" s="116">
        <f>(幕後結果!$AG$2+幕後結果!$AG$4*幕後結果_最佳化!$S1865)*12/3</f>
        <v>-0.34442193987297154</v>
      </c>
      <c r="AF864" s="116">
        <f>(幕後結果!$AH$2+幕後結果!$AH$4*幕後結果_最佳化!$T1865)*12/3</f>
        <v>-0.17773776822145174</v>
      </c>
      <c r="AG864" s="116">
        <f>(幕後結果!$AI$2+幕後結果!$AI$4*幕後結果_最佳化!$U1865)*12/3</f>
        <v>-0.70476711960269556</v>
      </c>
      <c r="AH864" s="116">
        <f>(幕後結果!$AJ$2+幕後結果!$AJ$4*幕後結果_最佳化!$V1865)*12/3</f>
        <v>-1.1233345457148507</v>
      </c>
      <c r="AI864" s="93">
        <f>(幕後結果!$AK$2+幕後結果!$AK$4*幕後結果_最佳化!$W1865)*12/3</f>
        <v>-0.18940339969157902</v>
      </c>
      <c r="AJ864" s="53"/>
      <c r="AK864" s="53"/>
      <c r="AL864" s="53"/>
      <c r="AM864" s="101">
        <v>863</v>
      </c>
      <c r="AN864" s="120">
        <f t="shared" si="170"/>
        <v>0.10529316579944521</v>
      </c>
      <c r="AO864" s="120">
        <f t="shared" si="171"/>
        <v>0.13099301621961273</v>
      </c>
      <c r="AP864" s="120">
        <f t="shared" si="172"/>
        <v>0.14854493757476792</v>
      </c>
      <c r="AQ864" s="120">
        <f t="shared" si="173"/>
        <v>0.13647658943774177</v>
      </c>
      <c r="AR864" s="120">
        <f t="shared" si="174"/>
        <v>0.15442397726956714</v>
      </c>
      <c r="AS864" s="120">
        <f t="shared" si="175"/>
        <v>8.4198795120468503E-2</v>
      </c>
      <c r="AT864" s="120">
        <f t="shared" si="176"/>
        <v>4.5255456559042985E-2</v>
      </c>
      <c r="AU864" s="120">
        <f t="shared" si="177"/>
        <v>1.8183932527641888E-4</v>
      </c>
      <c r="AV864" s="120">
        <f t="shared" si="178"/>
        <v>6.9585779901443837E-2</v>
      </c>
      <c r="AW864" s="120">
        <f t="shared" si="179"/>
        <v>0.12504644279263344</v>
      </c>
      <c r="AX864" s="120">
        <f t="shared" si="180"/>
        <v>0.99999999999999989</v>
      </c>
      <c r="AY864" s="120">
        <f>SUMPRODUCT(AN864:AW864,幕後結果_最佳化!$Z$1005:$AI$1005)</f>
        <v>6.4552935970167397E-2</v>
      </c>
      <c r="AZ864" s="120">
        <f>(SUMPRODUCT(AN864:AW864,MMULT(AN864:AW864,幕後結果!$AB$9:$AK$18)))*252</f>
        <v>2.9691329357863349E-2</v>
      </c>
      <c r="BA864" s="120">
        <f t="shared" si="181"/>
        <v>0.17231172147553789</v>
      </c>
      <c r="BB864" s="115">
        <f t="shared" si="182"/>
        <v>0.12566142212932008</v>
      </c>
      <c r="BC864" s="53"/>
      <c r="BD864" s="53"/>
    </row>
    <row r="865" spans="1:56">
      <c r="A865" s="88">
        <v>864</v>
      </c>
      <c r="B865" s="116">
        <v>0.81068447183000791</v>
      </c>
      <c r="C865" s="116">
        <v>0.88923822770947303</v>
      </c>
      <c r="D865" s="116">
        <v>0.14252176540622363</v>
      </c>
      <c r="E865" s="116">
        <v>0.23996834739337136</v>
      </c>
      <c r="F865" s="116">
        <v>0.31583863303716675</v>
      </c>
      <c r="G865" s="116">
        <v>0.48028066473209319</v>
      </c>
      <c r="H865" s="116">
        <v>0.85869567861116369</v>
      </c>
      <c r="I865" s="116">
        <v>0.97534065785146251</v>
      </c>
      <c r="J865" s="116">
        <v>4.7231758869829221E-2</v>
      </c>
      <c r="K865" s="97">
        <v>0.61445756219300041</v>
      </c>
      <c r="L865" s="98"/>
      <c r="M865" s="99">
        <v>864</v>
      </c>
      <c r="N865" s="119">
        <v>0.88042142102769616</v>
      </c>
      <c r="O865" s="119">
        <v>1.2224869270919569</v>
      </c>
      <c r="P865" s="119">
        <v>-1.0690580100235707</v>
      </c>
      <c r="Q865" s="119">
        <v>-0.70640438488700574</v>
      </c>
      <c r="R865" s="119">
        <v>-0.47936742106554148</v>
      </c>
      <c r="S865" s="119">
        <v>-4.9449188325785064E-2</v>
      </c>
      <c r="T865" s="119">
        <v>1.0744776809658776</v>
      </c>
      <c r="U865" s="116">
        <v>1.9658262515861067</v>
      </c>
      <c r="V865" s="116">
        <v>-1.6723084322682846</v>
      </c>
      <c r="W865" s="91">
        <v>0.29095612501474177</v>
      </c>
      <c r="X865" s="53"/>
      <c r="Y865" s="92">
        <v>864</v>
      </c>
      <c r="Z865" s="116">
        <f>(幕後結果!$AB$2+幕後結果!$AB$4*幕後結果_最佳化!$N1866)*12/3</f>
        <v>1.6723377003399695</v>
      </c>
      <c r="AA865" s="116">
        <f>(幕後結果!$AC$2+幕後結果!$AC$4*幕後結果_最佳化!$O1866)*12/3</f>
        <v>1.1197793281229931</v>
      </c>
      <c r="AB865" s="116">
        <f>(幕後結果!$AD$2+幕後結果!$AD$4*幕後結果_最佳化!$P1866)*12/3</f>
        <v>-0.53080678913043922</v>
      </c>
      <c r="AC865" s="116">
        <f>(幕後結果!$AE$2+幕後結果!$AE$4*幕後結果_最佳化!$Q1866)*12/3</f>
        <v>-0.39198631619917523</v>
      </c>
      <c r="AD865" s="116">
        <f>(幕後結果!$AF$2+幕後結果!$AF$4*幕後結果_最佳化!$R1866)*12/3</f>
        <v>-0.69229727889811132</v>
      </c>
      <c r="AE865" s="116">
        <f>(幕後結果!$AG$2+幕後結果!$AG$4*幕後結果_最佳化!$S1866)*12/3</f>
        <v>0.46884394527745393</v>
      </c>
      <c r="AF865" s="116">
        <f>(幕後結果!$AH$2+幕後結果!$AH$4*幕後結果_最佳化!$T1866)*12/3</f>
        <v>0.58254908499323643</v>
      </c>
      <c r="AG865" s="116">
        <f>(幕後結果!$AI$2+幕後結果!$AI$4*幕後結果_最佳化!$U1866)*12/3</f>
        <v>0.81192039861246279</v>
      </c>
      <c r="AH865" s="116">
        <f>(幕後結果!$AJ$2+幕後結果!$AJ$4*幕後結果_最佳化!$V1866)*12/3</f>
        <v>-0.54587264720808426</v>
      </c>
      <c r="AI865" s="93">
        <f>(幕後結果!$AK$2+幕後結果!$AK$4*幕後結果_最佳化!$W1866)*12/3</f>
        <v>0.26243286421644824</v>
      </c>
      <c r="AJ865" s="53"/>
      <c r="AK865" s="53"/>
      <c r="AL865" s="53"/>
      <c r="AM865" s="101">
        <v>864</v>
      </c>
      <c r="AN865" s="120">
        <f t="shared" si="170"/>
        <v>2.3239469496593831E-2</v>
      </c>
      <c r="AO865" s="120">
        <f t="shared" si="171"/>
        <v>0.17371340150181994</v>
      </c>
      <c r="AP865" s="120">
        <f t="shared" si="172"/>
        <v>3.872877587818227E-2</v>
      </c>
      <c r="AQ865" s="120">
        <f t="shared" si="173"/>
        <v>3.542404558331879E-2</v>
      </c>
      <c r="AR865" s="120">
        <f t="shared" si="174"/>
        <v>4.4054953304463837E-2</v>
      </c>
      <c r="AS865" s="120">
        <f t="shared" si="175"/>
        <v>0.12434053843240762</v>
      </c>
      <c r="AT865" s="120">
        <f t="shared" si="176"/>
        <v>0.18350603043154382</v>
      </c>
      <c r="AU865" s="120">
        <f t="shared" si="177"/>
        <v>0.10729658045139892</v>
      </c>
      <c r="AV865" s="120">
        <f t="shared" si="178"/>
        <v>0.15226291711609929</v>
      </c>
      <c r="AW865" s="120">
        <f t="shared" si="179"/>
        <v>0.1174332878041716</v>
      </c>
      <c r="AX865" s="120">
        <f t="shared" si="180"/>
        <v>0.99999999999999989</v>
      </c>
      <c r="AY865" s="120">
        <f>SUMPRODUCT(AN865:AW865,幕後結果_最佳化!$Z$1005:$AI$1005)</f>
        <v>9.7362675985517302E-2</v>
      </c>
      <c r="AZ865" s="120">
        <f>(SUMPRODUCT(AN865:AW865,MMULT(AN865:AW865,幕後結果!$AB$9:$AK$18)))*252</f>
        <v>1.9826804655979434E-2</v>
      </c>
      <c r="BA865" s="120">
        <f t="shared" si="181"/>
        <v>0.14080768677873887</v>
      </c>
      <c r="BB865" s="115">
        <f t="shared" si="182"/>
        <v>0.38678766217570476</v>
      </c>
      <c r="BC865" s="53"/>
      <c r="BD865" s="53"/>
    </row>
    <row r="866" spans="1:56">
      <c r="A866" s="88">
        <v>865</v>
      </c>
      <c r="B866" s="116">
        <v>0.79535007663931823</v>
      </c>
      <c r="C866" s="116">
        <v>4.1003963119961018E-2</v>
      </c>
      <c r="D866" s="116">
        <v>0.76947645762330352</v>
      </c>
      <c r="E866" s="116">
        <v>0.75749651596780798</v>
      </c>
      <c r="F866" s="116">
        <v>0.18458933462531357</v>
      </c>
      <c r="G866" s="116">
        <v>0.37437500186041217</v>
      </c>
      <c r="H866" s="116">
        <v>0.87539555781189615</v>
      </c>
      <c r="I866" s="116">
        <v>0.35306253141501398</v>
      </c>
      <c r="J866" s="116">
        <v>0.15257681386852573</v>
      </c>
      <c r="K866" s="97">
        <v>0.55522459204856567</v>
      </c>
      <c r="L866" s="98"/>
      <c r="M866" s="99">
        <v>865</v>
      </c>
      <c r="N866" s="119">
        <v>0.82512637577854864</v>
      </c>
      <c r="O866" s="119">
        <v>-1.739152589951235</v>
      </c>
      <c r="P866" s="119">
        <v>0.73712377080807234</v>
      </c>
      <c r="Q866" s="119">
        <v>0.69827222130032096</v>
      </c>
      <c r="R866" s="119">
        <v>-0.89801290543943946</v>
      </c>
      <c r="S866" s="119">
        <v>-0.32028802020134256</v>
      </c>
      <c r="T866" s="119">
        <v>1.1522730582568335</v>
      </c>
      <c r="U866" s="116">
        <v>-0.37706532006643922</v>
      </c>
      <c r="V866" s="116">
        <v>-1.0254442294912329</v>
      </c>
      <c r="W866" s="91">
        <v>0.13887260919069144</v>
      </c>
      <c r="X866" s="53"/>
      <c r="Y866" s="92">
        <v>865</v>
      </c>
      <c r="Z866" s="116">
        <f>(幕後結果!$AB$2+幕後結果!$AB$4*幕後結果_最佳化!$N1867)*12/3</f>
        <v>1.5836888418420474</v>
      </c>
      <c r="AA866" s="116">
        <f>(幕後結果!$AC$2+幕後結果!$AC$4*幕後結果_最佳化!$O1867)*12/3</f>
        <v>-1.0021461412785655</v>
      </c>
      <c r="AB866" s="116">
        <f>(幕後結果!$AD$2+幕後結果!$AD$4*幕後結果_最佳化!$P1867)*12/3</f>
        <v>0.65731016688175181</v>
      </c>
      <c r="AC866" s="116">
        <f>(幕後結果!$AE$2+幕後結果!$AE$4*幕後結果_最佳化!$Q1867)*12/3</f>
        <v>0.69511740323158655</v>
      </c>
      <c r="AD866" s="116">
        <f>(幕後結果!$AF$2+幕後結果!$AF$4*幕後結果_最佳化!$R1867)*12/3</f>
        <v>-0.67413449552026139</v>
      </c>
      <c r="AE866" s="116">
        <f>(幕後結果!$AG$2+幕後結果!$AG$4*幕後結果_最佳化!$S1867)*12/3</f>
        <v>0.56824694679015186</v>
      </c>
      <c r="AF866" s="116">
        <f>(幕後結果!$AH$2+幕後結果!$AH$4*幕後結果_最佳化!$T1867)*12/3</f>
        <v>0.44489216072316135</v>
      </c>
      <c r="AG866" s="116">
        <f>(幕後結果!$AI$2+幕後結果!$AI$4*幕後結果_最佳化!$U1867)*12/3</f>
        <v>-0.41333626479278257</v>
      </c>
      <c r="AH866" s="116">
        <f>(幕後結果!$AJ$2+幕後結果!$AJ$4*幕後結果_最佳化!$V1867)*12/3</f>
        <v>-0.55953632595958047</v>
      </c>
      <c r="AI866" s="93">
        <f>(幕後結果!$AK$2+幕後結果!$AK$4*幕後結果_最佳化!$W1867)*12/3</f>
        <v>0.36713947892310977</v>
      </c>
      <c r="AJ866" s="53"/>
      <c r="AK866" s="53"/>
      <c r="AL866" s="53"/>
      <c r="AM866" s="101">
        <v>865</v>
      </c>
      <c r="AN866" s="120">
        <f t="shared" si="170"/>
        <v>0.12475341109156364</v>
      </c>
      <c r="AO866" s="120">
        <f t="shared" si="171"/>
        <v>0.1320515060869964</v>
      </c>
      <c r="AP866" s="120">
        <f t="shared" si="172"/>
        <v>8.1763708265835677E-2</v>
      </c>
      <c r="AQ866" s="120">
        <f t="shared" si="173"/>
        <v>0.10786337104374275</v>
      </c>
      <c r="AR866" s="120">
        <f t="shared" si="174"/>
        <v>6.4251508899523677E-2</v>
      </c>
      <c r="AS866" s="120">
        <f t="shared" si="175"/>
        <v>0.10826558888399414</v>
      </c>
      <c r="AT866" s="120">
        <f t="shared" si="176"/>
        <v>0.10299316923166049</v>
      </c>
      <c r="AU866" s="120">
        <f t="shared" si="177"/>
        <v>5.96852922163831E-2</v>
      </c>
      <c r="AV866" s="120">
        <f t="shared" si="178"/>
        <v>8.1203896771679523E-2</v>
      </c>
      <c r="AW866" s="120">
        <f t="shared" si="179"/>
        <v>0.13716854750862062</v>
      </c>
      <c r="AX866" s="120">
        <f t="shared" si="180"/>
        <v>1</v>
      </c>
      <c r="AY866" s="120">
        <f>SUMPRODUCT(AN866:AW866,幕後結果_最佳化!$Z$1005:$AI$1005)</f>
        <v>0.12303230590632236</v>
      </c>
      <c r="AZ866" s="120">
        <f>(SUMPRODUCT(AN866:AW866,MMULT(AN866:AW866,幕後結果!$AB$9:$AK$18)))*252</f>
        <v>2.8490013277519165E-2</v>
      </c>
      <c r="BA866" s="120">
        <f t="shared" si="181"/>
        <v>0.16878984945049025</v>
      </c>
      <c r="BB866" s="115">
        <f t="shared" si="182"/>
        <v>0.47474600023164854</v>
      </c>
      <c r="BC866" s="53"/>
      <c r="BD866" s="53"/>
    </row>
    <row r="867" spans="1:56">
      <c r="A867" s="88">
        <v>866</v>
      </c>
      <c r="B867" s="116">
        <v>0.24075782823051783</v>
      </c>
      <c r="C867" s="116">
        <v>0.18445089850557461</v>
      </c>
      <c r="D867" s="116">
        <v>0.23894722199734009</v>
      </c>
      <c r="E867" s="116">
        <v>0.58057560534251529</v>
      </c>
      <c r="F867" s="116">
        <v>0.1201044189768794</v>
      </c>
      <c r="G867" s="116">
        <v>0.26621840671267005</v>
      </c>
      <c r="H867" s="116">
        <v>0.6147339452189835</v>
      </c>
      <c r="I867" s="116">
        <v>0.60467296618334454</v>
      </c>
      <c r="J867" s="116">
        <v>0.22887680170378566</v>
      </c>
      <c r="K867" s="97">
        <v>0.57107100398351918</v>
      </c>
      <c r="L867" s="98"/>
      <c r="M867" s="99">
        <v>866</v>
      </c>
      <c r="N867" s="119">
        <v>-0.70386691597434037</v>
      </c>
      <c r="O867" s="119">
        <v>-0.89853236781840651</v>
      </c>
      <c r="P867" s="119">
        <v>-0.70969314501589886</v>
      </c>
      <c r="Q867" s="119">
        <v>0.20336623448134386</v>
      </c>
      <c r="R867" s="119">
        <v>-1.1744649628290413</v>
      </c>
      <c r="S867" s="119">
        <v>-0.62429051265320989</v>
      </c>
      <c r="T867" s="119">
        <v>0.29167894426052404</v>
      </c>
      <c r="U867" s="116">
        <v>0.26546136641911317</v>
      </c>
      <c r="V867" s="116">
        <v>-0.74255093488258272</v>
      </c>
      <c r="W867" s="91">
        <v>0.17910151552368689</v>
      </c>
      <c r="X867" s="53"/>
      <c r="Y867" s="92">
        <v>866</v>
      </c>
      <c r="Z867" s="116">
        <f>(幕後結果!$AB$2+幕後結果!$AB$4*幕後結果_最佳化!$N1868)*12/3</f>
        <v>-0.86758883329402492</v>
      </c>
      <c r="AA867" s="116">
        <f>(幕後結果!$AC$2+幕後結果!$AC$4*幕後結果_最佳化!$O1868)*12/3</f>
        <v>-0.32026909059909092</v>
      </c>
      <c r="AB867" s="116">
        <f>(幕後結果!$AD$2+幕後結果!$AD$4*幕後結果_最佳化!$P1868)*12/3</f>
        <v>-0.7097841371962138</v>
      </c>
      <c r="AC867" s="116">
        <f>(幕後結果!$AE$2+幕後結果!$AE$4*幕後結果_最佳化!$Q1868)*12/3</f>
        <v>-3.5124406523840968E-2</v>
      </c>
      <c r="AD867" s="116">
        <f>(幕後結果!$AF$2+幕後結果!$AF$4*幕後結果_最佳化!$R1868)*12/3</f>
        <v>-1.259709039868562</v>
      </c>
      <c r="AE867" s="116">
        <f>(幕後結果!$AG$2+幕後結果!$AG$4*幕後結果_最佳化!$S1868)*12/3</f>
        <v>6.23806542174139E-2</v>
      </c>
      <c r="AF867" s="116">
        <f>(幕後結果!$AH$2+幕後結果!$AH$4*幕後結果_最佳化!$T1868)*12/3</f>
        <v>-0.12552415114298979</v>
      </c>
      <c r="AG867" s="116">
        <f>(幕後結果!$AI$2+幕後結果!$AI$4*幕後結果_最佳化!$U1868)*12/3</f>
        <v>-0.21658317950395378</v>
      </c>
      <c r="AH867" s="116">
        <f>(幕後結果!$AJ$2+幕後結果!$AJ$4*幕後結果_最佳化!$V1868)*12/3</f>
        <v>-0.94898361348528049</v>
      </c>
      <c r="AI867" s="93">
        <f>(幕後結果!$AK$2+幕後結果!$AK$4*幕後結果_最佳化!$W1868)*12/3</f>
        <v>-8.4416225102273201E-2</v>
      </c>
      <c r="AJ867" s="53"/>
      <c r="AK867" s="53"/>
      <c r="AL867" s="53"/>
      <c r="AM867" s="101">
        <v>866</v>
      </c>
      <c r="AN867" s="120">
        <f t="shared" si="170"/>
        <v>5.1257153770843042E-2</v>
      </c>
      <c r="AO867" s="120">
        <f t="shared" si="171"/>
        <v>3.0535696541907659E-2</v>
      </c>
      <c r="AP867" s="120">
        <f t="shared" si="172"/>
        <v>0.16977127838632589</v>
      </c>
      <c r="AQ867" s="120">
        <f t="shared" si="173"/>
        <v>0.12459214760737576</v>
      </c>
      <c r="AR867" s="120">
        <f t="shared" si="174"/>
        <v>0.17019835650428819</v>
      </c>
      <c r="AS867" s="120">
        <f t="shared" si="175"/>
        <v>9.6463172090280238E-3</v>
      </c>
      <c r="AT867" s="120">
        <f t="shared" si="176"/>
        <v>0.14465916975227461</v>
      </c>
      <c r="AU867" s="120">
        <f t="shared" si="177"/>
        <v>3.5013720628704351E-2</v>
      </c>
      <c r="AV867" s="120">
        <f t="shared" si="178"/>
        <v>0.10715190359580987</v>
      </c>
      <c r="AW867" s="120">
        <f t="shared" si="179"/>
        <v>0.15717425600344259</v>
      </c>
      <c r="AX867" s="120">
        <f t="shared" si="180"/>
        <v>0.99999999999999978</v>
      </c>
      <c r="AY867" s="120">
        <f>SUMPRODUCT(AN867:AW867,幕後結果_最佳化!$Z$1005:$AI$1005)</f>
        <v>-2.9352828907113694E-2</v>
      </c>
      <c r="AZ867" s="120">
        <f>(SUMPRODUCT(AN867:AW867,MMULT(AN867:AW867,幕後結果!$AB$9:$AK$18)))*252</f>
        <v>2.6968686576925489E-2</v>
      </c>
      <c r="BA867" s="120">
        <f t="shared" si="181"/>
        <v>0.16422145589698531</v>
      </c>
      <c r="BB867" s="115">
        <f t="shared" si="182"/>
        <v>-0.43997191787434442</v>
      </c>
      <c r="BC867" s="53"/>
      <c r="BD867" s="53"/>
    </row>
    <row r="868" spans="1:56">
      <c r="A868" s="88">
        <v>867</v>
      </c>
      <c r="B868" s="116">
        <v>0.70861556223409017</v>
      </c>
      <c r="C868" s="116">
        <v>0.70280068192578948</v>
      </c>
      <c r="D868" s="116">
        <v>0.35623631138944822</v>
      </c>
      <c r="E868" s="116">
        <v>0.28668840534634743</v>
      </c>
      <c r="F868" s="116">
        <v>6.570284418644734E-2</v>
      </c>
      <c r="G868" s="116">
        <v>0.93386972776848731</v>
      </c>
      <c r="H868" s="116">
        <v>0.79952250805925207</v>
      </c>
      <c r="I868" s="116">
        <v>0.20045544155884265</v>
      </c>
      <c r="J868" s="116">
        <v>0.68809024781444372</v>
      </c>
      <c r="K868" s="97">
        <v>0.46734638320017607</v>
      </c>
      <c r="L868" s="98"/>
      <c r="M868" s="99">
        <v>867</v>
      </c>
      <c r="N868" s="119">
        <v>0.54934476009792677</v>
      </c>
      <c r="O868" s="119">
        <v>0.53247271262385032</v>
      </c>
      <c r="P868" s="119">
        <v>-0.36853732018982438</v>
      </c>
      <c r="Q868" s="119">
        <v>-0.56308528554396986</v>
      </c>
      <c r="R868" s="119">
        <v>-1.5085817988930923</v>
      </c>
      <c r="S868" s="119">
        <v>1.5052471604902355</v>
      </c>
      <c r="T868" s="119">
        <v>0.83991689537554248</v>
      </c>
      <c r="U868" s="116">
        <v>-0.83999554726728298</v>
      </c>
      <c r="V868" s="116">
        <v>0.49044434384972174</v>
      </c>
      <c r="W868" s="91">
        <v>-8.1942086955546084E-2</v>
      </c>
      <c r="X868" s="53"/>
      <c r="Y868" s="92">
        <v>867</v>
      </c>
      <c r="Z868" s="116">
        <f>(幕後結果!$AB$2+幕後結果!$AB$4*幕後結果_最佳化!$N1869)*12/3</f>
        <v>1.1415565438279365</v>
      </c>
      <c r="AA868" s="116">
        <f>(幕後結果!$AC$2+幕後結果!$AC$4*幕後結果_最佳化!$O1869)*12/3</f>
        <v>0.64180150793501589</v>
      </c>
      <c r="AB868" s="116">
        <f>(幕後結果!$AD$2+幕後結果!$AD$4*幕後結果_最佳化!$P1869)*12/3</f>
        <v>-0.10165798450334151</v>
      </c>
      <c r="AC868" s="116">
        <f>(幕後結果!$AE$2+幕後結果!$AE$4*幕後結果_最佳化!$Q1869)*12/3</f>
        <v>-0.2849603624874481</v>
      </c>
      <c r="AD868" s="116">
        <f>(幕後結果!$AF$2+幕後結果!$AF$4*幕後結果_最佳化!$R1869)*12/3</f>
        <v>-1.2227549386022887</v>
      </c>
      <c r="AE868" s="116">
        <f>(幕後結果!$AG$2+幕後結果!$AG$4*幕後結果_最佳化!$S1869)*12/3</f>
        <v>1.4423057247386175</v>
      </c>
      <c r="AF868" s="116">
        <f>(幕後結果!$AH$2+幕後結果!$AH$4*幕後結果_最佳化!$T1869)*12/3</f>
        <v>0.37010849551813646</v>
      </c>
      <c r="AG868" s="116">
        <f>(幕後結果!$AI$2+幕後結果!$AI$4*幕後結果_最佳化!$U1869)*12/3</f>
        <v>-0.22776357260753125</v>
      </c>
      <c r="AH868" s="116">
        <f>(幕後結果!$AJ$2+幕後結果!$AJ$4*幕後結果_最佳化!$V1869)*12/3</f>
        <v>-0.19448048129030751</v>
      </c>
      <c r="AI868" s="93">
        <f>(幕後結果!$AK$2+幕後結果!$AK$4*幕後結果_最佳化!$W1869)*12/3</f>
        <v>0.16731907032559321</v>
      </c>
      <c r="AJ868" s="53"/>
      <c r="AK868" s="53"/>
      <c r="AL868" s="53"/>
      <c r="AM868" s="101">
        <v>867</v>
      </c>
      <c r="AN868" s="120">
        <f t="shared" si="170"/>
        <v>6.5445463853558608E-2</v>
      </c>
      <c r="AO868" s="120">
        <f t="shared" si="171"/>
        <v>0.18048750512105924</v>
      </c>
      <c r="AP868" s="120">
        <f t="shared" si="172"/>
        <v>9.5983910216832613E-2</v>
      </c>
      <c r="AQ868" s="120">
        <f t="shared" si="173"/>
        <v>0.22676118719434271</v>
      </c>
      <c r="AR868" s="120">
        <f t="shared" si="174"/>
        <v>3.0951515112708279E-2</v>
      </c>
      <c r="AS868" s="120">
        <f t="shared" si="175"/>
        <v>5.9895226644764189E-2</v>
      </c>
      <c r="AT868" s="120">
        <f t="shared" si="176"/>
        <v>2.2672456070056447E-2</v>
      </c>
      <c r="AU868" s="120">
        <f t="shared" si="177"/>
        <v>3.1349191725801535E-2</v>
      </c>
      <c r="AV868" s="120">
        <f t="shared" si="178"/>
        <v>0.11532953378997818</v>
      </c>
      <c r="AW868" s="120">
        <f t="shared" si="179"/>
        <v>0.17112401027089827</v>
      </c>
      <c r="AX868" s="120">
        <f t="shared" si="180"/>
        <v>1</v>
      </c>
      <c r="AY868" s="120">
        <f>SUMPRODUCT(AN868:AW868,幕後結果_最佳化!$Z$1005:$AI$1005)</f>
        <v>0.11397413495021787</v>
      </c>
      <c r="AZ868" s="120">
        <f>(SUMPRODUCT(AN868:AW868,MMULT(AN868:AW868,幕後結果!$AB$9:$AK$18)))*252</f>
        <v>2.7704305179842733E-2</v>
      </c>
      <c r="BA868" s="120">
        <f t="shared" si="181"/>
        <v>0.16644610292777279</v>
      </c>
      <c r="BB868" s="115">
        <f t="shared" si="182"/>
        <v>0.42700990711125025</v>
      </c>
      <c r="BC868" s="53"/>
      <c r="BD868" s="53"/>
    </row>
    <row r="869" spans="1:56">
      <c r="A869" s="88">
        <v>868</v>
      </c>
      <c r="B869" s="116">
        <v>0.7662266465867964</v>
      </c>
      <c r="C869" s="116">
        <v>3.9719464506448476E-2</v>
      </c>
      <c r="D869" s="116">
        <v>3.1375989582746788E-2</v>
      </c>
      <c r="E869" s="116">
        <v>0.87458009314096352</v>
      </c>
      <c r="F869" s="116">
        <v>0.34079581438879547</v>
      </c>
      <c r="G869" s="116">
        <v>0.20013742159278491</v>
      </c>
      <c r="H869" s="116">
        <v>0.90418997616845531</v>
      </c>
      <c r="I869" s="116">
        <v>0.48925700385146187</v>
      </c>
      <c r="J869" s="116">
        <v>0.3098498725919141</v>
      </c>
      <c r="K869" s="97">
        <v>0.98849782925323693</v>
      </c>
      <c r="L869" s="98"/>
      <c r="M869" s="99">
        <v>868</v>
      </c>
      <c r="N869" s="119">
        <v>0.72647650317017465</v>
      </c>
      <c r="O869" s="119">
        <v>-1.7539508519200682</v>
      </c>
      <c r="P869" s="119">
        <v>-1.8609447515094215</v>
      </c>
      <c r="Q869" s="119">
        <v>1.1483119353152496</v>
      </c>
      <c r="R869" s="119">
        <v>-0.41029217873913076</v>
      </c>
      <c r="S869" s="119">
        <v>-0.8411304767573432</v>
      </c>
      <c r="T869" s="119">
        <v>1.3058015652023662</v>
      </c>
      <c r="U869" s="116">
        <v>-2.6931953305420225E-2</v>
      </c>
      <c r="V869" s="116">
        <v>-0.49627593127742831</v>
      </c>
      <c r="W869" s="91">
        <v>2.2733625418348273</v>
      </c>
      <c r="X869" s="53"/>
      <c r="Y869" s="92">
        <v>868</v>
      </c>
      <c r="Z869" s="116">
        <f>(幕後結果!$AB$2+幕後結果!$AB$4*幕後結果_最佳化!$N1870)*12/3</f>
        <v>1.4255336480395318</v>
      </c>
      <c r="AA869" s="116">
        <f>(幕後結果!$AC$2+幕後結果!$AC$4*幕後結果_最佳化!$O1870)*12/3</f>
        <v>-1.0076794454096873</v>
      </c>
      <c r="AB869" s="116">
        <f>(幕後結果!$AD$2+幕後結果!$AD$4*幕後結果_最佳化!$P1870)*12/3</f>
        <v>-1.3690327698944487</v>
      </c>
      <c r="AC869" s="116">
        <f>(幕後結果!$AE$2+幕後結果!$AE$4*幕後結果_最佳化!$Q1870)*12/3</f>
        <v>0.67322694472499833</v>
      </c>
      <c r="AD869" s="116">
        <f>(幕後結果!$AF$2+幕後結果!$AF$4*幕後結果_最佳化!$R1870)*12/3</f>
        <v>-0.73386657775848863</v>
      </c>
      <c r="AE869" s="116">
        <f>(幕後結果!$AG$2+幕後結果!$AG$4*幕後結果_最佳化!$S1870)*12/3</f>
        <v>0.15973506895401041</v>
      </c>
      <c r="AF869" s="116">
        <f>(幕後結果!$AH$2+幕後結果!$AH$4*幕後結果_最佳化!$T1870)*12/3</f>
        <v>0.41256932602947299</v>
      </c>
      <c r="AG869" s="116">
        <f>(幕後結果!$AI$2+幕後結果!$AI$4*幕後結果_最佳化!$U1870)*12/3</f>
        <v>-0.31784685883321889</v>
      </c>
      <c r="AH869" s="116">
        <f>(幕後結果!$AJ$2+幕後結果!$AJ$4*幕後結果_最佳化!$V1870)*12/3</f>
        <v>-0.63067900992646253</v>
      </c>
      <c r="AI869" s="93">
        <f>(幕後結果!$AK$2+幕後結果!$AK$4*幕後結果_最佳化!$W1870)*12/3</f>
        <v>1.2550377168972864</v>
      </c>
      <c r="AJ869" s="53"/>
      <c r="AK869" s="53"/>
      <c r="AL869" s="53"/>
      <c r="AM869" s="101">
        <v>868</v>
      </c>
      <c r="AN869" s="120">
        <f t="shared" si="170"/>
        <v>6.4650378609762693E-2</v>
      </c>
      <c r="AO869" s="120">
        <f t="shared" si="171"/>
        <v>0.18688648449909406</v>
      </c>
      <c r="AP869" s="120">
        <f t="shared" si="172"/>
        <v>0.16256055617718196</v>
      </c>
      <c r="AQ869" s="120">
        <f t="shared" si="173"/>
        <v>1.5203992741643106E-2</v>
      </c>
      <c r="AR869" s="120">
        <f t="shared" si="174"/>
        <v>2.7372374532234071E-2</v>
      </c>
      <c r="AS869" s="120">
        <f t="shared" si="175"/>
        <v>7.3164621844368352E-2</v>
      </c>
      <c r="AT869" s="120">
        <f t="shared" si="176"/>
        <v>0.15027612956706549</v>
      </c>
      <c r="AU869" s="120">
        <f t="shared" si="177"/>
        <v>0.17809235505370546</v>
      </c>
      <c r="AV869" s="120">
        <f t="shared" si="178"/>
        <v>0.13304170627223694</v>
      </c>
      <c r="AW869" s="120">
        <f t="shared" si="179"/>
        <v>8.7514007027077786E-3</v>
      </c>
      <c r="AX869" s="120">
        <f t="shared" si="180"/>
        <v>0.99999999999999989</v>
      </c>
      <c r="AY869" s="120">
        <f>SUMPRODUCT(AN869:AW869,幕後結果_最佳化!$Z$1005:$AI$1005)</f>
        <v>7.2209654980568624E-2</v>
      </c>
      <c r="AZ869" s="120">
        <f>(SUMPRODUCT(AN869:AW869,MMULT(AN869:AW869,幕後結果!$AB$9:$AK$18)))*252</f>
        <v>2.273969780731732E-2</v>
      </c>
      <c r="BA869" s="120">
        <f t="shared" si="181"/>
        <v>0.15079687598659769</v>
      </c>
      <c r="BB869" s="115">
        <f t="shared" si="182"/>
        <v>0.19436513381864468</v>
      </c>
      <c r="BC869" s="53"/>
      <c r="BD869" s="53"/>
    </row>
    <row r="870" spans="1:56">
      <c r="A870" s="88">
        <v>869</v>
      </c>
      <c r="B870" s="116">
        <v>0.22014631063358014</v>
      </c>
      <c r="C870" s="116">
        <v>0.12057492311384421</v>
      </c>
      <c r="D870" s="116">
        <v>0.8114555954139997</v>
      </c>
      <c r="E870" s="116">
        <v>0.70258034231865718</v>
      </c>
      <c r="F870" s="116">
        <v>0.3146938999210438</v>
      </c>
      <c r="G870" s="116">
        <v>0.44448446274923015</v>
      </c>
      <c r="H870" s="116">
        <v>0.58842007331538015</v>
      </c>
      <c r="I870" s="116">
        <v>0.63739962348661505</v>
      </c>
      <c r="J870" s="116">
        <v>0.13761408701851696</v>
      </c>
      <c r="K870" s="97">
        <v>0.89594267574102937</v>
      </c>
      <c r="L870" s="98"/>
      <c r="M870" s="99">
        <v>869</v>
      </c>
      <c r="N870" s="119">
        <v>-0.77169917196400617</v>
      </c>
      <c r="O870" s="119">
        <v>-1.1721175961618191</v>
      </c>
      <c r="P870" s="119">
        <v>0.88327296107261899</v>
      </c>
      <c r="Q870" s="119">
        <v>0.53183639184596498</v>
      </c>
      <c r="R870" s="119">
        <v>-0.48258870603191245</v>
      </c>
      <c r="S870" s="119">
        <v>-0.13960900480767524</v>
      </c>
      <c r="T870" s="119">
        <v>0.22348269062131107</v>
      </c>
      <c r="U870" s="116">
        <v>0.35151669074056829</v>
      </c>
      <c r="V870" s="116">
        <v>-1.0911016110319933</v>
      </c>
      <c r="W870" s="91">
        <v>1.2587665975452198</v>
      </c>
      <c r="X870" s="53"/>
      <c r="Y870" s="92">
        <v>869</v>
      </c>
      <c r="Z870" s="116">
        <f>(幕後結果!$AB$2+幕後結果!$AB$4*幕後結果_最佳化!$N1871)*12/3</f>
        <v>-0.97633731221701536</v>
      </c>
      <c r="AA870" s="116">
        <f>(幕後結果!$AC$2+幕後結果!$AC$4*幕後結果_最佳化!$O1871)*12/3</f>
        <v>-0.51305247028135048</v>
      </c>
      <c r="AB870" s="116">
        <f>(幕後結果!$AD$2+幕後結果!$AD$4*幕後結果_最佳化!$P1871)*12/3</f>
        <v>0.48836555702547085</v>
      </c>
      <c r="AC870" s="116">
        <f>(幕後結果!$AE$2+幕後結果!$AE$4*幕後結果_最佳化!$Q1871)*12/3</f>
        <v>0.38719884506295738</v>
      </c>
      <c r="AD870" s="116">
        <f>(幕後結果!$AF$2+幕後結果!$AF$4*幕後結果_最佳化!$R1871)*12/3</f>
        <v>-0.68687680040475685</v>
      </c>
      <c r="AE870" s="116">
        <f>(幕後結果!$AG$2+幕後結果!$AG$4*幕後結果_最佳化!$S1871)*12/3</f>
        <v>0.4934586388435907</v>
      </c>
      <c r="AF870" s="116">
        <f>(幕後結果!$AH$2+幕後結果!$AH$4*幕後結果_最佳化!$T1871)*12/3</f>
        <v>-5.9141461536247518E-2</v>
      </c>
      <c r="AG870" s="116">
        <f>(幕後結果!$AI$2+幕後結果!$AI$4*幕後結果_最佳化!$U1871)*12/3</f>
        <v>-2.5761846696991043E-2</v>
      </c>
      <c r="AH870" s="116">
        <f>(幕後結果!$AJ$2+幕後結果!$AJ$4*幕後結果_最佳化!$V1871)*12/3</f>
        <v>-0.69958803251347312</v>
      </c>
      <c r="AI870" s="93">
        <f>(幕後結果!$AK$2+幕後結果!$AK$4*幕後結果_最佳化!$W1871)*12/3</f>
        <v>0.83592657531949477</v>
      </c>
      <c r="AJ870" s="53"/>
      <c r="AK870" s="53"/>
      <c r="AL870" s="53"/>
      <c r="AM870" s="101">
        <v>869</v>
      </c>
      <c r="AN870" s="120">
        <f t="shared" si="170"/>
        <v>0.17119579542459565</v>
      </c>
      <c r="AO870" s="120">
        <f t="shared" si="171"/>
        <v>8.391516753603584E-2</v>
      </c>
      <c r="AP870" s="120">
        <f t="shared" si="172"/>
        <v>0.11850440277217453</v>
      </c>
      <c r="AQ870" s="120">
        <f t="shared" si="173"/>
        <v>9.7658191249617873E-2</v>
      </c>
      <c r="AR870" s="120">
        <f t="shared" si="174"/>
        <v>1.5696046709183301E-2</v>
      </c>
      <c r="AS870" s="120">
        <f t="shared" si="175"/>
        <v>3.6209025485991794E-2</v>
      </c>
      <c r="AT870" s="120">
        <f t="shared" si="176"/>
        <v>0.23531411720481585</v>
      </c>
      <c r="AU870" s="120">
        <f t="shared" si="177"/>
        <v>2.2564833371919852E-2</v>
      </c>
      <c r="AV870" s="120">
        <f t="shared" si="178"/>
        <v>0.14025335144791762</v>
      </c>
      <c r="AW870" s="120">
        <f t="shared" si="179"/>
        <v>7.8689068797747647E-2</v>
      </c>
      <c r="AX870" s="120">
        <f t="shared" si="180"/>
        <v>1</v>
      </c>
      <c r="AY870" s="120">
        <f>SUMPRODUCT(AN870:AW870,幕後結果_最佳化!$Z$1005:$AI$1005)</f>
        <v>7.1487375465516256E-2</v>
      </c>
      <c r="AZ870" s="120">
        <f>(SUMPRODUCT(AN870:AW870,MMULT(AN870:AW870,幕後結果!$AB$9:$AK$18)))*252</f>
        <v>3.6805934860366707E-2</v>
      </c>
      <c r="BA870" s="120">
        <f t="shared" si="181"/>
        <v>0.19184872910803111</v>
      </c>
      <c r="BB870" s="115">
        <f t="shared" si="182"/>
        <v>0.14900998092835185</v>
      </c>
      <c r="BC870" s="53"/>
      <c r="BD870" s="53"/>
    </row>
    <row r="871" spans="1:56">
      <c r="A871" s="88">
        <v>870</v>
      </c>
      <c r="B871" s="116">
        <v>0.83663180861667996</v>
      </c>
      <c r="C871" s="116">
        <v>0.29256940551752519</v>
      </c>
      <c r="D871" s="116">
        <v>0.81616253982896159</v>
      </c>
      <c r="E871" s="116">
        <v>0.95379027019008578</v>
      </c>
      <c r="F871" s="116">
        <v>0.89579981902003336</v>
      </c>
      <c r="G871" s="116">
        <v>0.7463859064500431</v>
      </c>
      <c r="H871" s="116">
        <v>0.2971362629396983</v>
      </c>
      <c r="I871" s="116">
        <v>0.8163574458768954</v>
      </c>
      <c r="J871" s="116">
        <v>0.56547484363691769</v>
      </c>
      <c r="K871" s="97">
        <v>0.11019850928848873</v>
      </c>
      <c r="L871" s="98"/>
      <c r="M871" s="99">
        <v>870</v>
      </c>
      <c r="N871" s="119">
        <v>0.98070876000737561</v>
      </c>
      <c r="O871" s="119">
        <v>-0.54589398824865476</v>
      </c>
      <c r="P871" s="119">
        <v>0.90083713431183043</v>
      </c>
      <c r="Q871" s="119">
        <v>1.6827708524911762</v>
      </c>
      <c r="R871" s="119">
        <v>1.2579762047851624</v>
      </c>
      <c r="S871" s="119">
        <v>0.66315984314936116</v>
      </c>
      <c r="T871" s="119">
        <v>-0.53265484980020017</v>
      </c>
      <c r="U871" s="116">
        <v>0.90157042360933015</v>
      </c>
      <c r="V871" s="116">
        <v>0.16486490929012576</v>
      </c>
      <c r="W871" s="91">
        <v>-1.2254731019901621</v>
      </c>
      <c r="X871" s="53"/>
      <c r="Y871" s="92">
        <v>870</v>
      </c>
      <c r="Z871" s="116">
        <f>(幕後結果!$AB$2+幕後結果!$AB$4*幕後結果_最佳化!$N1872)*12/3</f>
        <v>1.83311807554872</v>
      </c>
      <c r="AA871" s="116">
        <f>(幕後結果!$AC$2+幕後結果!$AC$4*幕後結果_最佳化!$O1872)*12/3</f>
        <v>-0.15408147123074467</v>
      </c>
      <c r="AB871" s="116">
        <f>(幕後結果!$AD$2+幕後結果!$AD$4*幕後結果_最佳化!$P1872)*12/3</f>
        <v>0.89342016142106273</v>
      </c>
      <c r="AC871" s="116">
        <f>(幕後結果!$AE$2+幕後結果!$AE$4*幕後結果_最佳化!$Q1872)*12/3</f>
        <v>1.5326266414173697</v>
      </c>
      <c r="AD871" s="116">
        <f>(幕後結果!$AF$2+幕後結果!$AF$4*幕後結果_最佳化!$R1872)*12/3</f>
        <v>0.56200384697095829</v>
      </c>
      <c r="AE871" s="116">
        <f>(幕後結果!$AG$2+幕後結果!$AG$4*幕後結果_最佳化!$S1872)*12/3</f>
        <v>1.4538590905310127</v>
      </c>
      <c r="AF871" s="116">
        <f>(幕後結果!$AH$2+幕後結果!$AH$4*幕後結果_最佳化!$T1872)*12/3</f>
        <v>-7.7892848162283507E-2</v>
      </c>
      <c r="AG871" s="116">
        <f>(幕後結果!$AI$2+幕後結果!$AI$4*幕後結果_最佳化!$U1872)*12/3</f>
        <v>0.66905149905725214</v>
      </c>
      <c r="AH871" s="116">
        <f>(幕後結果!$AJ$2+幕後結果!$AJ$4*幕後結果_最佳化!$V1872)*12/3</f>
        <v>0.44941698342044895</v>
      </c>
      <c r="AI871" s="93">
        <f>(幕後結果!$AK$2+幕後結果!$AK$4*幕後結果_最佳化!$W1872)*12/3</f>
        <v>0.36910815541274761</v>
      </c>
      <c r="AJ871" s="53"/>
      <c r="AK871" s="53"/>
      <c r="AL871" s="53"/>
      <c r="AM871" s="101">
        <v>870</v>
      </c>
      <c r="AN871" s="120">
        <f t="shared" si="170"/>
        <v>6.9628853930128867E-2</v>
      </c>
      <c r="AO871" s="120">
        <f t="shared" si="171"/>
        <v>0.10008090192649551</v>
      </c>
      <c r="AP871" s="120">
        <f t="shared" si="172"/>
        <v>0.16826070614013861</v>
      </c>
      <c r="AQ871" s="120">
        <f t="shared" si="173"/>
        <v>0.11610165117528445</v>
      </c>
      <c r="AR871" s="120">
        <f t="shared" si="174"/>
        <v>0.16496395245984552</v>
      </c>
      <c r="AS871" s="120">
        <f t="shared" si="175"/>
        <v>7.8727688242163696E-2</v>
      </c>
      <c r="AT871" s="120">
        <f t="shared" si="176"/>
        <v>0.12696660169438848</v>
      </c>
      <c r="AU871" s="120">
        <f t="shared" si="177"/>
        <v>0.17108725445986947</v>
      </c>
      <c r="AV871" s="120">
        <f t="shared" si="178"/>
        <v>8.348544612030393E-4</v>
      </c>
      <c r="AW871" s="120">
        <f t="shared" si="179"/>
        <v>3.3475355104823838E-3</v>
      </c>
      <c r="AX871" s="120">
        <f t="shared" si="180"/>
        <v>1</v>
      </c>
      <c r="AY871" s="120">
        <f>SUMPRODUCT(AN871:AW871,幕後結果_最佳化!$Z$1005:$AI$1005)</f>
        <v>2.8775069969613251E-2</v>
      </c>
      <c r="AZ871" s="120">
        <f>(SUMPRODUCT(AN871:AW871,MMULT(AN871:AW871,幕後結果!$AB$9:$AK$18)))*252</f>
        <v>2.2914741146372156E-2</v>
      </c>
      <c r="BA871" s="120">
        <f t="shared" si="181"/>
        <v>0.1513761577870576</v>
      </c>
      <c r="BB871" s="115">
        <f t="shared" si="182"/>
        <v>-9.3310137057755385E-2</v>
      </c>
      <c r="BC871" s="53"/>
      <c r="BD871" s="53"/>
    </row>
    <row r="872" spans="1:56">
      <c r="A872" s="88">
        <v>871</v>
      </c>
      <c r="B872" s="116">
        <v>0.27758157394249783</v>
      </c>
      <c r="C872" s="116">
        <v>0.46166462602235558</v>
      </c>
      <c r="D872" s="116">
        <v>0.80519870349570866</v>
      </c>
      <c r="E872" s="116">
        <v>7.9140802516121544E-2</v>
      </c>
      <c r="F872" s="116">
        <v>0.64368467713313016</v>
      </c>
      <c r="G872" s="116">
        <v>0.55521856292817273</v>
      </c>
      <c r="H872" s="116">
        <v>0.77977661413019339</v>
      </c>
      <c r="I872" s="116">
        <v>0.19872307547810619</v>
      </c>
      <c r="J872" s="116">
        <v>0.98060712278517315</v>
      </c>
      <c r="K872" s="97">
        <v>0.65801280342641677</v>
      </c>
      <c r="L872" s="98"/>
      <c r="M872" s="99">
        <v>871</v>
      </c>
      <c r="N872" s="119">
        <v>-0.59004102158684768</v>
      </c>
      <c r="O872" s="119">
        <v>-9.6240894976572414E-2</v>
      </c>
      <c r="P872" s="119">
        <v>0.8603382878736815</v>
      </c>
      <c r="Q872" s="119">
        <v>-1.4108745586501332</v>
      </c>
      <c r="R872" s="119">
        <v>0.36832535914931963</v>
      </c>
      <c r="S872" s="119">
        <v>0.13885735000895771</v>
      </c>
      <c r="T872" s="119">
        <v>0.77143899032556429</v>
      </c>
      <c r="U872" s="116">
        <v>-0.84619109123664793</v>
      </c>
      <c r="V872" s="116">
        <v>2.0664526978453028</v>
      </c>
      <c r="W872" s="91">
        <v>0.4070457414010874</v>
      </c>
      <c r="X872" s="53"/>
      <c r="Y872" s="92">
        <v>871</v>
      </c>
      <c r="Z872" s="116">
        <f>(幕後結果!$AB$2+幕後結果!$AB$4*幕後結果_最佳化!$N1873)*12/3</f>
        <v>-0.68510348475166427</v>
      </c>
      <c r="AA872" s="116">
        <f>(幕後結果!$AC$2+幕後結果!$AC$4*幕後結果_最佳化!$O1873)*12/3</f>
        <v>0.2494549853904898</v>
      </c>
      <c r="AB872" s="116">
        <f>(幕後結果!$AD$2+幕後結果!$AD$4*幕後結果_最佳化!$P1873)*12/3</f>
        <v>0.57786356559987606</v>
      </c>
      <c r="AC872" s="116">
        <f>(幕後結果!$AE$2+幕後結果!$AE$4*幕後結果_最佳化!$Q1873)*12/3</f>
        <v>-0.95469298051295615</v>
      </c>
      <c r="AD872" s="116">
        <f>(幕後結果!$AF$2+幕後結果!$AF$4*幕後結果_最佳化!$R1873)*12/3</f>
        <v>-0.21219298601025358</v>
      </c>
      <c r="AE872" s="116">
        <f>(幕後結果!$AG$2+幕後結果!$AG$4*幕後結果_最佳化!$S1873)*12/3</f>
        <v>0.23532610272161034</v>
      </c>
      <c r="AF872" s="116">
        <f>(幕後結果!$AH$2+幕後結果!$AH$4*幕後結果_最佳化!$T1873)*12/3</f>
        <v>0.31249211493344237</v>
      </c>
      <c r="AG872" s="116">
        <f>(幕後結果!$AI$2+幕後結果!$AI$4*幕後結果_最佳化!$U1873)*12/3</f>
        <v>-0.30884531285595107</v>
      </c>
      <c r="AH872" s="116">
        <f>(幕後結果!$AJ$2+幕後結果!$AJ$4*幕後結果_最佳化!$V1873)*12/3</f>
        <v>0.59974753016686355</v>
      </c>
      <c r="AI872" s="93">
        <f>(幕後結果!$AK$2+幕後結果!$AK$4*幕後結果_最佳化!$W1873)*12/3</f>
        <v>0.84934718561145528</v>
      </c>
      <c r="AJ872" s="53"/>
      <c r="AK872" s="53"/>
      <c r="AL872" s="53"/>
      <c r="AM872" s="101">
        <v>871</v>
      </c>
      <c r="AN872" s="120">
        <f t="shared" si="170"/>
        <v>0.14517420444013843</v>
      </c>
      <c r="AO872" s="120">
        <f t="shared" si="171"/>
        <v>5.974784308122999E-2</v>
      </c>
      <c r="AP872" s="120">
        <f t="shared" si="172"/>
        <v>6.3375643758125461E-2</v>
      </c>
      <c r="AQ872" s="120">
        <f t="shared" si="173"/>
        <v>0.10968945561604983</v>
      </c>
      <c r="AR872" s="120">
        <f t="shared" si="174"/>
        <v>0.12503929604534753</v>
      </c>
      <c r="AS872" s="120">
        <f t="shared" si="175"/>
        <v>7.0999124763393304E-2</v>
      </c>
      <c r="AT872" s="120">
        <f t="shared" si="176"/>
        <v>8.9230926633961982E-2</v>
      </c>
      <c r="AU872" s="120">
        <f t="shared" si="177"/>
        <v>5.2232611275622315E-2</v>
      </c>
      <c r="AV872" s="120">
        <f t="shared" si="178"/>
        <v>0.17826547644127611</v>
      </c>
      <c r="AW872" s="120">
        <f t="shared" si="179"/>
        <v>0.10624541794485509</v>
      </c>
      <c r="AX872" s="120">
        <f t="shared" si="180"/>
        <v>1</v>
      </c>
      <c r="AY872" s="120">
        <f>SUMPRODUCT(AN872:AW872,幕後結果_最佳化!$Z$1005:$AI$1005)</f>
        <v>2.7060922416406234E-2</v>
      </c>
      <c r="AZ872" s="120">
        <f>(SUMPRODUCT(AN872:AW872,MMULT(AN872:AW872,幕後結果!$AB$9:$AK$18)))*252</f>
        <v>3.3182655187313961E-2</v>
      </c>
      <c r="BA872" s="120">
        <f t="shared" si="181"/>
        <v>0.18216106935158774</v>
      </c>
      <c r="BB872" s="115">
        <f t="shared" si="182"/>
        <v>-8.6950947532169351E-2</v>
      </c>
      <c r="BC872" s="53"/>
      <c r="BD872" s="53"/>
    </row>
    <row r="873" spans="1:56">
      <c r="A873" s="88">
        <v>872</v>
      </c>
      <c r="B873" s="116">
        <v>0.87679050821111093</v>
      </c>
      <c r="C873" s="116">
        <v>0.31483992846835651</v>
      </c>
      <c r="D873" s="116">
        <v>0.12322784574953682</v>
      </c>
      <c r="E873" s="116">
        <v>0.32358995560281656</v>
      </c>
      <c r="F873" s="116">
        <v>0.33909534071566005</v>
      </c>
      <c r="G873" s="116">
        <v>0.82843366185930911</v>
      </c>
      <c r="H873" s="116">
        <v>0.68067634320245918</v>
      </c>
      <c r="I873" s="116">
        <v>0.51123964417443579</v>
      </c>
      <c r="J873" s="116">
        <v>0.72590430571955267</v>
      </c>
      <c r="K873" s="97">
        <v>0.99652101901256707</v>
      </c>
      <c r="L873" s="98"/>
      <c r="M873" s="99">
        <v>872</v>
      </c>
      <c r="N873" s="119">
        <v>1.1590912709869898</v>
      </c>
      <c r="O873" s="119">
        <v>-0.48217750287127981</v>
      </c>
      <c r="P873" s="119">
        <v>-1.159001210815622</v>
      </c>
      <c r="Q873" s="119">
        <v>-0.45768340639232152</v>
      </c>
      <c r="R873" s="119">
        <v>-0.41493336861410912</v>
      </c>
      <c r="S873" s="119">
        <v>0.94799367083869202</v>
      </c>
      <c r="T873" s="119">
        <v>0.46959091934584324</v>
      </c>
      <c r="U873" s="116">
        <v>2.8177338064816846E-2</v>
      </c>
      <c r="V873" s="116">
        <v>0.60047249149536763</v>
      </c>
      <c r="W873" s="91">
        <v>2.6988495707156868</v>
      </c>
      <c r="X873" s="53"/>
      <c r="Y873" s="92">
        <v>872</v>
      </c>
      <c r="Z873" s="116">
        <f>(幕後結果!$AB$2+幕後結果!$AB$4*幕後結果_最佳化!$N1874)*12/3</f>
        <v>2.1191004072944324</v>
      </c>
      <c r="AA873" s="116">
        <f>(幕後結果!$AC$2+幕後結果!$AC$4*幕後結果_最佳化!$O1874)*12/3</f>
        <v>-0.11756130454597763</v>
      </c>
      <c r="AB873" s="116">
        <f>(幕後結果!$AD$2+幕後結果!$AD$4*幕後結果_最佳化!$P1874)*12/3</f>
        <v>-0.65688041063267311</v>
      </c>
      <c r="AC873" s="116">
        <f>(幕後結果!$AE$2+幕後結果!$AE$4*幕後結果_最佳化!$Q1874)*12/3</f>
        <v>-0.27831058914268575</v>
      </c>
      <c r="AD873" s="116">
        <f>(幕後結果!$AF$2+幕後結果!$AF$4*幕後結果_最佳化!$R1874)*12/3</f>
        <v>-0.60486365567588307</v>
      </c>
      <c r="AE873" s="116">
        <f>(幕後結果!$AG$2+幕後結果!$AG$4*幕後結果_最佳化!$S1874)*12/3</f>
        <v>1.0268298422357218</v>
      </c>
      <c r="AF873" s="116">
        <f>(幕後結果!$AH$2+幕後結果!$AH$4*幕後結果_最佳化!$T1874)*12/3</f>
        <v>0.1705125236296495</v>
      </c>
      <c r="AG873" s="116">
        <f>(幕後結果!$AI$2+幕後結果!$AI$4*幕後結果_最佳化!$U1874)*12/3</f>
        <v>1.7220236692804813E-2</v>
      </c>
      <c r="AH873" s="116">
        <f>(幕後結果!$AJ$2+幕後結果!$AJ$4*幕後結果_最佳化!$V1874)*12/3</f>
        <v>-4.2266833456819114E-2</v>
      </c>
      <c r="AI873" s="93">
        <f>(幕後結果!$AK$2+幕後結果!$AK$4*幕後結果_最佳化!$W1874)*12/3</f>
        <v>1.8156093525054804</v>
      </c>
      <c r="AJ873" s="53"/>
      <c r="AK873" s="53"/>
      <c r="AL873" s="53"/>
      <c r="AM873" s="101">
        <v>872</v>
      </c>
      <c r="AN873" s="120">
        <f t="shared" si="170"/>
        <v>0.18864207564204444</v>
      </c>
      <c r="AO873" s="120">
        <f t="shared" si="171"/>
        <v>2.593032315991969E-2</v>
      </c>
      <c r="AP873" s="120">
        <f t="shared" si="172"/>
        <v>0.12367134866785631</v>
      </c>
      <c r="AQ873" s="120">
        <f t="shared" si="173"/>
        <v>0.15204349600497968</v>
      </c>
      <c r="AR873" s="120">
        <f t="shared" si="174"/>
        <v>5.9437339029339421E-4</v>
      </c>
      <c r="AS873" s="120">
        <f t="shared" si="175"/>
        <v>9.1748769134295416E-2</v>
      </c>
      <c r="AT873" s="120">
        <f t="shared" si="176"/>
        <v>0.19664467256316118</v>
      </c>
      <c r="AU873" s="120">
        <f t="shared" si="177"/>
        <v>3.4129024802375688E-2</v>
      </c>
      <c r="AV873" s="120">
        <f t="shared" si="178"/>
        <v>2.9082600182539955E-2</v>
      </c>
      <c r="AW873" s="120">
        <f t="shared" si="179"/>
        <v>0.15751331645253436</v>
      </c>
      <c r="AX873" s="120">
        <f t="shared" si="180"/>
        <v>1</v>
      </c>
      <c r="AY873" s="120">
        <f>SUMPRODUCT(AN873:AW873,幕後結果_最佳化!$Z$1005:$AI$1005)</f>
        <v>0.14932203903347754</v>
      </c>
      <c r="AZ873" s="120">
        <f>(SUMPRODUCT(AN873:AW873,MMULT(AN873:AW873,幕後結果!$AB$9:$AK$18)))*252</f>
        <v>4.2226583930194135E-2</v>
      </c>
      <c r="BA873" s="120">
        <f t="shared" si="181"/>
        <v>0.20549107992853152</v>
      </c>
      <c r="BB873" s="115">
        <f t="shared" si="182"/>
        <v>0.51789128302060827</v>
      </c>
      <c r="BC873" s="53"/>
      <c r="BD873" s="53"/>
    </row>
    <row r="874" spans="1:56">
      <c r="A874" s="88">
        <v>873</v>
      </c>
      <c r="B874" s="116">
        <v>0.88800234858385929</v>
      </c>
      <c r="C874" s="116">
        <v>0.17955202723605401</v>
      </c>
      <c r="D874" s="116">
        <v>0.69978452371724176</v>
      </c>
      <c r="E874" s="116">
        <v>0.17569711926451759</v>
      </c>
      <c r="F874" s="116">
        <v>0.6981691256892002</v>
      </c>
      <c r="G874" s="116">
        <v>0.21161383588438643</v>
      </c>
      <c r="H874" s="116">
        <v>0.22594936837901969</v>
      </c>
      <c r="I874" s="116">
        <v>0.97419758696365322</v>
      </c>
      <c r="J874" s="116">
        <v>0.94097493183589065</v>
      </c>
      <c r="K874" s="97">
        <v>0.61856804708516178</v>
      </c>
      <c r="L874" s="98"/>
      <c r="M874" s="99">
        <v>873</v>
      </c>
      <c r="N874" s="119">
        <v>1.2159727497457524</v>
      </c>
      <c r="O874" s="119">
        <v>-0.91707363718005197</v>
      </c>
      <c r="P874" s="119">
        <v>0.52378088122395883</v>
      </c>
      <c r="Q874" s="119">
        <v>-0.93188833141156746</v>
      </c>
      <c r="R874" s="119">
        <v>0.51914196124377421</v>
      </c>
      <c r="S874" s="119">
        <v>-0.80083414007947407</v>
      </c>
      <c r="T874" s="119">
        <v>-0.75225331543894591</v>
      </c>
      <c r="U874" s="116">
        <v>1.9464156926271134</v>
      </c>
      <c r="V874" s="116">
        <v>1.5630104524152613</v>
      </c>
      <c r="W874" s="91">
        <v>0.30172211808198923</v>
      </c>
      <c r="X874" s="53"/>
      <c r="Y874" s="92">
        <v>873</v>
      </c>
      <c r="Z874" s="116">
        <f>(幕後結果!$AB$2+幕後結果!$AB$4*幕後結果_最佳化!$N1875)*12/3</f>
        <v>2.2102926314605904</v>
      </c>
      <c r="AA874" s="116">
        <f>(幕後結果!$AC$2+幕後結果!$AC$4*幕後結果_最佳化!$O1875)*12/3</f>
        <v>-0.43250079937597818</v>
      </c>
      <c r="AB874" s="116">
        <f>(幕後結果!$AD$2+幕後結果!$AD$4*幕後結果_最佳化!$P1875)*12/3</f>
        <v>0.62490002406342737</v>
      </c>
      <c r="AC874" s="116">
        <f>(幕後結果!$AE$2+幕後結果!$AE$4*幕後結果_最佳化!$Q1875)*12/3</f>
        <v>-0.42531674884242304</v>
      </c>
      <c r="AD874" s="116">
        <f>(幕後結果!$AF$2+幕後結果!$AF$4*幕後結果_最佳化!$R1875)*12/3</f>
        <v>0.12936343744222323</v>
      </c>
      <c r="AE874" s="116">
        <f>(幕後結果!$AG$2+幕後結果!$AG$4*幕後結果_最佳化!$S1875)*12/3</f>
        <v>-9.9741459945271504E-2</v>
      </c>
      <c r="AF874" s="116">
        <f>(幕後結果!$AH$2+幕後結果!$AH$4*幕後結果_最佳化!$T1875)*12/3</f>
        <v>-0.33733535271730064</v>
      </c>
      <c r="AG874" s="116">
        <f>(幕後結果!$AI$2+幕後結果!$AI$4*幕後結果_最佳化!$U1875)*12/3</f>
        <v>0.56270414216294729</v>
      </c>
      <c r="AH874" s="116">
        <f>(幕後結果!$AJ$2+幕後結果!$AJ$4*幕後結果_最佳化!$V1875)*12/3</f>
        <v>0.75283123349374959</v>
      </c>
      <c r="AI874" s="93">
        <f>(幕後結果!$AK$2+幕後結果!$AK$4*幕後結果_最佳化!$W1875)*12/3</f>
        <v>1.1804201030940247</v>
      </c>
      <c r="AJ874" s="53"/>
      <c r="AK874" s="53"/>
      <c r="AL874" s="53"/>
      <c r="AM874" s="101">
        <v>873</v>
      </c>
      <c r="AN874" s="120">
        <f t="shared" si="170"/>
        <v>3.6174042320549236E-2</v>
      </c>
      <c r="AO874" s="120">
        <f t="shared" si="171"/>
        <v>7.4309288015333749E-2</v>
      </c>
      <c r="AP874" s="120">
        <f t="shared" si="172"/>
        <v>2.4382098670898519E-2</v>
      </c>
      <c r="AQ874" s="120">
        <f t="shared" si="173"/>
        <v>9.8889817588882239E-2</v>
      </c>
      <c r="AR874" s="120">
        <f t="shared" si="174"/>
        <v>1.6559925653623287E-2</v>
      </c>
      <c r="AS874" s="120">
        <f t="shared" si="175"/>
        <v>0.16466256794487019</v>
      </c>
      <c r="AT874" s="120">
        <f t="shared" si="176"/>
        <v>0.18446533954169309</v>
      </c>
      <c r="AU874" s="120">
        <f t="shared" si="177"/>
        <v>0.17204053526033336</v>
      </c>
      <c r="AV874" s="120">
        <f t="shared" si="178"/>
        <v>3.6514883554508146E-2</v>
      </c>
      <c r="AW874" s="120">
        <f t="shared" si="179"/>
        <v>0.19200150144930805</v>
      </c>
      <c r="AX874" s="120">
        <f t="shared" si="180"/>
        <v>0.99999999999999989</v>
      </c>
      <c r="AY874" s="120">
        <f>SUMPRODUCT(AN874:AW874,幕後結果_最佳化!$Z$1005:$AI$1005)</f>
        <v>0.16088211335736502</v>
      </c>
      <c r="AZ874" s="120">
        <f>(SUMPRODUCT(AN874:AW874,MMULT(AN874:AW874,幕後結果!$AB$9:$AK$18)))*252</f>
        <v>2.1247936105866144E-2</v>
      </c>
      <c r="BA874" s="120">
        <f t="shared" si="181"/>
        <v>0.145766718100759</v>
      </c>
      <c r="BB874" s="115">
        <f t="shared" si="182"/>
        <v>0.8093899272384778</v>
      </c>
      <c r="BC874" s="53"/>
      <c r="BD874" s="53"/>
    </row>
    <row r="875" spans="1:56">
      <c r="A875" s="88">
        <v>874</v>
      </c>
      <c r="B875" s="116">
        <v>0.797836245444973</v>
      </c>
      <c r="C875" s="116">
        <v>0.74414700546042778</v>
      </c>
      <c r="D875" s="116">
        <v>0.86597945216035788</v>
      </c>
      <c r="E875" s="116">
        <v>0.51961934546741007</v>
      </c>
      <c r="F875" s="116">
        <v>0.31749530760704392</v>
      </c>
      <c r="G875" s="116">
        <v>0.8259819430180837</v>
      </c>
      <c r="H875" s="116">
        <v>0.94549238581541961</v>
      </c>
      <c r="I875" s="116">
        <v>0.1615804460043011</v>
      </c>
      <c r="J875" s="116">
        <v>0.87044129331022013</v>
      </c>
      <c r="K875" s="97">
        <v>0.12350157505865922</v>
      </c>
      <c r="L875" s="98"/>
      <c r="M875" s="99">
        <v>874</v>
      </c>
      <c r="N875" s="119">
        <v>0.83391743958061293</v>
      </c>
      <c r="O875" s="119">
        <v>0.6561836164023418</v>
      </c>
      <c r="P875" s="119">
        <v>1.1075849740498547</v>
      </c>
      <c r="Q875" s="119">
        <v>4.9198245999715645E-2</v>
      </c>
      <c r="R875" s="119">
        <v>-0.4747143123077982</v>
      </c>
      <c r="S875" s="119">
        <v>0.93840539598726747</v>
      </c>
      <c r="T875" s="119">
        <v>1.6026351512529706</v>
      </c>
      <c r="U875" s="116">
        <v>-0.98798316739479031</v>
      </c>
      <c r="V875" s="116">
        <v>1.1284796334797011</v>
      </c>
      <c r="W875" s="91">
        <v>-1.1576591755160115</v>
      </c>
      <c r="X875" s="53"/>
      <c r="Y875" s="92">
        <v>874</v>
      </c>
      <c r="Z875" s="116">
        <f>(幕後結果!$AB$2+幕後結果!$AB$4*幕後結果_最佳化!$N1876)*12/3</f>
        <v>1.5977826502027055</v>
      </c>
      <c r="AA875" s="116">
        <f>(幕後結果!$AC$2+幕後結果!$AC$4*幕後結果_最佳化!$O1876)*12/3</f>
        <v>0.71589159313760009</v>
      </c>
      <c r="AB875" s="116">
        <f>(幕後結果!$AD$2+幕後結果!$AD$4*幕後結果_最佳化!$P1876)*12/3</f>
        <v>1.1029018496104821</v>
      </c>
      <c r="AC875" s="116">
        <f>(幕後結果!$AE$2+幕後結果!$AE$4*幕後結果_最佳化!$Q1876)*12/3</f>
        <v>0.40633269151742252</v>
      </c>
      <c r="AD875" s="116">
        <f>(幕後結果!$AF$2+幕後結果!$AF$4*幕後結果_最佳化!$R1876)*12/3</f>
        <v>-0.42024531223708267</v>
      </c>
      <c r="AE875" s="116">
        <f>(幕後結果!$AG$2+幕後結果!$AG$4*幕後結果_最佳化!$S1876)*12/3</f>
        <v>1.3591775054711768</v>
      </c>
      <c r="AF875" s="116">
        <f>(幕後結果!$AH$2+幕後結果!$AH$4*幕後結果_最佳化!$T1876)*12/3</f>
        <v>0.91586289379572394</v>
      </c>
      <c r="AG875" s="116">
        <f>(幕後結果!$AI$2+幕後結果!$AI$4*幕後結果_最佳化!$U1876)*12/3</f>
        <v>-0.14176502081626577</v>
      </c>
      <c r="AH875" s="116">
        <f>(幕後結果!$AJ$2+幕後結果!$AJ$4*幕後結果_最佳化!$V1876)*12/3</f>
        <v>0.61899568853256959</v>
      </c>
      <c r="AI875" s="93">
        <f>(幕後結果!$AK$2+幕後結果!$AK$4*幕後結果_最佳化!$W1876)*12/3</f>
        <v>0.16454754242671504</v>
      </c>
      <c r="AJ875" s="53"/>
      <c r="AK875" s="53"/>
      <c r="AL875" s="53"/>
      <c r="AM875" s="101">
        <v>874</v>
      </c>
      <c r="AN875" s="120">
        <f t="shared" si="170"/>
        <v>1.8140946890185052E-2</v>
      </c>
      <c r="AO875" s="120">
        <f t="shared" si="171"/>
        <v>0.13667603940952305</v>
      </c>
      <c r="AP875" s="120">
        <f t="shared" si="172"/>
        <v>5.5280805416689865E-2</v>
      </c>
      <c r="AQ875" s="120">
        <f t="shared" si="173"/>
        <v>0.10245344588566996</v>
      </c>
      <c r="AR875" s="120">
        <f t="shared" si="174"/>
        <v>0.17400977047756735</v>
      </c>
      <c r="AS875" s="120">
        <f t="shared" si="175"/>
        <v>6.3903863402373862E-2</v>
      </c>
      <c r="AT875" s="120">
        <f t="shared" si="176"/>
        <v>0.19840629667833659</v>
      </c>
      <c r="AU875" s="120">
        <f t="shared" si="177"/>
        <v>4.3528172889346448E-2</v>
      </c>
      <c r="AV875" s="120">
        <f t="shared" si="178"/>
        <v>0.10640963390308693</v>
      </c>
      <c r="AW875" s="120">
        <f t="shared" si="179"/>
        <v>0.10119102504722093</v>
      </c>
      <c r="AX875" s="120">
        <f t="shared" si="180"/>
        <v>0.99999999999999989</v>
      </c>
      <c r="AY875" s="120">
        <f>SUMPRODUCT(AN875:AW875,幕後結果_最佳化!$Z$1005:$AI$1005)</f>
        <v>3.7004074381423238E-3</v>
      </c>
      <c r="AZ875" s="120">
        <f>(SUMPRODUCT(AN875:AW875,MMULT(AN875:AW875,幕後結果!$AB$9:$AK$18)))*252</f>
        <v>1.9288967304480296E-2</v>
      </c>
      <c r="BA875" s="120">
        <f t="shared" si="181"/>
        <v>0.13888472667820712</v>
      </c>
      <c r="BB875" s="115">
        <f t="shared" si="182"/>
        <v>-0.28224552475580905</v>
      </c>
      <c r="BC875" s="53"/>
      <c r="BD875" s="53"/>
    </row>
    <row r="876" spans="1:56">
      <c r="A876" s="88">
        <v>875</v>
      </c>
      <c r="B876" s="116">
        <v>0.69876375673080071</v>
      </c>
      <c r="C876" s="116">
        <v>6.6854786857948989E-2</v>
      </c>
      <c r="D876" s="116">
        <v>0.47055653893312588</v>
      </c>
      <c r="E876" s="116">
        <v>0.63358110567363957</v>
      </c>
      <c r="F876" s="116">
        <v>1.8493710641680483E-3</v>
      </c>
      <c r="G876" s="116">
        <v>0.47836787967479077</v>
      </c>
      <c r="H876" s="116">
        <v>0.88877427002202425</v>
      </c>
      <c r="I876" s="116">
        <v>0.87344517035493152</v>
      </c>
      <c r="J876" s="116">
        <v>0.83805323890020467</v>
      </c>
      <c r="K876" s="97">
        <v>0.83262411330467523</v>
      </c>
      <c r="L876" s="98"/>
      <c r="M876" s="99">
        <v>875</v>
      </c>
      <c r="N876" s="119">
        <v>0.52084825208047414</v>
      </c>
      <c r="O876" s="119">
        <v>-1.4996326948296461</v>
      </c>
      <c r="P876" s="119">
        <v>-7.3870941643300991E-2</v>
      </c>
      <c r="Q876" s="119">
        <v>0.34135308548849408</v>
      </c>
      <c r="R876" s="119">
        <v>-2.9027733517356729</v>
      </c>
      <c r="S876" s="119">
        <v>-5.425028331088675E-2</v>
      </c>
      <c r="T876" s="119">
        <v>1.2200353883238106</v>
      </c>
      <c r="U876" s="116">
        <v>1.142828846902709</v>
      </c>
      <c r="V876" s="116">
        <v>0.98648836448529775</v>
      </c>
      <c r="W876" s="91">
        <v>0.96458688010607052</v>
      </c>
      <c r="X876" s="53"/>
      <c r="Y876" s="92">
        <v>875</v>
      </c>
      <c r="Z876" s="116">
        <f>(幕後結果!$AB$2+幕後結果!$AB$4*幕後結果_最佳化!$N1877)*12/3</f>
        <v>1.0958710236237006</v>
      </c>
      <c r="AA876" s="116">
        <f>(幕後結果!$AC$2+幕後結果!$AC$4*幕後結果_最佳化!$O1877)*12/3</f>
        <v>-0.81462741971265895</v>
      </c>
      <c r="AB876" s="116">
        <f>(幕後結果!$AD$2+幕後結果!$AD$4*幕後結果_最佳化!$P1877)*12/3</f>
        <v>-1.3787960683952931E-2</v>
      </c>
      <c r="AC876" s="116">
        <f>(幕後結果!$AE$2+幕後結果!$AE$4*幕後結果_最佳化!$Q1877)*12/3</f>
        <v>0.29607746237437743</v>
      </c>
      <c r="AD876" s="116">
        <f>(幕後結果!$AF$2+幕後結果!$AF$4*幕後結果_最佳化!$R1877)*12/3</f>
        <v>-1.9389436539443998</v>
      </c>
      <c r="AE876" s="116">
        <f>(幕後結果!$AG$2+幕後結果!$AG$4*幕後結果_最佳化!$S1877)*12/3</f>
        <v>0.6427785602105468</v>
      </c>
      <c r="AF876" s="116">
        <f>(幕後結果!$AH$2+幕後結果!$AH$4*幕後結果_最佳化!$T1877)*12/3</f>
        <v>0.31463909558601683</v>
      </c>
      <c r="AG876" s="116">
        <f>(幕後結果!$AI$2+幕後結果!$AI$4*幕後結果_最佳化!$U1877)*12/3</f>
        <v>-6.6683126014046412E-2</v>
      </c>
      <c r="AH876" s="116">
        <f>(幕後結果!$AJ$2+幕後結果!$AJ$4*幕後結果_最佳化!$V1877)*12/3</f>
        <v>8.9653559804903693E-2</v>
      </c>
      <c r="AI876" s="93">
        <f>(幕後結果!$AK$2+幕後結果!$AK$4*幕後結果_最佳化!$W1877)*12/3</f>
        <v>1.08358105951272</v>
      </c>
      <c r="AJ876" s="53"/>
      <c r="AK876" s="53"/>
      <c r="AL876" s="53"/>
      <c r="AM876" s="101">
        <v>875</v>
      </c>
      <c r="AN876" s="120">
        <f t="shared" si="170"/>
        <v>1.1839313162790587E-2</v>
      </c>
      <c r="AO876" s="120">
        <f t="shared" si="171"/>
        <v>2.4278361486225778E-3</v>
      </c>
      <c r="AP876" s="120">
        <f t="shared" si="172"/>
        <v>0.17120260168943638</v>
      </c>
      <c r="AQ876" s="120">
        <f t="shared" si="173"/>
        <v>4.8362699630009609E-2</v>
      </c>
      <c r="AR876" s="120">
        <f t="shared" si="174"/>
        <v>0.22397441001694376</v>
      </c>
      <c r="AS876" s="120">
        <f t="shared" si="175"/>
        <v>6.4826557214814645E-2</v>
      </c>
      <c r="AT876" s="120">
        <f t="shared" si="176"/>
        <v>0.1223267757412428</v>
      </c>
      <c r="AU876" s="120">
        <f t="shared" si="177"/>
        <v>0.11119686853839857</v>
      </c>
      <c r="AV876" s="120">
        <f t="shared" si="178"/>
        <v>0.18946523144874605</v>
      </c>
      <c r="AW876" s="120">
        <f t="shared" si="179"/>
        <v>5.4377706408995211E-2</v>
      </c>
      <c r="AX876" s="120">
        <f t="shared" si="180"/>
        <v>1.0000000000000004</v>
      </c>
      <c r="AY876" s="120">
        <f>SUMPRODUCT(AN876:AW876,幕後結果_最佳化!$Z$1005:$AI$1005)</f>
        <v>-9.1252532834851213E-2</v>
      </c>
      <c r="AZ876" s="120">
        <f>(SUMPRODUCT(AN876:AW876,MMULT(AN876:AW876,幕後結果!$AB$9:$AK$18)))*252</f>
        <v>2.4105004282293657E-2</v>
      </c>
      <c r="BA876" s="120">
        <f t="shared" si="181"/>
        <v>0.1552578638339896</v>
      </c>
      <c r="BB876" s="115">
        <f t="shared" si="182"/>
        <v>-0.86406272456701205</v>
      </c>
      <c r="BC876" s="53"/>
      <c r="BD876" s="53"/>
    </row>
    <row r="877" spans="1:56">
      <c r="A877" s="88">
        <v>876</v>
      </c>
      <c r="B877" s="116">
        <v>0.31492794481149855</v>
      </c>
      <c r="C877" s="116">
        <v>0.8218999752763918</v>
      </c>
      <c r="D877" s="116">
        <v>0.72862636555463367</v>
      </c>
      <c r="E877" s="116">
        <v>0.32698716420187024</v>
      </c>
      <c r="F877" s="116">
        <v>0.38964895364454755</v>
      </c>
      <c r="G877" s="116">
        <v>0.26246349257969959</v>
      </c>
      <c r="H877" s="116">
        <v>0.69895553321881643</v>
      </c>
      <c r="I877" s="116">
        <v>5.5144799239720044E-2</v>
      </c>
      <c r="J877" s="116">
        <v>0.23120323742465776</v>
      </c>
      <c r="K877" s="97">
        <v>0.88587899537989823</v>
      </c>
      <c r="L877" s="98"/>
      <c r="M877" s="99">
        <v>876</v>
      </c>
      <c r="N877" s="119">
        <v>-0.48192969620112164</v>
      </c>
      <c r="O877" s="119">
        <v>0.92263001301759073</v>
      </c>
      <c r="P877" s="119">
        <v>0.6086638563392448</v>
      </c>
      <c r="Q877" s="119">
        <v>-0.44824785604688661</v>
      </c>
      <c r="R877" s="119">
        <v>-0.28023409872411975</v>
      </c>
      <c r="S877" s="119">
        <v>-0.63576901601787483</v>
      </c>
      <c r="T877" s="119">
        <v>0.52139887708019161</v>
      </c>
      <c r="U877" s="116">
        <v>-1.5968928293109821</v>
      </c>
      <c r="V877" s="116">
        <v>-0.73489002331662912</v>
      </c>
      <c r="W877" s="91">
        <v>1.2048997394001528</v>
      </c>
      <c r="X877" s="53"/>
      <c r="Y877" s="92">
        <v>876</v>
      </c>
      <c r="Z877" s="116">
        <f>(幕後結果!$AB$2+幕後結果!$AB$4*幕後結果_最佳化!$N1878)*12/3</f>
        <v>-0.51177971689942958</v>
      </c>
      <c r="AA877" s="116">
        <f>(幕後結果!$AC$2+幕後結果!$AC$4*幕後結果_最佳化!$O1878)*12/3</f>
        <v>0.97485454166364616</v>
      </c>
      <c r="AB877" s="116">
        <f>(幕後結果!$AD$2+幕後結果!$AD$4*幕後結果_最佳化!$P1878)*12/3</f>
        <v>0.47232418845392415</v>
      </c>
      <c r="AC877" s="116">
        <f>(幕後結果!$AE$2+幕後結果!$AE$4*幕後結果_最佳化!$Q1878)*12/3</f>
        <v>-0.20436852142472006</v>
      </c>
      <c r="AD877" s="116">
        <f>(幕後結果!$AF$2+幕後結果!$AF$4*幕後結果_最佳化!$R1878)*12/3</f>
        <v>-0.58902367747723461</v>
      </c>
      <c r="AE877" s="116">
        <f>(幕後結果!$AG$2+幕後結果!$AG$4*幕後結果_最佳化!$S1878)*12/3</f>
        <v>0.11090084937709199</v>
      </c>
      <c r="AF877" s="116">
        <f>(幕後結果!$AH$2+幕後結果!$AH$4*幕後結果_最佳化!$T1878)*12/3</f>
        <v>0.27078385982149411</v>
      </c>
      <c r="AG877" s="116">
        <f>(幕後結果!$AI$2+幕後結果!$AI$4*幕後結果_最佳化!$U1878)*12/3</f>
        <v>-0.5690879257279553</v>
      </c>
      <c r="AH877" s="116">
        <f>(幕後結果!$AJ$2+幕後結果!$AJ$4*幕後結果_最佳化!$V1878)*12/3</f>
        <v>-0.7739622577394818</v>
      </c>
      <c r="AI877" s="93">
        <f>(幕後結果!$AK$2+幕後結果!$AK$4*幕後結果_最佳化!$W1878)*12/3</f>
        <v>0.36984762440034968</v>
      </c>
      <c r="AJ877" s="53"/>
      <c r="AK877" s="53"/>
      <c r="AL877" s="53"/>
      <c r="AM877" s="101">
        <v>876</v>
      </c>
      <c r="AN877" s="120">
        <f t="shared" si="170"/>
        <v>0.18122023976189749</v>
      </c>
      <c r="AO877" s="120">
        <f t="shared" si="171"/>
        <v>0.16172920702416194</v>
      </c>
      <c r="AP877" s="120">
        <f t="shared" si="172"/>
        <v>0.12340704483714436</v>
      </c>
      <c r="AQ877" s="120">
        <f t="shared" si="173"/>
        <v>3.2118227231342729E-2</v>
      </c>
      <c r="AR877" s="120">
        <f t="shared" si="174"/>
        <v>0.20551909622333633</v>
      </c>
      <c r="AS877" s="120">
        <f t="shared" si="175"/>
        <v>9.4068652327323213E-2</v>
      </c>
      <c r="AT877" s="120">
        <f t="shared" si="176"/>
        <v>0.10345732748672141</v>
      </c>
      <c r="AU877" s="120">
        <f t="shared" si="177"/>
        <v>1.4027915476003568E-2</v>
      </c>
      <c r="AV877" s="120">
        <f t="shared" si="178"/>
        <v>4.8879921795277677E-2</v>
      </c>
      <c r="AW877" s="120">
        <f t="shared" si="179"/>
        <v>3.557236783679113E-2</v>
      </c>
      <c r="AX877" s="120">
        <f t="shared" si="180"/>
        <v>0.99999999999999978</v>
      </c>
      <c r="AY877" s="120">
        <f>SUMPRODUCT(AN877:AW877,幕後結果_最佳化!$Z$1005:$AI$1005)</f>
        <v>5.500110237299196E-2</v>
      </c>
      <c r="AZ877" s="120">
        <f>(SUMPRODUCT(AN877:AW877,MMULT(AN877:AW877,幕後結果!$AB$9:$AK$18)))*252</f>
        <v>3.6799231210929047E-2</v>
      </c>
      <c r="BA877" s="120">
        <f t="shared" si="181"/>
        <v>0.19183125712701005</v>
      </c>
      <c r="BB877" s="115">
        <f t="shared" si="182"/>
        <v>6.3082015695596003E-2</v>
      </c>
      <c r="BC877" s="53"/>
      <c r="BD877" s="53"/>
    </row>
    <row r="878" spans="1:56">
      <c r="A878" s="88">
        <v>877</v>
      </c>
      <c r="B878" s="116">
        <v>9.9004902972646747E-2</v>
      </c>
      <c r="C878" s="116">
        <v>0.34227359791380763</v>
      </c>
      <c r="D878" s="116">
        <v>0.5911852573597085</v>
      </c>
      <c r="E878" s="116">
        <v>0.16630556241310113</v>
      </c>
      <c r="F878" s="116">
        <v>0.3811284364057328</v>
      </c>
      <c r="G878" s="116">
        <v>0.30820003716862976</v>
      </c>
      <c r="H878" s="116">
        <v>0.91586942579559705</v>
      </c>
      <c r="I878" s="116">
        <v>0.70645287491279207</v>
      </c>
      <c r="J878" s="116">
        <v>0.30882537340257143</v>
      </c>
      <c r="K878" s="97">
        <v>0.6726693695744288</v>
      </c>
      <c r="L878" s="98"/>
      <c r="M878" s="99">
        <v>877</v>
      </c>
      <c r="N878" s="119">
        <v>-1.2872424202149186</v>
      </c>
      <c r="O878" s="119">
        <v>-0.40626595724464815</v>
      </c>
      <c r="P878" s="119">
        <v>0.23059495763044641</v>
      </c>
      <c r="Q878" s="119">
        <v>-0.96886785668251429</v>
      </c>
      <c r="R878" s="119">
        <v>-0.30251844746228879</v>
      </c>
      <c r="S878" s="119">
        <v>-0.50095886329708239</v>
      </c>
      <c r="T878" s="119">
        <v>1.3778126206537042</v>
      </c>
      <c r="U878" s="116">
        <v>0.54305163674681789</v>
      </c>
      <c r="V878" s="116">
        <v>-0.49918260654424768</v>
      </c>
      <c r="W878" s="91">
        <v>0.44729613000786533</v>
      </c>
      <c r="X878" s="53"/>
      <c r="Y878" s="92">
        <v>877</v>
      </c>
      <c r="Z878" s="116">
        <f>(幕後結果!$AB$2+幕後結果!$AB$4*幕後結果_最佳化!$N1879)*12/3</f>
        <v>-1.8028547742758594</v>
      </c>
      <c r="AA878" s="116">
        <f>(幕後結果!$AC$2+幕後結果!$AC$4*幕後結果_最佳化!$O1879)*12/3</f>
        <v>6.2959985366366988E-2</v>
      </c>
      <c r="AB878" s="116">
        <f>(幕後結果!$AD$2+幕後結果!$AD$4*幕後結果_最佳化!$P1879)*12/3</f>
        <v>-6.805411698598636E-2</v>
      </c>
      <c r="AC878" s="116">
        <f>(幕後結果!$AE$2+幕後結果!$AE$4*幕後結果_最佳化!$Q1879)*12/3</f>
        <v>-0.83311919027416381</v>
      </c>
      <c r="AD878" s="116">
        <f>(幕後結果!$AF$2+幕後結果!$AF$4*幕後結果_最佳化!$R1879)*12/3</f>
        <v>-0.76655942075671035</v>
      </c>
      <c r="AE878" s="116">
        <f>(幕後結果!$AG$2+幕後結果!$AG$4*幕後結果_最佳化!$S1879)*12/3</f>
        <v>-0.15881976278183352</v>
      </c>
      <c r="AF878" s="116">
        <f>(幕後結果!$AH$2+幕後結果!$AH$4*幕後結果_最佳化!$T1879)*12/3</f>
        <v>0.45293752984967545</v>
      </c>
      <c r="AG878" s="116">
        <f>(幕後結果!$AI$2+幕後結果!$AI$4*幕後結果_最佳化!$U1879)*12/3</f>
        <v>9.1844935886128791E-3</v>
      </c>
      <c r="AH878" s="116">
        <f>(幕後結果!$AJ$2+幕後結果!$AJ$4*幕後結果_最佳化!$V1879)*12/3</f>
        <v>-0.45175094932477072</v>
      </c>
      <c r="AI878" s="93">
        <f>(幕後結果!$AK$2+幕後結果!$AK$4*幕後結果_最佳化!$W1879)*12/3</f>
        <v>0.35268869310498568</v>
      </c>
      <c r="AJ878" s="53"/>
      <c r="AK878" s="53"/>
      <c r="AL878" s="53"/>
      <c r="AM878" s="101">
        <v>877</v>
      </c>
      <c r="AN878" s="120">
        <f t="shared" si="170"/>
        <v>9.8491140356988402E-2</v>
      </c>
      <c r="AO878" s="120">
        <f t="shared" si="171"/>
        <v>0.27953794571645629</v>
      </c>
      <c r="AP878" s="120">
        <f t="shared" si="172"/>
        <v>7.8808395823659727E-2</v>
      </c>
      <c r="AQ878" s="120">
        <f t="shared" si="173"/>
        <v>0.17356690603235148</v>
      </c>
      <c r="AR878" s="120">
        <f t="shared" si="174"/>
        <v>5.4530511609254075E-2</v>
      </c>
      <c r="AS878" s="120">
        <f t="shared" si="175"/>
        <v>3.4540762766099062E-2</v>
      </c>
      <c r="AT878" s="120">
        <f t="shared" si="176"/>
        <v>8.6096204569195672E-2</v>
      </c>
      <c r="AU878" s="120">
        <f t="shared" si="177"/>
        <v>1.0641272337711E-2</v>
      </c>
      <c r="AV878" s="120">
        <f t="shared" si="178"/>
        <v>0.14405179170529114</v>
      </c>
      <c r="AW878" s="120">
        <f t="shared" si="179"/>
        <v>3.9735069082993082E-2</v>
      </c>
      <c r="AX878" s="120">
        <f t="shared" si="180"/>
        <v>0.99999999999999978</v>
      </c>
      <c r="AY878" s="120">
        <f>SUMPRODUCT(AN878:AW878,幕後結果_最佳化!$Z$1005:$AI$1005)</f>
        <v>8.2748998326358902E-2</v>
      </c>
      <c r="AZ878" s="120">
        <f>(SUMPRODUCT(AN878:AW878,MMULT(AN878:AW878,幕後結果!$AB$9:$AK$18)))*252</f>
        <v>2.8097854978125062E-2</v>
      </c>
      <c r="BA878" s="120">
        <f t="shared" si="181"/>
        <v>0.16762414795644767</v>
      </c>
      <c r="BB878" s="115">
        <f t="shared" si="182"/>
        <v>0.23772826774763098</v>
      </c>
      <c r="BC878" s="53"/>
      <c r="BD878" s="53"/>
    </row>
    <row r="879" spans="1:56">
      <c r="A879" s="88">
        <v>878</v>
      </c>
      <c r="B879" s="116">
        <v>0.95968079288985164</v>
      </c>
      <c r="C879" s="116">
        <v>0.12128911037209988</v>
      </c>
      <c r="D879" s="116">
        <v>5.7547310397479068E-2</v>
      </c>
      <c r="E879" s="116">
        <v>0.36562285097023994</v>
      </c>
      <c r="F879" s="116">
        <v>0.64619395869926954</v>
      </c>
      <c r="G879" s="116">
        <v>0.17998675891303018</v>
      </c>
      <c r="H879" s="116">
        <v>0.29153596007404992</v>
      </c>
      <c r="I879" s="116">
        <v>0.8085890628847574</v>
      </c>
      <c r="J879" s="116">
        <v>0.12188265995387049</v>
      </c>
      <c r="K879" s="97">
        <v>0.40190899628567345</v>
      </c>
      <c r="L879" s="98"/>
      <c r="M879" s="99">
        <v>878</v>
      </c>
      <c r="N879" s="119">
        <v>1.7469937963151645</v>
      </c>
      <c r="O879" s="119">
        <v>-1.1685667757789646</v>
      </c>
      <c r="P879" s="119">
        <v>-1.5757014601626123</v>
      </c>
      <c r="Q879" s="119">
        <v>-0.34346894204530448</v>
      </c>
      <c r="R879" s="119">
        <v>0.37506505846516119</v>
      </c>
      <c r="S879" s="119">
        <v>-0.91541555046441947</v>
      </c>
      <c r="T879" s="119">
        <v>-0.54890314443676735</v>
      </c>
      <c r="U879" s="116">
        <v>0.87270870040189197</v>
      </c>
      <c r="V879" s="116">
        <v>-1.1656269174276332</v>
      </c>
      <c r="W879" s="91">
        <v>-0.24840897184114991</v>
      </c>
      <c r="X879" s="53"/>
      <c r="Y879" s="92">
        <v>878</v>
      </c>
      <c r="Z879" s="116">
        <f>(幕後結果!$AB$2+幕後結果!$AB$4*幕後結果_最佳化!$N1880)*12/3</f>
        <v>3.0616240555446708</v>
      </c>
      <c r="AA879" s="116">
        <f>(幕後結果!$AC$2+幕後結果!$AC$4*幕後結果_最佳化!$O1880)*12/3</f>
        <v>-0.6402936033266402</v>
      </c>
      <c r="AB879" s="116">
        <f>(幕後結果!$AD$2+幕後結果!$AD$4*幕後結果_最佳化!$P1880)*12/3</f>
        <v>-0.90629954145323122</v>
      </c>
      <c r="AC879" s="116">
        <f>(幕後結果!$AE$2+幕後結果!$AE$4*幕後結果_最佳化!$Q1880)*12/3</f>
        <v>-0.20085528333312253</v>
      </c>
      <c r="AD879" s="116">
        <f>(幕後結果!$AF$2+幕後結果!$AF$4*幕後結果_最佳化!$R1880)*12/3</f>
        <v>-0.11635188966287785</v>
      </c>
      <c r="AE879" s="116">
        <f>(幕後結果!$AG$2+幕後結果!$AG$4*幕後結果_最佳化!$S1880)*12/3</f>
        <v>-0.1165533820131146</v>
      </c>
      <c r="AF879" s="116">
        <f>(幕後結果!$AH$2+幕後結果!$AH$4*幕後結果_最佳化!$T1880)*12/3</f>
        <v>-0.31594562168310009</v>
      </c>
      <c r="AG879" s="116">
        <f>(幕後結果!$AI$2+幕後結果!$AI$4*幕後結果_最佳化!$U1880)*12/3</f>
        <v>0.10254909192248692</v>
      </c>
      <c r="AH879" s="116">
        <f>(幕後結果!$AJ$2+幕後結果!$AJ$4*幕後結果_最佳化!$V1880)*12/3</f>
        <v>-0.81998896190872239</v>
      </c>
      <c r="AI879" s="93">
        <f>(幕後結果!$AK$2+幕後結果!$AK$4*幕後結果_最佳化!$W1880)*12/3</f>
        <v>-0.10535898173941144</v>
      </c>
      <c r="AJ879" s="53"/>
      <c r="AK879" s="53"/>
      <c r="AL879" s="53"/>
      <c r="AM879" s="101">
        <v>878</v>
      </c>
      <c r="AN879" s="120">
        <f t="shared" si="170"/>
        <v>0.12527760404301322</v>
      </c>
      <c r="AO879" s="120">
        <f t="shared" si="171"/>
        <v>0.13951431309739232</v>
      </c>
      <c r="AP879" s="120">
        <f t="shared" si="172"/>
        <v>6.797738796851735E-2</v>
      </c>
      <c r="AQ879" s="120">
        <f t="shared" si="173"/>
        <v>2.5538592300469815E-2</v>
      </c>
      <c r="AR879" s="120">
        <f t="shared" si="174"/>
        <v>8.9596812862987832E-2</v>
      </c>
      <c r="AS879" s="120">
        <f t="shared" si="175"/>
        <v>0.10835167274541943</v>
      </c>
      <c r="AT879" s="120">
        <f t="shared" si="176"/>
        <v>2.9270080829133904E-2</v>
      </c>
      <c r="AU879" s="120">
        <f t="shared" si="177"/>
        <v>0.11520320356217098</v>
      </c>
      <c r="AV879" s="120">
        <f t="shared" si="178"/>
        <v>0.11977006927678359</v>
      </c>
      <c r="AW879" s="120">
        <f t="shared" si="179"/>
        <v>0.17950026331411142</v>
      </c>
      <c r="AX879" s="120">
        <f t="shared" si="180"/>
        <v>0.99999999999999989</v>
      </c>
      <c r="AY879" s="120">
        <f>SUMPRODUCT(AN879:AW879,幕後結果_最佳化!$Z$1005:$AI$1005)</f>
        <v>0.11313585580245582</v>
      </c>
      <c r="AZ879" s="120">
        <f>(SUMPRODUCT(AN879:AW879,MMULT(AN879:AW879,幕後結果!$AB$9:$AK$18)))*252</f>
        <v>2.8628866804456594E-2</v>
      </c>
      <c r="BA879" s="120">
        <f t="shared" si="181"/>
        <v>0.16920067022460814</v>
      </c>
      <c r="BB879" s="115">
        <f t="shared" si="182"/>
        <v>0.41510388646345253</v>
      </c>
      <c r="BC879" s="53"/>
      <c r="BD879" s="53"/>
    </row>
    <row r="880" spans="1:56">
      <c r="A880" s="88">
        <v>879</v>
      </c>
      <c r="B880" s="116">
        <v>0.50966728326477995</v>
      </c>
      <c r="C880" s="116">
        <v>7.9556559393122894E-2</v>
      </c>
      <c r="D880" s="116">
        <v>0.90998598089606508</v>
      </c>
      <c r="E880" s="116">
        <v>0.50230407148715184</v>
      </c>
      <c r="F880" s="116">
        <v>0.35337930735836354</v>
      </c>
      <c r="G880" s="116">
        <v>0.23153462133035596</v>
      </c>
      <c r="H880" s="116">
        <v>9.0586578918662841E-2</v>
      </c>
      <c r="I880" s="116">
        <v>0.47756425627700949</v>
      </c>
      <c r="J880" s="116">
        <v>0.539162826132211</v>
      </c>
      <c r="K880" s="97">
        <v>0.59202875524003296</v>
      </c>
      <c r="L880" s="98"/>
      <c r="M880" s="99">
        <v>879</v>
      </c>
      <c r="N880" s="119">
        <v>2.423465760570391E-2</v>
      </c>
      <c r="O880" s="119">
        <v>-1.4080606259713411</v>
      </c>
      <c r="P880" s="119">
        <v>1.3406687091721683</v>
      </c>
      <c r="Q880" s="119">
        <v>5.7754828443340603E-3</v>
      </c>
      <c r="R880" s="119">
        <v>-0.37621291504403509</v>
      </c>
      <c r="S880" s="119">
        <v>-0.73380229331617841</v>
      </c>
      <c r="T880" s="119">
        <v>-1.3371515969745107</v>
      </c>
      <c r="U880" s="116">
        <v>-5.6267746653691941E-2</v>
      </c>
      <c r="V880" s="116">
        <v>9.8324848242251198E-2</v>
      </c>
      <c r="W880" s="91">
        <v>0.23276680655731929</v>
      </c>
      <c r="X880" s="53"/>
      <c r="Y880" s="92">
        <v>879</v>
      </c>
      <c r="Z880" s="116">
        <f>(幕後結果!$AB$2+幕後結果!$AB$4*幕後結果_最佳化!$N1881)*12/3</f>
        <v>0.29970152839361619</v>
      </c>
      <c r="AA880" s="116">
        <f>(幕後結果!$AC$2+幕後結果!$AC$4*幕後結果_最佳化!$O1881)*12/3</f>
        <v>-0.72334012246513246</v>
      </c>
      <c r="AB880" s="116">
        <f>(幕後結果!$AD$2+幕後結果!$AD$4*幕後結果_最佳化!$P1881)*12/3</f>
        <v>0.98498896331395691</v>
      </c>
      <c r="AC880" s="116">
        <f>(幕後結果!$AE$2+幕後結果!$AE$4*幕後結果_最佳化!$Q1881)*12/3</f>
        <v>0.1644384335616591</v>
      </c>
      <c r="AD880" s="116">
        <f>(幕後結果!$AF$2+幕後結果!$AF$4*幕後結果_最佳化!$R1881)*12/3</f>
        <v>-0.44631475122611214</v>
      </c>
      <c r="AE880" s="116">
        <f>(幕後結果!$AG$2+幕後結果!$AG$4*幕後結果_最佳化!$S1881)*12/3</f>
        <v>9.8174067973052781E-2</v>
      </c>
      <c r="AF880" s="116">
        <f>(幕後結果!$AH$2+幕後結果!$AH$4*幕後結果_最佳化!$T1881)*12/3</f>
        <v>-0.74782248149340702</v>
      </c>
      <c r="AG880" s="116">
        <f>(幕後結果!$AI$2+幕後結果!$AI$4*幕後結果_最佳化!$U1881)*12/3</f>
        <v>-0.28537414147162882</v>
      </c>
      <c r="AH880" s="116">
        <f>(幕後結果!$AJ$2+幕後結果!$AJ$4*幕後結果_最佳化!$V1881)*12/3</f>
        <v>-0.41873399430322528</v>
      </c>
      <c r="AI880" s="93">
        <f>(幕後結果!$AK$2+幕後結果!$AK$4*幕後結果_最佳化!$W1881)*12/3</f>
        <v>0.42123821553185553</v>
      </c>
      <c r="AJ880" s="53"/>
      <c r="AK880" s="53"/>
      <c r="AL880" s="53"/>
      <c r="AM880" s="101">
        <v>879</v>
      </c>
      <c r="AN880" s="120">
        <f t="shared" si="170"/>
        <v>4.3710906462147711E-3</v>
      </c>
      <c r="AO880" s="120">
        <f t="shared" si="171"/>
        <v>0.12902940511934666</v>
      </c>
      <c r="AP880" s="120">
        <f t="shared" si="172"/>
        <v>4.7672789848086518E-2</v>
      </c>
      <c r="AQ880" s="120">
        <f t="shared" si="173"/>
        <v>0.10605971719708898</v>
      </c>
      <c r="AR880" s="120">
        <f t="shared" si="174"/>
        <v>0.13401548528649937</v>
      </c>
      <c r="AS880" s="120">
        <f t="shared" si="175"/>
        <v>0.15047290447749095</v>
      </c>
      <c r="AT880" s="120">
        <f t="shared" si="176"/>
        <v>9.5762628657213314E-2</v>
      </c>
      <c r="AU880" s="120">
        <f t="shared" si="177"/>
        <v>0.17863598412922962</v>
      </c>
      <c r="AV880" s="120">
        <f t="shared" si="178"/>
        <v>0.11460671254316981</v>
      </c>
      <c r="AW880" s="120">
        <f t="shared" si="179"/>
        <v>3.9373282095659969E-2</v>
      </c>
      <c r="AX880" s="120">
        <f t="shared" si="180"/>
        <v>1</v>
      </c>
      <c r="AY880" s="120">
        <f>SUMPRODUCT(AN880:AW880,幕後結果_最佳化!$Z$1005:$AI$1005)</f>
        <v>4.9979692781028887E-2</v>
      </c>
      <c r="AZ880" s="120">
        <f>(SUMPRODUCT(AN880:AW880,MMULT(AN880:AW880,幕後結果!$AB$9:$AK$18)))*252</f>
        <v>1.8985191112351849E-2</v>
      </c>
      <c r="BA880" s="120">
        <f t="shared" si="181"/>
        <v>0.13778675956837017</v>
      </c>
      <c r="BB880" s="115">
        <f t="shared" si="182"/>
        <v>5.1381517376609204E-2</v>
      </c>
      <c r="BC880" s="53"/>
      <c r="BD880" s="53"/>
    </row>
    <row r="881" spans="1:56">
      <c r="A881" s="88">
        <v>880</v>
      </c>
      <c r="B881" s="116">
        <v>0.15085709500137567</v>
      </c>
      <c r="C881" s="116">
        <v>0.62998556594020494</v>
      </c>
      <c r="D881" s="116">
        <v>0.21269189115078668</v>
      </c>
      <c r="E881" s="116">
        <v>0.44798570971112817</v>
      </c>
      <c r="F881" s="116">
        <v>0.50293776727775574</v>
      </c>
      <c r="G881" s="116">
        <v>0.66192808661381441</v>
      </c>
      <c r="H881" s="116">
        <v>0.41299144131924681</v>
      </c>
      <c r="I881" s="116">
        <v>0.82275620852460407</v>
      </c>
      <c r="J881" s="116">
        <v>0.69400732717008062</v>
      </c>
      <c r="K881" s="97">
        <v>0.70420284321398219</v>
      </c>
      <c r="L881" s="98"/>
      <c r="M881" s="99">
        <v>880</v>
      </c>
      <c r="N881" s="119">
        <v>-1.0327643518978835</v>
      </c>
      <c r="O881" s="119">
        <v>0.33181511775031414</v>
      </c>
      <c r="P881" s="119">
        <v>-0.7971157976679214</v>
      </c>
      <c r="Q881" s="119">
        <v>-0.13075209598422308</v>
      </c>
      <c r="R881" s="119">
        <v>7.3639570774438725E-3</v>
      </c>
      <c r="S881" s="119">
        <v>0.4177309693277747</v>
      </c>
      <c r="T881" s="119">
        <v>-0.21985654199571597</v>
      </c>
      <c r="U881" s="116">
        <v>0.92591994952421841</v>
      </c>
      <c r="V881" s="116">
        <v>0.50724154847762448</v>
      </c>
      <c r="W881" s="91">
        <v>0.53652709725363312</v>
      </c>
      <c r="X881" s="53"/>
      <c r="Y881" s="92">
        <v>880</v>
      </c>
      <c r="Z881" s="116">
        <f>(幕後結果!$AB$2+幕後結果!$AB$4*幕後結果_最佳化!$N1882)*12/3</f>
        <v>-1.3948762625047848</v>
      </c>
      <c r="AA881" s="116">
        <f>(幕後結果!$AC$2+幕後結果!$AC$4*幕後結果_最佳化!$O1882)*12/3</f>
        <v>0.57936964362461774</v>
      </c>
      <c r="AB881" s="116">
        <f>(幕後結果!$AD$2+幕後結果!$AD$4*幕後結果_最佳化!$P1882)*12/3</f>
        <v>-0.76192767151472562</v>
      </c>
      <c r="AC881" s="116">
        <f>(幕後結果!$AE$2+幕後結果!$AE$4*幕後結果_最佳化!$Q1882)*12/3</f>
        <v>-0.26961544877654992</v>
      </c>
      <c r="AD881" s="116">
        <f>(幕後結果!$AF$2+幕後結果!$AF$4*幕後結果_最佳化!$R1882)*12/3</f>
        <v>-0.68129899728298904</v>
      </c>
      <c r="AE881" s="116">
        <f>(幕後結果!$AG$2+幕後結果!$AG$4*幕後結果_最佳化!$S1882)*12/3</f>
        <v>0.61465600053866098</v>
      </c>
      <c r="AF881" s="116">
        <f>(幕後結果!$AH$2+幕後結果!$AH$4*幕後結果_最佳化!$T1882)*12/3</f>
        <v>-0.22723028056878905</v>
      </c>
      <c r="AG881" s="116">
        <f>(幕後結果!$AI$2+幕後結果!$AI$4*幕後結果_最佳化!$U1882)*12/3</f>
        <v>0.43844946512235228</v>
      </c>
      <c r="AH881" s="116">
        <f>(幕後結果!$AJ$2+幕後結果!$AJ$4*幕後結果_最佳化!$V1882)*12/3</f>
        <v>-0.16086166364168963</v>
      </c>
      <c r="AI881" s="93">
        <f>(幕後結果!$AK$2+幕後結果!$AK$4*幕後結果_最佳化!$W1882)*12/3</f>
        <v>0.53545427190724426</v>
      </c>
      <c r="AJ881" s="53"/>
      <c r="AK881" s="53"/>
      <c r="AL881" s="53"/>
      <c r="AM881" s="101">
        <v>880</v>
      </c>
      <c r="AN881" s="120">
        <f t="shared" si="170"/>
        <v>0.14178744451499545</v>
      </c>
      <c r="AO881" s="120">
        <f t="shared" si="171"/>
        <v>0.10605405596435681</v>
      </c>
      <c r="AP881" s="120">
        <f t="shared" si="172"/>
        <v>8.6096036738691664E-2</v>
      </c>
      <c r="AQ881" s="120">
        <f t="shared" si="173"/>
        <v>0.13574465529861918</v>
      </c>
      <c r="AR881" s="120">
        <f t="shared" si="174"/>
        <v>7.7256883923276662E-2</v>
      </c>
      <c r="AS881" s="120">
        <f t="shared" si="175"/>
        <v>5.8084183931782322E-2</v>
      </c>
      <c r="AT881" s="120">
        <f t="shared" si="176"/>
        <v>8.6470271387323897E-2</v>
      </c>
      <c r="AU881" s="120">
        <f t="shared" si="177"/>
        <v>9.7464276045218456E-2</v>
      </c>
      <c r="AV881" s="120">
        <f t="shared" si="178"/>
        <v>8.90495951233546E-2</v>
      </c>
      <c r="AW881" s="120">
        <f t="shared" si="179"/>
        <v>0.12199259707238091</v>
      </c>
      <c r="AX881" s="120">
        <f t="shared" si="180"/>
        <v>1</v>
      </c>
      <c r="AY881" s="120">
        <f>SUMPRODUCT(AN881:AW881,幕後結果_最佳化!$Z$1005:$AI$1005)</f>
        <v>8.3979551985756934E-2</v>
      </c>
      <c r="AZ881" s="120">
        <f>(SUMPRODUCT(AN881:AW881,MMULT(AN881:AW881,幕後結果!$AB$9:$AK$18)))*252</f>
        <v>3.084122291577274E-2</v>
      </c>
      <c r="BA881" s="120">
        <f t="shared" si="181"/>
        <v>0.17561669315806155</v>
      </c>
      <c r="BB881" s="115">
        <f t="shared" si="182"/>
        <v>0.23391598627121288</v>
      </c>
      <c r="BC881" s="53"/>
      <c r="BD881" s="53"/>
    </row>
    <row r="882" spans="1:56">
      <c r="A882" s="88">
        <v>881</v>
      </c>
      <c r="B882" s="116">
        <v>0.36350710850705492</v>
      </c>
      <c r="C882" s="116">
        <v>5.2583167053000146E-2</v>
      </c>
      <c r="D882" s="116">
        <v>0.74699955358646442</v>
      </c>
      <c r="E882" s="116">
        <v>0.30581990072459408</v>
      </c>
      <c r="F882" s="116">
        <v>0.207296075036973</v>
      </c>
      <c r="G882" s="116">
        <v>0.80425951075199165</v>
      </c>
      <c r="H882" s="116">
        <v>0.57008698333384022</v>
      </c>
      <c r="I882" s="116">
        <v>0.16673061198899375</v>
      </c>
      <c r="J882" s="116">
        <v>1.4693243209953355E-3</v>
      </c>
      <c r="K882" s="97">
        <v>0.8421775286123232</v>
      </c>
      <c r="L882" s="98"/>
      <c r="M882" s="99">
        <v>881</v>
      </c>
      <c r="N882" s="119">
        <v>-0.34910002605470691</v>
      </c>
      <c r="O882" s="119">
        <v>-1.6203070552842556</v>
      </c>
      <c r="P882" s="119">
        <v>0.665077550200325</v>
      </c>
      <c r="Q882" s="119">
        <v>-0.50773414179177156</v>
      </c>
      <c r="R882" s="119">
        <v>-0.81583912971058581</v>
      </c>
      <c r="S882" s="119">
        <v>0.85693469222996443</v>
      </c>
      <c r="T882" s="119">
        <v>0.17659562180068161</v>
      </c>
      <c r="U882" s="116">
        <v>-0.9671656638910785</v>
      </c>
      <c r="V882" s="116">
        <v>-2.9740837422393835</v>
      </c>
      <c r="W882" s="91">
        <v>1.0034476095237941</v>
      </c>
      <c r="X882" s="53"/>
      <c r="Y882" s="92">
        <v>881</v>
      </c>
      <c r="Z882" s="116">
        <f>(幕後結果!$AB$2+幕後結果!$AB$4*幕後結果_最佳化!$N1883)*12/3</f>
        <v>-0.29882756937737387</v>
      </c>
      <c r="AA882" s="116">
        <f>(幕後結果!$AC$2+幕後結果!$AC$4*幕後結果_最佳化!$O1883)*12/3</f>
        <v>-0.85637450426896777</v>
      </c>
      <c r="AB882" s="116">
        <f>(幕後結果!$AD$2+幕後結果!$AD$4*幕後結果_最佳化!$P1883)*12/3</f>
        <v>0.37484776631308137</v>
      </c>
      <c r="AC882" s="116">
        <f>(幕後結果!$AE$2+幕後結果!$AE$4*幕後結果_最佳化!$Q1883)*12/3</f>
        <v>-0.36865170942162567</v>
      </c>
      <c r="AD882" s="116">
        <f>(幕後結果!$AF$2+幕後結果!$AF$4*幕後結果_最佳化!$R1883)*12/3</f>
        <v>-0.83379153273011164</v>
      </c>
      <c r="AE882" s="116">
        <f>(幕後結果!$AG$2+幕後結果!$AG$4*幕後結果_最佳化!$S1883)*12/3</f>
        <v>0.8413279444907712</v>
      </c>
      <c r="AF882" s="116">
        <f>(幕後結果!$AH$2+幕後結果!$AH$4*幕後結果_最佳化!$T1883)*12/3</f>
        <v>-0.13826815830326949</v>
      </c>
      <c r="AG882" s="116">
        <f>(幕後結果!$AI$2+幕後結果!$AI$4*幕後結果_最佳化!$U1883)*12/3</f>
        <v>-0.55197236472757527</v>
      </c>
      <c r="AH882" s="116">
        <f>(幕後結果!$AJ$2+幕後結果!$AJ$4*幕後結果_最佳化!$V1883)*12/3</f>
        <v>-1.7862233398839251</v>
      </c>
      <c r="AI882" s="93">
        <f>(幕後結果!$AK$2+幕後結果!$AK$4*幕後結果_最佳化!$W1883)*12/3</f>
        <v>9.9699051393934146E-2</v>
      </c>
      <c r="AJ882" s="53"/>
      <c r="AK882" s="53"/>
      <c r="AL882" s="53"/>
      <c r="AM882" s="101">
        <v>881</v>
      </c>
      <c r="AN882" s="120">
        <f t="shared" si="170"/>
        <v>0.17827774998481322</v>
      </c>
      <c r="AO882" s="120">
        <f t="shared" si="171"/>
        <v>1.2449687532255621E-2</v>
      </c>
      <c r="AP882" s="120">
        <f t="shared" si="172"/>
        <v>0.17846635364020264</v>
      </c>
      <c r="AQ882" s="120">
        <f t="shared" si="173"/>
        <v>7.4052042929506165E-2</v>
      </c>
      <c r="AR882" s="120">
        <f t="shared" si="174"/>
        <v>5.3018885184268429E-2</v>
      </c>
      <c r="AS882" s="120">
        <f t="shared" si="175"/>
        <v>1.1870233985176887E-2</v>
      </c>
      <c r="AT882" s="120">
        <f t="shared" si="176"/>
        <v>0.14368774026025063</v>
      </c>
      <c r="AU882" s="120">
        <f t="shared" si="177"/>
        <v>0.14505548692561221</v>
      </c>
      <c r="AV882" s="120">
        <f t="shared" si="178"/>
        <v>0.115674071962766</v>
      </c>
      <c r="AW882" s="120">
        <f t="shared" si="179"/>
        <v>8.7447747595148145E-2</v>
      </c>
      <c r="AX882" s="120">
        <f t="shared" si="180"/>
        <v>1</v>
      </c>
      <c r="AY882" s="120">
        <f>SUMPRODUCT(AN882:AW882,幕後結果_最佳化!$Z$1005:$AI$1005)</f>
        <v>3.5678100804014554E-2</v>
      </c>
      <c r="AZ882" s="120">
        <f>(SUMPRODUCT(AN882:AW882,MMULT(AN882:AW882,幕後結果!$AB$9:$AK$18)))*252</f>
        <v>3.9333797021441089E-2</v>
      </c>
      <c r="BA882" s="120">
        <f t="shared" si="181"/>
        <v>0.19832749940802735</v>
      </c>
      <c r="BB882" s="115">
        <f t="shared" si="182"/>
        <v>-3.6414008231544004E-2</v>
      </c>
      <c r="BC882" s="53"/>
      <c r="BD882" s="53"/>
    </row>
    <row r="883" spans="1:56">
      <c r="A883" s="88">
        <v>882</v>
      </c>
      <c r="B883" s="116">
        <v>0.17906560948640515</v>
      </c>
      <c r="C883" s="116">
        <v>0.58828674955003657</v>
      </c>
      <c r="D883" s="116">
        <v>0.33601422433249128</v>
      </c>
      <c r="E883" s="116">
        <v>0.66461511181030786</v>
      </c>
      <c r="F883" s="116">
        <v>0.68514688338922181</v>
      </c>
      <c r="G883" s="116">
        <v>0.53761957427690321</v>
      </c>
      <c r="H883" s="116">
        <v>0.29071486755064901</v>
      </c>
      <c r="I883" s="116">
        <v>0.48974739782119103</v>
      </c>
      <c r="J883" s="116">
        <v>0.74100883078837532</v>
      </c>
      <c r="K883" s="97">
        <v>0.15519678410875493</v>
      </c>
      <c r="L883" s="98"/>
      <c r="M883" s="99">
        <v>882</v>
      </c>
      <c r="N883" s="119">
        <v>-0.91893185082018847</v>
      </c>
      <c r="O883" s="119">
        <v>0.22314005998016995</v>
      </c>
      <c r="P883" s="119">
        <v>-0.42336572401402944</v>
      </c>
      <c r="Q883" s="119">
        <v>0.42509177113569985</v>
      </c>
      <c r="R883" s="119">
        <v>0.48214037027173201</v>
      </c>
      <c r="S883" s="119">
        <v>9.4438477878241986E-2</v>
      </c>
      <c r="T883" s="119">
        <v>-0.55129752463844228</v>
      </c>
      <c r="U883" s="116">
        <v>-2.5702292085404862E-2</v>
      </c>
      <c r="V883" s="116">
        <v>0.64645869563149905</v>
      </c>
      <c r="W883" s="91">
        <v>-1.0143965534802521</v>
      </c>
      <c r="X883" s="53"/>
      <c r="Y883" s="92">
        <v>882</v>
      </c>
      <c r="Z883" s="116">
        <f>(幕後結果!$AB$2+幕後結果!$AB$4*幕後結果_最佳化!$N1884)*12/3</f>
        <v>-1.2123803221355751</v>
      </c>
      <c r="AA883" s="116">
        <f>(幕後結果!$AC$2+幕後結果!$AC$4*幕後結果_最佳化!$O1884)*12/3</f>
        <v>0.49553687950035269</v>
      </c>
      <c r="AB883" s="116">
        <f>(幕後結果!$AD$2+幕後結果!$AD$4*幕後結果_最佳化!$P1884)*12/3</f>
        <v>-0.45781213504372298</v>
      </c>
      <c r="AC883" s="116">
        <f>(幕後結果!$AE$2+幕後結果!$AE$4*幕後結果_最佳化!$Q1884)*12/3</f>
        <v>0.19820341663791366</v>
      </c>
      <c r="AD883" s="116">
        <f>(幕後結果!$AF$2+幕後結果!$AF$4*幕後結果_最佳化!$R1884)*12/3</f>
        <v>-0.34918800789683163</v>
      </c>
      <c r="AE883" s="116">
        <f>(幕後結果!$AG$2+幕後結果!$AG$4*幕後結果_最佳化!$S1884)*12/3</f>
        <v>0.57307193656193312</v>
      </c>
      <c r="AF883" s="116">
        <f>(幕後結果!$AH$2+幕後結果!$AH$4*幕後結果_最佳化!$T1884)*12/3</f>
        <v>-0.3279293198356566</v>
      </c>
      <c r="AG883" s="116">
        <f>(幕後結果!$AI$2+幕後結果!$AI$4*幕後結果_最佳化!$U1884)*12/3</f>
        <v>0.13087715847284684</v>
      </c>
      <c r="AH883" s="116">
        <f>(幕後結果!$AJ$2+幕後結果!$AJ$4*幕後結果_最佳化!$V1884)*12/3</f>
        <v>-0.16521371171174387</v>
      </c>
      <c r="AI883" s="93">
        <f>(幕後結果!$AK$2+幕後結果!$AK$4*幕後結果_最佳化!$W1884)*12/3</f>
        <v>-0.30260375043380738</v>
      </c>
      <c r="AJ883" s="53"/>
      <c r="AK883" s="53"/>
      <c r="AL883" s="53"/>
      <c r="AM883" s="101">
        <v>882</v>
      </c>
      <c r="AN883" s="120">
        <f t="shared" si="170"/>
        <v>4.3605843726458419E-2</v>
      </c>
      <c r="AO883" s="120">
        <f t="shared" si="171"/>
        <v>9.0922937882088564E-2</v>
      </c>
      <c r="AP883" s="120">
        <f t="shared" si="172"/>
        <v>0.10680312053028235</v>
      </c>
      <c r="AQ883" s="120">
        <f t="shared" si="173"/>
        <v>8.2685013833423693E-2</v>
      </c>
      <c r="AR883" s="120">
        <f t="shared" si="174"/>
        <v>3.9830904818460036E-2</v>
      </c>
      <c r="AS883" s="120">
        <f t="shared" si="175"/>
        <v>0.16858110977703622</v>
      </c>
      <c r="AT883" s="120">
        <f t="shared" si="176"/>
        <v>0.14936452313458848</v>
      </c>
      <c r="AU883" s="120">
        <f t="shared" si="177"/>
        <v>8.4417935054305837E-2</v>
      </c>
      <c r="AV883" s="120">
        <f t="shared" si="178"/>
        <v>6.6666382230854082E-2</v>
      </c>
      <c r="AW883" s="120">
        <f t="shared" si="179"/>
        <v>0.16712222901250254</v>
      </c>
      <c r="AX883" s="120">
        <f t="shared" si="180"/>
        <v>1.0000000000000002</v>
      </c>
      <c r="AY883" s="120">
        <f>SUMPRODUCT(AN883:AW883,幕後結果_最佳化!$Z$1005:$AI$1005)</f>
        <v>0.14270454046886683</v>
      </c>
      <c r="AZ883" s="120">
        <f>(SUMPRODUCT(AN883:AW883,MMULT(AN883:AW883,幕後結果!$AB$9:$AK$18)))*252</f>
        <v>2.2521727086556333E-2</v>
      </c>
      <c r="BA883" s="120">
        <f t="shared" si="181"/>
        <v>0.15007240614635434</v>
      </c>
      <c r="BB883" s="115">
        <f t="shared" si="182"/>
        <v>0.66504258198895649</v>
      </c>
      <c r="BC883" s="53"/>
      <c r="BD883" s="53"/>
    </row>
    <row r="884" spans="1:56">
      <c r="A884" s="88">
        <v>883</v>
      </c>
      <c r="B884" s="116">
        <v>0.35974024298633234</v>
      </c>
      <c r="C884" s="116">
        <v>3.9339593357495151E-2</v>
      </c>
      <c r="D884" s="116">
        <v>0.81964868628814203</v>
      </c>
      <c r="E884" s="116">
        <v>0.21756280576371445</v>
      </c>
      <c r="F884" s="116">
        <v>0.15063590214498035</v>
      </c>
      <c r="G884" s="116">
        <v>0.49328170987618591</v>
      </c>
      <c r="H884" s="116">
        <v>0.72064081444339712</v>
      </c>
      <c r="I884" s="116">
        <v>0.22231198156225629</v>
      </c>
      <c r="J884" s="116">
        <v>0.52498060692534998</v>
      </c>
      <c r="K884" s="97">
        <v>0.30123147248805893</v>
      </c>
      <c r="L884" s="98"/>
      <c r="M884" s="99">
        <v>883</v>
      </c>
      <c r="N884" s="119">
        <v>-0.35915319873000756</v>
      </c>
      <c r="O884" s="119">
        <v>-1.7584016845655699</v>
      </c>
      <c r="P884" s="119">
        <v>0.914027059278261</v>
      </c>
      <c r="Q884" s="119">
        <v>-0.78045074031915262</v>
      </c>
      <c r="R884" s="119">
        <v>-1.0337098983186228</v>
      </c>
      <c r="S884" s="119">
        <v>-1.684105202708986E-2</v>
      </c>
      <c r="T884" s="119">
        <v>0.5847462194815185</v>
      </c>
      <c r="U884" s="116">
        <v>-0.76440830164632878</v>
      </c>
      <c r="V884" s="116">
        <v>6.2658071121233408E-2</v>
      </c>
      <c r="W884" s="91">
        <v>-0.52086194794055629</v>
      </c>
      <c r="X884" s="53"/>
      <c r="Y884" s="92">
        <v>883</v>
      </c>
      <c r="Z884" s="116">
        <f>(幕後結果!$AB$2+幕後結果!$AB$4*幕後結果_最佳化!$N1885)*12/3</f>
        <v>-0.3149447870762172</v>
      </c>
      <c r="AA884" s="116">
        <f>(幕後結果!$AC$2+幕後結果!$AC$4*幕後結果_最佳化!$O1885)*12/3</f>
        <v>-0.95492996282087217</v>
      </c>
      <c r="AB884" s="116">
        <f>(幕後結果!$AD$2+幕後結果!$AD$4*幕後結果_最佳化!$P1885)*12/3</f>
        <v>0.55592205416101137</v>
      </c>
      <c r="AC884" s="116">
        <f>(幕後結果!$AE$2+幕後結果!$AE$4*幕後結果_最佳化!$Q1885)*12/3</f>
        <v>-0.54636219637764061</v>
      </c>
      <c r="AD884" s="116">
        <f>(幕後結果!$AF$2+幕後結果!$AF$4*幕後結果_最佳化!$R1885)*12/3</f>
        <v>-0.92632771604568687</v>
      </c>
      <c r="AE884" s="116">
        <f>(幕後結果!$AG$2+幕後結果!$AG$4*幕後結果_最佳化!$S1885)*12/3</f>
        <v>0.25656635994200211</v>
      </c>
      <c r="AF884" s="116">
        <f>(幕後結果!$AH$2+幕後結果!$AH$4*幕後結果_最佳化!$T1885)*12/3</f>
        <v>3.1205193387015811E-2</v>
      </c>
      <c r="AG884" s="116">
        <f>(幕後結果!$AI$2+幕後結果!$AI$4*幕後結果_最佳化!$U1885)*12/3</f>
        <v>-0.64436836000313658</v>
      </c>
      <c r="AH884" s="116">
        <f>(幕後結果!$AJ$2+幕後結果!$AJ$4*幕後結果_最佳化!$V1885)*12/3</f>
        <v>-0.49380249399344001</v>
      </c>
      <c r="AI884" s="93">
        <f>(幕後結果!$AK$2+幕後結果!$AK$4*幕後結果_最佳化!$W1885)*12/3</f>
        <v>-7.495855273109947E-2</v>
      </c>
      <c r="AJ884" s="53"/>
      <c r="AK884" s="53"/>
      <c r="AL884" s="53"/>
      <c r="AM884" s="101">
        <v>883</v>
      </c>
      <c r="AN884" s="120">
        <f t="shared" si="170"/>
        <v>6.1248854898456648E-2</v>
      </c>
      <c r="AO884" s="120">
        <f t="shared" si="171"/>
        <v>0.12910579647636544</v>
      </c>
      <c r="AP884" s="120">
        <f t="shared" si="172"/>
        <v>0.12855508706642774</v>
      </c>
      <c r="AQ884" s="120">
        <f t="shared" si="173"/>
        <v>9.7394004776345217E-2</v>
      </c>
      <c r="AR884" s="120">
        <f t="shared" si="174"/>
        <v>0.11421078547778114</v>
      </c>
      <c r="AS884" s="120">
        <f t="shared" si="175"/>
        <v>9.6206483827166137E-2</v>
      </c>
      <c r="AT884" s="120">
        <f t="shared" si="176"/>
        <v>0.11899500410287395</v>
      </c>
      <c r="AU884" s="120">
        <f t="shared" si="177"/>
        <v>0.14471015772572413</v>
      </c>
      <c r="AV884" s="120">
        <f t="shared" si="178"/>
        <v>7.513169669911339E-2</v>
      </c>
      <c r="AW884" s="120">
        <f t="shared" si="179"/>
        <v>3.444212894974627E-2</v>
      </c>
      <c r="AX884" s="120">
        <f t="shared" si="180"/>
        <v>1</v>
      </c>
      <c r="AY884" s="120">
        <f>SUMPRODUCT(AN884:AW884,幕後結果_最佳化!$Z$1005:$AI$1005)</f>
        <v>5.3285932292633661E-2</v>
      </c>
      <c r="AZ884" s="120">
        <f>(SUMPRODUCT(AN884:AW884,MMULT(AN884:AW884,幕後結果!$AB$9:$AK$18)))*252</f>
        <v>2.1535677888108055E-2</v>
      </c>
      <c r="BA884" s="120">
        <f t="shared" si="181"/>
        <v>0.14675039314464564</v>
      </c>
      <c r="BB884" s="115">
        <f t="shared" si="182"/>
        <v>7.0772773210881199E-2</v>
      </c>
      <c r="BC884" s="53"/>
      <c r="BD884" s="53"/>
    </row>
    <row r="885" spans="1:56">
      <c r="A885" s="88">
        <v>884</v>
      </c>
      <c r="B885" s="116">
        <v>0.36128086674952908</v>
      </c>
      <c r="C885" s="116">
        <v>0.80005826253053747</v>
      </c>
      <c r="D885" s="116">
        <v>0.41124594117867863</v>
      </c>
      <c r="E885" s="116">
        <v>0.20692602164452212</v>
      </c>
      <c r="F885" s="116">
        <v>0.11063309833035162</v>
      </c>
      <c r="G885" s="116">
        <v>0.59818790741997185</v>
      </c>
      <c r="H885" s="116">
        <v>0.2837259845838791</v>
      </c>
      <c r="I885" s="116">
        <v>0.74184922268435205</v>
      </c>
      <c r="J885" s="116">
        <v>0.38687462741595557</v>
      </c>
      <c r="K885" s="97">
        <v>0.73323264048895509</v>
      </c>
      <c r="L885" s="98"/>
      <c r="M885" s="99">
        <v>884</v>
      </c>
      <c r="N885" s="119">
        <v>-0.35503718558058972</v>
      </c>
      <c r="O885" s="119">
        <v>0.84182936057023638</v>
      </c>
      <c r="P885" s="119">
        <v>-0.22434112001203427</v>
      </c>
      <c r="Q885" s="119">
        <v>-0.81713366994037251</v>
      </c>
      <c r="R885" s="119">
        <v>-1.223168139304146</v>
      </c>
      <c r="S885" s="119">
        <v>0.24865949238487561</v>
      </c>
      <c r="T885" s="119">
        <v>-0.57180812948604764</v>
      </c>
      <c r="U885" s="116">
        <v>0.64905696825272008</v>
      </c>
      <c r="V885" s="116">
        <v>-0.28747419893411985</v>
      </c>
      <c r="W885" s="91">
        <v>0.62261930953217826</v>
      </c>
      <c r="X885" s="53"/>
      <c r="Y885" s="92">
        <v>884</v>
      </c>
      <c r="Z885" s="116">
        <f>(幕後結果!$AB$2+幕後結果!$AB$4*幕後結果_最佳化!$N1886)*12/3</f>
        <v>-0.30834600655954958</v>
      </c>
      <c r="AA885" s="116">
        <f>(幕後結果!$AC$2+幕後結果!$AC$4*幕後結果_最佳化!$O1886)*12/3</f>
        <v>0.91034678252541756</v>
      </c>
      <c r="AB885" s="116">
        <f>(幕後結果!$AD$2+幕後結果!$AD$4*幕後結果_最佳化!$P1886)*12/3</f>
        <v>-0.1507017812806489</v>
      </c>
      <c r="AC885" s="116">
        <f>(幕後結果!$AE$2+幕後結果!$AE$4*幕後結果_最佳化!$Q1886)*12/3</f>
        <v>-0.56954747314730425</v>
      </c>
      <c r="AD885" s="116">
        <f>(幕後結果!$AF$2+幕後結果!$AF$4*幕後結果_最佳化!$R1886)*12/3</f>
        <v>-1.1956061702396381</v>
      </c>
      <c r="AE885" s="116">
        <f>(幕後結果!$AG$2+幕後結果!$AG$4*幕後結果_最佳化!$S1886)*12/3</f>
        <v>0.53846836767412465</v>
      </c>
      <c r="AF885" s="116">
        <f>(幕後結果!$AH$2+幕後結果!$AH$4*幕後結果_最佳化!$T1886)*12/3</f>
        <v>-0.34715336597235535</v>
      </c>
      <c r="AG885" s="116">
        <f>(幕後結果!$AI$2+幕後結果!$AI$4*幕後結果_最佳化!$U1886)*12/3</f>
        <v>0.21298313798879134</v>
      </c>
      <c r="AH885" s="116">
        <f>(幕後結果!$AJ$2+幕後結果!$AJ$4*幕後結果_最佳化!$V1886)*12/3</f>
        <v>-0.61353957374733736</v>
      </c>
      <c r="AI885" s="93">
        <f>(幕後結果!$AK$2+幕後結果!$AK$4*幕後結果_最佳化!$W1886)*12/3</f>
        <v>0.28291006419728415</v>
      </c>
      <c r="AJ885" s="53"/>
      <c r="AK885" s="53"/>
      <c r="AL885" s="53"/>
      <c r="AM885" s="101">
        <v>884</v>
      </c>
      <c r="AN885" s="120">
        <f t="shared" si="170"/>
        <v>9.3357101591967279E-2</v>
      </c>
      <c r="AO885" s="120">
        <f t="shared" si="171"/>
        <v>3.6700442362198465E-2</v>
      </c>
      <c r="AP885" s="120">
        <f t="shared" si="172"/>
        <v>0.12777496049242135</v>
      </c>
      <c r="AQ885" s="120">
        <f t="shared" si="173"/>
        <v>7.650769851048593E-2</v>
      </c>
      <c r="AR885" s="120">
        <f t="shared" si="174"/>
        <v>8.6178255461973621E-2</v>
      </c>
      <c r="AS885" s="120">
        <f t="shared" si="175"/>
        <v>0.20202397080021678</v>
      </c>
      <c r="AT885" s="120">
        <f t="shared" si="176"/>
        <v>0.13233975361308056</v>
      </c>
      <c r="AU885" s="120">
        <f t="shared" si="177"/>
        <v>6.841737814009942E-4</v>
      </c>
      <c r="AV885" s="120">
        <f t="shared" si="178"/>
        <v>2.8511205979693078E-2</v>
      </c>
      <c r="AW885" s="120">
        <f t="shared" si="179"/>
        <v>0.21592243740656206</v>
      </c>
      <c r="AX885" s="120">
        <f t="shared" si="180"/>
        <v>1</v>
      </c>
      <c r="AY885" s="120">
        <f>SUMPRODUCT(AN885:AW885,幕後結果_最佳化!$Z$1005:$AI$1005)</f>
        <v>0.15860296325111747</v>
      </c>
      <c r="AZ885" s="120">
        <f>(SUMPRODUCT(AN885:AW885,MMULT(AN885:AW885,幕後結果!$AB$9:$AK$18)))*252</f>
        <v>3.0073744672147591E-2</v>
      </c>
      <c r="BA885" s="120">
        <f t="shared" si="181"/>
        <v>0.17341783262440916</v>
      </c>
      <c r="BB885" s="115">
        <f t="shared" si="182"/>
        <v>0.66719184238514051</v>
      </c>
      <c r="BC885" s="53"/>
      <c r="BD885" s="53"/>
    </row>
    <row r="886" spans="1:56">
      <c r="A886" s="88">
        <v>885</v>
      </c>
      <c r="B886" s="116">
        <v>0.44169578111706209</v>
      </c>
      <c r="C886" s="116">
        <v>0.21599125387138551</v>
      </c>
      <c r="D886" s="116">
        <v>0.85211558761075668</v>
      </c>
      <c r="E886" s="116">
        <v>0.45286243321600206</v>
      </c>
      <c r="F886" s="116">
        <v>4.7155000934510749E-2</v>
      </c>
      <c r="G886" s="116">
        <v>0.84031231503549475</v>
      </c>
      <c r="H886" s="116">
        <v>0.85268293577949139</v>
      </c>
      <c r="I886" s="116">
        <v>0.92451481430784921</v>
      </c>
      <c r="J886" s="116">
        <v>0.28038317102733545</v>
      </c>
      <c r="K886" s="97">
        <v>0.62830027893133678</v>
      </c>
      <c r="L886" s="98"/>
      <c r="M886" s="99">
        <v>885</v>
      </c>
      <c r="N886" s="119">
        <v>-0.14667118676676538</v>
      </c>
      <c r="O886" s="119">
        <v>-0.78580368441523363</v>
      </c>
      <c r="P886" s="119">
        <v>1.0455500423363029</v>
      </c>
      <c r="Q886" s="119">
        <v>-0.11843263791664255</v>
      </c>
      <c r="R886" s="119">
        <v>-1.6730878559689155</v>
      </c>
      <c r="S886" s="119">
        <v>0.99574230385955576</v>
      </c>
      <c r="T886" s="119">
        <v>1.048009720367044</v>
      </c>
      <c r="U886" s="116">
        <v>1.4361123606993924</v>
      </c>
      <c r="V886" s="116">
        <v>-0.58170360620984662</v>
      </c>
      <c r="W886" s="91">
        <v>0.32735494143030303</v>
      </c>
      <c r="X886" s="53"/>
      <c r="Y886" s="92">
        <v>885</v>
      </c>
      <c r="Z886" s="116">
        <f>(幕後結果!$AB$2+幕後結果!$AB$4*幕後結果_最佳化!$N1887)*12/3</f>
        <v>2.5705767182506029E-2</v>
      </c>
      <c r="AA886" s="116">
        <f>(幕後結果!$AC$2+幕後結果!$AC$4*幕後結果_最佳化!$O1887)*12/3</f>
        <v>-0.26810630556792869</v>
      </c>
      <c r="AB886" s="116">
        <f>(幕後結果!$AD$2+幕後結果!$AD$4*幕後結果_最佳化!$P1887)*12/3</f>
        <v>0.76401250471408366</v>
      </c>
      <c r="AC886" s="116">
        <f>(幕後結果!$AE$2+幕後結果!$AE$4*幕後結果_最佳化!$Q1887)*12/3</f>
        <v>4.5515076056171368E-2</v>
      </c>
      <c r="AD886" s="116">
        <f>(幕後結果!$AF$2+幕後結果!$AF$4*幕後結果_最佳化!$R1887)*12/3</f>
        <v>-1.2361365191674298</v>
      </c>
      <c r="AE886" s="116">
        <f>(幕後結果!$AG$2+幕後結果!$AG$4*幕後結果_最佳化!$S1887)*12/3</f>
        <v>1.1705031796481571</v>
      </c>
      <c r="AF886" s="116">
        <f>(幕後結果!$AH$2+幕後結果!$AH$4*幕後結果_最佳化!$T1887)*12/3</f>
        <v>0.35817534705521076</v>
      </c>
      <c r="AG886" s="116">
        <f>(幕後結果!$AI$2+幕後結果!$AI$4*幕後結果_最佳化!$U1887)*12/3</f>
        <v>0.40134839048800125</v>
      </c>
      <c r="AH886" s="116">
        <f>(幕後結果!$AJ$2+幕後結果!$AJ$4*幕後結果_最佳化!$V1887)*12/3</f>
        <v>-0.18009278634211789</v>
      </c>
      <c r="AI886" s="93">
        <f>(幕後結果!$AK$2+幕後結果!$AK$4*幕後結果_最佳化!$W1887)*12/3</f>
        <v>0.74714667444240701</v>
      </c>
      <c r="AJ886" s="53"/>
      <c r="AK886" s="53"/>
      <c r="AL886" s="53"/>
      <c r="AM886" s="101">
        <v>885</v>
      </c>
      <c r="AN886" s="120">
        <f t="shared" si="170"/>
        <v>0.1162116473461461</v>
      </c>
      <c r="AO886" s="120">
        <f t="shared" si="171"/>
        <v>1.9331249638170324E-2</v>
      </c>
      <c r="AP886" s="120">
        <f t="shared" si="172"/>
        <v>0.10244949389958513</v>
      </c>
      <c r="AQ886" s="120">
        <f t="shared" si="173"/>
        <v>8.1347319843839444E-2</v>
      </c>
      <c r="AR886" s="120">
        <f t="shared" si="174"/>
        <v>0.10715239354982121</v>
      </c>
      <c r="AS886" s="120">
        <f t="shared" si="175"/>
        <v>0.13253920419173598</v>
      </c>
      <c r="AT886" s="120">
        <f t="shared" si="176"/>
        <v>0.10178910676034328</v>
      </c>
      <c r="AU886" s="120">
        <f t="shared" si="177"/>
        <v>0.15396539107702112</v>
      </c>
      <c r="AV886" s="120">
        <f t="shared" si="178"/>
        <v>2.9540417689082245E-2</v>
      </c>
      <c r="AW886" s="120">
        <f t="shared" si="179"/>
        <v>0.15567377600425505</v>
      </c>
      <c r="AX886" s="120">
        <f t="shared" si="180"/>
        <v>0.99999999999999978</v>
      </c>
      <c r="AY886" s="120">
        <f>SUMPRODUCT(AN886:AW886,幕後結果_最佳化!$Z$1005:$AI$1005)</f>
        <v>0.10239145076360512</v>
      </c>
      <c r="AZ886" s="120">
        <f>(SUMPRODUCT(AN886:AW886,MMULT(AN886:AW886,幕後結果!$AB$9:$AK$18)))*252</f>
        <v>2.8656073211160153E-2</v>
      </c>
      <c r="BA886" s="120">
        <f t="shared" si="181"/>
        <v>0.16928104799758345</v>
      </c>
      <c r="BB886" s="115">
        <f t="shared" si="182"/>
        <v>0.35143597861264647</v>
      </c>
      <c r="BC886" s="53"/>
      <c r="BD886" s="53"/>
    </row>
    <row r="887" spans="1:56">
      <c r="A887" s="88">
        <v>886</v>
      </c>
      <c r="B887" s="116">
        <v>0.93085047417096067</v>
      </c>
      <c r="C887" s="116">
        <v>0.49490445550976347</v>
      </c>
      <c r="D887" s="116">
        <v>0.28961666051440682</v>
      </c>
      <c r="E887" s="116">
        <v>0.54867094078357193</v>
      </c>
      <c r="F887" s="116">
        <v>0.57937947653082844</v>
      </c>
      <c r="G887" s="116">
        <v>0.10055755123455179</v>
      </c>
      <c r="H887" s="116">
        <v>0.97854065073652796</v>
      </c>
      <c r="I887" s="116">
        <v>8.6105692301847059E-2</v>
      </c>
      <c r="J887" s="116">
        <v>0.77239257168042097</v>
      </c>
      <c r="K887" s="97">
        <v>0.71613705712758557</v>
      </c>
      <c r="L887" s="98"/>
      <c r="M887" s="99">
        <v>886</v>
      </c>
      <c r="N887" s="119">
        <v>1.4821550204502316</v>
      </c>
      <c r="O887" s="119">
        <v>-1.2772983202152957E-2</v>
      </c>
      <c r="P887" s="119">
        <v>-0.55450494696814778</v>
      </c>
      <c r="Q887" s="119">
        <v>0.12230418411540886</v>
      </c>
      <c r="R887" s="119">
        <v>0.20030628564035272</v>
      </c>
      <c r="S887" s="119">
        <v>-1.2783810498291128</v>
      </c>
      <c r="T887" s="119">
        <v>2.0245003254186167</v>
      </c>
      <c r="U887" s="116">
        <v>-1.3651325772854184</v>
      </c>
      <c r="V887" s="116">
        <v>0.74674937967508559</v>
      </c>
      <c r="W887" s="91">
        <v>0.5714039004362762</v>
      </c>
      <c r="X887" s="53"/>
      <c r="Y887" s="92">
        <v>886</v>
      </c>
      <c r="Z887" s="116">
        <f>(幕後結果!$AB$2+幕後結果!$AB$4*幕後結果_最佳化!$N1888)*12/3</f>
        <v>2.6370352870460079</v>
      </c>
      <c r="AA887" s="116">
        <f>(幕後結果!$AC$2+幕後結果!$AC$4*幕後結果_最佳化!$O1888)*12/3</f>
        <v>0.20255697730899455</v>
      </c>
      <c r="AB887" s="116">
        <f>(幕後結果!$AD$2+幕後結果!$AD$4*幕後結果_最佳化!$P1888)*12/3</f>
        <v>-9.4723763260664159E-2</v>
      </c>
      <c r="AC887" s="116">
        <f>(幕後結果!$AE$2+幕後結果!$AE$4*幕後結果_最佳化!$Q1888)*12/3</f>
        <v>0.30188211064660375</v>
      </c>
      <c r="AD887" s="116">
        <f>(幕後結果!$AF$2+幕後結果!$AF$4*幕後結果_最佳化!$R1888)*12/3</f>
        <v>-0.13870761086160166</v>
      </c>
      <c r="AE887" s="116">
        <f>(幕後結果!$AG$2+幕後結果!$AG$4*幕後結果_最佳化!$S1888)*12/3</f>
        <v>-8.1161949464261696E-2</v>
      </c>
      <c r="AF887" s="116">
        <f>(幕後結果!$AH$2+幕後結果!$AH$4*幕後結果_最佳化!$T1888)*12/3</f>
        <v>1.0528975608571502</v>
      </c>
      <c r="AG887" s="116">
        <f>(幕後結果!$AI$2+幕後結果!$AI$4*幕後結果_最佳化!$U1888)*12/3</f>
        <v>-0.5907395176312169</v>
      </c>
      <c r="AH887" s="116">
        <f>(幕後結果!$AJ$2+幕後結果!$AJ$4*幕後結果_最佳化!$V1888)*12/3</f>
        <v>0.1998709535026085</v>
      </c>
      <c r="AI887" s="93">
        <f>(幕後結果!$AK$2+幕後結果!$AK$4*幕後結果_最佳化!$W1888)*12/3</f>
        <v>0.64552608705022652</v>
      </c>
      <c r="AJ887" s="53"/>
      <c r="AK887" s="53"/>
      <c r="AL887" s="53"/>
      <c r="AM887" s="101">
        <v>886</v>
      </c>
      <c r="AN887" s="120">
        <f t="shared" si="170"/>
        <v>2.3408571948706314E-3</v>
      </c>
      <c r="AO887" s="120">
        <f t="shared" si="171"/>
        <v>0.1673926946941123</v>
      </c>
      <c r="AP887" s="120">
        <f t="shared" si="172"/>
        <v>5.9388400949455057E-2</v>
      </c>
      <c r="AQ887" s="120">
        <f t="shared" si="173"/>
        <v>0.19445286613685631</v>
      </c>
      <c r="AR887" s="120">
        <f t="shared" si="174"/>
        <v>0.16810979130618264</v>
      </c>
      <c r="AS887" s="120">
        <f t="shared" si="175"/>
        <v>0.11294906073293459</v>
      </c>
      <c r="AT887" s="120">
        <f t="shared" si="176"/>
        <v>6.0963028030600191E-3</v>
      </c>
      <c r="AU887" s="120">
        <f t="shared" si="177"/>
        <v>8.9671799439991304E-2</v>
      </c>
      <c r="AV887" s="120">
        <f t="shared" si="178"/>
        <v>0.19497040116156095</v>
      </c>
      <c r="AW887" s="120">
        <f t="shared" si="179"/>
        <v>4.627825580976355E-3</v>
      </c>
      <c r="AX887" s="120">
        <f t="shared" si="180"/>
        <v>1</v>
      </c>
      <c r="AY887" s="120">
        <f>SUMPRODUCT(AN887:AW887,幕後結果_最佳化!$Z$1005:$AI$1005)</f>
        <v>-2.7365168227919193E-3</v>
      </c>
      <c r="AZ887" s="120">
        <f>(SUMPRODUCT(AN887:AW887,MMULT(AN887:AW887,幕後結果!$AB$9:$AK$18)))*252</f>
        <v>2.2641347969722645E-2</v>
      </c>
      <c r="BA887" s="120">
        <f t="shared" si="181"/>
        <v>0.15047042224212254</v>
      </c>
      <c r="BB887" s="115">
        <f t="shared" si="182"/>
        <v>-0.30329227593551922</v>
      </c>
      <c r="BC887" s="53"/>
      <c r="BD887" s="53"/>
    </row>
    <row r="888" spans="1:56">
      <c r="A888" s="88">
        <v>887</v>
      </c>
      <c r="B888" s="116">
        <v>0.51273677761640712</v>
      </c>
      <c r="C888" s="116">
        <v>0.2248012517712914</v>
      </c>
      <c r="D888" s="116">
        <v>3.2462901632519303E-2</v>
      </c>
      <c r="E888" s="116">
        <v>0.79855361419048276</v>
      </c>
      <c r="F888" s="116">
        <v>1.8187805023956116E-2</v>
      </c>
      <c r="G888" s="116">
        <v>0.19082522630112519</v>
      </c>
      <c r="H888" s="116">
        <v>8.6016542168823928E-2</v>
      </c>
      <c r="I888" s="116">
        <v>0.19509776410196111</v>
      </c>
      <c r="J888" s="116">
        <v>0.31583070304980043</v>
      </c>
      <c r="K888" s="97">
        <v>0.36206816523424545</v>
      </c>
      <c r="L888" s="98"/>
      <c r="M888" s="99">
        <v>887</v>
      </c>
      <c r="N888" s="119">
        <v>3.1931792556620854E-2</v>
      </c>
      <c r="O888" s="119">
        <v>-0.75607787968319584</v>
      </c>
      <c r="P888" s="119">
        <v>-1.8457686579373271</v>
      </c>
      <c r="Q888" s="119">
        <v>0.83646604408630876</v>
      </c>
      <c r="R888" s="119">
        <v>-2.09270373047665</v>
      </c>
      <c r="S888" s="119">
        <v>-0.87485932589556925</v>
      </c>
      <c r="T888" s="119">
        <v>-1.3657001911145226</v>
      </c>
      <c r="U888" s="116">
        <v>-0.85926282656313868</v>
      </c>
      <c r="V888" s="116">
        <v>-0.47938971895168947</v>
      </c>
      <c r="W888" s="91">
        <v>-0.3529361210491902</v>
      </c>
      <c r="X888" s="53"/>
      <c r="Y888" s="92">
        <v>887</v>
      </c>
      <c r="Z888" s="116">
        <f>(幕後結果!$AB$2+幕後結果!$AB$4*幕後結果_最佳化!$N1889)*12/3</f>
        <v>0.31204155314680632</v>
      </c>
      <c r="AA888" s="116">
        <f>(幕後結果!$AC$2+幕後結果!$AC$4*幕後結果_最佳化!$O1889)*12/3</f>
        <v>-0.2559835001404136</v>
      </c>
      <c r="AB888" s="116">
        <f>(幕後結果!$AD$2+幕後結果!$AD$4*幕後結果_最佳化!$P1889)*12/3</f>
        <v>-1.4303685391697518</v>
      </c>
      <c r="AC888" s="116">
        <f>(幕後結果!$AE$2+幕後結果!$AE$4*幕後結果_最佳化!$Q1889)*12/3</f>
        <v>0.40056602030840044</v>
      </c>
      <c r="AD888" s="116">
        <f>(幕後結果!$AF$2+幕後結果!$AF$4*幕後結果_最佳化!$R1889)*12/3</f>
        <v>-1.7880253093959952</v>
      </c>
      <c r="AE888" s="116">
        <f>(幕後結果!$AG$2+幕後結果!$AG$4*幕後結果_最佳化!$S1889)*12/3</f>
        <v>0.12341903160753953</v>
      </c>
      <c r="AF888" s="116">
        <f>(幕後結果!$AH$2+幕後結果!$AH$4*幕後結果_最佳化!$T1889)*12/3</f>
        <v>-0.93304153702819337</v>
      </c>
      <c r="AG888" s="116">
        <f>(幕後結果!$AI$2+幕後結果!$AI$4*幕後結果_最佳化!$U1889)*12/3</f>
        <v>-0.72922195222784969</v>
      </c>
      <c r="AH888" s="116">
        <f>(幕後結果!$AJ$2+幕後結果!$AJ$4*幕後結果_最佳化!$V1889)*12/3</f>
        <v>-1.495896832755031</v>
      </c>
      <c r="AI888" s="93">
        <f>(幕後結果!$AK$2+幕後結果!$AK$4*幕後結果_最佳化!$W1889)*12/3</f>
        <v>-0.85613106986681531</v>
      </c>
      <c r="AJ888" s="53"/>
      <c r="AK888" s="53"/>
      <c r="AL888" s="53"/>
      <c r="AM888" s="101">
        <v>887</v>
      </c>
      <c r="AN888" s="120">
        <f t="shared" si="170"/>
        <v>5.2351954699603583E-2</v>
      </c>
      <c r="AO888" s="120">
        <f t="shared" si="171"/>
        <v>0.14669412907367846</v>
      </c>
      <c r="AP888" s="120">
        <f t="shared" si="172"/>
        <v>0.12918774059317961</v>
      </c>
      <c r="AQ888" s="120">
        <f t="shared" si="173"/>
        <v>3.5306891076417803E-2</v>
      </c>
      <c r="AR888" s="120">
        <f t="shared" si="174"/>
        <v>0.16932580492040641</v>
      </c>
      <c r="AS888" s="120">
        <f t="shared" si="175"/>
        <v>0.13370423408033352</v>
      </c>
      <c r="AT888" s="120">
        <f t="shared" si="176"/>
        <v>4.98621033944954E-2</v>
      </c>
      <c r="AU888" s="120">
        <f t="shared" si="177"/>
        <v>0.11996896700198761</v>
      </c>
      <c r="AV888" s="120">
        <f t="shared" si="178"/>
        <v>5.3857139603346121E-2</v>
      </c>
      <c r="AW888" s="120">
        <f t="shared" si="179"/>
        <v>0.10974103555655153</v>
      </c>
      <c r="AX888" s="120">
        <f t="shared" si="180"/>
        <v>1</v>
      </c>
      <c r="AY888" s="120">
        <f>SUMPRODUCT(AN888:AW888,幕後結果_最佳化!$Z$1005:$AI$1005)</f>
        <v>7.3478755107974192E-2</v>
      </c>
      <c r="AZ888" s="120">
        <f>(SUMPRODUCT(AN888:AW888,MMULT(AN888:AW888,幕後結果!$AB$9:$AK$18)))*252</f>
        <v>2.1818332517220367E-2</v>
      </c>
      <c r="BA888" s="120">
        <f t="shared" si="181"/>
        <v>0.14771029929297538</v>
      </c>
      <c r="BB888" s="115">
        <f t="shared" si="182"/>
        <v>0.20701843577828574</v>
      </c>
      <c r="BC888" s="53"/>
      <c r="BD888" s="53"/>
    </row>
    <row r="889" spans="1:56">
      <c r="A889" s="88">
        <v>888</v>
      </c>
      <c r="B889" s="116">
        <v>0.98052634626759794</v>
      </c>
      <c r="C889" s="116">
        <v>0.91199251581166019</v>
      </c>
      <c r="D889" s="116">
        <v>0.97771744728862675</v>
      </c>
      <c r="E889" s="116">
        <v>0.39957862018924439</v>
      </c>
      <c r="F889" s="116">
        <v>0.8050948463490406</v>
      </c>
      <c r="G889" s="116">
        <v>0.391295746657365</v>
      </c>
      <c r="H889" s="116">
        <v>0.15478207702486779</v>
      </c>
      <c r="I889" s="116">
        <v>0.70242653238643116</v>
      </c>
      <c r="J889" s="116">
        <v>4.8228451368947711E-2</v>
      </c>
      <c r="K889" s="97">
        <v>0.40933201884442805</v>
      </c>
      <c r="L889" s="98"/>
      <c r="M889" s="99">
        <v>888</v>
      </c>
      <c r="N889" s="119">
        <v>2.0647431711101931</v>
      </c>
      <c r="O889" s="119">
        <v>1.3531272910280716</v>
      </c>
      <c r="P889" s="119">
        <v>2.008736313787939</v>
      </c>
      <c r="Q889" s="119">
        <v>-0.25443794374228323</v>
      </c>
      <c r="R889" s="119">
        <v>0.85996142409692466</v>
      </c>
      <c r="S889" s="119">
        <v>-0.27594345963561812</v>
      </c>
      <c r="T889" s="119">
        <v>-1.0161369953184647</v>
      </c>
      <c r="U889" s="116">
        <v>0.53139233033662481</v>
      </c>
      <c r="V889" s="116">
        <v>-1.6622787189027537</v>
      </c>
      <c r="W889" s="91">
        <v>-0.22926360686839037</v>
      </c>
      <c r="X889" s="53"/>
      <c r="Y889" s="92">
        <v>888</v>
      </c>
      <c r="Z889" s="116">
        <f>(幕後結果!$AB$2+幕後結果!$AB$4*幕後結果_最佳化!$N1890)*12/3</f>
        <v>3.5710389450178286</v>
      </c>
      <c r="AA889" s="116">
        <f>(幕後結果!$AC$2+幕後結果!$AC$4*幕後結果_最佳化!$O1890)*12/3</f>
        <v>1.1524766325538347</v>
      </c>
      <c r="AB889" s="116">
        <f>(幕後結果!$AD$2+幕後結果!$AD$4*幕後結果_最佳化!$P1890)*12/3</f>
        <v>2.0904854679966141</v>
      </c>
      <c r="AC889" s="116">
        <f>(幕後結果!$AE$2+幕後結果!$AE$4*幕後結果_最佳化!$Q1890)*12/3</f>
        <v>0.52353400843362052</v>
      </c>
      <c r="AD889" s="116">
        <f>(幕後結果!$AF$2+幕後結果!$AF$4*幕後結果_最佳化!$R1890)*12/3</f>
        <v>0.6178680250294285</v>
      </c>
      <c r="AE889" s="116">
        <f>(幕後結果!$AG$2+幕後結果!$AG$4*幕後結果_最佳化!$S1890)*12/3</f>
        <v>0.75035906545806286</v>
      </c>
      <c r="AF889" s="116">
        <f>(幕後結果!$AH$2+幕後結果!$AH$4*幕後結果_最佳化!$T1890)*12/3</f>
        <v>-6.2741942724980515E-2</v>
      </c>
      <c r="AG889" s="116">
        <f>(幕後結果!$AI$2+幕後結果!$AI$4*幕後結果_最佳化!$U1890)*12/3</f>
        <v>0.53393390189849232</v>
      </c>
      <c r="AH889" s="116">
        <f>(幕後結果!$AJ$2+幕後結果!$AJ$4*幕後結果_最佳化!$V1890)*12/3</f>
        <v>-0.24032221324730521</v>
      </c>
      <c r="AI889" s="93">
        <f>(幕後結果!$AK$2+幕後結果!$AK$4*幕後結果_最佳化!$W1890)*12/3</f>
        <v>0.35009726758692827</v>
      </c>
      <c r="AJ889" s="53"/>
      <c r="AK889" s="53"/>
      <c r="AL889" s="53"/>
      <c r="AM889" s="101">
        <v>888</v>
      </c>
      <c r="AN889" s="120">
        <f t="shared" si="170"/>
        <v>7.242912917921103E-2</v>
      </c>
      <c r="AO889" s="120">
        <f t="shared" si="171"/>
        <v>6.8866007061905848E-2</v>
      </c>
      <c r="AP889" s="120">
        <f t="shared" si="172"/>
        <v>0.10211397583361412</v>
      </c>
      <c r="AQ889" s="120">
        <f t="shared" si="173"/>
        <v>9.4943756072231031E-2</v>
      </c>
      <c r="AR889" s="120">
        <f t="shared" si="174"/>
        <v>9.7368676000302398E-2</v>
      </c>
      <c r="AS889" s="120">
        <f t="shared" si="175"/>
        <v>0.13881048988895914</v>
      </c>
      <c r="AT889" s="120">
        <f t="shared" si="176"/>
        <v>0.14681459244571579</v>
      </c>
      <c r="AU889" s="120">
        <f t="shared" si="177"/>
        <v>3.8846756318871136E-3</v>
      </c>
      <c r="AV889" s="120">
        <f t="shared" si="178"/>
        <v>0.12638958834709818</v>
      </c>
      <c r="AW889" s="120">
        <f t="shared" si="179"/>
        <v>0.14837910953907549</v>
      </c>
      <c r="AX889" s="120">
        <f t="shared" si="180"/>
        <v>1</v>
      </c>
      <c r="AY889" s="120">
        <f>SUMPRODUCT(AN889:AW889,幕後結果_最佳化!$Z$1005:$AI$1005)</f>
        <v>8.0276134710687536E-2</v>
      </c>
      <c r="AZ889" s="120">
        <f>(SUMPRODUCT(AN889:AW889,MMULT(AN889:AW889,幕後結果!$AB$9:$AK$18)))*252</f>
        <v>2.5729829208488937E-2</v>
      </c>
      <c r="BA889" s="120">
        <f t="shared" si="181"/>
        <v>0.16040520318396451</v>
      </c>
      <c r="BB889" s="115">
        <f t="shared" si="182"/>
        <v>0.23301073761193289</v>
      </c>
      <c r="BC889" s="53"/>
      <c r="BD889" s="53"/>
    </row>
    <row r="890" spans="1:56">
      <c r="A890" s="88">
        <v>889</v>
      </c>
      <c r="B890" s="116">
        <v>0.12891508364577042</v>
      </c>
      <c r="C890" s="116">
        <v>0.20825981392378234</v>
      </c>
      <c r="D890" s="116">
        <v>0.66498173765519231</v>
      </c>
      <c r="E890" s="116">
        <v>0.98284524252907168</v>
      </c>
      <c r="F890" s="116">
        <v>0.48615871562773139</v>
      </c>
      <c r="G890" s="116">
        <v>0.6101212579094355</v>
      </c>
      <c r="H890" s="116">
        <v>0.31943937566164848</v>
      </c>
      <c r="I890" s="116">
        <v>0.50202035190013627</v>
      </c>
      <c r="J890" s="116">
        <v>0.44022254732120691</v>
      </c>
      <c r="K890" s="97">
        <v>0.7568443449502098</v>
      </c>
      <c r="L890" s="98"/>
      <c r="M890" s="99">
        <v>889</v>
      </c>
      <c r="N890" s="119">
        <v>-1.1315345564659629</v>
      </c>
      <c r="O890" s="119">
        <v>-0.81247412516511197</v>
      </c>
      <c r="P890" s="119">
        <v>0.42609788031949752</v>
      </c>
      <c r="Q890" s="119">
        <v>2.1164151470212227</v>
      </c>
      <c r="R890" s="119">
        <v>-3.4701918315648984E-2</v>
      </c>
      <c r="S890" s="119">
        <v>0.27963508810801752</v>
      </c>
      <c r="T890" s="119">
        <v>-0.46926706819770531</v>
      </c>
      <c r="U890" s="116">
        <v>5.0642928448748886E-3</v>
      </c>
      <c r="V890" s="116">
        <v>-0.1504050026280222</v>
      </c>
      <c r="W890" s="91">
        <v>0.69618766720482794</v>
      </c>
      <c r="X890" s="53"/>
      <c r="Y890" s="92">
        <v>889</v>
      </c>
      <c r="Z890" s="116">
        <f>(幕後結果!$AB$2+幕後結果!$AB$4*幕後結果_最佳化!$N1891)*12/3</f>
        <v>-1.5532243721611649</v>
      </c>
      <c r="AA890" s="116">
        <f>(幕後結果!$AC$2+幕後結果!$AC$4*幕後結果_最佳化!$O1891)*12/3</f>
        <v>-0.23649038323421645</v>
      </c>
      <c r="AB890" s="116">
        <f>(幕後結果!$AD$2+幕後結果!$AD$4*幕後結果_最佳化!$P1891)*12/3</f>
        <v>8.7220849737478956E-2</v>
      </c>
      <c r="AC890" s="116">
        <f>(幕後結果!$AE$2+幕後結果!$AE$4*幕後結果_最佳化!$Q1891)*12/3</f>
        <v>1.4602899618717429</v>
      </c>
      <c r="AD890" s="116">
        <f>(幕後結果!$AF$2+幕後結果!$AF$4*幕後結果_最佳化!$R1891)*12/3</f>
        <v>-0.54442317282293595</v>
      </c>
      <c r="AE890" s="116">
        <f>(幕後結果!$AG$2+幕後結果!$AG$4*幕後結果_最佳化!$S1891)*12/3</f>
        <v>1.0909623631996936</v>
      </c>
      <c r="AF890" s="116">
        <f>(幕後結果!$AH$2+幕後結果!$AH$4*幕後結果_最佳化!$T1891)*12/3</f>
        <v>-0.34104952311592868</v>
      </c>
      <c r="AG890" s="116">
        <f>(幕後結果!$AI$2+幕後結果!$AI$4*幕後結果_最佳化!$U1891)*12/3</f>
        <v>8.6263740569578681E-2</v>
      </c>
      <c r="AH890" s="116">
        <f>(幕後結果!$AJ$2+幕後結果!$AJ$4*幕後結果_最佳化!$V1891)*12/3</f>
        <v>-0.38712747911010337</v>
      </c>
      <c r="AI890" s="93">
        <f>(幕後結果!$AK$2+幕後結果!$AK$4*幕後結果_最佳化!$W1891)*12/3</f>
        <v>0.68136514089565736</v>
      </c>
      <c r="AJ890" s="53"/>
      <c r="AK890" s="53"/>
      <c r="AL890" s="53"/>
      <c r="AM890" s="101">
        <v>889</v>
      </c>
      <c r="AN890" s="120">
        <f t="shared" si="170"/>
        <v>8.4657559999696194E-2</v>
      </c>
      <c r="AO890" s="120">
        <f t="shared" si="171"/>
        <v>0.10628562808141676</v>
      </c>
      <c r="AP890" s="120">
        <f t="shared" si="172"/>
        <v>0.13120727106265895</v>
      </c>
      <c r="AQ890" s="120">
        <f t="shared" si="173"/>
        <v>0.12794152091560818</v>
      </c>
      <c r="AR890" s="120">
        <f t="shared" si="174"/>
        <v>4.4684779180954653E-3</v>
      </c>
      <c r="AS890" s="120">
        <f t="shared" si="175"/>
        <v>0.12433948897698283</v>
      </c>
      <c r="AT890" s="120">
        <f t="shared" si="176"/>
        <v>0.16214497101570516</v>
      </c>
      <c r="AU890" s="120">
        <f t="shared" si="177"/>
        <v>7.2683485147545274E-2</v>
      </c>
      <c r="AV890" s="120">
        <f t="shared" si="178"/>
        <v>0.1487889164783949</v>
      </c>
      <c r="AW890" s="120">
        <f t="shared" si="179"/>
        <v>3.74826804038964E-2</v>
      </c>
      <c r="AX890" s="120">
        <f t="shared" si="180"/>
        <v>1</v>
      </c>
      <c r="AY890" s="120">
        <f>SUMPRODUCT(AN890:AW890,幕後結果_最佳化!$Z$1005:$AI$1005)</f>
        <v>9.7586389003440355E-2</v>
      </c>
      <c r="AZ890" s="120">
        <f>(SUMPRODUCT(AN890:AW890,MMULT(AN890:AW890,幕後結果!$AB$9:$AK$18)))*252</f>
        <v>2.6155563360008401E-2</v>
      </c>
      <c r="BA890" s="120">
        <f t="shared" si="181"/>
        <v>0.16172681707128353</v>
      </c>
      <c r="BB890" s="115">
        <f t="shared" si="182"/>
        <v>0.33814051369932363</v>
      </c>
      <c r="BC890" s="53"/>
      <c r="BD890" s="53"/>
    </row>
    <row r="891" spans="1:56">
      <c r="A891" s="88">
        <v>890</v>
      </c>
      <c r="B891" s="116">
        <v>0.27119690611233649</v>
      </c>
      <c r="C891" s="116">
        <v>0.85896584710813473</v>
      </c>
      <c r="D891" s="116">
        <v>0.1156578230203209</v>
      </c>
      <c r="E891" s="116">
        <v>0.80243466277905751</v>
      </c>
      <c r="F891" s="116">
        <v>8.1034003619755657E-2</v>
      </c>
      <c r="G891" s="116">
        <v>0.37366067437759765</v>
      </c>
      <c r="H891" s="116">
        <v>0.80714580911419964</v>
      </c>
      <c r="I891" s="116">
        <v>0.6104461882403982</v>
      </c>
      <c r="J891" s="116">
        <v>0.34529315747741207</v>
      </c>
      <c r="K891" s="97">
        <v>0.69225393773863697</v>
      </c>
      <c r="L891" s="98"/>
      <c r="M891" s="99">
        <v>890</v>
      </c>
      <c r="N891" s="119">
        <v>-0.60919708503858971</v>
      </c>
      <c r="O891" s="119">
        <v>1.0756846699783469</v>
      </c>
      <c r="P891" s="119">
        <v>-1.1969766756271087</v>
      </c>
      <c r="Q891" s="119">
        <v>0.85034973251290003</v>
      </c>
      <c r="R891" s="119">
        <v>-1.3981500685245272</v>
      </c>
      <c r="S891" s="119">
        <v>-0.32217338152322428</v>
      </c>
      <c r="T891" s="119">
        <v>0.86742647362858427</v>
      </c>
      <c r="U891" s="116">
        <v>0.28048214322688741</v>
      </c>
      <c r="V891" s="116">
        <v>-0.39805951652329047</v>
      </c>
      <c r="W891" s="91">
        <v>0.50224936179367063</v>
      </c>
      <c r="X891" s="53"/>
      <c r="Y891" s="92">
        <v>890</v>
      </c>
      <c r="Z891" s="116">
        <f>(幕後結果!$AB$2+幕後結果!$AB$4*幕後結果_最佳化!$N1892)*12/3</f>
        <v>-0.71581443092521646</v>
      </c>
      <c r="AA891" s="116">
        <f>(幕後結果!$AC$2+幕後結果!$AC$4*幕後結果_最佳化!$O1892)*12/3</f>
        <v>1.0912189500974991</v>
      </c>
      <c r="AB891" s="116">
        <f>(幕後結果!$AD$2+幕後結果!$AD$4*幕後結果_最佳化!$P1892)*12/3</f>
        <v>-0.93693996692139436</v>
      </c>
      <c r="AC891" s="116">
        <f>(幕後結果!$AE$2+幕後結果!$AE$4*幕後結果_最佳化!$Q1892)*12/3</f>
        <v>0.50599844021385199</v>
      </c>
      <c r="AD891" s="116">
        <f>(幕後結果!$AF$2+幕後結果!$AF$4*幕後結果_最佳化!$R1892)*12/3</f>
        <v>-1.4431884007774844</v>
      </c>
      <c r="AE891" s="116">
        <f>(幕後結果!$AG$2+幕後結果!$AG$4*幕後結果_最佳化!$S1892)*12/3</f>
        <v>0.54874601943205503</v>
      </c>
      <c r="AF891" s="116">
        <f>(幕後結果!$AH$2+幕後結果!$AH$4*幕後結果_最佳化!$T1892)*12/3</f>
        <v>0.32482978444789279</v>
      </c>
      <c r="AG891" s="116">
        <f>(幕後結果!$AI$2+幕後結果!$AI$4*幕後結果_最佳化!$U1892)*12/3</f>
        <v>9.8112016030575358E-2</v>
      </c>
      <c r="AH891" s="116">
        <f>(幕後結果!$AJ$2+幕後結果!$AJ$4*幕後結果_最佳化!$V1892)*12/3</f>
        <v>-0.62003588589009673</v>
      </c>
      <c r="AI891" s="93">
        <f>(幕後結果!$AK$2+幕後結果!$AK$4*幕後結果_最佳化!$W1892)*12/3</f>
        <v>0.11024005310880784</v>
      </c>
      <c r="AJ891" s="53"/>
      <c r="AK891" s="53"/>
      <c r="AL891" s="53"/>
      <c r="AM891" s="101">
        <v>890</v>
      </c>
      <c r="AN891" s="120">
        <f t="shared" si="170"/>
        <v>0.10864295911181977</v>
      </c>
      <c r="AO891" s="120">
        <f t="shared" si="171"/>
        <v>2.7348284787421479E-2</v>
      </c>
      <c r="AP891" s="120">
        <f t="shared" si="172"/>
        <v>0.1997436008352641</v>
      </c>
      <c r="AQ891" s="120">
        <f t="shared" si="173"/>
        <v>5.6708854110473966E-2</v>
      </c>
      <c r="AR891" s="120">
        <f t="shared" si="174"/>
        <v>3.9996807898992119E-2</v>
      </c>
      <c r="AS891" s="120">
        <f t="shared" si="175"/>
        <v>0.15777029527427539</v>
      </c>
      <c r="AT891" s="120">
        <f t="shared" si="176"/>
        <v>0.22113163424485438</v>
      </c>
      <c r="AU891" s="120">
        <f t="shared" si="177"/>
        <v>2.350302652872617E-2</v>
      </c>
      <c r="AV891" s="120">
        <f t="shared" si="178"/>
        <v>5.1751408346807755E-2</v>
      </c>
      <c r="AW891" s="120">
        <f t="shared" si="179"/>
        <v>0.11340312886136475</v>
      </c>
      <c r="AX891" s="120">
        <f t="shared" si="180"/>
        <v>0.99999999999999989</v>
      </c>
      <c r="AY891" s="120">
        <f>SUMPRODUCT(AN891:AW891,幕後結果_最佳化!$Z$1005:$AI$1005)</f>
        <v>0.12384815598162578</v>
      </c>
      <c r="AZ891" s="120">
        <f>(SUMPRODUCT(AN891:AW891,MMULT(AN891:AW891,幕後結果!$AB$9:$AK$18)))*252</f>
        <v>3.1305677260191567E-2</v>
      </c>
      <c r="BA891" s="120">
        <f t="shared" si="181"/>
        <v>0.17693410428798503</v>
      </c>
      <c r="BB891" s="115">
        <f t="shared" si="182"/>
        <v>0.45750453993805124</v>
      </c>
      <c r="BC891" s="53"/>
      <c r="BD891" s="53"/>
    </row>
    <row r="892" spans="1:56">
      <c r="A892" s="88">
        <v>891</v>
      </c>
      <c r="B892" s="116">
        <v>0.66006234081111548</v>
      </c>
      <c r="C892" s="116">
        <v>0.54294129341548381</v>
      </c>
      <c r="D892" s="116">
        <v>0.75160735654797062</v>
      </c>
      <c r="E892" s="116">
        <v>0.95432926136763907</v>
      </c>
      <c r="F892" s="116">
        <v>3.5627691043434329E-2</v>
      </c>
      <c r="G892" s="116">
        <v>0.56288330463694036</v>
      </c>
      <c r="H892" s="116">
        <v>0.97750518776537709</v>
      </c>
      <c r="I892" s="116">
        <v>0.78106403550755465</v>
      </c>
      <c r="J892" s="116">
        <v>0.86930168751122783</v>
      </c>
      <c r="K892" s="97">
        <v>0.89025057785689232</v>
      </c>
      <c r="L892" s="98"/>
      <c r="M892" s="99">
        <v>891</v>
      </c>
      <c r="N892" s="119">
        <v>0.41263327475012695</v>
      </c>
      <c r="O892" s="119">
        <v>0.10784655437498528</v>
      </c>
      <c r="P892" s="119">
        <v>0.67955655407809012</v>
      </c>
      <c r="Q892" s="119">
        <v>1.6883634753882952</v>
      </c>
      <c r="R892" s="119">
        <v>-1.8038464478252267</v>
      </c>
      <c r="S892" s="119">
        <v>0.15828352361362666</v>
      </c>
      <c r="T892" s="119">
        <v>2.004751456679728</v>
      </c>
      <c r="U892" s="116">
        <v>0.77579179558230504</v>
      </c>
      <c r="V892" s="116">
        <v>1.1230962350183493</v>
      </c>
      <c r="W892" s="91">
        <v>1.2278618195127144</v>
      </c>
      <c r="X892" s="53"/>
      <c r="Y892" s="92">
        <v>891</v>
      </c>
      <c r="Z892" s="116">
        <f>(幕後結果!$AB$2+幕後結果!$AB$4*幕後結果_最佳化!$N1893)*12/3</f>
        <v>0.92238108127010954</v>
      </c>
      <c r="AA892" s="116">
        <f>(幕後結果!$AC$2+幕後結果!$AC$4*幕後結果_最佳化!$O1893)*12/3</f>
        <v>0.34420589494939208</v>
      </c>
      <c r="AB892" s="116">
        <f>(幕後結果!$AD$2+幕後結果!$AD$4*幕後結果_最佳化!$P1893)*12/3</f>
        <v>0.65214313575581062</v>
      </c>
      <c r="AC892" s="116">
        <f>(幕後結果!$AE$2+幕後結果!$AE$4*幕後結果_最佳化!$Q1893)*12/3</f>
        <v>1.4614961976670957</v>
      </c>
      <c r="AD892" s="116">
        <f>(幕後結果!$AF$2+幕後結果!$AF$4*幕後結果_最佳化!$R1893)*12/3</f>
        <v>-1.2608142244399339</v>
      </c>
      <c r="AE892" s="116">
        <f>(幕後結果!$AG$2+幕後結果!$AG$4*幕後結果_最佳化!$S1893)*12/3</f>
        <v>1.2373741540579841</v>
      </c>
      <c r="AF892" s="116">
        <f>(幕後結果!$AH$2+幕後結果!$AH$4*幕後結果_最佳化!$T1893)*12/3</f>
        <v>0.96682179700040916</v>
      </c>
      <c r="AG892" s="116">
        <f>(幕後結果!$AI$2+幕後結果!$AI$4*幕後結果_最佳化!$U1893)*12/3</f>
        <v>0.27017371495760722</v>
      </c>
      <c r="AH892" s="116">
        <f>(幕後結果!$AJ$2+幕後結果!$AJ$4*幕後結果_最佳化!$V1893)*12/3</f>
        <v>0.69038565231318161</v>
      </c>
      <c r="AI892" s="93">
        <f>(幕後結果!$AK$2+幕後結果!$AK$4*幕後結果_最佳化!$W1893)*12/3</f>
        <v>1.5456921630763487</v>
      </c>
      <c r="AJ892" s="53"/>
      <c r="AK892" s="53"/>
      <c r="AL892" s="53"/>
      <c r="AM892" s="101">
        <v>891</v>
      </c>
      <c r="AN892" s="120">
        <f t="shared" si="170"/>
        <v>6.8781145801748877E-2</v>
      </c>
      <c r="AO892" s="120">
        <f t="shared" si="171"/>
        <v>0.11917654702652611</v>
      </c>
      <c r="AP892" s="120">
        <f t="shared" si="172"/>
        <v>0.13384490008317859</v>
      </c>
      <c r="AQ892" s="120">
        <f t="shared" si="173"/>
        <v>4.5497833866123633E-2</v>
      </c>
      <c r="AR892" s="120">
        <f t="shared" si="174"/>
        <v>0.13380041690216052</v>
      </c>
      <c r="AS892" s="120">
        <f t="shared" si="175"/>
        <v>0.20889409239172632</v>
      </c>
      <c r="AT892" s="120">
        <f t="shared" si="176"/>
        <v>9.3641133242641408E-2</v>
      </c>
      <c r="AU892" s="120">
        <f t="shared" si="177"/>
        <v>9.2160647859994727E-2</v>
      </c>
      <c r="AV892" s="120">
        <f t="shared" si="178"/>
        <v>7.9218689674495038E-2</v>
      </c>
      <c r="AW892" s="120">
        <f t="shared" si="179"/>
        <v>2.4984593151404742E-2</v>
      </c>
      <c r="AX892" s="120">
        <f t="shared" si="180"/>
        <v>1</v>
      </c>
      <c r="AY892" s="120">
        <f>SUMPRODUCT(AN892:AW892,幕後結果_最佳化!$Z$1005:$AI$1005)</f>
        <v>9.7953939670339982E-2</v>
      </c>
      <c r="AZ892" s="120">
        <f>(SUMPRODUCT(AN892:AW892,MMULT(AN892:AW892,幕後結果!$AB$9:$AK$18)))*252</f>
        <v>2.3602540362712573E-2</v>
      </c>
      <c r="BA892" s="120">
        <f t="shared" si="181"/>
        <v>0.15363118291125852</v>
      </c>
      <c r="BB892" s="115">
        <f t="shared" si="182"/>
        <v>0.35835133614860343</v>
      </c>
      <c r="BC892" s="53"/>
      <c r="BD892" s="53"/>
    </row>
    <row r="893" spans="1:56">
      <c r="A893" s="88">
        <v>892</v>
      </c>
      <c r="B893" s="116">
        <v>0.10777031183478125</v>
      </c>
      <c r="C893" s="116">
        <v>0.7884634762429521</v>
      </c>
      <c r="D893" s="116">
        <v>0.99504028962875646</v>
      </c>
      <c r="E893" s="116">
        <v>9.5853042336258909E-2</v>
      </c>
      <c r="F893" s="116">
        <v>0.96878691354360114</v>
      </c>
      <c r="G893" s="116">
        <v>0.67614559178254252</v>
      </c>
      <c r="H893" s="116">
        <v>0.14019776379426352</v>
      </c>
      <c r="I893" s="116">
        <v>0.4646337690262814</v>
      </c>
      <c r="J893" s="116">
        <v>0.63919929025001543</v>
      </c>
      <c r="K893" s="97">
        <v>0.41800911340986247</v>
      </c>
      <c r="L893" s="98"/>
      <c r="M893" s="99">
        <v>892</v>
      </c>
      <c r="N893" s="119">
        <v>-1.2384732800264147</v>
      </c>
      <c r="O893" s="119">
        <v>0.80110122428312558</v>
      </c>
      <c r="P893" s="119">
        <v>2.5786256851035541</v>
      </c>
      <c r="Q893" s="119">
        <v>-1.3055486731682384</v>
      </c>
      <c r="R893" s="119">
        <v>1.8632566010620557</v>
      </c>
      <c r="S893" s="119">
        <v>0.45694745112683216</v>
      </c>
      <c r="T893" s="119">
        <v>-1.079431247152373</v>
      </c>
      <c r="U893" s="116">
        <v>-8.8766429077049139E-2</v>
      </c>
      <c r="V893" s="116">
        <v>0.35631935046092233</v>
      </c>
      <c r="W893" s="91">
        <v>-0.2069892847495117</v>
      </c>
      <c r="X893" s="53"/>
      <c r="Y893" s="92">
        <v>892</v>
      </c>
      <c r="Z893" s="116">
        <f>(幕後結果!$AB$2+幕後結果!$AB$4*幕後結果_最佳化!$N1894)*12/3</f>
        <v>-1.724668228118676</v>
      </c>
      <c r="AA893" s="116">
        <f>(幕後結果!$AC$2+幕後結果!$AC$4*幕後結果_最佳化!$O1894)*12/3</f>
        <v>0.9266507030106329</v>
      </c>
      <c r="AB893" s="116">
        <f>(幕後結果!$AD$2+幕後結果!$AD$4*幕後結果_最佳化!$P1894)*12/3</f>
        <v>1.8338835396984861</v>
      </c>
      <c r="AC893" s="116">
        <f>(幕後結果!$AE$2+幕後結果!$AE$4*幕後結果_最佳化!$Q1894)*12/3</f>
        <v>-0.69852610957471795</v>
      </c>
      <c r="AD893" s="116">
        <f>(幕後結果!$AF$2+幕後結果!$AF$4*幕後結果_最佳化!$R1894)*12/3</f>
        <v>0.71612155787153908</v>
      </c>
      <c r="AE893" s="116">
        <f>(幕後結果!$AG$2+幕後結果!$AG$4*幕後結果_最佳化!$S1894)*12/3</f>
        <v>0.51190640054522274</v>
      </c>
      <c r="AF893" s="116">
        <f>(幕後結果!$AH$2+幕後結果!$AH$4*幕後結果_最佳化!$T1894)*12/3</f>
        <v>-0.37274428003117005</v>
      </c>
      <c r="AG893" s="116">
        <f>(幕後結果!$AI$2+幕後結果!$AI$4*幕後結果_最佳化!$U1894)*12/3</f>
        <v>0.34114758250429639</v>
      </c>
      <c r="AH893" s="116">
        <f>(幕後結果!$AJ$2+幕後結果!$AJ$4*幕後結果_最佳化!$V1894)*12/3</f>
        <v>0.22501674590049561</v>
      </c>
      <c r="AI893" s="93">
        <f>(幕後結果!$AK$2+幕後結果!$AK$4*幕後結果_最佳化!$W1894)*12/3</f>
        <v>0.50295113376607614</v>
      </c>
      <c r="AJ893" s="53"/>
      <c r="AK893" s="53"/>
      <c r="AL893" s="53"/>
      <c r="AM893" s="101">
        <v>892</v>
      </c>
      <c r="AN893" s="120">
        <f t="shared" si="170"/>
        <v>2.9563494863649609E-2</v>
      </c>
      <c r="AO893" s="120">
        <f t="shared" si="171"/>
        <v>0.21623453873200416</v>
      </c>
      <c r="AP893" s="120">
        <f t="shared" si="172"/>
        <v>8.1818503251131741E-2</v>
      </c>
      <c r="AQ893" s="120">
        <f t="shared" si="173"/>
        <v>1.9390115111036797E-2</v>
      </c>
      <c r="AR893" s="120">
        <f t="shared" si="174"/>
        <v>7.3248927506442754E-2</v>
      </c>
      <c r="AS893" s="120">
        <f t="shared" si="175"/>
        <v>7.0571869999296322E-2</v>
      </c>
      <c r="AT893" s="120">
        <f t="shared" si="176"/>
        <v>0.11631720809638504</v>
      </c>
      <c r="AU893" s="120">
        <f t="shared" si="177"/>
        <v>0.18869819330866891</v>
      </c>
      <c r="AV893" s="120">
        <f t="shared" si="178"/>
        <v>0.15596913764379458</v>
      </c>
      <c r="AW893" s="120">
        <f t="shared" si="179"/>
        <v>4.8188011487589985E-2</v>
      </c>
      <c r="AX893" s="120">
        <f t="shared" si="180"/>
        <v>0.99999999999999989</v>
      </c>
      <c r="AY893" s="120">
        <f>SUMPRODUCT(AN893:AW893,幕後結果_最佳化!$Z$1005:$AI$1005)</f>
        <v>5.3270841922628959E-2</v>
      </c>
      <c r="AZ893" s="120">
        <f>(SUMPRODUCT(AN893:AW893,MMULT(AN893:AW893,幕後結果!$AB$9:$AK$18)))*252</f>
        <v>2.0119807346114758E-2</v>
      </c>
      <c r="BA893" s="120">
        <f t="shared" si="181"/>
        <v>0.14184430671026158</v>
      </c>
      <c r="BB893" s="115">
        <f t="shared" si="182"/>
        <v>7.3114262836174101E-2</v>
      </c>
      <c r="BC893" s="53"/>
      <c r="BD893" s="53"/>
    </row>
    <row r="894" spans="1:56">
      <c r="A894" s="88">
        <v>893</v>
      </c>
      <c r="B894" s="116">
        <v>0.69492436941215452</v>
      </c>
      <c r="C894" s="116">
        <v>9.3199761717067231E-2</v>
      </c>
      <c r="D894" s="116">
        <v>0.98723882220748926</v>
      </c>
      <c r="E894" s="116">
        <v>0.12808395746490131</v>
      </c>
      <c r="F894" s="116">
        <v>0.59556926763456497</v>
      </c>
      <c r="G894" s="116">
        <v>0.45891770528381359</v>
      </c>
      <c r="H894" s="116">
        <v>9.331522892854216E-2</v>
      </c>
      <c r="I894" s="116">
        <v>0.66254225405368605</v>
      </c>
      <c r="J894" s="116">
        <v>0.1424150582579542</v>
      </c>
      <c r="K894" s="97">
        <v>0.2445729999190398</v>
      </c>
      <c r="L894" s="98"/>
      <c r="M894" s="99">
        <v>893</v>
      </c>
      <c r="N894" s="119">
        <v>0.50985755342611006</v>
      </c>
      <c r="O894" s="119">
        <v>-1.3213054922164733</v>
      </c>
      <c r="P894" s="119">
        <v>2.2334033786536689</v>
      </c>
      <c r="Q894" s="119">
        <v>-1.1354951450716841</v>
      </c>
      <c r="R894" s="119">
        <v>0.24189507716859221</v>
      </c>
      <c r="S894" s="119">
        <v>-0.10316072486797641</v>
      </c>
      <c r="T894" s="119">
        <v>-1.3206129343846431</v>
      </c>
      <c r="U894" s="116">
        <v>0.41941140294322166</v>
      </c>
      <c r="V894" s="116">
        <v>-1.0695317802588169</v>
      </c>
      <c r="W894" s="91">
        <v>-0.69166775703231143</v>
      </c>
      <c r="X894" s="53"/>
      <c r="Y894" s="92">
        <v>893</v>
      </c>
      <c r="Z894" s="116">
        <f>(幕後結果!$AB$2+幕後結果!$AB$4*幕後結果_最佳化!$N1895)*12/3</f>
        <v>1.07825076695488</v>
      </c>
      <c r="AA894" s="116">
        <f>(幕後結果!$AC$2+幕後結果!$AC$4*幕後結果_最佳化!$O1895)*12/3</f>
        <v>-0.68612343372346718</v>
      </c>
      <c r="AB894" s="116">
        <f>(幕後結果!$AD$2+幕後結果!$AD$4*幕後結果_最佳化!$P1895)*12/3</f>
        <v>1.7769320745441528</v>
      </c>
      <c r="AC894" s="116">
        <f>(幕後結果!$AE$2+幕後結果!$AE$4*幕後結果_最佳化!$Q1895)*12/3</f>
        <v>-0.481552315048493</v>
      </c>
      <c r="AD894" s="116">
        <f>(幕後結果!$AF$2+幕後結果!$AF$4*幕後結果_最佳化!$R1895)*12/3</f>
        <v>7.4690553512141433E-2</v>
      </c>
      <c r="AE894" s="116">
        <f>(幕後結果!$AG$2+幕後結果!$AG$4*幕後結果_最佳化!$S1895)*12/3</f>
        <v>0.2870600617367996</v>
      </c>
      <c r="AF894" s="116">
        <f>(幕後結果!$AH$2+幕後結果!$AH$4*幕後結果_最佳化!$T1895)*12/3</f>
        <v>-0.63823233714322136</v>
      </c>
      <c r="AG894" s="116">
        <f>(幕後結果!$AI$2+幕後結果!$AI$4*幕後結果_最佳化!$U1895)*12/3</f>
        <v>8.7923797162974271E-3</v>
      </c>
      <c r="AH894" s="116">
        <f>(幕後結果!$AJ$2+幕後結果!$AJ$4*幕後結果_最佳化!$V1895)*12/3</f>
        <v>-0.54622768894676632</v>
      </c>
      <c r="AI894" s="93">
        <f>(幕後結果!$AK$2+幕後結果!$AK$4*幕後結果_最佳化!$W1895)*12/3</f>
        <v>3.6291505978414212E-2</v>
      </c>
      <c r="AJ894" s="53"/>
      <c r="AK894" s="53"/>
      <c r="AL894" s="53"/>
      <c r="AM894" s="101">
        <v>893</v>
      </c>
      <c r="AN894" s="120">
        <f t="shared" si="170"/>
        <v>4.4895685646974909E-2</v>
      </c>
      <c r="AO894" s="120">
        <f t="shared" si="171"/>
        <v>0.10831974616375176</v>
      </c>
      <c r="AP894" s="120">
        <f t="shared" si="172"/>
        <v>0.18888103792136829</v>
      </c>
      <c r="AQ894" s="120">
        <f t="shared" si="173"/>
        <v>6.1913475960480045E-2</v>
      </c>
      <c r="AR894" s="120">
        <f t="shared" si="174"/>
        <v>0.1756820725812028</v>
      </c>
      <c r="AS894" s="120">
        <f t="shared" si="175"/>
        <v>0.13216417100608113</v>
      </c>
      <c r="AT894" s="120">
        <f t="shared" si="176"/>
        <v>4.4915139709281919E-3</v>
      </c>
      <c r="AU894" s="120">
        <f t="shared" si="177"/>
        <v>0.11717041336654152</v>
      </c>
      <c r="AV894" s="120">
        <f t="shared" si="178"/>
        <v>2.9342950580419382E-2</v>
      </c>
      <c r="AW894" s="120">
        <f t="shared" si="179"/>
        <v>0.13713893280225184</v>
      </c>
      <c r="AX894" s="120">
        <f t="shared" si="180"/>
        <v>0.99999999999999989</v>
      </c>
      <c r="AY894" s="120">
        <f>SUMPRODUCT(AN894:AW894,幕後結果_最佳化!$Z$1005:$AI$1005)</f>
        <v>7.2069052293243965E-2</v>
      </c>
      <c r="AZ894" s="120">
        <f>(SUMPRODUCT(AN894:AW894,MMULT(AN894:AW894,幕後結果!$AB$9:$AK$18)))*252</f>
        <v>2.4399125416701223E-2</v>
      </c>
      <c r="BA894" s="120">
        <f t="shared" si="181"/>
        <v>0.15620219402012644</v>
      </c>
      <c r="BB894" s="115">
        <f t="shared" si="182"/>
        <v>0.18673906903948848</v>
      </c>
      <c r="BC894" s="53"/>
      <c r="BD894" s="53"/>
    </row>
    <row r="895" spans="1:56">
      <c r="A895" s="88">
        <v>894</v>
      </c>
      <c r="B895" s="116">
        <v>0.67627568954983275</v>
      </c>
      <c r="C895" s="116">
        <v>0.45583062794773466</v>
      </c>
      <c r="D895" s="116">
        <v>0.52932525045442969</v>
      </c>
      <c r="E895" s="116">
        <v>0.61853145384210362</v>
      </c>
      <c r="F895" s="116">
        <v>0.58819266023117311</v>
      </c>
      <c r="G895" s="116">
        <v>3.6689522631951466E-2</v>
      </c>
      <c r="H895" s="116">
        <v>0.27748890770348411</v>
      </c>
      <c r="I895" s="116">
        <v>0.44966139675417049</v>
      </c>
      <c r="J895" s="116">
        <v>0.98906552245358403</v>
      </c>
      <c r="K895" s="97">
        <v>0.13040052205886132</v>
      </c>
      <c r="L895" s="98"/>
      <c r="M895" s="99">
        <v>894</v>
      </c>
      <c r="N895" s="119">
        <v>0.45730947421059631</v>
      </c>
      <c r="O895" s="119">
        <v>-0.11094336707372669</v>
      </c>
      <c r="P895" s="119">
        <v>7.3573825262525858E-2</v>
      </c>
      <c r="Q895" s="119">
        <v>0.30162612215355794</v>
      </c>
      <c r="R895" s="119">
        <v>0.22289827426926173</v>
      </c>
      <c r="S895" s="119">
        <v>-1.7904658948516607</v>
      </c>
      <c r="T895" s="119">
        <v>-0.59031749053805949</v>
      </c>
      <c r="U895" s="116">
        <v>-0.12651687316843319</v>
      </c>
      <c r="V895" s="116">
        <v>2.2926362582480131</v>
      </c>
      <c r="W895" s="91">
        <v>-1.1244998263983039</v>
      </c>
      <c r="X895" s="53"/>
      <c r="Y895" s="92">
        <v>894</v>
      </c>
      <c r="Z895" s="116">
        <f>(幕後結果!$AB$2+幕後結果!$AB$4*幕後結果_最佳化!$N1896)*12/3</f>
        <v>0.9940058365506409</v>
      </c>
      <c r="AA895" s="116">
        <f>(幕後結果!$AC$2+幕後結果!$AC$4*幕後結果_最佳化!$O1896)*12/3</f>
        <v>0.18493684282835787</v>
      </c>
      <c r="AB895" s="116">
        <f>(幕後結果!$AD$2+幕後結果!$AD$4*幕後結果_最佳化!$P1896)*12/3</f>
        <v>0.17884881113392162</v>
      </c>
      <c r="AC895" s="116">
        <f>(幕後結果!$AE$2+幕後結果!$AE$4*幕後結果_最佳化!$Q1896)*12/3</f>
        <v>0.3571748034361682</v>
      </c>
      <c r="AD895" s="116">
        <f>(幕後結果!$AF$2+幕後結果!$AF$4*幕後結果_最佳化!$R1896)*12/3</f>
        <v>-0.21049913486801827</v>
      </c>
      <c r="AE895" s="116">
        <f>(幕後結果!$AG$2+幕後結果!$AG$4*幕後結果_最佳化!$S1896)*12/3</f>
        <v>-0.4258907538962487</v>
      </c>
      <c r="AF895" s="116">
        <f>(幕後結果!$AH$2+幕後結果!$AH$4*幕後結果_最佳化!$T1896)*12/3</f>
        <v>-0.26184185318477715</v>
      </c>
      <c r="AG895" s="116">
        <f>(幕後結果!$AI$2+幕後結果!$AI$4*幕後結果_最佳化!$U1896)*12/3</f>
        <v>-0.1999294582369481</v>
      </c>
      <c r="AH895" s="116">
        <f>(幕後結果!$AJ$2+幕後結果!$AJ$4*幕後結果_最佳化!$V1896)*12/3</f>
        <v>0.57877271577712519</v>
      </c>
      <c r="AI895" s="93">
        <f>(幕後結果!$AK$2+幕後結果!$AK$4*幕後結果_最佳化!$W1896)*12/3</f>
        <v>-6.2525867388012468E-3</v>
      </c>
      <c r="AJ895" s="53"/>
      <c r="AK895" s="53"/>
      <c r="AL895" s="53"/>
      <c r="AM895" s="101">
        <v>894</v>
      </c>
      <c r="AN895" s="120">
        <f t="shared" si="170"/>
        <v>0.11727406712160483</v>
      </c>
      <c r="AO895" s="120">
        <f t="shared" si="171"/>
        <v>9.0250761578415412E-2</v>
      </c>
      <c r="AP895" s="120">
        <f t="shared" si="172"/>
        <v>7.6348724257826558E-2</v>
      </c>
      <c r="AQ895" s="120">
        <f t="shared" si="173"/>
        <v>0.13845513501764639</v>
      </c>
      <c r="AR895" s="120">
        <f t="shared" si="174"/>
        <v>8.9750264727575052E-2</v>
      </c>
      <c r="AS895" s="120">
        <f t="shared" si="175"/>
        <v>0.21733843692755925</v>
      </c>
      <c r="AT895" s="120">
        <f t="shared" si="176"/>
        <v>0.11158389343050495</v>
      </c>
      <c r="AU895" s="120">
        <f t="shared" si="177"/>
        <v>2.1300184859234548E-2</v>
      </c>
      <c r="AV895" s="120">
        <f t="shared" si="178"/>
        <v>7.880816171627926E-2</v>
      </c>
      <c r="AW895" s="120">
        <f t="shared" si="179"/>
        <v>5.889037036335381E-2</v>
      </c>
      <c r="AX895" s="120">
        <f t="shared" si="180"/>
        <v>1</v>
      </c>
      <c r="AY895" s="120">
        <f>SUMPRODUCT(AN895:AW895,幕後結果_最佳化!$Z$1005:$AI$1005)</f>
        <v>0.13786084013852887</v>
      </c>
      <c r="AZ895" s="120">
        <f>(SUMPRODUCT(AN895:AW895,MMULT(AN895:AW895,幕後結果!$AB$9:$AK$18)))*252</f>
        <v>3.0199006546217998E-2</v>
      </c>
      <c r="BA895" s="120">
        <f t="shared" si="181"/>
        <v>0.17377861360425798</v>
      </c>
      <c r="BB895" s="115">
        <f t="shared" si="182"/>
        <v>0.54644721907369453</v>
      </c>
      <c r="BC895" s="53"/>
      <c r="BD895" s="53"/>
    </row>
    <row r="896" spans="1:56">
      <c r="A896" s="88">
        <v>895</v>
      </c>
      <c r="B896" s="116">
        <v>0.45607594341645918</v>
      </c>
      <c r="C896" s="116">
        <v>7.1655413095741638E-2</v>
      </c>
      <c r="D896" s="116">
        <v>0.61536732149555085</v>
      </c>
      <c r="E896" s="116">
        <v>0.78773772873074988</v>
      </c>
      <c r="F896" s="116">
        <v>0.95809119175555923</v>
      </c>
      <c r="G896" s="116">
        <v>0.62922280927666807</v>
      </c>
      <c r="H896" s="116">
        <v>0.53374667451277835</v>
      </c>
      <c r="I896" s="116">
        <v>0.67543754834773684</v>
      </c>
      <c r="J896" s="116">
        <v>0.21199698900677588</v>
      </c>
      <c r="K896" s="97">
        <v>0.70465399612765078</v>
      </c>
      <c r="L896" s="98"/>
      <c r="M896" s="99">
        <v>895</v>
      </c>
      <c r="N896" s="119">
        <v>-0.11032467759179665</v>
      </c>
      <c r="O896" s="119">
        <v>-1.4635723711403656</v>
      </c>
      <c r="P896" s="119">
        <v>0.29333597674950163</v>
      </c>
      <c r="Q896" s="119">
        <v>0.79859628489342827</v>
      </c>
      <c r="R896" s="119">
        <v>1.728952389539006</v>
      </c>
      <c r="S896" s="119">
        <v>0.3297956407547834</v>
      </c>
      <c r="T896" s="119">
        <v>8.4691503436191432E-2</v>
      </c>
      <c r="U896" s="116">
        <v>0.45497822649415032</v>
      </c>
      <c r="V896" s="116">
        <v>-0.79951133281854381</v>
      </c>
      <c r="W896" s="91">
        <v>0.53783349165343253</v>
      </c>
      <c r="X896" s="53"/>
      <c r="Y896" s="92">
        <v>895</v>
      </c>
      <c r="Z896" s="116">
        <f>(幕後結果!$AB$2+幕後結果!$AB$4*幕後結果_最佳化!$N1897)*12/3</f>
        <v>8.3976386805426226E-2</v>
      </c>
      <c r="AA896" s="116">
        <f>(幕後結果!$AC$2+幕後結果!$AC$4*幕後結果_最佳化!$O1897)*12/3</f>
        <v>-0.75623216078503408</v>
      </c>
      <c r="AB896" s="116">
        <f>(幕後結果!$AD$2+幕後結果!$AD$4*幕後結果_最佳化!$P1897)*12/3</f>
        <v>0.14592047437541653</v>
      </c>
      <c r="AC896" s="116">
        <f>(幕後結果!$AE$2+幕後結果!$AE$4*幕後結果_最佳化!$Q1897)*12/3</f>
        <v>0.58817649100887426</v>
      </c>
      <c r="AD896" s="116">
        <f>(幕後結果!$AF$2+幕後結果!$AF$4*幕後結果_最佳化!$R1897)*12/3</f>
        <v>0.5781005141626514</v>
      </c>
      <c r="AE896" s="116">
        <f>(幕後結果!$AG$2+幕後結果!$AG$4*幕後結果_最佳化!$S1897)*12/3</f>
        <v>0.77328956441904706</v>
      </c>
      <c r="AF896" s="116">
        <f>(幕後結果!$AH$2+幕後結果!$AH$4*幕後結果_最佳化!$T1897)*12/3</f>
        <v>5.673301873914828E-3</v>
      </c>
      <c r="AG896" s="116">
        <f>(幕後結果!$AI$2+幕後結果!$AI$4*幕後結果_最佳化!$U1897)*12/3</f>
        <v>0.31165334087563146</v>
      </c>
      <c r="AH896" s="116">
        <f>(幕後結果!$AJ$2+幕後結果!$AJ$4*幕後結果_最佳化!$V1897)*12/3</f>
        <v>-0.24278931202697498</v>
      </c>
      <c r="AI896" s="93">
        <f>(幕後結果!$AK$2+幕後結果!$AK$4*幕後結果_最佳化!$W1897)*12/3</f>
        <v>0.83341632603778704</v>
      </c>
      <c r="AJ896" s="53"/>
      <c r="AK896" s="53"/>
      <c r="AL896" s="53"/>
      <c r="AM896" s="101">
        <v>895</v>
      </c>
      <c r="AN896" s="120">
        <f t="shared" si="170"/>
        <v>4.3964187621721822E-2</v>
      </c>
      <c r="AO896" s="120">
        <f t="shared" si="171"/>
        <v>6.9997044199874681E-2</v>
      </c>
      <c r="AP896" s="120">
        <f t="shared" si="172"/>
        <v>0.11424910337708773</v>
      </c>
      <c r="AQ896" s="120">
        <f t="shared" si="173"/>
        <v>0.10049519172857638</v>
      </c>
      <c r="AR896" s="120">
        <f t="shared" si="174"/>
        <v>2.7907124888525488E-2</v>
      </c>
      <c r="AS896" s="120">
        <f t="shared" si="175"/>
        <v>0.17046355024671445</v>
      </c>
      <c r="AT896" s="120">
        <f t="shared" si="176"/>
        <v>0.15694178076014015</v>
      </c>
      <c r="AU896" s="120">
        <f t="shared" si="177"/>
        <v>0.14940668278291278</v>
      </c>
      <c r="AV896" s="120">
        <f t="shared" si="178"/>
        <v>4.9755273054200022E-2</v>
      </c>
      <c r="AW896" s="120">
        <f t="shared" si="179"/>
        <v>0.11682006134024638</v>
      </c>
      <c r="AX896" s="120">
        <f t="shared" si="180"/>
        <v>0.99999999999999989</v>
      </c>
      <c r="AY896" s="120">
        <f>SUMPRODUCT(AN896:AW896,幕後結果_最佳化!$Z$1005:$AI$1005)</f>
        <v>0.13760663811199525</v>
      </c>
      <c r="AZ896" s="120">
        <f>(SUMPRODUCT(AN896:AW896,MMULT(AN896:AW896,幕後結果!$AB$9:$AK$18)))*252</f>
        <v>2.1958212311214139E-2</v>
      </c>
      <c r="BA896" s="120">
        <f t="shared" si="181"/>
        <v>0.14818303651637774</v>
      </c>
      <c r="BB896" s="115">
        <f t="shared" si="182"/>
        <v>0.6391192969076992</v>
      </c>
      <c r="BC896" s="53"/>
      <c r="BD896" s="53"/>
    </row>
    <row r="897" spans="1:56">
      <c r="A897" s="88">
        <v>896</v>
      </c>
      <c r="B897" s="116">
        <v>2.2095299580364491E-2</v>
      </c>
      <c r="C897" s="116">
        <v>0.5974839068568587</v>
      </c>
      <c r="D897" s="116">
        <v>0.7040720303275354</v>
      </c>
      <c r="E897" s="116">
        <v>0.8622236014529876</v>
      </c>
      <c r="F897" s="116">
        <v>0.88611023846047776</v>
      </c>
      <c r="G897" s="116">
        <v>0.83845095521442325</v>
      </c>
      <c r="H897" s="116">
        <v>0.82492556432141106</v>
      </c>
      <c r="I897" s="116">
        <v>0.23711993610290616</v>
      </c>
      <c r="J897" s="116">
        <v>0.42486132869384674</v>
      </c>
      <c r="K897" s="97">
        <v>0.23117662582937548</v>
      </c>
      <c r="L897" s="98"/>
      <c r="M897" s="99">
        <v>896</v>
      </c>
      <c r="N897" s="119">
        <v>-2.0122783894930212</v>
      </c>
      <c r="O897" s="119">
        <v>0.2468398272602047</v>
      </c>
      <c r="P897" s="119">
        <v>0.536148476292299</v>
      </c>
      <c r="Q897" s="119">
        <v>1.090364082257077</v>
      </c>
      <c r="R897" s="119">
        <v>1.2060984742747689</v>
      </c>
      <c r="S897" s="119">
        <v>0.98811140745263171</v>
      </c>
      <c r="T897" s="119">
        <v>0.93430056812437501</v>
      </c>
      <c r="U897" s="116">
        <v>-0.71559757373892718</v>
      </c>
      <c r="V897" s="116">
        <v>-0.18947230749808716</v>
      </c>
      <c r="W897" s="91">
        <v>-0.73497741056314758</v>
      </c>
      <c r="X897" s="53"/>
      <c r="Y897" s="92">
        <v>896</v>
      </c>
      <c r="Z897" s="116">
        <f>(幕後結果!$AB$2+幕後結果!$AB$4*幕後結果_最佳化!$N1898)*12/3</f>
        <v>-2.9652303679088043</v>
      </c>
      <c r="AA897" s="116">
        <f>(幕後結果!$AC$2+幕後結果!$AC$4*幕後結果_最佳化!$O1898)*12/3</f>
        <v>0.56888015173983253</v>
      </c>
      <c r="AB897" s="116">
        <f>(幕後結果!$AD$2+幕後結果!$AD$4*幕後結果_最佳化!$P1898)*12/3</f>
        <v>6.5961960023813285E-2</v>
      </c>
      <c r="AC897" s="116">
        <f>(幕後結果!$AE$2+幕後結果!$AE$4*幕後結果_最佳化!$Q1898)*12/3</f>
        <v>0.65070465272337441</v>
      </c>
      <c r="AD897" s="116">
        <f>(幕後結果!$AF$2+幕後結果!$AF$4*幕後結果_最佳化!$R1898)*12/3</f>
        <v>-9.2700260471090257E-5</v>
      </c>
      <c r="AE897" s="116">
        <f>(幕後結果!$AG$2+幕後結果!$AG$4*幕後結果_最佳化!$S1898)*12/3</f>
        <v>1.2006746941681643</v>
      </c>
      <c r="AF897" s="116">
        <f>(幕後結果!$AH$2+幕後結果!$AH$4*幕後結果_最佳化!$T1898)*12/3</f>
        <v>0.40188261317304025</v>
      </c>
      <c r="AG897" s="116">
        <f>(幕後結果!$AI$2+幕後結果!$AI$4*幕後結果_最佳化!$U1898)*12/3</f>
        <v>0.12519405661950303</v>
      </c>
      <c r="AH897" s="116">
        <f>(幕後結果!$AJ$2+幕後結果!$AJ$4*幕後結果_最佳化!$V1898)*12/3</f>
        <v>-0.17022504538957831</v>
      </c>
      <c r="AI897" s="93">
        <f>(幕後結果!$AK$2+幕後結果!$AK$4*幕後結果_最佳化!$W1898)*12/3</f>
        <v>-5.8550359614287395E-2</v>
      </c>
      <c r="AJ897" s="53"/>
      <c r="AK897" s="53"/>
      <c r="AL897" s="53"/>
      <c r="AM897" s="101">
        <v>896</v>
      </c>
      <c r="AN897" s="120">
        <f t="shared" si="170"/>
        <v>8.6765647183308883E-2</v>
      </c>
      <c r="AO897" s="120">
        <f t="shared" si="171"/>
        <v>0.11662221095440377</v>
      </c>
      <c r="AP897" s="120">
        <f t="shared" si="172"/>
        <v>0.14689635887581157</v>
      </c>
      <c r="AQ897" s="120">
        <f t="shared" si="173"/>
        <v>0.22732189422455437</v>
      </c>
      <c r="AR897" s="120">
        <f t="shared" si="174"/>
        <v>0.10429093618963609</v>
      </c>
      <c r="AS897" s="120">
        <f t="shared" si="175"/>
        <v>8.6307854905766077E-2</v>
      </c>
      <c r="AT897" s="120">
        <f t="shared" si="176"/>
        <v>1.3206059096814772E-2</v>
      </c>
      <c r="AU897" s="120">
        <f t="shared" si="177"/>
        <v>8.5635849894798062E-3</v>
      </c>
      <c r="AV897" s="120">
        <f t="shared" si="178"/>
        <v>9.3416354805247515E-2</v>
      </c>
      <c r="AW897" s="120">
        <f t="shared" si="179"/>
        <v>0.1166090987749771</v>
      </c>
      <c r="AX897" s="120">
        <f t="shared" si="180"/>
        <v>1</v>
      </c>
      <c r="AY897" s="120">
        <f>SUMPRODUCT(AN897:AW897,幕後結果_最佳化!$Z$1005:$AI$1005)</f>
        <v>7.5052176824722844E-2</v>
      </c>
      <c r="AZ897" s="120">
        <f>(SUMPRODUCT(AN897:AW897,MMULT(AN897:AW897,幕後結果!$AB$9:$AK$18)))*252</f>
        <v>3.0885963835556762E-2</v>
      </c>
      <c r="BA897" s="120">
        <f t="shared" si="181"/>
        <v>0.17574402930272415</v>
      </c>
      <c r="BB897" s="115">
        <f t="shared" si="182"/>
        <v>0.18294889989883978</v>
      </c>
      <c r="BC897" s="53"/>
      <c r="BD897" s="53"/>
    </row>
    <row r="898" spans="1:56">
      <c r="A898" s="88">
        <v>897</v>
      </c>
      <c r="B898" s="116">
        <v>0.22011581483868703</v>
      </c>
      <c r="C898" s="116">
        <v>0.67079845332595789</v>
      </c>
      <c r="D898" s="116">
        <v>0.32065834644369584</v>
      </c>
      <c r="E898" s="116">
        <v>0.65233465433786875</v>
      </c>
      <c r="F898" s="116">
        <v>0.87408586445646108</v>
      </c>
      <c r="G898" s="116">
        <v>0.84029720113419737</v>
      </c>
      <c r="H898" s="116">
        <v>0.94597399052725306</v>
      </c>
      <c r="I898" s="116">
        <v>0.78507704426756608</v>
      </c>
      <c r="J898" s="116">
        <v>0.58396651453162862</v>
      </c>
      <c r="K898" s="97">
        <v>4.7848489983629561E-2</v>
      </c>
      <c r="L898" s="98"/>
      <c r="M898" s="99">
        <v>897</v>
      </c>
      <c r="N898" s="119">
        <v>-0.77180213055405211</v>
      </c>
      <c r="O898" s="119">
        <v>0.44211900376756702</v>
      </c>
      <c r="P898" s="119">
        <v>-0.46585863299038249</v>
      </c>
      <c r="Q898" s="119">
        <v>0.39163125430865037</v>
      </c>
      <c r="R898" s="119">
        <v>1.1459199612052269</v>
      </c>
      <c r="S898" s="119">
        <v>0.99568010890546566</v>
      </c>
      <c r="T898" s="119">
        <v>1.6070107089863919</v>
      </c>
      <c r="U898" s="116">
        <v>0.78945535856498616</v>
      </c>
      <c r="V898" s="116">
        <v>0.21205135342528883</v>
      </c>
      <c r="W898" s="91">
        <v>-1.666082518202616</v>
      </c>
      <c r="X898" s="53"/>
      <c r="Y898" s="92">
        <v>897</v>
      </c>
      <c r="Z898" s="116">
        <f>(幕後結果!$AB$2+幕後結果!$AB$4*幕後結果_最佳化!$N1899)*12/3</f>
        <v>-0.97650237513429838</v>
      </c>
      <c r="AA898" s="116">
        <f>(幕後結果!$AC$2+幕後結果!$AC$4*幕後結果_最佳化!$O1899)*12/3</f>
        <v>0.6450577561029589</v>
      </c>
      <c r="AB898" s="116">
        <f>(幕後結果!$AD$2+幕後結果!$AD$4*幕後結果_最佳化!$P1899)*12/3</f>
        <v>-0.44678082947810926</v>
      </c>
      <c r="AC898" s="116">
        <f>(幕後結果!$AE$2+幕後結果!$AE$4*幕後結果_最佳化!$Q1899)*12/3</f>
        <v>0.20267439671169538</v>
      </c>
      <c r="AD898" s="116">
        <f>(幕後結果!$AF$2+幕後結果!$AF$4*幕後結果_最佳化!$R1899)*12/3</f>
        <v>3.5010547677394976E-2</v>
      </c>
      <c r="AE898" s="116">
        <f>(幕後結果!$AG$2+幕後結果!$AG$4*幕後結果_最佳化!$S1899)*12/3</f>
        <v>1.1151169751191592</v>
      </c>
      <c r="AF898" s="116">
        <f>(幕後結果!$AH$2+幕後結果!$AH$4*幕後結果_最佳化!$T1899)*12/3</f>
        <v>0.77668995868768631</v>
      </c>
      <c r="AG898" s="116">
        <f>(幕後結果!$AI$2+幕後結果!$AI$4*幕後結果_最佳化!$U1899)*12/3</f>
        <v>0.65678062416991279</v>
      </c>
      <c r="AH898" s="116">
        <f>(幕後結果!$AJ$2+幕後結果!$AJ$4*幕後結果_最佳化!$V1899)*12/3</f>
        <v>0.3231422576752932</v>
      </c>
      <c r="AI898" s="93">
        <f>(幕後結果!$AK$2+幕後結果!$AK$4*幕後結果_最佳化!$W1899)*12/3</f>
        <v>-0.21578959343107376</v>
      </c>
      <c r="AJ898" s="53"/>
      <c r="AK898" s="53"/>
      <c r="AL898" s="53"/>
      <c r="AM898" s="101">
        <v>897</v>
      </c>
      <c r="AN898" s="120">
        <f t="shared" si="170"/>
        <v>0.12992249126831545</v>
      </c>
      <c r="AO898" s="120">
        <f t="shared" si="171"/>
        <v>6.1256267393917728E-2</v>
      </c>
      <c r="AP898" s="120">
        <f t="shared" si="172"/>
        <v>0.11852968334839761</v>
      </c>
      <c r="AQ898" s="120">
        <f t="shared" si="173"/>
        <v>0.11077374246705218</v>
      </c>
      <c r="AR898" s="120">
        <f t="shared" si="174"/>
        <v>0.1175193958186726</v>
      </c>
      <c r="AS898" s="120">
        <f t="shared" si="175"/>
        <v>0.14376967298329155</v>
      </c>
      <c r="AT898" s="120">
        <f t="shared" si="176"/>
        <v>0.1128296949321357</v>
      </c>
      <c r="AU898" s="120">
        <f t="shared" si="177"/>
        <v>8.1452499231796163E-2</v>
      </c>
      <c r="AV898" s="120">
        <f t="shared" si="178"/>
        <v>4.0801195750462364E-2</v>
      </c>
      <c r="AW898" s="120">
        <f t="shared" si="179"/>
        <v>8.3145356805958651E-2</v>
      </c>
      <c r="AX898" s="120">
        <f t="shared" si="180"/>
        <v>1</v>
      </c>
      <c r="AY898" s="120">
        <f>SUMPRODUCT(AN898:AW898,幕後結果_最佳化!$Z$1005:$AI$1005)</f>
        <v>9.7632348985965081E-2</v>
      </c>
      <c r="AZ898" s="120">
        <f>(SUMPRODUCT(AN898:AW898,MMULT(AN898:AW898,幕後結果!$AB$9:$AK$18)))*252</f>
        <v>3.0284883479660133E-2</v>
      </c>
      <c r="BA898" s="120">
        <f t="shared" si="181"/>
        <v>0.17402552536814861</v>
      </c>
      <c r="BB898" s="115">
        <f t="shared" si="182"/>
        <v>0.31450759232118131</v>
      </c>
      <c r="BC898" s="53"/>
      <c r="BD898" s="53"/>
    </row>
    <row r="899" spans="1:56">
      <c r="A899" s="88">
        <v>898</v>
      </c>
      <c r="B899" s="116">
        <v>0.99176064168258549</v>
      </c>
      <c r="C899" s="116">
        <v>7.631513387555211E-2</v>
      </c>
      <c r="D899" s="116">
        <v>0.14580374193935208</v>
      </c>
      <c r="E899" s="116">
        <v>0.50246009084080545</v>
      </c>
      <c r="F899" s="116">
        <v>0.39305187874278746</v>
      </c>
      <c r="G899" s="116">
        <v>0.44624270349767281</v>
      </c>
      <c r="H899" s="116">
        <v>0.22288891000741429</v>
      </c>
      <c r="I899" s="116">
        <v>3.881962014915552E-2</v>
      </c>
      <c r="J899" s="116">
        <v>0.62012316349071184</v>
      </c>
      <c r="K899" s="97">
        <v>0.95008204287975495</v>
      </c>
      <c r="L899" s="98"/>
      <c r="M899" s="99">
        <v>898</v>
      </c>
      <c r="N899" s="119">
        <v>2.398136644521522</v>
      </c>
      <c r="O899" s="119">
        <v>-1.4303023251775051</v>
      </c>
      <c r="P899" s="119">
        <v>-1.0546017920006672</v>
      </c>
      <c r="Q899" s="119">
        <v>6.1665723418122542E-3</v>
      </c>
      <c r="R899" s="119">
        <v>-0.27137353124127067</v>
      </c>
      <c r="S899" s="119">
        <v>-0.13515995598992736</v>
      </c>
      <c r="T899" s="119">
        <v>-0.76247288555765602</v>
      </c>
      <c r="U899" s="116">
        <v>-1.7645510984116424</v>
      </c>
      <c r="V899" s="116">
        <v>0.3058042754078944</v>
      </c>
      <c r="W899" s="91">
        <v>1.6456496331601582</v>
      </c>
      <c r="X899" s="53"/>
      <c r="Y899" s="92">
        <v>898</v>
      </c>
      <c r="Z899" s="116">
        <f>(幕後結果!$AB$2+幕後結果!$AB$4*幕後結果_最佳化!$N1900)*12/3</f>
        <v>4.1055344086783334</v>
      </c>
      <c r="AA899" s="116">
        <f>(幕後結果!$AC$2+幕後結果!$AC$4*幕後結果_最佳化!$O1900)*12/3</f>
        <v>-0.86162453352466606</v>
      </c>
      <c r="AB899" s="116">
        <f>(幕後結果!$AD$2+幕後結果!$AD$4*幕後結果_最佳化!$P1900)*12/3</f>
        <v>-0.39113508105635897</v>
      </c>
      <c r="AC899" s="116">
        <f>(幕後結果!$AE$2+幕後結果!$AE$4*幕後結果_最佳化!$Q1900)*12/3</f>
        <v>0.20548437069239103</v>
      </c>
      <c r="AD899" s="116">
        <f>(幕後結果!$AF$2+幕後結果!$AF$4*幕後結果_最佳化!$R1900)*12/3</f>
        <v>-0.30261150421390132</v>
      </c>
      <c r="AE899" s="116">
        <f>(幕後結果!$AG$2+幕後結果!$AG$4*幕後結果_最佳化!$S1900)*12/3</f>
        <v>0.55793343090854852</v>
      </c>
      <c r="AF899" s="116">
        <f>(幕後結果!$AH$2+幕後結果!$AH$4*幕後結果_最佳化!$T1900)*12/3</f>
        <v>-0.38029490720756315</v>
      </c>
      <c r="AG899" s="116">
        <f>(幕後結果!$AI$2+幕後結果!$AI$4*幕後結果_最佳化!$U1900)*12/3</f>
        <v>-0.84648066364199026</v>
      </c>
      <c r="AH899" s="116">
        <f>(幕後結果!$AJ$2+幕後結果!$AJ$4*幕後結果_最佳化!$V1900)*12/3</f>
        <v>-0.57137510324461682</v>
      </c>
      <c r="AI899" s="93">
        <f>(幕後結果!$AK$2+幕後結果!$AK$4*幕後結果_最佳化!$W1900)*12/3</f>
        <v>0.91776536669904341</v>
      </c>
      <c r="AJ899" s="53"/>
      <c r="AK899" s="53"/>
      <c r="AL899" s="53"/>
      <c r="AM899" s="101">
        <v>898</v>
      </c>
      <c r="AN899" s="120">
        <f t="shared" si="170"/>
        <v>4.6493367546602729E-2</v>
      </c>
      <c r="AO899" s="120">
        <f t="shared" si="171"/>
        <v>0.13538167059647399</v>
      </c>
      <c r="AP899" s="120">
        <f t="shared" si="172"/>
        <v>8.1660099787836254E-2</v>
      </c>
      <c r="AQ899" s="120">
        <f t="shared" si="173"/>
        <v>2.4004554872531243E-2</v>
      </c>
      <c r="AR899" s="120">
        <f t="shared" si="174"/>
        <v>8.4872223065858829E-2</v>
      </c>
      <c r="AS899" s="120">
        <f t="shared" si="175"/>
        <v>0.10498710449421071</v>
      </c>
      <c r="AT899" s="120">
        <f t="shared" si="176"/>
        <v>0.13805621644878099</v>
      </c>
      <c r="AU899" s="120">
        <f t="shared" si="177"/>
        <v>0.13645163370054753</v>
      </c>
      <c r="AV899" s="120">
        <f t="shared" si="178"/>
        <v>0.12492748477188427</v>
      </c>
      <c r="AW899" s="120">
        <f t="shared" si="179"/>
        <v>0.12316564471527348</v>
      </c>
      <c r="AX899" s="120">
        <f t="shared" si="180"/>
        <v>1</v>
      </c>
      <c r="AY899" s="120">
        <f>SUMPRODUCT(AN899:AW899,幕後結果_最佳化!$Z$1005:$AI$1005)</f>
        <v>7.3929392907446018E-2</v>
      </c>
      <c r="AZ899" s="120">
        <f>(SUMPRODUCT(AN899:AW899,MMULT(AN899:AW899,幕後結果!$AB$9:$AK$18)))*252</f>
        <v>2.0418730456823037E-2</v>
      </c>
      <c r="BA899" s="120">
        <f t="shared" si="181"/>
        <v>0.14289412324103129</v>
      </c>
      <c r="BB899" s="115">
        <f t="shared" si="182"/>
        <v>0.21714953843907342</v>
      </c>
      <c r="BC899" s="53"/>
      <c r="BD899" s="53"/>
    </row>
    <row r="900" spans="1:56">
      <c r="A900" s="88">
        <v>899</v>
      </c>
      <c r="B900" s="116">
        <v>0.28646632002643657</v>
      </c>
      <c r="C900" s="116">
        <v>0.49861561512485419</v>
      </c>
      <c r="D900" s="116">
        <v>0.92751667684276784</v>
      </c>
      <c r="E900" s="116">
        <v>0.72503503706690831</v>
      </c>
      <c r="F900" s="116">
        <v>0.40629450631018083</v>
      </c>
      <c r="G900" s="116">
        <v>0.74718915100715755</v>
      </c>
      <c r="H900" s="116">
        <v>6.0240437475099329E-2</v>
      </c>
      <c r="I900" s="116">
        <v>0.66347738313056803</v>
      </c>
      <c r="J900" s="116">
        <v>9.4711814198489286E-3</v>
      </c>
      <c r="K900" s="97">
        <v>0.1679018502585703</v>
      </c>
      <c r="L900" s="98"/>
      <c r="M900" s="99">
        <v>899</v>
      </c>
      <c r="N900" s="119">
        <v>-0.56373772375505515</v>
      </c>
      <c r="O900" s="119">
        <v>-3.4701452355276573E-3</v>
      </c>
      <c r="P900" s="119">
        <v>1.4575426534749842</v>
      </c>
      <c r="Q900" s="119">
        <v>0.59786513388724027</v>
      </c>
      <c r="R900" s="119">
        <v>-0.23708736707654415</v>
      </c>
      <c r="S900" s="119">
        <v>0.66567055520714413</v>
      </c>
      <c r="T900" s="119">
        <v>-1.5527583563096055</v>
      </c>
      <c r="U900" s="116">
        <v>0.42197230321835888</v>
      </c>
      <c r="V900" s="116">
        <v>-2.3466633141468272</v>
      </c>
      <c r="W900" s="91">
        <v>-0.96248964848435525</v>
      </c>
      <c r="X900" s="53"/>
      <c r="Y900" s="92">
        <v>899</v>
      </c>
      <c r="Z900" s="116">
        <f>(幕後結果!$AB$2+幕後結果!$AB$4*幕後結果_最佳化!$N1901)*12/3</f>
        <v>-0.64293411284839719</v>
      </c>
      <c r="AA900" s="116">
        <f>(幕後結果!$AC$2+幕後結果!$AC$4*幕後結果_最佳化!$O1901)*12/3</f>
        <v>0.31465627315336836</v>
      </c>
      <c r="AB900" s="116">
        <f>(幕後結果!$AD$2+幕後結果!$AD$4*幕後結果_最佳化!$P1901)*12/3</f>
        <v>1.0502624930343016</v>
      </c>
      <c r="AC900" s="116">
        <f>(幕後結果!$AE$2+幕後結果!$AE$4*幕後結果_最佳化!$Q1901)*12/3</f>
        <v>0.60905563745643487</v>
      </c>
      <c r="AD900" s="116">
        <f>(幕後結果!$AF$2+幕後結果!$AF$4*幕後結果_最佳化!$R1901)*12/3</f>
        <v>-0.45819542795849144</v>
      </c>
      <c r="AE900" s="116">
        <f>(幕後結果!$AG$2+幕後結果!$AG$4*幕後結果_最佳化!$S1901)*12/3</f>
        <v>1.1411135380292907</v>
      </c>
      <c r="AF900" s="116">
        <f>(幕後結果!$AH$2+幕後結果!$AH$4*幕後結果_最佳化!$T1901)*12/3</f>
        <v>-0.7330210048208593</v>
      </c>
      <c r="AG900" s="116">
        <f>(幕後結果!$AI$2+幕後結果!$AI$4*幕後結果_最佳化!$U1901)*12/3</f>
        <v>0.30552326424100879</v>
      </c>
      <c r="AH900" s="116">
        <f>(幕後結果!$AJ$2+幕後結果!$AJ$4*幕後結果_最佳化!$V1901)*12/3</f>
        <v>-1.2092596290232718</v>
      </c>
      <c r="AI900" s="93">
        <f>(幕後結果!$AK$2+幕後結果!$AK$4*幕後結果_最佳化!$W1901)*12/3</f>
        <v>-0.56076471537741401</v>
      </c>
      <c r="AJ900" s="53"/>
      <c r="AK900" s="53"/>
      <c r="AL900" s="53"/>
      <c r="AM900" s="101">
        <v>899</v>
      </c>
      <c r="AN900" s="120">
        <f t="shared" ref="AN900:AN963" si="183">B1901/SUM($B1901:$K1901)</f>
        <v>1.0229938203275602E-2</v>
      </c>
      <c r="AO900" s="120">
        <f t="shared" ref="AO900:AO963" si="184">C1901/SUM($B1901:$K1901)</f>
        <v>0.13228712198517847</v>
      </c>
      <c r="AP900" s="120">
        <f t="shared" ref="AP900:AP963" si="185">D1901/SUM($B1901:$K1901)</f>
        <v>0.17216324934221955</v>
      </c>
      <c r="AQ900" s="120">
        <f t="shared" ref="AQ900:AQ963" si="186">E1901/SUM($B1901:$K1901)</f>
        <v>8.2609107529578091E-2</v>
      </c>
      <c r="AR900" s="120">
        <f t="shared" ref="AR900:AR963" si="187">F1901/SUM($B1901:$K1901)</f>
        <v>0.1426018820523384</v>
      </c>
      <c r="AS900" s="120">
        <f t="shared" ref="AS900:AS963" si="188">G1901/SUM($B1901:$K1901)</f>
        <v>9.8346915228903625E-2</v>
      </c>
      <c r="AT900" s="120">
        <f t="shared" ref="AT900:AT963" si="189">H1901/SUM($B1901:$K1901)</f>
        <v>7.9367248444371027E-2</v>
      </c>
      <c r="AU900" s="120">
        <f t="shared" ref="AU900:AU963" si="190">I1901/SUM($B1901:$K1901)</f>
        <v>6.363289801064595E-2</v>
      </c>
      <c r="AV900" s="120">
        <f t="shared" ref="AV900:AV963" si="191">J1901/SUM($B1901:$K1901)</f>
        <v>0.16394585078456983</v>
      </c>
      <c r="AW900" s="120">
        <f t="shared" ref="AW900:AW963" si="192">K1901/SUM($B1901:$K1901)</f>
        <v>5.4815788418919348E-2</v>
      </c>
      <c r="AX900" s="120">
        <f t="shared" ref="AX900:AX963" si="193">SUM(AN900:AW900)</f>
        <v>0.99999999999999978</v>
      </c>
      <c r="AY900" s="120">
        <f>SUMPRODUCT(AN900:AW900,幕後結果_最佳化!$Z$1005:$AI$1005)</f>
        <v>7.5836827476673512E-3</v>
      </c>
      <c r="AZ900" s="120">
        <f>(SUMPRODUCT(AN900:AW900,MMULT(AN900:AW900,幕後結果!$AB$9:$AK$18)))*252</f>
        <v>2.2057204434728993E-2</v>
      </c>
      <c r="BA900" s="120">
        <f t="shared" ref="BA900:BA963" si="194">AZ900^0.5</f>
        <v>0.14851668066156404</v>
      </c>
      <c r="BB900" s="115">
        <f t="shared" ref="BB900:BB963" si="195">(AY900-$BC$2)/$BA900</f>
        <v>-0.23779360739155325</v>
      </c>
      <c r="BC900" s="53"/>
      <c r="BD900" s="53"/>
    </row>
    <row r="901" spans="1:56">
      <c r="A901" s="88">
        <v>900</v>
      </c>
      <c r="B901" s="116">
        <v>0.97512054951271954</v>
      </c>
      <c r="C901" s="116">
        <v>4.0607099964652393E-2</v>
      </c>
      <c r="D901" s="116">
        <v>0.8695846284333788</v>
      </c>
      <c r="E901" s="116">
        <v>0.1362955177467251</v>
      </c>
      <c r="F901" s="116">
        <v>0.95240319613570534</v>
      </c>
      <c r="G901" s="116">
        <v>0.41037052610933089</v>
      </c>
      <c r="H901" s="116">
        <v>0.42900272088581026</v>
      </c>
      <c r="I901" s="116">
        <v>0.14839598963784284</v>
      </c>
      <c r="J901" s="116">
        <v>0.22220280735928566</v>
      </c>
      <c r="K901" s="97">
        <v>0.52160832175800631</v>
      </c>
      <c r="L901" s="98"/>
      <c r="M901" s="99">
        <v>900</v>
      </c>
      <c r="N901" s="119">
        <v>1.9620307786664986</v>
      </c>
      <c r="O901" s="119">
        <v>-1.7436840396635891</v>
      </c>
      <c r="P901" s="119">
        <v>1.1244297829458469</v>
      </c>
      <c r="Q901" s="119">
        <v>-1.0971152022031603</v>
      </c>
      <c r="R901" s="119">
        <v>1.6686154865610268</v>
      </c>
      <c r="S901" s="119">
        <v>-0.22659195031723081</v>
      </c>
      <c r="T901" s="119">
        <v>-0.17891372998097924</v>
      </c>
      <c r="U901" s="116">
        <v>-1.0433375640972991</v>
      </c>
      <c r="V901" s="116">
        <v>-0.76477486944022377</v>
      </c>
      <c r="W901" s="91">
        <v>5.4190541397716681E-2</v>
      </c>
      <c r="X901" s="53"/>
      <c r="Y901" s="92">
        <v>900</v>
      </c>
      <c r="Z901" s="116">
        <f>(幕後結果!$AB$2+幕後結果!$AB$4*幕後結果_最佳化!$N1902)*12/3</f>
        <v>3.4063707310269105</v>
      </c>
      <c r="AA901" s="116">
        <f>(幕後結果!$AC$2+幕後結果!$AC$4*幕後結果_最佳化!$O1902)*12/3</f>
        <v>-1.063981992863785</v>
      </c>
      <c r="AB901" s="116">
        <f>(幕後結果!$AD$2+幕後結果!$AD$4*幕後結果_最佳化!$P1902)*12/3</f>
        <v>1.1832202264058271</v>
      </c>
      <c r="AC901" s="116">
        <f>(幕後結果!$AE$2+幕後結果!$AE$4*幕後結果_最佳化!$Q1902)*12/3</f>
        <v>-0.4058825113896331</v>
      </c>
      <c r="AD901" s="116">
        <f>(幕後結果!$AF$2+幕後結果!$AF$4*幕後結果_最佳化!$R1902)*12/3</f>
        <v>0.96646500341030539</v>
      </c>
      <c r="AE901" s="116">
        <f>(幕後結果!$AG$2+幕後結果!$AG$4*幕後結果_最佳化!$S1902)*12/3</f>
        <v>0.22300551707942998</v>
      </c>
      <c r="AF901" s="116">
        <f>(幕後結果!$AH$2+幕後結果!$AH$4*幕後結果_最佳化!$T1902)*12/3</f>
        <v>1.6992571196333704E-2</v>
      </c>
      <c r="AG901" s="116">
        <f>(幕後結果!$AI$2+幕後結果!$AI$4*幕後結果_最佳化!$U1902)*12/3</f>
        <v>-0.43326209593377413</v>
      </c>
      <c r="AH901" s="116">
        <f>(幕後結果!$AJ$2+幕後結果!$AJ$4*幕後結果_最佳化!$V1902)*12/3</f>
        <v>-0.30370447588937954</v>
      </c>
      <c r="AI901" s="93">
        <f>(幕後結果!$AK$2+幕後結果!$AK$4*幕後結果_最佳化!$W1902)*12/3</f>
        <v>0.50196428381674907</v>
      </c>
      <c r="AJ901" s="53"/>
      <c r="AK901" s="53"/>
      <c r="AL901" s="53"/>
      <c r="AM901" s="101">
        <v>900</v>
      </c>
      <c r="AN901" s="120">
        <f t="shared" si="183"/>
        <v>1.5442589748159043E-2</v>
      </c>
      <c r="AO901" s="120">
        <f t="shared" si="184"/>
        <v>0.16646907366974592</v>
      </c>
      <c r="AP901" s="120">
        <f t="shared" si="185"/>
        <v>0.22109256677796246</v>
      </c>
      <c r="AQ901" s="120">
        <f t="shared" si="186"/>
        <v>5.6174739611198649E-2</v>
      </c>
      <c r="AR901" s="120">
        <f t="shared" si="187"/>
        <v>0.24198002821078188</v>
      </c>
      <c r="AS901" s="120">
        <f t="shared" si="188"/>
        <v>3.5694756916454629E-2</v>
      </c>
      <c r="AT901" s="120">
        <f t="shared" si="189"/>
        <v>1.1930747226600997E-2</v>
      </c>
      <c r="AU901" s="120">
        <f t="shared" si="190"/>
        <v>8.1689720383317649E-2</v>
      </c>
      <c r="AV901" s="120">
        <f t="shared" si="191"/>
        <v>6.9025362306973594E-4</v>
      </c>
      <c r="AW901" s="120">
        <f t="shared" si="192"/>
        <v>0.168835523832709</v>
      </c>
      <c r="AX901" s="120">
        <f t="shared" si="193"/>
        <v>1</v>
      </c>
      <c r="AY901" s="120">
        <f>SUMPRODUCT(AN901:AW901,幕後結果_最佳化!$Z$1005:$AI$1005)</f>
        <v>1.2878453548136333E-2</v>
      </c>
      <c r="AZ901" s="120">
        <f>(SUMPRODUCT(AN901:AW901,MMULT(AN901:AW901,幕後結果!$AB$9:$AK$18)))*252</f>
        <v>2.4593114461604025E-2</v>
      </c>
      <c r="BA901" s="120">
        <f t="shared" si="194"/>
        <v>0.15682191958270383</v>
      </c>
      <c r="BB901" s="115">
        <f t="shared" si="195"/>
        <v>-0.1914371825810427</v>
      </c>
      <c r="BC901" s="53"/>
      <c r="BD901" s="53"/>
    </row>
    <row r="902" spans="1:56">
      <c r="A902" s="88">
        <v>901</v>
      </c>
      <c r="B902" s="116">
        <v>0.92489901432760968</v>
      </c>
      <c r="C902" s="116">
        <v>0.81592046783995897</v>
      </c>
      <c r="D902" s="116">
        <v>0.58418650075442558</v>
      </c>
      <c r="E902" s="116">
        <v>0.32263037334954303</v>
      </c>
      <c r="F902" s="116">
        <v>0.36455510563543458</v>
      </c>
      <c r="G902" s="116">
        <v>0.43652609590483649</v>
      </c>
      <c r="H902" s="116">
        <v>8.5350368444723657E-2</v>
      </c>
      <c r="I902" s="116">
        <v>0.17915185367978292</v>
      </c>
      <c r="J902" s="116">
        <v>0.56096117605412399</v>
      </c>
      <c r="K902" s="97">
        <v>0.35463787685460724</v>
      </c>
      <c r="L902" s="98"/>
      <c r="M902" s="99">
        <v>901</v>
      </c>
      <c r="N902" s="119">
        <v>1.4388184367042167</v>
      </c>
      <c r="O902" s="119">
        <v>0.89992706782359533</v>
      </c>
      <c r="P902" s="119">
        <v>0.21261534888009315</v>
      </c>
      <c r="Q902" s="119">
        <v>-0.46035595100964649</v>
      </c>
      <c r="R902" s="119">
        <v>-0.34630939167411745</v>
      </c>
      <c r="S902" s="119">
        <v>-0.15978277689078085</v>
      </c>
      <c r="T902" s="119">
        <v>-1.3699556802521691</v>
      </c>
      <c r="U902" s="116">
        <v>-0.91860214933174289</v>
      </c>
      <c r="V902" s="116">
        <v>0.15340659055889308</v>
      </c>
      <c r="W902" s="91">
        <v>-0.37282895151673007</v>
      </c>
      <c r="X902" s="53"/>
      <c r="Y902" s="92">
        <v>901</v>
      </c>
      <c r="Z902" s="116">
        <f>(幕後結果!$AB$2+幕後結果!$AB$4*幕後結果_最佳化!$N1903)*12/3</f>
        <v>2.5675581998499708</v>
      </c>
      <c r="AA902" s="116">
        <f>(幕後結果!$AC$2+幕後結果!$AC$4*幕後結果_最佳化!$O1903)*12/3</f>
        <v>0.8595903002125963</v>
      </c>
      <c r="AB902" s="116">
        <f>(幕後結果!$AD$2+幕後結果!$AD$4*幕後結果_最佳化!$P1903)*12/3</f>
        <v>0.54895994623607103</v>
      </c>
      <c r="AC902" s="116">
        <f>(幕後結果!$AE$2+幕後結果!$AE$4*幕後結果_最佳化!$Q1903)*12/3</f>
        <v>1.9599435445270444E-2</v>
      </c>
      <c r="AD902" s="116">
        <f>(幕後結果!$AF$2+幕後結果!$AF$4*幕後結果_最佳化!$R1903)*12/3</f>
        <v>-0.36789281400433071</v>
      </c>
      <c r="AE902" s="116">
        <f>(幕後結果!$AG$2+幕後結果!$AG$4*幕後結果_最佳化!$S1903)*12/3</f>
        <v>0.58546978915860015</v>
      </c>
      <c r="AF902" s="116">
        <f>(幕後結果!$AH$2+幕後結果!$AH$4*幕後結果_最佳化!$T1903)*12/3</f>
        <v>-0.49037701223356694</v>
      </c>
      <c r="AG902" s="116">
        <f>(幕後結果!$AI$2+幕後結果!$AI$4*幕後結果_最佳化!$U1903)*12/3</f>
        <v>-0.25128833658638794</v>
      </c>
      <c r="AH902" s="116">
        <f>(幕後結果!$AJ$2+幕後結果!$AJ$4*幕後結果_最佳化!$V1903)*12/3</f>
        <v>-0.39099716306725946</v>
      </c>
      <c r="AI902" s="93">
        <f>(幕後結果!$AK$2+幕後結果!$AK$4*幕後結果_最佳化!$W1903)*12/3</f>
        <v>-0.12813459607348843</v>
      </c>
      <c r="AJ902" s="53"/>
      <c r="AK902" s="53"/>
      <c r="AL902" s="53"/>
      <c r="AM902" s="101">
        <v>901</v>
      </c>
      <c r="AN902" s="120">
        <f t="shared" si="183"/>
        <v>0.10427880517383371</v>
      </c>
      <c r="AO902" s="120">
        <f t="shared" si="184"/>
        <v>0.1798863084975606</v>
      </c>
      <c r="AP902" s="120">
        <f t="shared" si="185"/>
        <v>0.10902489575727643</v>
      </c>
      <c r="AQ902" s="120">
        <f t="shared" si="186"/>
        <v>0.16159376896398597</v>
      </c>
      <c r="AR902" s="120">
        <f t="shared" si="187"/>
        <v>0.13198292175920825</v>
      </c>
      <c r="AS902" s="120">
        <f t="shared" si="188"/>
        <v>3.7732184450218795E-2</v>
      </c>
      <c r="AT902" s="120">
        <f t="shared" si="189"/>
        <v>1.8618128872260862E-2</v>
      </c>
      <c r="AU902" s="120">
        <f t="shared" si="190"/>
        <v>0.13446927934730663</v>
      </c>
      <c r="AV902" s="120">
        <f t="shared" si="191"/>
        <v>2.8709263931842224E-2</v>
      </c>
      <c r="AW902" s="120">
        <f t="shared" si="192"/>
        <v>9.3704443246506647E-2</v>
      </c>
      <c r="AX902" s="120">
        <f t="shared" si="193"/>
        <v>1</v>
      </c>
      <c r="AY902" s="120">
        <f>SUMPRODUCT(AN902:AW902,幕後結果_最佳化!$Z$1005:$AI$1005)</f>
        <v>7.1178878830816514E-2</v>
      </c>
      <c r="AZ902" s="120">
        <f>(SUMPRODUCT(AN902:AW902,MMULT(AN902:AW902,幕後結果!$AB$9:$AK$18)))*252</f>
        <v>2.6560717911417613E-2</v>
      </c>
      <c r="BA902" s="120">
        <f t="shared" si="194"/>
        <v>0.16297459284016516</v>
      </c>
      <c r="BB902" s="115">
        <f t="shared" si="195"/>
        <v>0.17351710065967516</v>
      </c>
      <c r="BC902" s="53"/>
      <c r="BD902" s="53"/>
    </row>
    <row r="903" spans="1:56">
      <c r="A903" s="88">
        <v>902</v>
      </c>
      <c r="B903" s="116">
        <v>0.30264341250221638</v>
      </c>
      <c r="C903" s="116">
        <v>0.67933434575253426</v>
      </c>
      <c r="D903" s="116">
        <v>0.33179764941819423</v>
      </c>
      <c r="E903" s="116">
        <v>0.3470080084204008</v>
      </c>
      <c r="F903" s="116">
        <v>0.98262361566816847</v>
      </c>
      <c r="G903" s="116">
        <v>0.18669099137851819</v>
      </c>
      <c r="H903" s="116">
        <v>0.65428490332019718</v>
      </c>
      <c r="I903" s="116">
        <v>0.83691995561886157</v>
      </c>
      <c r="J903" s="116">
        <v>0.38554330756920474</v>
      </c>
      <c r="K903" s="97">
        <v>0.33233240710031775</v>
      </c>
      <c r="L903" s="98"/>
      <c r="M903" s="99">
        <v>902</v>
      </c>
      <c r="N903" s="119">
        <v>-0.51681282700323528</v>
      </c>
      <c r="O903" s="119">
        <v>0.46583821556549998</v>
      </c>
      <c r="P903" s="119">
        <v>-0.43495471404537944</v>
      </c>
      <c r="Q903" s="119">
        <v>-0.39341090473816537</v>
      </c>
      <c r="R903" s="119">
        <v>2.1112274247070291</v>
      </c>
      <c r="S903" s="119">
        <v>-0.89015626855709118</v>
      </c>
      <c r="T903" s="119">
        <v>0.39691493100329078</v>
      </c>
      <c r="U903" s="116">
        <v>0.9818777291039873</v>
      </c>
      <c r="V903" s="116">
        <v>-0.29095385058239459</v>
      </c>
      <c r="W903" s="91">
        <v>-0.43348176023423601</v>
      </c>
      <c r="X903" s="53"/>
      <c r="Y903" s="92">
        <v>902</v>
      </c>
      <c r="Z903" s="116">
        <f>(幕後結果!$AB$2+幕後結果!$AB$4*幕後結果_最佳化!$N1904)*12/3</f>
        <v>-0.56770425249764866</v>
      </c>
      <c r="AA903" s="116">
        <f>(幕後結果!$AC$2+幕後結果!$AC$4*幕後結果_最佳化!$O1904)*12/3</f>
        <v>0.64893504171812499</v>
      </c>
      <c r="AB903" s="116">
        <f>(幕後結果!$AD$2+幕後結果!$AD$4*幕後結果_最佳化!$P1904)*12/3</f>
        <v>-0.37039955808452268</v>
      </c>
      <c r="AC903" s="116">
        <f>(幕後結果!$AE$2+幕後結果!$AE$4*幕後結果_最佳化!$Q1904)*12/3</f>
        <v>-0.3312257049268712</v>
      </c>
      <c r="AD903" s="116">
        <f>(幕後結果!$AF$2+幕後結果!$AF$4*幕後結果_最佳化!$R1904)*12/3</f>
        <v>0.60950457120826063</v>
      </c>
      <c r="AE903" s="116">
        <f>(幕後結果!$AG$2+幕後結果!$AG$4*幕後結果_最佳化!$S1904)*12/3</f>
        <v>-0.23019367385693257</v>
      </c>
      <c r="AF903" s="116">
        <f>(幕後結果!$AH$2+幕後結果!$AH$4*幕後結果_最佳化!$T1904)*12/3</f>
        <v>0.24303575897325805</v>
      </c>
      <c r="AG903" s="116">
        <f>(幕後結果!$AI$2+幕後結果!$AI$4*幕後結果_最佳化!$U1904)*12/3</f>
        <v>0.56082990729459758</v>
      </c>
      <c r="AH903" s="116">
        <f>(幕後結果!$AJ$2+幕後結果!$AJ$4*幕後結果_最佳化!$V1904)*12/3</f>
        <v>-3.0894287024517353E-2</v>
      </c>
      <c r="AI903" s="93">
        <f>(幕後結果!$AK$2+幕後結果!$AK$4*幕後結果_最佳化!$W1904)*12/3</f>
        <v>0.13247259925441446</v>
      </c>
      <c r="AJ903" s="53"/>
      <c r="AK903" s="53"/>
      <c r="AL903" s="53"/>
      <c r="AM903" s="101">
        <v>902</v>
      </c>
      <c r="AN903" s="120">
        <f t="shared" si="183"/>
        <v>3.5452471220197401E-2</v>
      </c>
      <c r="AO903" s="120">
        <f t="shared" si="184"/>
        <v>2.7767903251176947E-2</v>
      </c>
      <c r="AP903" s="120">
        <f t="shared" si="185"/>
        <v>0.19883591261690781</v>
      </c>
      <c r="AQ903" s="120">
        <f t="shared" si="186"/>
        <v>4.3920310641412913E-2</v>
      </c>
      <c r="AR903" s="120">
        <f t="shared" si="187"/>
        <v>5.1955621125394777E-3</v>
      </c>
      <c r="AS903" s="120">
        <f t="shared" si="188"/>
        <v>4.1316944648779032E-2</v>
      </c>
      <c r="AT903" s="120">
        <f t="shared" si="189"/>
        <v>0.14039487810711604</v>
      </c>
      <c r="AU903" s="120">
        <f t="shared" si="190"/>
        <v>0.20823855682645856</v>
      </c>
      <c r="AV903" s="120">
        <f t="shared" si="191"/>
        <v>0.15159323824278931</v>
      </c>
      <c r="AW903" s="120">
        <f t="shared" si="192"/>
        <v>0.14728422233262245</v>
      </c>
      <c r="AX903" s="120">
        <f t="shared" si="193"/>
        <v>1</v>
      </c>
      <c r="AY903" s="120">
        <f>SUMPRODUCT(AN903:AW903,幕後結果_最佳化!$Z$1005:$AI$1005)</f>
        <v>4.3498751661243666E-2</v>
      </c>
      <c r="AZ903" s="120">
        <f>(SUMPRODUCT(AN903:AW903,MMULT(AN903:AW903,幕後結果!$AB$9:$AK$18)))*252</f>
        <v>2.4602555308740452E-2</v>
      </c>
      <c r="BA903" s="120">
        <f t="shared" si="194"/>
        <v>0.15685201722878941</v>
      </c>
      <c r="BB903" s="115">
        <f t="shared" si="195"/>
        <v>3.8173029064095939E-3</v>
      </c>
      <c r="BC903" s="53"/>
      <c r="BD903" s="53"/>
    </row>
    <row r="904" spans="1:56">
      <c r="A904" s="88">
        <v>903</v>
      </c>
      <c r="B904" s="116">
        <v>0.80731309453864575</v>
      </c>
      <c r="C904" s="116">
        <v>0.90986158315117449</v>
      </c>
      <c r="D904" s="116">
        <v>0.82372001898403058</v>
      </c>
      <c r="E904" s="116">
        <v>0.89836535941053985</v>
      </c>
      <c r="F904" s="116">
        <v>0.15543740321068866</v>
      </c>
      <c r="G904" s="116">
        <v>0.1970639659349489</v>
      </c>
      <c r="H904" s="116">
        <v>0.6447021736225016</v>
      </c>
      <c r="I904" s="116">
        <v>0.87312584865196419</v>
      </c>
      <c r="J904" s="116">
        <v>8.0928866513307662E-2</v>
      </c>
      <c r="K904" s="97">
        <v>0.31474082698611761</v>
      </c>
      <c r="L904" s="98"/>
      <c r="M904" s="99">
        <v>903</v>
      </c>
      <c r="N904" s="119">
        <v>0.86803748734861808</v>
      </c>
      <c r="O904" s="119">
        <v>1.339903150580221</v>
      </c>
      <c r="P904" s="119">
        <v>0.92963526515249328</v>
      </c>
      <c r="Q904" s="119">
        <v>1.2722923062725142</v>
      </c>
      <c r="R904" s="119">
        <v>-1.0133881309212955</v>
      </c>
      <c r="S904" s="119">
        <v>-0.85215524704179291</v>
      </c>
      <c r="T904" s="119">
        <v>0.37105622748658962</v>
      </c>
      <c r="U904" s="116">
        <v>1.1412923063847771</v>
      </c>
      <c r="V904" s="116">
        <v>-1.398850786515393</v>
      </c>
      <c r="W904" s="91">
        <v>-0.48245655477296517</v>
      </c>
      <c r="X904" s="53"/>
      <c r="Y904" s="92">
        <v>903</v>
      </c>
      <c r="Z904" s="116">
        <f>(幕後結果!$AB$2+幕後結果!$AB$4*幕後結果_最佳化!$N1905)*12/3</f>
        <v>1.6524838132617024</v>
      </c>
      <c r="AA904" s="116">
        <f>(幕後結果!$AC$2+幕後結果!$AC$4*幕後結果_最佳化!$O1905)*12/3</f>
        <v>1.2046556248305644</v>
      </c>
      <c r="AB904" s="116">
        <f>(幕後結果!$AD$2+幕後結果!$AD$4*幕後結果_最佳化!$P1905)*12/3</f>
        <v>1.0174031042293696</v>
      </c>
      <c r="AC904" s="116">
        <f>(幕後結果!$AE$2+幕後結果!$AE$4*幕後結果_最佳化!$Q1905)*12/3</f>
        <v>1.3272786891824402</v>
      </c>
      <c r="AD904" s="116">
        <f>(幕後結果!$AF$2+幕後結果!$AF$4*幕後結果_最佳化!$R1905)*12/3</f>
        <v>-0.73385513990766649</v>
      </c>
      <c r="AE904" s="116">
        <f>(幕後結果!$AG$2+幕後結果!$AG$4*幕後結果_最佳化!$S1905)*12/3</f>
        <v>0.65339085430144817</v>
      </c>
      <c r="AF904" s="116">
        <f>(幕後結果!$AH$2+幕後結果!$AH$4*幕後結果_最佳化!$T1905)*12/3</f>
        <v>0.37748892078557389</v>
      </c>
      <c r="AG904" s="116">
        <f>(幕後結果!$AI$2+幕後結果!$AI$4*幕後結果_最佳化!$U1905)*12/3</f>
        <v>0.52062399888323152</v>
      </c>
      <c r="AH904" s="116">
        <f>(幕後結果!$AJ$2+幕後結果!$AJ$4*幕後結果_最佳化!$V1905)*12/3</f>
        <v>-0.34780585911055478</v>
      </c>
      <c r="AI904" s="93">
        <f>(幕後結果!$AK$2+幕後結果!$AK$4*幕後結果_最佳化!$W1905)*12/3</f>
        <v>3.0642763483529067E-2</v>
      </c>
      <c r="AJ904" s="53"/>
      <c r="AK904" s="53"/>
      <c r="AL904" s="53"/>
      <c r="AM904" s="101">
        <v>903</v>
      </c>
      <c r="AN904" s="120">
        <f t="shared" si="183"/>
        <v>8.457716024613883E-2</v>
      </c>
      <c r="AO904" s="120">
        <f t="shared" si="184"/>
        <v>3.8930692349295887E-2</v>
      </c>
      <c r="AP904" s="120">
        <f t="shared" si="185"/>
        <v>7.6236222624814207E-2</v>
      </c>
      <c r="AQ904" s="120">
        <f t="shared" si="186"/>
        <v>0.144227549031442</v>
      </c>
      <c r="AR904" s="120">
        <f t="shared" si="187"/>
        <v>7.1895412120174501E-2</v>
      </c>
      <c r="AS904" s="120">
        <f t="shared" si="188"/>
        <v>8.2806903204805646E-2</v>
      </c>
      <c r="AT904" s="120">
        <f t="shared" si="189"/>
        <v>9.8702963284830345E-2</v>
      </c>
      <c r="AU904" s="120">
        <f t="shared" si="190"/>
        <v>0.17848886595568392</v>
      </c>
      <c r="AV904" s="120">
        <f t="shared" si="191"/>
        <v>0.17751657963397519</v>
      </c>
      <c r="AW904" s="120">
        <f t="shared" si="192"/>
        <v>4.6617651548839602E-2</v>
      </c>
      <c r="AX904" s="120">
        <f t="shared" si="193"/>
        <v>1</v>
      </c>
      <c r="AY904" s="120">
        <f>SUMPRODUCT(AN904:AW904,幕後結果_最佳化!$Z$1005:$AI$1005)</f>
        <v>2.4592348875897306E-2</v>
      </c>
      <c r="AZ904" s="120">
        <f>(SUMPRODUCT(AN904:AW904,MMULT(AN904:AW904,幕後結果!$AB$9:$AK$18)))*252</f>
        <v>2.5322311637851182E-2</v>
      </c>
      <c r="BA904" s="120">
        <f t="shared" si="194"/>
        <v>0.15912985778241362</v>
      </c>
      <c r="BB904" s="115">
        <f t="shared" si="195"/>
        <v>-0.11504849799549045</v>
      </c>
      <c r="BC904" s="53"/>
      <c r="BD904" s="53"/>
    </row>
    <row r="905" spans="1:56">
      <c r="A905" s="88">
        <v>904</v>
      </c>
      <c r="B905" s="116">
        <v>0.71998142595038561</v>
      </c>
      <c r="C905" s="116">
        <v>0.9504192705834158</v>
      </c>
      <c r="D905" s="116">
        <v>0.89020448482071912</v>
      </c>
      <c r="E905" s="116">
        <v>0.6735795014005721</v>
      </c>
      <c r="F905" s="116">
        <v>4.4724090740037914E-2</v>
      </c>
      <c r="G905" s="116">
        <v>2.6025664960809713E-2</v>
      </c>
      <c r="H905" s="116">
        <v>0.53077719453370764</v>
      </c>
      <c r="I905" s="116">
        <v>0.21060830357648097</v>
      </c>
      <c r="J905" s="116">
        <v>0.26021786381670631</v>
      </c>
      <c r="K905" s="97">
        <v>0.69441572880267755</v>
      </c>
      <c r="L905" s="98"/>
      <c r="M905" s="99">
        <v>904</v>
      </c>
      <c r="N905" s="119">
        <v>0.58278633061385987</v>
      </c>
      <c r="O905" s="119">
        <v>1.6489325254035487</v>
      </c>
      <c r="P905" s="119">
        <v>1.2276163256306707</v>
      </c>
      <c r="Q905" s="119">
        <v>0.44981894377005871</v>
      </c>
      <c r="R905" s="119">
        <v>-1.6983157615472777</v>
      </c>
      <c r="S905" s="119">
        <v>-1.9427089857531528</v>
      </c>
      <c r="T905" s="119">
        <v>7.7223671257304713E-2</v>
      </c>
      <c r="U905" s="116">
        <v>-0.80431234968489151</v>
      </c>
      <c r="V905" s="116">
        <v>-0.64267388833336359</v>
      </c>
      <c r="W905" s="91">
        <v>0.50840614758074321</v>
      </c>
      <c r="X905" s="53"/>
      <c r="Y905" s="92">
        <v>904</v>
      </c>
      <c r="Z905" s="116">
        <f>(幕後結果!$AB$2+幕後結果!$AB$4*幕後結果_最佳化!$N1906)*12/3</f>
        <v>1.1951699740956503</v>
      </c>
      <c r="AA905" s="116">
        <f>(幕後結果!$AC$2+幕後結果!$AC$4*幕後結果_最佳化!$O1906)*12/3</f>
        <v>1.4410622060613383</v>
      </c>
      <c r="AB905" s="116">
        <f>(幕後結果!$AD$2+幕後結果!$AD$4*幕後結果_最佳化!$P1906)*12/3</f>
        <v>1.2107931490251023</v>
      </c>
      <c r="AC905" s="116">
        <f>(幕後結果!$AE$2+幕後結果!$AE$4*幕後結果_最佳化!$Q1906)*12/3</f>
        <v>0.73675970353880482</v>
      </c>
      <c r="AD905" s="116">
        <f>(幕後結果!$AF$2+幕後結果!$AF$4*幕後結果_最佳化!$R1906)*12/3</f>
        <v>-1.1314707285719843</v>
      </c>
      <c r="AE905" s="116">
        <f>(幕後結果!$AG$2+幕後結果!$AG$4*幕後結果_最佳化!$S1906)*12/3</f>
        <v>-0.17831787400522636</v>
      </c>
      <c r="AF905" s="116">
        <f>(幕後結果!$AH$2+幕後結果!$AH$4*幕後結果_最佳化!$T1906)*12/3</f>
        <v>0.18930717246075193</v>
      </c>
      <c r="AG905" s="116">
        <f>(幕後結果!$AI$2+幕後結果!$AI$4*幕後結果_最佳化!$U1906)*12/3</f>
        <v>-0.4295346739637485</v>
      </c>
      <c r="AH905" s="116">
        <f>(幕後結果!$AJ$2+幕後結果!$AJ$4*幕後結果_最佳化!$V1906)*12/3</f>
        <v>-0.60621922164651521</v>
      </c>
      <c r="AI905" s="93">
        <f>(幕後結果!$AK$2+幕後結果!$AK$4*幕後結果_最佳化!$W1906)*12/3</f>
        <v>9.1931791648356298E-2</v>
      </c>
      <c r="AJ905" s="53"/>
      <c r="AK905" s="53"/>
      <c r="AL905" s="53"/>
      <c r="AM905" s="101">
        <v>904</v>
      </c>
      <c r="AN905" s="120">
        <f t="shared" si="183"/>
        <v>7.1949292787131303E-2</v>
      </c>
      <c r="AO905" s="120">
        <f t="shared" si="184"/>
        <v>5.0905857422856492E-2</v>
      </c>
      <c r="AP905" s="120">
        <f t="shared" si="185"/>
        <v>0.14710664337794313</v>
      </c>
      <c r="AQ905" s="120">
        <f t="shared" si="186"/>
        <v>0.13347232505495082</v>
      </c>
      <c r="AR905" s="120">
        <f t="shared" si="187"/>
        <v>0.14310215222605294</v>
      </c>
      <c r="AS905" s="120">
        <f t="shared" si="188"/>
        <v>1.0930782118173733E-3</v>
      </c>
      <c r="AT905" s="120">
        <f t="shared" si="189"/>
        <v>0.12347136697464216</v>
      </c>
      <c r="AU905" s="120">
        <f t="shared" si="190"/>
        <v>0.19543216029609495</v>
      </c>
      <c r="AV905" s="120">
        <f t="shared" si="191"/>
        <v>7.1242668664638312E-2</v>
      </c>
      <c r="AW905" s="120">
        <f t="shared" si="192"/>
        <v>6.2224454983872482E-2</v>
      </c>
      <c r="AX905" s="120">
        <f t="shared" si="193"/>
        <v>1</v>
      </c>
      <c r="AY905" s="120">
        <f>SUMPRODUCT(AN905:AW905,幕後結果_最佳化!$Z$1005:$AI$1005)</f>
        <v>-1.9469353380923718E-2</v>
      </c>
      <c r="AZ905" s="120">
        <f>(SUMPRODUCT(AN905:AW905,MMULT(AN905:AW905,幕後結果!$AB$9:$AK$18)))*252</f>
        <v>2.3832001210416506E-2</v>
      </c>
      <c r="BA905" s="120">
        <f t="shared" si="194"/>
        <v>0.15437616788357103</v>
      </c>
      <c r="BB905" s="115">
        <f t="shared" si="195"/>
        <v>-0.40400894928265135</v>
      </c>
      <c r="BC905" s="53"/>
      <c r="BD905" s="53"/>
    </row>
    <row r="906" spans="1:56">
      <c r="A906" s="88">
        <v>905</v>
      </c>
      <c r="B906" s="116">
        <v>0.88643324705903948</v>
      </c>
      <c r="C906" s="116">
        <v>0.61516978258472199</v>
      </c>
      <c r="D906" s="116">
        <v>0.93007141042113095</v>
      </c>
      <c r="E906" s="116">
        <v>0.38537692752714858</v>
      </c>
      <c r="F906" s="116">
        <v>0.15979563184740808</v>
      </c>
      <c r="G906" s="116">
        <v>0.20933308870285883</v>
      </c>
      <c r="H906" s="116">
        <v>0.6523517787365829</v>
      </c>
      <c r="I906" s="116">
        <v>0.78411858979298987</v>
      </c>
      <c r="J906" s="116">
        <v>0.98246037291060717</v>
      </c>
      <c r="K906" s="97">
        <v>0.68883446906867407</v>
      </c>
      <c r="L906" s="98"/>
      <c r="M906" s="99">
        <v>905</v>
      </c>
      <c r="N906" s="119">
        <v>1.2077758169181121</v>
      </c>
      <c r="O906" s="119">
        <v>0.29281909126724082</v>
      </c>
      <c r="P906" s="119">
        <v>1.4763230872672748</v>
      </c>
      <c r="Q906" s="119">
        <v>-0.29138896260277847</v>
      </c>
      <c r="R906" s="119">
        <v>-0.99529817795570352</v>
      </c>
      <c r="S906" s="119">
        <v>-0.80873745784584783</v>
      </c>
      <c r="T906" s="119">
        <v>0.39167760051313355</v>
      </c>
      <c r="U906" s="116">
        <v>0.78617867005179032</v>
      </c>
      <c r="V906" s="116">
        <v>2.1074423469560961</v>
      </c>
      <c r="W906" s="91">
        <v>0.49254932463429135</v>
      </c>
      <c r="X906" s="53"/>
      <c r="Y906" s="92">
        <v>905</v>
      </c>
      <c r="Z906" s="116">
        <f>(幕後結果!$AB$2+幕後結果!$AB$4*幕後結果_最佳化!$N1907)*12/3</f>
        <v>2.1971513321799705</v>
      </c>
      <c r="AA906" s="116">
        <f>(幕後結果!$AC$2+幕後結果!$AC$4*幕後結果_最佳化!$O1907)*12/3</f>
        <v>0.43593729613744009</v>
      </c>
      <c r="AB906" s="116">
        <f>(幕後結果!$AD$2+幕後結果!$AD$4*幕後結果_最佳化!$P1907)*12/3</f>
        <v>1.4383325217797633</v>
      </c>
      <c r="AC906" s="116">
        <f>(幕後結果!$AE$2+幕後結果!$AE$4*幕後結果_最佳化!$Q1907)*12/3</f>
        <v>0.23827738733282244</v>
      </c>
      <c r="AD906" s="116">
        <f>(幕後結果!$AF$2+幕後結果!$AF$4*幕後結果_最佳化!$R1907)*12/3</f>
        <v>-0.60317592383996532</v>
      </c>
      <c r="AE906" s="116">
        <f>(幕後結果!$AG$2+幕後結果!$AG$4*幕後結果_最佳化!$S1907)*12/3</f>
        <v>0.27419836064697506</v>
      </c>
      <c r="AF906" s="116">
        <f>(幕後結果!$AH$2+幕後結果!$AH$4*幕後結果_最佳化!$T1907)*12/3</f>
        <v>0.30533100280586861</v>
      </c>
      <c r="AG906" s="116">
        <f>(幕後結果!$AI$2+幕後結果!$AI$4*幕後結果_最佳化!$U1907)*12/3</f>
        <v>0.17318924649365838</v>
      </c>
      <c r="AH906" s="116">
        <f>(幕後結果!$AJ$2+幕後結果!$AJ$4*幕後結果_最佳化!$V1907)*12/3</f>
        <v>1.0203650646958271</v>
      </c>
      <c r="AI906" s="93">
        <f>(幕後結果!$AK$2+幕後結果!$AK$4*幕後結果_最佳化!$W1907)*12/3</f>
        <v>1.2828413173241235</v>
      </c>
      <c r="AJ906" s="53"/>
      <c r="AK906" s="53"/>
      <c r="AL906" s="53"/>
      <c r="AM906" s="101">
        <v>905</v>
      </c>
      <c r="AN906" s="120">
        <f t="shared" si="183"/>
        <v>5.04832829505234E-2</v>
      </c>
      <c r="AO906" s="120">
        <f t="shared" si="184"/>
        <v>9.9219263090940854E-2</v>
      </c>
      <c r="AP906" s="120">
        <f t="shared" si="185"/>
        <v>0.16670295801228596</v>
      </c>
      <c r="AQ906" s="120">
        <f t="shared" si="186"/>
        <v>1.0074060967252408E-2</v>
      </c>
      <c r="AR906" s="120">
        <f t="shared" si="187"/>
        <v>5.7898573897088878E-4</v>
      </c>
      <c r="AS906" s="120">
        <f t="shared" si="188"/>
        <v>0.12602921597874017</v>
      </c>
      <c r="AT906" s="120">
        <f t="shared" si="189"/>
        <v>0.15474434175429408</v>
      </c>
      <c r="AU906" s="120">
        <f t="shared" si="190"/>
        <v>0.15060894078022558</v>
      </c>
      <c r="AV906" s="120">
        <f t="shared" si="191"/>
        <v>4.1489255554252258E-2</v>
      </c>
      <c r="AW906" s="120">
        <f t="shared" si="192"/>
        <v>0.20006969517251436</v>
      </c>
      <c r="AX906" s="120">
        <f t="shared" si="193"/>
        <v>1</v>
      </c>
      <c r="AY906" s="120">
        <f>SUMPRODUCT(AN906:AW906,幕後結果_最佳化!$Z$1005:$AI$1005)</f>
        <v>0.15524035240427461</v>
      </c>
      <c r="AZ906" s="120">
        <f>(SUMPRODUCT(AN906:AW906,MMULT(AN906:AW906,幕後結果!$AB$9:$AK$18)))*252</f>
        <v>2.3313148497839185E-2</v>
      </c>
      <c r="BA906" s="120">
        <f t="shared" si="194"/>
        <v>0.15268643848698282</v>
      </c>
      <c r="BB906" s="115">
        <f t="shared" si="195"/>
        <v>0.73575854881081737</v>
      </c>
      <c r="BC906" s="53"/>
      <c r="BD906" s="53"/>
    </row>
    <row r="907" spans="1:56">
      <c r="A907" s="88">
        <v>906</v>
      </c>
      <c r="B907" s="116">
        <v>0.72124288136347969</v>
      </c>
      <c r="C907" s="116">
        <v>0.42976539630111388</v>
      </c>
      <c r="D907" s="116">
        <v>0.49523525590942263</v>
      </c>
      <c r="E907" s="116">
        <v>0.78184607558262265</v>
      </c>
      <c r="F907" s="116">
        <v>0.77183139145649937</v>
      </c>
      <c r="G907" s="116">
        <v>0.87449083880670253</v>
      </c>
      <c r="H907" s="116">
        <v>0.78814231798705792</v>
      </c>
      <c r="I907" s="116">
        <v>0.61047351870943589</v>
      </c>
      <c r="J907" s="116">
        <v>0.3922125208197258</v>
      </c>
      <c r="K907" s="97">
        <v>0.91677568929988351</v>
      </c>
      <c r="L907" s="98"/>
      <c r="M907" s="99">
        <v>906</v>
      </c>
      <c r="N907" s="119">
        <v>0.58653769608062378</v>
      </c>
      <c r="O907" s="119">
        <v>-0.17697147875409203</v>
      </c>
      <c r="P907" s="119">
        <v>-1.1943726220004574E-2</v>
      </c>
      <c r="Q907" s="119">
        <v>0.77844308239900917</v>
      </c>
      <c r="R907" s="119">
        <v>0.74489166037839205</v>
      </c>
      <c r="S907" s="119">
        <v>1.1478794750769843</v>
      </c>
      <c r="T907" s="119">
        <v>0.79999211774618795</v>
      </c>
      <c r="U907" s="116">
        <v>0.28055339970994247</v>
      </c>
      <c r="V907" s="116">
        <v>-0.2735570535878003</v>
      </c>
      <c r="W907" s="91">
        <v>1.3837055894038297</v>
      </c>
      <c r="X907" s="53"/>
      <c r="Y907" s="92">
        <v>906</v>
      </c>
      <c r="Z907" s="116">
        <f>(幕後結果!$AB$2+幕後結果!$AB$4*幕後結果_最佳化!$N1908)*12/3</f>
        <v>1.2011841524897311</v>
      </c>
      <c r="AA907" s="116">
        <f>(幕後結果!$AC$2+幕後結果!$AC$4*幕後結果_最佳化!$O1908)*12/3</f>
        <v>0.13090701697263579</v>
      </c>
      <c r="AB907" s="116">
        <f>(幕後結果!$AD$2+幕後結果!$AD$4*幕後結果_最佳化!$P1908)*12/3</f>
        <v>0.13430704869459123</v>
      </c>
      <c r="AC907" s="116">
        <f>(幕後結果!$AE$2+幕後結果!$AE$4*幕後結果_最佳化!$Q1908)*12/3</f>
        <v>0.71203636910572543</v>
      </c>
      <c r="AD907" s="116">
        <f>(幕後結果!$AF$2+幕後結果!$AF$4*幕後結果_最佳化!$R1908)*12/3</f>
        <v>9.3134264536602784E-2</v>
      </c>
      <c r="AE907" s="116">
        <f>(幕後結果!$AG$2+幕後結果!$AG$4*幕後結果_最佳化!$S1908)*12/3</f>
        <v>1.4572210052699972</v>
      </c>
      <c r="AF907" s="116">
        <f>(幕後結果!$AH$2+幕後結果!$AH$4*幕後結果_最佳化!$T1908)*12/3</f>
        <v>0.46376295074221857</v>
      </c>
      <c r="AG907" s="116">
        <f>(幕後結果!$AI$2+幕後結果!$AI$4*幕後結果_最佳化!$U1908)*12/3</f>
        <v>0.40871382124969263</v>
      </c>
      <c r="AH907" s="116">
        <f>(幕後結果!$AJ$2+幕後結果!$AJ$4*幕後結果_最佳化!$V1908)*12/3</f>
        <v>9.1083974132729284E-2</v>
      </c>
      <c r="AI907" s="93">
        <f>(幕後結果!$AK$2+幕後結果!$AK$4*幕後結果_最佳化!$W1908)*12/3</f>
        <v>1.3719546711884689</v>
      </c>
      <c r="AJ907" s="53"/>
      <c r="AK907" s="53"/>
      <c r="AL907" s="53"/>
      <c r="AM907" s="101">
        <v>906</v>
      </c>
      <c r="AN907" s="120">
        <f t="shared" si="183"/>
        <v>2.1656986466504612E-2</v>
      </c>
      <c r="AO907" s="120">
        <f t="shared" si="184"/>
        <v>8.681801343250177E-2</v>
      </c>
      <c r="AP907" s="120">
        <f t="shared" si="185"/>
        <v>2.4283512868241926E-2</v>
      </c>
      <c r="AQ907" s="120">
        <f t="shared" si="186"/>
        <v>0.11473444341580494</v>
      </c>
      <c r="AR907" s="120">
        <f t="shared" si="187"/>
        <v>6.2536783566711218E-3</v>
      </c>
      <c r="AS907" s="120">
        <f t="shared" si="188"/>
        <v>0.14844484602964497</v>
      </c>
      <c r="AT907" s="120">
        <f t="shared" si="189"/>
        <v>0.15589541327365922</v>
      </c>
      <c r="AU907" s="120">
        <f t="shared" si="190"/>
        <v>0.14992059355567264</v>
      </c>
      <c r="AV907" s="120">
        <f t="shared" si="191"/>
        <v>0.15962582262353997</v>
      </c>
      <c r="AW907" s="120">
        <f t="shared" si="192"/>
        <v>0.13236668997775886</v>
      </c>
      <c r="AX907" s="120">
        <f t="shared" si="193"/>
        <v>1</v>
      </c>
      <c r="AY907" s="120">
        <f>SUMPRODUCT(AN907:AW907,幕後結果_最佳化!$Z$1005:$AI$1005)</f>
        <v>0.10889010155913666</v>
      </c>
      <c r="AZ907" s="120">
        <f>(SUMPRODUCT(AN907:AW907,MMULT(AN907:AW907,幕後結果!$AB$9:$AK$18)))*252</f>
        <v>2.139955458656264E-2</v>
      </c>
      <c r="BA907" s="120">
        <f t="shared" si="194"/>
        <v>0.14628586598356877</v>
      </c>
      <c r="BB907" s="115">
        <f t="shared" si="195"/>
        <v>0.45110374208365994</v>
      </c>
      <c r="BC907" s="53"/>
      <c r="BD907" s="53"/>
    </row>
    <row r="908" spans="1:56">
      <c r="A908" s="88">
        <v>907</v>
      </c>
      <c r="B908" s="116">
        <v>0.23072382766089139</v>
      </c>
      <c r="C908" s="116">
        <v>0.11839799026957665</v>
      </c>
      <c r="D908" s="116">
        <v>0.1749792906377392</v>
      </c>
      <c r="E908" s="116">
        <v>0.93004510896175518</v>
      </c>
      <c r="F908" s="116">
        <v>0.86449297238961331</v>
      </c>
      <c r="G908" s="116">
        <v>1.0457786774286548E-2</v>
      </c>
      <c r="H908" s="116">
        <v>0.55219698393527716</v>
      </c>
      <c r="I908" s="116">
        <v>0.55010987924970411</v>
      </c>
      <c r="J908" s="116">
        <v>0.47302280242028116</v>
      </c>
      <c r="K908" s="97">
        <v>0.15575731946140015</v>
      </c>
      <c r="L908" s="98"/>
      <c r="M908" s="99">
        <v>907</v>
      </c>
      <c r="N908" s="119">
        <v>-0.73646517213233798</v>
      </c>
      <c r="O908" s="119">
        <v>-1.1830332235784133</v>
      </c>
      <c r="P908" s="119">
        <v>-0.93466963291337424</v>
      </c>
      <c r="Q908" s="119">
        <v>1.4761270738322834</v>
      </c>
      <c r="R908" s="119">
        <v>1.1007302990444998</v>
      </c>
      <c r="S908" s="119">
        <v>-2.3095050180354431</v>
      </c>
      <c r="T908" s="119">
        <v>0.13121398632586234</v>
      </c>
      <c r="U908" s="116">
        <v>0.12593896134062024</v>
      </c>
      <c r="V908" s="116">
        <v>-6.7673424670629562E-2</v>
      </c>
      <c r="W908" s="91">
        <v>-1.0120489717546433</v>
      </c>
      <c r="X908" s="53"/>
      <c r="Y908" s="92">
        <v>907</v>
      </c>
      <c r="Z908" s="116">
        <f>(幕後結果!$AB$2+幕後結果!$AB$4*幕後結果_最佳化!$N1909)*12/3</f>
        <v>-0.91985026439347595</v>
      </c>
      <c r="AA908" s="116">
        <f>(幕後結果!$AC$2+幕後結果!$AC$4*幕後結果_最佳化!$O1909)*12/3</f>
        <v>-0.52269930320398983</v>
      </c>
      <c r="AB908" s="116">
        <f>(幕後結果!$AD$2+幕後結果!$AD$4*幕後結果_最佳化!$P1909)*12/3</f>
        <v>-0.90872392102102417</v>
      </c>
      <c r="AC908" s="116">
        <f>(幕後結果!$AE$2+幕後結果!$AE$4*幕後結果_最佳化!$Q1909)*12/3</f>
        <v>0.85010818243792352</v>
      </c>
      <c r="AD908" s="116">
        <f>(幕後結果!$AF$2+幕後結果!$AF$4*幕後結果_最佳化!$R1909)*12/3</f>
        <v>-1.8632373020612381E-2</v>
      </c>
      <c r="AE908" s="116">
        <f>(幕後結果!$AG$2+幕後結果!$AG$4*幕後結果_最佳化!$S1909)*12/3</f>
        <v>-0.75914657561760579</v>
      </c>
      <c r="AF908" s="116">
        <f>(幕後結果!$AH$2+幕後結果!$AH$4*幕後結果_最佳化!$T1909)*12/3</f>
        <v>-9.434539267183821E-2</v>
      </c>
      <c r="AG908" s="116">
        <f>(幕後結果!$AI$2+幕後結果!$AI$4*幕後結果_最佳化!$U1909)*12/3</f>
        <v>-0.1730232401732926</v>
      </c>
      <c r="AH908" s="116">
        <f>(幕後結果!$AJ$2+幕後結果!$AJ$4*幕後結果_最佳化!$V1909)*12/3</f>
        <v>-0.46237049972594874</v>
      </c>
      <c r="AI908" s="93">
        <f>(幕後結果!$AK$2+幕後結果!$AK$4*幕後結果_最佳化!$W1909)*12/3</f>
        <v>-0.46113262903083047</v>
      </c>
      <c r="AJ908" s="53"/>
      <c r="AK908" s="53"/>
      <c r="AL908" s="53"/>
      <c r="AM908" s="101">
        <v>907</v>
      </c>
      <c r="AN908" s="120">
        <f t="shared" si="183"/>
        <v>1.3001257229641938E-2</v>
      </c>
      <c r="AO908" s="120">
        <f t="shared" si="184"/>
        <v>0.16150886448820376</v>
      </c>
      <c r="AP908" s="120">
        <f t="shared" si="185"/>
        <v>9.4535429500480619E-2</v>
      </c>
      <c r="AQ908" s="120">
        <f t="shared" si="186"/>
        <v>0.14684293893526165</v>
      </c>
      <c r="AR908" s="120">
        <f t="shared" si="187"/>
        <v>5.5905837678936865E-2</v>
      </c>
      <c r="AS908" s="120">
        <f t="shared" si="188"/>
        <v>0.15484141907474075</v>
      </c>
      <c r="AT908" s="120">
        <f t="shared" si="189"/>
        <v>7.952020665334783E-2</v>
      </c>
      <c r="AU908" s="120">
        <f t="shared" si="190"/>
        <v>0.14627521682633529</v>
      </c>
      <c r="AV908" s="120">
        <f t="shared" si="191"/>
        <v>7.46267046061901E-2</v>
      </c>
      <c r="AW908" s="120">
        <f t="shared" si="192"/>
        <v>7.2942125006861175E-2</v>
      </c>
      <c r="AX908" s="120">
        <f t="shared" si="193"/>
        <v>1</v>
      </c>
      <c r="AY908" s="120">
        <f>SUMPRODUCT(AN908:AW908,幕後結果_最佳化!$Z$1005:$AI$1005)</f>
        <v>0.11933412714086308</v>
      </c>
      <c r="AZ908" s="120">
        <f>(SUMPRODUCT(AN908:AW908,MMULT(AN908:AW908,幕後結果!$AB$9:$AK$18)))*252</f>
        <v>2.1079314324957989E-2</v>
      </c>
      <c r="BA908" s="120">
        <f t="shared" si="194"/>
        <v>0.14518716997365155</v>
      </c>
      <c r="BB908" s="115">
        <f t="shared" si="195"/>
        <v>0.52645235219292652</v>
      </c>
      <c r="BC908" s="53"/>
      <c r="BD908" s="53"/>
    </row>
    <row r="909" spans="1:56">
      <c r="A909" s="88">
        <v>908</v>
      </c>
      <c r="B909" s="116">
        <v>0.53665502897242523</v>
      </c>
      <c r="C909" s="116">
        <v>0.76693130857730329</v>
      </c>
      <c r="D909" s="116">
        <v>0.3456268296120617</v>
      </c>
      <c r="E909" s="116">
        <v>0.19422608922819684</v>
      </c>
      <c r="F909" s="116">
        <v>0.80706963020464451</v>
      </c>
      <c r="G909" s="116">
        <v>0.96256623051876966</v>
      </c>
      <c r="H909" s="116">
        <v>0.87740288290767765</v>
      </c>
      <c r="I909" s="116">
        <v>0.70408140481917658</v>
      </c>
      <c r="J909" s="116">
        <v>0.16901764288465126</v>
      </c>
      <c r="K909" s="97">
        <v>0.51245330771472064</v>
      </c>
      <c r="L909" s="98"/>
      <c r="M909" s="99">
        <v>908</v>
      </c>
      <c r="N909" s="119">
        <v>9.2010191803875443E-2</v>
      </c>
      <c r="O909" s="119">
        <v>0.7287781442027137</v>
      </c>
      <c r="P909" s="119">
        <v>-0.39715432814724483</v>
      </c>
      <c r="Q909" s="119">
        <v>-0.86242774463109328</v>
      </c>
      <c r="R909" s="119">
        <v>0.86714833576524364</v>
      </c>
      <c r="S909" s="119">
        <v>1.7812749850633969</v>
      </c>
      <c r="T909" s="119">
        <v>1.1621015099293148</v>
      </c>
      <c r="U909" s="116">
        <v>0.53617560698736355</v>
      </c>
      <c r="V909" s="116">
        <v>-0.95805448336915133</v>
      </c>
      <c r="W909" s="91">
        <v>3.1220884548624681E-2</v>
      </c>
      <c r="X909" s="53"/>
      <c r="Y909" s="92">
        <v>908</v>
      </c>
      <c r="Z909" s="116">
        <f>(幕後結果!$AB$2+幕後結果!$AB$4*幕後結果_最佳化!$N1910)*12/3</f>
        <v>0.40835907110260655</v>
      </c>
      <c r="AA909" s="116">
        <f>(幕後結果!$AC$2+幕後結果!$AC$4*幕後結果_最佳化!$O1910)*12/3</f>
        <v>0.80620381265314844</v>
      </c>
      <c r="AB909" s="116">
        <f>(幕後結果!$AD$2+幕後結果!$AD$4*幕後結果_最佳化!$P1910)*12/3</f>
        <v>-0.20221459403054384</v>
      </c>
      <c r="AC909" s="116">
        <f>(幕後結果!$AE$2+幕後結果!$AE$4*幕後結果_最佳化!$Q1910)*12/3</f>
        <v>-0.56537334802796946</v>
      </c>
      <c r="AD909" s="116">
        <f>(幕後結果!$AF$2+幕後結果!$AF$4*幕後結果_最佳化!$R1910)*12/3</f>
        <v>1.5131751095329493E-2</v>
      </c>
      <c r="AE909" s="116">
        <f>(幕後結果!$AG$2+幕後結果!$AG$4*幕後結果_最佳化!$S1910)*12/3</f>
        <v>1.4045391766937199</v>
      </c>
      <c r="AF909" s="116">
        <f>(幕後結果!$AH$2+幕後結果!$AH$4*幕後結果_最佳化!$T1910)*12/3</f>
        <v>0.62421435696569572</v>
      </c>
      <c r="AG909" s="116">
        <f>(幕後結果!$AI$2+幕後結果!$AI$4*幕後結果_最佳化!$U1910)*12/3</f>
        <v>0.60159192361709102</v>
      </c>
      <c r="AH909" s="116">
        <f>(幕後結果!$AJ$2+幕後結果!$AJ$4*幕後結果_最佳化!$V1910)*12/3</f>
        <v>-0.21101871859732038</v>
      </c>
      <c r="AI909" s="93">
        <f>(幕後結果!$AK$2+幕後結果!$AK$4*幕後結果_最佳化!$W1910)*12/3</f>
        <v>0.40106331014188185</v>
      </c>
      <c r="AJ909" s="53"/>
      <c r="AK909" s="53"/>
      <c r="AL909" s="53"/>
      <c r="AM909" s="101">
        <v>908</v>
      </c>
      <c r="AN909" s="120">
        <f t="shared" si="183"/>
        <v>0.14488093028511467</v>
      </c>
      <c r="AO909" s="120">
        <f t="shared" si="184"/>
        <v>5.614928416077531E-2</v>
      </c>
      <c r="AP909" s="120">
        <f t="shared" si="185"/>
        <v>3.0838043769070411E-2</v>
      </c>
      <c r="AQ909" s="120">
        <f t="shared" si="186"/>
        <v>0.13898036330286459</v>
      </c>
      <c r="AR909" s="120">
        <f t="shared" si="187"/>
        <v>9.5039911059746643E-2</v>
      </c>
      <c r="AS909" s="120">
        <f t="shared" si="188"/>
        <v>0.19988731824145642</v>
      </c>
      <c r="AT909" s="120">
        <f t="shared" si="189"/>
        <v>6.4965313476617062E-2</v>
      </c>
      <c r="AU909" s="120">
        <f t="shared" si="190"/>
        <v>0.17183237596279829</v>
      </c>
      <c r="AV909" s="120">
        <f t="shared" si="191"/>
        <v>3.1521817374494443E-2</v>
      </c>
      <c r="AW909" s="120">
        <f t="shared" si="192"/>
        <v>6.5904642367062241E-2</v>
      </c>
      <c r="AX909" s="120">
        <f t="shared" si="193"/>
        <v>1</v>
      </c>
      <c r="AY909" s="120">
        <f>SUMPRODUCT(AN909:AW909,幕後結果_最佳化!$Z$1005:$AI$1005)</f>
        <v>0.14303282838548675</v>
      </c>
      <c r="AZ909" s="120">
        <f>(SUMPRODUCT(AN909:AW909,MMULT(AN909:AW909,幕後結果!$AB$9:$AK$18)))*252</f>
        <v>3.190547633224658E-2</v>
      </c>
      <c r="BA909" s="120">
        <f t="shared" si="194"/>
        <v>0.17862104112406965</v>
      </c>
      <c r="BB909" s="115">
        <f t="shared" si="195"/>
        <v>0.56058809060425752</v>
      </c>
      <c r="BC909" s="53"/>
      <c r="BD909" s="53"/>
    </row>
    <row r="910" spans="1:56">
      <c r="A910" s="88">
        <v>909</v>
      </c>
      <c r="B910" s="116">
        <v>0.51057320964009856</v>
      </c>
      <c r="C910" s="116">
        <v>0.94270801471424126</v>
      </c>
      <c r="D910" s="116">
        <v>4.6741599047993576E-2</v>
      </c>
      <c r="E910" s="116">
        <v>0.88151266126398831</v>
      </c>
      <c r="F910" s="116">
        <v>0.34668982835083462</v>
      </c>
      <c r="G910" s="116">
        <v>0.70984125171825996</v>
      </c>
      <c r="H910" s="116">
        <v>0.3722701951018943</v>
      </c>
      <c r="I910" s="116">
        <v>0.82095417289819883</v>
      </c>
      <c r="J910" s="116">
        <v>0.80424613767269371</v>
      </c>
      <c r="K910" s="97">
        <v>0.40057998544488171</v>
      </c>
      <c r="L910" s="98"/>
      <c r="M910" s="99">
        <v>909</v>
      </c>
      <c r="N910" s="119">
        <v>2.6506209695458218E-2</v>
      </c>
      <c r="O910" s="119">
        <v>1.5779200831671842</v>
      </c>
      <c r="P910" s="119">
        <v>-1.6773032463100732</v>
      </c>
      <c r="Q910" s="119">
        <v>1.1825824343949118</v>
      </c>
      <c r="R910" s="119">
        <v>-0.39427278102100155</v>
      </c>
      <c r="S910" s="119">
        <v>0.55292101509978608</v>
      </c>
      <c r="T910" s="119">
        <v>-0.32584663865413016</v>
      </c>
      <c r="U910" s="116">
        <v>0.91900749065321774</v>
      </c>
      <c r="V910" s="116">
        <v>0.85688630044771008</v>
      </c>
      <c r="W910" s="91">
        <v>-0.25184616718557001</v>
      </c>
      <c r="X910" s="53"/>
      <c r="Y910" s="92">
        <v>909</v>
      </c>
      <c r="Z910" s="116">
        <f>(幕後結果!$AB$2+幕後結果!$AB$4*幕後結果_最佳化!$N1911)*12/3</f>
        <v>0.3033432742113103</v>
      </c>
      <c r="AA910" s="116">
        <f>(幕後結果!$AC$2+幕後結果!$AC$4*幕後結果_最佳化!$O1911)*12/3</f>
        <v>1.4187808040918775</v>
      </c>
      <c r="AB910" s="116">
        <f>(幕後結果!$AD$2+幕後結果!$AD$4*幕後結果_最佳化!$P1911)*12/3</f>
        <v>-1.1475965045528889</v>
      </c>
      <c r="AC910" s="116">
        <f>(幕後結果!$AE$2+幕後結果!$AE$4*幕後結果_最佳化!$Q1911)*12/3</f>
        <v>0.81160086252433261</v>
      </c>
      <c r="AD910" s="116">
        <f>(幕後結果!$AF$2+幕後結果!$AF$4*幕後結果_最佳化!$R1911)*12/3</f>
        <v>-0.84626484835433136</v>
      </c>
      <c r="AE910" s="116">
        <f>(幕後結果!$AG$2+幕後結果!$AG$4*幕後結果_最佳化!$S1911)*12/3</f>
        <v>1.2024084611620771</v>
      </c>
      <c r="AF910" s="116">
        <f>(幕後結果!$AH$2+幕後結果!$AH$4*幕後結果_最佳化!$T1911)*12/3</f>
        <v>-9.9259960733817099E-2</v>
      </c>
      <c r="AG910" s="116">
        <f>(幕後結果!$AI$2+幕後結果!$AI$4*幕後結果_最佳化!$U1911)*12/3</f>
        <v>0.65246765459678002</v>
      </c>
      <c r="AH910" s="116">
        <f>(幕後結果!$AJ$2+幕後結果!$AJ$4*幕後結果_最佳化!$V1911)*12/3</f>
        <v>7.6599999468205227E-2</v>
      </c>
      <c r="AI910" s="93">
        <f>(幕後結果!$AK$2+幕後結果!$AK$4*幕後結果_最佳化!$W1911)*12/3</f>
        <v>0.1734577540393174</v>
      </c>
      <c r="AJ910" s="53"/>
      <c r="AK910" s="53"/>
      <c r="AL910" s="53"/>
      <c r="AM910" s="101">
        <v>909</v>
      </c>
      <c r="AN910" s="120">
        <f t="shared" si="183"/>
        <v>0.14297059204315676</v>
      </c>
      <c r="AO910" s="120">
        <f t="shared" si="184"/>
        <v>9.5950111346809492E-3</v>
      </c>
      <c r="AP910" s="120">
        <f t="shared" si="185"/>
        <v>2.1151204096547985E-2</v>
      </c>
      <c r="AQ910" s="120">
        <f t="shared" si="186"/>
        <v>6.9442212753194538E-2</v>
      </c>
      <c r="AR910" s="120">
        <f t="shared" si="187"/>
        <v>0.260417751367094</v>
      </c>
      <c r="AS910" s="120">
        <f t="shared" si="188"/>
        <v>2.8814345109122338E-2</v>
      </c>
      <c r="AT910" s="120">
        <f t="shared" si="189"/>
        <v>5.8010015911465963E-2</v>
      </c>
      <c r="AU910" s="120">
        <f t="shared" si="190"/>
        <v>0.18300232283103746</v>
      </c>
      <c r="AV910" s="120">
        <f t="shared" si="191"/>
        <v>0.19711484979345389</v>
      </c>
      <c r="AW910" s="120">
        <f t="shared" si="192"/>
        <v>2.9481694960246087E-2</v>
      </c>
      <c r="AX910" s="120">
        <f t="shared" si="193"/>
        <v>1</v>
      </c>
      <c r="AY910" s="120">
        <f>SUMPRODUCT(AN910:AW910,幕後結果_最佳化!$Z$1005:$AI$1005)</f>
        <v>-9.3471687184384519E-2</v>
      </c>
      <c r="AZ910" s="120">
        <f>(SUMPRODUCT(AN910:AW910,MMULT(AN910:AW910,幕後結果!$AB$9:$AK$18)))*252</f>
        <v>3.3400592924274393E-2</v>
      </c>
      <c r="BA910" s="120">
        <f t="shared" si="194"/>
        <v>0.18275829098641297</v>
      </c>
      <c r="BB910" s="115">
        <f t="shared" si="195"/>
        <v>-0.74618604960867674</v>
      </c>
      <c r="BC910" s="53"/>
      <c r="BD910" s="53"/>
    </row>
    <row r="911" spans="1:56">
      <c r="A911" s="88">
        <v>910</v>
      </c>
      <c r="B911" s="116">
        <v>0.83761861389146985</v>
      </c>
      <c r="C911" s="116">
        <v>0.66824614403063221</v>
      </c>
      <c r="D911" s="116">
        <v>0.9184013571770937</v>
      </c>
      <c r="E911" s="116">
        <v>0.5922409555417274</v>
      </c>
      <c r="F911" s="116">
        <v>0.7963703979714154</v>
      </c>
      <c r="G911" s="116">
        <v>0.49391962750250107</v>
      </c>
      <c r="H911" s="116">
        <v>0.20925998589006567</v>
      </c>
      <c r="I911" s="116">
        <v>0.23937707853134693</v>
      </c>
      <c r="J911" s="116">
        <v>0.26624182886928049</v>
      </c>
      <c r="K911" s="97">
        <v>0.19865083626584412</v>
      </c>
      <c r="L911" s="98"/>
      <c r="M911" s="99">
        <v>910</v>
      </c>
      <c r="N911" s="119">
        <v>0.98471766701371632</v>
      </c>
      <c r="O911" s="119">
        <v>0.4350753819057524</v>
      </c>
      <c r="P911" s="119">
        <v>1.3943985502936753</v>
      </c>
      <c r="Q911" s="119">
        <v>0.23331335504763562</v>
      </c>
      <c r="R911" s="119">
        <v>0.8287264698190101</v>
      </c>
      <c r="S911" s="119">
        <v>-1.5241823748074318E-2</v>
      </c>
      <c r="T911" s="119">
        <v>-0.80899161080732396</v>
      </c>
      <c r="U911" s="116">
        <v>-0.70830776341306145</v>
      </c>
      <c r="V911" s="116">
        <v>-0.62421917187948694</v>
      </c>
      <c r="W911" s="91">
        <v>-0.84645014894125237</v>
      </c>
      <c r="X911" s="53"/>
      <c r="Y911" s="92">
        <v>910</v>
      </c>
      <c r="Z911" s="116">
        <f>(幕後結果!$AB$2+幕後結果!$AB$4*幕後結果_最佳化!$N1912)*12/3</f>
        <v>1.8395451438029395</v>
      </c>
      <c r="AA911" s="116">
        <f>(幕後結果!$AC$2+幕後結果!$AC$4*幕後結果_最佳化!$O1912)*12/3</f>
        <v>0.54949072297435464</v>
      </c>
      <c r="AB911" s="116">
        <f>(幕後結果!$AD$2+幕後結果!$AD$4*幕後結果_最佳化!$P1912)*12/3</f>
        <v>1.3398834554406094</v>
      </c>
      <c r="AC911" s="116">
        <f>(幕後結果!$AE$2+幕後結果!$AE$4*幕後結果_最佳化!$Q1912)*12/3</f>
        <v>0.58852213746428594</v>
      </c>
      <c r="AD911" s="116">
        <f>(幕後結果!$AF$2+幕後結果!$AF$4*幕後結果_最佳化!$R1912)*12/3</f>
        <v>0.36549972370632239</v>
      </c>
      <c r="AE911" s="116">
        <f>(幕後結果!$AG$2+幕後結果!$AG$4*幕後結果_最佳化!$S1912)*12/3</f>
        <v>0.79942813100906862</v>
      </c>
      <c r="AF911" s="116">
        <f>(幕後結果!$AH$2+幕後結果!$AH$4*幕後結果_最佳化!$T1912)*12/3</f>
        <v>-0.16086808110049308</v>
      </c>
      <c r="AG911" s="116">
        <f>(幕後結果!$AI$2+幕後結果!$AI$4*幕後結果_最佳化!$U1912)*12/3</f>
        <v>-1.5522704474296878E-2</v>
      </c>
      <c r="AH911" s="116">
        <f>(幕後結果!$AJ$2+幕後結果!$AJ$4*幕後結果_最佳化!$V1912)*12/3</f>
        <v>-0.25344646806856486</v>
      </c>
      <c r="AI911" s="93">
        <f>(幕後結果!$AK$2+幕後結果!$AK$4*幕後結果_最佳化!$W1912)*12/3</f>
        <v>-8.6443921183644135E-2</v>
      </c>
      <c r="AJ911" s="53"/>
      <c r="AK911" s="53"/>
      <c r="AL911" s="53"/>
      <c r="AM911" s="101">
        <v>910</v>
      </c>
      <c r="AN911" s="120">
        <f t="shared" si="183"/>
        <v>0.10492371311504839</v>
      </c>
      <c r="AO911" s="120">
        <f t="shared" si="184"/>
        <v>5.3950681137032476E-2</v>
      </c>
      <c r="AP911" s="120">
        <f t="shared" si="185"/>
        <v>0.15967573027039894</v>
      </c>
      <c r="AQ911" s="120">
        <f t="shared" si="186"/>
        <v>6.4572431106861936E-2</v>
      </c>
      <c r="AR911" s="120">
        <f t="shared" si="187"/>
        <v>1.1925577708611107E-2</v>
      </c>
      <c r="AS911" s="120">
        <f t="shared" si="188"/>
        <v>4.6273015313667488E-2</v>
      </c>
      <c r="AT911" s="120">
        <f t="shared" si="189"/>
        <v>0.15968317387116571</v>
      </c>
      <c r="AU911" s="120">
        <f t="shared" si="190"/>
        <v>0.10010324338269583</v>
      </c>
      <c r="AV911" s="120">
        <f t="shared" si="191"/>
        <v>0.14243104695205083</v>
      </c>
      <c r="AW911" s="120">
        <f t="shared" si="192"/>
        <v>0.15646138714246743</v>
      </c>
      <c r="AX911" s="120">
        <f t="shared" si="193"/>
        <v>1.0000000000000002</v>
      </c>
      <c r="AY911" s="120">
        <f>SUMPRODUCT(AN911:AW911,幕後結果_最佳化!$Z$1005:$AI$1005)</f>
        <v>7.2305784782566898E-2</v>
      </c>
      <c r="AZ911" s="120">
        <f>(SUMPRODUCT(AN911:AW911,MMULT(AN911:AW911,幕後結果!$AB$9:$AK$18)))*252</f>
        <v>2.9327610911148976E-2</v>
      </c>
      <c r="BA911" s="120">
        <f t="shared" si="194"/>
        <v>0.17125306102709223</v>
      </c>
      <c r="BB911" s="115">
        <f t="shared" si="195"/>
        <v>0.17170954262776594</v>
      </c>
      <c r="BC911" s="53"/>
      <c r="BD911" s="53"/>
    </row>
    <row r="912" spans="1:56">
      <c r="A912" s="88">
        <v>911</v>
      </c>
      <c r="B912" s="116">
        <v>0.874628787631619</v>
      </c>
      <c r="C912" s="116">
        <v>0.51396960378849643</v>
      </c>
      <c r="D912" s="116">
        <v>0.76112710771458536</v>
      </c>
      <c r="E912" s="116">
        <v>0.75920259560896386</v>
      </c>
      <c r="F912" s="116">
        <v>0.58365892821125676</v>
      </c>
      <c r="G912" s="116">
        <v>0.56233900706278805</v>
      </c>
      <c r="H912" s="116">
        <v>0.93451666982407144</v>
      </c>
      <c r="I912" s="116">
        <v>0.84739572567509702</v>
      </c>
      <c r="J912" s="116">
        <v>0.9853566565036056</v>
      </c>
      <c r="K912" s="97">
        <v>0.89364701244251643</v>
      </c>
      <c r="L912" s="98"/>
      <c r="M912" s="99">
        <v>911</v>
      </c>
      <c r="N912" s="119">
        <v>1.1485479632350173</v>
      </c>
      <c r="O912" s="119">
        <v>3.5023762922326875E-2</v>
      </c>
      <c r="P912" s="119">
        <v>0.70993283983799704</v>
      </c>
      <c r="Q912" s="119">
        <v>0.70373983365520942</v>
      </c>
      <c r="R912" s="119">
        <v>0.21126288395226389</v>
      </c>
      <c r="S912" s="119">
        <v>0.1569021240118097</v>
      </c>
      <c r="T912" s="119">
        <v>1.5103009072438685</v>
      </c>
      <c r="U912" s="116">
        <v>1.0253277874340248</v>
      </c>
      <c r="V912" s="116">
        <v>2.179605901305818</v>
      </c>
      <c r="W912" s="91">
        <v>1.2461591437637978</v>
      </c>
      <c r="X912" s="53"/>
      <c r="Y912" s="92">
        <v>911</v>
      </c>
      <c r="Z912" s="116">
        <f>(幕後結果!$AB$2+幕後結果!$AB$4*幕後結果_最佳化!$N1913)*12/3</f>
        <v>2.1021974064415834</v>
      </c>
      <c r="AA912" s="116">
        <f>(幕後結果!$AC$2+幕後結果!$AC$4*幕後結果_最佳化!$O1913)*12/3</f>
        <v>0.25403870922363125</v>
      </c>
      <c r="AB912" s="116">
        <f>(幕後結果!$AD$2+幕後結果!$AD$4*幕後結果_最佳化!$P1913)*12/3</f>
        <v>0.81787091867092021</v>
      </c>
      <c r="AC912" s="116">
        <f>(幕後結果!$AE$2+幕後結果!$AE$4*幕後結果_最佳化!$Q1913)*12/3</f>
        <v>0.84669031567874276</v>
      </c>
      <c r="AD912" s="116">
        <f>(幕後結果!$AF$2+幕後結果!$AF$4*幕後結果_最佳化!$R1913)*12/3</f>
        <v>-2.7654510186382653E-2</v>
      </c>
      <c r="AE912" s="116">
        <f>(幕後結果!$AG$2+幕後結果!$AG$4*幕後結果_最佳化!$S1913)*12/3</f>
        <v>0.98785652348372943</v>
      </c>
      <c r="AF912" s="116">
        <f>(幕後結果!$AH$2+幕後結果!$AH$4*幕後結果_最佳化!$T1913)*12/3</f>
        <v>0.87168448764193551</v>
      </c>
      <c r="AG912" s="116">
        <f>(幕後結果!$AI$2+幕後結果!$AI$4*幕後結果_最佳化!$U1913)*12/3</f>
        <v>0.54172538439760232</v>
      </c>
      <c r="AH912" s="116">
        <f>(幕後結果!$AJ$2+幕後結果!$AJ$4*幕後結果_最佳化!$V1913)*12/3</f>
        <v>1.4213794060779616</v>
      </c>
      <c r="AI912" s="93">
        <f>(幕後結果!$AK$2+幕後結果!$AK$4*幕後結果_最佳化!$W1913)*12/3</f>
        <v>2.0228580108659715</v>
      </c>
      <c r="AJ912" s="53"/>
      <c r="AK912" s="53"/>
      <c r="AL912" s="53"/>
      <c r="AM912" s="101">
        <v>911</v>
      </c>
      <c r="AN912" s="120">
        <f t="shared" si="183"/>
        <v>0.1179709235793993</v>
      </c>
      <c r="AO912" s="120">
        <f t="shared" si="184"/>
        <v>3.4884787086101106E-2</v>
      </c>
      <c r="AP912" s="120">
        <f t="shared" si="185"/>
        <v>0.11495782905404237</v>
      </c>
      <c r="AQ912" s="120">
        <f t="shared" si="186"/>
        <v>0.16014260510521661</v>
      </c>
      <c r="AR912" s="120">
        <f t="shared" si="187"/>
        <v>6.1485500885556611E-3</v>
      </c>
      <c r="AS912" s="120">
        <f t="shared" si="188"/>
        <v>7.6282193921202598E-2</v>
      </c>
      <c r="AT912" s="120">
        <f t="shared" si="189"/>
        <v>0.18884070957709187</v>
      </c>
      <c r="AU912" s="120">
        <f t="shared" si="190"/>
        <v>9.6425536626771058E-2</v>
      </c>
      <c r="AV912" s="120">
        <f t="shared" si="191"/>
        <v>3.9632389161605032E-2</v>
      </c>
      <c r="AW912" s="120">
        <f t="shared" si="192"/>
        <v>0.16471447580001433</v>
      </c>
      <c r="AX912" s="120">
        <f t="shared" si="193"/>
        <v>1</v>
      </c>
      <c r="AY912" s="120">
        <f>SUMPRODUCT(AN912:AW912,幕後結果_最佳化!$Z$1005:$AI$1005)</f>
        <v>0.12244096723716336</v>
      </c>
      <c r="AZ912" s="120">
        <f>(SUMPRODUCT(AN912:AW912,MMULT(AN912:AW912,幕後結果!$AB$9:$AK$18)))*252</f>
        <v>3.0339591376719856E-2</v>
      </c>
      <c r="BA912" s="120">
        <f t="shared" si="194"/>
        <v>0.17418263798874978</v>
      </c>
      <c r="BB912" s="115">
        <f t="shared" si="195"/>
        <v>0.45665267305402052</v>
      </c>
      <c r="BC912" s="53"/>
      <c r="BD912" s="53"/>
    </row>
    <row r="913" spans="1:56">
      <c r="A913" s="88">
        <v>912</v>
      </c>
      <c r="B913" s="116">
        <v>4.8305762684536679E-2</v>
      </c>
      <c r="C913" s="116">
        <v>0.12316408947588764</v>
      </c>
      <c r="D913" s="116">
        <v>0.39031007775233095</v>
      </c>
      <c r="E913" s="116">
        <v>0.15287898546688306</v>
      </c>
      <c r="F913" s="116">
        <v>0.39051882882526523</v>
      </c>
      <c r="G913" s="116">
        <v>0.59764072495317588</v>
      </c>
      <c r="H913" s="116">
        <v>0.12065620881372618</v>
      </c>
      <c r="I913" s="116">
        <v>0.83515188416397734</v>
      </c>
      <c r="J913" s="116">
        <v>0.26462605057439137</v>
      </c>
      <c r="K913" s="97">
        <v>0.79595270163286247</v>
      </c>
      <c r="L913" s="98"/>
      <c r="M913" s="99">
        <v>912</v>
      </c>
      <c r="N913" s="119">
        <v>-1.66150769194861</v>
      </c>
      <c r="O913" s="119">
        <v>-1.1593140938262316</v>
      </c>
      <c r="P913" s="119">
        <v>-0.27851095657905522</v>
      </c>
      <c r="Q913" s="119">
        <v>-1.0241636792190294</v>
      </c>
      <c r="R913" s="119">
        <v>-0.27796704346425122</v>
      </c>
      <c r="S913" s="119">
        <v>0.24724509180037482</v>
      </c>
      <c r="T913" s="119">
        <v>-1.1717127119203719</v>
      </c>
      <c r="U913" s="116">
        <v>0.97472592080199127</v>
      </c>
      <c r="V913" s="116">
        <v>-0.6291481027150384</v>
      </c>
      <c r="W913" s="91">
        <v>0.82725137714572294</v>
      </c>
      <c r="X913" s="53"/>
      <c r="Y913" s="92">
        <v>912</v>
      </c>
      <c r="Z913" s="116">
        <f>(幕後結果!$AB$2+幕後結果!$AB$4*幕後結果_最佳化!$N1914)*12/3</f>
        <v>-2.4028757881861056</v>
      </c>
      <c r="AA913" s="116">
        <f>(幕後結果!$AC$2+幕後結果!$AC$4*幕後結果_最佳化!$O1914)*12/3</f>
        <v>-0.45801486961538518</v>
      </c>
      <c r="AB913" s="116">
        <f>(幕後結果!$AD$2+幕後結果!$AD$4*幕後結果_最佳化!$P1914)*12/3</f>
        <v>-0.58549584344204253</v>
      </c>
      <c r="AC913" s="116">
        <f>(幕後結果!$AE$2+幕後結果!$AE$4*幕後結果_最佳化!$Q1914)*12/3</f>
        <v>-1.0392278095842826</v>
      </c>
      <c r="AD913" s="116">
        <f>(幕後結果!$AF$2+幕後結果!$AF$4*幕後結果_最佳化!$R1914)*12/3</f>
        <v>-0.86790316919584731</v>
      </c>
      <c r="AE913" s="116">
        <f>(幕後結果!$AG$2+幕後結果!$AG$4*幕後結果_最佳化!$S1914)*12/3</f>
        <v>0.14363695623056344</v>
      </c>
      <c r="AF913" s="116">
        <f>(幕後結果!$AH$2+幕後結果!$AH$4*幕後結果_最佳化!$T1914)*12/3</f>
        <v>-0.89117717119700812</v>
      </c>
      <c r="AG913" s="116">
        <f>(幕後結果!$AI$2+幕後結果!$AI$4*幕後結果_最佳化!$U1914)*12/3</f>
        <v>0.14521050021090048</v>
      </c>
      <c r="AH913" s="116">
        <f>(幕後結果!$AJ$2+幕後結果!$AJ$4*幕後結果_最佳化!$V1914)*12/3</f>
        <v>-0.98539460688388036</v>
      </c>
      <c r="AI913" s="93">
        <f>(幕後結果!$AK$2+幕後結果!$AK$4*幕後結果_最佳化!$W1914)*12/3</f>
        <v>0.32956431250346313</v>
      </c>
      <c r="AJ913" s="53"/>
      <c r="AK913" s="53"/>
      <c r="AL913" s="53"/>
      <c r="AM913" s="101">
        <v>912</v>
      </c>
      <c r="AN913" s="120">
        <f t="shared" si="183"/>
        <v>0.16930384709777233</v>
      </c>
      <c r="AO913" s="120">
        <f t="shared" si="184"/>
        <v>0.15740023445496346</v>
      </c>
      <c r="AP913" s="120">
        <f t="shared" si="185"/>
        <v>9.8291243913621068E-2</v>
      </c>
      <c r="AQ913" s="120">
        <f t="shared" si="186"/>
        <v>7.6712687557369139E-2</v>
      </c>
      <c r="AR913" s="120">
        <f t="shared" si="187"/>
        <v>0.15602139654954245</v>
      </c>
      <c r="AS913" s="120">
        <f t="shared" si="188"/>
        <v>0.11706503206822513</v>
      </c>
      <c r="AT913" s="120">
        <f t="shared" si="189"/>
        <v>5.9800174561389439E-2</v>
      </c>
      <c r="AU913" s="120">
        <f t="shared" si="190"/>
        <v>1.85043719034793E-2</v>
      </c>
      <c r="AV913" s="120">
        <f t="shared" si="191"/>
        <v>0.14436958603598524</v>
      </c>
      <c r="AW913" s="120">
        <f t="shared" si="192"/>
        <v>2.5314258576525851E-3</v>
      </c>
      <c r="AX913" s="120">
        <f t="shared" si="193"/>
        <v>1.0000000000000002</v>
      </c>
      <c r="AY913" s="120">
        <f>SUMPRODUCT(AN913:AW913,幕後結果_最佳化!$Z$1005:$AI$1005)</f>
        <v>5.386897788576573E-2</v>
      </c>
      <c r="AZ913" s="120">
        <f>(SUMPRODUCT(AN913:AW913,MMULT(AN913:AW913,幕後結果!$AB$9:$AK$18)))*252</f>
        <v>3.5419321692015587E-2</v>
      </c>
      <c r="BA913" s="120">
        <f t="shared" si="194"/>
        <v>0.18820021703498535</v>
      </c>
      <c r="BB913" s="115">
        <f t="shared" si="195"/>
        <v>5.8283555984032995E-2</v>
      </c>
      <c r="BC913" s="53"/>
      <c r="BD913" s="53"/>
    </row>
    <row r="914" spans="1:56">
      <c r="A914" s="88">
        <v>913</v>
      </c>
      <c r="B914" s="116">
        <v>0.49623732270297261</v>
      </c>
      <c r="C914" s="116">
        <v>0.76277676563013586</v>
      </c>
      <c r="D914" s="116">
        <v>0.55048784376439319</v>
      </c>
      <c r="E914" s="116">
        <v>0.95067150104986675</v>
      </c>
      <c r="F914" s="116">
        <v>0.49943968447139864</v>
      </c>
      <c r="G914" s="116">
        <v>0.29753853301977817</v>
      </c>
      <c r="H914" s="116">
        <v>0.19605856019820211</v>
      </c>
      <c r="I914" s="116">
        <v>0.58225865596552384</v>
      </c>
      <c r="J914" s="116">
        <v>7.9210943195228145E-2</v>
      </c>
      <c r="K914" s="97">
        <v>0.31557458107820535</v>
      </c>
      <c r="L914" s="98"/>
      <c r="M914" s="99">
        <v>913</v>
      </c>
      <c r="N914" s="119">
        <v>-9.4317731383291234E-3</v>
      </c>
      <c r="O914" s="119">
        <v>0.71526312640247125</v>
      </c>
      <c r="P914" s="119">
        <v>0.12689397863276122</v>
      </c>
      <c r="Q914" s="119">
        <v>1.6513996419733947</v>
      </c>
      <c r="R914" s="119">
        <v>-1.4045032084675426E-3</v>
      </c>
      <c r="S914" s="119">
        <v>-0.53149318008797986</v>
      </c>
      <c r="T914" s="119">
        <v>-0.85578426483759051</v>
      </c>
      <c r="U914" s="116">
        <v>0.20767506547727904</v>
      </c>
      <c r="V914" s="116">
        <v>-1.4103990478732433</v>
      </c>
      <c r="W914" s="91">
        <v>-0.48011002220000965</v>
      </c>
      <c r="X914" s="53"/>
      <c r="Y914" s="92">
        <v>913</v>
      </c>
      <c r="Z914" s="116">
        <f>(幕後結果!$AB$2+幕後結果!$AB$4*幕後結果_最佳化!$N1915)*12/3</f>
        <v>0.24572760285091313</v>
      </c>
      <c r="AA914" s="116">
        <f>(幕後結果!$AC$2+幕後結果!$AC$4*幕後結果_最佳化!$O1915)*12/3</f>
        <v>0.80173502580864076</v>
      </c>
      <c r="AB914" s="116">
        <f>(幕後結果!$AD$2+幕後結果!$AD$4*幕後結果_最佳化!$P1915)*12/3</f>
        <v>0.18117485706764347</v>
      </c>
      <c r="AC914" s="116">
        <f>(幕後結果!$AE$2+幕後結果!$AE$4*幕後結果_最佳化!$Q1915)*12/3</f>
        <v>1.33508074955623</v>
      </c>
      <c r="AD914" s="116">
        <f>(幕後結果!$AF$2+幕後結果!$AF$4*幕後結果_最佳化!$R1915)*12/3</f>
        <v>-0.40173657638314991</v>
      </c>
      <c r="AE914" s="116">
        <f>(幕後結果!$AG$2+幕後結果!$AG$4*幕後結果_最佳化!$S1915)*12/3</f>
        <v>0.70400817143183969</v>
      </c>
      <c r="AF914" s="116">
        <f>(幕後結果!$AH$2+幕後結果!$AH$4*幕後結果_最佳化!$T1915)*12/3</f>
        <v>-0.31723302778508672</v>
      </c>
      <c r="AG914" s="116">
        <f>(幕後結果!$AI$2+幕後結果!$AI$4*幕後結果_最佳化!$U1915)*12/3</f>
        <v>0.24721303824764618</v>
      </c>
      <c r="AH914" s="116">
        <f>(幕後結果!$AJ$2+幕後結果!$AJ$4*幕後結果_最佳化!$V1915)*12/3</f>
        <v>-0.81272728908725345</v>
      </c>
      <c r="AI914" s="93">
        <f>(幕後結果!$AK$2+幕後結果!$AK$4*幕後結果_最佳化!$W1915)*12/3</f>
        <v>-0.29194215390981237</v>
      </c>
      <c r="AJ914" s="53"/>
      <c r="AK914" s="53"/>
      <c r="AL914" s="53"/>
      <c r="AM914" s="101">
        <v>913</v>
      </c>
      <c r="AN914" s="120">
        <f t="shared" si="183"/>
        <v>0.18853179562633726</v>
      </c>
      <c r="AO914" s="120">
        <f t="shared" si="184"/>
        <v>0.13153789521255232</v>
      </c>
      <c r="AP914" s="120">
        <f t="shared" si="185"/>
        <v>1.923884795656659E-2</v>
      </c>
      <c r="AQ914" s="120">
        <f t="shared" si="186"/>
        <v>1.935530650222246E-3</v>
      </c>
      <c r="AR914" s="120">
        <f t="shared" si="187"/>
        <v>4.7099548769776518E-2</v>
      </c>
      <c r="AS914" s="120">
        <f t="shared" si="188"/>
        <v>0.12136274010089555</v>
      </c>
      <c r="AT914" s="120">
        <f t="shared" si="189"/>
        <v>0.13422051196748019</v>
      </c>
      <c r="AU914" s="120">
        <f t="shared" si="190"/>
        <v>0.14361861743073517</v>
      </c>
      <c r="AV914" s="120">
        <f t="shared" si="191"/>
        <v>0.19842464412609781</v>
      </c>
      <c r="AW914" s="120">
        <f t="shared" si="192"/>
        <v>1.4029868159336187E-2</v>
      </c>
      <c r="AX914" s="120">
        <f t="shared" si="193"/>
        <v>0.99999999999999978</v>
      </c>
      <c r="AY914" s="120">
        <f>SUMPRODUCT(AN914:AW914,幕後結果_最佳化!$Z$1005:$AI$1005)</f>
        <v>9.0331172674833607E-2</v>
      </c>
      <c r="AZ914" s="120">
        <f>(SUMPRODUCT(AN914:AW914,MMULT(AN914:AW914,幕後結果!$AB$9:$AK$18)))*252</f>
        <v>3.5240031719981198E-2</v>
      </c>
      <c r="BA914" s="120">
        <f t="shared" si="194"/>
        <v>0.18772328497014215</v>
      </c>
      <c r="BB914" s="115">
        <f t="shared" si="195"/>
        <v>0.25266536691160957</v>
      </c>
      <c r="BC914" s="53"/>
      <c r="BD914" s="53"/>
    </row>
    <row r="915" spans="1:56">
      <c r="A915" s="88">
        <v>914</v>
      </c>
      <c r="B915" s="116">
        <v>0.14032277630740531</v>
      </c>
      <c r="C915" s="116">
        <v>0.50730668165808956</v>
      </c>
      <c r="D915" s="116">
        <v>0.53483902171279296</v>
      </c>
      <c r="E915" s="116">
        <v>0.70990768403289106</v>
      </c>
      <c r="F915" s="116">
        <v>0.12206495481759161</v>
      </c>
      <c r="G915" s="116">
        <v>0.88342468996938184</v>
      </c>
      <c r="H915" s="116">
        <v>0.72376922210328454</v>
      </c>
      <c r="I915" s="116">
        <v>0.19133179140172807</v>
      </c>
      <c r="J915" s="116">
        <v>0.71697900080981181</v>
      </c>
      <c r="K915" s="97">
        <v>0.22338677709799004</v>
      </c>
      <c r="L915" s="98"/>
      <c r="M915" s="99">
        <v>914</v>
      </c>
      <c r="N915" s="119">
        <v>-1.0788702950281333</v>
      </c>
      <c r="O915" s="119">
        <v>1.8316158908979304E-2</v>
      </c>
      <c r="P915" s="119">
        <v>8.743977246140569E-2</v>
      </c>
      <c r="Q915" s="119">
        <v>0.55311504972247527</v>
      </c>
      <c r="R915" s="119">
        <v>-1.1647260283551595</v>
      </c>
      <c r="S915" s="119">
        <v>1.1922821784093309</v>
      </c>
      <c r="T915" s="119">
        <v>0.59407559096719886</v>
      </c>
      <c r="U915" s="116">
        <v>-0.87299907334756688</v>
      </c>
      <c r="V915" s="116">
        <v>0.57389035772277097</v>
      </c>
      <c r="W915" s="91">
        <v>-0.76080498882152492</v>
      </c>
      <c r="X915" s="53"/>
      <c r="Y915" s="92">
        <v>914</v>
      </c>
      <c r="Z915" s="116">
        <f>(幕後結果!$AB$2+幕後結果!$AB$4*幕後結果_最佳化!$N1916)*12/3</f>
        <v>-1.4687931787501831</v>
      </c>
      <c r="AA915" s="116">
        <f>(幕後結果!$AC$2+幕後結果!$AC$4*幕後結果_最佳化!$O1916)*12/3</f>
        <v>0.35683131823439945</v>
      </c>
      <c r="AB915" s="116">
        <f>(幕後結果!$AD$2+幕後結果!$AD$4*幕後結果_最佳化!$P1916)*12/3</f>
        <v>-0.10894349033666112</v>
      </c>
      <c r="AC915" s="116">
        <f>(幕後結果!$AE$2+幕後結果!$AE$4*幕後結果_最佳化!$Q1916)*12/3</f>
        <v>0.32296869120274602</v>
      </c>
      <c r="AD915" s="116">
        <f>(幕後結果!$AF$2+幕後結果!$AF$4*幕後結果_最佳化!$R1916)*12/3</f>
        <v>-1.2231176705840845</v>
      </c>
      <c r="AE915" s="116">
        <f>(幕後結果!$AG$2+幕後結果!$AG$4*幕後結果_最佳化!$S1916)*12/3</f>
        <v>1.3334281503036098</v>
      </c>
      <c r="AF915" s="116">
        <f>(幕後結果!$AH$2+幕後結果!$AH$4*幕後結果_最佳化!$T1916)*12/3</f>
        <v>0.13356545736271969</v>
      </c>
      <c r="AG915" s="116">
        <f>(幕後結果!$AI$2+幕後結果!$AI$4*幕後結果_最佳化!$U1916)*12/3</f>
        <v>-0.25102598251633201</v>
      </c>
      <c r="AH915" s="116">
        <f>(幕後結果!$AJ$2+幕後結果!$AJ$4*幕後結果_最佳化!$V1916)*12/3</f>
        <v>-0.27383768151549043</v>
      </c>
      <c r="AI915" s="93">
        <f>(幕後結果!$AK$2+幕後結果!$AK$4*幕後結果_最佳化!$W1916)*12/3</f>
        <v>-0.20977152023240894</v>
      </c>
      <c r="AJ915" s="53"/>
      <c r="AK915" s="53"/>
      <c r="AL915" s="53"/>
      <c r="AM915" s="101">
        <v>914</v>
      </c>
      <c r="AN915" s="120">
        <f t="shared" si="183"/>
        <v>0.10270430030540111</v>
      </c>
      <c r="AO915" s="120">
        <f t="shared" si="184"/>
        <v>0.17185311273898018</v>
      </c>
      <c r="AP915" s="120">
        <f t="shared" si="185"/>
        <v>3.0566875331677557E-2</v>
      </c>
      <c r="AQ915" s="120">
        <f t="shared" si="186"/>
        <v>0.15167116585001661</v>
      </c>
      <c r="AR915" s="120">
        <f t="shared" si="187"/>
        <v>0.14542137117668205</v>
      </c>
      <c r="AS915" s="120">
        <f t="shared" si="188"/>
        <v>3.5803443753734301E-2</v>
      </c>
      <c r="AT915" s="120">
        <f t="shared" si="189"/>
        <v>0.10367625750186803</v>
      </c>
      <c r="AU915" s="120">
        <f t="shared" si="190"/>
        <v>0.19625232925904668</v>
      </c>
      <c r="AV915" s="120">
        <f t="shared" si="191"/>
        <v>7.4412420895300741E-3</v>
      </c>
      <c r="AW915" s="120">
        <f t="shared" si="192"/>
        <v>5.4609901993063446E-2</v>
      </c>
      <c r="AX915" s="120">
        <f t="shared" si="193"/>
        <v>1.0000000000000002</v>
      </c>
      <c r="AY915" s="120">
        <f>SUMPRODUCT(AN915:AW915,幕後結果_最佳化!$Z$1005:$AI$1005)</f>
        <v>5.7172069827381988E-2</v>
      </c>
      <c r="AZ915" s="120">
        <f>(SUMPRODUCT(AN915:AW915,MMULT(AN915:AW915,幕後結果!$AB$9:$AK$18)))*252</f>
        <v>2.3474042589021915E-2</v>
      </c>
      <c r="BA915" s="120">
        <f t="shared" si="194"/>
        <v>0.15321241003594296</v>
      </c>
      <c r="BB915" s="115">
        <f t="shared" si="195"/>
        <v>9.3152178887035475E-2</v>
      </c>
      <c r="BC915" s="53"/>
      <c r="BD915" s="53"/>
    </row>
    <row r="916" spans="1:56">
      <c r="A916" s="88">
        <v>915</v>
      </c>
      <c r="B916" s="116">
        <v>0.19034523779374179</v>
      </c>
      <c r="C916" s="116">
        <v>0.80925816596123057</v>
      </c>
      <c r="D916" s="116">
        <v>0.70767486770169841</v>
      </c>
      <c r="E916" s="116">
        <v>0.53966194651261379</v>
      </c>
      <c r="F916" s="116">
        <v>0.62666104925523358</v>
      </c>
      <c r="G916" s="116">
        <v>0.47075573504867685</v>
      </c>
      <c r="H916" s="116">
        <v>0.40640682137115269</v>
      </c>
      <c r="I916" s="116">
        <v>0.16689760102680085</v>
      </c>
      <c r="J916" s="116">
        <v>0.38069069555093216</v>
      </c>
      <c r="K916" s="97">
        <v>0.77610491322532504</v>
      </c>
      <c r="L916" s="98"/>
      <c r="M916" s="99">
        <v>915</v>
      </c>
      <c r="N916" s="119">
        <v>-0.87662477925183879</v>
      </c>
      <c r="O916" s="119">
        <v>0.87516585649305301</v>
      </c>
      <c r="P916" s="119">
        <v>0.54660480886511276</v>
      </c>
      <c r="Q916" s="119">
        <v>9.9582097900574526E-2</v>
      </c>
      <c r="R916" s="119">
        <v>0.32302289706296972</v>
      </c>
      <c r="S916" s="119">
        <v>-7.3370276057234798E-2</v>
      </c>
      <c r="T916" s="119">
        <v>-0.23679782014412334</v>
      </c>
      <c r="U916" s="116">
        <v>-0.9664976904266841</v>
      </c>
      <c r="V916" s="116">
        <v>-0.30366727630429263</v>
      </c>
      <c r="W916" s="91">
        <v>0.7591042892255625</v>
      </c>
      <c r="X916" s="53"/>
      <c r="Y916" s="92">
        <v>915</v>
      </c>
      <c r="Z916" s="116">
        <f>(幕後結果!$AB$2+幕後結果!$AB$4*幕後結果_最佳化!$N1917)*12/3</f>
        <v>-1.1445537459201967</v>
      </c>
      <c r="AA916" s="116">
        <f>(幕後結果!$AC$2+幕後結果!$AC$4*幕後結果_最佳化!$O1917)*12/3</f>
        <v>0.96114093250070776</v>
      </c>
      <c r="AB916" s="116">
        <f>(幕後結果!$AD$2+幕後結果!$AD$4*幕後結果_最佳化!$P1917)*12/3</f>
        <v>0.34240609948998763</v>
      </c>
      <c r="AC916" s="116">
        <f>(幕後結果!$AE$2+幕後結果!$AE$4*幕後結果_最佳化!$Q1917)*12/3</f>
        <v>0.1289251741434671</v>
      </c>
      <c r="AD916" s="116">
        <f>(幕後結果!$AF$2+幕後結果!$AF$4*幕後結果_最佳化!$R1917)*12/3</f>
        <v>-0.32062682850297725</v>
      </c>
      <c r="AE916" s="116">
        <f>(幕後結果!$AG$2+幕後結果!$AG$4*幕後結果_最佳化!$S1917)*12/3</f>
        <v>0.51589962680381229</v>
      </c>
      <c r="AF916" s="116">
        <f>(幕後結果!$AH$2+幕後結果!$AH$4*幕後結果_最佳化!$T1917)*12/3</f>
        <v>-8.2559210631209357E-2</v>
      </c>
      <c r="AG916" s="116">
        <f>(幕後結果!$AI$2+幕後結果!$AI$4*幕後結果_最佳化!$U1917)*12/3</f>
        <v>-0.17117089605233335</v>
      </c>
      <c r="AH916" s="116">
        <f>(幕後結果!$AJ$2+幕後結果!$AJ$4*幕後結果_最佳化!$V1917)*12/3</f>
        <v>-0.51639723256828329</v>
      </c>
      <c r="AI916" s="93">
        <f>(幕後結果!$AK$2+幕後結果!$AK$4*幕後結果_最佳化!$W1917)*12/3</f>
        <v>0.37200761241116614</v>
      </c>
      <c r="AJ916" s="53"/>
      <c r="AK916" s="53"/>
      <c r="AL916" s="53"/>
      <c r="AM916" s="101">
        <v>915</v>
      </c>
      <c r="AN916" s="120">
        <f t="shared" si="183"/>
        <v>9.5886749789079517E-2</v>
      </c>
      <c r="AO916" s="120">
        <f t="shared" si="184"/>
        <v>9.3215624194050245E-2</v>
      </c>
      <c r="AP916" s="120">
        <f t="shared" si="185"/>
        <v>0.14990688265365118</v>
      </c>
      <c r="AQ916" s="120">
        <f t="shared" si="186"/>
        <v>9.3064470931200294E-2</v>
      </c>
      <c r="AR916" s="120">
        <f t="shared" si="187"/>
        <v>0.14931747024141095</v>
      </c>
      <c r="AS916" s="120">
        <f t="shared" si="188"/>
        <v>9.0031696520071716E-2</v>
      </c>
      <c r="AT916" s="120">
        <f t="shared" si="189"/>
        <v>0.12588672280386029</v>
      </c>
      <c r="AU916" s="120">
        <f t="shared" si="190"/>
        <v>5.2219113165361548E-2</v>
      </c>
      <c r="AV916" s="120">
        <f t="shared" si="191"/>
        <v>2.0823033461739832E-2</v>
      </c>
      <c r="AW916" s="120">
        <f t="shared" si="192"/>
        <v>0.12964823623957458</v>
      </c>
      <c r="AX916" s="120">
        <f t="shared" si="193"/>
        <v>1.0000000000000002</v>
      </c>
      <c r="AY916" s="120">
        <f>SUMPRODUCT(AN916:AW916,幕後結果_最佳化!$Z$1005:$AI$1005)</f>
        <v>6.9245899469581984E-2</v>
      </c>
      <c r="AZ916" s="120">
        <f>(SUMPRODUCT(AN916:AW916,MMULT(AN916:AW916,幕後結果!$AB$9:$AK$18)))*252</f>
        <v>2.6553543146820444E-2</v>
      </c>
      <c r="BA916" s="120">
        <f t="shared" si="194"/>
        <v>0.16295257944205868</v>
      </c>
      <c r="BB916" s="115">
        <f t="shared" si="195"/>
        <v>0.16167832113973893</v>
      </c>
      <c r="BC916" s="53"/>
      <c r="BD916" s="53"/>
    </row>
    <row r="917" spans="1:56">
      <c r="A917" s="88">
        <v>916</v>
      </c>
      <c r="B917" s="116">
        <v>0.2335702413637859</v>
      </c>
      <c r="C917" s="116">
        <v>0.625752358894198</v>
      </c>
      <c r="D917" s="116">
        <v>0.43128230754584651</v>
      </c>
      <c r="E917" s="116">
        <v>0.13558539851550666</v>
      </c>
      <c r="F917" s="116">
        <v>0.32914376397508893</v>
      </c>
      <c r="G917" s="116">
        <v>0.70728934048348457</v>
      </c>
      <c r="H917" s="116">
        <v>0.74535319082286988</v>
      </c>
      <c r="I917" s="116">
        <v>0.39375820354808089</v>
      </c>
      <c r="J917" s="116">
        <v>0.55257551598645493</v>
      </c>
      <c r="K917" s="97">
        <v>0.80984316050807981</v>
      </c>
      <c r="L917" s="98"/>
      <c r="M917" s="99">
        <v>916</v>
      </c>
      <c r="N917" s="119">
        <v>-0.72713953386373298</v>
      </c>
      <c r="O917" s="119">
        <v>0.32062408642191281</v>
      </c>
      <c r="P917" s="119">
        <v>-0.17311044485918103</v>
      </c>
      <c r="Q917" s="119">
        <v>-1.1003703376515157</v>
      </c>
      <c r="R917" s="119">
        <v>-0.44227871986619222</v>
      </c>
      <c r="S917" s="119">
        <v>0.54548307332053803</v>
      </c>
      <c r="T917" s="119">
        <v>0.65993799830793309</v>
      </c>
      <c r="U917" s="116">
        <v>-0.26953708627840839</v>
      </c>
      <c r="V917" s="116">
        <v>0.13217108910386102</v>
      </c>
      <c r="W917" s="91">
        <v>0.87731847711120647</v>
      </c>
      <c r="X917" s="53"/>
      <c r="Y917" s="92">
        <v>916</v>
      </c>
      <c r="Z917" s="116">
        <f>(幕後結果!$AB$2+幕後結果!$AB$4*幕後結果_最佳化!$N1918)*12/3</f>
        <v>-0.9048994277759923</v>
      </c>
      <c r="AA917" s="116">
        <f>(幕後結果!$AC$2+幕後結果!$AC$4*幕後結果_最佳化!$O1918)*12/3</f>
        <v>0.5555919500119334</v>
      </c>
      <c r="AB917" s="116">
        <f>(幕後結果!$AD$2+幕後結果!$AD$4*幕後結果_最佳化!$P1918)*12/3</f>
        <v>-0.2198657774319763</v>
      </c>
      <c r="AC917" s="116">
        <f>(幕後結果!$AE$2+幕後結果!$AE$4*幕後結果_最佳化!$Q1918)*12/3</f>
        <v>-0.8567323641648471</v>
      </c>
      <c r="AD917" s="116">
        <f>(幕後結果!$AF$2+幕後結果!$AF$4*幕後結果_最佳化!$R1918)*12/3</f>
        <v>-0.81219403369912657</v>
      </c>
      <c r="AE917" s="116">
        <f>(幕後結果!$AG$2+幕後結果!$AG$4*幕後結果_最佳化!$S1918)*12/3</f>
        <v>0.5374531924923539</v>
      </c>
      <c r="AF917" s="116">
        <f>(幕後結果!$AH$2+幕後結果!$AH$4*幕後結果_最佳化!$T1918)*12/3</f>
        <v>0.20053721504864611</v>
      </c>
      <c r="AG917" s="116">
        <f>(幕後結果!$AI$2+幕後結果!$AI$4*幕後結果_最佳化!$U1918)*12/3</f>
        <v>-8.7461048524537954E-2</v>
      </c>
      <c r="AH917" s="116">
        <f>(幕後結果!$AJ$2+幕後結果!$AJ$4*幕後結果_最佳化!$V1918)*12/3</f>
        <v>-0.35926152710173392</v>
      </c>
      <c r="AI917" s="93">
        <f>(幕後結果!$AK$2+幕後結果!$AK$4*幕後結果_最佳化!$W1918)*12/3</f>
        <v>0.5469668280267681</v>
      </c>
      <c r="AJ917" s="53"/>
      <c r="AK917" s="53"/>
      <c r="AL917" s="53"/>
      <c r="AM917" s="101">
        <v>916</v>
      </c>
      <c r="AN917" s="120">
        <f t="shared" si="183"/>
        <v>9.431493960414683E-2</v>
      </c>
      <c r="AO917" s="120">
        <f t="shared" si="184"/>
        <v>0.14727495391409942</v>
      </c>
      <c r="AP917" s="120">
        <f t="shared" si="185"/>
        <v>0.16434795692383825</v>
      </c>
      <c r="AQ917" s="120">
        <f t="shared" si="186"/>
        <v>0.13913889450812444</v>
      </c>
      <c r="AR917" s="120">
        <f t="shared" si="187"/>
        <v>4.2952105275648869E-2</v>
      </c>
      <c r="AS917" s="120">
        <f t="shared" si="188"/>
        <v>0.13562617287043741</v>
      </c>
      <c r="AT917" s="120">
        <f t="shared" si="189"/>
        <v>0.14583894273892212</v>
      </c>
      <c r="AU917" s="120">
        <f t="shared" si="190"/>
        <v>9.8868032196941479E-3</v>
      </c>
      <c r="AV917" s="120">
        <f t="shared" si="191"/>
        <v>3.0480596994130221E-2</v>
      </c>
      <c r="AW917" s="120">
        <f t="shared" si="192"/>
        <v>9.0138633950958252E-2</v>
      </c>
      <c r="AX917" s="120">
        <f t="shared" si="193"/>
        <v>1</v>
      </c>
      <c r="AY917" s="120">
        <f>SUMPRODUCT(AN917:AW917,幕後結果_最佳化!$Z$1005:$AI$1005)</f>
        <v>0.14470125542396198</v>
      </c>
      <c r="AZ917" s="120">
        <f>(SUMPRODUCT(AN917:AW917,MMULT(AN917:AW917,幕後結果!$AB$9:$AK$18)))*252</f>
        <v>2.7903690478014446E-2</v>
      </c>
      <c r="BA917" s="120">
        <f t="shared" si="194"/>
        <v>0.16704397767658205</v>
      </c>
      <c r="BB917" s="115">
        <f t="shared" si="195"/>
        <v>0.60942786947436023</v>
      </c>
      <c r="BC917" s="53"/>
      <c r="BD917" s="53"/>
    </row>
    <row r="918" spans="1:56">
      <c r="A918" s="88">
        <v>917</v>
      </c>
      <c r="B918" s="116">
        <v>0.79610696279292714</v>
      </c>
      <c r="C918" s="116">
        <v>0.68613961664439982</v>
      </c>
      <c r="D918" s="116">
        <v>0.80465511699829184</v>
      </c>
      <c r="E918" s="116">
        <v>0.39885572918880596</v>
      </c>
      <c r="F918" s="116">
        <v>0.48058551951485096</v>
      </c>
      <c r="G918" s="116">
        <v>0.92567330881346321</v>
      </c>
      <c r="H918" s="116">
        <v>0.10407898347441003</v>
      </c>
      <c r="I918" s="116">
        <v>0.50678833390510425</v>
      </c>
      <c r="J918" s="116">
        <v>0.83909417584545465</v>
      </c>
      <c r="K918" s="97">
        <v>0.80846450956338378</v>
      </c>
      <c r="L918" s="98"/>
      <c r="M918" s="99">
        <v>917</v>
      </c>
      <c r="N918" s="119">
        <v>0.82779593993461276</v>
      </c>
      <c r="O918" s="119">
        <v>0.48493737870214776</v>
      </c>
      <c r="P918" s="119">
        <v>0.85836714072327447</v>
      </c>
      <c r="Q918" s="119">
        <v>-0.25631002311500378</v>
      </c>
      <c r="R918" s="119">
        <v>-4.8684110266661133E-2</v>
      </c>
      <c r="S918" s="119">
        <v>1.4443043511779541</v>
      </c>
      <c r="T918" s="119">
        <v>-1.2586467116073168</v>
      </c>
      <c r="U918" s="116">
        <v>1.7016650910248496E-2</v>
      </c>
      <c r="V918" s="116">
        <v>0.99074185389567426</v>
      </c>
      <c r="W918" s="91">
        <v>0.87225188317332736</v>
      </c>
      <c r="X918" s="53"/>
      <c r="Y918" s="92">
        <v>917</v>
      </c>
      <c r="Z918" s="116">
        <f>(幕後結果!$AB$2+幕後結果!$AB$4*幕後結果_最佳化!$N1919)*12/3</f>
        <v>1.5879686794668426</v>
      </c>
      <c r="AA918" s="116">
        <f>(幕後結果!$AC$2+幕後結果!$AC$4*幕後結果_最佳化!$O1919)*12/3</f>
        <v>0.59334951165428773</v>
      </c>
      <c r="AB918" s="116">
        <f>(幕後結果!$AD$2+幕後結果!$AD$4*幕後結果_最佳化!$P1919)*12/3</f>
        <v>0.89800301288707074</v>
      </c>
      <c r="AC918" s="116">
        <f>(幕後結果!$AE$2+幕後結果!$AE$4*幕後結果_最佳化!$Q1919)*12/3</f>
        <v>0.13850508367493236</v>
      </c>
      <c r="AD918" s="116">
        <f>(幕後結果!$AF$2+幕後結果!$AF$4*幕後結果_最佳化!$R1919)*12/3</f>
        <v>-0.21571643053453712</v>
      </c>
      <c r="AE918" s="116">
        <f>(幕後結果!$AG$2+幕後結果!$AG$4*幕後結果_最佳化!$S1919)*12/3</f>
        <v>1.5400516951617993</v>
      </c>
      <c r="AF918" s="116">
        <f>(幕後結果!$AH$2+幕後結果!$AH$4*幕後結果_最佳化!$T1919)*12/3</f>
        <v>-0.46456407091484903</v>
      </c>
      <c r="AG918" s="116">
        <f>(幕後結果!$AI$2+幕後結果!$AI$4*幕後結果_最佳化!$U1919)*12/3</f>
        <v>0.29614482303673234</v>
      </c>
      <c r="AH918" s="116">
        <f>(幕後結果!$AJ$2+幕後結果!$AJ$4*幕後結果_最佳化!$V1919)*12/3</f>
        <v>0.28955304788925235</v>
      </c>
      <c r="AI918" s="93">
        <f>(幕後結果!$AK$2+幕後結果!$AK$4*幕後結果_最佳化!$W1919)*12/3</f>
        <v>1.1353638004358142</v>
      </c>
      <c r="AJ918" s="53"/>
      <c r="AK918" s="53"/>
      <c r="AL918" s="53"/>
      <c r="AM918" s="101">
        <v>917</v>
      </c>
      <c r="AN918" s="120">
        <f t="shared" si="183"/>
        <v>0.17178531529947239</v>
      </c>
      <c r="AO918" s="120">
        <f t="shared" si="184"/>
        <v>6.9713601479040821E-2</v>
      </c>
      <c r="AP918" s="120">
        <f t="shared" si="185"/>
        <v>0.17863682816075402</v>
      </c>
      <c r="AQ918" s="120">
        <f t="shared" si="186"/>
        <v>0.10787028736390027</v>
      </c>
      <c r="AR918" s="120">
        <f t="shared" si="187"/>
        <v>0.15064891519347812</v>
      </c>
      <c r="AS918" s="120">
        <f t="shared" si="188"/>
        <v>7.0839767940614473E-2</v>
      </c>
      <c r="AT918" s="120">
        <f t="shared" si="189"/>
        <v>1.5816821766091692E-2</v>
      </c>
      <c r="AU918" s="120">
        <f t="shared" si="190"/>
        <v>7.9952204541981819E-2</v>
      </c>
      <c r="AV918" s="120">
        <f t="shared" si="191"/>
        <v>0.12146479635179869</v>
      </c>
      <c r="AW918" s="120">
        <f t="shared" si="192"/>
        <v>3.3271461902867908E-2</v>
      </c>
      <c r="AX918" s="120">
        <f t="shared" si="193"/>
        <v>1.0000000000000002</v>
      </c>
      <c r="AY918" s="120">
        <f>SUMPRODUCT(AN918:AW918,幕後結果_最佳化!$Z$1005:$AI$1005)</f>
        <v>2.46556317799385E-2</v>
      </c>
      <c r="AZ918" s="120">
        <f>(SUMPRODUCT(AN918:AW918,MMULT(AN918:AW918,幕後結果!$AB$9:$AK$18)))*252</f>
        <v>3.9625187423428264E-2</v>
      </c>
      <c r="BA918" s="120">
        <f t="shared" si="194"/>
        <v>0.19906076314389098</v>
      </c>
      <c r="BB918" s="115">
        <f t="shared" si="195"/>
        <v>-9.1652256988855041E-2</v>
      </c>
      <c r="BC918" s="53"/>
      <c r="BD918" s="53"/>
    </row>
    <row r="919" spans="1:56">
      <c r="A919" s="88">
        <v>918</v>
      </c>
      <c r="B919" s="116">
        <v>0.12036669953866252</v>
      </c>
      <c r="C919" s="116">
        <v>0.47847336055047407</v>
      </c>
      <c r="D919" s="116">
        <v>0.82854757632372533</v>
      </c>
      <c r="E919" s="116">
        <v>0.34637898748881724</v>
      </c>
      <c r="F919" s="116">
        <v>0.89346300058399541</v>
      </c>
      <c r="G919" s="116">
        <v>0.42992475131085373</v>
      </c>
      <c r="H919" s="116">
        <v>0.27306435677679053</v>
      </c>
      <c r="I919" s="116">
        <v>0.8068547750585906</v>
      </c>
      <c r="J919" s="116">
        <v>0.22017714682000156</v>
      </c>
      <c r="K919" s="97">
        <v>0.37597690498226743</v>
      </c>
      <c r="L919" s="98"/>
      <c r="M919" s="99">
        <v>918</v>
      </c>
      <c r="N919" s="119">
        <v>-1.1731556357646606</v>
      </c>
      <c r="O919" s="119">
        <v>-5.3985494498888786E-2</v>
      </c>
      <c r="P919" s="119">
        <v>0.94844129080554729</v>
      </c>
      <c r="Q919" s="119">
        <v>-0.39511505999897706</v>
      </c>
      <c r="R919" s="119">
        <v>1.245157126201468</v>
      </c>
      <c r="S919" s="119">
        <v>-0.17656574523389798</v>
      </c>
      <c r="T919" s="119">
        <v>-0.60357127764491303</v>
      </c>
      <c r="U919" s="116">
        <v>0.86636423633934145</v>
      </c>
      <c r="V919" s="116">
        <v>-0.77159507247591264</v>
      </c>
      <c r="W919" s="91">
        <v>-0.31606415941975891</v>
      </c>
      <c r="X919" s="53"/>
      <c r="Y919" s="92">
        <v>918</v>
      </c>
      <c r="Z919" s="116">
        <f>(幕後結果!$AB$2+幕後結果!$AB$4*幕後結果_最佳化!$N1920)*12/3</f>
        <v>-1.6199511675305551</v>
      </c>
      <c r="AA919" s="116">
        <f>(幕後結果!$AC$2+幕後結果!$AC$4*幕後結果_最佳化!$O1920)*12/3</f>
        <v>0.30981833857656882</v>
      </c>
      <c r="AB919" s="116">
        <f>(幕後結果!$AD$2+幕後結果!$AD$4*幕後結果_最佳化!$P1920)*12/3</f>
        <v>0.53212286044185275</v>
      </c>
      <c r="AC919" s="116">
        <f>(幕後結果!$AE$2+幕後結果!$AE$4*幕後結果_最佳化!$Q1920)*12/3</f>
        <v>-0.28066895700490502</v>
      </c>
      <c r="AD919" s="116">
        <f>(幕後結果!$AF$2+幕後結果!$AF$4*幕後結果_最佳化!$R1920)*12/3</f>
        <v>0.19863067646237342</v>
      </c>
      <c r="AE919" s="116">
        <f>(幕後結果!$AG$2+幕後結果!$AG$4*幕後結果_最佳化!$S1920)*12/3</f>
        <v>0.21448963179997305</v>
      </c>
      <c r="AF919" s="116">
        <f>(幕後結果!$AH$2+幕後結果!$AH$4*幕後結果_最佳化!$T1920)*12/3</f>
        <v>-0.31403441059028975</v>
      </c>
      <c r="AG919" s="116">
        <f>(幕後結果!$AI$2+幕後結果!$AI$4*幕後結果_最佳化!$U1920)*12/3</f>
        <v>0.4528128731689558</v>
      </c>
      <c r="AH919" s="116">
        <f>(幕後結果!$AJ$2+幕後結果!$AJ$4*幕後結果_最佳化!$V1920)*12/3</f>
        <v>-0.38904561245355723</v>
      </c>
      <c r="AI919" s="93">
        <f>(幕後結果!$AK$2+幕後結果!$AK$4*幕後結果_最佳化!$W1920)*12/3</f>
        <v>0.12743378276766792</v>
      </c>
      <c r="AJ919" s="53"/>
      <c r="AK919" s="53"/>
      <c r="AL919" s="53"/>
      <c r="AM919" s="101">
        <v>918</v>
      </c>
      <c r="AN919" s="120">
        <f t="shared" si="183"/>
        <v>7.3045891507041036E-2</v>
      </c>
      <c r="AO919" s="120">
        <f t="shared" si="184"/>
        <v>0.12486543637524611</v>
      </c>
      <c r="AP919" s="120">
        <f t="shared" si="185"/>
        <v>9.0851377164743452E-2</v>
      </c>
      <c r="AQ919" s="120">
        <f t="shared" si="186"/>
        <v>9.5135477488275957E-2</v>
      </c>
      <c r="AR919" s="120">
        <f t="shared" si="187"/>
        <v>9.2689999916585997E-2</v>
      </c>
      <c r="AS919" s="120">
        <f t="shared" si="188"/>
        <v>9.1998612005047303E-2</v>
      </c>
      <c r="AT919" s="120">
        <f t="shared" si="189"/>
        <v>0.11152018005426083</v>
      </c>
      <c r="AU919" s="120">
        <f t="shared" si="190"/>
        <v>0.15810673261194036</v>
      </c>
      <c r="AV919" s="120">
        <f t="shared" si="191"/>
        <v>5.897930138177461E-2</v>
      </c>
      <c r="AW919" s="120">
        <f t="shared" si="192"/>
        <v>0.1028069914950844</v>
      </c>
      <c r="AX919" s="120">
        <f t="shared" si="193"/>
        <v>1</v>
      </c>
      <c r="AY919" s="120">
        <f>SUMPRODUCT(AN919:AW919,幕後結果_最佳化!$Z$1005:$AI$1005)</f>
        <v>8.4412933754103026E-2</v>
      </c>
      <c r="AZ919" s="120">
        <f>(SUMPRODUCT(AN919:AW919,MMULT(AN919:AW919,幕後結果!$AB$9:$AK$18)))*252</f>
        <v>2.1760107961229697E-2</v>
      </c>
      <c r="BA919" s="120">
        <f t="shared" si="194"/>
        <v>0.14751307725496643</v>
      </c>
      <c r="BB919" s="115">
        <f t="shared" si="195"/>
        <v>0.28141866827407247</v>
      </c>
      <c r="BC919" s="53"/>
      <c r="BD919" s="53"/>
    </row>
    <row r="920" spans="1:56">
      <c r="A920" s="88">
        <v>919</v>
      </c>
      <c r="B920" s="116">
        <v>0.9045990074439263</v>
      </c>
      <c r="C920" s="116">
        <v>0.55027892329933037</v>
      </c>
      <c r="D920" s="116">
        <v>7.4591364108741676E-2</v>
      </c>
      <c r="E920" s="116">
        <v>7.3559670842899827E-2</v>
      </c>
      <c r="F920" s="116">
        <v>0.59909825469536915</v>
      </c>
      <c r="G920" s="116">
        <v>0.31157478668681238</v>
      </c>
      <c r="H920" s="116">
        <v>0.72271208648499474</v>
      </c>
      <c r="I920" s="116">
        <v>0.25989994653856963</v>
      </c>
      <c r="J920" s="116">
        <v>0.79422559742580634</v>
      </c>
      <c r="K920" s="97">
        <v>0.25194952175563756</v>
      </c>
      <c r="L920" s="98"/>
      <c r="M920" s="99">
        <v>919</v>
      </c>
      <c r="N920" s="119">
        <v>1.308210312855868</v>
      </c>
      <c r="O920" s="119">
        <v>0.12636607711009556</v>
      </c>
      <c r="P920" s="119">
        <v>-1.4424242451912814</v>
      </c>
      <c r="Q920" s="119">
        <v>-1.4497819242483518</v>
      </c>
      <c r="R920" s="119">
        <v>0.25101373433347346</v>
      </c>
      <c r="S920" s="119">
        <v>-0.49139150221051181</v>
      </c>
      <c r="T920" s="119">
        <v>0.59091731016866633</v>
      </c>
      <c r="U920" s="116">
        <v>-0.64365389528958838</v>
      </c>
      <c r="V920" s="116">
        <v>0.82117111838187351</v>
      </c>
      <c r="W920" s="91">
        <v>-0.66836748795701029</v>
      </c>
      <c r="X920" s="53"/>
      <c r="Y920" s="92">
        <v>919</v>
      </c>
      <c r="Z920" s="116">
        <f>(幕後結果!$AB$2+幕後結果!$AB$4*幕後結果_最佳化!$N1921)*12/3</f>
        <v>2.3581676290033018</v>
      </c>
      <c r="AA920" s="116">
        <f>(幕後結果!$AC$2+幕後結果!$AC$4*幕後結果_最佳化!$O1921)*12/3</f>
        <v>0.31134318086453183</v>
      </c>
      <c r="AB920" s="116">
        <f>(幕後結果!$AD$2+幕後結果!$AD$4*幕後結果_最佳化!$P1921)*12/3</f>
        <v>-0.80577295287094819</v>
      </c>
      <c r="AC920" s="116">
        <f>(幕後結果!$AE$2+幕後結果!$AE$4*幕後結果_最佳化!$Q1921)*12/3</f>
        <v>-0.98704450785702169</v>
      </c>
      <c r="AD920" s="116">
        <f>(幕後結果!$AF$2+幕後結果!$AF$4*幕後結果_最佳化!$R1921)*12/3</f>
        <v>-0.25888827431015438</v>
      </c>
      <c r="AE920" s="116">
        <f>(幕後結果!$AG$2+幕後結果!$AG$4*幕後結果_最佳化!$S1921)*12/3</f>
        <v>-7.8190116351038008E-2</v>
      </c>
      <c r="AF920" s="116">
        <f>(幕後結果!$AH$2+幕後結果!$AH$4*幕後結果_最佳化!$T1921)*12/3</f>
        <v>0.28403011639673165</v>
      </c>
      <c r="AG920" s="116">
        <f>(幕後結果!$AI$2+幕後結果!$AI$4*幕後結果_最佳化!$U1921)*12/3</f>
        <v>-0.31952871631689661</v>
      </c>
      <c r="AH920" s="116">
        <f>(幕後結果!$AJ$2+幕後結果!$AJ$4*幕後結果_最佳化!$V1921)*12/3</f>
        <v>-8.7426943016438996E-2</v>
      </c>
      <c r="AI920" s="93">
        <f>(幕後結果!$AK$2+幕後結果!$AK$4*幕後結果_最佳化!$W1921)*12/3</f>
        <v>-0.20115506345173065</v>
      </c>
      <c r="AJ920" s="53"/>
      <c r="AK920" s="53"/>
      <c r="AL920" s="53"/>
      <c r="AM920" s="101">
        <v>919</v>
      </c>
      <c r="AN920" s="120">
        <f t="shared" si="183"/>
        <v>0.18550937514289609</v>
      </c>
      <c r="AO920" s="120">
        <f t="shared" si="184"/>
        <v>0.14857289574152455</v>
      </c>
      <c r="AP920" s="120">
        <f t="shared" si="185"/>
        <v>5.6553576452536218E-2</v>
      </c>
      <c r="AQ920" s="120">
        <f t="shared" si="186"/>
        <v>3.8834117497823673E-2</v>
      </c>
      <c r="AR920" s="120">
        <f t="shared" si="187"/>
        <v>5.3927909116390775E-2</v>
      </c>
      <c r="AS920" s="120">
        <f t="shared" si="188"/>
        <v>4.1482435628208095E-2</v>
      </c>
      <c r="AT920" s="120">
        <f t="shared" si="189"/>
        <v>3.5430003373809936E-2</v>
      </c>
      <c r="AU920" s="120">
        <f t="shared" si="190"/>
        <v>0.20377876086613364</v>
      </c>
      <c r="AV920" s="120">
        <f t="shared" si="191"/>
        <v>4.0183351946608589E-2</v>
      </c>
      <c r="AW920" s="120">
        <f t="shared" si="192"/>
        <v>0.1957275742340685</v>
      </c>
      <c r="AX920" s="120">
        <f t="shared" si="193"/>
        <v>1.0000000000000002</v>
      </c>
      <c r="AY920" s="120">
        <f>SUMPRODUCT(AN920:AW920,幕後結果_最佳化!$Z$1005:$AI$1005)</f>
        <v>0.14049524360406876</v>
      </c>
      <c r="AZ920" s="120">
        <f>(SUMPRODUCT(AN920:AW920,MMULT(AN920:AW920,幕後結果!$AB$9:$AK$18)))*252</f>
        <v>3.4866958147521991E-2</v>
      </c>
      <c r="BA920" s="120">
        <f t="shared" si="194"/>
        <v>0.1867269614906267</v>
      </c>
      <c r="BB920" s="115">
        <f t="shared" si="195"/>
        <v>0.52266283789429002</v>
      </c>
      <c r="BC920" s="53"/>
      <c r="BD920" s="53"/>
    </row>
    <row r="921" spans="1:56">
      <c r="A921" s="88">
        <v>920</v>
      </c>
      <c r="B921" s="116">
        <v>0.6179218225819707</v>
      </c>
      <c r="C921" s="116">
        <v>0.7716322162329794</v>
      </c>
      <c r="D921" s="116">
        <v>0.6453011014936525</v>
      </c>
      <c r="E921" s="116">
        <v>0.4382795495707017</v>
      </c>
      <c r="F921" s="116">
        <v>0.6875034253744543</v>
      </c>
      <c r="G921" s="116">
        <v>0.11793166403092736</v>
      </c>
      <c r="H921" s="116">
        <v>0.74124961957258639</v>
      </c>
      <c r="I921" s="116">
        <v>0.92955673600422473</v>
      </c>
      <c r="J921" s="116">
        <v>0.90391117801514809</v>
      </c>
      <c r="K921" s="97">
        <v>0.22617393856578216</v>
      </c>
      <c r="L921" s="98"/>
      <c r="M921" s="99">
        <v>920</v>
      </c>
      <c r="N921" s="119">
        <v>0.30002726997334622</v>
      </c>
      <c r="O921" s="119">
        <v>0.74423293283765057</v>
      </c>
      <c r="P921" s="119">
        <v>0.37266498906744111</v>
      </c>
      <c r="Q921" s="119">
        <v>-0.1553326219280759</v>
      </c>
      <c r="R921" s="119">
        <v>0.48878608667239509</v>
      </c>
      <c r="S921" s="119">
        <v>-1.1853898877618243</v>
      </c>
      <c r="T921" s="119">
        <v>0.64720270502409916</v>
      </c>
      <c r="U921" s="116">
        <v>1.4724976987222798</v>
      </c>
      <c r="V921" s="116">
        <v>1.3041640805517216</v>
      </c>
      <c r="W921" s="91">
        <v>-0.75150652206155188</v>
      </c>
      <c r="X921" s="53"/>
      <c r="Y921" s="92">
        <v>920</v>
      </c>
      <c r="Z921" s="116">
        <f>(幕後結果!$AB$2+幕後結果!$AB$4*幕後結果_最佳化!$N1922)*12/3</f>
        <v>0.74185145626492721</v>
      </c>
      <c r="AA921" s="116">
        <f>(幕後結果!$AC$2+幕後結果!$AC$4*幕後結果_最佳化!$O1922)*12/3</f>
        <v>0.80657242241602045</v>
      </c>
      <c r="AB921" s="116">
        <f>(幕後結果!$AD$2+幕後結果!$AD$4*幕後結果_最佳化!$P1922)*12/3</f>
        <v>0.43466091238035059</v>
      </c>
      <c r="AC921" s="116">
        <f>(幕後結果!$AE$2+幕後結果!$AE$4*幕後結果_最佳化!$Q1922)*12/3</f>
        <v>8.6277313959014723E-2</v>
      </c>
      <c r="AD921" s="116">
        <f>(幕後結果!$AF$2+幕後結果!$AF$4*幕後結果_最佳化!$R1922)*12/3</f>
        <v>-6.2858526022638139E-2</v>
      </c>
      <c r="AE921" s="116">
        <f>(幕後結果!$AG$2+幕後結果!$AG$4*幕後結果_最佳化!$S1922)*12/3</f>
        <v>-0.11785230739338759</v>
      </c>
      <c r="AF921" s="116">
        <f>(幕後結果!$AH$2+幕後結果!$AH$4*幕後結果_最佳化!$T1922)*12/3</f>
        <v>0.41705660243017895</v>
      </c>
      <c r="AG921" s="116">
        <f>(幕後結果!$AI$2+幕後結果!$AI$4*幕後結果_最佳化!$U1922)*12/3</f>
        <v>0.59151443297903716</v>
      </c>
      <c r="AH921" s="116">
        <f>(幕後結果!$AJ$2+幕後結果!$AJ$4*幕後結果_最佳化!$V1922)*12/3</f>
        <v>0.77809059041571016</v>
      </c>
      <c r="AI921" s="93">
        <f>(幕後結果!$AK$2+幕後結果!$AK$4*幕後結果_最佳化!$W1922)*12/3</f>
        <v>0.43489099132484482</v>
      </c>
      <c r="AJ921" s="53"/>
      <c r="AK921" s="53"/>
      <c r="AL921" s="53"/>
      <c r="AM921" s="101">
        <v>920</v>
      </c>
      <c r="AN921" s="120">
        <f t="shared" si="183"/>
        <v>8.9754855392491367E-2</v>
      </c>
      <c r="AO921" s="120">
        <f t="shared" si="184"/>
        <v>1.4754310143196036E-2</v>
      </c>
      <c r="AP921" s="120">
        <f t="shared" si="185"/>
        <v>0.1659281488828715</v>
      </c>
      <c r="AQ921" s="120">
        <f t="shared" si="186"/>
        <v>0.11496741223955553</v>
      </c>
      <c r="AR921" s="120">
        <f t="shared" si="187"/>
        <v>4.9562075970906075E-2</v>
      </c>
      <c r="AS921" s="120">
        <f t="shared" si="188"/>
        <v>0.13985435236024321</v>
      </c>
      <c r="AT921" s="120">
        <f t="shared" si="189"/>
        <v>0.14987587108627043</v>
      </c>
      <c r="AU921" s="120">
        <f t="shared" si="190"/>
        <v>0.165290855788184</v>
      </c>
      <c r="AV921" s="120">
        <f t="shared" si="191"/>
        <v>0.10085956796044097</v>
      </c>
      <c r="AW921" s="120">
        <f t="shared" si="192"/>
        <v>9.1525501758407402E-3</v>
      </c>
      <c r="AX921" s="120">
        <f t="shared" si="193"/>
        <v>0.99999999999999978</v>
      </c>
      <c r="AY921" s="120">
        <f>SUMPRODUCT(AN921:AW921,幕後結果_最佳化!$Z$1005:$AI$1005)</f>
        <v>6.9072001918879619E-2</v>
      </c>
      <c r="AZ921" s="120">
        <f>(SUMPRODUCT(AN921:AW921,MMULT(AN921:AW921,幕後結果!$AB$9:$AK$18)))*252</f>
        <v>2.696407742630387E-2</v>
      </c>
      <c r="BA921" s="120">
        <f t="shared" si="194"/>
        <v>0.16420742195864313</v>
      </c>
      <c r="BB921" s="115">
        <f t="shared" si="195"/>
        <v>0.1593837940252861</v>
      </c>
      <c r="BC921" s="53"/>
      <c r="BD921" s="53"/>
    </row>
    <row r="922" spans="1:56">
      <c r="A922" s="88">
        <v>921</v>
      </c>
      <c r="B922" s="116">
        <v>0.43461715098289977</v>
      </c>
      <c r="C922" s="116">
        <v>0.67604144250558518</v>
      </c>
      <c r="D922" s="116">
        <v>0.15225356404540347</v>
      </c>
      <c r="E922" s="116">
        <v>0.70062860258562032</v>
      </c>
      <c r="F922" s="116">
        <v>1.9243459468644364E-2</v>
      </c>
      <c r="G922" s="116">
        <v>0.86526608789040416</v>
      </c>
      <c r="H922" s="116">
        <v>0.95302827912754551</v>
      </c>
      <c r="I922" s="116">
        <v>0.93549806500036969</v>
      </c>
      <c r="J922" s="116">
        <v>0.58083491144824784</v>
      </c>
      <c r="K922" s="97">
        <v>0.26897364986312344</v>
      </c>
      <c r="L922" s="98"/>
      <c r="M922" s="99">
        <v>921</v>
      </c>
      <c r="N922" s="119">
        <v>-0.16463116223068505</v>
      </c>
      <c r="O922" s="119">
        <v>0.45665767807032548</v>
      </c>
      <c r="P922" s="119">
        <v>-1.0268159697714134</v>
      </c>
      <c r="Q922" s="119">
        <v>0.52620929746037759</v>
      </c>
      <c r="R922" s="119">
        <v>-2.0696309340808856</v>
      </c>
      <c r="S922" s="119">
        <v>1.1042889279106041</v>
      </c>
      <c r="T922" s="119">
        <v>1.674953060316476</v>
      </c>
      <c r="U922" s="116">
        <v>1.5180417661690011</v>
      </c>
      <c r="V922" s="116">
        <v>0.20402984422130063</v>
      </c>
      <c r="W922" s="91">
        <v>-0.61592003206348411</v>
      </c>
      <c r="X922" s="53"/>
      <c r="Y922" s="92">
        <v>921</v>
      </c>
      <c r="Z922" s="116">
        <f>(幕後結果!$AB$2+幕後結果!$AB$4*幕後結果_最佳化!$N1923)*12/3</f>
        <v>-3.0876141476542385E-3</v>
      </c>
      <c r="AA922" s="116">
        <f>(幕後結果!$AC$2+幕後結果!$AC$4*幕後結果_最佳化!$O1923)*12/3</f>
        <v>0.62420065972786998</v>
      </c>
      <c r="AB922" s="116">
        <f>(幕後結果!$AD$2+幕後結果!$AD$4*幕後結果_最佳化!$P1923)*12/3</f>
        <v>-0.75752292614169958</v>
      </c>
      <c r="AC922" s="116">
        <f>(幕後結果!$AE$2+幕後結果!$AE$4*幕後結果_最佳化!$Q1923)*12/3</f>
        <v>0.31993052846039721</v>
      </c>
      <c r="AD922" s="116">
        <f>(幕後結果!$AF$2+幕後結果!$AF$4*幕後結果_最佳化!$R1923)*12/3</f>
        <v>-1.7202695174145368</v>
      </c>
      <c r="AE922" s="116">
        <f>(幕後結果!$AG$2+幕後結果!$AG$4*幕後結果_最佳化!$S1923)*12/3</f>
        <v>1.3681142216597693</v>
      </c>
      <c r="AF922" s="116">
        <f>(幕後結果!$AH$2+幕後結果!$AH$4*幕後結果_最佳化!$T1923)*12/3</f>
        <v>0.66413620537995721</v>
      </c>
      <c r="AG922" s="116">
        <f>(幕後結果!$AI$2+幕後結果!$AI$4*幕後結果_最佳化!$U1923)*12/3</f>
        <v>0.56439761408407518</v>
      </c>
      <c r="AH922" s="116">
        <f>(幕後結果!$AJ$2+幕後結果!$AJ$4*幕後結果_最佳化!$V1923)*12/3</f>
        <v>-1.2371834871333143E-2</v>
      </c>
      <c r="AI922" s="93">
        <f>(幕後結果!$AK$2+幕後結果!$AK$4*幕後結果_最佳化!$W1923)*12/3</f>
        <v>0.10323818403779324</v>
      </c>
      <c r="AJ922" s="53"/>
      <c r="AK922" s="53"/>
      <c r="AL922" s="53"/>
      <c r="AM922" s="101">
        <v>921</v>
      </c>
      <c r="AN922" s="120">
        <f t="shared" si="183"/>
        <v>0.13910163819332746</v>
      </c>
      <c r="AO922" s="120">
        <f t="shared" si="184"/>
        <v>2.8963242667739225E-2</v>
      </c>
      <c r="AP922" s="120">
        <f t="shared" si="185"/>
        <v>9.9428465525390156E-2</v>
      </c>
      <c r="AQ922" s="120">
        <f t="shared" si="186"/>
        <v>0.15868141796407143</v>
      </c>
      <c r="AR922" s="120">
        <f t="shared" si="187"/>
        <v>7.0446581592427338E-2</v>
      </c>
      <c r="AS922" s="120">
        <f t="shared" si="188"/>
        <v>3.0887378141818588E-2</v>
      </c>
      <c r="AT922" s="120">
        <f t="shared" si="189"/>
        <v>0.12074828957029214</v>
      </c>
      <c r="AU922" s="120">
        <f t="shared" si="190"/>
        <v>0.15832124381067492</v>
      </c>
      <c r="AV922" s="120">
        <f t="shared" si="191"/>
        <v>0.11705932913094547</v>
      </c>
      <c r="AW922" s="120">
        <f t="shared" si="192"/>
        <v>7.6362413403313456E-2</v>
      </c>
      <c r="AX922" s="120">
        <f t="shared" si="193"/>
        <v>1.0000000000000002</v>
      </c>
      <c r="AY922" s="120">
        <f>SUMPRODUCT(AN922:AW922,幕後結果_最佳化!$Z$1005:$AI$1005)</f>
        <v>3.2950707201944054E-2</v>
      </c>
      <c r="AZ922" s="120">
        <f>(SUMPRODUCT(AN922:AW922,MMULT(AN922:AW922,幕後結果!$AB$9:$AK$18)))*252</f>
        <v>3.1647118330938417E-2</v>
      </c>
      <c r="BA922" s="120">
        <f t="shared" si="194"/>
        <v>0.1778963696395697</v>
      </c>
      <c r="BB922" s="115">
        <f t="shared" si="195"/>
        <v>-5.5927463939898822E-2</v>
      </c>
      <c r="BC922" s="53"/>
      <c r="BD922" s="53"/>
    </row>
    <row r="923" spans="1:56">
      <c r="A923" s="88">
        <v>922</v>
      </c>
      <c r="B923" s="116">
        <v>0.47043897590689321</v>
      </c>
      <c r="C923" s="116">
        <v>1.0251188460618677E-2</v>
      </c>
      <c r="D923" s="116">
        <v>0.78706549519771429</v>
      </c>
      <c r="E923" s="116">
        <v>0.24622799681857943</v>
      </c>
      <c r="F923" s="116">
        <v>0.33305215031945345</v>
      </c>
      <c r="G923" s="116">
        <v>0.72646814060737408</v>
      </c>
      <c r="H923" s="116">
        <v>0.3337264659789978</v>
      </c>
      <c r="I923" s="116">
        <v>0.26054159343494709</v>
      </c>
      <c r="J923" s="116">
        <v>0.47089764877165208</v>
      </c>
      <c r="K923" s="97">
        <v>0.26526128066482335</v>
      </c>
      <c r="L923" s="98"/>
      <c r="M923" s="99">
        <v>922</v>
      </c>
      <c r="N923" s="119">
        <v>-7.4166436816761785E-2</v>
      </c>
      <c r="O923" s="119">
        <v>-2.3170248722367051</v>
      </c>
      <c r="P923" s="119">
        <v>0.79628051283356194</v>
      </c>
      <c r="Q923" s="119">
        <v>-0.68640778978114891</v>
      </c>
      <c r="R923" s="119">
        <v>-0.43150075929795045</v>
      </c>
      <c r="S923" s="119">
        <v>0.60216588951283534</v>
      </c>
      <c r="T923" s="119">
        <v>-0.42964632720858453</v>
      </c>
      <c r="U923" s="116">
        <v>-0.6416765981991337</v>
      </c>
      <c r="V923" s="116">
        <v>-7.3013597007692096E-2</v>
      </c>
      <c r="W923" s="91">
        <v>-0.6272085165683523</v>
      </c>
      <c r="X923" s="53"/>
      <c r="Y923" s="92">
        <v>922</v>
      </c>
      <c r="Z923" s="116">
        <f>(幕後結果!$AB$2+幕後結果!$AB$4*幕後結果_最佳化!$N1924)*12/3</f>
        <v>0.14194517506768534</v>
      </c>
      <c r="AA923" s="116">
        <f>(幕後結果!$AC$2+幕後結果!$AC$4*幕後結果_最佳化!$O1924)*12/3</f>
        <v>-1.3703894970409582</v>
      </c>
      <c r="AB923" s="116">
        <f>(幕後結果!$AD$2+幕後結果!$AD$4*幕後結果_最佳化!$P1924)*12/3</f>
        <v>0.48516864557616768</v>
      </c>
      <c r="AC923" s="116">
        <f>(幕後結果!$AE$2+幕後結果!$AE$4*幕後結果_最佳化!$Q1924)*12/3</f>
        <v>-0.48255499321925827</v>
      </c>
      <c r="AD923" s="116">
        <f>(幕後結果!$AF$2+幕後結果!$AF$4*幕後結果_最佳化!$R1924)*12/3</f>
        <v>-0.55509754512701659</v>
      </c>
      <c r="AE923" s="116">
        <f>(幕後結果!$AG$2+幕後結果!$AG$4*幕後結果_最佳化!$S1924)*12/3</f>
        <v>0.61307439962037158</v>
      </c>
      <c r="AF923" s="116">
        <f>(幕後結果!$AH$2+幕後結果!$AH$4*幕後結果_最佳化!$T1924)*12/3</f>
        <v>-0.44821478935014974</v>
      </c>
      <c r="AG923" s="116">
        <f>(幕後結果!$AI$2+幕後結果!$AI$4*幕後結果_最佳化!$U1924)*12/3</f>
        <v>-0.51640933613958961</v>
      </c>
      <c r="AH923" s="116">
        <f>(幕後結果!$AJ$2+幕後結果!$AJ$4*幕後結果_最佳化!$V1924)*12/3</f>
        <v>-0.58140745853862508</v>
      </c>
      <c r="AI923" s="93">
        <f>(幕後結果!$AK$2+幕後結果!$AK$4*幕後結果_最佳化!$W1924)*12/3</f>
        <v>-5.9399234420674629E-2</v>
      </c>
      <c r="AJ923" s="53"/>
      <c r="AK923" s="53"/>
      <c r="AL923" s="53"/>
      <c r="AM923" s="101">
        <v>922</v>
      </c>
      <c r="AN923" s="120">
        <f t="shared" si="183"/>
        <v>4.3287225652121106E-2</v>
      </c>
      <c r="AO923" s="120">
        <f t="shared" si="184"/>
        <v>0.10148875858415499</v>
      </c>
      <c r="AP923" s="120">
        <f t="shared" si="185"/>
        <v>8.2708150816300056E-3</v>
      </c>
      <c r="AQ923" s="120">
        <f t="shared" si="186"/>
        <v>0.1611727203234983</v>
      </c>
      <c r="AR923" s="120">
        <f t="shared" si="187"/>
        <v>0.12764841170825486</v>
      </c>
      <c r="AS923" s="120">
        <f t="shared" si="188"/>
        <v>0.17276973193845874</v>
      </c>
      <c r="AT923" s="120">
        <f t="shared" si="189"/>
        <v>0.17840687927260596</v>
      </c>
      <c r="AU923" s="120">
        <f t="shared" si="190"/>
        <v>1.5981071422383565E-2</v>
      </c>
      <c r="AV923" s="120">
        <f t="shared" si="191"/>
        <v>1.3742570762904074E-2</v>
      </c>
      <c r="AW923" s="120">
        <f t="shared" si="192"/>
        <v>0.17723181525398854</v>
      </c>
      <c r="AX923" s="120">
        <f t="shared" si="193"/>
        <v>1.0000000000000002</v>
      </c>
      <c r="AY923" s="120">
        <f>SUMPRODUCT(AN923:AW923,幕後結果_最佳化!$Z$1005:$AI$1005)</f>
        <v>0.12611797147977635</v>
      </c>
      <c r="AZ923" s="120">
        <f>(SUMPRODUCT(AN923:AW923,MMULT(AN923:AW923,幕後結果!$AB$9:$AK$18)))*252</f>
        <v>2.2549417508352775E-2</v>
      </c>
      <c r="BA923" s="120">
        <f t="shared" si="194"/>
        <v>0.15016463467925054</v>
      </c>
      <c r="BB923" s="115">
        <f t="shared" si="195"/>
        <v>0.55417823016403778</v>
      </c>
      <c r="BC923" s="53"/>
      <c r="BD923" s="53"/>
    </row>
    <row r="924" spans="1:56">
      <c r="A924" s="88">
        <v>923</v>
      </c>
      <c r="B924" s="116">
        <v>0.13387088729960972</v>
      </c>
      <c r="C924" s="116">
        <v>0.53347559101022779</v>
      </c>
      <c r="D924" s="116">
        <v>0.69868090707089392</v>
      </c>
      <c r="E924" s="116">
        <v>0.12869825763081244</v>
      </c>
      <c r="F924" s="116">
        <v>5.3812213763012151E-2</v>
      </c>
      <c r="G924" s="116">
        <v>0.29703179359116394</v>
      </c>
      <c r="H924" s="116">
        <v>0.28117691738381811</v>
      </c>
      <c r="I924" s="116">
        <v>0.79463413447545883</v>
      </c>
      <c r="J924" s="116">
        <v>7.8341932892783017E-2</v>
      </c>
      <c r="K924" s="97">
        <v>3.2913680658226419E-2</v>
      </c>
      <c r="L924" s="98"/>
      <c r="M924" s="99">
        <v>923</v>
      </c>
      <c r="N924" s="119">
        <v>-1.1082779978071735</v>
      </c>
      <c r="O924" s="119">
        <v>8.4009576200144834E-2</v>
      </c>
      <c r="P924" s="119">
        <v>0.52061042456268813</v>
      </c>
      <c r="Q924" s="119">
        <v>-1.1325660909325286</v>
      </c>
      <c r="R924" s="119">
        <v>-1.6089630219675479</v>
      </c>
      <c r="S924" s="119">
        <v>-0.53295665242186241</v>
      </c>
      <c r="T924" s="119">
        <v>-0.57934881348774758</v>
      </c>
      <c r="U924" s="116">
        <v>0.82260662315701971</v>
      </c>
      <c r="V924" s="116">
        <v>-1.4163130598623019</v>
      </c>
      <c r="W924" s="91">
        <v>-1.8395974344671473</v>
      </c>
      <c r="X924" s="53"/>
      <c r="Y924" s="92">
        <v>923</v>
      </c>
      <c r="Z924" s="116">
        <f>(幕後結果!$AB$2+幕後結果!$AB$4*幕後結果_最佳化!$N1925)*12/3</f>
        <v>-1.5159395237917994</v>
      </c>
      <c r="AA924" s="116">
        <f>(幕後結果!$AC$2+幕後結果!$AC$4*幕後結果_最佳化!$O1925)*12/3</f>
        <v>0.40547725816628089</v>
      </c>
      <c r="AB924" s="116">
        <f>(幕後結果!$AD$2+幕後結果!$AD$4*幕後結果_最佳化!$P1925)*12/3</f>
        <v>0.22390650627311204</v>
      </c>
      <c r="AC924" s="116">
        <f>(幕後結果!$AE$2+幕後結果!$AE$4*幕後結果_最佳化!$Q1925)*12/3</f>
        <v>-0.86076022466528146</v>
      </c>
      <c r="AD924" s="116">
        <f>(幕後結果!$AF$2+幕後結果!$AF$4*幕後結果_最佳化!$R1925)*12/3</f>
        <v>-1.4333380275680065</v>
      </c>
      <c r="AE924" s="116">
        <f>(幕後結果!$AG$2+幕後結果!$AG$4*幕後結果_最佳化!$S1925)*12/3</f>
        <v>-9.2645320449131208E-2</v>
      </c>
      <c r="AF924" s="116">
        <f>(幕後結果!$AH$2+幕後結果!$AH$4*幕後結果_最佳化!$T1925)*12/3</f>
        <v>-0.48360388200530785</v>
      </c>
      <c r="AG924" s="116">
        <f>(幕後結果!$AI$2+幕後結果!$AI$4*幕後結果_最佳化!$U1925)*12/3</f>
        <v>1.4709514699715006E-2</v>
      </c>
      <c r="AH924" s="116">
        <f>(幕後結果!$AJ$2+幕後結果!$AJ$4*幕後結果_最佳化!$V1925)*12/3</f>
        <v>-1.2031414914833336</v>
      </c>
      <c r="AI924" s="93">
        <f>(幕後結果!$AK$2+幕後結果!$AK$4*幕後結果_最佳化!$W1925)*12/3</f>
        <v>-1.2863012409505621</v>
      </c>
      <c r="AJ924" s="53"/>
      <c r="AK924" s="53"/>
      <c r="AL924" s="53"/>
      <c r="AM924" s="101">
        <v>923</v>
      </c>
      <c r="AN924" s="120">
        <f t="shared" si="183"/>
        <v>1.9856105510982255E-2</v>
      </c>
      <c r="AO924" s="120">
        <f t="shared" si="184"/>
        <v>0.14407787957979584</v>
      </c>
      <c r="AP924" s="120">
        <f t="shared" si="185"/>
        <v>4.0173444071538264E-2</v>
      </c>
      <c r="AQ924" s="120">
        <f t="shared" si="186"/>
        <v>2.7148415021579681E-2</v>
      </c>
      <c r="AR924" s="120">
        <f t="shared" si="187"/>
        <v>0.16913299687730993</v>
      </c>
      <c r="AS924" s="120">
        <f t="shared" si="188"/>
        <v>7.9367279974732252E-2</v>
      </c>
      <c r="AT924" s="120">
        <f t="shared" si="189"/>
        <v>0.19504144733338699</v>
      </c>
      <c r="AU924" s="120">
        <f t="shared" si="190"/>
        <v>0.17221527310235027</v>
      </c>
      <c r="AV924" s="120">
        <f t="shared" si="191"/>
        <v>7.111981561800744E-2</v>
      </c>
      <c r="AW924" s="120">
        <f t="shared" si="192"/>
        <v>8.186734291031704E-2</v>
      </c>
      <c r="AX924" s="120">
        <f t="shared" si="193"/>
        <v>1</v>
      </c>
      <c r="AY924" s="120">
        <f>SUMPRODUCT(AN924:AW924,幕後結果_最佳化!$Z$1005:$AI$1005)</f>
        <v>2.1642376396674556E-2</v>
      </c>
      <c r="AZ924" s="120">
        <f>(SUMPRODUCT(AN924:AW924,MMULT(AN924:AW924,幕後結果!$AB$9:$AK$18)))*252</f>
        <v>1.7688954189161481E-2</v>
      </c>
      <c r="BA924" s="120">
        <f t="shared" si="194"/>
        <v>0.13299982777869107</v>
      </c>
      <c r="BB924" s="115">
        <f t="shared" si="195"/>
        <v>-0.15983196338192021</v>
      </c>
      <c r="BC924" s="53"/>
      <c r="BD924" s="53"/>
    </row>
    <row r="925" spans="1:56">
      <c r="A925" s="88">
        <v>924</v>
      </c>
      <c r="B925" s="116">
        <v>2.1149622827528303E-2</v>
      </c>
      <c r="C925" s="116">
        <v>0.24644392229564338</v>
      </c>
      <c r="D925" s="116">
        <v>0.7409196322360232</v>
      </c>
      <c r="E925" s="116">
        <v>0.33023552506415177</v>
      </c>
      <c r="F925" s="116">
        <v>8.6061403376270551E-2</v>
      </c>
      <c r="G925" s="116">
        <v>0.4687412163088529</v>
      </c>
      <c r="H925" s="116">
        <v>0.18606372703423579</v>
      </c>
      <c r="I925" s="116">
        <v>0.82453215782557931</v>
      </c>
      <c r="J925" s="116">
        <v>0.67144150306687611</v>
      </c>
      <c r="K925" s="97">
        <v>5.3945784022021659E-2</v>
      </c>
      <c r="L925" s="98"/>
      <c r="M925" s="99">
        <v>924</v>
      </c>
      <c r="N925" s="119">
        <v>-2.0305639712274886</v>
      </c>
      <c r="O925" s="119">
        <v>-0.68572292958995096</v>
      </c>
      <c r="P925" s="119">
        <v>0.64618317328979336</v>
      </c>
      <c r="Q925" s="119">
        <v>-0.43926290409828445</v>
      </c>
      <c r="R925" s="119">
        <v>-1.3654145073696236</v>
      </c>
      <c r="S925" s="119">
        <v>-7.8434497992185173E-2</v>
      </c>
      <c r="T925" s="119">
        <v>-0.89249540595649024</v>
      </c>
      <c r="U925" s="116">
        <v>0.93277590496881324</v>
      </c>
      <c r="V925" s="116">
        <v>0.44389708265028727</v>
      </c>
      <c r="W925" s="91">
        <v>-1.6077425835547623</v>
      </c>
      <c r="X925" s="53"/>
      <c r="Y925" s="92">
        <v>924</v>
      </c>
      <c r="Z925" s="116">
        <f>(幕後結果!$AB$2+幕後結果!$AB$4*幕後結果_最佳化!$N1926)*12/3</f>
        <v>-2.9945457602812522</v>
      </c>
      <c r="AA925" s="116">
        <f>(幕後結果!$AC$2+幕後結果!$AC$4*幕後結果_最佳化!$O1926)*12/3</f>
        <v>-9.9227912142745511E-2</v>
      </c>
      <c r="AB925" s="116">
        <f>(幕後結果!$AD$2+幕後結果!$AD$4*幕後結果_最佳化!$P1926)*12/3</f>
        <v>8.5798252563240959E-2</v>
      </c>
      <c r="AC925" s="116">
        <f>(幕後結果!$AE$2+幕後結果!$AE$4*幕後結果_最佳化!$Q1926)*12/3</f>
        <v>-0.5165273025267112</v>
      </c>
      <c r="AD925" s="116">
        <f>(幕後結果!$AF$2+幕後結果!$AF$4*幕後結果_最佳化!$R1926)*12/3</f>
        <v>-1.4176442175557586</v>
      </c>
      <c r="AE925" s="116">
        <f>(幕後結果!$AG$2+幕後結果!$AG$4*幕後結果_最佳化!$S1926)*12/3</f>
        <v>0.19557942475762799</v>
      </c>
      <c r="AF925" s="116">
        <f>(幕後結果!$AH$2+幕後結果!$AH$4*幕後結果_最佳化!$T1926)*12/3</f>
        <v>-0.74387944807211126</v>
      </c>
      <c r="AG925" s="116">
        <f>(幕後結果!$AI$2+幕後結果!$AI$4*幕後結果_最佳化!$U1926)*12/3</f>
        <v>7.2275527955095453E-2</v>
      </c>
      <c r="AH925" s="116">
        <f>(幕後結果!$AJ$2+幕後結果!$AJ$4*幕後結果_最佳化!$V1926)*12/3</f>
        <v>-0.50575393142478353</v>
      </c>
      <c r="AI925" s="93">
        <f>(幕後結果!$AK$2+幕後結果!$AK$4*幕後結果_最佳化!$W1926)*12/3</f>
        <v>-0.72164328772008679</v>
      </c>
      <c r="AJ925" s="53"/>
      <c r="AK925" s="53"/>
      <c r="AL925" s="53"/>
      <c r="AM925" s="101">
        <v>924</v>
      </c>
      <c r="AN925" s="120">
        <f t="shared" si="183"/>
        <v>0.18085610114306794</v>
      </c>
      <c r="AO925" s="120">
        <f t="shared" si="184"/>
        <v>0.19226907811923738</v>
      </c>
      <c r="AP925" s="120">
        <f t="shared" si="185"/>
        <v>3.7136270154983983E-2</v>
      </c>
      <c r="AQ925" s="120">
        <f t="shared" si="186"/>
        <v>9.6369346166307435E-2</v>
      </c>
      <c r="AR925" s="120">
        <f t="shared" si="187"/>
        <v>5.2698076160461703E-2</v>
      </c>
      <c r="AS925" s="120">
        <f t="shared" si="188"/>
        <v>7.5609592293949132E-2</v>
      </c>
      <c r="AT925" s="120">
        <f t="shared" si="189"/>
        <v>2.9567252447702159E-2</v>
      </c>
      <c r="AU925" s="120">
        <f t="shared" si="190"/>
        <v>0.13271719479714861</v>
      </c>
      <c r="AV925" s="120">
        <f t="shared" si="191"/>
        <v>0.17605220084828807</v>
      </c>
      <c r="AW925" s="120">
        <f t="shared" si="192"/>
        <v>2.672488786885353E-2</v>
      </c>
      <c r="AX925" s="120">
        <f t="shared" si="193"/>
        <v>1</v>
      </c>
      <c r="AY925" s="120">
        <f>SUMPRODUCT(AN925:AW925,幕後結果_最佳化!$Z$1005:$AI$1005)</f>
        <v>9.2661210769783883E-2</v>
      </c>
      <c r="AZ925" s="120">
        <f>(SUMPRODUCT(AN925:AW925,MMULT(AN925:AW925,幕後結果!$AB$9:$AK$18)))*252</f>
        <v>3.4978420300214107E-2</v>
      </c>
      <c r="BA925" s="120">
        <f t="shared" si="194"/>
        <v>0.18702518627236842</v>
      </c>
      <c r="BB925" s="115">
        <f t="shared" si="195"/>
        <v>0.26606689591697913</v>
      </c>
      <c r="BC925" s="53"/>
      <c r="BD925" s="53"/>
    </row>
    <row r="926" spans="1:56">
      <c r="A926" s="88">
        <v>925</v>
      </c>
      <c r="B926" s="116">
        <v>0.3761631948589772</v>
      </c>
      <c r="C926" s="116">
        <v>7.0239449990674885E-2</v>
      </c>
      <c r="D926" s="116">
        <v>0.45913274219299161</v>
      </c>
      <c r="E926" s="116">
        <v>0.95525354377106941</v>
      </c>
      <c r="F926" s="116">
        <v>9.7882144766831658E-2</v>
      </c>
      <c r="G926" s="116">
        <v>0.88330284530432612</v>
      </c>
      <c r="H926" s="116">
        <v>0.82091144704153707</v>
      </c>
      <c r="I926" s="116">
        <v>0.2156086600327829</v>
      </c>
      <c r="J926" s="116">
        <v>0.73946239772946609</v>
      </c>
      <c r="K926" s="97">
        <v>0.85639258507050919</v>
      </c>
      <c r="L926" s="98"/>
      <c r="M926" s="99">
        <v>925</v>
      </c>
      <c r="N926" s="119">
        <v>-0.3155733218694925</v>
      </c>
      <c r="O926" s="119">
        <v>-1.4740099953332992</v>
      </c>
      <c r="P926" s="119">
        <v>-0.10261884659733451</v>
      </c>
      <c r="Q926" s="119">
        <v>1.6980786822844764</v>
      </c>
      <c r="R926" s="119">
        <v>-1.2937138210910952</v>
      </c>
      <c r="S926" s="119">
        <v>1.1916607109911106</v>
      </c>
      <c r="T926" s="119">
        <v>0.91884413085232286</v>
      </c>
      <c r="U926" s="116">
        <v>-0.78711026635534831</v>
      </c>
      <c r="V926" s="116">
        <v>0.64168888960030723</v>
      </c>
      <c r="W926" s="91">
        <v>1.0642513955966328</v>
      </c>
      <c r="X926" s="53"/>
      <c r="Y926" s="92">
        <v>925</v>
      </c>
      <c r="Z926" s="116">
        <f>(幕後結果!$AB$2+幕後結果!$AB$4*幕後結果_最佳化!$N1927)*12/3</f>
        <v>-0.24507765305439932</v>
      </c>
      <c r="AA926" s="116">
        <f>(幕後結果!$AC$2+幕後結果!$AC$4*幕後結果_最佳化!$O1927)*12/3</f>
        <v>-0.75314395424019687</v>
      </c>
      <c r="AB926" s="116">
        <f>(幕後結果!$AD$2+幕後結果!$AD$4*幕後結果_最佳化!$P1927)*12/3</f>
        <v>-0.20145592124696696</v>
      </c>
      <c r="AC926" s="116">
        <f>(幕後結果!$AE$2+幕後結果!$AE$4*幕後結果_最佳化!$Q1927)*12/3</f>
        <v>1.1669987169387424</v>
      </c>
      <c r="AD926" s="116">
        <f>(幕後結果!$AF$2+幕後結果!$AF$4*幕後結果_最佳化!$R1927)*12/3</f>
        <v>-1.1740302466957271</v>
      </c>
      <c r="AE926" s="116">
        <f>(幕後結果!$AG$2+幕後結果!$AG$4*幕後結果_最佳化!$S1927)*12/3</f>
        <v>1.588028036944219</v>
      </c>
      <c r="AF926" s="116">
        <f>(幕後結果!$AH$2+幕後結果!$AH$4*幕後結果_最佳化!$T1927)*12/3</f>
        <v>0.23129121894181789</v>
      </c>
      <c r="AG926" s="116">
        <f>(幕後結果!$AI$2+幕後結果!$AI$4*幕後結果_最佳化!$U1927)*12/3</f>
        <v>-0.35489455400940861</v>
      </c>
      <c r="AH926" s="116">
        <f>(幕後結果!$AJ$2+幕後結果!$AJ$4*幕後結果_最佳化!$V1927)*12/3</f>
        <v>-0.15172327507556416</v>
      </c>
      <c r="AI926" s="93">
        <f>(幕後結果!$AK$2+幕後結果!$AK$4*幕後結果_最佳化!$W1927)*12/3</f>
        <v>0.99593210910894092</v>
      </c>
      <c r="AJ926" s="53"/>
      <c r="AK926" s="53"/>
      <c r="AL926" s="53"/>
      <c r="AM926" s="101">
        <v>925</v>
      </c>
      <c r="AN926" s="120">
        <f t="shared" si="183"/>
        <v>6.5924449032920759E-2</v>
      </c>
      <c r="AO926" s="120">
        <f t="shared" si="184"/>
        <v>4.2927469143532564E-2</v>
      </c>
      <c r="AP926" s="120">
        <f t="shared" si="185"/>
        <v>0.13524221976188891</v>
      </c>
      <c r="AQ926" s="120">
        <f t="shared" si="186"/>
        <v>0.18754998388146707</v>
      </c>
      <c r="AR926" s="120">
        <f t="shared" si="187"/>
        <v>7.3671482818910769E-2</v>
      </c>
      <c r="AS926" s="120">
        <f t="shared" si="188"/>
        <v>0.11358542296622114</v>
      </c>
      <c r="AT926" s="120">
        <f t="shared" si="189"/>
        <v>1.6713198919129493E-2</v>
      </c>
      <c r="AU926" s="120">
        <f t="shared" si="190"/>
        <v>0.11503286779066964</v>
      </c>
      <c r="AV926" s="120">
        <f t="shared" si="191"/>
        <v>9.2892782419251876E-2</v>
      </c>
      <c r="AW926" s="120">
        <f t="shared" si="192"/>
        <v>0.15646012326600792</v>
      </c>
      <c r="AX926" s="120">
        <f t="shared" si="193"/>
        <v>1.0000000000000002</v>
      </c>
      <c r="AY926" s="120">
        <f>SUMPRODUCT(AN926:AW926,幕後結果_最佳化!$Z$1005:$AI$1005)</f>
        <v>8.793450418790863E-2</v>
      </c>
      <c r="AZ926" s="120">
        <f>(SUMPRODUCT(AN926:AW926,MMULT(AN926:AW926,幕後結果!$AB$9:$AK$18)))*252</f>
        <v>2.8306386534983238E-2</v>
      </c>
      <c r="BA926" s="120">
        <f t="shared" si="194"/>
        <v>0.168245019346735</v>
      </c>
      <c r="BB926" s="115">
        <f t="shared" si="195"/>
        <v>0.26767213890057173</v>
      </c>
      <c r="BC926" s="53"/>
      <c r="BD926" s="53"/>
    </row>
    <row r="927" spans="1:56">
      <c r="A927" s="88">
        <v>926</v>
      </c>
      <c r="B927" s="116">
        <v>0.43283293954125313</v>
      </c>
      <c r="C927" s="116">
        <v>0.60941402908197562</v>
      </c>
      <c r="D927" s="116">
        <v>0.34074016829616016</v>
      </c>
      <c r="E927" s="116">
        <v>0.23004462905322165</v>
      </c>
      <c r="F927" s="116">
        <v>0.47295106024924549</v>
      </c>
      <c r="G927" s="116">
        <v>0.89271546939487156</v>
      </c>
      <c r="H927" s="116">
        <v>0.15342542107935819</v>
      </c>
      <c r="I927" s="116">
        <v>0.69824603130321861</v>
      </c>
      <c r="J927" s="116">
        <v>0.4068487901261082</v>
      </c>
      <c r="K927" s="97">
        <v>0.70815702098132327</v>
      </c>
      <c r="L927" s="98"/>
      <c r="M927" s="99">
        <v>926</v>
      </c>
      <c r="N927" s="119">
        <v>-0.16916624576460965</v>
      </c>
      <c r="O927" s="119">
        <v>0.2777921183040844</v>
      </c>
      <c r="P927" s="119">
        <v>-0.41044391613428183</v>
      </c>
      <c r="Q927" s="119">
        <v>-0.73869988092588335</v>
      </c>
      <c r="R927" s="119">
        <v>-6.7853668982340645E-2</v>
      </c>
      <c r="S927" s="119">
        <v>1.2410993187231432</v>
      </c>
      <c r="T927" s="119">
        <v>-1.0218522353821067</v>
      </c>
      <c r="U927" s="116">
        <v>0.51936255633768125</v>
      </c>
      <c r="V927" s="116">
        <v>-0.23565862228663109</v>
      </c>
      <c r="W927" s="91">
        <v>0.54800865781313635</v>
      </c>
      <c r="X927" s="53"/>
      <c r="Y927" s="92">
        <v>926</v>
      </c>
      <c r="Z927" s="116">
        <f>(幕後結果!$AB$2+幕後結果!$AB$4*幕後結果_最佳化!$N1928)*12/3</f>
        <v>-1.0358247106966922E-2</v>
      </c>
      <c r="AA927" s="116">
        <f>(幕後結果!$AC$2+幕後結果!$AC$4*幕後結果_最佳化!$O1928)*12/3</f>
        <v>0.49611048486656711</v>
      </c>
      <c r="AB927" s="116">
        <f>(幕後結果!$AD$2+幕後結果!$AD$4*幕後結果_最佳化!$P1928)*12/3</f>
        <v>-0.29439036036640487</v>
      </c>
      <c r="AC927" s="116">
        <f>(幕後結果!$AE$2+幕後結果!$AE$4*幕後結果_最佳化!$Q1928)*12/3</f>
        <v>-0.54114225582435282</v>
      </c>
      <c r="AD927" s="116">
        <f>(幕後結果!$AF$2+幕後結果!$AF$4*幕後結果_最佳化!$R1928)*12/3</f>
        <v>-0.54168863622071339</v>
      </c>
      <c r="AE927" s="116">
        <f>(幕後結果!$AG$2+幕後結果!$AG$4*幕後結果_最佳化!$S1928)*12/3</f>
        <v>1.0796854910827007</v>
      </c>
      <c r="AF927" s="116">
        <f>(幕後結果!$AH$2+幕後結果!$AH$4*幕後結果_最佳化!$T1928)*12/3</f>
        <v>-0.53711355995719057</v>
      </c>
      <c r="AG927" s="116">
        <f>(幕後結果!$AI$2+幕後結果!$AI$4*幕後結果_最佳化!$U1928)*12/3</f>
        <v>0.35684047849097023</v>
      </c>
      <c r="AH927" s="116">
        <f>(幕後結果!$AJ$2+幕後結果!$AJ$4*幕後結果_最佳化!$V1928)*12/3</f>
        <v>-0.49747606496711039</v>
      </c>
      <c r="AI927" s="93">
        <f>(幕後結果!$AK$2+幕後結果!$AK$4*幕後結果_最佳化!$W1928)*12/3</f>
        <v>0.44088776663967127</v>
      </c>
      <c r="AJ927" s="53"/>
      <c r="AK927" s="53"/>
      <c r="AL927" s="53"/>
      <c r="AM927" s="101">
        <v>926</v>
      </c>
      <c r="AN927" s="120">
        <f t="shared" si="183"/>
        <v>0.14535127916358936</v>
      </c>
      <c r="AO927" s="120">
        <f t="shared" si="184"/>
        <v>0.18002310827598236</v>
      </c>
      <c r="AP927" s="120">
        <f t="shared" si="185"/>
        <v>2.5597460692460129E-3</v>
      </c>
      <c r="AQ927" s="120">
        <f t="shared" si="186"/>
        <v>5.8542196193542909E-2</v>
      </c>
      <c r="AR927" s="120">
        <f t="shared" si="187"/>
        <v>0.14228591322090245</v>
      </c>
      <c r="AS927" s="120">
        <f t="shared" si="188"/>
        <v>0.17597118321898622</v>
      </c>
      <c r="AT927" s="120">
        <f t="shared" si="189"/>
        <v>5.9471112169660681E-3</v>
      </c>
      <c r="AU927" s="120">
        <f t="shared" si="190"/>
        <v>5.4692950432954975E-2</v>
      </c>
      <c r="AV927" s="120">
        <f t="shared" si="191"/>
        <v>5.7622334306576685E-2</v>
      </c>
      <c r="AW927" s="120">
        <f t="shared" si="192"/>
        <v>0.17700417790125295</v>
      </c>
      <c r="AX927" s="120">
        <f t="shared" si="193"/>
        <v>1</v>
      </c>
      <c r="AY927" s="120">
        <f>SUMPRODUCT(AN927:AW927,幕後結果_最佳化!$Z$1005:$AI$1005)</f>
        <v>0.15915105741724725</v>
      </c>
      <c r="AZ927" s="120">
        <f>(SUMPRODUCT(AN927:AW927,MMULT(AN927:AW927,幕後結果!$AB$9:$AK$18)))*252</f>
        <v>3.1059255896196191E-2</v>
      </c>
      <c r="BA927" s="120">
        <f t="shared" si="194"/>
        <v>0.17623636371701554</v>
      </c>
      <c r="BB927" s="115">
        <f t="shared" si="195"/>
        <v>0.65963150263309289</v>
      </c>
      <c r="BC927" s="53"/>
      <c r="BD927" s="53"/>
    </row>
    <row r="928" spans="1:56">
      <c r="A928" s="88">
        <v>927</v>
      </c>
      <c r="B928" s="116">
        <v>9.3760922659808843E-2</v>
      </c>
      <c r="C928" s="116">
        <v>0.68978577860999191</v>
      </c>
      <c r="D928" s="116">
        <v>0.83875516093184888</v>
      </c>
      <c r="E928" s="116">
        <v>0.16833762584430989</v>
      </c>
      <c r="F928" s="116">
        <v>0.28831578620983334</v>
      </c>
      <c r="G928" s="116">
        <v>0.99928281067445979</v>
      </c>
      <c r="H928" s="116">
        <v>0.8853615545299407</v>
      </c>
      <c r="I928" s="116">
        <v>0.21616492347241811</v>
      </c>
      <c r="J928" s="116">
        <v>0.25349708282124372</v>
      </c>
      <c r="K928" s="97">
        <v>0.20884593929627493</v>
      </c>
      <c r="L928" s="98"/>
      <c r="M928" s="99">
        <v>927</v>
      </c>
      <c r="N928" s="119">
        <v>-1.3179456417336091</v>
      </c>
      <c r="O928" s="119">
        <v>0.49524322406831756</v>
      </c>
      <c r="P928" s="119">
        <v>0.98935460149362409</v>
      </c>
      <c r="Q928" s="119">
        <v>-0.96075523462526524</v>
      </c>
      <c r="R928" s="119">
        <v>-0.55831167728207931</v>
      </c>
      <c r="S928" s="119">
        <v>3.1876422882709132</v>
      </c>
      <c r="T928" s="119">
        <v>1.2022236442128502</v>
      </c>
      <c r="U928" s="116">
        <v>-0.78521103436272854</v>
      </c>
      <c r="V928" s="116">
        <v>-0.66352532472057024</v>
      </c>
      <c r="W928" s="91">
        <v>-0.81043209375651004</v>
      </c>
      <c r="X928" s="53"/>
      <c r="Y928" s="92">
        <v>927</v>
      </c>
      <c r="Z928" s="116">
        <f>(幕後結果!$AB$2+幕後結果!$AB$4*幕後結果_最佳化!$N1929)*12/3</f>
        <v>-1.8520780912580033</v>
      </c>
      <c r="AA928" s="116">
        <f>(幕後結果!$AC$2+幕後結果!$AC$4*幕後結果_最佳化!$O1929)*12/3</f>
        <v>0.71131362178227364</v>
      </c>
      <c r="AB928" s="116">
        <f>(幕後結果!$AD$2+幕後結果!$AD$4*幕後結果_最佳化!$P1929)*12/3</f>
        <v>0.57096275164083854</v>
      </c>
      <c r="AC928" s="116">
        <f>(幕後結果!$AE$2+幕後結果!$AE$4*幕後結果_最佳化!$Q1929)*12/3</f>
        <v>-0.68089173251567614</v>
      </c>
      <c r="AD928" s="116">
        <f>(幕後結果!$AF$2+幕後結果!$AF$4*幕後結果_最佳化!$R1929)*12/3</f>
        <v>-0.82928592070186047</v>
      </c>
      <c r="AE928" s="116">
        <f>(幕後結果!$AG$2+幕後結果!$AG$4*幕後結果_最佳化!$S1929)*12/3</f>
        <v>2.2023743716468562</v>
      </c>
      <c r="AF928" s="116">
        <f>(幕後結果!$AH$2+幕後結果!$AH$4*幕後結果_最佳化!$T1929)*12/3</f>
        <v>0.49745464472095219</v>
      </c>
      <c r="AG928" s="116">
        <f>(幕後結果!$AI$2+幕後結果!$AI$4*幕後結果_最佳化!$U1929)*12/3</f>
        <v>9.0307196303683279E-2</v>
      </c>
      <c r="AH928" s="116">
        <f>(幕後結果!$AJ$2+幕後結果!$AJ$4*幕後結果_最佳化!$V1929)*12/3</f>
        <v>-0.41430966089231863</v>
      </c>
      <c r="AI928" s="93">
        <f>(幕後結果!$AK$2+幕後結果!$AK$4*幕後結果_最佳化!$W1929)*12/3</f>
        <v>-0.15363310918843093</v>
      </c>
      <c r="AJ928" s="53"/>
      <c r="AK928" s="53"/>
      <c r="AL928" s="53"/>
      <c r="AM928" s="101">
        <v>927</v>
      </c>
      <c r="AN928" s="120">
        <f t="shared" si="183"/>
        <v>0.16672014870799934</v>
      </c>
      <c r="AO928" s="120">
        <f t="shared" si="184"/>
        <v>4.6105465284144519E-2</v>
      </c>
      <c r="AP928" s="120">
        <f t="shared" si="185"/>
        <v>0.1429016966354385</v>
      </c>
      <c r="AQ928" s="120">
        <f t="shared" si="186"/>
        <v>6.4103059054819445E-2</v>
      </c>
      <c r="AR928" s="120">
        <f t="shared" si="187"/>
        <v>6.6329537466170166E-2</v>
      </c>
      <c r="AS928" s="120">
        <f t="shared" si="188"/>
        <v>0.13428216214472996</v>
      </c>
      <c r="AT928" s="120">
        <f t="shared" si="189"/>
        <v>6.4135614212651043E-2</v>
      </c>
      <c r="AU928" s="120">
        <f t="shared" si="190"/>
        <v>3.288280943731757E-2</v>
      </c>
      <c r="AV928" s="120">
        <f t="shared" si="191"/>
        <v>9.4619473989628236E-2</v>
      </c>
      <c r="AW928" s="120">
        <f t="shared" si="192"/>
        <v>0.18792003306710114</v>
      </c>
      <c r="AX928" s="120">
        <f t="shared" si="193"/>
        <v>0.99999999999999989</v>
      </c>
      <c r="AY928" s="120">
        <f>SUMPRODUCT(AN928:AW928,幕後結果_最佳化!$Z$1005:$AI$1005)</f>
        <v>0.13056485364253026</v>
      </c>
      <c r="AZ928" s="120">
        <f>(SUMPRODUCT(AN928:AW928,MMULT(AN928:AW928,幕後結果!$AB$9:$AK$18)))*252</f>
        <v>3.9327370267476507E-2</v>
      </c>
      <c r="BA928" s="120">
        <f t="shared" si="194"/>
        <v>0.19831129636880626</v>
      </c>
      <c r="BB928" s="115">
        <f t="shared" si="195"/>
        <v>0.44205678268320608</v>
      </c>
      <c r="BC928" s="53"/>
      <c r="BD928" s="53"/>
    </row>
    <row r="929" spans="1:56">
      <c r="A929" s="88">
        <v>928</v>
      </c>
      <c r="B929" s="116">
        <v>0.4258931823898835</v>
      </c>
      <c r="C929" s="116">
        <v>0.19783443278353396</v>
      </c>
      <c r="D929" s="116">
        <v>0.58315050495048548</v>
      </c>
      <c r="E929" s="116">
        <v>0.12888464322291671</v>
      </c>
      <c r="F929" s="116">
        <v>0.13356715914927086</v>
      </c>
      <c r="G929" s="116">
        <v>0.34774071540072216</v>
      </c>
      <c r="H929" s="116">
        <v>0.77015436248140712</v>
      </c>
      <c r="I929" s="116">
        <v>0.26123864874401814</v>
      </c>
      <c r="J929" s="116">
        <v>0.52284397233819369</v>
      </c>
      <c r="K929" s="97">
        <v>0.52460581996628441</v>
      </c>
      <c r="L929" s="98"/>
      <c r="M929" s="99">
        <v>928</v>
      </c>
      <c r="N929" s="119">
        <v>-0.18683964145656792</v>
      </c>
      <c r="O929" s="119">
        <v>-0.84938182065142753</v>
      </c>
      <c r="P929" s="119">
        <v>0.20995987497270358</v>
      </c>
      <c r="Q929" s="119">
        <v>-1.1316793019732698</v>
      </c>
      <c r="R929" s="119">
        <v>-1.1096860916172742</v>
      </c>
      <c r="S929" s="119">
        <v>-0.3914272804242957</v>
      </c>
      <c r="T929" s="119">
        <v>0.73935530450807585</v>
      </c>
      <c r="U929" s="116">
        <v>-0.63953139373789569</v>
      </c>
      <c r="V929" s="116">
        <v>5.7292674937245582E-2</v>
      </c>
      <c r="W929" s="91">
        <v>6.1716801180783737E-2</v>
      </c>
      <c r="X929" s="53"/>
      <c r="Y929" s="92">
        <v>928</v>
      </c>
      <c r="Z929" s="116">
        <f>(幕後結果!$AB$2+幕後結果!$AB$4*幕後結果_最佳化!$N1930)*12/3</f>
        <v>-3.8692184565827292E-2</v>
      </c>
      <c r="AA929" s="116">
        <f>(幕後結果!$AC$2+幕後結果!$AC$4*幕後結果_最佳化!$O1930)*12/3</f>
        <v>-0.31164940603602609</v>
      </c>
      <c r="AB929" s="116">
        <f>(幕後結果!$AD$2+幕後結果!$AD$4*幕後結果_最佳化!$P1930)*12/3</f>
        <v>0.10673764739568703</v>
      </c>
      <c r="AC929" s="116">
        <f>(幕後結果!$AE$2+幕後結果!$AE$4*幕後結果_最佳化!$Q1930)*12/3</f>
        <v>-0.81760759050590393</v>
      </c>
      <c r="AD929" s="116">
        <f>(幕後結果!$AF$2+幕後結果!$AF$4*幕後結果_最佳化!$R1930)*12/3</f>
        <v>-1.0383714867708276</v>
      </c>
      <c r="AE929" s="116">
        <f>(幕後結果!$AG$2+幕後結果!$AG$4*幕後結果_最佳化!$S1930)*12/3</f>
        <v>-1.54284827888862E-2</v>
      </c>
      <c r="AF929" s="116">
        <f>(幕後結果!$AH$2+幕後結果!$AH$4*幕後結果_最佳化!$T1930)*12/3</f>
        <v>0.15306155767586688</v>
      </c>
      <c r="AG929" s="116">
        <f>(幕後結果!$AI$2+幕後結果!$AI$4*幕後結果_最佳化!$U1930)*12/3</f>
        <v>-0.56659120202701907</v>
      </c>
      <c r="AH929" s="116">
        <f>(幕後結果!$AJ$2+幕後結果!$AJ$4*幕後結果_最佳化!$V1930)*12/3</f>
        <v>-0.53998266717024124</v>
      </c>
      <c r="AI929" s="93">
        <f>(幕後結果!$AK$2+幕後結果!$AK$4*幕後結果_最佳化!$W1930)*12/3</f>
        <v>5.5988122895472087E-2</v>
      </c>
      <c r="AJ929" s="53"/>
      <c r="AK929" s="53"/>
      <c r="AL929" s="53"/>
      <c r="AM929" s="101">
        <v>928</v>
      </c>
      <c r="AN929" s="120">
        <f t="shared" si="183"/>
        <v>1.774358594219632E-2</v>
      </c>
      <c r="AO929" s="120">
        <f t="shared" si="184"/>
        <v>0.1287986467675917</v>
      </c>
      <c r="AP929" s="120">
        <f t="shared" si="185"/>
        <v>0.12443291327121467</v>
      </c>
      <c r="AQ929" s="120">
        <f t="shared" si="186"/>
        <v>8.3959322625280896E-3</v>
      </c>
      <c r="AR929" s="120">
        <f t="shared" si="187"/>
        <v>0.11580087596362384</v>
      </c>
      <c r="AS929" s="120">
        <f t="shared" si="188"/>
        <v>0.20995717447926962</v>
      </c>
      <c r="AT929" s="120">
        <f t="shared" si="189"/>
        <v>5.5274992857035056E-2</v>
      </c>
      <c r="AU929" s="120">
        <f t="shared" si="190"/>
        <v>0.1372688616828501</v>
      </c>
      <c r="AV929" s="120">
        <f t="shared" si="191"/>
        <v>3.7188300058652599E-3</v>
      </c>
      <c r="AW929" s="120">
        <f t="shared" si="192"/>
        <v>0.19860818676782527</v>
      </c>
      <c r="AX929" s="120">
        <f t="shared" si="193"/>
        <v>1</v>
      </c>
      <c r="AY929" s="120">
        <f>SUMPRODUCT(AN929:AW929,幕後結果_最佳化!$Z$1005:$AI$1005)</f>
        <v>0.15883584454576244</v>
      </c>
      <c r="AZ929" s="120">
        <f>(SUMPRODUCT(AN929:AW929,MMULT(AN929:AW929,幕後結果!$AB$9:$AK$18)))*252</f>
        <v>2.1629474394129589E-2</v>
      </c>
      <c r="BA929" s="120">
        <f t="shared" si="194"/>
        <v>0.14706962430811329</v>
      </c>
      <c r="BB929" s="115">
        <f t="shared" si="195"/>
        <v>0.78830584555567329</v>
      </c>
      <c r="BC929" s="53"/>
      <c r="BD929" s="53"/>
    </row>
    <row r="930" spans="1:56">
      <c r="A930" s="88">
        <v>929</v>
      </c>
      <c r="B930" s="116">
        <v>2.3930908537936446E-2</v>
      </c>
      <c r="C930" s="116">
        <v>0.57393730916528729</v>
      </c>
      <c r="D930" s="116">
        <v>0.27534977430363217</v>
      </c>
      <c r="E930" s="116">
        <v>0.89631349293692208</v>
      </c>
      <c r="F930" s="116">
        <v>0.16659488997857141</v>
      </c>
      <c r="G930" s="116">
        <v>0.69326234473841386</v>
      </c>
      <c r="H930" s="116">
        <v>0.66919326729859185</v>
      </c>
      <c r="I930" s="116">
        <v>0.61861238041913591</v>
      </c>
      <c r="J930" s="116">
        <v>0.53000987472382199</v>
      </c>
      <c r="K930" s="97">
        <v>0.69943556552625652</v>
      </c>
      <c r="L930" s="98"/>
      <c r="M930" s="99">
        <v>929</v>
      </c>
      <c r="N930" s="119">
        <v>-1.9785932781530353</v>
      </c>
      <c r="O930" s="119">
        <v>0.1864072828089601</v>
      </c>
      <c r="P930" s="119">
        <v>-0.59671219592763336</v>
      </c>
      <c r="Q930" s="119">
        <v>1.2608219208188667</v>
      </c>
      <c r="R930" s="119">
        <v>-0.96770888407139344</v>
      </c>
      <c r="S930" s="119">
        <v>0.50511892408084302</v>
      </c>
      <c r="T930" s="119">
        <v>0.43768662640189121</v>
      </c>
      <c r="U930" s="116">
        <v>0.3018384225007717</v>
      </c>
      <c r="V930" s="116">
        <v>7.529468460198066E-2</v>
      </c>
      <c r="W930" s="91">
        <v>0.52277783053481708</v>
      </c>
      <c r="X930" s="53"/>
      <c r="Y930" s="92">
        <v>929</v>
      </c>
      <c r="Z930" s="116">
        <f>(幕後結果!$AB$2+幕後結果!$AB$4*幕後結果_最佳化!$N1931)*12/3</f>
        <v>-2.9112264936880639</v>
      </c>
      <c r="AA930" s="116">
        <f>(幕後結果!$AC$2+幕後結果!$AC$4*幕後結果_最佳化!$O1931)*12/3</f>
        <v>0.52378811462998232</v>
      </c>
      <c r="AB930" s="116">
        <f>(幕後結果!$AD$2+幕後結果!$AD$4*幕後結果_最佳化!$P1931)*12/3</f>
        <v>-0.8058318706722204</v>
      </c>
      <c r="AC930" s="116">
        <f>(幕後結果!$AE$2+幕後結果!$AE$4*幕後結果_最佳化!$Q1931)*12/3</f>
        <v>0.63047789384336506</v>
      </c>
      <c r="AD930" s="116">
        <f>(幕後結果!$AF$2+幕後結果!$AF$4*幕後結果_最佳化!$R1931)*12/3</f>
        <v>-1.3377290654304657</v>
      </c>
      <c r="AE930" s="116">
        <f>(幕後結果!$AG$2+幕後結果!$AG$4*幕後結果_最佳化!$S1931)*12/3</f>
        <v>0.9560664467148734</v>
      </c>
      <c r="AF930" s="116">
        <f>(幕後結果!$AH$2+幕後結果!$AH$4*幕後結果_最佳化!$T1931)*12/3</f>
        <v>-1.2548165895699079E-2</v>
      </c>
      <c r="AG930" s="116">
        <f>(幕後結果!$AI$2+幕後結果!$AI$4*幕後結果_最佳化!$U1931)*12/3</f>
        <v>0.16151601546428698</v>
      </c>
      <c r="AH930" s="116">
        <f>(幕後結果!$AJ$2+幕後結果!$AJ$4*幕後結果_最佳化!$V1931)*12/3</f>
        <v>-0.48993932234954646</v>
      </c>
      <c r="AI930" s="93">
        <f>(幕後結果!$AK$2+幕後結果!$AK$4*幕後結果_最佳化!$W1931)*12/3</f>
        <v>0.31865721085871151</v>
      </c>
      <c r="AJ930" s="53"/>
      <c r="AK930" s="53"/>
      <c r="AL930" s="53"/>
      <c r="AM930" s="101">
        <v>929</v>
      </c>
      <c r="AN930" s="120">
        <f t="shared" si="183"/>
        <v>0.22420906410623725</v>
      </c>
      <c r="AO930" s="120">
        <f t="shared" si="184"/>
        <v>2.3650424221025495E-3</v>
      </c>
      <c r="AP930" s="120">
        <f t="shared" si="185"/>
        <v>4.690084629972692E-2</v>
      </c>
      <c r="AQ930" s="120">
        <f t="shared" si="186"/>
        <v>7.5670529589041049E-3</v>
      </c>
      <c r="AR930" s="120">
        <f t="shared" si="187"/>
        <v>7.9776376156499226E-2</v>
      </c>
      <c r="AS930" s="120">
        <f t="shared" si="188"/>
        <v>0.1620835666444021</v>
      </c>
      <c r="AT930" s="120">
        <f t="shared" si="189"/>
        <v>0.11041612313769163</v>
      </c>
      <c r="AU930" s="120">
        <f t="shared" si="190"/>
        <v>0.11379547450374697</v>
      </c>
      <c r="AV930" s="120">
        <f t="shared" si="191"/>
        <v>0.10381953369076413</v>
      </c>
      <c r="AW930" s="120">
        <f t="shared" si="192"/>
        <v>0.1490669200799252</v>
      </c>
      <c r="AX930" s="120">
        <f t="shared" si="193"/>
        <v>1</v>
      </c>
      <c r="AY930" s="120">
        <f>SUMPRODUCT(AN930:AW930,幕後結果_最佳化!$Z$1005:$AI$1005)</f>
        <v>0.12979430213433432</v>
      </c>
      <c r="AZ930" s="120">
        <f>(SUMPRODUCT(AN930:AW930,MMULT(AN930:AW930,幕後結果!$AB$9:$AK$18)))*252</f>
        <v>4.618447137523006E-2</v>
      </c>
      <c r="BA930" s="120">
        <f t="shared" si="194"/>
        <v>0.21490572671576266</v>
      </c>
      <c r="BB930" s="115">
        <f t="shared" si="195"/>
        <v>0.40433683858626046</v>
      </c>
      <c r="BC930" s="53"/>
      <c r="BD930" s="53"/>
    </row>
    <row r="931" spans="1:56">
      <c r="A931" s="88">
        <v>930</v>
      </c>
      <c r="B931" s="116">
        <v>0.94043350665930192</v>
      </c>
      <c r="C931" s="116">
        <v>0.83065079260419372</v>
      </c>
      <c r="D931" s="116">
        <v>0.26486690130669333</v>
      </c>
      <c r="E931" s="116">
        <v>0.61908825360863329</v>
      </c>
      <c r="F931" s="116">
        <v>0.41500074118331276</v>
      </c>
      <c r="G931" s="116">
        <v>0.65950979517014008</v>
      </c>
      <c r="H931" s="116">
        <v>0.99246972005581191</v>
      </c>
      <c r="I931" s="116">
        <v>0.15010945955765753</v>
      </c>
      <c r="J931" s="116">
        <v>0.65142992005675882</v>
      </c>
      <c r="K931" s="97">
        <v>0.34300274345029091</v>
      </c>
      <c r="L931" s="98"/>
      <c r="M931" s="99">
        <v>930</v>
      </c>
      <c r="N931" s="119">
        <v>1.558423089669301</v>
      </c>
      <c r="O931" s="119">
        <v>0.95674017512423104</v>
      </c>
      <c r="P931" s="119">
        <v>-0.6284124205171725</v>
      </c>
      <c r="Q931" s="119">
        <v>0.30308708950132457</v>
      </c>
      <c r="R931" s="119">
        <v>-0.21469966681287342</v>
      </c>
      <c r="S931" s="119">
        <v>0.41112564047846989</v>
      </c>
      <c r="T931" s="119">
        <v>2.4309195095261371</v>
      </c>
      <c r="U931" s="116">
        <v>-1.035964040053925</v>
      </c>
      <c r="V931" s="116">
        <v>0.38918383584693345</v>
      </c>
      <c r="W931" s="91">
        <v>-0.40428182788947437</v>
      </c>
      <c r="X931" s="53"/>
      <c r="Y931" s="92">
        <v>930</v>
      </c>
      <c r="Z931" s="116">
        <f>(幕後結果!$AB$2+幕後結果!$AB$4*幕後結果_最佳化!$N1932)*12/3</f>
        <v>2.7593080376269516</v>
      </c>
      <c r="AA931" s="116">
        <f>(幕後結果!$AC$2+幕後結果!$AC$4*幕後結果_最佳化!$O1932)*12/3</f>
        <v>0.89418659420326774</v>
      </c>
      <c r="AB931" s="116">
        <f>(幕後結果!$AD$2+幕後結果!$AD$4*幕後結果_最佳化!$P1932)*12/3</f>
        <v>-7.264755422249472E-2</v>
      </c>
      <c r="AC931" s="116">
        <f>(幕後結果!$AE$2+幕後結果!$AE$4*幕後結果_最佳化!$Q1932)*12/3</f>
        <v>0.49283054679193455</v>
      </c>
      <c r="AD931" s="116">
        <f>(幕後結果!$AF$2+幕後結果!$AF$4*幕後結果_最佳化!$R1932)*12/3</f>
        <v>-0.37408055464576201</v>
      </c>
      <c r="AE931" s="116">
        <f>(幕後結果!$AG$2+幕後結果!$AG$4*幕後結果_最佳化!$S1932)*12/3</f>
        <v>1.0812065196135441</v>
      </c>
      <c r="AF931" s="116">
        <f>(幕後結果!$AH$2+幕後結果!$AH$4*幕後結果_最佳化!$T1932)*12/3</f>
        <v>1.3332405088074628</v>
      </c>
      <c r="AG931" s="116">
        <f>(幕後結果!$AI$2+幕後結果!$AI$4*幕後結果_最佳化!$U1932)*12/3</f>
        <v>-0.16268357342545664</v>
      </c>
      <c r="AH931" s="116">
        <f>(幕後結果!$AJ$2+幕後結果!$AJ$4*幕後結果_最佳化!$V1932)*12/3</f>
        <v>0.28810746169799922</v>
      </c>
      <c r="AI931" s="93">
        <f>(幕後結果!$AK$2+幕後結果!$AK$4*幕後結果_最佳化!$W1932)*12/3</f>
        <v>0.25254939456302611</v>
      </c>
      <c r="AJ931" s="53"/>
      <c r="AK931" s="53"/>
      <c r="AL931" s="53"/>
      <c r="AM931" s="101">
        <v>930</v>
      </c>
      <c r="AN931" s="120">
        <f t="shared" si="183"/>
        <v>0.14029557155705083</v>
      </c>
      <c r="AO931" s="120">
        <f t="shared" si="184"/>
        <v>9.6930562796621517E-2</v>
      </c>
      <c r="AP931" s="120">
        <f t="shared" si="185"/>
        <v>0.13443141500001177</v>
      </c>
      <c r="AQ931" s="120">
        <f t="shared" si="186"/>
        <v>0.10042184600234028</v>
      </c>
      <c r="AR931" s="120">
        <f t="shared" si="187"/>
        <v>0.14110253888801602</v>
      </c>
      <c r="AS931" s="120">
        <f t="shared" si="188"/>
        <v>9.2887903760093926E-2</v>
      </c>
      <c r="AT931" s="120">
        <f t="shared" si="189"/>
        <v>0.12252239402063499</v>
      </c>
      <c r="AU931" s="120">
        <f t="shared" si="190"/>
        <v>0.10906122755261578</v>
      </c>
      <c r="AV931" s="120">
        <f t="shared" si="191"/>
        <v>3.6713298966951677E-2</v>
      </c>
      <c r="AW931" s="120">
        <f t="shared" si="192"/>
        <v>2.5633241455663255E-2</v>
      </c>
      <c r="AX931" s="120">
        <f t="shared" si="193"/>
        <v>1</v>
      </c>
      <c r="AY931" s="120">
        <f>SUMPRODUCT(AN931:AW931,幕後結果_最佳化!$Z$1005:$AI$1005)</f>
        <v>5.9492030383666183E-2</v>
      </c>
      <c r="AZ931" s="120">
        <f>(SUMPRODUCT(AN931:AW931,MMULT(AN931:AW931,幕後結果!$AB$9:$AK$18)))*252</f>
        <v>3.0131622377798591E-2</v>
      </c>
      <c r="BA931" s="120">
        <f t="shared" si="194"/>
        <v>0.17358462598340496</v>
      </c>
      <c r="BB931" s="115">
        <f t="shared" si="195"/>
        <v>9.5584676866788967E-2</v>
      </c>
      <c r="BC931" s="53"/>
      <c r="BD931" s="53"/>
    </row>
    <row r="932" spans="1:56">
      <c r="A932" s="88">
        <v>931</v>
      </c>
      <c r="B932" s="116">
        <v>0.32894026141336696</v>
      </c>
      <c r="C932" s="116">
        <v>0.3837859594455082</v>
      </c>
      <c r="D932" s="116">
        <v>0.70861146700656019</v>
      </c>
      <c r="E932" s="116">
        <v>0.66497963212683775</v>
      </c>
      <c r="F932" s="116">
        <v>0.44611132007815102</v>
      </c>
      <c r="G932" s="116">
        <v>0.60321932212200724</v>
      </c>
      <c r="H932" s="116">
        <v>0.11560410031113411</v>
      </c>
      <c r="I932" s="116">
        <v>0.68964140801437712</v>
      </c>
      <c r="J932" s="116">
        <v>0.36238393882745412</v>
      </c>
      <c r="K932" s="97">
        <v>0.54781532971529212</v>
      </c>
      <c r="L932" s="98"/>
      <c r="M932" s="99">
        <v>931</v>
      </c>
      <c r="N932" s="119">
        <v>-0.44284130744621142</v>
      </c>
      <c r="O932" s="119">
        <v>-0.29555241404146926</v>
      </c>
      <c r="P932" s="119">
        <v>0.54933282304366471</v>
      </c>
      <c r="Q932" s="119">
        <v>0.42609210101446332</v>
      </c>
      <c r="R932" s="119">
        <v>-0.13549231476525928</v>
      </c>
      <c r="S932" s="119">
        <v>0.26168882628488982</v>
      </c>
      <c r="T932" s="119">
        <v>-1.1972523763466802</v>
      </c>
      <c r="U932" s="116">
        <v>0.4948341673721614</v>
      </c>
      <c r="V932" s="116">
        <v>-0.35209385372849689</v>
      </c>
      <c r="W932" s="91">
        <v>0.12014366833718682</v>
      </c>
      <c r="X932" s="53"/>
      <c r="Y932" s="92">
        <v>931</v>
      </c>
      <c r="Z932" s="116">
        <f>(幕後結果!$AB$2+幕後結果!$AB$4*幕後結果_最佳化!$N1933)*12/3</f>
        <v>-0.44911332377084756</v>
      </c>
      <c r="AA932" s="116">
        <f>(幕後結果!$AC$2+幕後結果!$AC$4*幕後結果_最佳化!$O1933)*12/3</f>
        <v>9.8877310367543325E-2</v>
      </c>
      <c r="AB932" s="116">
        <f>(幕後結果!$AD$2+幕後結果!$AD$4*幕後結果_最佳化!$P1933)*12/3</f>
        <v>0.35405872638300417</v>
      </c>
      <c r="AC932" s="116">
        <f>(幕後結果!$AE$2+幕後結果!$AE$4*幕後結果_最佳化!$Q1933)*12/3</f>
        <v>0.36588518215969795</v>
      </c>
      <c r="AD932" s="116">
        <f>(幕後結果!$AF$2+幕後結果!$AF$4*幕後結果_最佳化!$R1933)*12/3</f>
        <v>-0.49197388968558614</v>
      </c>
      <c r="AE932" s="116">
        <f>(幕後結果!$AG$2+幕後結果!$AG$4*幕後結果_最佳化!$S1933)*12/3</f>
        <v>0.77791793499086659</v>
      </c>
      <c r="AF932" s="116">
        <f>(幕後結果!$AH$2+幕後結果!$AH$4*幕後結果_最佳化!$T1933)*12/3</f>
        <v>-0.62724358427051552</v>
      </c>
      <c r="AG932" s="116">
        <f>(幕後結果!$AI$2+幕後結果!$AI$4*幕後結果_最佳化!$U1933)*12/3</f>
        <v>0.22733830224376839</v>
      </c>
      <c r="AH932" s="116">
        <f>(幕後結果!$AJ$2+幕後結果!$AJ$4*幕後結果_最佳化!$V1933)*12/3</f>
        <v>-0.48507887767669561</v>
      </c>
      <c r="AI932" s="93">
        <f>(幕後結果!$AK$2+幕後結果!$AK$4*幕後結果_最佳化!$W1933)*12/3</f>
        <v>0.30021040305970698</v>
      </c>
      <c r="AJ932" s="53"/>
      <c r="AK932" s="53"/>
      <c r="AL932" s="53"/>
      <c r="AM932" s="101">
        <v>931</v>
      </c>
      <c r="AN932" s="120">
        <f t="shared" si="183"/>
        <v>6.7207764056976E-3</v>
      </c>
      <c r="AO932" s="120">
        <f t="shared" si="184"/>
        <v>3.6975648049197556E-2</v>
      </c>
      <c r="AP932" s="120">
        <f t="shared" si="185"/>
        <v>0.11495451943007012</v>
      </c>
      <c r="AQ932" s="120">
        <f t="shared" si="186"/>
        <v>0.15697329169417365</v>
      </c>
      <c r="AR932" s="120">
        <f t="shared" si="187"/>
        <v>0.1484464703535297</v>
      </c>
      <c r="AS932" s="120">
        <f t="shared" si="188"/>
        <v>0.14123565563440088</v>
      </c>
      <c r="AT932" s="120">
        <f t="shared" si="189"/>
        <v>0.12999943599270319</v>
      </c>
      <c r="AU932" s="120">
        <f t="shared" si="190"/>
        <v>0.11274520127817003</v>
      </c>
      <c r="AV932" s="120">
        <f t="shared" si="191"/>
        <v>0.10081582288041485</v>
      </c>
      <c r="AW932" s="120">
        <f t="shared" si="192"/>
        <v>5.1133178281642586E-2</v>
      </c>
      <c r="AX932" s="120">
        <f t="shared" si="193"/>
        <v>1.0000000000000002</v>
      </c>
      <c r="AY932" s="120">
        <f>SUMPRODUCT(AN932:AW932,幕後結果_最佳化!$Z$1005:$AI$1005)</f>
        <v>1.9758039729721448E-2</v>
      </c>
      <c r="AZ932" s="120">
        <f>(SUMPRODUCT(AN932:AW932,MMULT(AN932:AW932,幕後結果!$AB$9:$AK$18)))*252</f>
        <v>2.1385591682036433E-2</v>
      </c>
      <c r="BA932" s="120">
        <f t="shared" si="194"/>
        <v>0.14623813347426326</v>
      </c>
      <c r="BB932" s="115">
        <f t="shared" si="195"/>
        <v>-0.15824846584459007</v>
      </c>
      <c r="BC932" s="53"/>
      <c r="BD932" s="53"/>
    </row>
    <row r="933" spans="1:56">
      <c r="A933" s="88">
        <v>932</v>
      </c>
      <c r="B933" s="116">
        <v>0.88932036084140931</v>
      </c>
      <c r="C933" s="116">
        <v>0.25016999635775039</v>
      </c>
      <c r="D933" s="116">
        <v>0.21867479350154162</v>
      </c>
      <c r="E933" s="116">
        <v>0.43939144658170193</v>
      </c>
      <c r="F933" s="116">
        <v>0.48316609877495043</v>
      </c>
      <c r="G933" s="116">
        <v>0.22624648566623495</v>
      </c>
      <c r="H933" s="116">
        <v>0.11940510101452295</v>
      </c>
      <c r="I933" s="116">
        <v>0.79194925208367484</v>
      </c>
      <c r="J933" s="116">
        <v>0.42742821965634037</v>
      </c>
      <c r="K933" s="97">
        <v>0.88804362721296437</v>
      </c>
      <c r="L933" s="98"/>
      <c r="M933" s="99">
        <v>932</v>
      </c>
      <c r="N933" s="119">
        <v>1.222921682211296</v>
      </c>
      <c r="O933" s="119">
        <v>-0.67395489105723982</v>
      </c>
      <c r="P933" s="119">
        <v>-0.77667661506274899</v>
      </c>
      <c r="Q933" s="119">
        <v>-0.15251229589173779</v>
      </c>
      <c r="R933" s="119">
        <v>-4.2208862568831822E-2</v>
      </c>
      <c r="S933" s="119">
        <v>-0.75126536101261276</v>
      </c>
      <c r="T933" s="119">
        <v>-1.1779658973819396</v>
      </c>
      <c r="U933" s="116">
        <v>0.81320332073154222</v>
      </c>
      <c r="V933" s="116">
        <v>-0.18292554467809288</v>
      </c>
      <c r="W933" s="91">
        <v>1.2161894922623697</v>
      </c>
      <c r="X933" s="53"/>
      <c r="Y933" s="92">
        <v>932</v>
      </c>
      <c r="Z933" s="116">
        <f>(幕後結果!$AB$2+幕後結果!$AB$4*幕後結果_最佳化!$N1934)*12/3</f>
        <v>2.2214331401277585</v>
      </c>
      <c r="AA933" s="116">
        <f>(幕後結果!$AC$2+幕後結果!$AC$4*幕後結果_最佳化!$O1934)*12/3</f>
        <v>-0.25843772134139931</v>
      </c>
      <c r="AB933" s="116">
        <f>(幕後結果!$AD$2+幕後結果!$AD$4*幕後結果_最佳化!$P1934)*12/3</f>
        <v>-0.36161497754461802</v>
      </c>
      <c r="AC933" s="116">
        <f>(幕後結果!$AE$2+幕後結果!$AE$4*幕後結果_最佳化!$Q1934)*12/3</f>
        <v>-5.9452568850584253E-3</v>
      </c>
      <c r="AD933" s="116">
        <f>(幕後結果!$AF$2+幕後結果!$AF$4*幕後結果_最佳化!$R1934)*12/3</f>
        <v>-0.33718243806515186</v>
      </c>
      <c r="AE933" s="116">
        <f>(幕後結果!$AG$2+幕後結果!$AG$4*幕後結果_最佳化!$S1934)*12/3</f>
        <v>8.1251497590612953E-2</v>
      </c>
      <c r="AF933" s="116">
        <f>(幕後結果!$AH$2+幕後結果!$AH$4*幕後結果_最佳化!$T1934)*12/3</f>
        <v>-0.5925197627892469</v>
      </c>
      <c r="AG933" s="116">
        <f>(幕後結果!$AI$2+幕後結果!$AI$4*幕後結果_最佳化!$U1934)*12/3</f>
        <v>0.13780106507061182</v>
      </c>
      <c r="AH933" s="116">
        <f>(幕後結果!$AJ$2+幕後結果!$AJ$4*幕後結果_最佳化!$V1934)*12/3</f>
        <v>-0.46685066123776875</v>
      </c>
      <c r="AI933" s="93">
        <f>(幕後結果!$AK$2+幕後結果!$AK$4*幕後結果_最佳化!$W1934)*12/3</f>
        <v>0.82509452797128635</v>
      </c>
      <c r="AJ933" s="53"/>
      <c r="AK933" s="53"/>
      <c r="AL933" s="53"/>
      <c r="AM933" s="101">
        <v>932</v>
      </c>
      <c r="AN933" s="120">
        <f t="shared" si="183"/>
        <v>0.17003299291679219</v>
      </c>
      <c r="AO933" s="120">
        <f t="shared" si="184"/>
        <v>3.9229017018429353E-2</v>
      </c>
      <c r="AP933" s="120">
        <f t="shared" si="185"/>
        <v>4.2074721530111506E-2</v>
      </c>
      <c r="AQ933" s="120">
        <f t="shared" si="186"/>
        <v>5.3936636677753412E-2</v>
      </c>
      <c r="AR933" s="120">
        <f t="shared" si="187"/>
        <v>7.5828827356512751E-2</v>
      </c>
      <c r="AS933" s="120">
        <f t="shared" si="188"/>
        <v>4.0029304587893069E-3</v>
      </c>
      <c r="AT933" s="120">
        <f t="shared" si="189"/>
        <v>0.13979033512847561</v>
      </c>
      <c r="AU933" s="120">
        <f t="shared" si="190"/>
        <v>0.16149551425209796</v>
      </c>
      <c r="AV933" s="120">
        <f t="shared" si="191"/>
        <v>0.14914807120357873</v>
      </c>
      <c r="AW933" s="120">
        <f t="shared" si="192"/>
        <v>0.16446095345745904</v>
      </c>
      <c r="AX933" s="120">
        <f t="shared" si="193"/>
        <v>0.99999999999999989</v>
      </c>
      <c r="AY933" s="120">
        <f>SUMPRODUCT(AN933:AW933,幕後結果_最佳化!$Z$1005:$AI$1005)</f>
        <v>3.6083706439966043E-2</v>
      </c>
      <c r="AZ933" s="120">
        <f>(SUMPRODUCT(AN933:AW933,MMULT(AN933:AW933,幕後結果!$AB$9:$AK$18)))*252</f>
        <v>3.511239355424086E-2</v>
      </c>
      <c r="BA933" s="120">
        <f t="shared" si="194"/>
        <v>0.18738301298207599</v>
      </c>
      <c r="BB933" s="115">
        <f t="shared" si="195"/>
        <v>-3.6376261922343868E-2</v>
      </c>
      <c r="BC933" s="53"/>
      <c r="BD933" s="53"/>
    </row>
    <row r="934" spans="1:56">
      <c r="A934" s="88">
        <v>933</v>
      </c>
      <c r="B934" s="116">
        <v>0.44259293587043991</v>
      </c>
      <c r="C934" s="116">
        <v>6.4191809850221881E-2</v>
      </c>
      <c r="D934" s="116">
        <v>0.69354180549714806</v>
      </c>
      <c r="E934" s="116">
        <v>5.1396253021446681E-2</v>
      </c>
      <c r="F934" s="116">
        <v>0.25114341909737337</v>
      </c>
      <c r="G934" s="116">
        <v>0.86712293821878439</v>
      </c>
      <c r="H934" s="116">
        <v>0.49937193659964341</v>
      </c>
      <c r="I934" s="116">
        <v>0.16063173523292562</v>
      </c>
      <c r="J934" s="116">
        <v>0.70072760505282394</v>
      </c>
      <c r="K934" s="97">
        <v>0.9965815154014801</v>
      </c>
      <c r="L934" s="98"/>
      <c r="M934" s="99">
        <v>933</v>
      </c>
      <c r="N934" s="119">
        <v>-0.14439841069329171</v>
      </c>
      <c r="O934" s="119">
        <v>-1.5205069246923422</v>
      </c>
      <c r="P934" s="119">
        <v>0.50591490412289342</v>
      </c>
      <c r="Q934" s="119">
        <v>-1.6314637345551433</v>
      </c>
      <c r="R934" s="119">
        <v>-0.67089591607215793</v>
      </c>
      <c r="S934" s="119">
        <v>1.1128936128014788</v>
      </c>
      <c r="T934" s="119">
        <v>-1.5743221279181359E-3</v>
      </c>
      <c r="U934" s="116">
        <v>-0.99186482393381059</v>
      </c>
      <c r="V934" s="116">
        <v>0.52649433087647624</v>
      </c>
      <c r="W934" s="91">
        <v>2.7046825501511917</v>
      </c>
      <c r="X934" s="53"/>
      <c r="Y934" s="92">
        <v>933</v>
      </c>
      <c r="Z934" s="116">
        <f>(幕後結果!$AB$2+幕後結果!$AB$4*幕後結果_最佳化!$N1935)*12/3</f>
        <v>2.9349475287400589E-2</v>
      </c>
      <c r="AA934" s="116">
        <f>(幕後結果!$AC$2+幕後結果!$AC$4*幕後結果_最佳化!$O1935)*12/3</f>
        <v>-0.79532300460074101</v>
      </c>
      <c r="AB934" s="116">
        <f>(幕後結果!$AD$2+幕後結果!$AD$4*幕後結果_最佳化!$P1935)*12/3</f>
        <v>0.2994650722613551</v>
      </c>
      <c r="AC934" s="116">
        <f>(幕後結果!$AE$2+幕後結果!$AE$4*幕後結果_最佳化!$Q1935)*12/3</f>
        <v>-1.1793056309589967</v>
      </c>
      <c r="AD934" s="116">
        <f>(幕後結果!$AF$2+幕後結果!$AF$4*幕後結果_最佳化!$R1935)*12/3</f>
        <v>-0.74878118027456575</v>
      </c>
      <c r="AE934" s="116">
        <f>(幕後結果!$AG$2+幕後結果!$AG$4*幕後結果_最佳化!$S1935)*12/3</f>
        <v>0.72343451634873246</v>
      </c>
      <c r="AF934" s="116">
        <f>(幕後結果!$AH$2+幕後結果!$AH$4*幕後結果_最佳化!$T1935)*12/3</f>
        <v>-0.22595275163144898</v>
      </c>
      <c r="AG934" s="116">
        <f>(幕後結果!$AI$2+幕後結果!$AI$4*幕後結果_最佳化!$U1935)*12/3</f>
        <v>-0.56946889344164631</v>
      </c>
      <c r="AH934" s="116">
        <f>(幕後結果!$AJ$2+幕後結果!$AJ$4*幕後結果_最佳化!$V1935)*12/3</f>
        <v>-0.39483794130871019</v>
      </c>
      <c r="AI934" s="93">
        <f>(幕後結果!$AK$2+幕後結果!$AK$4*幕後結果_最佳化!$W1935)*12/3</f>
        <v>1.6510567170772485</v>
      </c>
      <c r="AJ934" s="53"/>
      <c r="AK934" s="53"/>
      <c r="AL934" s="53"/>
      <c r="AM934" s="101">
        <v>933</v>
      </c>
      <c r="AN934" s="120">
        <f t="shared" si="183"/>
        <v>0.21934794360893725</v>
      </c>
      <c r="AO934" s="120">
        <f t="shared" si="184"/>
        <v>1.5990002142205348E-2</v>
      </c>
      <c r="AP934" s="120">
        <f t="shared" si="185"/>
        <v>4.9659833066882007E-2</v>
      </c>
      <c r="AQ934" s="120">
        <f t="shared" si="186"/>
        <v>0.11720616920254573</v>
      </c>
      <c r="AR934" s="120">
        <f t="shared" si="187"/>
        <v>8.7386122373053949E-4</v>
      </c>
      <c r="AS934" s="120">
        <f t="shared" si="188"/>
        <v>0.14449935238348779</v>
      </c>
      <c r="AT934" s="120">
        <f t="shared" si="189"/>
        <v>5.5815759124308764E-2</v>
      </c>
      <c r="AU934" s="120">
        <f t="shared" si="190"/>
        <v>3.7393557855776728E-2</v>
      </c>
      <c r="AV934" s="120">
        <f t="shared" si="191"/>
        <v>0.20109467076793561</v>
      </c>
      <c r="AW934" s="120">
        <f t="shared" si="192"/>
        <v>0.15811885062419001</v>
      </c>
      <c r="AX934" s="120">
        <f t="shared" si="193"/>
        <v>0.99999999999999978</v>
      </c>
      <c r="AY934" s="120">
        <f>SUMPRODUCT(AN934:AW934,幕後結果_最佳化!$Z$1005:$AI$1005)</f>
        <v>0.13788296790456064</v>
      </c>
      <c r="AZ934" s="120">
        <f>(SUMPRODUCT(AN934:AW934,MMULT(AN934:AW934,幕後結果!$AB$9:$AK$18)))*252</f>
        <v>4.9735228760771445E-2</v>
      </c>
      <c r="BA934" s="120">
        <f t="shared" si="194"/>
        <v>0.22301396539403412</v>
      </c>
      <c r="BB934" s="115">
        <f t="shared" si="195"/>
        <v>0.42590591910573489</v>
      </c>
      <c r="BC934" s="53"/>
      <c r="BD934" s="53"/>
    </row>
    <row r="935" spans="1:56">
      <c r="A935" s="88">
        <v>934</v>
      </c>
      <c r="B935" s="116">
        <v>0.70339090081337363</v>
      </c>
      <c r="C935" s="116">
        <v>0.64043631681227198</v>
      </c>
      <c r="D935" s="116">
        <v>0.62187577618653234</v>
      </c>
      <c r="E935" s="116">
        <v>0.232478414869846</v>
      </c>
      <c r="F935" s="116">
        <v>0.28272426376868198</v>
      </c>
      <c r="G935" s="116">
        <v>0.4705869608020572</v>
      </c>
      <c r="H935" s="116">
        <v>0.70552469049428024</v>
      </c>
      <c r="I935" s="116">
        <v>0.44772652415710823</v>
      </c>
      <c r="J935" s="116">
        <v>0.65492926859746747</v>
      </c>
      <c r="K935" s="97">
        <v>0.28398828661900155</v>
      </c>
      <c r="L935" s="98"/>
      <c r="M935" s="99">
        <v>934</v>
      </c>
      <c r="N935" s="119">
        <v>0.53417827491536007</v>
      </c>
      <c r="O935" s="119">
        <v>0.35962529289962109</v>
      </c>
      <c r="P935" s="119">
        <v>0.31041097709509091</v>
      </c>
      <c r="Q935" s="119">
        <v>-0.73070914299934786</v>
      </c>
      <c r="R935" s="119">
        <v>-0.57476753255788771</v>
      </c>
      <c r="S935" s="119">
        <v>-7.3794477196090058E-2</v>
      </c>
      <c r="T935" s="119">
        <v>0.54035734387358703</v>
      </c>
      <c r="U935" s="116">
        <v>-0.13140738326090451</v>
      </c>
      <c r="V935" s="116">
        <v>0.39866309689640317</v>
      </c>
      <c r="W935" s="91">
        <v>-0.57103403323460056</v>
      </c>
      <c r="X935" s="53"/>
      <c r="Y935" s="92">
        <v>934</v>
      </c>
      <c r="Z935" s="116">
        <f>(幕後結果!$AB$2+幕後結果!$AB$4*幕後結果_最佳化!$N1936)*12/3</f>
        <v>1.1172416781324261</v>
      </c>
      <c r="AA935" s="116">
        <f>(幕後結果!$AC$2+幕後結果!$AC$4*幕後結果_最佳化!$O1936)*12/3</f>
        <v>0.51857677668529334</v>
      </c>
      <c r="AB935" s="116">
        <f>(幕後結果!$AD$2+幕後結果!$AD$4*幕後結果_最佳化!$P1936)*12/3</f>
        <v>0.40805390513044076</v>
      </c>
      <c r="AC935" s="116">
        <f>(幕後結果!$AE$2+幕後結果!$AE$4*幕後結果_最佳化!$Q1936)*12/3</f>
        <v>-0.33236082174790083</v>
      </c>
      <c r="AD935" s="116">
        <f>(幕後結果!$AF$2+幕後結果!$AF$4*幕後結果_最佳化!$R1936)*12/3</f>
        <v>-0.6234295809885122</v>
      </c>
      <c r="AE935" s="116">
        <f>(幕後結果!$AG$2+幕後結果!$AG$4*幕後結果_最佳化!$S1936)*12/3</f>
        <v>0.44026164245357902</v>
      </c>
      <c r="AF935" s="116">
        <f>(幕後結果!$AH$2+幕後結果!$AH$4*幕後結果_最佳化!$T1936)*12/3</f>
        <v>0.28034888654302215</v>
      </c>
      <c r="AG935" s="116">
        <f>(幕後結果!$AI$2+幕後結果!$AI$4*幕後結果_最佳化!$U1936)*12/3</f>
        <v>-7.4748253250624508E-2</v>
      </c>
      <c r="AH935" s="116">
        <f>(幕後結果!$AJ$2+幕後結果!$AJ$4*幕後結果_最佳化!$V1936)*12/3</f>
        <v>-2.6541471352762136E-2</v>
      </c>
      <c r="AI935" s="93">
        <f>(幕後結果!$AK$2+幕後結果!$AK$4*幕後結果_最佳化!$W1936)*12/3</f>
        <v>3.7929850078163824E-2</v>
      </c>
      <c r="AJ935" s="53"/>
      <c r="AK935" s="53"/>
      <c r="AL935" s="53"/>
      <c r="AM935" s="101">
        <v>934</v>
      </c>
      <c r="AN935" s="120">
        <f t="shared" si="183"/>
        <v>3.8026721895148885E-2</v>
      </c>
      <c r="AO935" s="120">
        <f t="shared" si="184"/>
        <v>7.4618129220935497E-2</v>
      </c>
      <c r="AP935" s="120">
        <f t="shared" si="185"/>
        <v>2.9769682062810367E-2</v>
      </c>
      <c r="AQ935" s="120">
        <f t="shared" si="186"/>
        <v>0.1601421754571149</v>
      </c>
      <c r="AR935" s="120">
        <f t="shared" si="187"/>
        <v>0.17675075699067552</v>
      </c>
      <c r="AS935" s="120">
        <f t="shared" si="188"/>
        <v>9.1236756661220289E-2</v>
      </c>
      <c r="AT935" s="120">
        <f t="shared" si="189"/>
        <v>2.2957419313513111E-2</v>
      </c>
      <c r="AU935" s="120">
        <f t="shared" si="190"/>
        <v>0.15472743297482094</v>
      </c>
      <c r="AV935" s="120">
        <f t="shared" si="191"/>
        <v>9.6864626591080926E-3</v>
      </c>
      <c r="AW935" s="120">
        <f t="shared" si="192"/>
        <v>0.24208446276465251</v>
      </c>
      <c r="AX935" s="120">
        <f t="shared" si="193"/>
        <v>1.0000000000000002</v>
      </c>
      <c r="AY935" s="120">
        <f>SUMPRODUCT(AN935:AW935,幕後結果_最佳化!$Z$1005:$AI$1005)</f>
        <v>7.4067050172161836E-2</v>
      </c>
      <c r="AZ935" s="120">
        <f>(SUMPRODUCT(AN935:AW935,MMULT(AN935:AW935,幕後結果!$AB$9:$AK$18)))*252</f>
        <v>2.3496955145643542E-2</v>
      </c>
      <c r="BA935" s="120">
        <f t="shared" si="194"/>
        <v>0.15328716562596995</v>
      </c>
      <c r="BB935" s="115">
        <f t="shared" si="195"/>
        <v>0.20332459045013163</v>
      </c>
      <c r="BC935" s="53"/>
      <c r="BD935" s="53"/>
    </row>
    <row r="936" spans="1:56">
      <c r="A936" s="88">
        <v>935</v>
      </c>
      <c r="B936" s="116">
        <v>0.53769349693358715</v>
      </c>
      <c r="C936" s="116">
        <v>0.10529081014831343</v>
      </c>
      <c r="D936" s="116">
        <v>0.46482590973260463</v>
      </c>
      <c r="E936" s="116">
        <v>1.8347074394025054E-2</v>
      </c>
      <c r="F936" s="116">
        <v>0.32490573924771438</v>
      </c>
      <c r="G936" s="116">
        <v>0.62718715727469587</v>
      </c>
      <c r="H936" s="116">
        <v>0.82545997440557883</v>
      </c>
      <c r="I936" s="116">
        <v>0.74776219288950507</v>
      </c>
      <c r="J936" s="116">
        <v>3.7419937581607332E-2</v>
      </c>
      <c r="K936" s="97">
        <v>0.84494731635910059</v>
      </c>
      <c r="L936" s="98"/>
      <c r="M936" s="99">
        <v>935</v>
      </c>
      <c r="N936" s="119">
        <v>9.4624604277243923E-2</v>
      </c>
      <c r="O936" s="119">
        <v>-1.2519677371869196</v>
      </c>
      <c r="P936" s="119">
        <v>-8.8282912886430726E-2</v>
      </c>
      <c r="Q936" s="119">
        <v>-2.0891508210059229</v>
      </c>
      <c r="R936" s="119">
        <v>-0.45402410331253895</v>
      </c>
      <c r="S936" s="119">
        <v>0.32441259507730902</v>
      </c>
      <c r="T936" s="119">
        <v>0.93637518238774053</v>
      </c>
      <c r="U936" s="116">
        <v>0.66746428690873938</v>
      </c>
      <c r="V936" s="116">
        <v>-1.7814444315607727</v>
      </c>
      <c r="W936" s="91">
        <v>1.0150009654706622</v>
      </c>
      <c r="X936" s="53"/>
      <c r="Y936" s="92">
        <v>935</v>
      </c>
      <c r="Z936" s="116">
        <f>(幕後結果!$AB$2+幕後結果!$AB$4*幕後結果_最佳化!$N1937)*12/3</f>
        <v>0.41255048970733982</v>
      </c>
      <c r="AA936" s="116">
        <f>(幕後結果!$AC$2+幕後結果!$AC$4*幕後結果_最佳化!$O1937)*12/3</f>
        <v>-0.61498129989984429</v>
      </c>
      <c r="AB936" s="116">
        <f>(幕後結果!$AD$2+幕後結果!$AD$4*幕後結果_最佳化!$P1937)*12/3</f>
        <v>-9.377642858458439E-2</v>
      </c>
      <c r="AC936" s="116">
        <f>(幕後結果!$AE$2+幕後結果!$AE$4*幕後結果_最佳化!$Q1937)*12/3</f>
        <v>-1.5418239462827072</v>
      </c>
      <c r="AD936" s="116">
        <f>(幕後結果!$AF$2+幕後結果!$AF$4*幕後結果_最佳化!$R1937)*12/3</f>
        <v>-0.66874845075913847</v>
      </c>
      <c r="AE936" s="116">
        <f>(幕後結果!$AG$2+幕後結果!$AG$4*幕後結果_最佳化!$S1937)*12/3</f>
        <v>0.12830547515406054</v>
      </c>
      <c r="AF936" s="116">
        <f>(幕後結果!$AH$2+幕後結果!$AH$4*幕後結果_最佳化!$T1937)*12/3</f>
        <v>0.23298898302644175</v>
      </c>
      <c r="AG936" s="116">
        <f>(幕後結果!$AI$2+幕後結果!$AI$4*幕後結果_最佳化!$U1937)*12/3</f>
        <v>-2.9405060327384647E-2</v>
      </c>
      <c r="AH936" s="116">
        <f>(幕後結果!$AJ$2+幕後結果!$AJ$4*幕後結果_最佳化!$V1937)*12/3</f>
        <v>-1.0076960620829125</v>
      </c>
      <c r="AI936" s="93">
        <f>(幕後結果!$AK$2+幕後結果!$AK$4*幕後結果_最佳化!$W1937)*12/3</f>
        <v>0.49765235448433115</v>
      </c>
      <c r="AJ936" s="53"/>
      <c r="AK936" s="53"/>
      <c r="AL936" s="53"/>
      <c r="AM936" s="101">
        <v>935</v>
      </c>
      <c r="AN936" s="120">
        <f t="shared" si="183"/>
        <v>0.14790713697321423</v>
      </c>
      <c r="AO936" s="120">
        <f t="shared" si="184"/>
        <v>0.12777577490274994</v>
      </c>
      <c r="AP936" s="120">
        <f t="shared" si="185"/>
        <v>0.15177560630792228</v>
      </c>
      <c r="AQ936" s="120">
        <f t="shared" si="186"/>
        <v>7.9846334544732223E-2</v>
      </c>
      <c r="AR936" s="120">
        <f t="shared" si="187"/>
        <v>5.7406300907934915E-2</v>
      </c>
      <c r="AS936" s="120">
        <f t="shared" si="188"/>
        <v>4.7545544423483764E-2</v>
      </c>
      <c r="AT936" s="120">
        <f t="shared" si="189"/>
        <v>4.040618029337277E-2</v>
      </c>
      <c r="AU936" s="120">
        <f t="shared" si="190"/>
        <v>2.3911514634867622E-2</v>
      </c>
      <c r="AV936" s="120">
        <f t="shared" si="191"/>
        <v>0.14152499819834305</v>
      </c>
      <c r="AW936" s="120">
        <f t="shared" si="192"/>
        <v>0.18190060881337941</v>
      </c>
      <c r="AX936" s="120">
        <f t="shared" si="193"/>
        <v>1.0000000000000002</v>
      </c>
      <c r="AY936" s="120">
        <f>SUMPRODUCT(AN936:AW936,幕後結果_最佳化!$Z$1005:$AI$1005)</f>
        <v>9.2385400806465873E-2</v>
      </c>
      <c r="AZ936" s="120">
        <f>(SUMPRODUCT(AN936:AW936,MMULT(AN936:AW936,幕後結果!$AB$9:$AK$18)))*252</f>
        <v>3.5539173828319691E-2</v>
      </c>
      <c r="BA936" s="120">
        <f t="shared" si="194"/>
        <v>0.18851836469776542</v>
      </c>
      <c r="BB936" s="115">
        <f t="shared" si="195"/>
        <v>0.26249644635842972</v>
      </c>
      <c r="BC936" s="53"/>
      <c r="BD936" s="53"/>
    </row>
    <row r="937" spans="1:56">
      <c r="A937" s="88">
        <v>936</v>
      </c>
      <c r="B937" s="116">
        <v>0.26014907785573782</v>
      </c>
      <c r="C937" s="116">
        <v>6.7959425398911977E-2</v>
      </c>
      <c r="D937" s="116">
        <v>0.77140519982552402</v>
      </c>
      <c r="E937" s="116">
        <v>0.81650082329887264</v>
      </c>
      <c r="F937" s="116">
        <v>0.9025076229290252</v>
      </c>
      <c r="G937" s="116">
        <v>0.23718438900374839</v>
      </c>
      <c r="H937" s="116">
        <v>0.23865258454786908</v>
      </c>
      <c r="I937" s="116">
        <v>0.51330180836081052</v>
      </c>
      <c r="J937" s="116">
        <v>0.14093617559338512</v>
      </c>
      <c r="K937" s="97">
        <v>2.4261743526095669E-2</v>
      </c>
      <c r="L937" s="98"/>
      <c r="M937" s="99">
        <v>936</v>
      </c>
      <c r="N937" s="119">
        <v>-0.64288587453601465</v>
      </c>
      <c r="O937" s="119">
        <v>-1.4911624454299595</v>
      </c>
      <c r="P937" s="119">
        <v>0.74348252038156815</v>
      </c>
      <c r="Q937" s="119">
        <v>0.90211015789689664</v>
      </c>
      <c r="R937" s="119">
        <v>1.2959730957428666</v>
      </c>
      <c r="S937" s="119">
        <v>-0.71538888610641427</v>
      </c>
      <c r="T937" s="119">
        <v>-0.71064351721537977</v>
      </c>
      <c r="U937" s="116">
        <v>3.3348869384530015E-2</v>
      </c>
      <c r="V937" s="116">
        <v>-1.0761227750388045</v>
      </c>
      <c r="W937" s="91">
        <v>-1.9727549588318323</v>
      </c>
      <c r="X937" s="53"/>
      <c r="Y937" s="92">
        <v>936</v>
      </c>
      <c r="Z937" s="116">
        <f>(幕後結果!$AB$2+幕後結果!$AB$4*幕後結果_最佳化!$N1938)*12/3</f>
        <v>-0.76982420195745105</v>
      </c>
      <c r="AA937" s="116">
        <f>(幕後結果!$AC$2+幕後結果!$AC$4*幕後結果_最佳化!$O1938)*12/3</f>
        <v>-0.74858320790428279</v>
      </c>
      <c r="AB937" s="116">
        <f>(幕後結果!$AD$2+幕後結果!$AD$4*幕後結果_最佳化!$P1938)*12/3</f>
        <v>0.38517020287212828</v>
      </c>
      <c r="AC937" s="116">
        <f>(幕後結果!$AE$2+幕後結果!$AE$4*幕後結果_最佳化!$Q1938)*12/3</f>
        <v>0.64192967345545071</v>
      </c>
      <c r="AD937" s="116">
        <f>(幕後結果!$AF$2+幕後結果!$AF$4*幕後結果_最佳化!$R1938)*12/3</f>
        <v>0.30901745868466479</v>
      </c>
      <c r="AE937" s="116">
        <f>(幕後結果!$AG$2+幕後結果!$AG$4*幕後結果_最佳化!$S1938)*12/3</f>
        <v>0.15262992460589875</v>
      </c>
      <c r="AF937" s="116">
        <f>(幕後結果!$AH$2+幕後結果!$AH$4*幕後結果_最佳化!$T1938)*12/3</f>
        <v>-0.42815768395416659</v>
      </c>
      <c r="AG937" s="116">
        <f>(幕後結果!$AI$2+幕後結果!$AI$4*幕後結果_最佳化!$U1938)*12/3</f>
        <v>-2.5302468662398197E-2</v>
      </c>
      <c r="AH937" s="116">
        <f>(幕後結果!$AJ$2+幕後結果!$AJ$4*幕後結果_最佳化!$V1938)*12/3</f>
        <v>-0.6767492513972545</v>
      </c>
      <c r="AI937" s="93">
        <f>(幕後結果!$AK$2+幕後結果!$AK$4*幕後結果_最佳化!$W1938)*12/3</f>
        <v>-0.82109342298928889</v>
      </c>
      <c r="AJ937" s="53"/>
      <c r="AK937" s="53"/>
      <c r="AL937" s="53"/>
      <c r="AM937" s="101">
        <v>936</v>
      </c>
      <c r="AN937" s="120">
        <f t="shared" si="183"/>
        <v>0.15311368010467541</v>
      </c>
      <c r="AO937" s="120">
        <f t="shared" si="184"/>
        <v>3.9731034107866103E-2</v>
      </c>
      <c r="AP937" s="120">
        <f t="shared" si="185"/>
        <v>7.1596129560664509E-2</v>
      </c>
      <c r="AQ937" s="120">
        <f t="shared" si="186"/>
        <v>6.7408957918287563E-2</v>
      </c>
      <c r="AR937" s="120">
        <f t="shared" si="187"/>
        <v>0.1548985402044864</v>
      </c>
      <c r="AS937" s="120">
        <f t="shared" si="188"/>
        <v>0.12567329127906093</v>
      </c>
      <c r="AT937" s="120">
        <f t="shared" si="189"/>
        <v>7.0982552934905949E-2</v>
      </c>
      <c r="AU937" s="120">
        <f t="shared" si="190"/>
        <v>0.12912813654272298</v>
      </c>
      <c r="AV937" s="120">
        <f t="shared" si="191"/>
        <v>0.17205689358144322</v>
      </c>
      <c r="AW937" s="120">
        <f t="shared" si="192"/>
        <v>1.5410783765886761E-2</v>
      </c>
      <c r="AX937" s="120">
        <f t="shared" si="193"/>
        <v>1</v>
      </c>
      <c r="AY937" s="120">
        <f>SUMPRODUCT(AN937:AW937,幕後結果_最佳化!$Z$1005:$AI$1005)</f>
        <v>1.9218655716837164E-2</v>
      </c>
      <c r="AZ937" s="120">
        <f>(SUMPRODUCT(AN937:AW937,MMULT(AN937:AW937,幕後結果!$AB$9:$AK$18)))*252</f>
        <v>3.3141033086771757E-2</v>
      </c>
      <c r="BA937" s="120">
        <f t="shared" si="194"/>
        <v>0.18204678818032402</v>
      </c>
      <c r="BB937" s="115">
        <f t="shared" si="195"/>
        <v>-0.13008383460028747</v>
      </c>
      <c r="BC937" s="53"/>
      <c r="BD937" s="53"/>
    </row>
    <row r="938" spans="1:56">
      <c r="A938" s="88">
        <v>937</v>
      </c>
      <c r="B938" s="116">
        <v>0.3784077640864083</v>
      </c>
      <c r="C938" s="116">
        <v>0.9186834345486159</v>
      </c>
      <c r="D938" s="116">
        <v>0.80459317251568407</v>
      </c>
      <c r="E938" s="116">
        <v>0.60004648889223544</v>
      </c>
      <c r="F938" s="116">
        <v>0.89505875657400225</v>
      </c>
      <c r="G938" s="116">
        <v>0.4038097885625429</v>
      </c>
      <c r="H938" s="116">
        <v>0.99244712271859248</v>
      </c>
      <c r="I938" s="116">
        <v>0.55194160982004026</v>
      </c>
      <c r="J938" s="116">
        <v>0.32248442001430155</v>
      </c>
      <c r="K938" s="97">
        <v>0.15835624415125849</v>
      </c>
      <c r="L938" s="98"/>
      <c r="M938" s="99">
        <v>937</v>
      </c>
      <c r="N938" s="119">
        <v>-0.30966525385466837</v>
      </c>
      <c r="O938" s="119">
        <v>1.3962702436440662</v>
      </c>
      <c r="P938" s="119">
        <v>0.85814273002604169</v>
      </c>
      <c r="Q938" s="119">
        <v>0.25346743573433272</v>
      </c>
      <c r="R938" s="119">
        <v>1.2538886339422572</v>
      </c>
      <c r="S938" s="119">
        <v>-0.24349807376787663</v>
      </c>
      <c r="T938" s="119">
        <v>2.4298336409051724</v>
      </c>
      <c r="U938" s="116">
        <v>0.13056835128760355</v>
      </c>
      <c r="V938" s="116">
        <v>-0.46076273525772848</v>
      </c>
      <c r="W938" s="91">
        <v>-1.0012364915492968</v>
      </c>
      <c r="X938" s="53"/>
      <c r="Y938" s="92">
        <v>937</v>
      </c>
      <c r="Z938" s="116">
        <f>(幕後結果!$AB$2+幕後結果!$AB$4*幕後結果_最佳化!$N1939)*12/3</f>
        <v>-0.23560585529960285</v>
      </c>
      <c r="AA938" s="116">
        <f>(幕後結果!$AC$2+幕後結果!$AC$4*幕後結果_最佳化!$O1939)*12/3</f>
        <v>1.3057823675489191</v>
      </c>
      <c r="AB938" s="116">
        <f>(幕後結果!$AD$2+幕後結果!$AD$4*幕後結果_最佳化!$P1939)*12/3</f>
        <v>0.73055619369786573</v>
      </c>
      <c r="AC938" s="116">
        <f>(幕後結果!$AE$2+幕後結果!$AE$4*幕後結果_最佳化!$Q1939)*12/3</f>
        <v>0.39706310794052585</v>
      </c>
      <c r="AD938" s="116">
        <f>(幕後結果!$AF$2+幕後結果!$AF$4*幕後結果_最佳化!$R1939)*12/3</f>
        <v>0.32030745402031102</v>
      </c>
      <c r="AE938" s="116">
        <f>(幕後結果!$AG$2+幕後結果!$AG$4*幕後結果_最佳化!$S1939)*12/3</f>
        <v>0.54236323653513396</v>
      </c>
      <c r="AF938" s="116">
        <f>(幕後結果!$AH$2+幕後結果!$AH$4*幕後結果_最佳化!$T1939)*12/3</f>
        <v>1.3610603351177506</v>
      </c>
      <c r="AG938" s="116">
        <f>(幕後結果!$AI$2+幕後結果!$AI$4*幕後結果_最佳化!$U1939)*12/3</f>
        <v>0.42083766722468413</v>
      </c>
      <c r="AH938" s="116">
        <f>(幕後結果!$AJ$2+幕後結果!$AJ$4*幕後結果_最佳化!$V1939)*12/3</f>
        <v>0.34094019513880763</v>
      </c>
      <c r="AI938" s="93">
        <f>(幕後結果!$AK$2+幕後結果!$AK$4*幕後結果_最佳化!$W1939)*12/3</f>
        <v>6.6726424860958727E-2</v>
      </c>
      <c r="AJ938" s="53"/>
      <c r="AK938" s="53"/>
      <c r="AL938" s="53"/>
      <c r="AM938" s="101">
        <v>937</v>
      </c>
      <c r="AN938" s="120">
        <f t="shared" si="183"/>
        <v>3.521927143636415E-2</v>
      </c>
      <c r="AO938" s="120">
        <f t="shared" si="184"/>
        <v>1.5783753403894433E-2</v>
      </c>
      <c r="AP938" s="120">
        <f t="shared" si="185"/>
        <v>0.127855138359178</v>
      </c>
      <c r="AQ938" s="120">
        <f t="shared" si="186"/>
        <v>0.12767458859239331</v>
      </c>
      <c r="AR938" s="120">
        <f t="shared" si="187"/>
        <v>5.5560547403651087E-2</v>
      </c>
      <c r="AS938" s="120">
        <f t="shared" si="188"/>
        <v>9.777376818665369E-2</v>
      </c>
      <c r="AT938" s="120">
        <f t="shared" si="189"/>
        <v>0.15626257406987432</v>
      </c>
      <c r="AU938" s="120">
        <f t="shared" si="190"/>
        <v>0.19152898045472869</v>
      </c>
      <c r="AV938" s="120">
        <f t="shared" si="191"/>
        <v>8.2812560096367838E-2</v>
      </c>
      <c r="AW938" s="120">
        <f t="shared" si="192"/>
        <v>0.10952881799689441</v>
      </c>
      <c r="AX938" s="120">
        <f t="shared" si="193"/>
        <v>0.99999999999999989</v>
      </c>
      <c r="AY938" s="120">
        <f>SUMPRODUCT(AN938:AW938,幕後結果_最佳化!$Z$1005:$AI$1005)</f>
        <v>5.9733890768588559E-2</v>
      </c>
      <c r="AZ938" s="120">
        <f>(SUMPRODUCT(AN938:AW938,MMULT(AN938:AW938,幕後結果!$AB$9:$AK$18)))*252</f>
        <v>2.1970255070811125E-2</v>
      </c>
      <c r="BA938" s="120">
        <f t="shared" si="194"/>
        <v>0.14822366569077666</v>
      </c>
      <c r="BB938" s="115">
        <f t="shared" si="195"/>
        <v>0.11357087068476178</v>
      </c>
      <c r="BC938" s="53"/>
      <c r="BD938" s="53"/>
    </row>
    <row r="939" spans="1:56">
      <c r="A939" s="88">
        <v>938</v>
      </c>
      <c r="B939" s="116">
        <v>0.15209489254386721</v>
      </c>
      <c r="C939" s="116">
        <v>0.42900654955127338</v>
      </c>
      <c r="D939" s="116">
        <v>0.10360671347642492</v>
      </c>
      <c r="E939" s="116">
        <v>0.47328120342287172</v>
      </c>
      <c r="F939" s="116">
        <v>0.52848155523254636</v>
      </c>
      <c r="G939" s="116">
        <v>0.29927562983284184</v>
      </c>
      <c r="H939" s="116">
        <v>0.20325106140344729</v>
      </c>
      <c r="I939" s="116">
        <v>0.58266145067872421</v>
      </c>
      <c r="J939" s="116">
        <v>0.4387976519553205</v>
      </c>
      <c r="K939" s="97">
        <v>0.31773415690575457</v>
      </c>
      <c r="L939" s="98"/>
      <c r="M939" s="99">
        <v>938</v>
      </c>
      <c r="N939" s="119">
        <v>-1.027490014319397</v>
      </c>
      <c r="O939" s="119">
        <v>-0.17890397811136774</v>
      </c>
      <c r="P939" s="119">
        <v>-1.2612648885368805</v>
      </c>
      <c r="Q939" s="119">
        <v>-6.7024238758436966E-2</v>
      </c>
      <c r="R939" s="119">
        <v>7.1453427125716881E-2</v>
      </c>
      <c r="S939" s="119">
        <v>-0.52648501679114634</v>
      </c>
      <c r="T939" s="119">
        <v>-0.8300648435646083</v>
      </c>
      <c r="U939" s="116">
        <v>0.20870684197218298</v>
      </c>
      <c r="V939" s="116">
        <v>-0.15401830320473492</v>
      </c>
      <c r="W939" s="91">
        <v>-0.47404430460062097</v>
      </c>
      <c r="X939" s="53"/>
      <c r="Y939" s="92">
        <v>938</v>
      </c>
      <c r="Z939" s="116">
        <f>(幕後結果!$AB$2+幕後結果!$AB$4*幕後結果_最佳化!$N1940)*12/3</f>
        <v>-1.3864204595741825</v>
      </c>
      <c r="AA939" s="116">
        <f>(幕後結果!$AC$2+幕後結果!$AC$4*幕後結果_最佳化!$O1940)*12/3</f>
        <v>0.21269165648531799</v>
      </c>
      <c r="AB939" s="116">
        <f>(幕後結果!$AD$2+幕後結果!$AD$4*幕後結果_最佳化!$P1940)*12/3</f>
        <v>-1.1528416411359279</v>
      </c>
      <c r="AC939" s="116">
        <f>(幕後結果!$AE$2+幕後結果!$AE$4*幕後結果_最佳化!$Q1940)*12/3</f>
        <v>-0.31187406008299978</v>
      </c>
      <c r="AD939" s="116">
        <f>(幕後結果!$AF$2+幕後結果!$AF$4*幕後結果_最佳化!$R1940)*12/3</f>
        <v>-0.69627375288887272</v>
      </c>
      <c r="AE939" s="116">
        <f>(幕後結果!$AG$2+幕後結果!$AG$4*幕後結果_最佳化!$S1940)*12/3</f>
        <v>-1.3282129609504478E-2</v>
      </c>
      <c r="AF939" s="116">
        <f>(幕後結果!$AH$2+幕後結果!$AH$4*幕後結果_最佳化!$T1940)*12/3</f>
        <v>-0.59036927377139892</v>
      </c>
      <c r="AG939" s="116">
        <f>(幕後結果!$AI$2+幕後結果!$AI$4*幕後結果_最佳化!$U1940)*12/3</f>
        <v>-1.3514732067159418E-2</v>
      </c>
      <c r="AH939" s="116">
        <f>(幕後結果!$AJ$2+幕後結果!$AJ$4*幕後結果_最佳化!$V1940)*12/3</f>
        <v>-0.81259953339366353</v>
      </c>
      <c r="AI939" s="93">
        <f>(幕後結果!$AK$2+幕後結果!$AK$4*幕後結果_最佳化!$W1940)*12/3</f>
        <v>-0.45398915868700512</v>
      </c>
      <c r="AJ939" s="53"/>
      <c r="AK939" s="53"/>
      <c r="AL939" s="53"/>
      <c r="AM939" s="101">
        <v>938</v>
      </c>
      <c r="AN939" s="120">
        <f t="shared" si="183"/>
        <v>5.7837640235560789E-2</v>
      </c>
      <c r="AO939" s="120">
        <f t="shared" si="184"/>
        <v>4.8839910006635619E-3</v>
      </c>
      <c r="AP939" s="120">
        <f t="shared" si="185"/>
        <v>0.15429602778975407</v>
      </c>
      <c r="AQ939" s="120">
        <f t="shared" si="186"/>
        <v>2.0781734580988262E-3</v>
      </c>
      <c r="AR939" s="120">
        <f t="shared" si="187"/>
        <v>0.16004293085105795</v>
      </c>
      <c r="AS939" s="120">
        <f t="shared" si="188"/>
        <v>0.15813974321402532</v>
      </c>
      <c r="AT939" s="120">
        <f t="shared" si="189"/>
        <v>8.6915708342151954E-2</v>
      </c>
      <c r="AU939" s="120">
        <f t="shared" si="190"/>
        <v>0.15971714117469665</v>
      </c>
      <c r="AV939" s="120">
        <f t="shared" si="191"/>
        <v>8.8542356016435772E-2</v>
      </c>
      <c r="AW939" s="120">
        <f t="shared" si="192"/>
        <v>0.12754628791755523</v>
      </c>
      <c r="AX939" s="120">
        <f t="shared" si="193"/>
        <v>1.0000000000000002</v>
      </c>
      <c r="AY939" s="120">
        <f>SUMPRODUCT(AN939:AW939,幕後結果_最佳化!$Z$1005:$AI$1005)</f>
        <v>4.6402491682687994E-2</v>
      </c>
      <c r="AZ939" s="120">
        <f>(SUMPRODUCT(AN939:AW939,MMULT(AN939:AW939,幕後結果!$AB$9:$AK$18)))*252</f>
        <v>2.5045281855148743E-2</v>
      </c>
      <c r="BA939" s="120">
        <f t="shared" si="194"/>
        <v>0.15825701202521406</v>
      </c>
      <c r="BB939" s="115">
        <f t="shared" si="195"/>
        <v>2.2131668214043897E-2</v>
      </c>
      <c r="BC939" s="53"/>
      <c r="BD939" s="53"/>
    </row>
    <row r="940" spans="1:56">
      <c r="A940" s="88">
        <v>939</v>
      </c>
      <c r="B940" s="116">
        <v>0.86181978146571159</v>
      </c>
      <c r="C940" s="116">
        <v>0.27696518577485807</v>
      </c>
      <c r="D940" s="116">
        <v>0.28507171812025245</v>
      </c>
      <c r="E940" s="116">
        <v>0.92927854105308527</v>
      </c>
      <c r="F940" s="116">
        <v>0.5211476136597688</v>
      </c>
      <c r="G940" s="116">
        <v>5.3876538094304705E-2</v>
      </c>
      <c r="H940" s="116">
        <v>0.11098119498663039</v>
      </c>
      <c r="I940" s="116">
        <v>0.93867166017837</v>
      </c>
      <c r="J940" s="116">
        <v>0.86250992902017698</v>
      </c>
      <c r="K940" s="97">
        <v>0.56130979150735749</v>
      </c>
      <c r="L940" s="98"/>
      <c r="M940" s="99">
        <v>939</v>
      </c>
      <c r="N940" s="119">
        <v>1.0885317295003742</v>
      </c>
      <c r="O940" s="119">
        <v>-0.59188085985513217</v>
      </c>
      <c r="P940" s="119">
        <v>-0.56784026503354756</v>
      </c>
      <c r="Q940" s="119">
        <v>1.4704389164674536</v>
      </c>
      <c r="R940" s="119">
        <v>5.303405655204263E-2</v>
      </c>
      <c r="S940" s="119">
        <v>-1.6083749881514602</v>
      </c>
      <c r="T940" s="119">
        <v>-1.2213265891661254</v>
      </c>
      <c r="U940" s="116">
        <v>1.5437179344198806</v>
      </c>
      <c r="V940" s="116">
        <v>1.0916655288231838</v>
      </c>
      <c r="W940" s="91">
        <v>0.1542908431340819</v>
      </c>
      <c r="X940" s="53"/>
      <c r="Y940" s="92">
        <v>939</v>
      </c>
      <c r="Z940" s="116">
        <f>(幕後結果!$AB$2+幕後結果!$AB$4*幕後結果_最佳化!$N1941)*12/3</f>
        <v>2.0059795520579193</v>
      </c>
      <c r="AA940" s="116">
        <f>(幕後結果!$AC$2+幕後結果!$AC$4*幕後結果_最佳化!$O1941)*12/3</f>
        <v>-0.19263005534092556</v>
      </c>
      <c r="AB940" s="116">
        <f>(幕後結果!$AD$2+幕後結果!$AD$4*幕後結果_最佳化!$P1941)*12/3</f>
        <v>-0.22184801723476957</v>
      </c>
      <c r="AC940" s="116">
        <f>(幕後結果!$AE$2+幕後結果!$AE$4*幕後結果_最佳化!$Q1941)*12/3</f>
        <v>1.1992229926939073</v>
      </c>
      <c r="AD940" s="116">
        <f>(幕後結果!$AF$2+幕後結果!$AF$4*幕後結果_最佳化!$R1941)*12/3</f>
        <v>-0.27003712051833356</v>
      </c>
      <c r="AE940" s="116">
        <f>(幕後結果!$AG$2+幕後結果!$AG$4*幕後結果_最佳化!$S1941)*12/3</f>
        <v>-2.0713398901694435E-2</v>
      </c>
      <c r="AF940" s="116">
        <f>(幕後結果!$AH$2+幕後結果!$AH$4*幕後結果_最佳化!$T1941)*12/3</f>
        <v>-0.56212683858746593</v>
      </c>
      <c r="AG940" s="116">
        <f>(幕後結果!$AI$2+幕後結果!$AI$4*幕後結果_最佳化!$U1941)*12/3</f>
        <v>0.42699943230250109</v>
      </c>
      <c r="AH940" s="116">
        <f>(幕後結果!$AJ$2+幕後結果!$AJ$4*幕後結果_最佳化!$V1941)*12/3</f>
        <v>0.27393431413230657</v>
      </c>
      <c r="AI940" s="93">
        <f>(幕後結果!$AK$2+幕後結果!$AK$4*幕後結果_最佳化!$W1941)*12/3</f>
        <v>0.7139302943413991</v>
      </c>
      <c r="AJ940" s="53"/>
      <c r="AK940" s="53"/>
      <c r="AL940" s="53"/>
      <c r="AM940" s="101">
        <v>939</v>
      </c>
      <c r="AN940" s="120">
        <f t="shared" si="183"/>
        <v>7.0872949798786444E-2</v>
      </c>
      <c r="AO940" s="120">
        <f t="shared" si="184"/>
        <v>3.4811270459890642E-3</v>
      </c>
      <c r="AP940" s="120">
        <f t="shared" si="185"/>
        <v>5.9492471303564691E-3</v>
      </c>
      <c r="AQ940" s="120">
        <f t="shared" si="186"/>
        <v>0.15608356619192779</v>
      </c>
      <c r="AR940" s="120">
        <f t="shared" si="187"/>
        <v>3.375327101432928E-3</v>
      </c>
      <c r="AS940" s="120">
        <f t="shared" si="188"/>
        <v>0.18379334099096523</v>
      </c>
      <c r="AT940" s="120">
        <f t="shared" si="189"/>
        <v>0.21785543821095923</v>
      </c>
      <c r="AU940" s="120">
        <f t="shared" si="190"/>
        <v>0.13497147827801495</v>
      </c>
      <c r="AV940" s="120">
        <f t="shared" si="191"/>
        <v>3.9635957150839313E-2</v>
      </c>
      <c r="AW940" s="120">
        <f t="shared" si="192"/>
        <v>0.18398156810072866</v>
      </c>
      <c r="AX940" s="120">
        <f t="shared" si="193"/>
        <v>1</v>
      </c>
      <c r="AY940" s="120">
        <f>SUMPRODUCT(AN940:AW940,幕後結果_最佳化!$Z$1005:$AI$1005)</f>
        <v>0.1647936516889307</v>
      </c>
      <c r="AZ940" s="120">
        <f>(SUMPRODUCT(AN940:AW940,MMULT(AN940:AW940,幕後結果!$AB$9:$AK$18)))*252</f>
        <v>2.6364360029631054E-2</v>
      </c>
      <c r="BA940" s="120">
        <f t="shared" si="194"/>
        <v>0.16237105662534518</v>
      </c>
      <c r="BB940" s="115">
        <f t="shared" si="195"/>
        <v>0.7507104666454687</v>
      </c>
      <c r="BC940" s="53"/>
      <c r="BD940" s="53"/>
    </row>
    <row r="941" spans="1:56">
      <c r="A941" s="88">
        <v>940</v>
      </c>
      <c r="B941" s="116">
        <v>0.56103082123607884</v>
      </c>
      <c r="C941" s="116">
        <v>0.74933077202822451</v>
      </c>
      <c r="D941" s="116">
        <v>5.5365251486248823E-2</v>
      </c>
      <c r="E941" s="116">
        <v>7.9231039158754291E-2</v>
      </c>
      <c r="F941" s="116">
        <v>0.79360817361084046</v>
      </c>
      <c r="G941" s="116">
        <v>0.53125065368995172</v>
      </c>
      <c r="H941" s="116">
        <v>0.55663992916814209</v>
      </c>
      <c r="I941" s="116">
        <v>0.2988056111663322</v>
      </c>
      <c r="J941" s="116">
        <v>0.78564573563082085</v>
      </c>
      <c r="K941" s="97">
        <v>0.40906896174327922</v>
      </c>
      <c r="L941" s="98"/>
      <c r="M941" s="99">
        <v>940</v>
      </c>
      <c r="N941" s="119">
        <v>0.1535832338511689</v>
      </c>
      <c r="O941" s="119">
        <v>0.67238527281122107</v>
      </c>
      <c r="P941" s="119">
        <v>-1.5949183170634067</v>
      </c>
      <c r="Q941" s="119">
        <v>-1.4102628683262632</v>
      </c>
      <c r="R941" s="119">
        <v>0.81900483894905984</v>
      </c>
      <c r="S941" s="119">
        <v>7.8414056336026286E-2</v>
      </c>
      <c r="T941" s="119">
        <v>0.14245560763092666</v>
      </c>
      <c r="U941" s="116">
        <v>-0.52783880339657063</v>
      </c>
      <c r="V941" s="116">
        <v>0.7914035676819422</v>
      </c>
      <c r="W941" s="91">
        <v>-0.22994060481378786</v>
      </c>
      <c r="X941" s="53"/>
      <c r="Y941" s="92">
        <v>940</v>
      </c>
      <c r="Z941" s="116">
        <f>(幕後結果!$AB$2+幕後結果!$AB$4*幕後結果_最佳化!$N1942)*12/3</f>
        <v>0.50707279612340828</v>
      </c>
      <c r="AA941" s="116">
        <f>(幕後結果!$AC$2+幕後結果!$AC$4*幕後結果_最佳化!$O1942)*12/3</f>
        <v>0.76257289707154163</v>
      </c>
      <c r="AB941" s="116">
        <f>(幕後結果!$AD$2+幕後結果!$AD$4*幕後結果_最佳化!$P1942)*12/3</f>
        <v>-1.1182725957800197</v>
      </c>
      <c r="AC941" s="116">
        <f>(幕後結果!$AE$2+幕後結果!$AE$4*幕後結果_最佳化!$Q1942)*12/3</f>
        <v>-1.1177700182237222</v>
      </c>
      <c r="AD941" s="116">
        <f>(幕後結果!$AF$2+幕後結果!$AF$4*幕後結果_最佳化!$R1942)*12/3</f>
        <v>-0.15144118580224963</v>
      </c>
      <c r="AE941" s="116">
        <f>(幕後結果!$AG$2+幕後結果!$AG$4*幕後結果_最佳化!$S1942)*12/3</f>
        <v>0.1569439735535002</v>
      </c>
      <c r="AF941" s="116">
        <f>(幕後結果!$AH$2+幕後結果!$AH$4*幕後結果_最佳化!$T1942)*12/3</f>
        <v>4.7599942472420893E-2</v>
      </c>
      <c r="AG941" s="116">
        <f>(幕後結果!$AI$2+幕後結果!$AI$4*幕後結果_最佳化!$U1942)*12/3</f>
        <v>-8.0508657865910244E-2</v>
      </c>
      <c r="AH941" s="116">
        <f>(幕後結果!$AJ$2+幕後結果!$AJ$4*幕後結果_最佳化!$V1942)*12/3</f>
        <v>-0.17439317825844081</v>
      </c>
      <c r="AI941" s="93">
        <f>(幕後結果!$AK$2+幕後結果!$AK$4*幕後結果_最佳化!$W1942)*12/3</f>
        <v>-6.5165442961838072E-2</v>
      </c>
      <c r="AJ941" s="53"/>
      <c r="AK941" s="53"/>
      <c r="AL941" s="53"/>
      <c r="AM941" s="101">
        <v>940</v>
      </c>
      <c r="AN941" s="120">
        <f t="shared" si="183"/>
        <v>2.4071495142968706E-3</v>
      </c>
      <c r="AO941" s="120">
        <f t="shared" si="184"/>
        <v>0.16617014927399781</v>
      </c>
      <c r="AP941" s="120">
        <f t="shared" si="185"/>
        <v>3.2218544666739617E-2</v>
      </c>
      <c r="AQ941" s="120">
        <f t="shared" si="186"/>
        <v>0.18214429577452332</v>
      </c>
      <c r="AR941" s="120">
        <f t="shared" si="187"/>
        <v>0.10460713825739243</v>
      </c>
      <c r="AS941" s="120">
        <f t="shared" si="188"/>
        <v>0.16512882965124703</v>
      </c>
      <c r="AT941" s="120">
        <f t="shared" si="189"/>
        <v>2.0258947203355686E-2</v>
      </c>
      <c r="AU941" s="120">
        <f t="shared" si="190"/>
        <v>0.15090823436843767</v>
      </c>
      <c r="AV941" s="120">
        <f t="shared" si="191"/>
        <v>0.14580390245876551</v>
      </c>
      <c r="AW941" s="120">
        <f t="shared" si="192"/>
        <v>3.0352808831244093E-2</v>
      </c>
      <c r="AX941" s="120">
        <f t="shared" si="193"/>
        <v>1</v>
      </c>
      <c r="AY941" s="120">
        <f>SUMPRODUCT(AN941:AW941,幕後結果_最佳化!$Z$1005:$AI$1005)</f>
        <v>7.4061381977955032E-2</v>
      </c>
      <c r="AZ941" s="120">
        <f>(SUMPRODUCT(AN941:AW941,MMULT(AN941:AW941,幕後結果!$AB$9:$AK$18)))*252</f>
        <v>2.22304630093706E-2</v>
      </c>
      <c r="BA941" s="120">
        <f t="shared" si="194"/>
        <v>0.14909883637832524</v>
      </c>
      <c r="BB941" s="115">
        <f t="shared" si="195"/>
        <v>0.20899815675882105</v>
      </c>
      <c r="BC941" s="53"/>
      <c r="BD941" s="53"/>
    </row>
    <row r="942" spans="1:56">
      <c r="A942" s="88">
        <v>941</v>
      </c>
      <c r="B942" s="116">
        <v>0.84458305311627502</v>
      </c>
      <c r="C942" s="116">
        <v>0.32794571990185761</v>
      </c>
      <c r="D942" s="116">
        <v>0.33092557146921386</v>
      </c>
      <c r="E942" s="116">
        <v>0.25430745545571454</v>
      </c>
      <c r="F942" s="116">
        <v>0.53812607755420738</v>
      </c>
      <c r="G942" s="116">
        <v>0.11578514161873699</v>
      </c>
      <c r="H942" s="116">
        <v>0.61166274790928532</v>
      </c>
      <c r="I942" s="116">
        <v>0.55932664564488332</v>
      </c>
      <c r="J942" s="116">
        <v>0.27050819872158893</v>
      </c>
      <c r="K942" s="97">
        <v>0.32817812739751417</v>
      </c>
      <c r="L942" s="98"/>
      <c r="M942" s="99">
        <v>941</v>
      </c>
      <c r="N942" s="119">
        <v>1.013473822274721</v>
      </c>
      <c r="O942" s="119">
        <v>-0.44559276208919368</v>
      </c>
      <c r="P942" s="119">
        <v>-0.43735882128178555</v>
      </c>
      <c r="Q942" s="119">
        <v>-0.66099594990386468</v>
      </c>
      <c r="R942" s="119">
        <v>9.57138447168287E-2</v>
      </c>
      <c r="S942" s="119">
        <v>-1.1963236496397285</v>
      </c>
      <c r="T942" s="119">
        <v>0.28365536448601225</v>
      </c>
      <c r="U942" s="116">
        <v>0.1492622410730268</v>
      </c>
      <c r="V942" s="116">
        <v>-0.61127672420534351</v>
      </c>
      <c r="W942" s="91">
        <v>-0.44494949242990955</v>
      </c>
      <c r="X942" s="53"/>
      <c r="Y942" s="92">
        <v>941</v>
      </c>
      <c r="Z942" s="116">
        <f>(幕後結果!$AB$2+幕後結果!$AB$4*幕後結果_最佳化!$N1943)*12/3</f>
        <v>1.8856469297259084</v>
      </c>
      <c r="AA942" s="116">
        <f>(幕後結果!$AC$2+幕後結果!$AC$4*幕後結果_最佳化!$O1943)*12/3</f>
        <v>-8.3810554679072058E-2</v>
      </c>
      <c r="AB942" s="116">
        <f>(幕後結果!$AD$2+幕後結果!$AD$4*幕後結果_最佳化!$P1943)*12/3</f>
        <v>-0.12647992736454397</v>
      </c>
      <c r="AC942" s="116">
        <f>(幕後結果!$AE$2+幕後結果!$AE$4*幕後結果_最佳化!$Q1943)*12/3</f>
        <v>-0.3536483682129406</v>
      </c>
      <c r="AD942" s="116">
        <f>(幕後結果!$AF$2+幕後結果!$AF$4*幕後結果_最佳化!$R1943)*12/3</f>
        <v>-0.25818456522232658</v>
      </c>
      <c r="AE942" s="116">
        <f>(幕後結果!$AG$2+幕後結果!$AG$4*幕後結果_最佳化!$S1943)*12/3</f>
        <v>-0.30582168117351238</v>
      </c>
      <c r="AF942" s="116">
        <f>(幕後結果!$AH$2+幕後結果!$AH$4*幕後結果_最佳化!$T1943)*12/3</f>
        <v>0.11794402114206881</v>
      </c>
      <c r="AG942" s="116">
        <f>(幕後結果!$AI$2+幕後結果!$AI$4*幕後結果_最佳化!$U1943)*12/3</f>
        <v>-0.14486019194153602</v>
      </c>
      <c r="AH942" s="116">
        <f>(幕後結果!$AJ$2+幕後結果!$AJ$4*幕後結果_最佳化!$V1943)*12/3</f>
        <v>-0.51762713453452325</v>
      </c>
      <c r="AI942" s="93">
        <f>(幕後結果!$AK$2+幕後結果!$AK$4*幕後結果_最佳化!$W1943)*12/3</f>
        <v>-0.14978671524179032</v>
      </c>
      <c r="AJ942" s="53"/>
      <c r="AK942" s="53"/>
      <c r="AL942" s="53"/>
      <c r="AM942" s="101">
        <v>941</v>
      </c>
      <c r="AN942" s="120">
        <f t="shared" si="183"/>
        <v>0.18834041149470854</v>
      </c>
      <c r="AO942" s="120">
        <f t="shared" si="184"/>
        <v>6.3792833399894555E-2</v>
      </c>
      <c r="AP942" s="120">
        <f t="shared" si="185"/>
        <v>3.2839200851978646E-2</v>
      </c>
      <c r="AQ942" s="120">
        <f t="shared" si="186"/>
        <v>0.18836620877230351</v>
      </c>
      <c r="AR942" s="120">
        <f t="shared" si="187"/>
        <v>3.0429749607675926E-2</v>
      </c>
      <c r="AS942" s="120">
        <f t="shared" si="188"/>
        <v>0.13348479069031208</v>
      </c>
      <c r="AT942" s="120">
        <f t="shared" si="189"/>
        <v>4.3370592766746686E-2</v>
      </c>
      <c r="AU942" s="120">
        <f t="shared" si="190"/>
        <v>0.11732662880881635</v>
      </c>
      <c r="AV942" s="120">
        <f t="shared" si="191"/>
        <v>0.19324995282515975</v>
      </c>
      <c r="AW942" s="120">
        <f t="shared" si="192"/>
        <v>8.7996307824040245E-3</v>
      </c>
      <c r="AX942" s="120">
        <f t="shared" si="193"/>
        <v>1.0000000000000002</v>
      </c>
      <c r="AY942" s="120">
        <f>SUMPRODUCT(AN942:AW942,幕後結果_最佳化!$Z$1005:$AI$1005)</f>
        <v>9.3790018102546044E-2</v>
      </c>
      <c r="AZ942" s="120">
        <f>(SUMPRODUCT(AN942:AW942,MMULT(AN942:AW942,幕後結果!$AB$9:$AK$18)))*252</f>
        <v>4.087585299386913E-2</v>
      </c>
      <c r="BA942" s="120">
        <f t="shared" si="194"/>
        <v>0.20217777571698906</v>
      </c>
      <c r="BB942" s="115">
        <f t="shared" si="195"/>
        <v>0.25170925895328139</v>
      </c>
      <c r="BC942" s="53"/>
      <c r="BD942" s="53"/>
    </row>
    <row r="943" spans="1:56">
      <c r="A943" s="88">
        <v>942</v>
      </c>
      <c r="B943" s="116">
        <v>0.84345272326117104</v>
      </c>
      <c r="C943" s="116">
        <v>0.37847088567692566</v>
      </c>
      <c r="D943" s="116">
        <v>0.41146906141208328</v>
      </c>
      <c r="E943" s="116">
        <v>0.15214715115611166</v>
      </c>
      <c r="F943" s="116">
        <v>0.10926962852994371</v>
      </c>
      <c r="G943" s="116">
        <v>0.63778478667226812</v>
      </c>
      <c r="H943" s="116">
        <v>0.20531258516666018</v>
      </c>
      <c r="I943" s="116">
        <v>5.2736829814942432E-2</v>
      </c>
      <c r="J943" s="116">
        <v>0.72391665143237027</v>
      </c>
      <c r="K943" s="97">
        <v>0.51965768360348075</v>
      </c>
      <c r="L943" s="98"/>
      <c r="M943" s="99">
        <v>942</v>
      </c>
      <c r="N943" s="119">
        <v>1.0087499840606569</v>
      </c>
      <c r="O943" s="119">
        <v>-0.3094992647757715</v>
      </c>
      <c r="P943" s="119">
        <v>-0.22376762484090321</v>
      </c>
      <c r="Q943" s="119">
        <v>-1.0272679655516086</v>
      </c>
      <c r="R943" s="119">
        <v>-1.2304216315794489</v>
      </c>
      <c r="S943" s="119">
        <v>0.35254386649959163</v>
      </c>
      <c r="T943" s="119">
        <v>-0.82279396297252683</v>
      </c>
      <c r="U943" s="116">
        <v>-1.6188773291746261</v>
      </c>
      <c r="V943" s="116">
        <v>0.5945165188694006</v>
      </c>
      <c r="W943" s="91">
        <v>4.9294462056667952E-2</v>
      </c>
      <c r="X943" s="53"/>
      <c r="Y943" s="92">
        <v>942</v>
      </c>
      <c r="Z943" s="116">
        <f>(幕後結果!$AB$2+幕後結果!$AB$4*幕後結果_最佳化!$N1944)*12/3</f>
        <v>1.8780736858028988</v>
      </c>
      <c r="AA943" s="116">
        <f>(幕後結果!$AC$2+幕後結果!$AC$4*幕後結果_最佳化!$O1944)*12/3</f>
        <v>1.4070689313528839E-2</v>
      </c>
      <c r="AB943" s="116">
        <f>(幕後結果!$AD$2+幕後結果!$AD$4*幕後結果_最佳化!$P1944)*12/3</f>
        <v>4.6431942613216461E-2</v>
      </c>
      <c r="AC943" s="116">
        <f>(幕後結果!$AE$2+幕後結果!$AE$4*幕後結果_最佳化!$Q1944)*12/3</f>
        <v>-0.58802621561917889</v>
      </c>
      <c r="AD943" s="116">
        <f>(幕後結果!$AF$2+幕後結果!$AF$4*幕後結果_最佳化!$R1944)*12/3</f>
        <v>-0.97243289690683643</v>
      </c>
      <c r="AE943" s="116">
        <f>(幕後結果!$AG$2+幕後結果!$AG$4*幕後結果_最佳化!$S1944)*12/3</f>
        <v>0.61240527821605184</v>
      </c>
      <c r="AF943" s="116">
        <f>(幕後結果!$AH$2+幕後結果!$AH$4*幕後結果_最佳化!$T1944)*12/3</f>
        <v>-0.46131548217348867</v>
      </c>
      <c r="AG943" s="116">
        <f>(幕後結果!$AI$2+幕後結果!$AI$4*幕後結果_最佳化!$U1944)*12/3</f>
        <v>-0.76356498693017061</v>
      </c>
      <c r="AH943" s="116">
        <f>(幕後結果!$AJ$2+幕後結果!$AJ$4*幕後結果_最佳化!$V1944)*12/3</f>
        <v>-0.58626962507154756</v>
      </c>
      <c r="AI943" s="93">
        <f>(幕後結果!$AK$2+幕後結果!$AK$4*幕後結果_最佳化!$W1944)*12/3</f>
        <v>-4.3973971325971084E-2</v>
      </c>
      <c r="AJ943" s="53"/>
      <c r="AK943" s="53"/>
      <c r="AL943" s="53"/>
      <c r="AM943" s="101">
        <v>942</v>
      </c>
      <c r="AN943" s="120">
        <f t="shared" si="183"/>
        <v>0.16517698817448401</v>
      </c>
      <c r="AO943" s="120">
        <f t="shared" si="184"/>
        <v>0.10773383375713758</v>
      </c>
      <c r="AP943" s="120">
        <f t="shared" si="185"/>
        <v>0.13681703037898235</v>
      </c>
      <c r="AQ943" s="120">
        <f t="shared" si="186"/>
        <v>0.15900888638270796</v>
      </c>
      <c r="AR943" s="120">
        <f t="shared" si="187"/>
        <v>2.9213176256247746E-2</v>
      </c>
      <c r="AS943" s="120">
        <f t="shared" si="188"/>
        <v>0.13683809184401044</v>
      </c>
      <c r="AT943" s="120">
        <f t="shared" si="189"/>
        <v>9.5026962220155831E-2</v>
      </c>
      <c r="AU943" s="120">
        <f t="shared" si="190"/>
        <v>0.10050636696490939</v>
      </c>
      <c r="AV943" s="120">
        <f t="shared" si="191"/>
        <v>1.7372749834620112E-2</v>
      </c>
      <c r="AW943" s="120">
        <f t="shared" si="192"/>
        <v>5.2305914186744504E-2</v>
      </c>
      <c r="AX943" s="120">
        <f t="shared" si="193"/>
        <v>0.99999999999999989</v>
      </c>
      <c r="AY943" s="120">
        <f>SUMPRODUCT(AN943:AW943,幕後結果_最佳化!$Z$1005:$AI$1005)</f>
        <v>0.15796420828377067</v>
      </c>
      <c r="AZ943" s="120">
        <f>(SUMPRODUCT(AN943:AW943,MMULT(AN943:AW943,幕後結果!$AB$9:$AK$18)))*252</f>
        <v>3.5851747742522963E-2</v>
      </c>
      <c r="BA943" s="120">
        <f t="shared" si="194"/>
        <v>0.18934557756262216</v>
      </c>
      <c r="BB943" s="115">
        <f t="shared" si="195"/>
        <v>0.60769419473615938</v>
      </c>
      <c r="BC943" s="53"/>
      <c r="BD943" s="53"/>
    </row>
    <row r="944" spans="1:56">
      <c r="A944" s="88">
        <v>943</v>
      </c>
      <c r="B944" s="116">
        <v>0.19766334038737865</v>
      </c>
      <c r="C944" s="116">
        <v>0.54747919674533096</v>
      </c>
      <c r="D944" s="116">
        <v>0.66760709031295273</v>
      </c>
      <c r="E944" s="116">
        <v>0.41646671117051981</v>
      </c>
      <c r="F944" s="116">
        <v>0.24235649167598816</v>
      </c>
      <c r="G944" s="116">
        <v>0.58127511855092195</v>
      </c>
      <c r="H944" s="116">
        <v>0.2881765117246613</v>
      </c>
      <c r="I944" s="116">
        <v>9.0458193069729909E-2</v>
      </c>
      <c r="J944" s="116">
        <v>0.90110395385867958</v>
      </c>
      <c r="K944" s="97">
        <v>0.72133457631670961</v>
      </c>
      <c r="L944" s="98"/>
      <c r="M944" s="99">
        <v>943</v>
      </c>
      <c r="N944" s="119">
        <v>-0.84999713198898885</v>
      </c>
      <c r="O944" s="119">
        <v>0.11929504812499998</v>
      </c>
      <c r="P944" s="119">
        <v>0.43331516922389463</v>
      </c>
      <c r="Q944" s="119">
        <v>-0.21094085666299972</v>
      </c>
      <c r="R944" s="119">
        <v>-0.69874247643301823</v>
      </c>
      <c r="S944" s="119">
        <v>0.20515661723136949</v>
      </c>
      <c r="T944" s="119">
        <v>-0.55871971316884683</v>
      </c>
      <c r="U944" s="116">
        <v>-1.3379388047864649</v>
      </c>
      <c r="V944" s="116">
        <v>1.2878674947830204</v>
      </c>
      <c r="W944" s="91">
        <v>0.58681070355833564</v>
      </c>
      <c r="X944" s="53"/>
      <c r="Y944" s="92">
        <v>943</v>
      </c>
      <c r="Z944" s="116">
        <f>(幕後結果!$AB$2+幕後結果!$AB$4*幕後結果_最佳化!$N1945)*12/3</f>
        <v>-1.101864377936121</v>
      </c>
      <c r="AA944" s="116">
        <f>(幕後結果!$AC$2+幕後結果!$AC$4*幕後結果_最佳化!$O1945)*12/3</f>
        <v>0.41748293373549417</v>
      </c>
      <c r="AB944" s="116">
        <f>(幕後結果!$AD$2+幕後結果!$AD$4*幕後結果_最佳化!$P1945)*12/3</f>
        <v>0.21046062878487035</v>
      </c>
      <c r="AC944" s="116">
        <f>(幕後結果!$AE$2+幕後結果!$AE$4*幕後結果_最佳化!$Q1945)*12/3</f>
        <v>-0.15401304331544502</v>
      </c>
      <c r="AD944" s="116">
        <f>(幕後結果!$AF$2+幕後結果!$AF$4*幕後結果_最佳化!$R1945)*12/3</f>
        <v>-0.8919226500727695</v>
      </c>
      <c r="AE944" s="116">
        <f>(幕後結果!$AG$2+幕後結果!$AG$4*幕後結果_最佳化!$S1945)*12/3</f>
        <v>0.58063081922357873</v>
      </c>
      <c r="AF944" s="116">
        <f>(幕後結果!$AH$2+幕後結果!$AH$4*幕後結果_最佳化!$T1945)*12/3</f>
        <v>-0.37292550612429909</v>
      </c>
      <c r="AG944" s="116">
        <f>(幕後結果!$AI$2+幕後結果!$AI$4*幕後結果_最佳化!$U1945)*12/3</f>
        <v>-0.51855072459574036</v>
      </c>
      <c r="AH944" s="116">
        <f>(幕後結果!$AJ$2+幕後結果!$AJ$4*幕後結果_最佳化!$V1945)*12/3</f>
        <v>-0.19132906630511948</v>
      </c>
      <c r="AI944" s="93">
        <f>(幕後結果!$AK$2+幕後結果!$AK$4*幕後結果_最佳化!$W1945)*12/3</f>
        <v>0.42659413548728448</v>
      </c>
      <c r="AJ944" s="53"/>
      <c r="AK944" s="53"/>
      <c r="AL944" s="53"/>
      <c r="AM944" s="101">
        <v>943</v>
      </c>
      <c r="AN944" s="120">
        <f t="shared" si="183"/>
        <v>0.12554396967358181</v>
      </c>
      <c r="AO944" s="120">
        <f t="shared" si="184"/>
        <v>0.11291649714477221</v>
      </c>
      <c r="AP944" s="120">
        <f t="shared" si="185"/>
        <v>8.4750179518199298E-2</v>
      </c>
      <c r="AQ944" s="120">
        <f t="shared" si="186"/>
        <v>0.10539032648350898</v>
      </c>
      <c r="AR944" s="120">
        <f t="shared" si="187"/>
        <v>5.6074008369862163E-2</v>
      </c>
      <c r="AS944" s="120">
        <f t="shared" si="188"/>
        <v>0.14662067503206602</v>
      </c>
      <c r="AT944" s="120">
        <f t="shared" si="189"/>
        <v>0.18903090197811898</v>
      </c>
      <c r="AU944" s="120">
        <f t="shared" si="190"/>
        <v>0.16585629674203833</v>
      </c>
      <c r="AV944" s="120">
        <f t="shared" si="191"/>
        <v>3.0511100518770037E-4</v>
      </c>
      <c r="AW944" s="120">
        <f t="shared" si="192"/>
        <v>1.3512034052664559E-2</v>
      </c>
      <c r="AX944" s="120">
        <f t="shared" si="193"/>
        <v>1.0000000000000002</v>
      </c>
      <c r="AY944" s="120">
        <f>SUMPRODUCT(AN944:AW944,幕後結果_最佳化!$Z$1005:$AI$1005)</f>
        <v>0.13453671370316014</v>
      </c>
      <c r="AZ944" s="120">
        <f>(SUMPRODUCT(AN944:AW944,MMULT(AN944:AW944,幕後結果!$AB$9:$AK$18)))*252</f>
        <v>2.6461366692792442E-2</v>
      </c>
      <c r="BA944" s="120">
        <f t="shared" si="194"/>
        <v>0.16266950142172454</v>
      </c>
      <c r="BB944" s="115">
        <f t="shared" si="195"/>
        <v>0.56333063605813727</v>
      </c>
      <c r="BC944" s="53"/>
      <c r="BD944" s="53"/>
    </row>
    <row r="945" spans="1:56">
      <c r="A945" s="88">
        <v>944</v>
      </c>
      <c r="B945" s="116">
        <v>0.26616556988597884</v>
      </c>
      <c r="C945" s="116">
        <v>0.46904577492874133</v>
      </c>
      <c r="D945" s="116">
        <v>0.20395195283303291</v>
      </c>
      <c r="E945" s="116">
        <v>6.4025427739158314E-2</v>
      </c>
      <c r="F945" s="116">
        <v>0.25454906354020457</v>
      </c>
      <c r="G945" s="116">
        <v>0.46564535018136732</v>
      </c>
      <c r="H945" s="116">
        <v>0.12191270012387445</v>
      </c>
      <c r="I945" s="116">
        <v>0.31464165287034995</v>
      </c>
      <c r="J945" s="116">
        <v>0.3875777367767248</v>
      </c>
      <c r="K945" s="97">
        <v>4.9247101310650798E-2</v>
      </c>
      <c r="L945" s="98"/>
      <c r="M945" s="99">
        <v>944</v>
      </c>
      <c r="N945" s="119">
        <v>-0.62445145826942006</v>
      </c>
      <c r="O945" s="119">
        <v>-7.7668753796166889E-2</v>
      </c>
      <c r="P945" s="119">
        <v>-0.82758793082902082</v>
      </c>
      <c r="Q945" s="119">
        <v>-1.5218332993906696</v>
      </c>
      <c r="R945" s="119">
        <v>-0.66024264926432474</v>
      </c>
      <c r="S945" s="119">
        <v>-8.6221046445746727E-2</v>
      </c>
      <c r="T945" s="119">
        <v>-1.165478395810631</v>
      </c>
      <c r="U945" s="116">
        <v>-0.48273584881282838</v>
      </c>
      <c r="V945" s="116">
        <v>-0.28563789832294567</v>
      </c>
      <c r="W945" s="91">
        <v>-1.652197957885253</v>
      </c>
      <c r="X945" s="53"/>
      <c r="Y945" s="92">
        <v>944</v>
      </c>
      <c r="Z945" s="116">
        <f>(幕後結果!$AB$2+幕後結果!$AB$4*幕後結果_最佳化!$N1946)*12/3</f>
        <v>-0.74027019848849962</v>
      </c>
      <c r="AA945" s="116">
        <f>(幕後結果!$AC$2+幕後結果!$AC$4*幕後結果_最佳化!$O1946)*12/3</f>
        <v>0.26455240763123727</v>
      </c>
      <c r="AB945" s="116">
        <f>(幕後結果!$AD$2+幕後結果!$AD$4*幕後結果_最佳化!$P1946)*12/3</f>
        <v>-0.73083178798755755</v>
      </c>
      <c r="AC945" s="116">
        <f>(幕後結果!$AE$2+幕後結果!$AE$4*幕後結果_最佳化!$Q1946)*12/3</f>
        <v>-1.2594237627077374</v>
      </c>
      <c r="AD945" s="116">
        <f>(幕後結果!$AF$2+幕後結果!$AF$4*幕後結果_最佳化!$R1946)*12/3</f>
        <v>-0.99580101892072637</v>
      </c>
      <c r="AE945" s="116">
        <f>(幕後結果!$AG$2+幕後結果!$AG$4*幕後結果_最佳化!$S1946)*12/3</f>
        <v>-8.0782146984452741E-3</v>
      </c>
      <c r="AF945" s="116">
        <f>(幕後結果!$AH$2+幕後結果!$AH$4*幕後結果_最佳化!$T1946)*12/3</f>
        <v>-0.76162879288633611</v>
      </c>
      <c r="AG945" s="116">
        <f>(幕後結果!$AI$2+幕後結果!$AI$4*幕後結果_最佳化!$U1946)*12/3</f>
        <v>-0.36570247708313586</v>
      </c>
      <c r="AH945" s="116">
        <f>(幕後結果!$AJ$2+幕後結果!$AJ$4*幕後結果_最佳化!$V1946)*12/3</f>
        <v>-1.0861384183954343</v>
      </c>
      <c r="AI945" s="93">
        <f>(幕後結果!$AK$2+幕後結果!$AK$4*幕後結果_最佳化!$W1946)*12/3</f>
        <v>-1.2740606941074966</v>
      </c>
      <c r="AJ945" s="53"/>
      <c r="AK945" s="53"/>
      <c r="AL945" s="53"/>
      <c r="AM945" s="101">
        <v>944</v>
      </c>
      <c r="AN945" s="120">
        <f t="shared" si="183"/>
        <v>9.9489746988790095E-2</v>
      </c>
      <c r="AO945" s="120">
        <f t="shared" si="184"/>
        <v>9.8385914686653794E-2</v>
      </c>
      <c r="AP945" s="120">
        <f t="shared" si="185"/>
        <v>5.5564153468932301E-2</v>
      </c>
      <c r="AQ945" s="120">
        <f t="shared" si="186"/>
        <v>6.9312951569532669E-2</v>
      </c>
      <c r="AR945" s="120">
        <f t="shared" si="187"/>
        <v>0.15615606911469113</v>
      </c>
      <c r="AS945" s="120">
        <f t="shared" si="188"/>
        <v>0.13621555818434544</v>
      </c>
      <c r="AT945" s="120">
        <f t="shared" si="189"/>
        <v>0.14857651060631938</v>
      </c>
      <c r="AU945" s="120">
        <f t="shared" si="190"/>
        <v>3.8452070358271112E-2</v>
      </c>
      <c r="AV945" s="120">
        <f t="shared" si="191"/>
        <v>4.0772572047347411E-2</v>
      </c>
      <c r="AW945" s="120">
        <f t="shared" si="192"/>
        <v>0.15707445297511671</v>
      </c>
      <c r="AX945" s="120">
        <f t="shared" si="193"/>
        <v>1</v>
      </c>
      <c r="AY945" s="120">
        <f>SUMPRODUCT(AN945:AW945,幕後結果_最佳化!$Z$1005:$AI$1005)</f>
        <v>9.3193089972790272E-2</v>
      </c>
      <c r="AZ945" s="120">
        <f>(SUMPRODUCT(AN945:AW945,MMULT(AN945:AW945,幕後結果!$AB$9:$AK$18)))*252</f>
        <v>2.5242009737662299E-2</v>
      </c>
      <c r="BA945" s="120">
        <f t="shared" si="194"/>
        <v>0.15887734180071839</v>
      </c>
      <c r="BB945" s="115">
        <f t="shared" si="195"/>
        <v>0.31655294205433931</v>
      </c>
      <c r="BC945" s="53"/>
      <c r="BD945" s="53"/>
    </row>
    <row r="946" spans="1:56">
      <c r="A946" s="88">
        <v>945</v>
      </c>
      <c r="B946" s="116">
        <v>0.71777868039218173</v>
      </c>
      <c r="C946" s="116">
        <v>0.35597676882423679</v>
      </c>
      <c r="D946" s="116">
        <v>0.40012393452705663</v>
      </c>
      <c r="E946" s="116">
        <v>0.53531465302904402</v>
      </c>
      <c r="F946" s="116">
        <v>0.51596359938219272</v>
      </c>
      <c r="G946" s="116">
        <v>0.76339280154465561</v>
      </c>
      <c r="H946" s="116">
        <v>0.66629315565201952</v>
      </c>
      <c r="I946" s="116">
        <v>0.17587323881618833</v>
      </c>
      <c r="J946" s="116">
        <v>0.41233480458055349</v>
      </c>
      <c r="K946" s="97">
        <v>0.73331748889967785</v>
      </c>
      <c r="L946" s="98"/>
      <c r="M946" s="99">
        <v>945</v>
      </c>
      <c r="N946" s="119">
        <v>0.57625528887790844</v>
      </c>
      <c r="O946" s="119">
        <v>-0.36923370160997249</v>
      </c>
      <c r="P946" s="119">
        <v>-0.25302632692669308</v>
      </c>
      <c r="Q946" s="119">
        <v>8.8636632729212794E-2</v>
      </c>
      <c r="R946" s="119">
        <v>4.0025494083542681E-2</v>
      </c>
      <c r="S946" s="119">
        <v>0.71725884363142289</v>
      </c>
      <c r="T946" s="119">
        <v>0.4297002676599499</v>
      </c>
      <c r="U946" s="116">
        <v>-0.93120703864828458</v>
      </c>
      <c r="V946" s="116">
        <v>-0.22154306417235392</v>
      </c>
      <c r="W946" s="91">
        <v>0.62287750387936214</v>
      </c>
      <c r="X946" s="53"/>
      <c r="Y946" s="92">
        <v>945</v>
      </c>
      <c r="Z946" s="116">
        <f>(幕後結果!$AB$2+幕後結果!$AB$4*幕後結果_最佳化!$N1947)*12/3</f>
        <v>1.1846994266517394</v>
      </c>
      <c r="AA946" s="116">
        <f>(幕後結果!$AC$2+幕後結果!$AC$4*幕後結果_最佳化!$O1947)*12/3</f>
        <v>-6.4981916875358481E-3</v>
      </c>
      <c r="AB946" s="116">
        <f>(幕後結果!$AD$2+幕後結果!$AD$4*幕後結果_最佳化!$P1947)*12/3</f>
        <v>-6.6528049981825432E-2</v>
      </c>
      <c r="AC946" s="116">
        <f>(幕後結果!$AE$2+幕後結果!$AE$4*幕後結果_最佳化!$Q1947)*12/3</f>
        <v>0.16087027166811066</v>
      </c>
      <c r="AD946" s="116">
        <f>(幕後結果!$AF$2+幕後結果!$AF$4*幕後結果_最佳化!$R1947)*12/3</f>
        <v>-0.33188993701010588</v>
      </c>
      <c r="AE946" s="116">
        <f>(幕後結果!$AG$2+幕後結果!$AG$4*幕後結果_最佳化!$S1947)*12/3</f>
        <v>1.0147093107742171</v>
      </c>
      <c r="AF946" s="116">
        <f>(幕後結果!$AH$2+幕後結果!$AH$4*幕後結果_最佳化!$T1947)*12/3</f>
        <v>0.19553490505883511</v>
      </c>
      <c r="AG946" s="116">
        <f>(幕後結果!$AI$2+幕後結果!$AI$4*幕後結果_最佳化!$U1947)*12/3</f>
        <v>-0.25379315244849598</v>
      </c>
      <c r="AH946" s="116">
        <f>(幕後結果!$AJ$2+幕後結果!$AJ$4*幕後結果_最佳化!$V1947)*12/3</f>
        <v>-0.38656379769685084</v>
      </c>
      <c r="AI946" s="93">
        <f>(幕後結果!$AK$2+幕後結果!$AK$4*幕後結果_最佳化!$W1947)*12/3</f>
        <v>0.53250722042993071</v>
      </c>
      <c r="AJ946" s="53"/>
      <c r="AK946" s="53"/>
      <c r="AL946" s="53"/>
      <c r="AM946" s="101">
        <v>945</v>
      </c>
      <c r="AN946" s="120">
        <f t="shared" si="183"/>
        <v>0.11672500975471777</v>
      </c>
      <c r="AO946" s="120">
        <f t="shared" si="184"/>
        <v>1.3521959698234434E-2</v>
      </c>
      <c r="AP946" s="120">
        <f t="shared" si="185"/>
        <v>0.15314040900717318</v>
      </c>
      <c r="AQ946" s="120">
        <f t="shared" si="186"/>
        <v>0.15477405224366123</v>
      </c>
      <c r="AR946" s="120">
        <f t="shared" si="187"/>
        <v>9.8241032266019268E-2</v>
      </c>
      <c r="AS946" s="120">
        <f t="shared" si="188"/>
        <v>0.13837404956799063</v>
      </c>
      <c r="AT946" s="120">
        <f t="shared" si="189"/>
        <v>0.14669046119249138</v>
      </c>
      <c r="AU946" s="120">
        <f t="shared" si="190"/>
        <v>4.5609478080558541E-2</v>
      </c>
      <c r="AV946" s="120">
        <f t="shared" si="191"/>
        <v>1.4377677257655392E-2</v>
      </c>
      <c r="AW946" s="120">
        <f t="shared" si="192"/>
        <v>0.11854587093149804</v>
      </c>
      <c r="AX946" s="120">
        <f t="shared" si="193"/>
        <v>0.99999999999999989</v>
      </c>
      <c r="AY946" s="120">
        <f>SUMPRODUCT(AN946:AW946,幕後結果_最佳化!$Z$1005:$AI$1005)</f>
        <v>0.10260039248678013</v>
      </c>
      <c r="AZ946" s="120">
        <f>(SUMPRODUCT(AN946:AW946,MMULT(AN946:AW946,幕後結果!$AB$9:$AK$18)))*252</f>
        <v>3.2283105765269604E-2</v>
      </c>
      <c r="BA946" s="120">
        <f t="shared" si="194"/>
        <v>0.17967500039034257</v>
      </c>
      <c r="BB946" s="115">
        <f t="shared" si="195"/>
        <v>0.33226877616296913</v>
      </c>
      <c r="BC946" s="53"/>
      <c r="BD946" s="53"/>
    </row>
    <row r="947" spans="1:56">
      <c r="A947" s="88">
        <v>946</v>
      </c>
      <c r="B947" s="116">
        <v>0.56367153953171889</v>
      </c>
      <c r="C947" s="116">
        <v>0.92550640629245717</v>
      </c>
      <c r="D947" s="116">
        <v>0.30998708786838258</v>
      </c>
      <c r="E947" s="116">
        <v>0.86557636593087439</v>
      </c>
      <c r="F947" s="116">
        <v>0.84558653517583293</v>
      </c>
      <c r="G947" s="116">
        <v>0.38914618730322736</v>
      </c>
      <c r="H947" s="116">
        <v>0.84643281035268503</v>
      </c>
      <c r="I947" s="116">
        <v>1.831840148260433E-2</v>
      </c>
      <c r="J947" s="116">
        <v>0.94839227531707149</v>
      </c>
      <c r="K947" s="97">
        <v>0.43445886724705907</v>
      </c>
      <c r="L947" s="98"/>
      <c r="M947" s="99">
        <v>946</v>
      </c>
      <c r="N947" s="119">
        <v>0.16028456003110841</v>
      </c>
      <c r="O947" s="119">
        <v>1.4431181638664035</v>
      </c>
      <c r="P947" s="119">
        <v>-0.49588694736412292</v>
      </c>
      <c r="Q947" s="119">
        <v>1.1057210682390488</v>
      </c>
      <c r="R947" s="119">
        <v>1.0176865741688539</v>
      </c>
      <c r="S947" s="119">
        <v>-0.28154505693647763</v>
      </c>
      <c r="T947" s="119">
        <v>1.0212534402292945</v>
      </c>
      <c r="U947" s="116">
        <v>-2.0897884987357456</v>
      </c>
      <c r="V947" s="116">
        <v>1.6294610715405144</v>
      </c>
      <c r="W947" s="91">
        <v>-0.16503334739682063</v>
      </c>
      <c r="X947" s="53"/>
      <c r="Y947" s="92">
        <v>946</v>
      </c>
      <c r="Z947" s="116">
        <f>(幕後結果!$AB$2+幕後結果!$AB$4*幕後結果_最佳化!$N1948)*12/3</f>
        <v>0.51781634310120983</v>
      </c>
      <c r="AA947" s="116">
        <f>(幕後結果!$AC$2+幕後結果!$AC$4*幕後結果_最佳化!$O1948)*12/3</f>
        <v>1.3151759821677009</v>
      </c>
      <c r="AB947" s="116">
        <f>(幕後結果!$AD$2+幕後結果!$AD$4*幕後結果_最佳化!$P1948)*12/3</f>
        <v>-0.21771572718606</v>
      </c>
      <c r="AC947" s="116">
        <f>(幕後結果!$AE$2+幕後結果!$AE$4*幕後結果_最佳化!$Q1948)*12/3</f>
        <v>0.9205145031689087</v>
      </c>
      <c r="AD947" s="116">
        <f>(幕後結果!$AF$2+幕後結果!$AF$4*幕後結果_最佳化!$R1948)*12/3</f>
        <v>0.10381081041102103</v>
      </c>
      <c r="AE947" s="116">
        <f>(幕後結果!$AG$2+幕後結果!$AG$4*幕後結果_最佳化!$S1948)*12/3</f>
        <v>0.70990688899318266</v>
      </c>
      <c r="AF947" s="116">
        <f>(幕後結果!$AH$2+幕後結果!$AH$4*幕後結果_最佳化!$T1948)*12/3</f>
        <v>0.67402080923959284</v>
      </c>
      <c r="AG947" s="116">
        <f>(幕後結果!$AI$2+幕後結果!$AI$4*幕後結果_最佳化!$U1948)*12/3</f>
        <v>-0.39619389214755779</v>
      </c>
      <c r="AH947" s="116">
        <f>(幕後結果!$AJ$2+幕後結果!$AJ$4*幕後結果_最佳化!$V1948)*12/3</f>
        <v>0.45296154355155177</v>
      </c>
      <c r="AI947" s="93">
        <f>(幕後結果!$AK$2+幕後結果!$AK$4*幕後結果_最佳化!$W1948)*12/3</f>
        <v>0.27231917543805301</v>
      </c>
      <c r="AJ947" s="53"/>
      <c r="AK947" s="53"/>
      <c r="AL947" s="53"/>
      <c r="AM947" s="101">
        <v>946</v>
      </c>
      <c r="AN947" s="120">
        <f t="shared" si="183"/>
        <v>9.1614457500659136E-2</v>
      </c>
      <c r="AO947" s="120">
        <f t="shared" si="184"/>
        <v>0.10500664985828104</v>
      </c>
      <c r="AP947" s="120">
        <f t="shared" si="185"/>
        <v>0.12194858304442625</v>
      </c>
      <c r="AQ947" s="120">
        <f t="shared" si="186"/>
        <v>0.16586965742881465</v>
      </c>
      <c r="AR947" s="120">
        <f t="shared" si="187"/>
        <v>0.11829880286794686</v>
      </c>
      <c r="AS947" s="120">
        <f t="shared" si="188"/>
        <v>3.3816532013668292E-2</v>
      </c>
      <c r="AT947" s="120">
        <f t="shared" si="189"/>
        <v>0.10887007976482296</v>
      </c>
      <c r="AU947" s="120">
        <f t="shared" si="190"/>
        <v>0.11832331889177941</v>
      </c>
      <c r="AV947" s="120">
        <f t="shared" si="191"/>
        <v>0.10809039452767172</v>
      </c>
      <c r="AW947" s="120">
        <f t="shared" si="192"/>
        <v>2.8161524101929607E-2</v>
      </c>
      <c r="AX947" s="120">
        <f t="shared" si="193"/>
        <v>0.99999999999999989</v>
      </c>
      <c r="AY947" s="120">
        <f>SUMPRODUCT(AN947:AW947,幕後結果_最佳化!$Z$1005:$AI$1005)</f>
        <v>1.1303751337355325E-2</v>
      </c>
      <c r="AZ947" s="120">
        <f>(SUMPRODUCT(AN947:AW947,MMULT(AN947:AW947,幕後結果!$AB$9:$AK$18)))*252</f>
        <v>2.5701497779592554E-2</v>
      </c>
      <c r="BA947" s="120">
        <f t="shared" si="194"/>
        <v>0.16031686679695481</v>
      </c>
      <c r="BB947" s="115">
        <f t="shared" si="195"/>
        <v>-0.19708624110438791</v>
      </c>
      <c r="BC947" s="53"/>
      <c r="BD947" s="53"/>
    </row>
    <row r="948" spans="1:56">
      <c r="A948" s="88">
        <v>947</v>
      </c>
      <c r="B948" s="116">
        <v>0.44249322343274478</v>
      </c>
      <c r="C948" s="116">
        <v>0.10805344779182913</v>
      </c>
      <c r="D948" s="116">
        <v>0.50162520776443142</v>
      </c>
      <c r="E948" s="116">
        <v>0.52998816757793721</v>
      </c>
      <c r="F948" s="116">
        <v>0.64377945017514504</v>
      </c>
      <c r="G948" s="116">
        <v>0.91723609465954503</v>
      </c>
      <c r="H948" s="116">
        <v>0.15707218614098384</v>
      </c>
      <c r="I948" s="116">
        <v>0.54114652141735631</v>
      </c>
      <c r="J948" s="116">
        <v>0.19163209394898062</v>
      </c>
      <c r="K948" s="97">
        <v>0.83307145150352135</v>
      </c>
      <c r="L948" s="98"/>
      <c r="M948" s="99">
        <v>947</v>
      </c>
      <c r="N948" s="119">
        <v>-0.14465097670567878</v>
      </c>
      <c r="O948" s="119">
        <v>-1.2369466337289117</v>
      </c>
      <c r="P948" s="119">
        <v>4.0738030024970494E-3</v>
      </c>
      <c r="Q948" s="119">
        <v>7.5240118511629248E-2</v>
      </c>
      <c r="R948" s="119">
        <v>0.36857960511142618</v>
      </c>
      <c r="S948" s="119">
        <v>1.3867178655565726</v>
      </c>
      <c r="T948" s="119">
        <v>-1.0065639363692285</v>
      </c>
      <c r="U948" s="116">
        <v>0.10332257762001502</v>
      </c>
      <c r="V948" s="116">
        <v>-0.87189770119062526</v>
      </c>
      <c r="W948" s="91">
        <v>0.96637394470005067</v>
      </c>
      <c r="X948" s="53"/>
      <c r="Y948" s="92">
        <v>947</v>
      </c>
      <c r="Z948" s="116">
        <f>(幕後結果!$AB$2+幕後結果!$AB$4*幕後結果_最佳化!$N1949)*12/3</f>
        <v>2.8944562178231353E-2</v>
      </c>
      <c r="AA948" s="116">
        <f>(幕後結果!$AC$2+幕後結果!$AC$4*幕後結果_最佳化!$O1949)*12/3</f>
        <v>-0.59187477572243263</v>
      </c>
      <c r="AB948" s="116">
        <f>(幕後結果!$AD$2+幕後結果!$AD$4*幕後結果_最佳化!$P1949)*12/3</f>
        <v>-6.9309818144219784E-2</v>
      </c>
      <c r="AC948" s="116">
        <f>(幕後結果!$AE$2+幕後結果!$AE$4*幕後結果_最佳化!$Q1949)*12/3</f>
        <v>2.6830374443702107E-2</v>
      </c>
      <c r="AD948" s="116">
        <f>(幕後結果!$AF$2+幕後結果!$AF$4*幕後結果_最佳化!$R1949)*12/3</f>
        <v>-0.22466954409799619</v>
      </c>
      <c r="AE948" s="116">
        <f>(幕後結果!$AG$2+幕後結果!$AG$4*幕後結果_最佳化!$S1949)*12/3</f>
        <v>1.2732669245218664</v>
      </c>
      <c r="AF948" s="116">
        <f>(幕後結果!$AH$2+幕後結果!$AH$4*幕後結果_最佳化!$T1949)*12/3</f>
        <v>-0.60063436767984613</v>
      </c>
      <c r="AG948" s="116">
        <f>(幕後結果!$AI$2+幕後結果!$AI$4*幕後結果_最佳化!$U1949)*12/3</f>
        <v>0.13046214896817987</v>
      </c>
      <c r="AH948" s="116">
        <f>(幕後結果!$AJ$2+幕後結果!$AJ$4*幕後結果_最佳化!$V1949)*12/3</f>
        <v>-0.73352785414150512</v>
      </c>
      <c r="AI948" s="93">
        <f>(幕後結果!$AK$2+幕後結果!$AK$4*幕後結果_最佳化!$W1949)*12/3</f>
        <v>0.71606622046655899</v>
      </c>
      <c r="AJ948" s="53"/>
      <c r="AK948" s="53"/>
      <c r="AL948" s="53"/>
      <c r="AM948" s="101">
        <v>947</v>
      </c>
      <c r="AN948" s="120">
        <f t="shared" si="183"/>
        <v>4.7053271040193828E-2</v>
      </c>
      <c r="AO948" s="120">
        <f t="shared" si="184"/>
        <v>0.12405119965043199</v>
      </c>
      <c r="AP948" s="120">
        <f t="shared" si="185"/>
        <v>0.1108631389769882</v>
      </c>
      <c r="AQ948" s="120">
        <f t="shared" si="186"/>
        <v>0.13892442834381127</v>
      </c>
      <c r="AR948" s="120">
        <f t="shared" si="187"/>
        <v>0.14521622012437027</v>
      </c>
      <c r="AS948" s="120">
        <f t="shared" si="188"/>
        <v>0.14144811943155636</v>
      </c>
      <c r="AT948" s="120">
        <f t="shared" si="189"/>
        <v>5.7154281443298878E-2</v>
      </c>
      <c r="AU948" s="120">
        <f t="shared" si="190"/>
        <v>1.6737849187888433E-2</v>
      </c>
      <c r="AV948" s="120">
        <f t="shared" si="191"/>
        <v>0.11935108589380412</v>
      </c>
      <c r="AW948" s="120">
        <f t="shared" si="192"/>
        <v>9.9200405907656636E-2</v>
      </c>
      <c r="AX948" s="120">
        <f t="shared" si="193"/>
        <v>1</v>
      </c>
      <c r="AY948" s="120">
        <f>SUMPRODUCT(AN948:AW948,幕後結果_最佳化!$Z$1005:$AI$1005)</f>
        <v>6.1982775228138241E-2</v>
      </c>
      <c r="AZ948" s="120">
        <f>(SUMPRODUCT(AN948:AW948,MMULT(AN948:AW948,幕後結果!$AB$9:$AK$18)))*252</f>
        <v>2.391252414107365E-2</v>
      </c>
      <c r="BA948" s="120">
        <f t="shared" si="194"/>
        <v>0.15463674899930369</v>
      </c>
      <c r="BB948" s="115">
        <f t="shared" si="195"/>
        <v>0.12340388265808776</v>
      </c>
      <c r="BC948" s="53"/>
      <c r="BD948" s="53"/>
    </row>
    <row r="949" spans="1:56">
      <c r="A949" s="88">
        <v>948</v>
      </c>
      <c r="B949" s="116">
        <v>2.6114514133630751E-2</v>
      </c>
      <c r="C949" s="116">
        <v>0.55270850741767608</v>
      </c>
      <c r="D949" s="116">
        <v>0.24357726809460623</v>
      </c>
      <c r="E949" s="116">
        <v>0.5780484843988376</v>
      </c>
      <c r="F949" s="116">
        <v>0.5331775927700555</v>
      </c>
      <c r="G949" s="116">
        <v>0.12078937429407777</v>
      </c>
      <c r="H949" s="116">
        <v>0.62562692063776093</v>
      </c>
      <c r="I949" s="116">
        <v>0.56863501104104741</v>
      </c>
      <c r="J949" s="116">
        <v>0.16299802122631935</v>
      </c>
      <c r="K949" s="97">
        <v>0.31940813148694613</v>
      </c>
      <c r="L949" s="98"/>
      <c r="M949" s="99">
        <v>948</v>
      </c>
      <c r="N949" s="119">
        <v>-1.9412411972063359</v>
      </c>
      <c r="O949" s="119">
        <v>0.13250738118573879</v>
      </c>
      <c r="P949" s="119">
        <v>-0.6948416613846311</v>
      </c>
      <c r="Q949" s="119">
        <v>0.19690353002191877</v>
      </c>
      <c r="R949" s="119">
        <v>8.3259988347346423E-2</v>
      </c>
      <c r="S949" s="119">
        <v>-1.1710498291650719</v>
      </c>
      <c r="T949" s="119">
        <v>0.32029309281919294</v>
      </c>
      <c r="U949" s="116">
        <v>0.17290006836176308</v>
      </c>
      <c r="V949" s="116">
        <v>-0.98221073012333204</v>
      </c>
      <c r="W949" s="91">
        <v>-0.4693545033838894</v>
      </c>
      <c r="X949" s="53"/>
      <c r="Y949" s="92">
        <v>948</v>
      </c>
      <c r="Z949" s="116">
        <f>(幕後結果!$AB$2+幕後結果!$AB$4*幕後結果_最佳化!$N1950)*12/3</f>
        <v>-2.8513437442748519</v>
      </c>
      <c r="AA949" s="116">
        <f>(幕後結果!$AC$2+幕後結果!$AC$4*幕後結果_最佳化!$O1950)*12/3</f>
        <v>0.48319384477766875</v>
      </c>
      <c r="AB949" s="116">
        <f>(幕後結果!$AD$2+幕後結果!$AD$4*幕後結果_最佳化!$P1950)*12/3</f>
        <v>-0.87767251240556288</v>
      </c>
      <c r="AC949" s="116">
        <f>(幕後結果!$AE$2+幕後結果!$AE$4*幕後結果_最佳化!$Q1950)*12/3</f>
        <v>-0.16208293857826098</v>
      </c>
      <c r="AD949" s="116">
        <f>(幕後結果!$AF$2+幕後結果!$AF$4*幕後結果_最佳化!$R1950)*12/3</f>
        <v>-0.76730214402983121</v>
      </c>
      <c r="AE949" s="116">
        <f>(幕後結果!$AG$2+幕後結果!$AG$4*幕後結果_最佳化!$S1950)*12/3</f>
        <v>-0.3762063219766138</v>
      </c>
      <c r="AF949" s="116">
        <f>(幕後結果!$AH$2+幕後結果!$AH$4*幕後結果_最佳化!$T1950)*12/3</f>
        <v>-5.7731233741007533E-2</v>
      </c>
      <c r="AG949" s="116">
        <f>(幕後結果!$AI$2+幕後結果!$AI$4*幕後結果_最佳化!$U1950)*12/3</f>
        <v>-4.9485359903508906E-2</v>
      </c>
      <c r="AH949" s="116">
        <f>(幕後結果!$AJ$2+幕後結果!$AJ$4*幕後結果_最佳化!$V1950)*12/3</f>
        <v>-1.0007702133890073</v>
      </c>
      <c r="AI949" s="93">
        <f>(幕後結果!$AK$2+幕後結果!$AK$4*幕後結果_最佳化!$W1950)*12/3</f>
        <v>-0.59286145932955814</v>
      </c>
      <c r="AJ949" s="53"/>
      <c r="AK949" s="53"/>
      <c r="AL949" s="53"/>
      <c r="AM949" s="101">
        <v>948</v>
      </c>
      <c r="AN949" s="120">
        <f t="shared" si="183"/>
        <v>0.17293751386273815</v>
      </c>
      <c r="AO949" s="120">
        <f t="shared" si="184"/>
        <v>5.2723449154402004E-2</v>
      </c>
      <c r="AP949" s="120">
        <f t="shared" si="185"/>
        <v>0.11040733883098998</v>
      </c>
      <c r="AQ949" s="120">
        <f t="shared" si="186"/>
        <v>0.14112261309596938</v>
      </c>
      <c r="AR949" s="120">
        <f t="shared" si="187"/>
        <v>1.8137076577599536E-2</v>
      </c>
      <c r="AS949" s="120">
        <f t="shared" si="188"/>
        <v>0.11223067936745673</v>
      </c>
      <c r="AT949" s="120">
        <f t="shared" si="189"/>
        <v>0.12582436802605543</v>
      </c>
      <c r="AU949" s="120">
        <f t="shared" si="190"/>
        <v>0.17134168151752438</v>
      </c>
      <c r="AV949" s="120">
        <f t="shared" si="191"/>
        <v>1.3187247071773824E-2</v>
      </c>
      <c r="AW949" s="120">
        <f t="shared" si="192"/>
        <v>8.2088032495490612E-2</v>
      </c>
      <c r="AX949" s="120">
        <f t="shared" si="193"/>
        <v>1.0000000000000002</v>
      </c>
      <c r="AY949" s="120">
        <f>SUMPRODUCT(AN949:AW949,幕後結果_最佳化!$Z$1005:$AI$1005)</f>
        <v>0.14533844525266276</v>
      </c>
      <c r="AZ949" s="120">
        <f>(SUMPRODUCT(AN949:AW949,MMULT(AN949:AW949,幕後結果!$AB$9:$AK$18)))*252</f>
        <v>3.5393829029581297E-2</v>
      </c>
      <c r="BA949" s="120">
        <f t="shared" si="194"/>
        <v>0.18813247733865968</v>
      </c>
      <c r="BB949" s="115">
        <f t="shared" si="195"/>
        <v>0.54450165490704727</v>
      </c>
      <c r="BC949" s="53"/>
      <c r="BD949" s="53"/>
    </row>
    <row r="950" spans="1:56">
      <c r="A950" s="88">
        <v>949</v>
      </c>
      <c r="B950" s="116">
        <v>5.9107519168870137E-2</v>
      </c>
      <c r="C950" s="116">
        <v>0.41793770250639373</v>
      </c>
      <c r="D950" s="116">
        <v>0.74253228377861147</v>
      </c>
      <c r="E950" s="116">
        <v>0.82500522240134844</v>
      </c>
      <c r="F950" s="116">
        <v>0.91237887576561905</v>
      </c>
      <c r="G950" s="116">
        <v>0.77207557428658791</v>
      </c>
      <c r="H950" s="116">
        <v>0.32502283259105846</v>
      </c>
      <c r="I950" s="116">
        <v>0.21310242793219025</v>
      </c>
      <c r="J950" s="116">
        <v>0.22727119454009181</v>
      </c>
      <c r="K950" s="97">
        <v>0.95279231969417544</v>
      </c>
      <c r="L950" s="98"/>
      <c r="M950" s="99">
        <v>949</v>
      </c>
      <c r="N950" s="119">
        <v>-1.5623097410690558</v>
      </c>
      <c r="O950" s="119">
        <v>-0.20717216477056272</v>
      </c>
      <c r="P950" s="119">
        <v>0.65117204712536059</v>
      </c>
      <c r="Q950" s="119">
        <v>0.93460955077764052</v>
      </c>
      <c r="R950" s="119">
        <v>1.3555504435611287</v>
      </c>
      <c r="S950" s="119">
        <v>0.74569968183415347</v>
      </c>
      <c r="T950" s="119">
        <v>-0.45369875216351824</v>
      </c>
      <c r="U950" s="116">
        <v>-0.795702702210905</v>
      </c>
      <c r="V950" s="116">
        <v>-0.74786367642772844</v>
      </c>
      <c r="W950" s="91">
        <v>1.6725528240538314</v>
      </c>
      <c r="X950" s="53"/>
      <c r="Y950" s="92">
        <v>949</v>
      </c>
      <c r="Z950" s="116">
        <f>(幕後結果!$AB$2+幕後結果!$AB$4*幕後結果_最佳化!$N1951)*12/3</f>
        <v>-2.2438419168657631</v>
      </c>
      <c r="AA950" s="116">
        <f>(幕後結果!$AC$2+幕後結果!$AC$4*幕後結果_最佳化!$O1951)*12/3</f>
        <v>0.21997049224299717</v>
      </c>
      <c r="AB950" s="116">
        <f>(幕後結果!$AD$2+幕後結果!$AD$4*幕後結果_最佳化!$P1951)*12/3</f>
        <v>0.21476819058824095</v>
      </c>
      <c r="AC950" s="116">
        <f>(幕後結果!$AE$2+幕後結果!$AE$4*幕後結果_最佳化!$Q1951)*12/3</f>
        <v>0.59166798012805177</v>
      </c>
      <c r="AD950" s="116">
        <f>(幕後結果!$AF$2+幕後結果!$AF$4*幕後結果_最佳化!$R1951)*12/3</f>
        <v>0.17197945007649418</v>
      </c>
      <c r="AE950" s="116">
        <f>(幕後結果!$AG$2+幕後結果!$AG$4*幕後結果_最佳化!$S1951)*12/3</f>
        <v>1.0319858884647408</v>
      </c>
      <c r="AF950" s="116">
        <f>(幕後結果!$AH$2+幕後結果!$AH$4*幕後結果_最佳化!$T1951)*12/3</f>
        <v>-0.25724574144881157</v>
      </c>
      <c r="AG950" s="116">
        <f>(幕後結果!$AI$2+幕後結果!$AI$4*幕後結果_最佳化!$U1951)*12/3</f>
        <v>1.9457933085031378E-2</v>
      </c>
      <c r="AH950" s="116">
        <f>(幕後結果!$AJ$2+幕後結果!$AJ$4*幕後結果_最佳化!$V1951)*12/3</f>
        <v>-0.59623861137159118</v>
      </c>
      <c r="AI950" s="93">
        <f>(幕後結果!$AK$2+幕後結果!$AK$4*幕後結果_最佳化!$W1951)*12/3</f>
        <v>1.0066816419653453</v>
      </c>
      <c r="AJ950" s="53"/>
      <c r="AK950" s="53"/>
      <c r="AL950" s="53"/>
      <c r="AM950" s="101">
        <v>949</v>
      </c>
      <c r="AN950" s="120">
        <f t="shared" si="183"/>
        <v>0.14522954902597049</v>
      </c>
      <c r="AO950" s="120">
        <f t="shared" si="184"/>
        <v>3.2939020858922525E-3</v>
      </c>
      <c r="AP950" s="120">
        <f t="shared" si="185"/>
        <v>0.10364844505713186</v>
      </c>
      <c r="AQ950" s="120">
        <f t="shared" si="186"/>
        <v>0.16203461082739348</v>
      </c>
      <c r="AR950" s="120">
        <f t="shared" si="187"/>
        <v>5.5279686500405385E-2</v>
      </c>
      <c r="AS950" s="120">
        <f t="shared" si="188"/>
        <v>0.15502346395660913</v>
      </c>
      <c r="AT950" s="120">
        <f t="shared" si="189"/>
        <v>6.0060745814560154E-2</v>
      </c>
      <c r="AU950" s="120">
        <f t="shared" si="190"/>
        <v>0.10538439681305461</v>
      </c>
      <c r="AV950" s="120">
        <f t="shared" si="191"/>
        <v>4.7151709018574552E-2</v>
      </c>
      <c r="AW950" s="120">
        <f t="shared" si="192"/>
        <v>0.16289349090040794</v>
      </c>
      <c r="AX950" s="120">
        <f t="shared" si="193"/>
        <v>0.99999999999999978</v>
      </c>
      <c r="AY950" s="120">
        <f>SUMPRODUCT(AN950:AW950,幕後結果_最佳化!$Z$1005:$AI$1005)</f>
        <v>0.14118789288337238</v>
      </c>
      <c r="AZ950" s="120">
        <f>(SUMPRODUCT(AN950:AW950,MMULT(AN950:AW950,幕後結果!$AB$9:$AK$18)))*252</f>
        <v>3.6591997346856454E-2</v>
      </c>
      <c r="BA950" s="120">
        <f t="shared" si="194"/>
        <v>0.19129034828463368</v>
      </c>
      <c r="BB950" s="115">
        <f t="shared" si="195"/>
        <v>0.51381522259096557</v>
      </c>
      <c r="BC950" s="53"/>
      <c r="BD950" s="53"/>
    </row>
    <row r="951" spans="1:56">
      <c r="A951" s="88">
        <v>950</v>
      </c>
      <c r="B951" s="116">
        <v>0.87767999184715517</v>
      </c>
      <c r="C951" s="116">
        <v>5.4699760968642375E-2</v>
      </c>
      <c r="D951" s="116">
        <v>0.25576571335388509</v>
      </c>
      <c r="E951" s="116">
        <v>0.78632913433710794</v>
      </c>
      <c r="F951" s="116">
        <v>0.78890806235113753</v>
      </c>
      <c r="G951" s="116">
        <v>0.84407430637641045</v>
      </c>
      <c r="H951" s="116">
        <v>0.29433573069156593</v>
      </c>
      <c r="I951" s="116">
        <v>0.21765160013322471</v>
      </c>
      <c r="J951" s="116">
        <v>0.19008457609929597</v>
      </c>
      <c r="K951" s="97">
        <v>0.61559367744194371</v>
      </c>
      <c r="L951" s="98"/>
      <c r="M951" s="99">
        <v>950</v>
      </c>
      <c r="N951" s="119">
        <v>1.1634671560178014</v>
      </c>
      <c r="O951" s="119">
        <v>-1.6008979580909668</v>
      </c>
      <c r="P951" s="119">
        <v>-0.65645497765561345</v>
      </c>
      <c r="Q951" s="119">
        <v>0.79374871977409778</v>
      </c>
      <c r="R951" s="119">
        <v>0.80263821214501774</v>
      </c>
      <c r="S951" s="119">
        <v>1.0113448913700918</v>
      </c>
      <c r="T951" s="119">
        <v>-0.54076225613472273</v>
      </c>
      <c r="U951" s="116">
        <v>-0.78014896109482301</v>
      </c>
      <c r="V951" s="116">
        <v>-0.87758466884162833</v>
      </c>
      <c r="W951" s="91">
        <v>0.29392836201903416</v>
      </c>
      <c r="X951" s="53"/>
      <c r="Y951" s="92">
        <v>950</v>
      </c>
      <c r="Z951" s="116">
        <f>(幕後結果!$AB$2+幕後結果!$AB$4*幕後結果_最佳化!$N1952)*12/3</f>
        <v>2.1261158136685787</v>
      </c>
      <c r="AA951" s="116">
        <f>(幕後結果!$AC$2+幕後結果!$AC$4*幕後結果_最佳化!$O1952)*12/3</f>
        <v>-0.92039259863484102</v>
      </c>
      <c r="AB951" s="116">
        <f>(幕後結果!$AD$2+幕後結果!$AD$4*幕後結果_最佳化!$P1952)*12/3</f>
        <v>-0.34177211744339503</v>
      </c>
      <c r="AC951" s="116">
        <f>(幕後結果!$AE$2+幕後結果!$AE$4*幕後結果_最佳化!$Q1952)*12/3</f>
        <v>0.64275041569514757</v>
      </c>
      <c r="AD951" s="116">
        <f>(幕後結果!$AF$2+幕後結果!$AF$4*幕後結果_最佳化!$R1952)*12/3</f>
        <v>0.1522408650487882</v>
      </c>
      <c r="AE951" s="116">
        <f>(幕後結果!$AG$2+幕後結果!$AG$4*幕後結果_最佳化!$S1952)*12/3</f>
        <v>1.2871619453988203</v>
      </c>
      <c r="AF951" s="116">
        <f>(幕後結果!$AH$2+幕後結果!$AH$4*幕後結果_最佳化!$T1952)*12/3</f>
        <v>-0.29013528250076265</v>
      </c>
      <c r="AG951" s="116">
        <f>(幕後結果!$AI$2+幕後結果!$AI$4*幕後結果_最佳化!$U1952)*12/3</f>
        <v>-0.19028492670750632</v>
      </c>
      <c r="AH951" s="116">
        <f>(幕後結果!$AJ$2+幕後結果!$AJ$4*幕後結果_最佳化!$V1952)*12/3</f>
        <v>-0.68640300759107975</v>
      </c>
      <c r="AI951" s="93">
        <f>(幕後結果!$AK$2+幕後結果!$AK$4*幕後結果_最佳化!$W1952)*12/3</f>
        <v>0.37899097708370216</v>
      </c>
      <c r="AJ951" s="53"/>
      <c r="AK951" s="53"/>
      <c r="AL951" s="53"/>
      <c r="AM951" s="101">
        <v>950</v>
      </c>
      <c r="AN951" s="120">
        <f t="shared" si="183"/>
        <v>0.1286021991496609</v>
      </c>
      <c r="AO951" s="120">
        <f t="shared" si="184"/>
        <v>8.3510724380174789E-2</v>
      </c>
      <c r="AP951" s="120">
        <f t="shared" si="185"/>
        <v>0.10176844247471184</v>
      </c>
      <c r="AQ951" s="120">
        <f t="shared" si="186"/>
        <v>0.1755540602645555</v>
      </c>
      <c r="AR951" s="120">
        <f t="shared" si="187"/>
        <v>1.0238816310233384E-2</v>
      </c>
      <c r="AS951" s="120">
        <f t="shared" si="188"/>
        <v>0.12188967672863042</v>
      </c>
      <c r="AT951" s="120">
        <f t="shared" si="189"/>
        <v>4.6461103133169326E-2</v>
      </c>
      <c r="AU951" s="120">
        <f t="shared" si="190"/>
        <v>7.3378565195395165E-2</v>
      </c>
      <c r="AV951" s="120">
        <f t="shared" si="191"/>
        <v>5.2743343710813836E-2</v>
      </c>
      <c r="AW951" s="120">
        <f t="shared" si="192"/>
        <v>0.20585306865265485</v>
      </c>
      <c r="AX951" s="120">
        <f t="shared" si="193"/>
        <v>1</v>
      </c>
      <c r="AY951" s="120">
        <f>SUMPRODUCT(AN951:AW951,幕後結果_最佳化!$Z$1005:$AI$1005)</f>
        <v>0.17080069269070877</v>
      </c>
      <c r="AZ951" s="120">
        <f>(SUMPRODUCT(AN951:AW951,MMULT(AN951:AW951,幕後結果!$AB$9:$AK$18)))*252</f>
        <v>3.3606119802007305E-2</v>
      </c>
      <c r="BA951" s="120">
        <f t="shared" si="194"/>
        <v>0.18331972016672757</v>
      </c>
      <c r="BB951" s="115">
        <f t="shared" si="195"/>
        <v>0.69769194811329793</v>
      </c>
      <c r="BC951" s="53"/>
      <c r="BD951" s="53"/>
    </row>
    <row r="952" spans="1:56">
      <c r="A952" s="88">
        <v>951</v>
      </c>
      <c r="B952" s="116">
        <v>0.69639829267858722</v>
      </c>
      <c r="C952" s="116">
        <v>0.97965457594455652</v>
      </c>
      <c r="D952" s="116">
        <v>0.44569223613629139</v>
      </c>
      <c r="E952" s="116">
        <v>0.47627737414360394</v>
      </c>
      <c r="F952" s="116">
        <v>2.1151082947044708E-2</v>
      </c>
      <c r="G952" s="116">
        <v>0.86772913059907175</v>
      </c>
      <c r="H952" s="116">
        <v>0.30120684108816231</v>
      </c>
      <c r="I952" s="116">
        <v>0.6721270384395126</v>
      </c>
      <c r="J952" s="116">
        <v>0.98414844657169898</v>
      </c>
      <c r="K952" s="97">
        <v>4.8323765233468707E-2</v>
      </c>
      <c r="L952" s="98"/>
      <c r="M952" s="99">
        <v>951</v>
      </c>
      <c r="N952" s="119">
        <v>0.51406947988490825</v>
      </c>
      <c r="O952" s="119">
        <v>2.0466664237059002</v>
      </c>
      <c r="P952" s="119">
        <v>-0.13655256567852547</v>
      </c>
      <c r="Q952" s="119">
        <v>-5.9498891603539911E-2</v>
      </c>
      <c r="R952" s="119">
        <v>-2.0305352101600893</v>
      </c>
      <c r="S952" s="119">
        <v>1.1157206259982682</v>
      </c>
      <c r="T952" s="119">
        <v>-0.52093266080975531</v>
      </c>
      <c r="U952" s="116">
        <v>0.44579418433460799</v>
      </c>
      <c r="V952" s="116">
        <v>2.1481340638515301</v>
      </c>
      <c r="W952" s="91">
        <v>-1.6613282939560705</v>
      </c>
      <c r="X952" s="53"/>
      <c r="Y952" s="92">
        <v>951</v>
      </c>
      <c r="Z952" s="116">
        <f>(幕後結果!$AB$2+幕後結果!$AB$4*幕後結果_最佳化!$N1953)*12/3</f>
        <v>1.0850033154150047</v>
      </c>
      <c r="AA952" s="116">
        <f>(幕後結果!$AC$2+幕後結果!$AC$4*幕後結果_最佳化!$O1953)*12/3</f>
        <v>1.72995020362596</v>
      </c>
      <c r="AB952" s="116">
        <f>(幕後結果!$AD$2+幕後結果!$AD$4*幕後結果_最佳化!$P1953)*12/3</f>
        <v>0.17016086213215173</v>
      </c>
      <c r="AC952" s="116">
        <f>(幕後結果!$AE$2+幕後結果!$AE$4*幕後結果_最佳化!$Q1953)*12/3</f>
        <v>0.19807129189333794</v>
      </c>
      <c r="AD952" s="116">
        <f>(幕後結果!$AF$2+幕後結果!$AF$4*幕後結果_最佳化!$R1953)*12/3</f>
        <v>-1.5009465221903096</v>
      </c>
      <c r="AE952" s="116">
        <f>(幕後結果!$AG$2+幕後結果!$AG$4*幕後結果_最佳化!$S1953)*12/3</f>
        <v>1.4839815809203676</v>
      </c>
      <c r="AF952" s="116">
        <f>(幕後結果!$AH$2+幕後結果!$AH$4*幕後結果_最佳化!$T1953)*12/3</f>
        <v>-0.14839758719820065</v>
      </c>
      <c r="AG952" s="116">
        <f>(幕後結果!$AI$2+幕後結果!$AI$4*幕後結果_最佳化!$U1953)*12/3</f>
        <v>0.37464728344536913</v>
      </c>
      <c r="AH952" s="116">
        <f>(幕後結果!$AJ$2+幕後結果!$AJ$4*幕後結果_最佳化!$V1953)*12/3</f>
        <v>0.56314146112594088</v>
      </c>
      <c r="AI952" s="93">
        <f>(幕後結果!$AK$2+幕後結果!$AK$4*幕後結果_最佳化!$W1953)*12/3</f>
        <v>-0.31341590535852759</v>
      </c>
      <c r="AJ952" s="53"/>
      <c r="AK952" s="53"/>
      <c r="AL952" s="53"/>
      <c r="AM952" s="101">
        <v>951</v>
      </c>
      <c r="AN952" s="120">
        <f t="shared" si="183"/>
        <v>0.12958584847091281</v>
      </c>
      <c r="AO952" s="120">
        <f t="shared" si="184"/>
        <v>8.887532630597908E-2</v>
      </c>
      <c r="AP952" s="120">
        <f t="shared" si="185"/>
        <v>8.2708444667929457E-3</v>
      </c>
      <c r="AQ952" s="120">
        <f t="shared" si="186"/>
        <v>0.17531001211041117</v>
      </c>
      <c r="AR952" s="120">
        <f t="shared" si="187"/>
        <v>0.12361462358469512</v>
      </c>
      <c r="AS952" s="120">
        <f t="shared" si="188"/>
        <v>7.4910129973104436E-2</v>
      </c>
      <c r="AT952" s="120">
        <f t="shared" si="189"/>
        <v>0.13484513985159197</v>
      </c>
      <c r="AU952" s="120">
        <f t="shared" si="190"/>
        <v>5.3160300527446663E-2</v>
      </c>
      <c r="AV952" s="120">
        <f t="shared" si="191"/>
        <v>0.13745288210126094</v>
      </c>
      <c r="AW952" s="120">
        <f t="shared" si="192"/>
        <v>7.3974892607804724E-2</v>
      </c>
      <c r="AX952" s="120">
        <f t="shared" si="193"/>
        <v>0.99999999999999989</v>
      </c>
      <c r="AY952" s="120">
        <f>SUMPRODUCT(AN952:AW952,幕後結果_最佳化!$Z$1005:$AI$1005)</f>
        <v>3.87265981220698E-2</v>
      </c>
      <c r="AZ952" s="120">
        <f>(SUMPRODUCT(AN952:AW952,MMULT(AN952:AW952,幕後結果!$AB$9:$AK$18)))*252</f>
        <v>2.9748432826453574E-2</v>
      </c>
      <c r="BA952" s="120">
        <f t="shared" si="194"/>
        <v>0.17247734003762225</v>
      </c>
      <c r="BB952" s="115">
        <f t="shared" si="195"/>
        <v>-2.4196812619094558E-2</v>
      </c>
      <c r="BC952" s="53"/>
      <c r="BD952" s="53"/>
    </row>
    <row r="953" spans="1:56">
      <c r="A953" s="88">
        <v>952</v>
      </c>
      <c r="B953" s="116">
        <v>0.10384911628424542</v>
      </c>
      <c r="C953" s="116">
        <v>0.77371672472160036</v>
      </c>
      <c r="D953" s="116">
        <v>0.20334969214607512</v>
      </c>
      <c r="E953" s="116">
        <v>0.79610001617025405</v>
      </c>
      <c r="F953" s="116">
        <v>0.14839924969007745</v>
      </c>
      <c r="G953" s="116">
        <v>0.89234103652592922</v>
      </c>
      <c r="H953" s="116">
        <v>0.49344898324460718</v>
      </c>
      <c r="I953" s="116">
        <v>0.2723986123334905</v>
      </c>
      <c r="J953" s="116">
        <v>2.2190300260412688E-2</v>
      </c>
      <c r="K953" s="97">
        <v>0.77158703500658254</v>
      </c>
      <c r="L953" s="98"/>
      <c r="M953" s="99">
        <v>952</v>
      </c>
      <c r="N953" s="119">
        <v>-1.2599199737089732</v>
      </c>
      <c r="O953" s="119">
        <v>0.75114308169068544</v>
      </c>
      <c r="P953" s="119">
        <v>-0.82971598011388004</v>
      </c>
      <c r="Q953" s="119">
        <v>0.82777141213786587</v>
      </c>
      <c r="R953" s="119">
        <v>-1.0433234813417105</v>
      </c>
      <c r="S953" s="119">
        <v>1.2390744529039106</v>
      </c>
      <c r="T953" s="119">
        <v>-1.6421701876459454E-2</v>
      </c>
      <c r="U953" s="116">
        <v>-0.60557467312234226</v>
      </c>
      <c r="V953" s="116">
        <v>-2.0104782066810305</v>
      </c>
      <c r="W953" s="91">
        <v>0.74408355096463186</v>
      </c>
      <c r="X953" s="53"/>
      <c r="Y953" s="92">
        <v>952</v>
      </c>
      <c r="Z953" s="116">
        <f>(幕後結果!$AB$2+幕後結果!$AB$4*幕後結果_最佳化!$N1954)*12/3</f>
        <v>-1.7590515061311436</v>
      </c>
      <c r="AA953" s="116">
        <f>(幕後結果!$AC$2+幕後結果!$AC$4*幕後結果_最佳化!$O1954)*12/3</f>
        <v>0.89191428622565194</v>
      </c>
      <c r="AB953" s="116">
        <f>(幕後結果!$AD$2+幕後結果!$AD$4*幕後結果_最佳化!$P1954)*12/3</f>
        <v>-0.80485997359138228</v>
      </c>
      <c r="AC953" s="116">
        <f>(幕後結果!$AE$2+幕後結果!$AE$4*幕後結果_最佳化!$Q1954)*12/3</f>
        <v>0.42147477873496336</v>
      </c>
      <c r="AD953" s="116">
        <f>(幕後結果!$AF$2+幕後結果!$AF$4*幕後結果_最佳化!$R1954)*12/3</f>
        <v>-1.3020790146885739</v>
      </c>
      <c r="AE953" s="116">
        <f>(幕後結果!$AG$2+幕後結果!$AG$4*幕後結果_最佳化!$S1954)*12/3</f>
        <v>1.4008225788633724</v>
      </c>
      <c r="AF953" s="116">
        <f>(幕後結果!$AH$2+幕後結果!$AH$4*幕後結果_最佳化!$T1954)*12/3</f>
        <v>-0.1380964711554325</v>
      </c>
      <c r="AG953" s="116">
        <f>(幕後結果!$AI$2+幕後結果!$AI$4*幕後結果_最佳化!$U1954)*12/3</f>
        <v>-3.7217896554464995E-2</v>
      </c>
      <c r="AH953" s="116">
        <f>(幕後結果!$AJ$2+幕後結果!$AJ$4*幕後結果_最佳化!$V1954)*12/3</f>
        <v>-1.4901604474082404</v>
      </c>
      <c r="AI953" s="93">
        <f>(幕後結果!$AK$2+幕後結果!$AK$4*幕後結果_最佳化!$W1954)*12/3</f>
        <v>-0.14468236613331881</v>
      </c>
      <c r="AJ953" s="53"/>
      <c r="AK953" s="53"/>
      <c r="AL953" s="53"/>
      <c r="AM953" s="101">
        <v>952</v>
      </c>
      <c r="AN953" s="120">
        <f t="shared" si="183"/>
        <v>7.6938898464401093E-2</v>
      </c>
      <c r="AO953" s="120">
        <f t="shared" si="184"/>
        <v>0.13021329288067415</v>
      </c>
      <c r="AP953" s="120">
        <f t="shared" si="185"/>
        <v>8.4010607330719814E-2</v>
      </c>
      <c r="AQ953" s="120">
        <f t="shared" si="186"/>
        <v>0.14220960714847974</v>
      </c>
      <c r="AR953" s="120">
        <f t="shared" si="187"/>
        <v>0.1333763160898068</v>
      </c>
      <c r="AS953" s="120">
        <f t="shared" si="188"/>
        <v>2.534395040958487E-2</v>
      </c>
      <c r="AT953" s="120">
        <f t="shared" si="189"/>
        <v>5.8531822539092955E-2</v>
      </c>
      <c r="AU953" s="120">
        <f t="shared" si="190"/>
        <v>0.13544708690815682</v>
      </c>
      <c r="AV953" s="120">
        <f t="shared" si="191"/>
        <v>0.14274041287325412</v>
      </c>
      <c r="AW953" s="120">
        <f t="shared" si="192"/>
        <v>7.1188005355829559E-2</v>
      </c>
      <c r="AX953" s="120">
        <f t="shared" si="193"/>
        <v>0.99999999999999978</v>
      </c>
      <c r="AY953" s="120">
        <f>SUMPRODUCT(AN953:AW953,幕後結果_最佳化!$Z$1005:$AI$1005)</f>
        <v>4.5553672388559223E-3</v>
      </c>
      <c r="AZ953" s="120">
        <f>(SUMPRODUCT(AN953:AW953,MMULT(AN953:AW953,幕後結果!$AB$9:$AK$18)))*252</f>
        <v>2.3832696336885843E-2</v>
      </c>
      <c r="BA953" s="120">
        <f t="shared" si="194"/>
        <v>0.15437841927188478</v>
      </c>
      <c r="BB953" s="115">
        <f t="shared" si="195"/>
        <v>-0.24838078367425909</v>
      </c>
      <c r="BC953" s="53"/>
      <c r="BD953" s="53"/>
    </row>
    <row r="954" spans="1:56">
      <c r="A954" s="88">
        <v>953</v>
      </c>
      <c r="B954" s="116">
        <v>0.40045715903150003</v>
      </c>
      <c r="C954" s="116">
        <v>0.44305247670236314</v>
      </c>
      <c r="D954" s="116">
        <v>0.91414068041942209</v>
      </c>
      <c r="E954" s="116">
        <v>0.49281220649731283</v>
      </c>
      <c r="F954" s="116">
        <v>0.95346927152011141</v>
      </c>
      <c r="G954" s="116">
        <v>0.63159929600168074</v>
      </c>
      <c r="H954" s="116">
        <v>0.591936823025629</v>
      </c>
      <c r="I954" s="116">
        <v>0.64178051542486259</v>
      </c>
      <c r="J954" s="116">
        <v>0.74690886917215948</v>
      </c>
      <c r="K954" s="97">
        <v>0.39060424946798533</v>
      </c>
      <c r="L954" s="98"/>
      <c r="M954" s="99">
        <v>953</v>
      </c>
      <c r="N954" s="119">
        <v>-0.25216398042123789</v>
      </c>
      <c r="O954" s="119">
        <v>-0.14323453832023958</v>
      </c>
      <c r="P954" s="119">
        <v>1.3667022920133212</v>
      </c>
      <c r="Q954" s="119">
        <v>-1.8018101313932049E-2</v>
      </c>
      <c r="R954" s="119">
        <v>1.6794649875929315</v>
      </c>
      <c r="S954" s="119">
        <v>0.33609211003876543</v>
      </c>
      <c r="T954" s="119">
        <v>0.23253004520396089</v>
      </c>
      <c r="U954" s="116">
        <v>0.36322211446523556</v>
      </c>
      <c r="V954" s="116">
        <v>0.66479399868129785</v>
      </c>
      <c r="W954" s="91">
        <v>-0.27774449870657075</v>
      </c>
      <c r="X954" s="53"/>
      <c r="Y954" s="92">
        <v>953</v>
      </c>
      <c r="Z954" s="116">
        <f>(幕後結果!$AB$2+幕後結果!$AB$4*幕後結果_最佳化!$N1955)*12/3</f>
        <v>-0.14341997808252788</v>
      </c>
      <c r="AA954" s="116">
        <f>(幕後結果!$AC$2+幕後結果!$AC$4*幕後結果_最佳化!$O1955)*12/3</f>
        <v>0.19832939219737358</v>
      </c>
      <c r="AB954" s="116">
        <f>(幕後結果!$AD$2+幕後結果!$AD$4*幕後結果_最佳化!$P1955)*12/3</f>
        <v>1.0331954023829129</v>
      </c>
      <c r="AC954" s="116">
        <f>(幕後結果!$AE$2+幕後結果!$AE$4*幕後結果_最佳化!$Q1955)*12/3</f>
        <v>0.18264955407717295</v>
      </c>
      <c r="AD954" s="116">
        <f>(幕後結果!$AF$2+幕後結果!$AF$4*幕後結果_最佳化!$R1955)*12/3</f>
        <v>0.64096868148042219</v>
      </c>
      <c r="AE954" s="116">
        <f>(幕後結果!$AG$2+幕後結果!$AG$4*幕後結果_最佳化!$S1955)*12/3</f>
        <v>0.72980474913231641</v>
      </c>
      <c r="AF954" s="116">
        <f>(幕後結果!$AH$2+幕後結果!$AH$4*幕後結果_最佳化!$T1955)*12/3</f>
        <v>0.21625436802873954</v>
      </c>
      <c r="AG954" s="116">
        <f>(幕後結果!$AI$2+幕後結果!$AI$4*幕後結果_最佳化!$U1955)*12/3</f>
        <v>0.41719482652959067</v>
      </c>
      <c r="AH954" s="116">
        <f>(幕後結果!$AJ$2+幕後結果!$AJ$4*幕後結果_最佳化!$V1955)*12/3</f>
        <v>0.56099210144279565</v>
      </c>
      <c r="AI954" s="93">
        <f>(幕後結果!$AK$2+幕後結果!$AK$4*幕後結果_最佳化!$W1955)*12/3</f>
        <v>0.75277940348678385</v>
      </c>
      <c r="AJ954" s="53"/>
      <c r="AK954" s="53"/>
      <c r="AL954" s="53"/>
      <c r="AM954" s="101">
        <v>953</v>
      </c>
      <c r="AN954" s="120">
        <f t="shared" si="183"/>
        <v>0.14259132402471039</v>
      </c>
      <c r="AO954" s="120">
        <f t="shared" si="184"/>
        <v>2.4238186989418843E-3</v>
      </c>
      <c r="AP954" s="120">
        <f t="shared" si="185"/>
        <v>1.7663238742072658E-2</v>
      </c>
      <c r="AQ954" s="120">
        <f t="shared" si="186"/>
        <v>0.1889015523310536</v>
      </c>
      <c r="AR954" s="120">
        <f t="shared" si="187"/>
        <v>0.11314714969488165</v>
      </c>
      <c r="AS954" s="120">
        <f t="shared" si="188"/>
        <v>0.13047188639322685</v>
      </c>
      <c r="AT954" s="120">
        <f t="shared" si="189"/>
        <v>2.9262870067146562E-2</v>
      </c>
      <c r="AU954" s="120">
        <f t="shared" si="190"/>
        <v>0.23616183804002705</v>
      </c>
      <c r="AV954" s="120">
        <f t="shared" si="191"/>
        <v>9.7191903821009118E-2</v>
      </c>
      <c r="AW954" s="120">
        <f t="shared" si="192"/>
        <v>4.2184418186930278E-2</v>
      </c>
      <c r="AX954" s="120">
        <f t="shared" si="193"/>
        <v>1</v>
      </c>
      <c r="AY954" s="120">
        <f>SUMPRODUCT(AN954:AW954,幕後結果_最佳化!$Z$1005:$AI$1005)</f>
        <v>6.2310426330680777E-2</v>
      </c>
      <c r="AZ954" s="120">
        <f>(SUMPRODUCT(AN954:AW954,MMULT(AN954:AW954,幕後結果!$AB$9:$AK$18)))*252</f>
        <v>3.3331951798299168E-2</v>
      </c>
      <c r="BA954" s="120">
        <f t="shared" si="194"/>
        <v>0.18257040230634092</v>
      </c>
      <c r="BB954" s="115">
        <f t="shared" si="195"/>
        <v>0.10631748676388071</v>
      </c>
      <c r="BC954" s="53"/>
      <c r="BD954" s="53"/>
    </row>
    <row r="955" spans="1:56">
      <c r="A955" s="88">
        <v>954</v>
      </c>
      <c r="B955" s="116">
        <v>0.16939719146923204</v>
      </c>
      <c r="C955" s="116">
        <v>0.85882202294256671</v>
      </c>
      <c r="D955" s="116">
        <v>0.56041617387718845</v>
      </c>
      <c r="E955" s="116">
        <v>0.26705096299293829</v>
      </c>
      <c r="F955" s="116">
        <v>0.71212106293516575</v>
      </c>
      <c r="G955" s="116">
        <v>0.60736131600419441</v>
      </c>
      <c r="H955" s="116">
        <v>0.96185291887299962</v>
      </c>
      <c r="I955" s="116">
        <v>0.19738916407645757</v>
      </c>
      <c r="J955" s="116">
        <v>0.63789471726692071</v>
      </c>
      <c r="K955" s="97">
        <v>0.8685014149875343</v>
      </c>
      <c r="L955" s="98"/>
      <c r="M955" s="99">
        <v>954</v>
      </c>
      <c r="N955" s="119">
        <v>-0.95655010508199134</v>
      </c>
      <c r="O955" s="119">
        <v>1.0750419345806084</v>
      </c>
      <c r="P955" s="119">
        <v>0.15202444902013862</v>
      </c>
      <c r="Q955" s="119">
        <v>-0.62175660302337588</v>
      </c>
      <c r="R955" s="119">
        <v>0.55959183689031744</v>
      </c>
      <c r="S955" s="119">
        <v>0.27244826191140392</v>
      </c>
      <c r="T955" s="119">
        <v>1.7726051229173674</v>
      </c>
      <c r="U955" s="116">
        <v>-0.8509838427510662</v>
      </c>
      <c r="V955" s="116">
        <v>0.35283710405050223</v>
      </c>
      <c r="W955" s="91">
        <v>1.1193351865668575</v>
      </c>
      <c r="X955" s="53"/>
      <c r="Y955" s="92">
        <v>954</v>
      </c>
      <c r="Z955" s="116">
        <f>(幕後結果!$AB$2+幕後結果!$AB$4*幕後結果_最佳化!$N1956)*12/3</f>
        <v>-1.2726897998467781</v>
      </c>
      <c r="AA955" s="116">
        <f>(幕後結果!$AC$2+幕後結果!$AC$4*幕後結果_最佳化!$O1956)*12/3</f>
        <v>1.1086569814582701</v>
      </c>
      <c r="AB955" s="116">
        <f>(幕後結果!$AD$2+幕後結果!$AD$4*幕後結果_最佳化!$P1956)*12/3</f>
        <v>3.4996507089160855E-2</v>
      </c>
      <c r="AC955" s="116">
        <f>(幕後結果!$AE$2+幕後結果!$AE$4*幕後結果_最佳化!$Q1956)*12/3</f>
        <v>-0.45294199552241515</v>
      </c>
      <c r="AD955" s="116">
        <f>(幕後結果!$AF$2+幕後結果!$AF$4*幕後結果_最佳化!$R1956)*12/3</f>
        <v>-0.25718924681810562</v>
      </c>
      <c r="AE955" s="116">
        <f>(幕後結果!$AG$2+幕後結果!$AG$4*幕後結果_最佳化!$S1956)*12/3</f>
        <v>0.51130772280019143</v>
      </c>
      <c r="AF955" s="116">
        <f>(幕後結果!$AH$2+幕後結果!$AH$4*幕後結果_最佳化!$T1956)*12/3</f>
        <v>0.86583072551804729</v>
      </c>
      <c r="AG955" s="116">
        <f>(幕後結果!$AI$2+幕後結果!$AI$4*幕後結果_最佳化!$U1956)*12/3</f>
        <v>-8.2447615610992842E-2</v>
      </c>
      <c r="AH955" s="116">
        <f>(幕後結果!$AJ$2+幕後結果!$AJ$4*幕後結果_最佳化!$V1956)*12/3</f>
        <v>4.8741450667819763E-2</v>
      </c>
      <c r="AI955" s="93">
        <f>(幕後結果!$AK$2+幕後結果!$AK$4*幕後結果_最佳化!$W1956)*12/3</f>
        <v>0.83834224348590336</v>
      </c>
      <c r="AJ955" s="53"/>
      <c r="AK955" s="53"/>
      <c r="AL955" s="53"/>
      <c r="AM955" s="101">
        <v>954</v>
      </c>
      <c r="AN955" s="120">
        <f t="shared" si="183"/>
        <v>4.8100007214835476E-2</v>
      </c>
      <c r="AO955" s="120">
        <f t="shared" si="184"/>
        <v>3.301217720449192E-2</v>
      </c>
      <c r="AP955" s="120">
        <f t="shared" si="185"/>
        <v>8.9382856957621187E-2</v>
      </c>
      <c r="AQ955" s="120">
        <f t="shared" si="186"/>
        <v>9.4276771965502479E-2</v>
      </c>
      <c r="AR955" s="120">
        <f t="shared" si="187"/>
        <v>0.15744208388880723</v>
      </c>
      <c r="AS955" s="120">
        <f t="shared" si="188"/>
        <v>0.12491815266710272</v>
      </c>
      <c r="AT955" s="120">
        <f t="shared" si="189"/>
        <v>0.10801005033406706</v>
      </c>
      <c r="AU955" s="120">
        <f t="shared" si="190"/>
        <v>9.255321881674422E-2</v>
      </c>
      <c r="AV955" s="120">
        <f t="shared" si="191"/>
        <v>0.15101654086493629</v>
      </c>
      <c r="AW955" s="120">
        <f t="shared" si="192"/>
        <v>0.10128814008589132</v>
      </c>
      <c r="AX955" s="120">
        <f t="shared" si="193"/>
        <v>1</v>
      </c>
      <c r="AY955" s="120">
        <f>SUMPRODUCT(AN955:AW955,幕後結果_最佳化!$Z$1005:$AI$1005)</f>
        <v>1.3357534011904332E-2</v>
      </c>
      <c r="AZ955" s="120">
        <f>(SUMPRODUCT(AN955:AW955,MMULT(AN955:AW955,幕後結果!$AB$9:$AK$18)))*252</f>
        <v>2.3253031559572306E-2</v>
      </c>
      <c r="BA955" s="120">
        <f t="shared" si="194"/>
        <v>0.15248944737119452</v>
      </c>
      <c r="BB955" s="115">
        <f t="shared" si="195"/>
        <v>-0.19373449440197973</v>
      </c>
      <c r="BC955" s="53"/>
      <c r="BD955" s="53"/>
    </row>
    <row r="956" spans="1:56">
      <c r="A956" s="88">
        <v>955</v>
      </c>
      <c r="B956" s="116">
        <v>0.70548963277266008</v>
      </c>
      <c r="C956" s="116">
        <v>0.44480795091689007</v>
      </c>
      <c r="D956" s="116">
        <v>0.42466488349171883</v>
      </c>
      <c r="E956" s="116">
        <v>0.54696897615524764</v>
      </c>
      <c r="F956" s="116">
        <v>0.51116389522257255</v>
      </c>
      <c r="G956" s="116">
        <v>0.63903007262006972</v>
      </c>
      <c r="H956" s="116">
        <v>0.50676652071357897</v>
      </c>
      <c r="I956" s="116">
        <v>0.64504554045909868</v>
      </c>
      <c r="J956" s="116">
        <v>0.96325796546020204</v>
      </c>
      <c r="K956" s="97">
        <v>0.86294438744496071</v>
      </c>
      <c r="L956" s="98"/>
      <c r="M956" s="99">
        <v>955</v>
      </c>
      <c r="N956" s="119">
        <v>0.5402556568212239</v>
      </c>
      <c r="O956" s="119">
        <v>-0.13879024614626007</v>
      </c>
      <c r="P956" s="119">
        <v>-0.18997366502437427</v>
      </c>
      <c r="Q956" s="119">
        <v>0.11800708046112851</v>
      </c>
      <c r="R956" s="119">
        <v>2.7987388715936812E-2</v>
      </c>
      <c r="S956" s="119">
        <v>0.35586742130719251</v>
      </c>
      <c r="T956" s="119">
        <v>1.6961965456062364E-2</v>
      </c>
      <c r="U956" s="116">
        <v>0.37197841676553461</v>
      </c>
      <c r="V956" s="116">
        <v>1.7898124373030264</v>
      </c>
      <c r="W956" s="91">
        <v>1.0936438143879339</v>
      </c>
      <c r="X956" s="53"/>
      <c r="Y956" s="92">
        <v>955</v>
      </c>
      <c r="Z956" s="116">
        <f>(幕後結果!$AB$2+幕後結果!$AB$4*幕後結果_最佳化!$N1957)*12/3</f>
        <v>1.1269849194334007</v>
      </c>
      <c r="AA956" s="116">
        <f>(幕後結果!$AC$2+幕後結果!$AC$4*幕後結果_最佳化!$O1957)*12/3</f>
        <v>0.1606843733870828</v>
      </c>
      <c r="AB956" s="116">
        <f>(幕後結果!$AD$2+幕後結果!$AD$4*幕後結果_最佳化!$P1957)*12/3</f>
        <v>-9.8618494112716198E-3</v>
      </c>
      <c r="AC956" s="116">
        <f>(幕後結果!$AE$2+幕後結果!$AE$4*幕後結果_最佳化!$Q1957)*12/3</f>
        <v>0.19867438707066762</v>
      </c>
      <c r="AD956" s="116">
        <f>(幕後結果!$AF$2+幕後結果!$AF$4*幕後結果_最佳化!$R1957)*12/3</f>
        <v>-0.33863806890676185</v>
      </c>
      <c r="AE956" s="116">
        <f>(幕後結果!$AG$2+幕後結果!$AG$4*幕後結果_最佳化!$S1957)*12/3</f>
        <v>0.8221184897498045</v>
      </c>
      <c r="AF956" s="116">
        <f>(幕後結果!$AH$2+幕後結果!$AH$4*幕後結果_最佳化!$T1957)*12/3</f>
        <v>1.7486417418739006E-2</v>
      </c>
      <c r="AG956" s="116">
        <f>(幕後結果!$AI$2+幕後結果!$AI$4*幕後結果_最佳化!$U1957)*12/3</f>
        <v>0.21496252298799048</v>
      </c>
      <c r="AH956" s="116">
        <f>(幕後結果!$AJ$2+幕後結果!$AJ$4*幕後結果_最佳化!$V1957)*12/3</f>
        <v>0.60776128474999291</v>
      </c>
      <c r="AI956" s="93">
        <f>(幕後結果!$AK$2+幕後結果!$AK$4*幕後結果_最佳化!$W1957)*12/3</f>
        <v>1.3446333101939423</v>
      </c>
      <c r="AJ956" s="53"/>
      <c r="AK956" s="53"/>
      <c r="AL956" s="53"/>
      <c r="AM956" s="101">
        <v>955</v>
      </c>
      <c r="AN956" s="120">
        <f t="shared" si="183"/>
        <v>0.1365192236909136</v>
      </c>
      <c r="AO956" s="120">
        <f t="shared" si="184"/>
        <v>9.001189937236595E-2</v>
      </c>
      <c r="AP956" s="120">
        <f t="shared" si="185"/>
        <v>7.9556086702578646E-2</v>
      </c>
      <c r="AQ956" s="120">
        <f t="shared" si="186"/>
        <v>0.14314395891620527</v>
      </c>
      <c r="AR956" s="120">
        <f t="shared" si="187"/>
        <v>0.11799524217288505</v>
      </c>
      <c r="AS956" s="120">
        <f t="shared" si="188"/>
        <v>0.10207900959375697</v>
      </c>
      <c r="AT956" s="120">
        <f t="shared" si="189"/>
        <v>2.9766506162376288E-2</v>
      </c>
      <c r="AU956" s="120">
        <f t="shared" si="190"/>
        <v>6.8705353978178216E-2</v>
      </c>
      <c r="AV956" s="120">
        <f t="shared" si="191"/>
        <v>0.10951939653794562</v>
      </c>
      <c r="AW956" s="120">
        <f t="shared" si="192"/>
        <v>0.12270332287279442</v>
      </c>
      <c r="AX956" s="120">
        <f t="shared" si="193"/>
        <v>1</v>
      </c>
      <c r="AY956" s="120">
        <f>SUMPRODUCT(AN956:AW956,幕後結果_最佳化!$Z$1005:$AI$1005)</f>
        <v>7.8487507104294696E-2</v>
      </c>
      <c r="AZ956" s="120">
        <f>(SUMPRODUCT(AN956:AW956,MMULT(AN956:AW956,幕後結果!$AB$9:$AK$18)))*252</f>
        <v>3.2081257224390591E-2</v>
      </c>
      <c r="BA956" s="120">
        <f t="shared" si="194"/>
        <v>0.17911241504817746</v>
      </c>
      <c r="BB956" s="115">
        <f t="shared" si="195"/>
        <v>0.19868810933470138</v>
      </c>
      <c r="BC956" s="53"/>
      <c r="BD956" s="53"/>
    </row>
    <row r="957" spans="1:56">
      <c r="A957" s="88">
        <v>956</v>
      </c>
      <c r="B957" s="116">
        <v>0.25157936998173858</v>
      </c>
      <c r="C957" s="116">
        <v>3.0090366506478228E-2</v>
      </c>
      <c r="D957" s="116">
        <v>0.36398673369142531</v>
      </c>
      <c r="E957" s="116">
        <v>0.39921042958313979</v>
      </c>
      <c r="F957" s="116">
        <v>0.94333711609594628</v>
      </c>
      <c r="G957" s="116">
        <v>0.91360666631059373</v>
      </c>
      <c r="H957" s="116">
        <v>0.59330921908589374</v>
      </c>
      <c r="I957" s="116">
        <v>0.79426036117278942</v>
      </c>
      <c r="J957" s="116">
        <v>7.2029987842884946E-2</v>
      </c>
      <c r="K957" s="97">
        <v>0.71453833846305459</v>
      </c>
      <c r="L957" s="98"/>
      <c r="M957" s="99">
        <v>956</v>
      </c>
      <c r="N957" s="119">
        <v>-0.66952797750595783</v>
      </c>
      <c r="O957" s="119">
        <v>-1.8794671638588791</v>
      </c>
      <c r="P957" s="119">
        <v>-0.34782253137519736</v>
      </c>
      <c r="Q957" s="119">
        <v>-0.2553913394696769</v>
      </c>
      <c r="R957" s="119">
        <v>1.5834199983858215</v>
      </c>
      <c r="S957" s="119">
        <v>1.3633041731228974</v>
      </c>
      <c r="T957" s="119">
        <v>0.23606586419313846</v>
      </c>
      <c r="U957" s="116">
        <v>0.82129320426476737</v>
      </c>
      <c r="V957" s="116">
        <v>-1.4608377412925446</v>
      </c>
      <c r="W957" s="91">
        <v>0.5666921971557688</v>
      </c>
      <c r="X957" s="53"/>
      <c r="Y957" s="92">
        <v>956</v>
      </c>
      <c r="Z957" s="116">
        <f>(幕後結果!$AB$2+幕後結果!$AB$4*幕後結果_最佳化!$N1958)*12/3</f>
        <v>-0.81253674528982112</v>
      </c>
      <c r="AA957" s="116">
        <f>(幕後結果!$AC$2+幕後結果!$AC$4*幕後結果_最佳化!$O1958)*12/3</f>
        <v>-1.0257925501336449</v>
      </c>
      <c r="AB957" s="116">
        <f>(幕後結果!$AD$2+幕後結果!$AD$4*幕後結果_最佳化!$P1958)*12/3</f>
        <v>-0.48820631526232877</v>
      </c>
      <c r="AC957" s="116">
        <f>(幕後結果!$AE$2+幕後結果!$AE$4*幕後結果_最佳化!$Q1958)*12/3</f>
        <v>-0.37729032698119475</v>
      </c>
      <c r="AD957" s="116">
        <f>(幕後結果!$AF$2+幕後結果!$AF$4*幕後結果_最佳化!$R1958)*12/3</f>
        <v>0.3267259962760567</v>
      </c>
      <c r="AE957" s="116">
        <f>(幕後結果!$AG$2+幕後結果!$AG$4*幕後結果_最佳化!$S1958)*12/3</f>
        <v>0.9958485855063941</v>
      </c>
      <c r="AF957" s="116">
        <f>(幕後結果!$AH$2+幕後結果!$AH$4*幕後結果_最佳化!$T1958)*12/3</f>
        <v>-7.2362435636112346E-2</v>
      </c>
      <c r="AG957" s="116">
        <f>(幕後結果!$AI$2+幕後結果!$AI$4*幕後結果_最佳化!$U1958)*12/3</f>
        <v>0.41825368834590709</v>
      </c>
      <c r="AH957" s="116">
        <f>(幕後結果!$AJ$2+幕後結果!$AJ$4*幕後結果_最佳化!$V1958)*12/3</f>
        <v>-0.66621165865399301</v>
      </c>
      <c r="AI957" s="93">
        <f>(幕後結果!$AK$2+幕後結果!$AK$4*幕後結果_最佳化!$W1958)*12/3</f>
        <v>0.64723949795012525</v>
      </c>
      <c r="AJ957" s="53"/>
      <c r="AK957" s="53"/>
      <c r="AL957" s="53"/>
      <c r="AM957" s="101">
        <v>956</v>
      </c>
      <c r="AN957" s="120">
        <f t="shared" si="183"/>
        <v>9.3858984953863273E-2</v>
      </c>
      <c r="AO957" s="120">
        <f t="shared" si="184"/>
        <v>0.10168729125623525</v>
      </c>
      <c r="AP957" s="120">
        <f t="shared" si="185"/>
        <v>0.22640275018234193</v>
      </c>
      <c r="AQ957" s="120">
        <f t="shared" si="186"/>
        <v>6.0211739970389103E-2</v>
      </c>
      <c r="AR957" s="120">
        <f t="shared" si="187"/>
        <v>0.10241455665668858</v>
      </c>
      <c r="AS957" s="120">
        <f t="shared" si="188"/>
        <v>0.26484651288327815</v>
      </c>
      <c r="AT957" s="120">
        <f t="shared" si="189"/>
        <v>1.3619671895199728E-2</v>
      </c>
      <c r="AU957" s="120">
        <f t="shared" si="190"/>
        <v>2.5753841566165349E-3</v>
      </c>
      <c r="AV957" s="120">
        <f t="shared" si="191"/>
        <v>3.6632321958915678E-2</v>
      </c>
      <c r="AW957" s="120">
        <f t="shared" si="192"/>
        <v>9.7750786086471836E-2</v>
      </c>
      <c r="AX957" s="120">
        <f t="shared" si="193"/>
        <v>1</v>
      </c>
      <c r="AY957" s="120">
        <f>SUMPRODUCT(AN957:AW957,幕後結果_最佳化!$Z$1005:$AI$1005)</f>
        <v>0.17343406303677417</v>
      </c>
      <c r="AZ957" s="120">
        <f>(SUMPRODUCT(AN957:AW957,MMULT(AN957:AW957,幕後結果!$AB$9:$AK$18)))*252</f>
        <v>3.2961057361901434E-2</v>
      </c>
      <c r="BA957" s="120">
        <f t="shared" si="194"/>
        <v>0.18155180352147823</v>
      </c>
      <c r="BB957" s="115">
        <f t="shared" si="195"/>
        <v>0.71899072608954573</v>
      </c>
      <c r="BC957" s="53"/>
      <c r="BD957" s="53"/>
    </row>
    <row r="958" spans="1:56">
      <c r="A958" s="88">
        <v>957</v>
      </c>
      <c r="B958" s="116">
        <v>0.54339854324151093</v>
      </c>
      <c r="C958" s="116">
        <v>0.88797568156932871</v>
      </c>
      <c r="D958" s="116">
        <v>0.34969455812683714</v>
      </c>
      <c r="E958" s="116">
        <v>0.96595129957588721</v>
      </c>
      <c r="F958" s="116">
        <v>0.53575850759233723</v>
      </c>
      <c r="G958" s="116">
        <v>6.559429795099736E-2</v>
      </c>
      <c r="H958" s="116">
        <v>0.80068529661250065</v>
      </c>
      <c r="I958" s="116">
        <v>0.58807599592323712</v>
      </c>
      <c r="J958" s="116">
        <v>0.17079890119368568</v>
      </c>
      <c r="K958" s="97">
        <v>0.96830137794404014</v>
      </c>
      <c r="L958" s="98"/>
      <c r="M958" s="99">
        <v>957</v>
      </c>
      <c r="N958" s="119">
        <v>0.10899946646099935</v>
      </c>
      <c r="O958" s="119">
        <v>1.2158327590897233</v>
      </c>
      <c r="P958" s="119">
        <v>-0.38614522684429559</v>
      </c>
      <c r="Q958" s="119">
        <v>1.8243617487187753</v>
      </c>
      <c r="R958" s="119">
        <v>8.9753645709680002E-2</v>
      </c>
      <c r="S958" s="119">
        <v>-1.509431313472662</v>
      </c>
      <c r="T958" s="119">
        <v>0.84407158172072161</v>
      </c>
      <c r="U958" s="116">
        <v>0.22259849464885195</v>
      </c>
      <c r="V958" s="116">
        <v>-0.951012949297385</v>
      </c>
      <c r="W958" s="91">
        <v>1.8563952301747801</v>
      </c>
      <c r="X958" s="53"/>
      <c r="Y958" s="92">
        <v>957</v>
      </c>
      <c r="Z958" s="116">
        <f>(幕後結果!$AB$2+幕後結果!$AB$4*幕後結果_最佳化!$N1959)*12/3</f>
        <v>0.43559622767379014</v>
      </c>
      <c r="AA958" s="116">
        <f>(幕後結果!$AC$2+幕後結果!$AC$4*幕後結果_最佳化!$O1959)*12/3</f>
        <v>1.1547568978363691</v>
      </c>
      <c r="AB958" s="116">
        <f>(幕後結果!$AD$2+幕後結果!$AD$4*幕後結果_最佳化!$P1959)*12/3</f>
        <v>-0.15822469596230149</v>
      </c>
      <c r="AC958" s="116">
        <f>(幕後結果!$AE$2+幕後結果!$AE$4*幕後結果_最佳化!$Q1959)*12/3</f>
        <v>1.4423219895360573</v>
      </c>
      <c r="AD958" s="116">
        <f>(幕後結果!$AF$2+幕後結果!$AF$4*幕後結果_最佳化!$R1959)*12/3</f>
        <v>-0.39874447258179607</v>
      </c>
      <c r="AE958" s="116">
        <f>(幕後結果!$AG$2+幕後結果!$AG$4*幕後結果_最佳化!$S1959)*12/3</f>
        <v>0.17006315705653904</v>
      </c>
      <c r="AF958" s="116">
        <f>(幕後結果!$AH$2+幕後結果!$AH$4*幕後結果_最佳化!$T1959)*12/3</f>
        <v>0.53087911495730344</v>
      </c>
      <c r="AG958" s="116">
        <f>(幕後結果!$AI$2+幕後結果!$AI$4*幕後結果_最佳化!$U1959)*12/3</f>
        <v>0.21036124913638934</v>
      </c>
      <c r="AH958" s="116">
        <f>(幕後結果!$AJ$2+幕後結果!$AJ$4*幕後結果_最佳化!$V1959)*12/3</f>
        <v>-0.41280665029205216</v>
      </c>
      <c r="AI958" s="93">
        <f>(幕後結果!$AK$2+幕後結果!$AK$4*幕後結果_最佳化!$W1959)*12/3</f>
        <v>1.0201150837236854</v>
      </c>
      <c r="AJ958" s="53"/>
      <c r="AK958" s="53"/>
      <c r="AL958" s="53"/>
      <c r="AM958" s="101">
        <v>957</v>
      </c>
      <c r="AN958" s="120">
        <f t="shared" si="183"/>
        <v>0.11054936224287862</v>
      </c>
      <c r="AO958" s="120">
        <f t="shared" si="184"/>
        <v>0.10602285888593824</v>
      </c>
      <c r="AP958" s="120">
        <f t="shared" si="185"/>
        <v>9.8294495325964112E-2</v>
      </c>
      <c r="AQ958" s="120">
        <f t="shared" si="186"/>
        <v>0.16615034391830652</v>
      </c>
      <c r="AR958" s="120">
        <f t="shared" si="187"/>
        <v>1.9840121372558965E-2</v>
      </c>
      <c r="AS958" s="120">
        <f t="shared" si="188"/>
        <v>0.1551031865572241</v>
      </c>
      <c r="AT958" s="120">
        <f t="shared" si="189"/>
        <v>6.3822483653046935E-2</v>
      </c>
      <c r="AU958" s="120">
        <f t="shared" si="190"/>
        <v>6.7954255744119754E-3</v>
      </c>
      <c r="AV958" s="120">
        <f t="shared" si="191"/>
        <v>0.16065622733398185</v>
      </c>
      <c r="AW958" s="120">
        <f t="shared" si="192"/>
        <v>0.11276549513568861</v>
      </c>
      <c r="AX958" s="120">
        <f t="shared" si="193"/>
        <v>0.99999999999999989</v>
      </c>
      <c r="AY958" s="120">
        <f>SUMPRODUCT(AN958:AW958,幕後結果_最佳化!$Z$1005:$AI$1005)</f>
        <v>0.13125223461527441</v>
      </c>
      <c r="AZ958" s="120">
        <f>(SUMPRODUCT(AN958:AW958,MMULT(AN958:AW958,幕後結果!$AB$9:$AK$18)))*252</f>
        <v>3.1590754899167177E-2</v>
      </c>
      <c r="BA958" s="120">
        <f t="shared" si="194"/>
        <v>0.17773788256634312</v>
      </c>
      <c r="BB958" s="115">
        <f t="shared" si="195"/>
        <v>0.49709287260297885</v>
      </c>
      <c r="BC958" s="53"/>
      <c r="BD958" s="53"/>
    </row>
    <row r="959" spans="1:56">
      <c r="A959" s="88">
        <v>958</v>
      </c>
      <c r="B959" s="116">
        <v>0.78023555877254247</v>
      </c>
      <c r="C959" s="116">
        <v>0.43960567819538854</v>
      </c>
      <c r="D959" s="116">
        <v>0.73953810206719517</v>
      </c>
      <c r="E959" s="116">
        <v>0.17124969381666677</v>
      </c>
      <c r="F959" s="116">
        <v>0.90063162537099628</v>
      </c>
      <c r="G959" s="116">
        <v>0.73643884570382312</v>
      </c>
      <c r="H959" s="116">
        <v>0.26951468225703046</v>
      </c>
      <c r="I959" s="116">
        <v>4.9883467519773461E-4</v>
      </c>
      <c r="J959" s="116">
        <v>0.32293082463990563</v>
      </c>
      <c r="K959" s="97">
        <v>0.45189378605787467</v>
      </c>
      <c r="L959" s="98"/>
      <c r="M959" s="99">
        <v>958</v>
      </c>
      <c r="N959" s="119">
        <v>0.77298901387660834</v>
      </c>
      <c r="O959" s="119">
        <v>-0.15196903759457259</v>
      </c>
      <c r="P959" s="119">
        <v>0.64192205104884226</v>
      </c>
      <c r="Q959" s="119">
        <v>-0.94923837586886783</v>
      </c>
      <c r="R959" s="119">
        <v>1.2851589381803308</v>
      </c>
      <c r="S959" s="119">
        <v>0.63240493721531765</v>
      </c>
      <c r="T959" s="119">
        <v>-0.6142814407187368</v>
      </c>
      <c r="U959" s="116">
        <v>-3.2911831518205292</v>
      </c>
      <c r="V959" s="116">
        <v>-0.45951880759606345</v>
      </c>
      <c r="W959" s="91">
        <v>-0.12087812084571248</v>
      </c>
      <c r="X959" s="53"/>
      <c r="Y959" s="92">
        <v>958</v>
      </c>
      <c r="Z959" s="116">
        <f>(幕後結果!$AB$2+幕後結果!$AB$4*幕後結果_最佳化!$N1960)*12/3</f>
        <v>1.5001023722610078</v>
      </c>
      <c r="AA959" s="116">
        <f>(幕後結果!$AC$2+幕後結果!$AC$4*幕後結果_最佳化!$O1960)*12/3</f>
        <v>0.13923670444259703</v>
      </c>
      <c r="AB959" s="116">
        <f>(幕後結果!$AD$2+幕後結果!$AD$4*幕後結果_最佳化!$P1960)*12/3</f>
        <v>0.67798808602342142</v>
      </c>
      <c r="AC959" s="116">
        <f>(幕後結果!$AE$2+幕後結果!$AE$4*幕後結果_最佳化!$Q1960)*12/3</f>
        <v>-0.44419058522090055</v>
      </c>
      <c r="AD959" s="116">
        <f>(幕後結果!$AF$2+幕後結果!$AF$4*幕後結果_最佳化!$R1960)*12/3</f>
        <v>0.49068869856371378</v>
      </c>
      <c r="AE959" s="116">
        <f>(幕後結果!$AG$2+幕後結果!$AG$4*幕後結果_最佳化!$S1960)*12/3</f>
        <v>0.75116181472246346</v>
      </c>
      <c r="AF959" s="116">
        <f>(幕後結果!$AH$2+幕後結果!$AH$4*幕後結果_最佳化!$T1960)*12/3</f>
        <v>-0.18260753293761153</v>
      </c>
      <c r="AG959" s="116">
        <f>(幕後結果!$AI$2+幕後結果!$AI$4*幕後結果_最佳化!$U1960)*12/3</f>
        <v>-1.0071780260271297</v>
      </c>
      <c r="AH959" s="116">
        <f>(幕後結果!$AJ$2+幕後結果!$AJ$4*幕後結果_最佳化!$V1960)*12/3</f>
        <v>-0.76545967461094389</v>
      </c>
      <c r="AI959" s="93">
        <f>(幕後結果!$AK$2+幕後結果!$AK$4*幕後結果_最佳化!$W1960)*12/3</f>
        <v>-0.19830488021206683</v>
      </c>
      <c r="AJ959" s="53"/>
      <c r="AK959" s="53"/>
      <c r="AL959" s="53"/>
      <c r="AM959" s="101">
        <v>958</v>
      </c>
      <c r="AN959" s="120">
        <f t="shared" si="183"/>
        <v>0.16027555875102392</v>
      </c>
      <c r="AO959" s="120">
        <f t="shared" si="184"/>
        <v>6.5569279338195424E-2</v>
      </c>
      <c r="AP959" s="120">
        <f t="shared" si="185"/>
        <v>0.14324996573184756</v>
      </c>
      <c r="AQ959" s="120">
        <f t="shared" si="186"/>
        <v>9.9766665947523855E-2</v>
      </c>
      <c r="AR959" s="120">
        <f t="shared" si="187"/>
        <v>0.14802024851964984</v>
      </c>
      <c r="AS959" s="120">
        <f t="shared" si="188"/>
        <v>7.5074862888729041E-2</v>
      </c>
      <c r="AT959" s="120">
        <f t="shared" si="189"/>
        <v>0.10467282049368513</v>
      </c>
      <c r="AU959" s="120">
        <f t="shared" si="190"/>
        <v>0.105995649192417</v>
      </c>
      <c r="AV959" s="120">
        <f t="shared" si="191"/>
        <v>5.3224594432790227E-2</v>
      </c>
      <c r="AW959" s="120">
        <f t="shared" si="192"/>
        <v>4.4150354704137973E-2</v>
      </c>
      <c r="AX959" s="120">
        <f t="shared" si="193"/>
        <v>1</v>
      </c>
      <c r="AY959" s="120">
        <f>SUMPRODUCT(AN959:AW959,幕後結果_最佳化!$Z$1005:$AI$1005)</f>
        <v>4.3762390046617645E-2</v>
      </c>
      <c r="AZ959" s="120">
        <f>(SUMPRODUCT(AN959:AW959,MMULT(AN959:AW959,幕後結果!$AB$9:$AK$18)))*252</f>
        <v>3.424105887250093E-2</v>
      </c>
      <c r="BA959" s="120">
        <f t="shared" si="194"/>
        <v>0.1850433972680488</v>
      </c>
      <c r="BB959" s="115">
        <f t="shared" si="195"/>
        <v>4.660474566235996E-3</v>
      </c>
      <c r="BC959" s="53"/>
      <c r="BD959" s="53"/>
    </row>
    <row r="960" spans="1:56">
      <c r="A960" s="88">
        <v>959</v>
      </c>
      <c r="B960" s="116">
        <v>7.8605263647087087E-2</v>
      </c>
      <c r="C960" s="116">
        <v>0.95972591861515077</v>
      </c>
      <c r="D960" s="116">
        <v>0.86695335101918225</v>
      </c>
      <c r="E960" s="116">
        <v>0.39419883370346498</v>
      </c>
      <c r="F960" s="116">
        <v>0.29545263608595529</v>
      </c>
      <c r="G960" s="116">
        <v>0.94799848697632916</v>
      </c>
      <c r="H960" s="116">
        <v>0.34148338752098817</v>
      </c>
      <c r="I960" s="116">
        <v>0.12286076434423454</v>
      </c>
      <c r="J960" s="116">
        <v>0.3921495541463631</v>
      </c>
      <c r="K960" s="97">
        <v>0.14564856531410753</v>
      </c>
      <c r="L960" s="98"/>
      <c r="M960" s="99">
        <v>959</v>
      </c>
      <c r="N960" s="119">
        <v>-1.4145157465447036</v>
      </c>
      <c r="O960" s="119">
        <v>1.747514322072897</v>
      </c>
      <c r="P960" s="119">
        <v>1.1121043236353907</v>
      </c>
      <c r="Q960" s="119">
        <v>-0.2683919082262739</v>
      </c>
      <c r="R960" s="119">
        <v>-0.5375246361375472</v>
      </c>
      <c r="S960" s="119">
        <v>1.6257491670732704</v>
      </c>
      <c r="T960" s="119">
        <v>-0.40841806217732757</v>
      </c>
      <c r="U960" s="116">
        <v>-1.1608042145134234</v>
      </c>
      <c r="V960" s="116">
        <v>-0.27372090881425515</v>
      </c>
      <c r="W960" s="91">
        <v>-1.0552803383866487</v>
      </c>
      <c r="X960" s="53"/>
      <c r="Y960" s="92">
        <v>959</v>
      </c>
      <c r="Z960" s="116">
        <f>(幕後結果!$AB$2+幕後結果!$AB$4*幕後結果_最佳化!$N1961)*12/3</f>
        <v>-2.006899007272358</v>
      </c>
      <c r="AA960" s="116">
        <f>(幕後結果!$AC$2+幕後結果!$AC$4*幕後結果_最佳化!$O1961)*12/3</f>
        <v>1.6147091959055677</v>
      </c>
      <c r="AB960" s="116">
        <f>(幕後結果!$AD$2+幕後結果!$AD$4*幕後結果_最佳化!$P1961)*12/3</f>
        <v>0.72894436035311683</v>
      </c>
      <c r="AC960" s="116">
        <f>(幕後結果!$AE$2+幕後結果!$AE$4*幕後結果_最佳化!$Q1961)*12/3</f>
        <v>-9.7560203335946991E-2</v>
      </c>
      <c r="AD960" s="116">
        <f>(幕後結果!$AF$2+幕後結果!$AF$4*幕後結果_最佳化!$R1961)*12/3</f>
        <v>-0.82563637742410234</v>
      </c>
      <c r="AE960" s="116">
        <f>(幕後結果!$AG$2+幕後結果!$AG$4*幕後結果_最佳化!$S1961)*12/3</f>
        <v>1.5279115319050653</v>
      </c>
      <c r="AF960" s="116">
        <f>(幕後結果!$AH$2+幕後結果!$AH$4*幕後結果_最佳化!$T1961)*12/3</f>
        <v>-0.14824097937068298</v>
      </c>
      <c r="AG960" s="116">
        <f>(幕後結果!$AI$2+幕後結果!$AI$4*幕後結果_最佳化!$U1961)*12/3</f>
        <v>-3.3257640305505647E-2</v>
      </c>
      <c r="AH960" s="116">
        <f>(幕後結果!$AJ$2+幕後結果!$AJ$4*幕後結果_最佳化!$V1961)*12/3</f>
        <v>-0.53394365231749541</v>
      </c>
      <c r="AI960" s="93">
        <f>(幕後結果!$AK$2+幕後結果!$AK$4*幕後結果_最佳化!$W1961)*12/3</f>
        <v>-0.57628373329939442</v>
      </c>
      <c r="AJ960" s="53"/>
      <c r="AK960" s="53"/>
      <c r="AL960" s="53"/>
      <c r="AM960" s="101">
        <v>959</v>
      </c>
      <c r="AN960" s="120">
        <f t="shared" si="183"/>
        <v>6.1094682242145038E-2</v>
      </c>
      <c r="AO960" s="120">
        <f t="shared" si="184"/>
        <v>1.5714067625609056E-2</v>
      </c>
      <c r="AP960" s="120">
        <f t="shared" si="185"/>
        <v>0.12286734108120496</v>
      </c>
      <c r="AQ960" s="120">
        <f t="shared" si="186"/>
        <v>7.1927843922380261E-2</v>
      </c>
      <c r="AR960" s="120">
        <f t="shared" si="187"/>
        <v>0.1387300082528917</v>
      </c>
      <c r="AS960" s="120">
        <f t="shared" si="188"/>
        <v>5.7630347323092843E-2</v>
      </c>
      <c r="AT960" s="120">
        <f t="shared" si="189"/>
        <v>0.16112228996722772</v>
      </c>
      <c r="AU960" s="120">
        <f t="shared" si="190"/>
        <v>0.10011165520321995</v>
      </c>
      <c r="AV960" s="120">
        <f t="shared" si="191"/>
        <v>0.13951618916777234</v>
      </c>
      <c r="AW960" s="120">
        <f t="shared" si="192"/>
        <v>0.13128557521445611</v>
      </c>
      <c r="AX960" s="120">
        <f t="shared" si="193"/>
        <v>1</v>
      </c>
      <c r="AY960" s="120">
        <f>SUMPRODUCT(AN960:AW960,幕後結果_最佳化!$Z$1005:$AI$1005)</f>
        <v>-6.7829814811383587E-3</v>
      </c>
      <c r="AZ960" s="120">
        <f>(SUMPRODUCT(AN960:AW960,MMULT(AN960:AW960,幕後結果!$AB$9:$AK$18)))*252</f>
        <v>2.4746140267775822E-2</v>
      </c>
      <c r="BA960" s="120">
        <f t="shared" si="194"/>
        <v>0.15730905971296066</v>
      </c>
      <c r="BB960" s="115">
        <f t="shared" si="195"/>
        <v>-0.31583038873790298</v>
      </c>
      <c r="BC960" s="53"/>
      <c r="BD960" s="53"/>
    </row>
    <row r="961" spans="1:56">
      <c r="A961" s="88">
        <v>960</v>
      </c>
      <c r="B961" s="116">
        <v>0.92224869833738543</v>
      </c>
      <c r="C961" s="116">
        <v>8.789777528824616E-2</v>
      </c>
      <c r="D961" s="116">
        <v>0.18277493932939159</v>
      </c>
      <c r="E961" s="116">
        <v>0.92237414078618718</v>
      </c>
      <c r="F961" s="116">
        <v>0.70457429233374436</v>
      </c>
      <c r="G961" s="116">
        <v>0.1488631984679083</v>
      </c>
      <c r="H961" s="116">
        <v>4.4011496105992753E-2</v>
      </c>
      <c r="I961" s="116">
        <v>0.51817979024699512</v>
      </c>
      <c r="J961" s="116">
        <v>0.92501572599838311</v>
      </c>
      <c r="K961" s="97">
        <v>0.16253491804879228</v>
      </c>
      <c r="L961" s="98"/>
      <c r="M961" s="99">
        <v>960</v>
      </c>
      <c r="N961" s="119">
        <v>1.420361025297854</v>
      </c>
      <c r="O961" s="119">
        <v>-1.3538145497226208</v>
      </c>
      <c r="P961" s="119">
        <v>-0.90484052578622975</v>
      </c>
      <c r="Q961" s="119">
        <v>1.4212237633329887</v>
      </c>
      <c r="R961" s="119">
        <v>0.53760262828017247</v>
      </c>
      <c r="S961" s="119">
        <v>-1.0413214237634218</v>
      </c>
      <c r="T961" s="119">
        <v>-1.7059199101712015</v>
      </c>
      <c r="U961" s="116">
        <v>4.5585759675068442E-2</v>
      </c>
      <c r="V961" s="116">
        <v>1.43964257410757</v>
      </c>
      <c r="W961" s="91">
        <v>-0.98409290297428575</v>
      </c>
      <c r="X961" s="53"/>
      <c r="Y961" s="92">
        <v>960</v>
      </c>
      <c r="Z961" s="116">
        <f>(幕後結果!$AB$2+幕後結果!$AB$4*幕後結果_最佳化!$N1962)*12/3</f>
        <v>2.5379673306386681</v>
      </c>
      <c r="AA961" s="116">
        <f>(幕後結果!$AC$2+幕後結果!$AC$4*幕後結果_最佳化!$O1962)*12/3</f>
        <v>-0.7563648431735136</v>
      </c>
      <c r="AB961" s="116">
        <f>(幕後結果!$AD$2+幕後結果!$AD$4*幕後結果_最佳化!$P1962)*12/3</f>
        <v>-0.46589640739962279</v>
      </c>
      <c r="AC961" s="116">
        <f>(幕後結果!$AE$2+幕後結果!$AE$4*幕後結果_最佳化!$Q1962)*12/3</f>
        <v>1.1244008786467221</v>
      </c>
      <c r="AD961" s="116">
        <f>(幕後結果!$AF$2+幕後結果!$AF$4*幕後結果_最佳化!$R1962)*12/3</f>
        <v>1.7573866189544485E-2</v>
      </c>
      <c r="AE961" s="116">
        <f>(幕後結果!$AG$2+幕後結果!$AG$4*幕後結果_最佳化!$S1962)*12/3</f>
        <v>0.24679243872545387</v>
      </c>
      <c r="AF961" s="116">
        <f>(幕後結果!$AH$2+幕後結果!$AH$4*幕後結果_最佳化!$T1962)*12/3</f>
        <v>-0.82465045165895878</v>
      </c>
      <c r="AG961" s="116">
        <f>(幕後結果!$AI$2+幕後結果!$AI$4*幕後結果_最佳化!$U1962)*12/3</f>
        <v>-0.10589067329053022</v>
      </c>
      <c r="AH961" s="116">
        <f>(幕後結果!$AJ$2+幕後結果!$AJ$4*幕後結果_最佳化!$V1962)*12/3</f>
        <v>0.11861037385542722</v>
      </c>
      <c r="AI961" s="93">
        <f>(幕後結果!$AK$2+幕後結果!$AK$4*幕後結果_最佳化!$W1962)*12/3</f>
        <v>9.1463442551533158E-3</v>
      </c>
      <c r="AJ961" s="53"/>
      <c r="AK961" s="53"/>
      <c r="AL961" s="53"/>
      <c r="AM961" s="101">
        <v>960</v>
      </c>
      <c r="AN961" s="120">
        <f t="shared" si="183"/>
        <v>4.4228529147245371E-2</v>
      </c>
      <c r="AO961" s="120">
        <f t="shared" si="184"/>
        <v>6.9862089480255324E-2</v>
      </c>
      <c r="AP961" s="120">
        <f t="shared" si="185"/>
        <v>8.6553035634044358E-4</v>
      </c>
      <c r="AQ961" s="120">
        <f t="shared" si="186"/>
        <v>8.5866549024200822E-2</v>
      </c>
      <c r="AR961" s="120">
        <f t="shared" si="187"/>
        <v>0.13555688025697288</v>
      </c>
      <c r="AS961" s="120">
        <f t="shared" si="188"/>
        <v>0.16968343064582592</v>
      </c>
      <c r="AT961" s="120">
        <f t="shared" si="189"/>
        <v>0.19679108087978672</v>
      </c>
      <c r="AU961" s="120">
        <f t="shared" si="190"/>
        <v>0.19264918792072883</v>
      </c>
      <c r="AV961" s="120">
        <f t="shared" si="191"/>
        <v>9.2820127640987946E-2</v>
      </c>
      <c r="AW961" s="120">
        <f t="shared" si="192"/>
        <v>1.167659464765565E-2</v>
      </c>
      <c r="AX961" s="120">
        <f t="shared" si="193"/>
        <v>0.99999999999999989</v>
      </c>
      <c r="AY961" s="120">
        <f>SUMPRODUCT(AN961:AW961,幕後結果_最佳化!$Z$1005:$AI$1005)</f>
        <v>5.0842533172962168E-2</v>
      </c>
      <c r="AZ961" s="120">
        <f>(SUMPRODUCT(AN961:AW961,MMULT(AN961:AW961,幕後結果!$AB$9:$AK$18)))*252</f>
        <v>1.9617959927641197E-2</v>
      </c>
      <c r="BA961" s="120">
        <f t="shared" si="194"/>
        <v>0.14006412791161482</v>
      </c>
      <c r="BB961" s="115">
        <f t="shared" si="195"/>
        <v>5.6706405068785153E-2</v>
      </c>
      <c r="BC961" s="53"/>
      <c r="BD961" s="53"/>
    </row>
    <row r="962" spans="1:56">
      <c r="A962" s="88">
        <v>961</v>
      </c>
      <c r="B962" s="116">
        <v>0.93911227190865909</v>
      </c>
      <c r="C962" s="116">
        <v>0.60935411452374777</v>
      </c>
      <c r="D962" s="116">
        <v>0.69982235026279649</v>
      </c>
      <c r="E962" s="116">
        <v>1.3223535648730689E-2</v>
      </c>
      <c r="F962" s="116">
        <v>0.32478700546643569</v>
      </c>
      <c r="G962" s="116">
        <v>0.70929752276195401</v>
      </c>
      <c r="H962" s="116">
        <v>0.61638582771071082</v>
      </c>
      <c r="I962" s="116">
        <v>0.57118370852654254</v>
      </c>
      <c r="J962" s="116">
        <v>0.96192035384825014</v>
      </c>
      <c r="K962" s="97">
        <v>0.13576778121108468</v>
      </c>
      <c r="L962" s="98"/>
      <c r="M962" s="99">
        <v>961</v>
      </c>
      <c r="N962" s="119">
        <v>1.5473641693672535</v>
      </c>
      <c r="O962" s="119">
        <v>0.27763603020189576</v>
      </c>
      <c r="P962" s="119">
        <v>0.52388964206402167</v>
      </c>
      <c r="Q962" s="119">
        <v>-2.2195832357670278</v>
      </c>
      <c r="R962" s="119">
        <v>-0.4543540616026927</v>
      </c>
      <c r="S962" s="119">
        <v>0.55133368009594741</v>
      </c>
      <c r="T962" s="119">
        <v>0.29600227425874592</v>
      </c>
      <c r="U962" s="116">
        <v>0.17938859889409275</v>
      </c>
      <c r="V962" s="116">
        <v>1.7734190641925875</v>
      </c>
      <c r="W962" s="91">
        <v>-1.0995331965181139</v>
      </c>
      <c r="X962" s="53"/>
      <c r="Y962" s="92">
        <v>961</v>
      </c>
      <c r="Z962" s="116">
        <f>(幕後結果!$AB$2+幕後結果!$AB$4*幕後結果_最佳化!$N1963)*12/3</f>
        <v>2.7415784082075576</v>
      </c>
      <c r="AA962" s="116">
        <f>(幕後結果!$AC$2+幕後結果!$AC$4*幕後結果_最佳化!$O1963)*12/3</f>
        <v>0.40754544708887691</v>
      </c>
      <c r="AB962" s="116">
        <f>(幕後結果!$AD$2+幕後結果!$AD$4*幕後結果_最佳化!$P1963)*12/3</f>
        <v>0.76994291948649485</v>
      </c>
      <c r="AC962" s="116">
        <f>(幕後結果!$AE$2+幕後結果!$AE$4*幕後結果_最佳化!$Q1963)*12/3</f>
        <v>-1.2534532801648413</v>
      </c>
      <c r="AD962" s="116">
        <f>(幕後結果!$AF$2+幕後結果!$AF$4*幕後結果_最佳化!$R1963)*12/3</f>
        <v>-0.37829907316371109</v>
      </c>
      <c r="AE962" s="116">
        <f>(幕後結果!$AG$2+幕後結果!$AG$4*幕後結果_最佳化!$S1963)*12/3</f>
        <v>0.55571976922103095</v>
      </c>
      <c r="AF962" s="116">
        <f>(幕後結果!$AH$2+幕後結果!$AH$4*幕後結果_最佳化!$T1963)*12/3</f>
        <v>0.22415664370310265</v>
      </c>
      <c r="AG962" s="116">
        <f>(幕後結果!$AI$2+幕後結果!$AI$4*幕後結果_最佳化!$U1963)*12/3</f>
        <v>4.7315628144385141E-2</v>
      </c>
      <c r="AH962" s="116">
        <f>(幕後結果!$AJ$2+幕後結果!$AJ$4*幕後結果_最佳化!$V1963)*12/3</f>
        <v>0.68041508151181984</v>
      </c>
      <c r="AI962" s="93">
        <f>(幕後結果!$AK$2+幕後結果!$AK$4*幕後結果_最佳化!$W1963)*12/3</f>
        <v>0.21110312069819837</v>
      </c>
      <c r="AJ962" s="53"/>
      <c r="AK962" s="53"/>
      <c r="AL962" s="53"/>
      <c r="AM962" s="101">
        <v>961</v>
      </c>
      <c r="AN962" s="120">
        <f t="shared" si="183"/>
        <v>0.12647645907703592</v>
      </c>
      <c r="AO962" s="120">
        <f t="shared" si="184"/>
        <v>0.14061293113635173</v>
      </c>
      <c r="AP962" s="120">
        <f t="shared" si="185"/>
        <v>8.9035165890170409E-2</v>
      </c>
      <c r="AQ962" s="120">
        <f t="shared" si="186"/>
        <v>7.6451440813171928E-2</v>
      </c>
      <c r="AR962" s="120">
        <f t="shared" si="187"/>
        <v>4.0167552082759184E-2</v>
      </c>
      <c r="AS962" s="120">
        <f t="shared" si="188"/>
        <v>0.16164636131678703</v>
      </c>
      <c r="AT962" s="120">
        <f t="shared" si="189"/>
        <v>8.515053314663136E-2</v>
      </c>
      <c r="AU962" s="120">
        <f t="shared" si="190"/>
        <v>0.15905843262712327</v>
      </c>
      <c r="AV962" s="120">
        <f t="shared" si="191"/>
        <v>1.1481612430829078E-2</v>
      </c>
      <c r="AW962" s="120">
        <f t="shared" si="192"/>
        <v>0.10991951147914031</v>
      </c>
      <c r="AX962" s="120">
        <f t="shared" si="193"/>
        <v>1.0000000000000002</v>
      </c>
      <c r="AY962" s="120">
        <f>SUMPRODUCT(AN962:AW962,幕後結果_最佳化!$Z$1005:$AI$1005)</f>
        <v>0.17903101895294743</v>
      </c>
      <c r="AZ962" s="120">
        <f>(SUMPRODUCT(AN962:AW962,MMULT(AN962:AW962,幕後結果!$AB$9:$AK$18)))*252</f>
        <v>2.7420876924631576E-2</v>
      </c>
      <c r="BA962" s="120">
        <f t="shared" si="194"/>
        <v>0.16559250262204378</v>
      </c>
      <c r="BB962" s="115">
        <f t="shared" si="195"/>
        <v>0.82208443496780381</v>
      </c>
      <c r="BC962" s="53"/>
      <c r="BD962" s="53"/>
    </row>
    <row r="963" spans="1:56">
      <c r="A963" s="88">
        <v>962</v>
      </c>
      <c r="B963" s="116">
        <v>0.72304704522277952</v>
      </c>
      <c r="C963" s="116">
        <v>0.58082480629546529</v>
      </c>
      <c r="D963" s="116">
        <v>0.72703735449722351</v>
      </c>
      <c r="E963" s="116">
        <v>7.7676233604324851E-2</v>
      </c>
      <c r="F963" s="116">
        <v>0.39145033625276504</v>
      </c>
      <c r="G963" s="116">
        <v>0.49185623164966907</v>
      </c>
      <c r="H963" s="116">
        <v>0.67182977669610744</v>
      </c>
      <c r="I963" s="116">
        <v>0.31564783841462241</v>
      </c>
      <c r="J963" s="116">
        <v>0.26596377919698444</v>
      </c>
      <c r="K963" s="97">
        <v>0.12815050951555707</v>
      </c>
      <c r="L963" s="98"/>
      <c r="M963" s="99">
        <v>962</v>
      </c>
      <c r="N963" s="119">
        <v>0.5919173880468781</v>
      </c>
      <c r="O963" s="119">
        <v>0.20400398168481415</v>
      </c>
      <c r="P963" s="119">
        <v>0.60387719597318112</v>
      </c>
      <c r="Q963" s="119">
        <v>-1.4208771833326592</v>
      </c>
      <c r="R963" s="119">
        <v>-0.27554094588697559</v>
      </c>
      <c r="S963" s="119">
        <v>-2.0414817949900431E-2</v>
      </c>
      <c r="T963" s="119">
        <v>0.44497136676925392</v>
      </c>
      <c r="U963" s="116">
        <v>-0.47990397190450546</v>
      </c>
      <c r="V963" s="116">
        <v>-0.62506627936991044</v>
      </c>
      <c r="W963" s="91">
        <v>-1.1351773467141872</v>
      </c>
      <c r="X963" s="53"/>
      <c r="Y963" s="92">
        <v>962</v>
      </c>
      <c r="Z963" s="116">
        <f>(幕後結果!$AB$2+幕後結果!$AB$4*幕後結果_最佳化!$N1964)*12/3</f>
        <v>1.2098088592736764</v>
      </c>
      <c r="AA963" s="116">
        <f>(幕後結果!$AC$2+幕後結果!$AC$4*幕後結果_最佳化!$O1964)*12/3</f>
        <v>0.40395377035580937</v>
      </c>
      <c r="AB963" s="116">
        <f>(幕後結果!$AD$2+幕後結果!$AD$4*幕後結果_最佳化!$P1964)*12/3</f>
        <v>0.63588783258480119</v>
      </c>
      <c r="AC963" s="116">
        <f>(幕後結果!$AE$2+幕後結果!$AE$4*幕後結果_最佳化!$Q1964)*12/3</f>
        <v>-0.8021616993262638</v>
      </c>
      <c r="AD963" s="116">
        <f>(幕後結果!$AF$2+幕後結果!$AF$4*幕後結果_最佳化!$R1964)*12/3</f>
        <v>-0.41544882797111843</v>
      </c>
      <c r="AE963" s="116">
        <f>(幕後結果!$AG$2+幕後結果!$AG$4*幕後結果_最佳化!$S1964)*12/3</f>
        <v>0.29943383825855568</v>
      </c>
      <c r="AF963" s="116">
        <f>(幕後結果!$AH$2+幕後結果!$AH$4*幕後結果_最佳化!$T1964)*12/3</f>
        <v>0.2377380834997084</v>
      </c>
      <c r="AG963" s="116">
        <f>(幕後結果!$AI$2+幕後結果!$AI$4*幕後結果_最佳化!$U1964)*12/3</f>
        <v>-0.21931083347932115</v>
      </c>
      <c r="AH963" s="116">
        <f>(幕後結果!$AJ$2+幕後結果!$AJ$4*幕後結果_最佳化!$V1964)*12/3</f>
        <v>-0.47964154422291977</v>
      </c>
      <c r="AI963" s="93">
        <f>(幕後結果!$AK$2+幕後結果!$AK$4*幕後結果_最佳化!$W1964)*12/3</f>
        <v>-0.48742349623652831</v>
      </c>
      <c r="AJ963" s="53"/>
      <c r="AK963" s="53"/>
      <c r="AL963" s="53"/>
      <c r="AM963" s="101">
        <v>962</v>
      </c>
      <c r="AN963" s="120">
        <f t="shared" si="183"/>
        <v>0.13519163818113142</v>
      </c>
      <c r="AO963" s="120">
        <f t="shared" si="184"/>
        <v>0.13906043031250215</v>
      </c>
      <c r="AP963" s="120">
        <f t="shared" si="185"/>
        <v>0.1701574345810746</v>
      </c>
      <c r="AQ963" s="120">
        <f t="shared" si="186"/>
        <v>2.6868413504190825E-2</v>
      </c>
      <c r="AR963" s="120">
        <f t="shared" si="187"/>
        <v>0.12287267141621734</v>
      </c>
      <c r="AS963" s="120">
        <f t="shared" si="188"/>
        <v>5.6744893049959902E-2</v>
      </c>
      <c r="AT963" s="120">
        <f t="shared" si="189"/>
        <v>0.10448296497784791</v>
      </c>
      <c r="AU963" s="120">
        <f t="shared" si="190"/>
        <v>0.16662671812225199</v>
      </c>
      <c r="AV963" s="120">
        <f t="shared" si="191"/>
        <v>7.1491459624373602E-2</v>
      </c>
      <c r="AW963" s="120">
        <f t="shared" si="192"/>
        <v>6.5033762304504538E-3</v>
      </c>
      <c r="AX963" s="120">
        <f t="shared" si="193"/>
        <v>1.0000000000000002</v>
      </c>
      <c r="AY963" s="120">
        <f>SUMPRODUCT(AN963:AW963,幕後結果_最佳化!$Z$1005:$AI$1005)</f>
        <v>4.3285276833767906E-2</v>
      </c>
      <c r="AZ963" s="120">
        <f>(SUMPRODUCT(AN963:AW963,MMULT(AN963:AW963,幕後結果!$AB$9:$AK$18)))*252</f>
        <v>2.9062463085902407E-2</v>
      </c>
      <c r="BA963" s="120">
        <f t="shared" si="194"/>
        <v>0.17047716294537052</v>
      </c>
      <c r="BB963" s="115">
        <f t="shared" si="195"/>
        <v>2.2599908815432827E-3</v>
      </c>
      <c r="BC963" s="53"/>
      <c r="BD963" s="53"/>
    </row>
    <row r="964" spans="1:56">
      <c r="A964" s="88">
        <v>963</v>
      </c>
      <c r="B964" s="116">
        <v>0.46947880531853192</v>
      </c>
      <c r="C964" s="116">
        <v>0.1938365769267083</v>
      </c>
      <c r="D964" s="116">
        <v>0.66733452875898536</v>
      </c>
      <c r="E964" s="116">
        <v>0.84620100018398214</v>
      </c>
      <c r="F964" s="116">
        <v>0.101119270088881</v>
      </c>
      <c r="G964" s="116">
        <v>0.4322487428085835</v>
      </c>
      <c r="H964" s="116">
        <v>0.36651174319063151</v>
      </c>
      <c r="I964" s="116">
        <v>0.21944753358506874</v>
      </c>
      <c r="J964" s="116">
        <v>0.59603569342006857</v>
      </c>
      <c r="K964" s="97">
        <v>0.6019522310535832</v>
      </c>
      <c r="L964" s="98"/>
      <c r="M964" s="99">
        <v>963</v>
      </c>
      <c r="N964" s="119">
        <v>-7.6580074506472515E-2</v>
      </c>
      <c r="O964" s="119">
        <v>-0.86384479971747452</v>
      </c>
      <c r="P964" s="119">
        <v>0.43256483289147357</v>
      </c>
      <c r="Q964" s="119">
        <v>1.0202751198646403</v>
      </c>
      <c r="R964" s="119">
        <v>-1.275199777138242</v>
      </c>
      <c r="S964" s="119">
        <v>-0.17065190066770553</v>
      </c>
      <c r="T964" s="119">
        <v>-0.34110639598887155</v>
      </c>
      <c r="U964" s="116">
        <v>-0.77406041140381698</v>
      </c>
      <c r="V964" s="116">
        <v>0.24309911967693731</v>
      </c>
      <c r="W964" s="91">
        <v>0.25840347123507629</v>
      </c>
      <c r="X964" s="53"/>
      <c r="Y964" s="92">
        <v>963</v>
      </c>
      <c r="Z964" s="116">
        <f>(幕後結果!$AB$2+幕後結果!$AB$4*幕後結果_最佳化!$N1965)*12/3</f>
        <v>0.13807563802225328</v>
      </c>
      <c r="AA964" s="116">
        <f>(幕後結果!$AC$2+幕後結果!$AC$4*幕後結果_最佳化!$O1965)*12/3</f>
        <v>-0.32770730048015373</v>
      </c>
      <c r="AB964" s="116">
        <f>(幕後結果!$AD$2+幕後結果!$AD$4*幕後結果_最佳化!$P1965)*12/3</f>
        <v>0.29966673759073892</v>
      </c>
      <c r="AC964" s="116">
        <f>(幕後結果!$AE$2+幕後結果!$AE$4*幕後結果_最佳化!$Q1965)*12/3</f>
        <v>0.80907171800937527</v>
      </c>
      <c r="AD964" s="116">
        <f>(幕後結果!$AF$2+幕後結果!$AF$4*幕後結果_最佳化!$R1965)*12/3</f>
        <v>-1.0707224882906714</v>
      </c>
      <c r="AE964" s="116">
        <f>(幕後結果!$AG$2+幕後結果!$AG$4*幕後結果_最佳化!$S1965)*12/3</f>
        <v>0.70068500409225687</v>
      </c>
      <c r="AF964" s="116">
        <f>(幕後結果!$AH$2+幕後結果!$AH$4*幕後結果_最佳化!$T1965)*12/3</f>
        <v>-0.2928976131137595</v>
      </c>
      <c r="AG964" s="116">
        <f>(幕後結果!$AI$2+幕後結果!$AI$4*幕後結果_最佳化!$U1965)*12/3</f>
        <v>-0.46886995087920053</v>
      </c>
      <c r="AH964" s="116">
        <f>(幕後結果!$AJ$2+幕後結果!$AJ$4*幕後結果_最佳化!$V1965)*12/3</f>
        <v>-0.48185484174506249</v>
      </c>
      <c r="AI964" s="93">
        <f>(幕後結果!$AK$2+幕後結果!$AK$4*幕後結果_最佳化!$W1965)*12/3</f>
        <v>0.2778144917010299</v>
      </c>
      <c r="AJ964" s="53"/>
      <c r="AK964" s="53"/>
      <c r="AL964" s="53"/>
      <c r="AM964" s="101">
        <v>963</v>
      </c>
      <c r="AN964" s="120">
        <f t="shared" ref="AN964:AN1001" si="196">B1965/SUM($B1965:$K1965)</f>
        <v>0.12239267657196842</v>
      </c>
      <c r="AO964" s="120">
        <f t="shared" ref="AO964:AO1001" si="197">C1965/SUM($B1965:$K1965)</f>
        <v>0.11826361969807489</v>
      </c>
      <c r="AP964" s="120">
        <f t="shared" ref="AP964:AP1001" si="198">D1965/SUM($B1965:$K1965)</f>
        <v>0.17592063730068089</v>
      </c>
      <c r="AQ964" s="120">
        <f t="shared" ref="AQ964:AQ1001" si="199">E1965/SUM($B1965:$K1965)</f>
        <v>0.12916764258465807</v>
      </c>
      <c r="AR964" s="120">
        <f t="shared" ref="AR964:AR1001" si="200">F1965/SUM($B1965:$K1965)</f>
        <v>6.7825000631868887E-2</v>
      </c>
      <c r="AS964" s="120">
        <f t="shared" ref="AS964:AS1001" si="201">G1965/SUM($B1965:$K1965)</f>
        <v>3.7628377272020216E-2</v>
      </c>
      <c r="AT964" s="120">
        <f t="shared" ref="AT964:AT1001" si="202">H1965/SUM($B1965:$K1965)</f>
        <v>5.0942670832118307E-2</v>
      </c>
      <c r="AU964" s="120">
        <f t="shared" ref="AU964:AU1001" si="203">I1965/SUM($B1965:$K1965)</f>
        <v>0.18350969822876989</v>
      </c>
      <c r="AV964" s="120">
        <f t="shared" ref="AV964:AV1001" si="204">J1965/SUM($B1965:$K1965)</f>
        <v>9.6090519902341659E-3</v>
      </c>
      <c r="AW964" s="120">
        <f t="shared" ref="AW964:AW1001" si="205">K1965/SUM($B1965:$K1965)</f>
        <v>0.10474062488960632</v>
      </c>
      <c r="AX964" s="120">
        <f t="shared" ref="AX964:AX1001" si="206">SUM(AN964:AW964)</f>
        <v>1</v>
      </c>
      <c r="AY964" s="120">
        <f>SUMPRODUCT(AN964:AW964,幕後結果_最佳化!$Z$1005:$AI$1005)</f>
        <v>9.491051251247315E-2</v>
      </c>
      <c r="AZ964" s="120">
        <f>(SUMPRODUCT(AN964:AW964,MMULT(AN964:AW964,幕後結果!$AB$9:$AK$18)))*252</f>
        <v>2.910121523266929E-2</v>
      </c>
      <c r="BA964" s="120">
        <f t="shared" ref="BA964:BA1001" si="207">AZ964^0.5</f>
        <v>0.17059078296516869</v>
      </c>
      <c r="BB964" s="115">
        <f t="shared" ref="BB964:BB1001" si="208">(AY964-$BC$2)/$BA964</f>
        <v>0.30488465794246739</v>
      </c>
      <c r="BC964" s="53"/>
      <c r="BD964" s="53"/>
    </row>
    <row r="965" spans="1:56">
      <c r="A965" s="88">
        <v>964</v>
      </c>
      <c r="B965" s="116">
        <v>0.69180563631247627</v>
      </c>
      <c r="C965" s="116">
        <v>8.834587736363364E-2</v>
      </c>
      <c r="D965" s="116">
        <v>0.58217948559374144</v>
      </c>
      <c r="E965" s="116">
        <v>5.3436306369389452E-2</v>
      </c>
      <c r="F965" s="116">
        <v>0.49584140353659456</v>
      </c>
      <c r="G965" s="116">
        <v>0.15254886180609994</v>
      </c>
      <c r="H965" s="116">
        <v>0.48133656515348289</v>
      </c>
      <c r="I965" s="116">
        <v>0.51719652139510219</v>
      </c>
      <c r="J965" s="116">
        <v>0.81498298450385342</v>
      </c>
      <c r="K965" s="97">
        <v>0.86702423824080288</v>
      </c>
      <c r="L965" s="98"/>
      <c r="M965" s="99">
        <v>964</v>
      </c>
      <c r="N965" s="119">
        <v>0.50097498595076473</v>
      </c>
      <c r="O965" s="119">
        <v>-1.3510114817588172</v>
      </c>
      <c r="P965" s="119">
        <v>0.20747229309382473</v>
      </c>
      <c r="Q965" s="119">
        <v>-1.6124106322236069</v>
      </c>
      <c r="R965" s="119">
        <v>-1.0424244266397462E-2</v>
      </c>
      <c r="S965" s="119">
        <v>-1.0255627704132095</v>
      </c>
      <c r="T965" s="119">
        <v>-4.6799371060431416E-2</v>
      </c>
      <c r="U965" s="116">
        <v>4.3118644185028032E-2</v>
      </c>
      <c r="V965" s="116">
        <v>0.89640962053655404</v>
      </c>
      <c r="W965" s="91">
        <v>1.1124341611496569</v>
      </c>
      <c r="X965" s="53"/>
      <c r="Y965" s="92">
        <v>964</v>
      </c>
      <c r="Z965" s="116">
        <f>(幕後結果!$AB$2+幕後結果!$AB$4*幕後結果_最佳化!$N1966)*12/3</f>
        <v>1.0640102601667556</v>
      </c>
      <c r="AA965" s="116">
        <f>(幕後結果!$AC$2+幕後結果!$AC$4*幕後結果_最佳化!$O1966)*12/3</f>
        <v>-0.70697773993909674</v>
      </c>
      <c r="AB965" s="116">
        <f>(幕後結果!$AD$2+幕後結果!$AD$4*幕後結果_最佳化!$P1966)*12/3</f>
        <v>0.2092248447992483</v>
      </c>
      <c r="AC965" s="116">
        <f>(幕後結果!$AE$2+幕後結果!$AE$4*幕後結果_最佳化!$Q1966)*12/3</f>
        <v>-1.0982365923047694</v>
      </c>
      <c r="AD965" s="116">
        <f>(幕後結果!$AF$2+幕後結果!$AF$4*幕後結果_最佳化!$R1966)*12/3</f>
        <v>-0.31748801330933557</v>
      </c>
      <c r="AE965" s="116">
        <f>(幕後結果!$AG$2+幕後結果!$AG$4*幕後結果_最佳化!$S1966)*12/3</f>
        <v>-0.5250620946648924</v>
      </c>
      <c r="AF965" s="116">
        <f>(幕後結果!$AH$2+幕後結果!$AH$4*幕後結果_最佳化!$T1966)*12/3</f>
        <v>-0.16734354498614637</v>
      </c>
      <c r="AG965" s="116">
        <f>(幕後結果!$AI$2+幕後結果!$AI$4*幕後結果_最佳化!$U1966)*12/3</f>
        <v>-0.35136878126453236</v>
      </c>
      <c r="AH965" s="116">
        <f>(幕後結果!$AJ$2+幕後結果!$AJ$4*幕後結果_最佳化!$V1966)*12/3</f>
        <v>-5.1258035487449755E-2</v>
      </c>
      <c r="AI965" s="93">
        <f>(幕後結果!$AK$2+幕後結果!$AK$4*幕後結果_最佳化!$W1966)*12/3</f>
        <v>0.95005029395861718</v>
      </c>
      <c r="AJ965" s="53"/>
      <c r="AK965" s="53"/>
      <c r="AL965" s="53"/>
      <c r="AM965" s="101">
        <v>964</v>
      </c>
      <c r="AN965" s="120">
        <f t="shared" si="196"/>
        <v>0.15790887089848127</v>
      </c>
      <c r="AO965" s="120">
        <f t="shared" si="197"/>
        <v>0.11703800686953168</v>
      </c>
      <c r="AP965" s="120">
        <f t="shared" si="198"/>
        <v>7.7038177503463465E-2</v>
      </c>
      <c r="AQ965" s="120">
        <f t="shared" si="199"/>
        <v>7.3803225584844244E-3</v>
      </c>
      <c r="AR965" s="120">
        <f t="shared" si="200"/>
        <v>0.14176455413248992</v>
      </c>
      <c r="AS965" s="120">
        <f t="shared" si="201"/>
        <v>9.9159136546095622E-2</v>
      </c>
      <c r="AT965" s="120">
        <f t="shared" si="202"/>
        <v>0.13753352528940033</v>
      </c>
      <c r="AU965" s="120">
        <f t="shared" si="203"/>
        <v>9.6793156121883134E-2</v>
      </c>
      <c r="AV965" s="120">
        <f t="shared" si="204"/>
        <v>8.3761563173180259E-2</v>
      </c>
      <c r="AW965" s="120">
        <f t="shared" si="205"/>
        <v>8.1622686906989997E-2</v>
      </c>
      <c r="AX965" s="120">
        <f t="shared" si="206"/>
        <v>1.0000000000000002</v>
      </c>
      <c r="AY965" s="120">
        <f>SUMPRODUCT(AN965:AW965,幕後結果_最佳化!$Z$1005:$AI$1005)</f>
        <v>6.988689374120928E-2</v>
      </c>
      <c r="AZ965" s="120">
        <f>(SUMPRODUCT(AN965:AW965,MMULT(AN965:AW965,幕後結果!$AB$9:$AK$18)))*252</f>
        <v>3.0953108673876906E-2</v>
      </c>
      <c r="BA965" s="120">
        <f t="shared" si="207"/>
        <v>0.17593495580434523</v>
      </c>
      <c r="BB965" s="115">
        <f t="shared" si="208"/>
        <v>0.15339131224849381</v>
      </c>
      <c r="BC965" s="53"/>
      <c r="BD965" s="53"/>
    </row>
    <row r="966" spans="1:56">
      <c r="A966" s="88">
        <v>965</v>
      </c>
      <c r="B966" s="116">
        <v>0.60460561570408289</v>
      </c>
      <c r="C966" s="116">
        <v>0.34869652402243179</v>
      </c>
      <c r="D966" s="116">
        <v>0.37511985607893661</v>
      </c>
      <c r="E966" s="116">
        <v>0.74410171266873548</v>
      </c>
      <c r="F966" s="116">
        <v>0.17000328526763697</v>
      </c>
      <c r="G966" s="116">
        <v>0.74086137452343714</v>
      </c>
      <c r="H966" s="116">
        <v>0.68828215887261557</v>
      </c>
      <c r="I966" s="116">
        <v>0.8046284552823213</v>
      </c>
      <c r="J966" s="116">
        <v>0.71319533932925583</v>
      </c>
      <c r="K966" s="97">
        <v>0.78047217774820177</v>
      </c>
      <c r="L966" s="98"/>
      <c r="M966" s="99">
        <v>965</v>
      </c>
      <c r="N966" s="119">
        <v>0.26528649338092758</v>
      </c>
      <c r="O966" s="119">
        <v>-0.38884197485219851</v>
      </c>
      <c r="P966" s="119">
        <v>-0.31832329975185658</v>
      </c>
      <c r="Q966" s="119">
        <v>0.65604281805491571</v>
      </c>
      <c r="R966" s="119">
        <v>-0.9541522707263087</v>
      </c>
      <c r="S966" s="119">
        <v>0.64600324952333676</v>
      </c>
      <c r="T966" s="119">
        <v>0.49098694335581633</v>
      </c>
      <c r="U966" s="116">
        <v>0.85827054612419862</v>
      </c>
      <c r="V966" s="116">
        <v>0.56274384833764524</v>
      </c>
      <c r="W966" s="91">
        <v>0.7737888884471642</v>
      </c>
      <c r="X966" s="53"/>
      <c r="Y966" s="92">
        <v>965</v>
      </c>
      <c r="Z966" s="116">
        <f>(幕後結果!$AB$2+幕後結果!$AB$4*幕後結果_最佳化!$N1967)*12/3</f>
        <v>0.68615514252881094</v>
      </c>
      <c r="AA966" s="116">
        <f>(幕後結果!$AC$2+幕後結果!$AC$4*幕後結果_最佳化!$O1967)*12/3</f>
        <v>-4.5415274735263744E-3</v>
      </c>
      <c r="AB966" s="116">
        <f>(幕後結果!$AD$2+幕後結果!$AD$4*幕後結果_最佳化!$P1967)*12/3</f>
        <v>-0.18037692987767892</v>
      </c>
      <c r="AC966" s="116">
        <f>(幕後結果!$AE$2+幕後結果!$AE$4*幕後結果_最佳化!$Q1967)*12/3</f>
        <v>0.52220357351871671</v>
      </c>
      <c r="AD966" s="116">
        <f>(幕後結果!$AF$2+幕後結果!$AF$4*幕後結果_最佳化!$R1967)*12/3</f>
        <v>-0.93704229982204235</v>
      </c>
      <c r="AE966" s="116">
        <f>(幕後結果!$AG$2+幕後結果!$AG$4*幕後結果_最佳化!$S1967)*12/3</f>
        <v>1.1132794100695449</v>
      </c>
      <c r="AF966" s="116">
        <f>(幕後結果!$AH$2+幕後結果!$AH$4*幕後結果_最佳化!$T1967)*12/3</f>
        <v>0.15368520933312976</v>
      </c>
      <c r="AG966" s="116">
        <f>(幕後結果!$AI$2+幕後結果!$AI$4*幕後結果_最佳化!$U1967)*12/3</f>
        <v>0.30915490176576843</v>
      </c>
      <c r="AH966" s="116">
        <f>(幕後結果!$AJ$2+幕後結果!$AJ$4*幕後結果_最佳化!$V1967)*12/3</f>
        <v>9.3352380053802475E-2</v>
      </c>
      <c r="AI966" s="93">
        <f>(幕後結果!$AK$2+幕後結果!$AK$4*幕後結果_最佳化!$W1967)*12/3</f>
        <v>0.96754480068320836</v>
      </c>
      <c r="AJ966" s="53"/>
      <c r="AK966" s="53"/>
      <c r="AL966" s="53"/>
      <c r="AM966" s="101">
        <v>965</v>
      </c>
      <c r="AN966" s="120">
        <f t="shared" si="196"/>
        <v>8.9039122457888351E-2</v>
      </c>
      <c r="AO966" s="120">
        <f t="shared" si="197"/>
        <v>7.8153892403348968E-2</v>
      </c>
      <c r="AP966" s="120">
        <f t="shared" si="198"/>
        <v>1.0723481110335923E-2</v>
      </c>
      <c r="AQ966" s="120">
        <f t="shared" si="199"/>
        <v>2.9013572332715749E-2</v>
      </c>
      <c r="AR966" s="120">
        <f t="shared" si="200"/>
        <v>0.19638849552369592</v>
      </c>
      <c r="AS966" s="120">
        <f t="shared" si="201"/>
        <v>0.16758222289251667</v>
      </c>
      <c r="AT966" s="120">
        <f t="shared" si="202"/>
        <v>0.15755598440689805</v>
      </c>
      <c r="AU966" s="120">
        <f t="shared" si="203"/>
        <v>9.4900768943104868E-3</v>
      </c>
      <c r="AV966" s="120">
        <f t="shared" si="204"/>
        <v>7.7977943549756235E-2</v>
      </c>
      <c r="AW966" s="120">
        <f t="shared" si="205"/>
        <v>0.1840752084285337</v>
      </c>
      <c r="AX966" s="120">
        <f t="shared" si="206"/>
        <v>1.0000000000000002</v>
      </c>
      <c r="AY966" s="120">
        <f>SUMPRODUCT(AN966:AW966,幕後結果_最佳化!$Z$1005:$AI$1005)</f>
        <v>7.7482413798557637E-2</v>
      </c>
      <c r="AZ966" s="120">
        <f>(SUMPRODUCT(AN966:AW966,MMULT(AN966:AW966,幕後結果!$AB$9:$AK$18)))*252</f>
        <v>2.5452150916047557E-2</v>
      </c>
      <c r="BA966" s="120">
        <f t="shared" si="207"/>
        <v>0.15953730258484239</v>
      </c>
      <c r="BB966" s="115">
        <f t="shared" si="208"/>
        <v>0.21676694565000942</v>
      </c>
      <c r="BC966" s="53"/>
      <c r="BD966" s="53"/>
    </row>
    <row r="967" spans="1:56">
      <c r="A967" s="88">
        <v>966</v>
      </c>
      <c r="B967" s="116">
        <v>0.24358966851125419</v>
      </c>
      <c r="C967" s="116">
        <v>0.59837485004405311</v>
      </c>
      <c r="D967" s="116">
        <v>0.31543296805115961</v>
      </c>
      <c r="E967" s="116">
        <v>0.94412400787245399</v>
      </c>
      <c r="F967" s="116">
        <v>2.124646866689428E-2</v>
      </c>
      <c r="G967" s="116">
        <v>0.63217968722769879</v>
      </c>
      <c r="H967" s="116">
        <v>0.88041550742827512</v>
      </c>
      <c r="I967" s="116">
        <v>0.11158986332949894</v>
      </c>
      <c r="J967" s="116">
        <v>0.96002505890493262</v>
      </c>
      <c r="K967" s="97">
        <v>0.51952310415824021</v>
      </c>
      <c r="L967" s="98"/>
      <c r="M967" s="99">
        <v>966</v>
      </c>
      <c r="N967" s="119">
        <v>-0.69480209193581122</v>
      </c>
      <c r="O967" s="119">
        <v>0.24914283037579438</v>
      </c>
      <c r="P967" s="119">
        <v>-0.48050839377763749</v>
      </c>
      <c r="Q967" s="119">
        <v>1.5903675328094358</v>
      </c>
      <c r="R967" s="119">
        <v>-2.0286599547840529</v>
      </c>
      <c r="S967" s="119">
        <v>0.33763186570415626</v>
      </c>
      <c r="T967" s="119">
        <v>1.1770664490809186</v>
      </c>
      <c r="U967" s="116">
        <v>-1.2181164417541559</v>
      </c>
      <c r="V967" s="116">
        <v>1.7509769403288016</v>
      </c>
      <c r="W967" s="91">
        <v>4.8956714110720063E-2</v>
      </c>
      <c r="X967" s="53"/>
      <c r="Y967" s="92">
        <v>966</v>
      </c>
      <c r="Z967" s="116">
        <f>(幕後結果!$AB$2+幕後結果!$AB$4*幕後結果_最佳化!$N1968)*12/3</f>
        <v>-0.85305613330473362</v>
      </c>
      <c r="AA967" s="116">
        <f>(幕後結果!$AC$2+幕後結果!$AC$4*幕後結果_最佳化!$O1968)*12/3</f>
        <v>0.5026426597296737</v>
      </c>
      <c r="AB967" s="116">
        <f>(幕後結果!$AD$2+幕後結果!$AD$4*幕後結果_最佳化!$P1968)*12/3</f>
        <v>-0.45541787980760429</v>
      </c>
      <c r="AC967" s="116">
        <f>(幕後結果!$AE$2+幕後結果!$AE$4*幕後結果_最佳化!$Q1968)*12/3</f>
        <v>1.0823922797986378</v>
      </c>
      <c r="AD967" s="116">
        <f>(幕後結果!$AF$2+幕後結果!$AF$4*幕後結果_最佳化!$R1968)*12/3</f>
        <v>-1.7059875059899816</v>
      </c>
      <c r="AE967" s="116">
        <f>(幕後結果!$AG$2+幕後結果!$AG$4*幕後結果_最佳化!$S1968)*12/3</f>
        <v>1.1363522351293156</v>
      </c>
      <c r="AF967" s="116">
        <f>(幕後結果!$AH$2+幕後結果!$AH$4*幕後結果_最佳化!$T1968)*12/3</f>
        <v>0.41493546363376854</v>
      </c>
      <c r="AG967" s="116">
        <f>(幕後結果!$AI$2+幕後結果!$AI$4*幕後結果_最佳化!$U1968)*12/3</f>
        <v>-0.49942194638591436</v>
      </c>
      <c r="AH967" s="116">
        <f>(幕後結果!$AJ$2+幕後結果!$AJ$4*幕後結果_最佳化!$V1968)*12/3</f>
        <v>0.1114687180069126</v>
      </c>
      <c r="AI967" s="93">
        <f>(幕後結果!$AK$2+幕後結果!$AK$4*幕後結果_最佳化!$W1968)*12/3</f>
        <v>0.28535062642921744</v>
      </c>
      <c r="AJ967" s="53"/>
      <c r="AK967" s="53"/>
      <c r="AL967" s="53"/>
      <c r="AM967" s="101">
        <v>966</v>
      </c>
      <c r="AN967" s="120">
        <f t="shared" si="196"/>
        <v>0.13865592961876685</v>
      </c>
      <c r="AO967" s="120">
        <f t="shared" si="197"/>
        <v>3.6032435633095952E-2</v>
      </c>
      <c r="AP967" s="120">
        <f t="shared" si="198"/>
        <v>0.11100883722975434</v>
      </c>
      <c r="AQ967" s="120">
        <f t="shared" si="199"/>
        <v>4.052342972568862E-2</v>
      </c>
      <c r="AR967" s="120">
        <f t="shared" si="200"/>
        <v>0.10940458418358576</v>
      </c>
      <c r="AS967" s="120">
        <f t="shared" si="201"/>
        <v>7.9384280209857258E-2</v>
      </c>
      <c r="AT967" s="120">
        <f t="shared" si="202"/>
        <v>9.8692601811952857E-2</v>
      </c>
      <c r="AU967" s="120">
        <f t="shared" si="203"/>
        <v>0.12677435843359347</v>
      </c>
      <c r="AV967" s="120">
        <f t="shared" si="204"/>
        <v>0.18777318639070473</v>
      </c>
      <c r="AW967" s="120">
        <f t="shared" si="205"/>
        <v>7.1750356763000164E-2</v>
      </c>
      <c r="AX967" s="120">
        <f t="shared" si="206"/>
        <v>1</v>
      </c>
      <c r="AY967" s="120">
        <f>SUMPRODUCT(AN967:AW967,幕後結果_最佳化!$Z$1005:$AI$1005)</f>
        <v>1.787430214141205E-2</v>
      </c>
      <c r="AZ967" s="120">
        <f>(SUMPRODUCT(AN967:AW967,MMULT(AN967:AW967,幕後結果!$AB$9:$AK$18)))*252</f>
        <v>3.1864716400444137E-2</v>
      </c>
      <c r="BA967" s="120">
        <f t="shared" si="207"/>
        <v>0.17850690855102538</v>
      </c>
      <c r="BB967" s="115">
        <f t="shared" si="208"/>
        <v>-0.1401945620016968</v>
      </c>
      <c r="BC967" s="53"/>
      <c r="BD967" s="53"/>
    </row>
    <row r="968" spans="1:56">
      <c r="A968" s="88">
        <v>967</v>
      </c>
      <c r="B968" s="116">
        <v>0.76802584351209036</v>
      </c>
      <c r="C968" s="116">
        <v>0.62159608602989702</v>
      </c>
      <c r="D968" s="116">
        <v>0.17853502785334907</v>
      </c>
      <c r="E968" s="116">
        <v>0.31722146353288494</v>
      </c>
      <c r="F968" s="116">
        <v>0.88451430523041452</v>
      </c>
      <c r="G968" s="116">
        <v>0.50518383327422045</v>
      </c>
      <c r="H968" s="116">
        <v>0.63947965260987139</v>
      </c>
      <c r="I968" s="116">
        <v>0.90299831708398481</v>
      </c>
      <c r="J968" s="116">
        <v>0.1366219068861656</v>
      </c>
      <c r="K968" s="97">
        <v>0.34952768919948185</v>
      </c>
      <c r="L968" s="98"/>
      <c r="M968" s="99">
        <v>967</v>
      </c>
      <c r="N968" s="119">
        <v>0.73236090707371182</v>
      </c>
      <c r="O968" s="119">
        <v>0.3096753786737324</v>
      </c>
      <c r="P968" s="119">
        <v>-0.92096240441994703</v>
      </c>
      <c r="Q968" s="119">
        <v>-0.4754827478855444</v>
      </c>
      <c r="R968" s="119">
        <v>1.1978603458188612</v>
      </c>
      <c r="S968" s="119">
        <v>1.2994308732837242E-2</v>
      </c>
      <c r="T968" s="119">
        <v>0.35706827385467216</v>
      </c>
      <c r="U968" s="116">
        <v>1.2988268270932444</v>
      </c>
      <c r="V968" s="116">
        <v>-1.0956229505437947</v>
      </c>
      <c r="W968" s="91">
        <v>-0.38659592069631982</v>
      </c>
      <c r="X968" s="53"/>
      <c r="Y968" s="92">
        <v>967</v>
      </c>
      <c r="Z968" s="116">
        <f>(幕後結果!$AB$2+幕後結果!$AB$4*幕後結果_最佳化!$N1969)*12/3</f>
        <v>1.43496750755875</v>
      </c>
      <c r="AA968" s="116">
        <f>(幕後結果!$AC$2+幕後結果!$AC$4*幕後結果_最佳化!$O1969)*12/3</f>
        <v>0.47252873295471604</v>
      </c>
      <c r="AB968" s="116">
        <f>(幕後結果!$AD$2+幕後結果!$AD$4*幕後結果_最佳化!$P1969)*12/3</f>
        <v>-0.50622302150073872</v>
      </c>
      <c r="AC968" s="116">
        <f>(幕後結果!$AE$2+幕後結果!$AE$4*幕後結果_最佳化!$Q1969)*12/3</f>
        <v>-0.27798135252879491</v>
      </c>
      <c r="AD968" s="116">
        <f>(幕後結果!$AF$2+幕後結果!$AF$4*幕後結果_最佳化!$R1969)*12/3</f>
        <v>0.24330024410551998</v>
      </c>
      <c r="AE968" s="116">
        <f>(幕後結果!$AG$2+幕後結果!$AG$4*幕後結果_最佳化!$S1969)*12/3</f>
        <v>0.42500734021012238</v>
      </c>
      <c r="AF968" s="116">
        <f>(幕後結果!$AH$2+幕後結果!$AH$4*幕後結果_最佳化!$T1969)*12/3</f>
        <v>0.24699269967102103</v>
      </c>
      <c r="AG968" s="116">
        <f>(幕後結果!$AI$2+幕後結果!$AI$4*幕後結果_最佳化!$U1969)*12/3</f>
        <v>0.66563224754198658</v>
      </c>
      <c r="AH968" s="116">
        <f>(幕後結果!$AJ$2+幕後結果!$AJ$4*幕後結果_最佳化!$V1969)*12/3</f>
        <v>-0.32880704562622853</v>
      </c>
      <c r="AI968" s="93">
        <f>(幕後結果!$AK$2+幕後結果!$AK$4*幕後結果_最佳化!$W1969)*12/3</f>
        <v>0.10050971814131393</v>
      </c>
      <c r="AJ968" s="53"/>
      <c r="AK968" s="53"/>
      <c r="AL968" s="53"/>
      <c r="AM968" s="101">
        <v>967</v>
      </c>
      <c r="AN968" s="120">
        <f t="shared" si="196"/>
        <v>0.16157942377493623</v>
      </c>
      <c r="AO968" s="120">
        <f t="shared" si="197"/>
        <v>2.0590225049584562E-2</v>
      </c>
      <c r="AP968" s="120">
        <f t="shared" si="198"/>
        <v>4.4702310665546821E-2</v>
      </c>
      <c r="AQ968" s="120">
        <f t="shared" si="199"/>
        <v>0.14388294578275301</v>
      </c>
      <c r="AR968" s="120">
        <f t="shared" si="200"/>
        <v>0.15918944892219922</v>
      </c>
      <c r="AS968" s="120">
        <f t="shared" si="201"/>
        <v>0.11929762856583907</v>
      </c>
      <c r="AT968" s="120">
        <f t="shared" si="202"/>
        <v>3.439118413826614E-2</v>
      </c>
      <c r="AU968" s="120">
        <f t="shared" si="203"/>
        <v>0.11705699106566986</v>
      </c>
      <c r="AV968" s="120">
        <f t="shared" si="204"/>
        <v>3.4703845742768816E-2</v>
      </c>
      <c r="AW968" s="120">
        <f t="shared" si="205"/>
        <v>0.16460599629243625</v>
      </c>
      <c r="AX968" s="120">
        <f t="shared" si="206"/>
        <v>1</v>
      </c>
      <c r="AY968" s="120">
        <f>SUMPRODUCT(AN968:AW968,幕後結果_最佳化!$Z$1005:$AI$1005)</f>
        <v>8.8229062769546465E-2</v>
      </c>
      <c r="AZ968" s="120">
        <f>(SUMPRODUCT(AN968:AW968,MMULT(AN968:AW968,幕後結果!$AB$9:$AK$18)))*252</f>
        <v>3.6560903421838258E-2</v>
      </c>
      <c r="BA968" s="120">
        <f t="shared" si="207"/>
        <v>0.19120905685097203</v>
      </c>
      <c r="BB968" s="115">
        <f t="shared" si="208"/>
        <v>0.23706545869778464</v>
      </c>
      <c r="BC968" s="53"/>
      <c r="BD968" s="53"/>
    </row>
    <row r="969" spans="1:56">
      <c r="A969" s="88">
        <v>968</v>
      </c>
      <c r="B969" s="116">
        <v>0.49919187092795259</v>
      </c>
      <c r="C969" s="116">
        <v>0.29616175905975384</v>
      </c>
      <c r="D969" s="116">
        <v>8.5142222203955509E-2</v>
      </c>
      <c r="E969" s="116">
        <v>0.91601065067803211</v>
      </c>
      <c r="F969" s="116">
        <v>0.66185673364236308</v>
      </c>
      <c r="G969" s="116">
        <v>0.16782318136429919</v>
      </c>
      <c r="H969" s="116">
        <v>0.43965066358729232</v>
      </c>
      <c r="I969" s="116">
        <v>0.36898455693996679</v>
      </c>
      <c r="J969" s="116">
        <v>0.50244945476967695</v>
      </c>
      <c r="K969" s="97">
        <v>0.50181493845319047</v>
      </c>
      <c r="L969" s="98"/>
      <c r="M969" s="99">
        <v>968</v>
      </c>
      <c r="N969" s="119">
        <v>-2.0256805669012904E-3</v>
      </c>
      <c r="O969" s="119">
        <v>-0.53547199451756167</v>
      </c>
      <c r="P969" s="119">
        <v>-1.3712904087080211</v>
      </c>
      <c r="Q969" s="119">
        <v>1.3787277875146042</v>
      </c>
      <c r="R969" s="119">
        <v>0.41753581584326732</v>
      </c>
      <c r="S969" s="119">
        <v>-0.9628030641673524</v>
      </c>
      <c r="T969" s="119">
        <v>-0.15185496728890502</v>
      </c>
      <c r="U969" s="116">
        <v>-0.33454397411649095</v>
      </c>
      <c r="V969" s="116">
        <v>6.1399111604666136E-3</v>
      </c>
      <c r="W969" s="91">
        <v>4.5493917365339613E-3</v>
      </c>
      <c r="X969" s="53"/>
      <c r="Y969" s="92">
        <v>968</v>
      </c>
      <c r="Z969" s="116">
        <f>(幕後結果!$AB$2+幕後結果!$AB$4*幕後結果_最佳化!$N1970)*12/3</f>
        <v>0.25760102929317003</v>
      </c>
      <c r="AA969" s="116">
        <f>(幕後結果!$AC$2+幕後結果!$AC$4*幕後結果_最佳化!$O1970)*12/3</f>
        <v>-9.5963955103266496E-2</v>
      </c>
      <c r="AB969" s="116">
        <f>(幕後結果!$AD$2+幕後結果!$AD$4*幕後結果_最佳化!$P1970)*12/3</f>
        <v>-1.0563309269105123</v>
      </c>
      <c r="AC969" s="116">
        <f>(幕後結果!$AE$2+幕後結果!$AE$4*幕後結果_最佳化!$Q1970)*12/3</f>
        <v>0.86861400735848449</v>
      </c>
      <c r="AD969" s="116">
        <f>(幕後結果!$AF$2+幕後結果!$AF$4*幕後結果_最佳化!$R1970)*12/3</f>
        <v>-0.34103899132829968</v>
      </c>
      <c r="AE969" s="116">
        <f>(幕後結果!$AG$2+幕後結果!$AG$4*幕後結果_最佳化!$S1970)*12/3</f>
        <v>0.15930034917336183</v>
      </c>
      <c r="AF969" s="116">
        <f>(幕後結果!$AH$2+幕後結果!$AH$4*幕後結果_最佳化!$T1970)*12/3</f>
        <v>-0.15939610995543646</v>
      </c>
      <c r="AG969" s="116">
        <f>(幕後結果!$AI$2+幕後結果!$AI$4*幕後結果_最佳化!$U1970)*12/3</f>
        <v>-0.17231341732865965</v>
      </c>
      <c r="AH969" s="116">
        <f>(幕後結果!$AJ$2+幕後結果!$AJ$4*幕後結果_最佳化!$V1970)*12/3</f>
        <v>-0.51709022435851026</v>
      </c>
      <c r="AI969" s="93">
        <f>(幕後結果!$AK$2+幕後結果!$AK$4*幕後結果_最佳化!$W1970)*12/3</f>
        <v>1.8066502296678444E-2</v>
      </c>
      <c r="AJ969" s="53"/>
      <c r="AK969" s="53"/>
      <c r="AL969" s="53"/>
      <c r="AM969" s="101">
        <v>968</v>
      </c>
      <c r="AN969" s="120">
        <f t="shared" si="196"/>
        <v>0.13546015068394515</v>
      </c>
      <c r="AO969" s="120">
        <f t="shared" si="197"/>
        <v>0.16838333547107995</v>
      </c>
      <c r="AP969" s="120">
        <f t="shared" si="198"/>
        <v>6.3450108731884572E-2</v>
      </c>
      <c r="AQ969" s="120">
        <f t="shared" si="199"/>
        <v>2.5184126469603579E-2</v>
      </c>
      <c r="AR969" s="120">
        <f t="shared" si="200"/>
        <v>0.15042696063577213</v>
      </c>
      <c r="AS969" s="120">
        <f t="shared" si="201"/>
        <v>0.1474540524514549</v>
      </c>
      <c r="AT969" s="120">
        <f t="shared" si="202"/>
        <v>5.3979704033540243E-2</v>
      </c>
      <c r="AU969" s="120">
        <f t="shared" si="203"/>
        <v>2.7370623220867217E-2</v>
      </c>
      <c r="AV969" s="120">
        <f t="shared" si="204"/>
        <v>8.248172583087833E-2</v>
      </c>
      <c r="AW969" s="120">
        <f t="shared" si="205"/>
        <v>0.14580921247097403</v>
      </c>
      <c r="AX969" s="120">
        <f t="shared" si="206"/>
        <v>1.0000000000000002</v>
      </c>
      <c r="AY969" s="120">
        <f>SUMPRODUCT(AN969:AW969,幕後結果_最佳化!$Z$1005:$AI$1005)</f>
        <v>0.1168805968107878</v>
      </c>
      <c r="AZ969" s="120">
        <f>(SUMPRODUCT(AN969:AW969,MMULT(AN969:AW969,幕後結果!$AB$9:$AK$18)))*252</f>
        <v>2.9549322987030301E-2</v>
      </c>
      <c r="BA969" s="120">
        <f t="shared" si="207"/>
        <v>0.17189916517258105</v>
      </c>
      <c r="BB969" s="115">
        <f t="shared" si="208"/>
        <v>0.43037205408481038</v>
      </c>
      <c r="BC969" s="53"/>
      <c r="BD969" s="53"/>
    </row>
    <row r="970" spans="1:56">
      <c r="A970" s="88">
        <v>969</v>
      </c>
      <c r="B970" s="116">
        <v>0.68302142805085908</v>
      </c>
      <c r="C970" s="116">
        <v>0.74633074553359657</v>
      </c>
      <c r="D970" s="116">
        <v>3.1116082290024938E-2</v>
      </c>
      <c r="E970" s="116">
        <v>7.3180105845001231E-2</v>
      </c>
      <c r="F970" s="116">
        <v>0.72223906292632956</v>
      </c>
      <c r="G970" s="116">
        <v>0.54936176588623198</v>
      </c>
      <c r="H970" s="116">
        <v>0.95709037807620301</v>
      </c>
      <c r="I970" s="116">
        <v>0.50335927631117094</v>
      </c>
      <c r="J970" s="116">
        <v>0.42670820172638946</v>
      </c>
      <c r="K970" s="97">
        <v>0.90023809194455295</v>
      </c>
      <c r="L970" s="98"/>
      <c r="M970" s="99">
        <v>969</v>
      </c>
      <c r="N970" s="119">
        <v>0.47616456251048755</v>
      </c>
      <c r="O970" s="119">
        <v>0.66298757942661779</v>
      </c>
      <c r="P970" s="119">
        <v>-1.8646379862348219</v>
      </c>
      <c r="Q970" s="119">
        <v>-1.4525087007017627</v>
      </c>
      <c r="R970" s="119">
        <v>0.58950602125834795</v>
      </c>
      <c r="S970" s="119">
        <v>0.12404901266857359</v>
      </c>
      <c r="T970" s="119">
        <v>1.7178759530473373</v>
      </c>
      <c r="U970" s="116">
        <v>8.4205564938301825E-3</v>
      </c>
      <c r="V970" s="116">
        <v>-0.184761121340944</v>
      </c>
      <c r="W970" s="91">
        <v>1.2829094088505886</v>
      </c>
      <c r="X970" s="53"/>
      <c r="Y970" s="92">
        <v>969</v>
      </c>
      <c r="Z970" s="116">
        <f>(幕後結果!$AB$2+幕後結果!$AB$4*幕後結果_最佳化!$N1971)*12/3</f>
        <v>1.0242342602209997</v>
      </c>
      <c r="AA970" s="116">
        <f>(幕後結果!$AC$2+幕後結果!$AC$4*幕後結果_最佳化!$O1971)*12/3</f>
        <v>0.73920803001527302</v>
      </c>
      <c r="AB970" s="116">
        <f>(幕後結果!$AD$2+幕後結果!$AD$4*幕後結果_最佳化!$P1971)*12/3</f>
        <v>-1.2626398196237847</v>
      </c>
      <c r="AC970" s="116">
        <f>(幕後結果!$AE$2+幕後結果!$AE$4*幕後結果_最佳化!$Q1971)*12/3</f>
        <v>-1.1364240071933671</v>
      </c>
      <c r="AD970" s="116">
        <f>(幕後結果!$AF$2+幕後結果!$AF$4*幕後結果_最佳化!$R1971)*12/3</f>
        <v>-0.26056116238635663</v>
      </c>
      <c r="AE970" s="116">
        <f>(幕後結果!$AG$2+幕後結果!$AG$4*幕後結果_最佳化!$S1971)*12/3</f>
        <v>0.1995676575145863</v>
      </c>
      <c r="AF970" s="116">
        <f>(幕後結果!$AH$2+幕後結果!$AH$4*幕後結果_最佳化!$T1971)*12/3</f>
        <v>0.80163434378807308</v>
      </c>
      <c r="AG970" s="116">
        <f>(幕後結果!$AI$2+幕後結果!$AI$4*幕後結果_最佳化!$U1971)*12/3</f>
        <v>9.3110754963764933E-2</v>
      </c>
      <c r="AH970" s="116">
        <f>(幕後結果!$AJ$2+幕後結果!$AJ$4*幕後結果_最佳化!$V1971)*12/3</f>
        <v>-0.26713724193425731</v>
      </c>
      <c r="AI970" s="93">
        <f>(幕後結果!$AK$2+幕後結果!$AK$4*幕後結果_最佳化!$W1971)*12/3</f>
        <v>0.73783477378011553</v>
      </c>
      <c r="AJ970" s="53"/>
      <c r="AK970" s="53"/>
      <c r="AL970" s="53"/>
      <c r="AM970" s="101">
        <v>969</v>
      </c>
      <c r="AN970" s="120">
        <f t="shared" si="196"/>
        <v>0.10395311207061776</v>
      </c>
      <c r="AO970" s="120">
        <f t="shared" si="197"/>
        <v>0.10005093982869906</v>
      </c>
      <c r="AP970" s="120">
        <f t="shared" si="198"/>
        <v>3.6514034843946044E-3</v>
      </c>
      <c r="AQ970" s="120">
        <f t="shared" si="199"/>
        <v>0.1072349838465318</v>
      </c>
      <c r="AR970" s="120">
        <f t="shared" si="200"/>
        <v>7.8166091433199344E-2</v>
      </c>
      <c r="AS970" s="120">
        <f t="shared" si="201"/>
        <v>4.8843810572189216E-3</v>
      </c>
      <c r="AT970" s="120">
        <f t="shared" si="202"/>
        <v>0.11714837345209422</v>
      </c>
      <c r="AU970" s="120">
        <f t="shared" si="203"/>
        <v>0.21921375120654341</v>
      </c>
      <c r="AV970" s="120">
        <f t="shared" si="204"/>
        <v>7.8158825169314633E-2</v>
      </c>
      <c r="AW970" s="120">
        <f t="shared" si="205"/>
        <v>0.18753813845138609</v>
      </c>
      <c r="AX970" s="120">
        <f t="shared" si="206"/>
        <v>0.99999999999999989</v>
      </c>
      <c r="AY970" s="120">
        <f>SUMPRODUCT(AN970:AW970,幕後結果_最佳化!$Z$1005:$AI$1005)</f>
        <v>6.3268310342407652E-2</v>
      </c>
      <c r="AZ970" s="120">
        <f>(SUMPRODUCT(AN970:AW970,MMULT(AN970:AW970,幕後結果!$AB$9:$AK$18)))*252</f>
        <v>2.4630217019024053E-2</v>
      </c>
      <c r="BA970" s="120">
        <f t="shared" si="207"/>
        <v>0.15694017018922865</v>
      </c>
      <c r="BB970" s="115">
        <f t="shared" si="208"/>
        <v>0.12978391904283534</v>
      </c>
      <c r="BC970" s="53"/>
      <c r="BD970" s="53"/>
    </row>
    <row r="971" spans="1:56">
      <c r="A971" s="88">
        <v>970</v>
      </c>
      <c r="B971" s="116">
        <v>0.89075254550536731</v>
      </c>
      <c r="C971" s="116">
        <v>1.9096282231513273E-2</v>
      </c>
      <c r="D971" s="116">
        <v>0.93190295824064617</v>
      </c>
      <c r="E971" s="116">
        <v>8.1792084439510804E-2</v>
      </c>
      <c r="F971" s="116">
        <v>0.79237434264782491</v>
      </c>
      <c r="G971" s="116">
        <v>0.6922926847748232</v>
      </c>
      <c r="H971" s="116">
        <v>3.0416338428658429E-2</v>
      </c>
      <c r="I971" s="116">
        <v>0.36872208892197711</v>
      </c>
      <c r="J971" s="116">
        <v>0.20828559613969744</v>
      </c>
      <c r="K971" s="97">
        <v>6.0199156632144257E-2</v>
      </c>
      <c r="L971" s="98"/>
      <c r="M971" s="99">
        <v>970</v>
      </c>
      <c r="N971" s="119">
        <v>1.2305401302991001</v>
      </c>
      <c r="O971" s="119">
        <v>-2.0727820846638516</v>
      </c>
      <c r="P971" s="119">
        <v>1.4901146852942215</v>
      </c>
      <c r="Q971" s="119">
        <v>-1.3931178079514261</v>
      </c>
      <c r="R971" s="119">
        <v>0.81468731757073165</v>
      </c>
      <c r="S971" s="119">
        <v>0.50235954535154326</v>
      </c>
      <c r="T971" s="119">
        <v>-1.874709662625905</v>
      </c>
      <c r="U971" s="116">
        <v>-0.33523983104916688</v>
      </c>
      <c r="V971" s="116">
        <v>-0.81238423000836457</v>
      </c>
      <c r="W971" s="91">
        <v>-1.5531039053647324</v>
      </c>
      <c r="X971" s="53"/>
      <c r="Y971" s="92">
        <v>970</v>
      </c>
      <c r="Z971" s="116">
        <f>(幕後結果!$AB$2+幕後結果!$AB$4*幕後結果_最佳化!$N1972)*12/3</f>
        <v>2.2336470143269107</v>
      </c>
      <c r="AA971" s="116">
        <f>(幕後結果!$AC$2+幕後結果!$AC$4*幕後結果_最佳化!$O1972)*12/3</f>
        <v>-1.2623936303001604</v>
      </c>
      <c r="AB971" s="116">
        <f>(幕後結果!$AD$2+幕後結果!$AD$4*幕後結果_最佳化!$P1972)*12/3</f>
        <v>1.297641579473888</v>
      </c>
      <c r="AC971" s="116">
        <f>(幕後結果!$AE$2+幕後結果!$AE$4*幕後結果_最佳化!$Q1972)*12/3</f>
        <v>-0.70392036667364399</v>
      </c>
      <c r="AD971" s="116">
        <f>(幕後結果!$AF$2+幕後結果!$AF$4*幕後結果_最佳化!$R1972)*12/3</f>
        <v>0.4220132187018284</v>
      </c>
      <c r="AE971" s="116">
        <f>(幕後結果!$AG$2+幕後結果!$AG$4*幕後結果_最佳化!$S1972)*12/3</f>
        <v>0.53801030351410495</v>
      </c>
      <c r="AF971" s="116">
        <f>(幕後結果!$AH$2+幕後結果!$AH$4*幕後結果_最佳化!$T1972)*12/3</f>
        <v>-0.9204836079398464</v>
      </c>
      <c r="AG971" s="116">
        <f>(幕後結果!$AI$2+幕後結果!$AI$4*幕後結果_最佳化!$U1972)*12/3</f>
        <v>-0.24759376441144179</v>
      </c>
      <c r="AH971" s="116">
        <f>(幕後結果!$AJ$2+幕後結果!$AJ$4*幕後結果_最佳化!$V1972)*12/3</f>
        <v>-0.63554410774257208</v>
      </c>
      <c r="AI971" s="93">
        <f>(幕後結果!$AK$2+幕後結果!$AK$4*幕後結果_最佳化!$W1972)*12/3</f>
        <v>-0.44261271238259309</v>
      </c>
      <c r="AJ971" s="53"/>
      <c r="AK971" s="53"/>
      <c r="AL971" s="53"/>
      <c r="AM971" s="101">
        <v>970</v>
      </c>
      <c r="AN971" s="120">
        <f t="shared" si="196"/>
        <v>0.16789754507983751</v>
      </c>
      <c r="AO971" s="120">
        <f t="shared" si="197"/>
        <v>0.19433083584291358</v>
      </c>
      <c r="AP971" s="120">
        <f t="shared" si="198"/>
        <v>0.11942764671462873</v>
      </c>
      <c r="AQ971" s="120">
        <f t="shared" si="199"/>
        <v>3.6620182427046883E-3</v>
      </c>
      <c r="AR971" s="120">
        <f t="shared" si="200"/>
        <v>3.4861184120603302E-2</v>
      </c>
      <c r="AS971" s="120">
        <f t="shared" si="201"/>
        <v>2.2898910702417178E-2</v>
      </c>
      <c r="AT971" s="120">
        <f t="shared" si="202"/>
        <v>0.1545026072850452</v>
      </c>
      <c r="AU971" s="120">
        <f t="shared" si="203"/>
        <v>4.1912442072870967E-2</v>
      </c>
      <c r="AV971" s="120">
        <f t="shared" si="204"/>
        <v>0.14304494392925979</v>
      </c>
      <c r="AW971" s="120">
        <f t="shared" si="205"/>
        <v>0.11746186600971914</v>
      </c>
      <c r="AX971" s="120">
        <f t="shared" si="206"/>
        <v>1.0000000000000002</v>
      </c>
      <c r="AY971" s="120">
        <f>SUMPRODUCT(AN971:AW971,幕後結果_最佳化!$Z$1005:$AI$1005)</f>
        <v>9.267114669494575E-2</v>
      </c>
      <c r="AZ971" s="120">
        <f>(SUMPRODUCT(AN971:AW971,MMULT(AN971:AW971,幕後結果!$AB$9:$AK$18)))*252</f>
        <v>3.4593235135223548E-2</v>
      </c>
      <c r="BA971" s="120">
        <f t="shared" si="207"/>
        <v>0.18599256741930187</v>
      </c>
      <c r="BB971" s="115">
        <f t="shared" si="208"/>
        <v>0.2675975034138951</v>
      </c>
      <c r="BC971" s="53"/>
      <c r="BD971" s="53"/>
    </row>
    <row r="972" spans="1:56">
      <c r="A972" s="88">
        <v>971</v>
      </c>
      <c r="B972" s="116">
        <v>0.76357962412954472</v>
      </c>
      <c r="C972" s="116">
        <v>0.97960187420335232</v>
      </c>
      <c r="D972" s="116">
        <v>0.64767332407640898</v>
      </c>
      <c r="E972" s="116">
        <v>0.84627308141344004</v>
      </c>
      <c r="F972" s="116">
        <v>0.20003462090293755</v>
      </c>
      <c r="G972" s="116">
        <v>1.8861307830652096E-2</v>
      </c>
      <c r="H972" s="116">
        <v>0.43196093465809504</v>
      </c>
      <c r="I972" s="116">
        <v>0.82249712200493175</v>
      </c>
      <c r="J972" s="116">
        <v>0.6005577294763409</v>
      </c>
      <c r="K972" s="97">
        <v>0.66188615184702115</v>
      </c>
      <c r="L972" s="98"/>
      <c r="M972" s="99">
        <v>971</v>
      </c>
      <c r="N972" s="119">
        <v>0.71786464090024904</v>
      </c>
      <c r="O972" s="119">
        <v>2.0455948194213764</v>
      </c>
      <c r="P972" s="119">
        <v>0.37904647560856769</v>
      </c>
      <c r="Q972" s="119">
        <v>1.0205792233358484</v>
      </c>
      <c r="R972" s="119">
        <v>-0.84149757710751061</v>
      </c>
      <c r="S972" s="119">
        <v>-2.077856092176781</v>
      </c>
      <c r="T972" s="119">
        <v>-0.17138395609747353</v>
      </c>
      <c r="U972" s="116">
        <v>0.92492339561786097</v>
      </c>
      <c r="V972" s="116">
        <v>0.25479098165655606</v>
      </c>
      <c r="W972" s="91">
        <v>0.41761627398726325</v>
      </c>
      <c r="X972" s="53"/>
      <c r="Y972" s="92">
        <v>971</v>
      </c>
      <c r="Z972" s="116">
        <f>(幕後結果!$AB$2+幕後結果!$AB$4*幕後結果_最佳化!$N1973)*12/3</f>
        <v>1.4117271350630005</v>
      </c>
      <c r="AA972" s="116">
        <f>(幕後結果!$AC$2+幕後結果!$AC$4*幕後結果_最佳化!$O1973)*12/3</f>
        <v>1.7186798069836684</v>
      </c>
      <c r="AB972" s="116">
        <f>(幕後結果!$AD$2+幕後結果!$AD$4*幕後結果_最佳化!$P1973)*12/3</f>
        <v>0.60885105765084913</v>
      </c>
      <c r="AC972" s="116">
        <f>(幕後結果!$AE$2+幕後結果!$AE$4*幕後結果_最佳化!$Q1973)*12/3</f>
        <v>1.0893708013315742</v>
      </c>
      <c r="AD972" s="116">
        <f>(幕後結果!$AF$2+幕後結果!$AF$4*幕後結果_最佳化!$R1973)*12/3</f>
        <v>-0.73833394219039239</v>
      </c>
      <c r="AE972" s="116">
        <f>(幕後結果!$AG$2+幕後結果!$AG$4*幕後結果_最佳化!$S1973)*12/3</f>
        <v>-0.15892409459906875</v>
      </c>
      <c r="AF972" s="116">
        <f>(幕後結果!$AH$2+幕後結果!$AH$4*幕後結果_最佳化!$T1973)*12/3</f>
        <v>0.13760717535443556</v>
      </c>
      <c r="AG972" s="116">
        <f>(幕後結果!$AI$2+幕後結果!$AI$4*幕後結果_最佳化!$U1973)*12/3</f>
        <v>0.37054228774744508</v>
      </c>
      <c r="AH972" s="116">
        <f>(幕後結果!$AJ$2+幕後結果!$AJ$4*幕後結果_最佳化!$V1973)*12/3</f>
        <v>8.4304266936792382E-2</v>
      </c>
      <c r="AI972" s="93">
        <f>(幕後結果!$AK$2+幕後結果!$AK$4*幕後結果_最佳化!$W1973)*12/3</f>
        <v>0.48919747407023012</v>
      </c>
      <c r="AJ972" s="53"/>
      <c r="AK972" s="53"/>
      <c r="AL972" s="53"/>
      <c r="AM972" s="101">
        <v>971</v>
      </c>
      <c r="AN972" s="120">
        <f t="shared" si="196"/>
        <v>0.11659562062957507</v>
      </c>
      <c r="AO972" s="120">
        <f t="shared" si="197"/>
        <v>9.99931254996997E-2</v>
      </c>
      <c r="AP972" s="120">
        <f t="shared" si="198"/>
        <v>0.13245373680605932</v>
      </c>
      <c r="AQ972" s="120">
        <f t="shared" si="199"/>
        <v>2.305835910159831E-2</v>
      </c>
      <c r="AR972" s="120">
        <f t="shared" si="200"/>
        <v>0.1106728058611514</v>
      </c>
      <c r="AS972" s="120">
        <f t="shared" si="201"/>
        <v>0.14530244899756983</v>
      </c>
      <c r="AT972" s="120">
        <f t="shared" si="202"/>
        <v>6.3323779085701706E-2</v>
      </c>
      <c r="AU972" s="120">
        <f t="shared" si="203"/>
        <v>9.3421902736381818E-2</v>
      </c>
      <c r="AV972" s="120">
        <f t="shared" si="204"/>
        <v>3.1663199656725351E-2</v>
      </c>
      <c r="AW972" s="120">
        <f t="shared" si="205"/>
        <v>0.18351502162553748</v>
      </c>
      <c r="AX972" s="120">
        <f t="shared" si="206"/>
        <v>1</v>
      </c>
      <c r="AY972" s="120">
        <f>SUMPRODUCT(AN972:AW972,幕後結果_最佳化!$Z$1005:$AI$1005)</f>
        <v>0.13359658072759856</v>
      </c>
      <c r="AZ972" s="120">
        <f>(SUMPRODUCT(AN972:AW972,MMULT(AN972:AW972,幕後結果!$AB$9:$AK$18)))*252</f>
        <v>2.8766223130337103E-2</v>
      </c>
      <c r="BA972" s="120">
        <f t="shared" si="207"/>
        <v>0.16960608223273452</v>
      </c>
      <c r="BB972" s="115">
        <f t="shared" si="208"/>
        <v>0.53474839777941541</v>
      </c>
      <c r="BC972" s="53"/>
      <c r="BD972" s="53"/>
    </row>
    <row r="973" spans="1:56">
      <c r="A973" s="88">
        <v>972</v>
      </c>
      <c r="B973" s="116">
        <v>0.36535416251762576</v>
      </c>
      <c r="C973" s="116">
        <v>0.10571158384375079</v>
      </c>
      <c r="D973" s="116">
        <v>0.77136195740562052</v>
      </c>
      <c r="E973" s="116">
        <v>7.1415178449702355E-2</v>
      </c>
      <c r="F973" s="116">
        <v>0.14674043642452506</v>
      </c>
      <c r="G973" s="116">
        <v>0.74556883149708564</v>
      </c>
      <c r="H973" s="116">
        <v>0.16017275855676338</v>
      </c>
      <c r="I973" s="116">
        <v>0.18804121984278321</v>
      </c>
      <c r="J973" s="116">
        <v>0.24780599691923233</v>
      </c>
      <c r="K973" s="97">
        <v>0.56398247178850514</v>
      </c>
      <c r="L973" s="98"/>
      <c r="M973" s="99">
        <v>972</v>
      </c>
      <c r="N973" s="119">
        <v>-0.3441834537070762</v>
      </c>
      <c r="O973" s="119">
        <v>-1.2496616620969616</v>
      </c>
      <c r="P973" s="119">
        <v>0.74333962818126575</v>
      </c>
      <c r="Q973" s="119">
        <v>-1.4653320113367982</v>
      </c>
      <c r="R973" s="119">
        <v>-1.0505161431951666</v>
      </c>
      <c r="S973" s="119">
        <v>0.66061018287644535</v>
      </c>
      <c r="T973" s="119">
        <v>-0.99374810402911906</v>
      </c>
      <c r="U973" s="116">
        <v>-0.88513756777245789</v>
      </c>
      <c r="V973" s="116">
        <v>-0.68141016319286585</v>
      </c>
      <c r="W973" s="91">
        <v>0.1610740779618054</v>
      </c>
      <c r="X973" s="53"/>
      <c r="Y973" s="92">
        <v>972</v>
      </c>
      <c r="Z973" s="116">
        <f>(幕後結果!$AB$2+幕後結果!$AB$4*幕後結果_最佳化!$N1974)*12/3</f>
        <v>-0.29094533464230721</v>
      </c>
      <c r="AA973" s="116">
        <f>(幕後結果!$AC$2+幕後結果!$AC$4*幕後結果_最佳化!$O1974)*12/3</f>
        <v>-0.59071500661755849</v>
      </c>
      <c r="AB973" s="116">
        <f>(幕後結果!$AD$2+幕後結果!$AD$4*幕後結果_最佳化!$P1974)*12/3</f>
        <v>0.46067160769620347</v>
      </c>
      <c r="AC973" s="116">
        <f>(幕後結果!$AE$2+幕後結果!$AE$4*幕後結果_最佳化!$Q1974)*12/3</f>
        <v>-1.040320515703604</v>
      </c>
      <c r="AD973" s="116">
        <f>(幕後結果!$AF$2+幕後結果!$AF$4*幕後結果_最佳化!$R1974)*12/3</f>
        <v>-0.96372740425946113</v>
      </c>
      <c r="AE973" s="116">
        <f>(幕後結果!$AG$2+幕後結果!$AG$4*幕後結果_最佳化!$S1974)*12/3</f>
        <v>0.52135330063910668</v>
      </c>
      <c r="AF973" s="116">
        <f>(幕後結果!$AH$2+幕後結果!$AH$4*幕後結果_最佳化!$T1974)*12/3</f>
        <v>-0.69975668572548833</v>
      </c>
      <c r="AG973" s="116">
        <f>(幕後結果!$AI$2+幕後結果!$AI$4*幕後結果_最佳化!$U1974)*12/3</f>
        <v>-0.5847653810190605</v>
      </c>
      <c r="AH973" s="116">
        <f>(幕後結果!$AJ$2+幕後結果!$AJ$4*幕後結果_最佳化!$V1974)*12/3</f>
        <v>-1.0805082870843434</v>
      </c>
      <c r="AI973" s="93">
        <f>(幕後結果!$AK$2+幕後結果!$AK$4*幕後結果_最佳化!$W1974)*12/3</f>
        <v>-7.9123766055246181E-2</v>
      </c>
      <c r="AJ973" s="53"/>
      <c r="AK973" s="53"/>
      <c r="AL973" s="53"/>
      <c r="AM973" s="101">
        <v>972</v>
      </c>
      <c r="AN973" s="120">
        <f t="shared" si="196"/>
        <v>7.7698480238837042E-3</v>
      </c>
      <c r="AO973" s="120">
        <f t="shared" si="197"/>
        <v>0.15767137560762429</v>
      </c>
      <c r="AP973" s="120">
        <f t="shared" si="198"/>
        <v>0.15576213158069516</v>
      </c>
      <c r="AQ973" s="120">
        <f t="shared" si="199"/>
        <v>0.10100349879327625</v>
      </c>
      <c r="AR973" s="120">
        <f t="shared" si="200"/>
        <v>2.9373283152385569E-2</v>
      </c>
      <c r="AS973" s="120">
        <f t="shared" si="201"/>
        <v>4.9031229553430609E-2</v>
      </c>
      <c r="AT973" s="120">
        <f t="shared" si="202"/>
        <v>0.15939274502176187</v>
      </c>
      <c r="AU973" s="120">
        <f t="shared" si="203"/>
        <v>0.18797390152879581</v>
      </c>
      <c r="AV973" s="120">
        <f t="shared" si="204"/>
        <v>2.4198277549864586E-3</v>
      </c>
      <c r="AW973" s="120">
        <f t="shared" si="205"/>
        <v>0.14960215898316026</v>
      </c>
      <c r="AX973" s="120">
        <f t="shared" si="206"/>
        <v>1</v>
      </c>
      <c r="AY973" s="120">
        <f>SUMPRODUCT(AN973:AW973,幕後結果_最佳化!$Z$1005:$AI$1005)</f>
        <v>0.1081314059810021</v>
      </c>
      <c r="AZ973" s="120">
        <f>(SUMPRODUCT(AN973:AW973,MMULT(AN973:AW973,幕後結果!$AB$9:$AK$18)))*252</f>
        <v>1.9784990406372296E-2</v>
      </c>
      <c r="BA973" s="120">
        <f t="shared" si="207"/>
        <v>0.14065912841466172</v>
      </c>
      <c r="BB973" s="115">
        <f t="shared" si="208"/>
        <v>0.46375522666897639</v>
      </c>
      <c r="BC973" s="53"/>
      <c r="BD973" s="53"/>
    </row>
    <row r="974" spans="1:56">
      <c r="A974" s="88">
        <v>973</v>
      </c>
      <c r="B974" s="116">
        <v>0.53442051559913573</v>
      </c>
      <c r="C974" s="116">
        <v>0.41773964657776141</v>
      </c>
      <c r="D974" s="116">
        <v>0.52070217965405807</v>
      </c>
      <c r="E974" s="116">
        <v>0.35973937247781818</v>
      </c>
      <c r="F974" s="116">
        <v>0.94823373714604919</v>
      </c>
      <c r="G974" s="116">
        <v>0.14818896028525841</v>
      </c>
      <c r="H974" s="116">
        <v>0.87356336791555611</v>
      </c>
      <c r="I974" s="116">
        <v>0.24227431494991336</v>
      </c>
      <c r="J974" s="116">
        <v>4.9941581531347978E-2</v>
      </c>
      <c r="K974" s="97">
        <v>0.15961923766251673</v>
      </c>
      <c r="L974" s="98"/>
      <c r="M974" s="99">
        <v>973</v>
      </c>
      <c r="N974" s="119">
        <v>8.638676348631083E-2</v>
      </c>
      <c r="O974" s="119">
        <v>-0.20767941312320326</v>
      </c>
      <c r="P974" s="119">
        <v>5.1915980697829767E-2</v>
      </c>
      <c r="Q974" s="119">
        <v>-0.35915552614154567</v>
      </c>
      <c r="R974" s="119">
        <v>1.6279639703049966</v>
      </c>
      <c r="S974" s="119">
        <v>-1.0442323125426229</v>
      </c>
      <c r="T974" s="119">
        <v>1.1433982851299134</v>
      </c>
      <c r="U974" s="116">
        <v>-0.69900544199072312</v>
      </c>
      <c r="V974" s="116">
        <v>-1.6454203146867747</v>
      </c>
      <c r="W974" s="91">
        <v>-0.99602401840377175</v>
      </c>
      <c r="X974" s="53"/>
      <c r="Y974" s="92">
        <v>973</v>
      </c>
      <c r="Z974" s="116">
        <f>(幕後結果!$AB$2+幕後結果!$AB$4*幕後結果_最佳化!$N1975)*12/3</f>
        <v>0.39934360689689302</v>
      </c>
      <c r="AA974" s="116">
        <f>(幕後結果!$AC$2+幕後結果!$AC$4*幕後結果_最佳化!$O1975)*12/3</f>
        <v>0.13464901189072911</v>
      </c>
      <c r="AB974" s="116">
        <f>(幕後結果!$AD$2+幕後結果!$AD$4*幕後結果_最佳化!$P1975)*12/3</f>
        <v>8.1623715139992767E-2</v>
      </c>
      <c r="AC974" s="116">
        <f>(幕後結果!$AE$2+幕後結果!$AE$4*幕後結果_最佳化!$Q1975)*12/3</f>
        <v>-0.1922461021346038</v>
      </c>
      <c r="AD974" s="116">
        <f>(幕後結果!$AF$2+幕後結果!$AF$4*幕後結果_最佳化!$R1975)*12/3</f>
        <v>0.50383388307903054</v>
      </c>
      <c r="AE974" s="116">
        <f>(幕後結果!$AG$2+幕後結果!$AG$4*幕後結果_最佳化!$S1975)*12/3</f>
        <v>-0.24721369844598495</v>
      </c>
      <c r="AF974" s="116">
        <f>(幕後結果!$AH$2+幕後結果!$AH$4*幕後結果_最佳化!$T1975)*12/3</f>
        <v>0.58835720353577003</v>
      </c>
      <c r="AG974" s="116">
        <f>(幕後結果!$AI$2+幕後結果!$AI$4*幕後結果_最佳化!$U1975)*12/3</f>
        <v>-0.20858524066698514</v>
      </c>
      <c r="AH974" s="116">
        <f>(幕後結果!$AJ$2+幕後結果!$AJ$4*幕後結果_最佳化!$V1975)*12/3</f>
        <v>-0.7257170589943831</v>
      </c>
      <c r="AI974" s="93">
        <f>(幕後結果!$AK$2+幕後結果!$AK$4*幕後結果_最佳化!$W1975)*12/3</f>
        <v>-0.54839929483643124</v>
      </c>
      <c r="AJ974" s="53"/>
      <c r="AK974" s="53"/>
      <c r="AL974" s="53"/>
      <c r="AM974" s="101">
        <v>973</v>
      </c>
      <c r="AN974" s="120">
        <f t="shared" si="196"/>
        <v>7.1835425941612473E-3</v>
      </c>
      <c r="AO974" s="120">
        <f t="shared" si="197"/>
        <v>0.1502361058237614</v>
      </c>
      <c r="AP974" s="120">
        <f t="shared" si="198"/>
        <v>8.0135428340976547E-2</v>
      </c>
      <c r="AQ974" s="120">
        <f t="shared" si="199"/>
        <v>2.8614730949046721E-2</v>
      </c>
      <c r="AR974" s="120">
        <f t="shared" si="200"/>
        <v>0.16971445700014351</v>
      </c>
      <c r="AS974" s="120">
        <f t="shared" si="201"/>
        <v>0.11166072057095673</v>
      </c>
      <c r="AT974" s="120">
        <f t="shared" si="202"/>
        <v>5.4286149287529402E-2</v>
      </c>
      <c r="AU974" s="120">
        <f t="shared" si="203"/>
        <v>8.3108473498425262E-2</v>
      </c>
      <c r="AV974" s="120">
        <f t="shared" si="204"/>
        <v>0.14759721164153264</v>
      </c>
      <c r="AW974" s="120">
        <f t="shared" si="205"/>
        <v>0.16746318029346643</v>
      </c>
      <c r="AX974" s="120">
        <f t="shared" si="206"/>
        <v>0.99999999999999978</v>
      </c>
      <c r="AY974" s="120">
        <f>SUMPRODUCT(AN974:AW974,幕後結果_最佳化!$Z$1005:$AI$1005)</f>
        <v>3.7700724967667812E-2</v>
      </c>
      <c r="AZ974" s="120">
        <f>(SUMPRODUCT(AN974:AW974,MMULT(AN974:AW974,幕後結果!$AB$9:$AK$18)))*252</f>
        <v>2.0786243467422548E-2</v>
      </c>
      <c r="BA974" s="120">
        <f t="shared" si="207"/>
        <v>0.14417435093463243</v>
      </c>
      <c r="BB974" s="115">
        <f t="shared" si="208"/>
        <v>-3.6062413311570937E-2</v>
      </c>
      <c r="BC974" s="53"/>
      <c r="BD974" s="53"/>
    </row>
    <row r="975" spans="1:56">
      <c r="A975" s="88">
        <v>974</v>
      </c>
      <c r="B975" s="116">
        <v>7.1869852351758245E-2</v>
      </c>
      <c r="C975" s="116">
        <v>0.92411773707931744</v>
      </c>
      <c r="D975" s="116">
        <v>0.49730329889430669</v>
      </c>
      <c r="E975" s="116">
        <v>0.7967323868490539</v>
      </c>
      <c r="F975" s="116">
        <v>0.77381654800760358</v>
      </c>
      <c r="G975" s="116">
        <v>0.2850999169238817</v>
      </c>
      <c r="H975" s="116">
        <v>0.29264183352748874</v>
      </c>
      <c r="I975" s="116">
        <v>0.39589123722901443</v>
      </c>
      <c r="J975" s="116">
        <v>0.10029399473501832</v>
      </c>
      <c r="K975" s="97">
        <v>0.47024794746655929</v>
      </c>
      <c r="L975" s="98"/>
      <c r="M975" s="99">
        <v>974</v>
      </c>
      <c r="N975" s="119">
        <v>-1.4620054927137429</v>
      </c>
      <c r="O975" s="119">
        <v>1.4333265924378202</v>
      </c>
      <c r="P975" s="119">
        <v>-6.7596787180288125E-3</v>
      </c>
      <c r="Q975" s="119">
        <v>0.83000629188710573</v>
      </c>
      <c r="R975" s="119">
        <v>0.75147489504199994</v>
      </c>
      <c r="S975" s="119">
        <v>-0.56775721727959449</v>
      </c>
      <c r="T975" s="119">
        <v>-0.54568328004535438</v>
      </c>
      <c r="U975" s="116">
        <v>-0.26399668330848208</v>
      </c>
      <c r="V975" s="116">
        <v>-1.2798781608020184</v>
      </c>
      <c r="W975" s="91">
        <v>-7.4646601448092681E-2</v>
      </c>
      <c r="X975" s="53"/>
      <c r="Y975" s="92">
        <v>974</v>
      </c>
      <c r="Z975" s="116">
        <f>(幕後結果!$AB$2+幕後結果!$AB$4*幕後結果_最佳化!$N1976)*12/3</f>
        <v>-2.083034432594328</v>
      </c>
      <c r="AA975" s="116">
        <f>(幕後結果!$AC$2+幕後結果!$AC$4*幕後結果_最佳化!$O1976)*12/3</f>
        <v>1.3917480319041395</v>
      </c>
      <c r="AB975" s="116">
        <f>(幕後結果!$AD$2+幕後結果!$AD$4*幕後結果_最佳化!$P1976)*12/3</f>
        <v>-0.16498945781909638</v>
      </c>
      <c r="AC975" s="116">
        <f>(幕後結果!$AE$2+幕後結果!$AE$4*幕後結果_最佳化!$Q1976)*12/3</f>
        <v>0.53949881799019717</v>
      </c>
      <c r="AD975" s="116">
        <f>(幕後結果!$AF$2+幕後結果!$AF$4*幕後結果_最佳化!$R1976)*12/3</f>
        <v>-0.24437254339527395</v>
      </c>
      <c r="AE975" s="116">
        <f>(幕後結果!$AG$2+幕後結果!$AG$4*幕後結果_最佳化!$S1976)*12/3</f>
        <v>0.32662651165175632</v>
      </c>
      <c r="AF975" s="116">
        <f>(幕後結果!$AH$2+幕後結果!$AH$4*幕後結果_最佳化!$T1976)*12/3</f>
        <v>-0.21693980801554624</v>
      </c>
      <c r="AG975" s="116">
        <f>(幕後結果!$AI$2+幕後結果!$AI$4*幕後結果_最佳化!$U1976)*12/3</f>
        <v>0.17905719176397769</v>
      </c>
      <c r="AH975" s="116">
        <f>(幕後結果!$AJ$2+幕後結果!$AJ$4*幕後結果_最佳化!$V1976)*12/3</f>
        <v>-0.90162530643217265</v>
      </c>
      <c r="AI975" s="93">
        <f>(幕後結果!$AK$2+幕後結果!$AK$4*幕後結果_最佳化!$W1976)*12/3</f>
        <v>-0.31160950444468805</v>
      </c>
      <c r="AJ975" s="53"/>
      <c r="AK975" s="53"/>
      <c r="AL975" s="53"/>
      <c r="AM975" s="101">
        <v>974</v>
      </c>
      <c r="AN975" s="120">
        <f t="shared" si="196"/>
        <v>0.13708372688537299</v>
      </c>
      <c r="AO975" s="120">
        <f t="shared" si="197"/>
        <v>5.2878816793082893E-2</v>
      </c>
      <c r="AP975" s="120">
        <f t="shared" si="198"/>
        <v>1.2623523543384399E-2</v>
      </c>
      <c r="AQ975" s="120">
        <f t="shared" si="199"/>
        <v>0.1358746436808316</v>
      </c>
      <c r="AR975" s="120">
        <f t="shared" si="200"/>
        <v>0.14038289675950047</v>
      </c>
      <c r="AS975" s="120">
        <f t="shared" si="201"/>
        <v>0.1053182871962</v>
      </c>
      <c r="AT975" s="120">
        <f t="shared" si="202"/>
        <v>0.14453964279325107</v>
      </c>
      <c r="AU975" s="120">
        <f t="shared" si="203"/>
        <v>1.2366044775923336E-2</v>
      </c>
      <c r="AV975" s="120">
        <f t="shared" si="204"/>
        <v>9.8133884739262253E-2</v>
      </c>
      <c r="AW975" s="120">
        <f t="shared" si="205"/>
        <v>0.16079853283319107</v>
      </c>
      <c r="AX975" s="120">
        <f t="shared" si="206"/>
        <v>1</v>
      </c>
      <c r="AY975" s="120">
        <f>SUMPRODUCT(AN975:AW975,幕後結果_最佳化!$Z$1005:$AI$1005)</f>
        <v>6.8790761726974015E-2</v>
      </c>
      <c r="AZ975" s="120">
        <f>(SUMPRODUCT(AN975:AW975,MMULT(AN975:AW975,幕後結果!$AB$9:$AK$18)))*252</f>
        <v>3.2016906789295821E-2</v>
      </c>
      <c r="BA975" s="120">
        <f t="shared" si="207"/>
        <v>0.17893268787255118</v>
      </c>
      <c r="BB975" s="115">
        <f t="shared" si="208"/>
        <v>0.14469553905888505</v>
      </c>
      <c r="BC975" s="53"/>
      <c r="BD975" s="53"/>
    </row>
    <row r="976" spans="1:56">
      <c r="A976" s="88">
        <v>975</v>
      </c>
      <c r="B976" s="116">
        <v>0.87367386124013624</v>
      </c>
      <c r="C976" s="116">
        <v>0.9803576087693715</v>
      </c>
      <c r="D976" s="116">
        <v>0.25153631367872586</v>
      </c>
      <c r="E976" s="116">
        <v>6.5395918197023395E-2</v>
      </c>
      <c r="F976" s="116">
        <v>0.91760769981626189</v>
      </c>
      <c r="G976" s="116">
        <v>0.44815204265334607</v>
      </c>
      <c r="H976" s="116">
        <v>3.4018588251270465E-2</v>
      </c>
      <c r="I976" s="116">
        <v>0.81117057086310695</v>
      </c>
      <c r="J976" s="116">
        <v>0.59022662033707918</v>
      </c>
      <c r="K976" s="97">
        <v>0.7176267388446198</v>
      </c>
      <c r="L976" s="98"/>
      <c r="M976" s="99">
        <v>975</v>
      </c>
      <c r="N976" s="119">
        <v>1.1439309423015258</v>
      </c>
      <c r="O976" s="119">
        <v>2.0611914126951549</v>
      </c>
      <c r="P976" s="119">
        <v>-0.66966302496064378</v>
      </c>
      <c r="Q976" s="119">
        <v>-1.5109867121539557</v>
      </c>
      <c r="R976" s="119">
        <v>1.3891583608584599</v>
      </c>
      <c r="S976" s="119">
        <v>-0.13033159341776582</v>
      </c>
      <c r="T976" s="119">
        <v>-1.8247605166750982</v>
      </c>
      <c r="U976" s="116">
        <v>0.88221813231932111</v>
      </c>
      <c r="V976" s="116">
        <v>0.22812796625364706</v>
      </c>
      <c r="W976" s="91">
        <v>0.57580569710728735</v>
      </c>
      <c r="X976" s="53"/>
      <c r="Y976" s="92">
        <v>975</v>
      </c>
      <c r="Z976" s="116">
        <f>(幕後結果!$AB$2+幕後結果!$AB$4*幕後結果_最佳化!$N1977)*12/3</f>
        <v>2.0947954116774801</v>
      </c>
      <c r="AA976" s="116">
        <f>(幕後結果!$AC$2+幕後結果!$AC$4*幕後結果_最佳化!$O1977)*12/3</f>
        <v>1.7079140445982499</v>
      </c>
      <c r="AB976" s="116">
        <f>(幕後結果!$AD$2+幕後結果!$AD$4*幕後結果_最佳化!$P1977)*12/3</f>
        <v>-0.11455013032400213</v>
      </c>
      <c r="AC976" s="116">
        <f>(幕後結果!$AE$2+幕後結果!$AE$4*幕後結果_最佳化!$Q1977)*12/3</f>
        <v>-0.84384207761174412</v>
      </c>
      <c r="AD976" s="116">
        <f>(幕後結果!$AF$2+幕後結果!$AF$4*幕後結果_最佳化!$R1977)*12/3</f>
        <v>0.42172859320909256</v>
      </c>
      <c r="AE976" s="116">
        <f>(幕後結果!$AG$2+幕後結果!$AG$4*幕後結果_最佳化!$S1977)*12/3</f>
        <v>0.26530342370480059</v>
      </c>
      <c r="AF976" s="116">
        <f>(幕後結果!$AH$2+幕後結果!$AH$4*幕後結果_最佳化!$T1977)*12/3</f>
        <v>-0.60441763996019904</v>
      </c>
      <c r="AG976" s="116">
        <f>(幕後結果!$AI$2+幕後結果!$AI$4*幕後結果_最佳化!$U1977)*12/3</f>
        <v>0.69409587378183468</v>
      </c>
      <c r="AH976" s="116">
        <f>(幕後結果!$AJ$2+幕後結果!$AJ$4*幕後結果_最佳化!$V1977)*12/3</f>
        <v>-4.2228838419510223E-2</v>
      </c>
      <c r="AI976" s="93">
        <f>(幕後結果!$AK$2+幕後結果!$AK$4*幕後結果_最佳化!$W1977)*12/3</f>
        <v>0.54139369850869956</v>
      </c>
      <c r="AJ976" s="53"/>
      <c r="AK976" s="53"/>
      <c r="AL976" s="53"/>
      <c r="AM976" s="101">
        <v>975</v>
      </c>
      <c r="AN976" s="120">
        <f t="shared" si="196"/>
        <v>7.7912266710405784E-2</v>
      </c>
      <c r="AO976" s="120">
        <f t="shared" si="197"/>
        <v>0.11543669621699386</v>
      </c>
      <c r="AP976" s="120">
        <f t="shared" si="198"/>
        <v>2.4173341754881346E-3</v>
      </c>
      <c r="AQ976" s="120">
        <f t="shared" si="199"/>
        <v>1.4679788365139924E-2</v>
      </c>
      <c r="AR976" s="120">
        <f t="shared" si="200"/>
        <v>0.15488837139735703</v>
      </c>
      <c r="AS976" s="120">
        <f t="shared" si="201"/>
        <v>0.16797689952311845</v>
      </c>
      <c r="AT976" s="120">
        <f t="shared" si="202"/>
        <v>6.6639062260615375E-2</v>
      </c>
      <c r="AU976" s="120">
        <f t="shared" si="203"/>
        <v>8.4902813089330245E-2</v>
      </c>
      <c r="AV976" s="120">
        <f t="shared" si="204"/>
        <v>7.1655222412101552E-2</v>
      </c>
      <c r="AW976" s="120">
        <f t="shared" si="205"/>
        <v>0.24349154584944965</v>
      </c>
      <c r="AX976" s="120">
        <f t="shared" si="206"/>
        <v>1</v>
      </c>
      <c r="AY976" s="120">
        <f>SUMPRODUCT(AN976:AW976,幕後結果_最佳化!$Z$1005:$AI$1005)</f>
        <v>0.12298353980553697</v>
      </c>
      <c r="AZ976" s="120">
        <f>(SUMPRODUCT(AN976:AW976,MMULT(AN976:AW976,幕後結果!$AB$9:$AK$18)))*252</f>
        <v>2.4698258643141891E-2</v>
      </c>
      <c r="BA976" s="120">
        <f t="shared" si="207"/>
        <v>0.1571567963631923</v>
      </c>
      <c r="BB976" s="115">
        <f t="shared" si="208"/>
        <v>0.50957732442230763</v>
      </c>
      <c r="BC976" s="53"/>
      <c r="BD976" s="53"/>
    </row>
    <row r="977" spans="1:56">
      <c r="A977" s="88">
        <v>976</v>
      </c>
      <c r="B977" s="116">
        <v>0.22366431020612687</v>
      </c>
      <c r="C977" s="116">
        <v>0.56714334911441266</v>
      </c>
      <c r="D977" s="116">
        <v>0.59316870690697088</v>
      </c>
      <c r="E977" s="116">
        <v>0.14843169790983501</v>
      </c>
      <c r="F977" s="116">
        <v>0.61710514739455702</v>
      </c>
      <c r="G977" s="116">
        <v>4.2612960415288281E-2</v>
      </c>
      <c r="H977" s="116">
        <v>0.92415935119407089</v>
      </c>
      <c r="I977" s="116">
        <v>0.93192530296025788</v>
      </c>
      <c r="J977" s="116">
        <v>0.23994819312173599</v>
      </c>
      <c r="K977" s="97">
        <v>0.54275150709394926</v>
      </c>
      <c r="L977" s="98"/>
      <c r="M977" s="99">
        <v>976</v>
      </c>
      <c r="N977" s="119">
        <v>-0.75987614772814427</v>
      </c>
      <c r="O977" s="119">
        <v>0.16910595399275091</v>
      </c>
      <c r="P977" s="119">
        <v>0.23570371599209075</v>
      </c>
      <c r="Q977" s="119">
        <v>-1.0431833229791825</v>
      </c>
      <c r="R977" s="119">
        <v>0.2978866135904259</v>
      </c>
      <c r="S977" s="119">
        <v>-1.7211372522754911</v>
      </c>
      <c r="T977" s="119">
        <v>1.4336180222992192</v>
      </c>
      <c r="U977" s="116">
        <v>1.490284698501986</v>
      </c>
      <c r="V977" s="116">
        <v>-0.70646922220092678</v>
      </c>
      <c r="W977" s="91">
        <v>0.10736806834015611</v>
      </c>
      <c r="X977" s="53"/>
      <c r="Y977" s="92">
        <v>976</v>
      </c>
      <c r="Z977" s="116">
        <f>(幕後結果!$AB$2+幕後結果!$AB$4*幕後結果_最佳化!$N1978)*12/3</f>
        <v>-0.95738267355490869</v>
      </c>
      <c r="AA977" s="116">
        <f>(幕後結果!$AC$2+幕後結果!$AC$4*幕後結果_最佳化!$O1978)*12/3</f>
        <v>0.4485749222780348</v>
      </c>
      <c r="AB977" s="116">
        <f>(幕後結果!$AD$2+幕後結果!$AD$4*幕後結果_最佳化!$P1978)*12/3</f>
        <v>7.920252902289121E-2</v>
      </c>
      <c r="AC977" s="116">
        <f>(幕後結果!$AE$2+幕後結果!$AE$4*幕後結果_最佳化!$Q1978)*12/3</f>
        <v>-0.77528075389546325</v>
      </c>
      <c r="AD977" s="116">
        <f>(幕後結果!$AF$2+幕後結果!$AF$4*幕後結果_最佳化!$R1978)*12/3</f>
        <v>-0.35485041210209811</v>
      </c>
      <c r="AE977" s="116">
        <f>(幕後結果!$AG$2+幕後結果!$AG$4*幕後結果_最佳化!$S1978)*12/3</f>
        <v>-0.8345584131503837</v>
      </c>
      <c r="AF977" s="116">
        <f>(幕後結果!$AH$2+幕後結果!$AH$4*幕後結果_最佳化!$T1978)*12/3</f>
        <v>0.60256578782671544</v>
      </c>
      <c r="AG977" s="116">
        <f>(幕後結果!$AI$2+幕後結果!$AI$4*幕後結果_最佳化!$U1978)*12/3</f>
        <v>0.35703646400442146</v>
      </c>
      <c r="AH977" s="116">
        <f>(幕後結果!$AJ$2+幕後結果!$AJ$4*幕後結果_最佳化!$V1978)*12/3</f>
        <v>-0.24509989931684384</v>
      </c>
      <c r="AI977" s="93">
        <f>(幕後結果!$AK$2+幕後結果!$AK$4*幕後結果_最佳化!$W1978)*12/3</f>
        <v>0.27903295647387333</v>
      </c>
      <c r="AJ977" s="53"/>
      <c r="AK977" s="53"/>
      <c r="AL977" s="53"/>
      <c r="AM977" s="101">
        <v>976</v>
      </c>
      <c r="AN977" s="120">
        <f t="shared" si="196"/>
        <v>8.6310673668104881E-2</v>
      </c>
      <c r="AO977" s="120">
        <f t="shared" si="197"/>
        <v>0.1019413642347016</v>
      </c>
      <c r="AP977" s="120">
        <f t="shared" si="198"/>
        <v>9.0066813714994753E-2</v>
      </c>
      <c r="AQ977" s="120">
        <f t="shared" si="199"/>
        <v>0.12746109315100776</v>
      </c>
      <c r="AR977" s="120">
        <f t="shared" si="200"/>
        <v>6.0930480228442732E-2</v>
      </c>
      <c r="AS977" s="120">
        <f t="shared" si="201"/>
        <v>0.10154048894575932</v>
      </c>
      <c r="AT977" s="120">
        <f t="shared" si="202"/>
        <v>0.12137833127018496</v>
      </c>
      <c r="AU977" s="120">
        <f t="shared" si="203"/>
        <v>0.10062070733962646</v>
      </c>
      <c r="AV977" s="120">
        <f t="shared" si="204"/>
        <v>1.2970936137241909E-2</v>
      </c>
      <c r="AW977" s="120">
        <f t="shared" si="205"/>
        <v>0.19677911130993544</v>
      </c>
      <c r="AX977" s="120">
        <f t="shared" si="206"/>
        <v>0.99999999999999967</v>
      </c>
      <c r="AY977" s="120">
        <f>SUMPRODUCT(AN977:AW977,幕後結果_最佳化!$Z$1005:$AI$1005)</f>
        <v>0.13650289200841426</v>
      </c>
      <c r="AZ977" s="120">
        <f>(SUMPRODUCT(AN977:AW977,MMULT(AN977:AW977,幕後結果!$AB$9:$AK$18)))*252</f>
        <v>2.4966514077339613E-2</v>
      </c>
      <c r="BA977" s="120">
        <f t="shared" si="207"/>
        <v>0.15800795574065127</v>
      </c>
      <c r="BB977" s="115">
        <f t="shared" si="208"/>
        <v>0.59239353847505483</v>
      </c>
      <c r="BC977" s="53"/>
      <c r="BD977" s="53"/>
    </row>
    <row r="978" spans="1:56">
      <c r="A978" s="88">
        <v>977</v>
      </c>
      <c r="B978" s="116">
        <v>0.54522844545030602</v>
      </c>
      <c r="C978" s="116">
        <v>1.6312512044242666E-2</v>
      </c>
      <c r="D978" s="116">
        <v>0.13127121288896948</v>
      </c>
      <c r="E978" s="116">
        <v>0.4497775014672305</v>
      </c>
      <c r="F978" s="116">
        <v>0.71583681459791504</v>
      </c>
      <c r="G978" s="116">
        <v>0.70791459500473164</v>
      </c>
      <c r="H978" s="116">
        <v>0.44432555164116838</v>
      </c>
      <c r="I978" s="116">
        <v>0.71251257483601771</v>
      </c>
      <c r="J978" s="116">
        <v>0.47079539160839401</v>
      </c>
      <c r="K978" s="97">
        <v>0.60378558746482169</v>
      </c>
      <c r="L978" s="98"/>
      <c r="M978" s="99">
        <v>977</v>
      </c>
      <c r="N978" s="119">
        <v>0.11361485742153632</v>
      </c>
      <c r="O978" s="119">
        <v>-2.1366677593590384</v>
      </c>
      <c r="P978" s="119">
        <v>-1.1204021579473511</v>
      </c>
      <c r="Q978" s="119">
        <v>-0.1262235087069038</v>
      </c>
      <c r="R978" s="119">
        <v>0.57051806839905495</v>
      </c>
      <c r="S978" s="119">
        <v>0.54730266975439146</v>
      </c>
      <c r="T978" s="119">
        <v>-0.14001124803655993</v>
      </c>
      <c r="U978" s="116">
        <v>0.56073991818565816</v>
      </c>
      <c r="V978" s="116">
        <v>-7.3270604250895044E-2</v>
      </c>
      <c r="W978" s="91">
        <v>0.26315796912639122</v>
      </c>
      <c r="X978" s="53"/>
      <c r="Y978" s="92">
        <v>977</v>
      </c>
      <c r="Z978" s="116">
        <f>(幕後結果!$AB$2+幕後結果!$AB$4*幕後結果_最佳化!$N1979)*12/3</f>
        <v>0.44299560926991138</v>
      </c>
      <c r="AA978" s="116">
        <f>(幕後結果!$AC$2+幕後結果!$AC$4*幕後結果_最佳化!$O1979)*12/3</f>
        <v>-1.2506719374812487</v>
      </c>
      <c r="AB978" s="116">
        <f>(幕後結果!$AD$2+幕後結果!$AD$4*幕後結果_最佳化!$P1979)*12/3</f>
        <v>-0.94505414666488174</v>
      </c>
      <c r="AC978" s="116">
        <f>(幕後結果!$AE$2+幕後結果!$AE$4*幕後結果_最佳化!$Q1979)*12/3</f>
        <v>-0.28109187511772449</v>
      </c>
      <c r="AD978" s="116">
        <f>(幕後結果!$AF$2+幕後結果!$AF$4*幕後結果_最佳化!$R1979)*12/3</f>
        <v>-0.20162046846573758</v>
      </c>
      <c r="AE978" s="116">
        <f>(幕後結果!$AG$2+幕後結果!$AG$4*幕後結果_最佳化!$S1979)*12/3</f>
        <v>0.58899551149606499</v>
      </c>
      <c r="AF978" s="116">
        <f>(幕後結果!$AH$2+幕後結果!$AH$4*幕後結果_最佳化!$T1979)*12/3</f>
        <v>-0.30389586341004388</v>
      </c>
      <c r="AG978" s="116">
        <f>(幕後結果!$AI$2+幕後結果!$AI$4*幕後結果_最佳化!$U1979)*12/3</f>
        <v>6.628075739166267E-2</v>
      </c>
      <c r="AH978" s="116">
        <f>(幕後結果!$AJ$2+幕後結果!$AJ$4*幕後結果_最佳化!$V1979)*12/3</f>
        <v>-0.42756431254768162</v>
      </c>
      <c r="AI978" s="93">
        <f>(幕後結果!$AK$2+幕後結果!$AK$4*幕後結果_最佳化!$W1979)*12/3</f>
        <v>0.48403118072969109</v>
      </c>
      <c r="AJ978" s="53"/>
      <c r="AK978" s="53"/>
      <c r="AL978" s="53"/>
      <c r="AM978" s="101">
        <v>977</v>
      </c>
      <c r="AN978" s="120">
        <f t="shared" si="196"/>
        <v>0.12234828377215594</v>
      </c>
      <c r="AO978" s="120">
        <f t="shared" si="197"/>
        <v>8.5963800196666593E-2</v>
      </c>
      <c r="AP978" s="120">
        <f t="shared" si="198"/>
        <v>0.17195338969172061</v>
      </c>
      <c r="AQ978" s="120">
        <f t="shared" si="199"/>
        <v>7.7690828791578029E-2</v>
      </c>
      <c r="AR978" s="120">
        <f t="shared" si="200"/>
        <v>0.16736687106334658</v>
      </c>
      <c r="AS978" s="120">
        <f t="shared" si="201"/>
        <v>9.0896140345429949E-2</v>
      </c>
      <c r="AT978" s="120">
        <f t="shared" si="202"/>
        <v>4.9671030793376821E-2</v>
      </c>
      <c r="AU978" s="120">
        <f t="shared" si="203"/>
        <v>0.15630202577201524</v>
      </c>
      <c r="AV978" s="120">
        <f t="shared" si="204"/>
        <v>1.4000316769855557E-2</v>
      </c>
      <c r="AW978" s="120">
        <f t="shared" si="205"/>
        <v>6.3807312803854682E-2</v>
      </c>
      <c r="AX978" s="120">
        <f t="shared" si="206"/>
        <v>1</v>
      </c>
      <c r="AY978" s="120">
        <f>SUMPRODUCT(AN978:AW978,幕後結果_最佳化!$Z$1005:$AI$1005)</f>
        <v>5.5521693243200942E-2</v>
      </c>
      <c r="AZ978" s="120">
        <f>(SUMPRODUCT(AN978:AW978,MMULT(AN978:AW978,幕後結果!$AB$9:$AK$18)))*252</f>
        <v>2.921618301088116E-2</v>
      </c>
      <c r="BA978" s="120">
        <f t="shared" si="207"/>
        <v>0.1709274203013699</v>
      </c>
      <c r="BB978" s="115">
        <f t="shared" si="208"/>
        <v>7.3842413469688256E-2</v>
      </c>
      <c r="BC978" s="53"/>
      <c r="BD978" s="53"/>
    </row>
    <row r="979" spans="1:56">
      <c r="A979" s="88">
        <v>978</v>
      </c>
      <c r="B979" s="116">
        <v>0.88510708096155777</v>
      </c>
      <c r="C979" s="116">
        <v>1.4446705759854295E-2</v>
      </c>
      <c r="D979" s="116">
        <v>0.62243860656936256</v>
      </c>
      <c r="E979" s="116">
        <v>0.3207468869145369</v>
      </c>
      <c r="F979" s="116">
        <v>0.10819518540138873</v>
      </c>
      <c r="G979" s="116">
        <v>0.42680548668483143</v>
      </c>
      <c r="H979" s="116">
        <v>0.52272559195536838</v>
      </c>
      <c r="I979" s="116">
        <v>0.58560420067173458</v>
      </c>
      <c r="J979" s="116">
        <v>0.33988153033071766</v>
      </c>
      <c r="K979" s="97">
        <v>0.37225622642484102</v>
      </c>
      <c r="L979" s="98"/>
      <c r="M979" s="99">
        <v>978</v>
      </c>
      <c r="N979" s="119">
        <v>1.200910713218289</v>
      </c>
      <c r="O979" s="119">
        <v>-2.1849377450032637</v>
      </c>
      <c r="P979" s="119">
        <v>0.31189175747470393</v>
      </c>
      <c r="Q979" s="119">
        <v>-0.46561127100217342</v>
      </c>
      <c r="R979" s="119">
        <v>-1.2361834776139722</v>
      </c>
      <c r="S979" s="119">
        <v>-0.18451307183372037</v>
      </c>
      <c r="T979" s="119">
        <v>5.6995454438886588E-2</v>
      </c>
      <c r="U979" s="116">
        <v>0.21625164532308835</v>
      </c>
      <c r="V979" s="116">
        <v>-0.41278647614171771</v>
      </c>
      <c r="W979" s="91">
        <v>-0.32588356222170223</v>
      </c>
      <c r="X979" s="53"/>
      <c r="Y979" s="92">
        <v>978</v>
      </c>
      <c r="Z979" s="116">
        <f>(幕後結果!$AB$2+幕後結果!$AB$4*幕後結果_最佳化!$N1980)*12/3</f>
        <v>2.1861452175504041</v>
      </c>
      <c r="AA979" s="116">
        <f>(幕後結果!$AC$2+幕後結果!$AC$4*幕後結果_最佳化!$O1980)*12/3</f>
        <v>-1.3413308769899039</v>
      </c>
      <c r="AB979" s="116">
        <f>(幕後結果!$AD$2+幕後結果!$AD$4*幕後結果_最佳化!$P1980)*12/3</f>
        <v>0.37476687963291866</v>
      </c>
      <c r="AC979" s="116">
        <f>(幕後結果!$AE$2+幕後結果!$AE$4*幕後結果_最佳化!$Q1980)*12/3</f>
        <v>-0.18583128339552216</v>
      </c>
      <c r="AD979" s="116">
        <f>(幕後結果!$AF$2+幕後結果!$AF$4*幕後結果_最佳化!$R1980)*12/3</f>
        <v>-0.85742966003089693</v>
      </c>
      <c r="AE979" s="116">
        <f>(幕後結果!$AG$2+幕後結果!$AG$4*幕後結果_最佳化!$S1980)*12/3</f>
        <v>0.34459912613892857</v>
      </c>
      <c r="AF979" s="116">
        <f>(幕後結果!$AH$2+幕後結果!$AH$4*幕後結果_最佳化!$T1980)*12/3</f>
        <v>-0.15921496037735494</v>
      </c>
      <c r="AG979" s="116">
        <f>(幕後結果!$AI$2+幕後結果!$AI$4*幕後結果_最佳化!$U1980)*12/3</f>
        <v>-0.35400960517707913</v>
      </c>
      <c r="AH979" s="116">
        <f>(幕後結果!$AJ$2+幕後結果!$AJ$4*幕後結果_最佳化!$V1980)*12/3</f>
        <v>-0.54873143393999679</v>
      </c>
      <c r="AI979" s="93">
        <f>(幕後結果!$AK$2+幕後結果!$AK$4*幕後結果_最佳化!$W1980)*12/3</f>
        <v>0.1355855178555247</v>
      </c>
      <c r="AJ979" s="53"/>
      <c r="AK979" s="53"/>
      <c r="AL979" s="53"/>
      <c r="AM979" s="101">
        <v>978</v>
      </c>
      <c r="AN979" s="120">
        <f t="shared" si="196"/>
        <v>0.11503220148219594</v>
      </c>
      <c r="AO979" s="120">
        <f t="shared" si="197"/>
        <v>0.14370453154627177</v>
      </c>
      <c r="AP979" s="120">
        <f t="shared" si="198"/>
        <v>0.11266235910560139</v>
      </c>
      <c r="AQ979" s="120">
        <f t="shared" si="199"/>
        <v>0.12159121765263933</v>
      </c>
      <c r="AR979" s="120">
        <f t="shared" si="200"/>
        <v>7.8209477924668702E-2</v>
      </c>
      <c r="AS979" s="120">
        <f t="shared" si="201"/>
        <v>0.14054450246885225</v>
      </c>
      <c r="AT979" s="120">
        <f t="shared" si="202"/>
        <v>3.4343865427557442E-2</v>
      </c>
      <c r="AU979" s="120">
        <f t="shared" si="203"/>
        <v>9.312877503337337E-2</v>
      </c>
      <c r="AV979" s="120">
        <f t="shared" si="204"/>
        <v>9.8422130165773683E-2</v>
      </c>
      <c r="AW979" s="120">
        <f t="shared" si="205"/>
        <v>6.2360939193066144E-2</v>
      </c>
      <c r="AX979" s="120">
        <f t="shared" si="206"/>
        <v>1</v>
      </c>
      <c r="AY979" s="120">
        <f>SUMPRODUCT(AN979:AW979,幕後結果_最佳化!$Z$1005:$AI$1005)</f>
        <v>0.11405185698807133</v>
      </c>
      <c r="AZ979" s="120">
        <f>(SUMPRODUCT(AN979:AW979,MMULT(AN979:AW979,幕後結果!$AB$9:$AK$18)))*252</f>
        <v>2.8461436390378039E-2</v>
      </c>
      <c r="BA979" s="120">
        <f t="shared" si="207"/>
        <v>0.16870517594424314</v>
      </c>
      <c r="BB979" s="115">
        <f t="shared" si="208"/>
        <v>0.42175266164677089</v>
      </c>
      <c r="BC979" s="53"/>
      <c r="BD979" s="53"/>
    </row>
    <row r="980" spans="1:56">
      <c r="A980" s="88">
        <v>979</v>
      </c>
      <c r="B980" s="116">
        <v>0.96293834009423906</v>
      </c>
      <c r="C980" s="116">
        <v>0.10437373003432548</v>
      </c>
      <c r="D980" s="116">
        <v>2.9316580600344144E-2</v>
      </c>
      <c r="E980" s="116">
        <v>4.2889558742042366E-2</v>
      </c>
      <c r="F980" s="116">
        <v>0.39039148595488182</v>
      </c>
      <c r="G980" s="116">
        <v>0.35171081025082973</v>
      </c>
      <c r="H980" s="116">
        <v>0.99098818158441992</v>
      </c>
      <c r="I980" s="116">
        <v>0.51827874636897664</v>
      </c>
      <c r="J980" s="116">
        <v>0.14396837236891957</v>
      </c>
      <c r="K980" s="97">
        <v>0.55499122256523803</v>
      </c>
      <c r="L980" s="98"/>
      <c r="M980" s="99">
        <v>979</v>
      </c>
      <c r="N980" s="119">
        <v>1.7858514120563656</v>
      </c>
      <c r="O980" s="119">
        <v>-1.2570170545783192</v>
      </c>
      <c r="P980" s="119">
        <v>-1.8909339542344088</v>
      </c>
      <c r="Q980" s="119">
        <v>-1.7180959387961905</v>
      </c>
      <c r="R980" s="119">
        <v>-0.27829883295988572</v>
      </c>
      <c r="S980" s="119">
        <v>-0.38070572471444719</v>
      </c>
      <c r="T980" s="119">
        <v>2.3651321809867043</v>
      </c>
      <c r="U980" s="116">
        <v>4.5834065157811431E-2</v>
      </c>
      <c r="V980" s="116">
        <v>-1.062658725954295</v>
      </c>
      <c r="W980" s="91">
        <v>0.138281994794413</v>
      </c>
      <c r="X980" s="53"/>
      <c r="Y980" s="92">
        <v>979</v>
      </c>
      <c r="Z980" s="116">
        <f>(幕後結果!$AB$2+幕後結果!$AB$4*幕後結果_最佳化!$N1981)*12/3</f>
        <v>3.1239204740372748</v>
      </c>
      <c r="AA980" s="116">
        <f>(幕後結果!$AC$2+幕後結果!$AC$4*幕後結果_最佳化!$O1981)*12/3</f>
        <v>-0.70575299826896176</v>
      </c>
      <c r="AB980" s="116">
        <f>(幕後結果!$AD$2+幕後結果!$AD$4*幕後結果_最佳化!$P1981)*12/3</f>
        <v>-1.1477148638984875</v>
      </c>
      <c r="AC980" s="116">
        <f>(幕後結果!$AE$2+幕後結果!$AE$4*幕後結果_最佳化!$Q1981)*12/3</f>
        <v>-1.2518290730066706</v>
      </c>
      <c r="AD980" s="116">
        <f>(幕後結果!$AF$2+幕後結果!$AF$4*幕後結果_最佳化!$R1981)*12/3</f>
        <v>-0.51967732149536749</v>
      </c>
      <c r="AE980" s="116">
        <f>(幕後結果!$AG$2+幕後結果!$AG$4*幕後結果_最佳化!$S1981)*12/3</f>
        <v>-0.14354091935808033</v>
      </c>
      <c r="AF980" s="116">
        <f>(幕後結果!$AH$2+幕後結果!$AH$4*幕後結果_最佳化!$T1981)*12/3</f>
        <v>0.9875377212924169</v>
      </c>
      <c r="AG980" s="116">
        <f>(幕後結果!$AI$2+幕後結果!$AI$4*幕後結果_最佳化!$U1981)*12/3</f>
        <v>-0.31625002944824954</v>
      </c>
      <c r="AH980" s="116">
        <f>(幕後結果!$AJ$2+幕後結果!$AJ$4*幕後結果_最佳化!$V1981)*12/3</f>
        <v>-0.653594772537063</v>
      </c>
      <c r="AI980" s="93">
        <f>(幕後結果!$AK$2+幕後結果!$AK$4*幕後結果_最佳化!$W1981)*12/3</f>
        <v>9.5895591162611926E-2</v>
      </c>
      <c r="AJ980" s="53"/>
      <c r="AK980" s="53"/>
      <c r="AL980" s="53"/>
      <c r="AM980" s="101">
        <v>979</v>
      </c>
      <c r="AN980" s="120">
        <f t="shared" si="196"/>
        <v>5.1411738212506462E-2</v>
      </c>
      <c r="AO980" s="120">
        <f t="shared" si="197"/>
        <v>0.16110509429424724</v>
      </c>
      <c r="AP980" s="120">
        <f t="shared" si="198"/>
        <v>9.5757457504583421E-2</v>
      </c>
      <c r="AQ980" s="120">
        <f t="shared" si="199"/>
        <v>8.0260103931528187E-2</v>
      </c>
      <c r="AR980" s="120">
        <f t="shared" si="200"/>
        <v>0.22782250821350958</v>
      </c>
      <c r="AS980" s="120">
        <f t="shared" si="201"/>
        <v>2.9665467909767988E-3</v>
      </c>
      <c r="AT980" s="120">
        <f t="shared" si="202"/>
        <v>0.22305883445635555</v>
      </c>
      <c r="AU980" s="120">
        <f t="shared" si="203"/>
        <v>5.7245197871750083E-3</v>
      </c>
      <c r="AV980" s="120">
        <f t="shared" si="204"/>
        <v>4.3409345702034767E-3</v>
      </c>
      <c r="AW980" s="120">
        <f t="shared" si="205"/>
        <v>0.14755226223891427</v>
      </c>
      <c r="AX980" s="120">
        <f t="shared" si="206"/>
        <v>1</v>
      </c>
      <c r="AY980" s="120">
        <f>SUMPRODUCT(AN980:AW980,幕後結果_最佳化!$Z$1005:$AI$1005)</f>
        <v>-4.9798877727819102E-4</v>
      </c>
      <c r="AZ980" s="120">
        <f>(SUMPRODUCT(AN980:AW980,MMULT(AN980:AW980,幕後結果!$AB$9:$AK$18)))*252</f>
        <v>2.1995994972299666E-2</v>
      </c>
      <c r="BA980" s="120">
        <f t="shared" si="207"/>
        <v>0.14831046818178301</v>
      </c>
      <c r="BB980" s="115">
        <f t="shared" si="208"/>
        <v>-0.29261581673443043</v>
      </c>
      <c r="BC980" s="53"/>
      <c r="BD980" s="53"/>
    </row>
    <row r="981" spans="1:56">
      <c r="A981" s="88">
        <v>980</v>
      </c>
      <c r="B981" s="116">
        <v>0.84126014546119166</v>
      </c>
      <c r="C981" s="116">
        <v>0.6299028080542628</v>
      </c>
      <c r="D981" s="116">
        <v>0.38390587962592626</v>
      </c>
      <c r="E981" s="116">
        <v>0.16660943172608556</v>
      </c>
      <c r="F981" s="116">
        <v>5.2494133343981009E-3</v>
      </c>
      <c r="G981" s="116">
        <v>0.31842980109591368</v>
      </c>
      <c r="H981" s="116">
        <v>5.8016301862827691E-2</v>
      </c>
      <c r="I981" s="116">
        <v>0.8992439073308518</v>
      </c>
      <c r="J981" s="116">
        <v>0.81740441645484596</v>
      </c>
      <c r="K981" s="97">
        <v>4.2944612691149908E-2</v>
      </c>
      <c r="L981" s="98"/>
      <c r="M981" s="99">
        <v>980</v>
      </c>
      <c r="N981" s="119">
        <v>0.99965042951718031</v>
      </c>
      <c r="O981" s="119">
        <v>0.33159594239416262</v>
      </c>
      <c r="P981" s="119">
        <v>-0.2952384136852072</v>
      </c>
      <c r="Q981" s="119">
        <v>-0.96765066783689024</v>
      </c>
      <c r="R981" s="119">
        <v>-2.5589519002896597</v>
      </c>
      <c r="S981" s="119">
        <v>-0.47209412995977379</v>
      </c>
      <c r="T981" s="119">
        <v>-1.5716462944645502</v>
      </c>
      <c r="U981" s="116">
        <v>1.2772551409746578</v>
      </c>
      <c r="V981" s="116">
        <v>0.90551773795654411</v>
      </c>
      <c r="W981" s="91">
        <v>-1.717492490367752</v>
      </c>
      <c r="X981" s="53"/>
      <c r="Y981" s="92">
        <v>980</v>
      </c>
      <c r="Z981" s="116">
        <f>(幕後結果!$AB$2+幕後結果!$AB$4*幕後結果_最佳化!$N1982)*12/3</f>
        <v>1.8634853059673437</v>
      </c>
      <c r="AA981" s="116">
        <f>(幕後結果!$AC$2+幕後結果!$AC$4*幕後結果_最佳化!$O1982)*12/3</f>
        <v>0.47448177894190086</v>
      </c>
      <c r="AB981" s="116">
        <f>(幕後結果!$AD$2+幕後結果!$AD$4*幕後結果_最佳化!$P1982)*12/3</f>
        <v>3.1686066441250861E-2</v>
      </c>
      <c r="AC981" s="116">
        <f>(幕後結果!$AE$2+幕後結果!$AE$4*幕後結果_最佳化!$Q1982)*12/3</f>
        <v>-0.51760706583246074</v>
      </c>
      <c r="AD981" s="116">
        <f>(幕後結果!$AF$2+幕後結果!$AF$4*幕後結果_最佳化!$R1982)*12/3</f>
        <v>-1.72561543872668</v>
      </c>
      <c r="AE981" s="116">
        <f>(幕後結果!$AG$2+幕後結果!$AG$4*幕後結果_最佳化!$S1982)*12/3</f>
        <v>0.22275100809024284</v>
      </c>
      <c r="AF981" s="116">
        <f>(幕後結果!$AH$2+幕後結果!$AH$4*幕後結果_最佳化!$T1982)*12/3</f>
        <v>-0.84017368230411682</v>
      </c>
      <c r="AG981" s="116">
        <f>(幕後結果!$AI$2+幕後結果!$AI$4*幕後結果_最佳化!$U1982)*12/3</f>
        <v>0.13379781969715876</v>
      </c>
      <c r="AH981" s="116">
        <f>(幕後結果!$AJ$2+幕後結果!$AJ$4*幕後結果_最佳化!$V1982)*12/3</f>
        <v>-0.28744866811989778</v>
      </c>
      <c r="AI981" s="93">
        <f>(幕後結果!$AK$2+幕後結果!$AK$4*幕後結果_最佳化!$W1982)*12/3</f>
        <v>-0.73854001151580151</v>
      </c>
      <c r="AJ981" s="53"/>
      <c r="AK981" s="53"/>
      <c r="AL981" s="53"/>
      <c r="AM981" s="101">
        <v>980</v>
      </c>
      <c r="AN981" s="120">
        <f t="shared" si="196"/>
        <v>6.1543687979638356E-2</v>
      </c>
      <c r="AO981" s="120">
        <f t="shared" si="197"/>
        <v>3.6971090496403278E-2</v>
      </c>
      <c r="AP981" s="120">
        <f t="shared" si="198"/>
        <v>0.26078484218862769</v>
      </c>
      <c r="AQ981" s="120">
        <f t="shared" si="199"/>
        <v>9.2447025901601088E-2</v>
      </c>
      <c r="AR981" s="120">
        <f t="shared" si="200"/>
        <v>0.14080727565147963</v>
      </c>
      <c r="AS981" s="120">
        <f t="shared" si="201"/>
        <v>0.13537100125285867</v>
      </c>
      <c r="AT981" s="120">
        <f t="shared" si="202"/>
        <v>1.146418839139627E-2</v>
      </c>
      <c r="AU981" s="120">
        <f t="shared" si="203"/>
        <v>2.6276921162448064E-2</v>
      </c>
      <c r="AV981" s="120">
        <f t="shared" si="204"/>
        <v>0.1600954702233614</v>
      </c>
      <c r="AW981" s="120">
        <f t="shared" si="205"/>
        <v>7.423849675218562E-2</v>
      </c>
      <c r="AX981" s="120">
        <f t="shared" si="206"/>
        <v>1</v>
      </c>
      <c r="AY981" s="120">
        <f>SUMPRODUCT(AN981:AW981,幕後結果_最佳化!$Z$1005:$AI$1005)</f>
        <v>2.2043720219649881E-2</v>
      </c>
      <c r="AZ981" s="120">
        <f>(SUMPRODUCT(AN981:AW981,MMULT(AN981:AW981,幕後結果!$AB$9:$AK$18)))*252</f>
        <v>3.2073866885200315E-2</v>
      </c>
      <c r="BA981" s="120">
        <f t="shared" si="207"/>
        <v>0.17909178341063087</v>
      </c>
      <c r="BB981" s="115">
        <f t="shared" si="208"/>
        <v>-0.1164558160244</v>
      </c>
      <c r="BC981" s="53"/>
      <c r="BD981" s="53"/>
    </row>
    <row r="982" spans="1:56">
      <c r="A982" s="88">
        <v>981</v>
      </c>
      <c r="B982" s="116">
        <v>0.82005668526964781</v>
      </c>
      <c r="C982" s="116">
        <v>0.57838238428326316</v>
      </c>
      <c r="D982" s="116">
        <v>0.3865597478402989</v>
      </c>
      <c r="E982" s="116">
        <v>0.88060850844481009</v>
      </c>
      <c r="F982" s="116">
        <v>0.14265658068529263</v>
      </c>
      <c r="G982" s="116">
        <v>0.95363889223298881</v>
      </c>
      <c r="H982" s="116">
        <v>0.74795720669017074</v>
      </c>
      <c r="I982" s="116">
        <v>0.83224441360352519</v>
      </c>
      <c r="J982" s="116">
        <v>0.45747528434679063</v>
      </c>
      <c r="K982" s="97">
        <v>0.49428448201629904</v>
      </c>
      <c r="L982" s="98"/>
      <c r="M982" s="99">
        <v>981</v>
      </c>
      <c r="N982" s="119">
        <v>0.91558113537177688</v>
      </c>
      <c r="O982" s="119">
        <v>0.19775694794695417</v>
      </c>
      <c r="P982" s="119">
        <v>-0.28829687939765469</v>
      </c>
      <c r="Q982" s="119">
        <v>1.1780341725182921</v>
      </c>
      <c r="R982" s="119">
        <v>-1.0684597850699182</v>
      </c>
      <c r="S982" s="119">
        <v>1.6812095688350017</v>
      </c>
      <c r="T982" s="119">
        <v>0.66807520756272021</v>
      </c>
      <c r="U982" s="116">
        <v>0.96307243705765599</v>
      </c>
      <c r="V982" s="116">
        <v>-0.10679631785776747</v>
      </c>
      <c r="W982" s="91">
        <v>-1.4327169118036324E-2</v>
      </c>
      <c r="X982" s="53"/>
      <c r="Y982" s="92">
        <v>981</v>
      </c>
      <c r="Z982" s="116">
        <f>(幕後結果!$AB$2+幕後結果!$AB$4*幕後結果_最佳化!$N1983)*12/3</f>
        <v>1.7287056538821333</v>
      </c>
      <c r="AA982" s="116">
        <f>(幕後結果!$AC$2+幕後結果!$AC$4*幕後結果_最佳化!$O1983)*12/3</f>
        <v>0.38279351002477063</v>
      </c>
      <c r="AB982" s="116">
        <f>(幕後結果!$AD$2+幕後結果!$AD$4*幕後結果_最佳化!$P1983)*12/3</f>
        <v>1.1423382650187783E-2</v>
      </c>
      <c r="AC982" s="116">
        <f>(幕後結果!$AE$2+幕後結果!$AE$4*幕後結果_最佳化!$Q1983)*12/3</f>
        <v>1.0406422676346456</v>
      </c>
      <c r="AD982" s="116">
        <f>(幕後結果!$AF$2+幕後結果!$AF$4*幕後結果_最佳化!$R1983)*12/3</f>
        <v>-0.89534143873387484</v>
      </c>
      <c r="AE982" s="116">
        <f>(幕後結果!$AG$2+幕後結果!$AG$4*幕後結果_最佳化!$S1983)*12/3</f>
        <v>1.9977163595234497</v>
      </c>
      <c r="AF982" s="116">
        <f>(幕後結果!$AH$2+幕後結果!$AH$4*幕後結果_最佳化!$T1983)*12/3</f>
        <v>0.36561442522463677</v>
      </c>
      <c r="AG982" s="116">
        <f>(幕後結果!$AI$2+幕後結果!$AI$4*幕後結果_最佳化!$U1983)*12/3</f>
        <v>0.58723615155305264</v>
      </c>
      <c r="AH982" s="116">
        <f>(幕後結果!$AJ$2+幕後結果!$AJ$4*幕後結果_最佳化!$V1983)*12/3</f>
        <v>7.0954627619856436E-2</v>
      </c>
      <c r="AI982" s="93">
        <f>(幕後結果!$AK$2+幕後結果!$AK$4*幕後結果_最佳化!$W1983)*12/3</f>
        <v>0.64018136383559554</v>
      </c>
      <c r="AJ982" s="53"/>
      <c r="AK982" s="53"/>
      <c r="AL982" s="53"/>
      <c r="AM982" s="101">
        <v>981</v>
      </c>
      <c r="AN982" s="120">
        <f t="shared" si="196"/>
        <v>8.8992619198375728E-2</v>
      </c>
      <c r="AO982" s="120">
        <f t="shared" si="197"/>
        <v>0.11095065381999375</v>
      </c>
      <c r="AP982" s="120">
        <f t="shared" si="198"/>
        <v>0.10006570252964193</v>
      </c>
      <c r="AQ982" s="120">
        <f t="shared" si="199"/>
        <v>0.11134563912431135</v>
      </c>
      <c r="AR982" s="120">
        <f t="shared" si="200"/>
        <v>0.11736270033795157</v>
      </c>
      <c r="AS982" s="120">
        <f t="shared" si="201"/>
        <v>0.12422346277708643</v>
      </c>
      <c r="AT982" s="120">
        <f t="shared" si="202"/>
        <v>9.3400944729464974E-2</v>
      </c>
      <c r="AU982" s="120">
        <f t="shared" si="203"/>
        <v>4.0448894654775039E-2</v>
      </c>
      <c r="AV982" s="120">
        <f t="shared" si="204"/>
        <v>9.7069790952091575E-2</v>
      </c>
      <c r="AW982" s="120">
        <f t="shared" si="205"/>
        <v>0.11613959187630757</v>
      </c>
      <c r="AX982" s="120">
        <f t="shared" si="206"/>
        <v>0.99999999999999978</v>
      </c>
      <c r="AY982" s="120">
        <f>SUMPRODUCT(AN982:AW982,幕後結果_最佳化!$Z$1005:$AI$1005)</f>
        <v>8.2209391326194564E-2</v>
      </c>
      <c r="AZ982" s="120">
        <f>(SUMPRODUCT(AN982:AW982,MMULT(AN982:AW982,幕後結果!$AB$9:$AK$18)))*252</f>
        <v>2.5685861526003981E-2</v>
      </c>
      <c r="BA982" s="120">
        <f t="shared" si="207"/>
        <v>0.16026809266352421</v>
      </c>
      <c r="BB982" s="115">
        <f t="shared" si="208"/>
        <v>0.24527272193051486</v>
      </c>
      <c r="BC982" s="53"/>
      <c r="BD982" s="53"/>
    </row>
    <row r="983" spans="1:56">
      <c r="A983" s="88">
        <v>982</v>
      </c>
      <c r="B983" s="116">
        <v>0.47820093807816022</v>
      </c>
      <c r="C983" s="116">
        <v>0.71364224919497055</v>
      </c>
      <c r="D983" s="116">
        <v>0.41668950115915981</v>
      </c>
      <c r="E983" s="116">
        <v>7.6173226986997467E-2</v>
      </c>
      <c r="F983" s="116">
        <v>0.29357401517754322</v>
      </c>
      <c r="G983" s="116">
        <v>0.80964887286482634</v>
      </c>
      <c r="H983" s="116">
        <v>6.5174163562031762E-2</v>
      </c>
      <c r="I983" s="116">
        <v>0.27066644740119994</v>
      </c>
      <c r="J983" s="116">
        <v>0.52592036287624877</v>
      </c>
      <c r="K983" s="97">
        <v>0.26972298520305049</v>
      </c>
      <c r="L983" s="98"/>
      <c r="M983" s="99">
        <v>982</v>
      </c>
      <c r="N983" s="119">
        <v>-5.4669364850887303E-2</v>
      </c>
      <c r="O983" s="119">
        <v>0.56405676377258951</v>
      </c>
      <c r="P983" s="119">
        <v>-0.21036987564790435</v>
      </c>
      <c r="Q983" s="119">
        <v>-1.4312923203907457</v>
      </c>
      <c r="R983" s="119">
        <v>-0.54297352599654891</v>
      </c>
      <c r="S983" s="119">
        <v>0.8766031010178883</v>
      </c>
      <c r="T983" s="119">
        <v>-1.512729719963507</v>
      </c>
      <c r="U983" s="116">
        <v>-0.61079863861272232</v>
      </c>
      <c r="V983" s="116">
        <v>6.5018495356247624E-2</v>
      </c>
      <c r="W983" s="91">
        <v>-0.6136510061982986</v>
      </c>
      <c r="X983" s="53"/>
      <c r="Y983" s="92">
        <v>982</v>
      </c>
      <c r="Z983" s="116">
        <f>(幕後結果!$AB$2+幕後結果!$AB$4*幕後結果_最佳化!$N1984)*12/3</f>
        <v>0.1732028251164166</v>
      </c>
      <c r="AA983" s="116">
        <f>(幕後結果!$AC$2+幕後結果!$AC$4*幕後結果_最佳化!$O1984)*12/3</f>
        <v>0.69558584884901598</v>
      </c>
      <c r="AB983" s="116">
        <f>(幕後結果!$AD$2+幕後結果!$AD$4*幕後結果_最佳化!$P1984)*12/3</f>
        <v>-9.8190578344792431E-2</v>
      </c>
      <c r="AC983" s="116">
        <f>(幕後結果!$AE$2+幕後結果!$AE$4*幕後結果_最佳化!$Q1984)*12/3</f>
        <v>-0.99075766994114589</v>
      </c>
      <c r="AD983" s="116">
        <f>(幕後結果!$AF$2+幕後結果!$AF$4*幕後結果_最佳化!$R1984)*12/3</f>
        <v>-0.77006075541031427</v>
      </c>
      <c r="AE983" s="116">
        <f>(幕後結果!$AG$2+幕後結果!$AG$4*幕後結果_最佳化!$S1984)*12/3</f>
        <v>0.74893281803012324</v>
      </c>
      <c r="AF983" s="116">
        <f>(幕後結果!$AH$2+幕後結果!$AH$4*幕後結果_最佳化!$T1984)*12/3</f>
        <v>-0.77244149628224956</v>
      </c>
      <c r="AG983" s="116">
        <f>(幕後結果!$AI$2+幕後結果!$AI$4*幕後結果_最佳化!$U1984)*12/3</f>
        <v>-0.16523351185066634</v>
      </c>
      <c r="AH983" s="116">
        <f>(幕後結果!$AJ$2+幕後結果!$AJ$4*幕後結果_最佳化!$V1984)*12/3</f>
        <v>-0.71807876006937243</v>
      </c>
      <c r="AI983" s="93">
        <f>(幕後結果!$AK$2+幕後結果!$AK$4*幕後結果_最佳化!$W1984)*12/3</f>
        <v>-0.45321648269338222</v>
      </c>
      <c r="AJ983" s="53"/>
      <c r="AK983" s="53"/>
      <c r="AL983" s="53"/>
      <c r="AM983" s="101">
        <v>982</v>
      </c>
      <c r="AN983" s="120">
        <f t="shared" si="196"/>
        <v>0.19654877197413628</v>
      </c>
      <c r="AO983" s="120">
        <f t="shared" si="197"/>
        <v>1.5544631126396227E-2</v>
      </c>
      <c r="AP983" s="120">
        <f t="shared" si="198"/>
        <v>6.467187098705808E-2</v>
      </c>
      <c r="AQ983" s="120">
        <f t="shared" si="199"/>
        <v>7.2306024391793428E-2</v>
      </c>
      <c r="AR983" s="120">
        <f t="shared" si="200"/>
        <v>0.1140753339830772</v>
      </c>
      <c r="AS983" s="120">
        <f t="shared" si="201"/>
        <v>0.19050135305415219</v>
      </c>
      <c r="AT983" s="120">
        <f t="shared" si="202"/>
        <v>0.23550568691211646</v>
      </c>
      <c r="AU983" s="120">
        <f t="shared" si="203"/>
        <v>2.352076188980921E-2</v>
      </c>
      <c r="AV983" s="120">
        <f t="shared" si="204"/>
        <v>5.4951284387078376E-3</v>
      </c>
      <c r="AW983" s="120">
        <f t="shared" si="205"/>
        <v>8.1830437242753157E-2</v>
      </c>
      <c r="AX983" s="120">
        <f t="shared" si="206"/>
        <v>1</v>
      </c>
      <c r="AY983" s="120">
        <f>SUMPRODUCT(AN983:AW983,幕後結果_最佳化!$Z$1005:$AI$1005)</f>
        <v>0.13405661241052516</v>
      </c>
      <c r="AZ983" s="120">
        <f>(SUMPRODUCT(AN983:AW983,MMULT(AN983:AW983,幕後結果!$AB$9:$AK$18)))*252</f>
        <v>4.0886602970568238E-2</v>
      </c>
      <c r="BA983" s="120">
        <f t="shared" si="207"/>
        <v>0.20220435942523157</v>
      </c>
      <c r="BB983" s="115">
        <f t="shared" si="208"/>
        <v>0.45081427853305922</v>
      </c>
      <c r="BC983" s="53"/>
      <c r="BD983" s="53"/>
    </row>
    <row r="984" spans="1:56">
      <c r="A984" s="88">
        <v>983</v>
      </c>
      <c r="B984" s="116">
        <v>6.521242757711021E-2</v>
      </c>
      <c r="C984" s="116">
        <v>0.86067819816260238</v>
      </c>
      <c r="D984" s="116">
        <v>0.30259360013402481</v>
      </c>
      <c r="E984" s="116">
        <v>0.36054024425533004</v>
      </c>
      <c r="F984" s="116">
        <v>0.76168532955622026</v>
      </c>
      <c r="G984" s="116">
        <v>0.20904823248611093</v>
      </c>
      <c r="H984" s="116">
        <v>0.50935491777073061</v>
      </c>
      <c r="I984" s="116">
        <v>0.85467133196286293</v>
      </c>
      <c r="J984" s="116">
        <v>0.53826302404093318</v>
      </c>
      <c r="K984" s="97">
        <v>0.29509795974366981</v>
      </c>
      <c r="L984" s="98"/>
      <c r="M984" s="99">
        <v>983</v>
      </c>
      <c r="N984" s="119">
        <v>-1.5124286338509725</v>
      </c>
      <c r="O984" s="119">
        <v>1.0833714027692396</v>
      </c>
      <c r="P984" s="119">
        <v>-0.5169555329892781</v>
      </c>
      <c r="Q984" s="119">
        <v>-0.35701511736963221</v>
      </c>
      <c r="R984" s="119">
        <v>0.7117342719065386</v>
      </c>
      <c r="S984" s="119">
        <v>-0.80972809858229433</v>
      </c>
      <c r="T984" s="119">
        <v>2.3451450814839226E-2</v>
      </c>
      <c r="U984" s="116">
        <v>1.0566807001535206</v>
      </c>
      <c r="V984" s="116">
        <v>9.6058700347774181E-2</v>
      </c>
      <c r="W984" s="91">
        <v>-0.53855213915133326</v>
      </c>
      <c r="X984" s="53"/>
      <c r="Y984" s="92">
        <v>983</v>
      </c>
      <c r="Z984" s="116">
        <f>(幕後結果!$AB$2+幕後結果!$AB$4*幕後結果_最佳化!$N1985)*12/3</f>
        <v>-2.1638726683450065</v>
      </c>
      <c r="AA984" s="116">
        <f>(幕後結果!$AC$2+幕後結果!$AC$4*幕後結果_最佳化!$O1985)*12/3</f>
        <v>1.143277307356835</v>
      </c>
      <c r="AB984" s="116">
        <f>(幕後結果!$AD$2+幕後結果!$AD$4*幕後結果_最佳化!$P1985)*12/3</f>
        <v>-0.59198803504740227</v>
      </c>
      <c r="AC984" s="116">
        <f>(幕後結果!$AE$2+幕後結果!$AE$4*幕後結果_最佳化!$Q1985)*12/3</f>
        <v>-0.4273017579677994</v>
      </c>
      <c r="AD984" s="116">
        <f>(幕後結果!$AF$2+幕後結果!$AF$4*幕後結果_最佳化!$R1985)*12/3</f>
        <v>-0.34148548831772896</v>
      </c>
      <c r="AE984" s="116">
        <f>(幕後結果!$AG$2+幕後結果!$AG$4*幕後結果_最佳化!$S1985)*12/3</f>
        <v>-0.1891024128405121</v>
      </c>
      <c r="AF984" s="116">
        <f>(幕後結果!$AH$2+幕後結果!$AH$4*幕後結果_最佳化!$T1985)*12/3</f>
        <v>-4.3717825888630713E-2</v>
      </c>
      <c r="AG984" s="116">
        <f>(幕後結果!$AI$2+幕後結果!$AI$4*幕後結果_最佳化!$U1985)*12/3</f>
        <v>0.50062265717352916</v>
      </c>
      <c r="AH984" s="116">
        <f>(幕後結果!$AJ$2+幕後結果!$AJ$4*幕後結果_最佳化!$V1985)*12/3</f>
        <v>-0.22072260915493166</v>
      </c>
      <c r="AI984" s="93">
        <f>(幕後結果!$AK$2+幕後結果!$AK$4*幕後結果_最佳化!$W1985)*12/3</f>
        <v>-0.17131153386527456</v>
      </c>
      <c r="AJ984" s="53"/>
      <c r="AK984" s="53"/>
      <c r="AL984" s="53"/>
      <c r="AM984" s="101">
        <v>983</v>
      </c>
      <c r="AN984" s="120">
        <f t="shared" si="196"/>
        <v>0.15778357665304252</v>
      </c>
      <c r="AO984" s="120">
        <f t="shared" si="197"/>
        <v>0.10678280408215551</v>
      </c>
      <c r="AP984" s="120">
        <f t="shared" si="198"/>
        <v>0.18930643173646369</v>
      </c>
      <c r="AQ984" s="120">
        <f t="shared" si="199"/>
        <v>2.8888073761261995E-2</v>
      </c>
      <c r="AR984" s="120">
        <f t="shared" si="200"/>
        <v>2.0046698905159064E-2</v>
      </c>
      <c r="AS984" s="120">
        <f t="shared" si="201"/>
        <v>0.16693489353516971</v>
      </c>
      <c r="AT984" s="120">
        <f t="shared" si="202"/>
        <v>3.695757722861135E-2</v>
      </c>
      <c r="AU984" s="120">
        <f t="shared" si="203"/>
        <v>9.0535271684572011E-2</v>
      </c>
      <c r="AV984" s="120">
        <f t="shared" si="204"/>
        <v>0.15473719178869424</v>
      </c>
      <c r="AW984" s="120">
        <f t="shared" si="205"/>
        <v>4.8027480624870181E-2</v>
      </c>
      <c r="AX984" s="120">
        <f t="shared" si="206"/>
        <v>1.0000000000000002</v>
      </c>
      <c r="AY984" s="120">
        <f>SUMPRODUCT(AN984:AW984,幕後結果_最佳化!$Z$1005:$AI$1005)</f>
        <v>0.13320882745811896</v>
      </c>
      <c r="AZ984" s="120">
        <f>(SUMPRODUCT(AN984:AW984,MMULT(AN984:AW984,幕後結果!$AB$9:$AK$18)))*252</f>
        <v>3.654556453580015E-2</v>
      </c>
      <c r="BA984" s="120">
        <f t="shared" si="207"/>
        <v>0.1911689423933714</v>
      </c>
      <c r="BB984" s="115">
        <f t="shared" si="208"/>
        <v>0.47240323834762366</v>
      </c>
      <c r="BC984" s="53"/>
      <c r="BD984" s="53"/>
    </row>
    <row r="985" spans="1:56">
      <c r="A985" s="88">
        <v>984</v>
      </c>
      <c r="B985" s="116">
        <v>0.91997991651707345</v>
      </c>
      <c r="C985" s="116">
        <v>0.7485548340914443</v>
      </c>
      <c r="D985" s="116">
        <v>0.51478960567356502</v>
      </c>
      <c r="E985" s="116">
        <v>3.1055291078230018E-2</v>
      </c>
      <c r="F985" s="116">
        <v>0.27832358622651365</v>
      </c>
      <c r="G985" s="116">
        <v>0.52970549228740405</v>
      </c>
      <c r="H985" s="116">
        <v>0.67378759539117161</v>
      </c>
      <c r="I985" s="116">
        <v>0.2295244290265317</v>
      </c>
      <c r="J985" s="116">
        <v>0.21724585181540368</v>
      </c>
      <c r="K985" s="97">
        <v>0.98131279092865009</v>
      </c>
      <c r="L985" s="98"/>
      <c r="M985" s="99">
        <v>984</v>
      </c>
      <c r="N985" s="119">
        <v>1.4049364820360792</v>
      </c>
      <c r="O985" s="119">
        <v>0.66994895312454117</v>
      </c>
      <c r="P985" s="119">
        <v>3.708053941572461E-2</v>
      </c>
      <c r="Q985" s="119">
        <v>-1.8655054987977953</v>
      </c>
      <c r="R985" s="119">
        <v>-0.5878288572656668</v>
      </c>
      <c r="S985" s="119">
        <v>7.4529567117850373E-2</v>
      </c>
      <c r="T985" s="119">
        <v>0.450396165691553</v>
      </c>
      <c r="U985" s="116">
        <v>-0.7404139479594728</v>
      </c>
      <c r="V985" s="116">
        <v>-0.78152852980146759</v>
      </c>
      <c r="W985" s="91">
        <v>2.081650357182367</v>
      </c>
      <c r="X985" s="53"/>
      <c r="Y985" s="92">
        <v>984</v>
      </c>
      <c r="Z985" s="116">
        <f>(幕後結果!$AB$2+幕後結果!$AB$4*幕後結果_最佳化!$N1986)*12/3</f>
        <v>2.5132387469681587</v>
      </c>
      <c r="AA985" s="116">
        <f>(幕後結果!$AC$2+幕後結果!$AC$4*幕後結果_最佳化!$O1986)*12/3</f>
        <v>0.69634259352520822</v>
      </c>
      <c r="AB985" s="116">
        <f>(幕後結果!$AD$2+幕後結果!$AD$4*幕後結果_最佳化!$P1986)*12/3</f>
        <v>0.39152441652478998</v>
      </c>
      <c r="AC985" s="116">
        <f>(幕後結果!$AE$2+幕後結果!$AE$4*幕後結果_最佳化!$Q1986)*12/3</f>
        <v>-1.0547135260220428</v>
      </c>
      <c r="AD985" s="116">
        <f>(幕後結果!$AF$2+幕後結果!$AF$4*幕後結果_最佳化!$R1986)*12/3</f>
        <v>-0.53603310741236254</v>
      </c>
      <c r="AE985" s="116">
        <f>(幕後結果!$AG$2+幕後結果!$AG$4*幕後結果_最佳化!$S1986)*12/3</f>
        <v>0.34379626206309594</v>
      </c>
      <c r="AF985" s="116">
        <f>(幕後結果!$AH$2+幕後結果!$AH$4*幕後結果_最佳化!$T1986)*12/3</f>
        <v>0.29707339112367404</v>
      </c>
      <c r="AG985" s="116">
        <f>(幕後結果!$AI$2+幕後結果!$AI$4*幕後結果_最佳化!$U1986)*12/3</f>
        <v>-0.30659024339534596</v>
      </c>
      <c r="AH985" s="116">
        <f>(幕後結果!$AJ$2+幕後結果!$AJ$4*幕後結果_最佳化!$V1986)*12/3</f>
        <v>-0.61449064092676042</v>
      </c>
      <c r="AI985" s="93">
        <f>(幕後結果!$AK$2+幕後結果!$AK$4*幕後結果_最佳化!$W1986)*12/3</f>
        <v>1.0393487715796366</v>
      </c>
      <c r="AJ985" s="53"/>
      <c r="AK985" s="53"/>
      <c r="AL985" s="53"/>
      <c r="AM985" s="101">
        <v>984</v>
      </c>
      <c r="AN985" s="120">
        <f t="shared" si="196"/>
        <v>1.8283987092862025E-2</v>
      </c>
      <c r="AO985" s="120">
        <f t="shared" si="197"/>
        <v>0.12974755449842826</v>
      </c>
      <c r="AP985" s="120">
        <f t="shared" si="198"/>
        <v>5.7933005271899957E-2</v>
      </c>
      <c r="AQ985" s="120">
        <f t="shared" si="199"/>
        <v>0.14255633953866761</v>
      </c>
      <c r="AR985" s="120">
        <f t="shared" si="200"/>
        <v>0.13779014745549303</v>
      </c>
      <c r="AS985" s="120">
        <f t="shared" si="201"/>
        <v>8.9529064821738349E-2</v>
      </c>
      <c r="AT985" s="120">
        <f t="shared" si="202"/>
        <v>0.12665291603903367</v>
      </c>
      <c r="AU985" s="120">
        <f t="shared" si="203"/>
        <v>1.6313671039714015E-2</v>
      </c>
      <c r="AV985" s="120">
        <f t="shared" si="204"/>
        <v>0.10783343394567703</v>
      </c>
      <c r="AW985" s="120">
        <f t="shared" si="205"/>
        <v>0.17335988029648608</v>
      </c>
      <c r="AX985" s="120">
        <f t="shared" si="206"/>
        <v>1</v>
      </c>
      <c r="AY985" s="120">
        <f>SUMPRODUCT(AN985:AW985,幕後結果_最佳化!$Z$1005:$AI$1005)</f>
        <v>5.1525302144802727E-2</v>
      </c>
      <c r="AZ985" s="120">
        <f>(SUMPRODUCT(AN985:AW985,MMULT(AN985:AW985,幕後結果!$AB$9:$AK$18)))*252</f>
        <v>2.1232167563320824E-2</v>
      </c>
      <c r="BA985" s="120">
        <f t="shared" si="207"/>
        <v>0.14571261978058325</v>
      </c>
      <c r="BB985" s="115">
        <f t="shared" si="208"/>
        <v>5.9193926770315881E-2</v>
      </c>
      <c r="BC985" s="53"/>
      <c r="BD985" s="53"/>
    </row>
    <row r="986" spans="1:56">
      <c r="A986" s="88">
        <v>985</v>
      </c>
      <c r="B986" s="116">
        <v>3.4302709695039013E-2</v>
      </c>
      <c r="C986" s="116">
        <v>1.7226048369590963E-2</v>
      </c>
      <c r="D986" s="116">
        <v>2.7487252567504283E-2</v>
      </c>
      <c r="E986" s="116">
        <v>0.41403484385616052</v>
      </c>
      <c r="F986" s="116">
        <v>0.88751896839636979</v>
      </c>
      <c r="G986" s="116">
        <v>8.5536386037929013E-2</v>
      </c>
      <c r="H986" s="116">
        <v>0.96757969068961991</v>
      </c>
      <c r="I986" s="116">
        <v>0.15416042587442713</v>
      </c>
      <c r="J986" s="116">
        <v>0.68904167374743075</v>
      </c>
      <c r="K986" s="97">
        <v>0.3323758791147311</v>
      </c>
      <c r="L986" s="98"/>
      <c r="M986" s="99">
        <v>985</v>
      </c>
      <c r="N986" s="119">
        <v>-1.8210094565679866</v>
      </c>
      <c r="O986" s="119">
        <v>-2.1147401925941112</v>
      </c>
      <c r="P986" s="119">
        <v>-1.9190776688553366</v>
      </c>
      <c r="Q986" s="119">
        <v>-0.21717792463420968</v>
      </c>
      <c r="R986" s="119">
        <v>1.2134388950809265</v>
      </c>
      <c r="S986" s="119">
        <v>-1.3687649124993466</v>
      </c>
      <c r="T986" s="119">
        <v>1.84635539982658</v>
      </c>
      <c r="U986" s="116">
        <v>-1.0187517200812164</v>
      </c>
      <c r="V986" s="116">
        <v>0.49313577763234467</v>
      </c>
      <c r="W986" s="91">
        <v>-0.43336206088281182</v>
      </c>
      <c r="X986" s="53"/>
      <c r="Y986" s="92">
        <v>985</v>
      </c>
      <c r="Z986" s="116">
        <f>(幕後結果!$AB$2+幕後結果!$AB$4*幕後結果_最佳化!$N1987)*12/3</f>
        <v>-2.6585885613324485</v>
      </c>
      <c r="AA986" s="116">
        <f>(幕後結果!$AC$2+幕後結果!$AC$4*幕後結果_最佳化!$O1987)*12/3</f>
        <v>-1.1352489357182196</v>
      </c>
      <c r="AB986" s="116">
        <f>(幕後結果!$AD$2+幕後結果!$AD$4*幕後結果_最佳化!$P1987)*12/3</f>
        <v>-1.946815021527547</v>
      </c>
      <c r="AC986" s="116">
        <f>(幕後結果!$AE$2+幕後結果!$AE$4*幕後結果_最佳化!$Q1987)*12/3</f>
        <v>-0.73803216458441856</v>
      </c>
      <c r="AD986" s="116">
        <f>(幕後結果!$AF$2+幕後結果!$AF$4*幕後結果_最佳化!$R1987)*12/3</f>
        <v>-0.25172865454268634</v>
      </c>
      <c r="AE986" s="116">
        <f>(幕後結果!$AG$2+幕後結果!$AG$4*幕後結果_最佳化!$S1987)*12/3</f>
        <v>-0.88824338024819427</v>
      </c>
      <c r="AF986" s="116">
        <f>(幕後結果!$AH$2+幕後結果!$AH$4*幕後結果_最佳化!$T1987)*12/3</f>
        <v>0.46072145953442795</v>
      </c>
      <c r="AG986" s="116">
        <f>(幕後結果!$AI$2+幕後結果!$AI$4*幕後結果_最佳化!$U1987)*12/3</f>
        <v>-0.72980874516993832</v>
      </c>
      <c r="AH986" s="116">
        <f>(幕後結果!$AJ$2+幕後結果!$AJ$4*幕後結果_最佳化!$V1987)*12/3</f>
        <v>-0.55580437781882108</v>
      </c>
      <c r="AI986" s="93">
        <f>(幕後結果!$AK$2+幕後結果!$AK$4*幕後結果_最佳化!$W1987)*12/3</f>
        <v>-0.34175737646164928</v>
      </c>
      <c r="AJ986" s="53"/>
      <c r="AK986" s="53"/>
      <c r="AL986" s="53"/>
      <c r="AM986" s="101">
        <v>985</v>
      </c>
      <c r="AN986" s="120">
        <f t="shared" si="196"/>
        <v>0.20925597329520176</v>
      </c>
      <c r="AO986" s="120">
        <f t="shared" si="197"/>
        <v>0.13155251128924317</v>
      </c>
      <c r="AP986" s="120">
        <f t="shared" si="198"/>
        <v>8.7975177232632474E-3</v>
      </c>
      <c r="AQ986" s="120">
        <f t="shared" si="199"/>
        <v>2.4314766333756403E-2</v>
      </c>
      <c r="AR986" s="120">
        <f t="shared" si="200"/>
        <v>0.24319767254579389</v>
      </c>
      <c r="AS986" s="120">
        <f t="shared" si="201"/>
        <v>0.13884898756730621</v>
      </c>
      <c r="AT986" s="120">
        <f t="shared" si="202"/>
        <v>5.6042637820252948E-2</v>
      </c>
      <c r="AU986" s="120">
        <f t="shared" si="203"/>
        <v>6.7721988895650329E-2</v>
      </c>
      <c r="AV986" s="120">
        <f t="shared" si="204"/>
        <v>9.2331169488582582E-2</v>
      </c>
      <c r="AW986" s="120">
        <f t="shared" si="205"/>
        <v>2.7936775040949383E-2</v>
      </c>
      <c r="AX986" s="120">
        <f t="shared" si="206"/>
        <v>0.99999999999999989</v>
      </c>
      <c r="AY986" s="120">
        <f>SUMPRODUCT(AN986:AW986,幕後結果_最佳化!$Z$1005:$AI$1005)</f>
        <v>4.9470676547158088E-2</v>
      </c>
      <c r="AZ986" s="120">
        <f>(SUMPRODUCT(AN986:AW986,MMULT(AN986:AW986,幕後結果!$AB$9:$AK$18)))*252</f>
        <v>4.042681994052072E-2</v>
      </c>
      <c r="BA986" s="120">
        <f t="shared" si="207"/>
        <v>0.20106421844903363</v>
      </c>
      <c r="BB986" s="115">
        <f t="shared" si="208"/>
        <v>3.2679492143569258E-2</v>
      </c>
      <c r="BC986" s="53"/>
      <c r="BD986" s="53"/>
    </row>
    <row r="987" spans="1:56">
      <c r="A987" s="88">
        <v>986</v>
      </c>
      <c r="B987" s="116">
        <v>0.53510430817332844</v>
      </c>
      <c r="C987" s="116">
        <v>1.8731871152510626E-2</v>
      </c>
      <c r="D987" s="116">
        <v>0.69873590078040415</v>
      </c>
      <c r="E987" s="116">
        <v>0.68176561016472714</v>
      </c>
      <c r="F987" s="116">
        <v>0.942888440997949</v>
      </c>
      <c r="G987" s="116">
        <v>0.72162493399755889</v>
      </c>
      <c r="H987" s="116">
        <v>0.27116403700591518</v>
      </c>
      <c r="I987" s="116">
        <v>0.4672735509011432</v>
      </c>
      <c r="J987" s="116">
        <v>0.76301092968961171</v>
      </c>
      <c r="K987" s="97">
        <v>0.49022932331864721</v>
      </c>
      <c r="L987" s="98"/>
      <c r="M987" s="99">
        <v>986</v>
      </c>
      <c r="N987" s="119">
        <v>8.8107313503287821E-2</v>
      </c>
      <c r="O987" s="119">
        <v>-2.0806741435944205</v>
      </c>
      <c r="P987" s="119">
        <v>0.52076828574318801</v>
      </c>
      <c r="Q987" s="119">
        <v>0.4726417658589866</v>
      </c>
      <c r="R987" s="119">
        <v>1.5794925761260998</v>
      </c>
      <c r="S987" s="119">
        <v>0.58767548717835882</v>
      </c>
      <c r="T987" s="119">
        <v>-0.60929627754734572</v>
      </c>
      <c r="U987" s="116">
        <v>-8.2125265773213232E-2</v>
      </c>
      <c r="V987" s="116">
        <v>0.71602139103541362</v>
      </c>
      <c r="W987" s="91">
        <v>-2.4493903402910487E-2</v>
      </c>
      <c r="X987" s="53"/>
      <c r="Y987" s="92">
        <v>986</v>
      </c>
      <c r="Z987" s="116">
        <f>(幕後結果!$AB$2+幕後結果!$AB$4*幕後結果_最佳化!$N1988)*12/3</f>
        <v>0.40210198776639688</v>
      </c>
      <c r="AA987" s="116">
        <f>(幕後結果!$AC$2+幕後結果!$AC$4*幕後結果_最佳化!$O1988)*12/3</f>
        <v>-1.2091859208668225</v>
      </c>
      <c r="AB987" s="116">
        <f>(幕後結果!$AD$2+幕後結果!$AD$4*幕後結果_最佳化!$P1988)*12/3</f>
        <v>0.32048551892870647</v>
      </c>
      <c r="AC987" s="116">
        <f>(幕後結果!$AE$2+幕後結果!$AE$4*幕後結果_最佳化!$Q1988)*12/3</f>
        <v>0.37172286960254536</v>
      </c>
      <c r="AD987" s="116">
        <f>(幕後結果!$AF$2+幕後結果!$AF$4*幕後結果_最佳化!$R1988)*12/3</f>
        <v>0.55841904803079945</v>
      </c>
      <c r="AE987" s="116">
        <f>(幕後結果!$AG$2+幕後結果!$AG$4*幕後結果_最佳化!$S1988)*12/3</f>
        <v>0.8418807131564664</v>
      </c>
      <c r="AF987" s="116">
        <f>(幕後結果!$AH$2+幕後結果!$AH$4*幕後結果_最佳化!$T1988)*12/3</f>
        <v>-0.37063441254587226</v>
      </c>
      <c r="AG987" s="116">
        <f>(幕後結果!$AI$2+幕後結果!$AI$4*幕後結果_最佳化!$U1988)*12/3</f>
        <v>3.0975542851968227E-2</v>
      </c>
      <c r="AH987" s="116">
        <f>(幕後結果!$AJ$2+幕後結果!$AJ$4*幕後結果_最佳化!$V1988)*12/3</f>
        <v>0.17600390237498575</v>
      </c>
      <c r="AI987" s="93">
        <f>(幕後結果!$AK$2+幕後結果!$AK$4*幕後結果_最佳化!$W1988)*12/3</f>
        <v>0.76963258425508496</v>
      </c>
      <c r="AJ987" s="53"/>
      <c r="AK987" s="53"/>
      <c r="AL987" s="53"/>
      <c r="AM987" s="101">
        <v>986</v>
      </c>
      <c r="AN987" s="120">
        <f t="shared" si="196"/>
        <v>0.11746696855151931</v>
      </c>
      <c r="AO987" s="120">
        <f t="shared" si="197"/>
        <v>1.7649612579737531E-2</v>
      </c>
      <c r="AP987" s="120">
        <f t="shared" si="198"/>
        <v>0.16504377714512256</v>
      </c>
      <c r="AQ987" s="120">
        <f t="shared" si="199"/>
        <v>0.16163289208401391</v>
      </c>
      <c r="AR987" s="120">
        <f t="shared" si="200"/>
        <v>0.11185774725815822</v>
      </c>
      <c r="AS987" s="120">
        <f t="shared" si="201"/>
        <v>7.2928699412850365E-2</v>
      </c>
      <c r="AT987" s="120">
        <f t="shared" si="202"/>
        <v>3.2111388055257879E-2</v>
      </c>
      <c r="AU987" s="120">
        <f t="shared" si="203"/>
        <v>4.8285954329822474E-2</v>
      </c>
      <c r="AV987" s="120">
        <f t="shared" si="204"/>
        <v>0.12861161334695881</v>
      </c>
      <c r="AW987" s="120">
        <f t="shared" si="205"/>
        <v>0.14441134723655891</v>
      </c>
      <c r="AX987" s="120">
        <f t="shared" si="206"/>
        <v>1</v>
      </c>
      <c r="AY987" s="120">
        <f>SUMPRODUCT(AN987:AW987,幕後結果_最佳化!$Z$1005:$AI$1005)</f>
        <v>4.035056705824986E-2</v>
      </c>
      <c r="AZ987" s="120">
        <f>(SUMPRODUCT(AN987:AW987,MMULT(AN987:AW987,幕後結果!$AB$9:$AK$18)))*252</f>
        <v>3.5268431408694331E-2</v>
      </c>
      <c r="BA987" s="120">
        <f t="shared" si="207"/>
        <v>0.18779891216057226</v>
      </c>
      <c r="BB987" s="115">
        <f t="shared" si="208"/>
        <v>-1.3575333916579444E-2</v>
      </c>
      <c r="BC987" s="53"/>
      <c r="BD987" s="53"/>
    </row>
    <row r="988" spans="1:56">
      <c r="A988" s="88">
        <v>987</v>
      </c>
      <c r="B988" s="116">
        <v>0.39464359183233455</v>
      </c>
      <c r="C988" s="116">
        <v>0.71226327417383795</v>
      </c>
      <c r="D988" s="116">
        <v>0.97553770282584185</v>
      </c>
      <c r="E988" s="116">
        <v>0.87886740899423943</v>
      </c>
      <c r="F988" s="116">
        <v>0.66684852354212421</v>
      </c>
      <c r="G988" s="116">
        <v>0.74933658676792736</v>
      </c>
      <c r="H988" s="116">
        <v>0.33461213209967777</v>
      </c>
      <c r="I988" s="116">
        <v>0.72766813513056583</v>
      </c>
      <c r="J988" s="116">
        <v>0.56386902835628927</v>
      </c>
      <c r="K988" s="97">
        <v>0.31118104696488369</v>
      </c>
      <c r="L988" s="98"/>
      <c r="M988" s="99">
        <v>987</v>
      </c>
      <c r="N988" s="119">
        <v>-0.26723635858038403</v>
      </c>
      <c r="O988" s="119">
        <v>0.56000877603629651</v>
      </c>
      <c r="P988" s="119">
        <v>1.9692482175771415</v>
      </c>
      <c r="Q988" s="119">
        <v>1.169343702820743</v>
      </c>
      <c r="R988" s="119">
        <v>0.43122750993182957</v>
      </c>
      <c r="S988" s="119">
        <v>0.67240354521032752</v>
      </c>
      <c r="T988" s="119">
        <v>-0.42721290285637059</v>
      </c>
      <c r="U988" s="116">
        <v>0.60577566732096633</v>
      </c>
      <c r="V988" s="116">
        <v>0.16078601124919811</v>
      </c>
      <c r="W988" s="91">
        <v>-0.49250541630431593</v>
      </c>
      <c r="X988" s="53"/>
      <c r="Y988" s="92">
        <v>987</v>
      </c>
      <c r="Z988" s="116">
        <f>(幕後結果!$AB$2+幕後結果!$AB$4*幕後結果_最佳化!$N1989)*12/3</f>
        <v>-0.16758397166706915</v>
      </c>
      <c r="AA988" s="116">
        <f>(幕後結果!$AC$2+幕後結果!$AC$4*幕後結果_最佳化!$O1989)*12/3</f>
        <v>0.70363530035622224</v>
      </c>
      <c r="AB988" s="116">
        <f>(幕後結果!$AD$2+幕後結果!$AD$4*幕後結果_最佳化!$P1989)*12/3</f>
        <v>1.5416773788217195</v>
      </c>
      <c r="AC988" s="116">
        <f>(幕後結果!$AE$2+幕後結果!$AE$4*幕後結果_最佳化!$Q1989)*12/3</f>
        <v>1.1724583879790604</v>
      </c>
      <c r="AD988" s="116">
        <f>(幕後結果!$AF$2+幕後結果!$AF$4*幕後結果_最佳化!$R1989)*12/3</f>
        <v>2.0852934986856753E-2</v>
      </c>
      <c r="AE988" s="116">
        <f>(幕後結果!$AG$2+幕後結果!$AG$4*幕後結果_最佳化!$S1989)*12/3</f>
        <v>1.3777415267358715</v>
      </c>
      <c r="AF988" s="116">
        <f>(幕後結果!$AH$2+幕後結果!$AH$4*幕後結果_最佳化!$T1989)*12/3</f>
        <v>-3.8042331566388365E-2</v>
      </c>
      <c r="AG988" s="116">
        <f>(幕後結果!$AI$2+幕後結果!$AI$4*幕後結果_最佳化!$U1989)*12/3</f>
        <v>0.58121482486848097</v>
      </c>
      <c r="AH988" s="116">
        <f>(幕後結果!$AJ$2+幕後結果!$AJ$4*幕後結果_最佳化!$V1989)*12/3</f>
        <v>0.34541229867718909</v>
      </c>
      <c r="AI988" s="93">
        <f>(幕後結果!$AK$2+幕後結果!$AK$4*幕後結果_最佳化!$W1989)*12/3</f>
        <v>0.56156716525590067</v>
      </c>
      <c r="AJ988" s="53"/>
      <c r="AK988" s="53"/>
      <c r="AL988" s="53"/>
      <c r="AM988" s="101">
        <v>987</v>
      </c>
      <c r="AN988" s="120">
        <f t="shared" si="196"/>
        <v>0.15429917789792422</v>
      </c>
      <c r="AO988" s="120">
        <f t="shared" si="197"/>
        <v>0.16888520928599432</v>
      </c>
      <c r="AP988" s="120">
        <f t="shared" si="198"/>
        <v>0.14515964346458307</v>
      </c>
      <c r="AQ988" s="120">
        <f t="shared" si="199"/>
        <v>0.13867983086556399</v>
      </c>
      <c r="AR988" s="120">
        <f t="shared" si="200"/>
        <v>6.611027754094545E-2</v>
      </c>
      <c r="AS988" s="120">
        <f t="shared" si="201"/>
        <v>5.116186220713443E-2</v>
      </c>
      <c r="AT988" s="120">
        <f t="shared" si="202"/>
        <v>6.3026447233776817E-2</v>
      </c>
      <c r="AU988" s="120">
        <f t="shared" si="203"/>
        <v>8.6780687204805126E-2</v>
      </c>
      <c r="AV988" s="120">
        <f t="shared" si="204"/>
        <v>1.1652787196200266E-2</v>
      </c>
      <c r="AW988" s="120">
        <f t="shared" si="205"/>
        <v>0.11424407710307244</v>
      </c>
      <c r="AX988" s="120">
        <f t="shared" si="206"/>
        <v>1.0000000000000002</v>
      </c>
      <c r="AY988" s="120">
        <f>SUMPRODUCT(AN988:AW988,幕後結果_最佳化!$Z$1005:$AI$1005)</f>
        <v>0.12566843375540421</v>
      </c>
      <c r="AZ988" s="120">
        <f>(SUMPRODUCT(AN988:AW988,MMULT(AN988:AW988,幕後結果!$AB$9:$AK$18)))*252</f>
        <v>3.3119008364491991E-2</v>
      </c>
      <c r="BA988" s="120">
        <f t="shared" si="207"/>
        <v>0.18198628619896606</v>
      </c>
      <c r="BB988" s="115">
        <f t="shared" si="208"/>
        <v>0.45480588391651267</v>
      </c>
      <c r="BC988" s="53"/>
      <c r="BD988" s="53"/>
    </row>
    <row r="989" spans="1:56">
      <c r="A989" s="88">
        <v>988</v>
      </c>
      <c r="B989" s="116">
        <v>0.72209995737017252</v>
      </c>
      <c r="C989" s="116">
        <v>0.68192284243896273</v>
      </c>
      <c r="D989" s="116">
        <v>0.22176062567051025</v>
      </c>
      <c r="E989" s="116">
        <v>0.1577992662617187</v>
      </c>
      <c r="F989" s="116">
        <v>0.64142698134430476</v>
      </c>
      <c r="G989" s="116">
        <v>0.38171618258217443</v>
      </c>
      <c r="H989" s="116">
        <v>4.1812564326112245E-2</v>
      </c>
      <c r="I989" s="116">
        <v>0.33481213377727626</v>
      </c>
      <c r="J989" s="116">
        <v>0.82443278770045603</v>
      </c>
      <c r="K989" s="97">
        <v>0.8145383311490364</v>
      </c>
      <c r="L989" s="98"/>
      <c r="M989" s="99">
        <v>988</v>
      </c>
      <c r="N989" s="119">
        <v>0.58909121647386142</v>
      </c>
      <c r="O989" s="119">
        <v>0.47308250888834091</v>
      </c>
      <c r="P989" s="119">
        <v>-0.76626060927752726</v>
      </c>
      <c r="Q989" s="119">
        <v>-1.0035438464923165</v>
      </c>
      <c r="R989" s="119">
        <v>0.36227567043573178</v>
      </c>
      <c r="S989" s="119">
        <v>-0.30097656460388461</v>
      </c>
      <c r="T989" s="119">
        <v>-1.7300288064035634</v>
      </c>
      <c r="U989" s="116">
        <v>-0.42666373592360041</v>
      </c>
      <c r="V989" s="116">
        <v>0.93239113485028713</v>
      </c>
      <c r="W989" s="91">
        <v>0.89474514895641832</v>
      </c>
      <c r="X989" s="53"/>
      <c r="Y989" s="92">
        <v>988</v>
      </c>
      <c r="Z989" s="116">
        <f>(幕後結果!$AB$2+幕後結果!$AB$4*幕後結果_最佳化!$N1990)*12/3</f>
        <v>1.2052779490856416</v>
      </c>
      <c r="AA989" s="116">
        <f>(幕後結果!$AC$2+幕後結果!$AC$4*幕後結果_最佳化!$O1990)*12/3</f>
        <v>0.59714493739600383</v>
      </c>
      <c r="AB989" s="116">
        <f>(幕後結果!$AD$2+幕後結果!$AD$4*幕後結果_最佳化!$P1990)*12/3</f>
        <v>-0.4046617669416343</v>
      </c>
      <c r="AC989" s="116">
        <f>(幕後結果!$AE$2+幕後結果!$AE$4*幕後結果_最佳化!$Q1990)*12/3</f>
        <v>-0.65797436167011125</v>
      </c>
      <c r="AD989" s="116">
        <f>(幕後結果!$AF$2+幕後結果!$AF$4*幕後結果_最佳化!$R1990)*12/3</f>
        <v>-0.22940214728674921</v>
      </c>
      <c r="AE989" s="116">
        <f>(幕後結果!$AG$2+幕後結果!$AG$4*幕後結果_最佳化!$S1990)*12/3</f>
        <v>0.13892327716516639</v>
      </c>
      <c r="AF989" s="116">
        <f>(幕後結果!$AH$2+幕後結果!$AH$4*幕後結果_最佳化!$T1990)*12/3</f>
        <v>-0.80314977400759602</v>
      </c>
      <c r="AG989" s="116">
        <f>(幕後結果!$AI$2+幕後結果!$AI$4*幕後結果_最佳化!$U1990)*12/3</f>
        <v>-0.12556207114995543</v>
      </c>
      <c r="AH989" s="116">
        <f>(幕後結果!$AJ$2+幕後結果!$AJ$4*幕後結果_最佳化!$V1990)*12/3</f>
        <v>-0.28389516239863188</v>
      </c>
      <c r="AI989" s="93">
        <f>(幕後結果!$AK$2+幕後結果!$AK$4*幕後結果_最佳化!$W1990)*12/3</f>
        <v>0.52557037154798514</v>
      </c>
      <c r="AJ989" s="53"/>
      <c r="AK989" s="53"/>
      <c r="AL989" s="53"/>
      <c r="AM989" s="101">
        <v>988</v>
      </c>
      <c r="AN989" s="120">
        <f t="shared" si="196"/>
        <v>0.15569492305559657</v>
      </c>
      <c r="AO989" s="120">
        <f t="shared" si="197"/>
        <v>0.14687791726393473</v>
      </c>
      <c r="AP989" s="120">
        <f t="shared" si="198"/>
        <v>4.6087178296452251E-2</v>
      </c>
      <c r="AQ989" s="120">
        <f t="shared" si="199"/>
        <v>6.1978225086649921E-2</v>
      </c>
      <c r="AR989" s="120">
        <f t="shared" si="200"/>
        <v>0.18673638841480331</v>
      </c>
      <c r="AS989" s="120">
        <f t="shared" si="201"/>
        <v>3.5769650814737985E-2</v>
      </c>
      <c r="AT989" s="120">
        <f t="shared" si="202"/>
        <v>0.1523711548875562</v>
      </c>
      <c r="AU989" s="120">
        <f t="shared" si="203"/>
        <v>4.5078907470273731E-2</v>
      </c>
      <c r="AV989" s="120">
        <f t="shared" si="204"/>
        <v>7.7470785502385703E-2</v>
      </c>
      <c r="AW989" s="120">
        <f t="shared" si="205"/>
        <v>9.1934869207609626E-2</v>
      </c>
      <c r="AX989" s="120">
        <f t="shared" si="206"/>
        <v>1</v>
      </c>
      <c r="AY989" s="120">
        <f>SUMPRODUCT(AN989:AW989,幕後結果_最佳化!$Z$1005:$AI$1005)</f>
        <v>2.8269904182740859E-2</v>
      </c>
      <c r="AZ989" s="120">
        <f>(SUMPRODUCT(AN989:AW989,MMULT(AN989:AW989,幕後結果!$AB$9:$AK$18)))*252</f>
        <v>3.1002393703483937E-2</v>
      </c>
      <c r="BA989" s="120">
        <f t="shared" si="207"/>
        <v>0.17607496614647961</v>
      </c>
      <c r="BB989" s="115">
        <f t="shared" si="208"/>
        <v>-8.3090152663088571E-2</v>
      </c>
      <c r="BC989" s="53"/>
      <c r="BD989" s="53"/>
    </row>
    <row r="990" spans="1:56">
      <c r="A990" s="88">
        <v>989</v>
      </c>
      <c r="B990" s="116">
        <v>0.11126645135417168</v>
      </c>
      <c r="C990" s="116">
        <v>0.97966871448327364</v>
      </c>
      <c r="D990" s="116">
        <v>0.43260716175825253</v>
      </c>
      <c r="E990" s="116">
        <v>0.33090190571142353</v>
      </c>
      <c r="F990" s="116">
        <v>0.51925709894839467</v>
      </c>
      <c r="G990" s="116">
        <v>0.31903138018115818</v>
      </c>
      <c r="H990" s="116">
        <v>0.36667070679348068</v>
      </c>
      <c r="I990" s="116">
        <v>0.68663918395645873</v>
      </c>
      <c r="J990" s="116">
        <v>0.42173857951466998</v>
      </c>
      <c r="K990" s="97">
        <v>0.16318965508227312</v>
      </c>
      <c r="L990" s="98"/>
      <c r="M990" s="99">
        <v>989</v>
      </c>
      <c r="N990" s="119">
        <v>-1.2198205676002882</v>
      </c>
      <c r="O990" s="119">
        <v>2.0469543081518986</v>
      </c>
      <c r="P990" s="119">
        <v>-0.1697403706901042</v>
      </c>
      <c r="Q990" s="119">
        <v>-0.43742409721179676</v>
      </c>
      <c r="R990" s="119">
        <v>4.8289149259495685E-2</v>
      </c>
      <c r="S990" s="119">
        <v>-0.47040910496641569</v>
      </c>
      <c r="T990" s="119">
        <v>-0.34068409488027795</v>
      </c>
      <c r="U990" s="116">
        <v>0.48634633564252266</v>
      </c>
      <c r="V990" s="116">
        <v>-0.19744775880724511</v>
      </c>
      <c r="W990" s="91">
        <v>-0.98143289691034019</v>
      </c>
      <c r="X990" s="53"/>
      <c r="Y990" s="92">
        <v>989</v>
      </c>
      <c r="Z990" s="116">
        <f>(幕後結果!$AB$2+幕後結果!$AB$4*幕後結果_最佳化!$N1991)*12/3</f>
        <v>-1.6947642528707021</v>
      </c>
      <c r="AA990" s="116">
        <f>(幕後結果!$AC$2+幕後結果!$AC$4*幕後結果_最佳化!$O1991)*12/3</f>
        <v>1.8195043406239495</v>
      </c>
      <c r="AB990" s="116">
        <f>(幕後結果!$AD$2+幕後結果!$AD$4*幕後結果_最佳化!$P1991)*12/3</f>
        <v>-0.20196836232365389</v>
      </c>
      <c r="AC990" s="116">
        <f>(幕後結果!$AE$2+幕後結果!$AE$4*幕後結果_最佳化!$Q1991)*12/3</f>
        <v>-0.34190539349118537</v>
      </c>
      <c r="AD990" s="116">
        <f>(幕後結果!$AF$2+幕後結果!$AF$4*幕後結果_最佳化!$R1991)*12/3</f>
        <v>-0.63042362688103493</v>
      </c>
      <c r="AE990" s="116">
        <f>(幕後結果!$AG$2+幕後結果!$AG$4*幕後結果_最佳化!$S1991)*12/3</f>
        <v>0.15186419296836118</v>
      </c>
      <c r="AF990" s="116">
        <f>(幕後結果!$AH$2+幕後結果!$AH$4*幕後結果_最佳化!$T1991)*12/3</f>
        <v>-0.12148941439867667</v>
      </c>
      <c r="AG990" s="116">
        <f>(幕後結果!$AI$2+幕後結果!$AI$4*幕後結果_最佳化!$U1991)*12/3</f>
        <v>0.38782620560557907</v>
      </c>
      <c r="AH990" s="116">
        <f>(幕後結果!$AJ$2+幕後結果!$AJ$4*幕後結果_最佳化!$V1991)*12/3</f>
        <v>-0.42320819081415512</v>
      </c>
      <c r="AI990" s="93">
        <f>(幕後結果!$AK$2+幕後結果!$AK$4*幕後結果_最佳化!$W1991)*12/3</f>
        <v>-0.59286591069011385</v>
      </c>
      <c r="AJ990" s="53"/>
      <c r="AK990" s="53"/>
      <c r="AL990" s="53"/>
      <c r="AM990" s="101">
        <v>989</v>
      </c>
      <c r="AN990" s="120">
        <f t="shared" si="196"/>
        <v>3.3103871450048637E-2</v>
      </c>
      <c r="AO990" s="120">
        <f t="shared" si="197"/>
        <v>3.895830829674795E-2</v>
      </c>
      <c r="AP990" s="120">
        <f t="shared" si="198"/>
        <v>0.16522020254477959</v>
      </c>
      <c r="AQ990" s="120">
        <f t="shared" si="199"/>
        <v>3.5581312958627029E-2</v>
      </c>
      <c r="AR990" s="120">
        <f t="shared" si="200"/>
        <v>9.7613076017190201E-2</v>
      </c>
      <c r="AS990" s="120">
        <f t="shared" si="201"/>
        <v>0.16406262195736265</v>
      </c>
      <c r="AT990" s="120">
        <f t="shared" si="202"/>
        <v>0.1899652048001329</v>
      </c>
      <c r="AU990" s="120">
        <f t="shared" si="203"/>
        <v>6.3264558085252814E-3</v>
      </c>
      <c r="AV990" s="120">
        <f t="shared" si="204"/>
        <v>9.6372958474910925E-2</v>
      </c>
      <c r="AW990" s="120">
        <f t="shared" si="205"/>
        <v>0.17279598769167501</v>
      </c>
      <c r="AX990" s="120">
        <f t="shared" si="206"/>
        <v>1.0000000000000002</v>
      </c>
      <c r="AY990" s="120">
        <f>SUMPRODUCT(AN990:AW990,幕後結果_最佳化!$Z$1005:$AI$1005)</f>
        <v>8.5567419966496971E-2</v>
      </c>
      <c r="AZ990" s="120">
        <f>(SUMPRODUCT(AN990:AW990,MMULT(AN990:AW990,幕後結果!$AB$9:$AK$18)))*252</f>
        <v>2.4698321413453558E-2</v>
      </c>
      <c r="BA990" s="120">
        <f t="shared" si="207"/>
        <v>0.1571569960690696</v>
      </c>
      <c r="BB990" s="115">
        <f t="shared" si="208"/>
        <v>0.27149551743623862</v>
      </c>
      <c r="BC990" s="53"/>
      <c r="BD990" s="53"/>
    </row>
    <row r="991" spans="1:56">
      <c r="A991" s="88">
        <v>990</v>
      </c>
      <c r="B991" s="116">
        <v>0.19180529426926762</v>
      </c>
      <c r="C991" s="116">
        <v>0.80457246575357955</v>
      </c>
      <c r="D991" s="116">
        <v>0.59871847992555471</v>
      </c>
      <c r="E991" s="116">
        <v>0.45361962985170767</v>
      </c>
      <c r="F991" s="116">
        <v>0.51392357829094615</v>
      </c>
      <c r="G991" s="116">
        <v>0.38356977530677572</v>
      </c>
      <c r="H991" s="116">
        <v>8.8937392979240082E-2</v>
      </c>
      <c r="I991" s="116">
        <v>0.87805514789132255</v>
      </c>
      <c r="J991" s="116">
        <v>0.29666296665421932</v>
      </c>
      <c r="K991" s="97">
        <v>0.77948649063089626</v>
      </c>
      <c r="L991" s="98"/>
      <c r="M991" s="99">
        <v>990</v>
      </c>
      <c r="N991" s="119">
        <v>-0.87126296242597356</v>
      </c>
      <c r="O991" s="119">
        <v>0.85806772379863638</v>
      </c>
      <c r="P991" s="119">
        <v>0.25003143339174094</v>
      </c>
      <c r="Q991" s="119">
        <v>-0.11652148475288497</v>
      </c>
      <c r="R991" s="119">
        <v>3.4908323560837652E-2</v>
      </c>
      <c r="S991" s="119">
        <v>-0.2961185466830103</v>
      </c>
      <c r="T991" s="119">
        <v>-1.3473274784502818</v>
      </c>
      <c r="U991" s="116">
        <v>1.1653194616473821</v>
      </c>
      <c r="V991" s="116">
        <v>-0.5340225490972057</v>
      </c>
      <c r="W991" s="91">
        <v>0.77046009292260997</v>
      </c>
      <c r="X991" s="53"/>
      <c r="Y991" s="92">
        <v>990</v>
      </c>
      <c r="Z991" s="116">
        <f>(幕後結果!$AB$2+幕後結果!$AB$4*幕後結果_最佳化!$N1992)*12/3</f>
        <v>-1.135957696510232</v>
      </c>
      <c r="AA991" s="116">
        <f>(幕後結果!$AC$2+幕後結果!$AC$4*幕後結果_最佳化!$O1992)*12/3</f>
        <v>0.94859789054251131</v>
      </c>
      <c r="AB991" s="116">
        <f>(幕後結果!$AD$2+幕後結果!$AD$4*幕後結果_最佳化!$P1992)*12/3</f>
        <v>0.11340281127880064</v>
      </c>
      <c r="AC991" s="116">
        <f>(幕後結果!$AE$2+幕後結果!$AE$4*幕後結果_最佳化!$Q1992)*12/3</f>
        <v>-6.8658826913787746E-2</v>
      </c>
      <c r="AD991" s="116">
        <f>(幕後結果!$AF$2+幕後結果!$AF$4*幕後結果_最佳化!$R1992)*12/3</f>
        <v>-0.51720947280074236</v>
      </c>
      <c r="AE991" s="116">
        <f>(幕後結果!$AG$2+幕後結果!$AG$4*幕後結果_最佳化!$S1992)*12/3</f>
        <v>0.31586002127240542</v>
      </c>
      <c r="AF991" s="116">
        <f>(幕後結果!$AH$2+幕後結果!$AH$4*幕後結果_最佳化!$T1992)*12/3</f>
        <v>-0.65314219837648357</v>
      </c>
      <c r="AG991" s="116">
        <f>(幕後結果!$AI$2+幕後結果!$AI$4*幕後結果_最佳化!$U1992)*12/3</f>
        <v>0.53345048954036756</v>
      </c>
      <c r="AH991" s="116">
        <f>(幕後結果!$AJ$2+幕後結果!$AJ$4*幕後結果_最佳化!$V1992)*12/3</f>
        <v>-0.54243509195656026</v>
      </c>
      <c r="AI991" s="93">
        <f>(幕後結果!$AK$2+幕後結果!$AK$4*幕後結果_最佳化!$W1992)*12/3</f>
        <v>0.47544656118383966</v>
      </c>
      <c r="AJ991" s="53"/>
      <c r="AK991" s="53"/>
      <c r="AL991" s="53"/>
      <c r="AM991" s="101">
        <v>990</v>
      </c>
      <c r="AN991" s="120">
        <f t="shared" si="196"/>
        <v>0.13504819517618605</v>
      </c>
      <c r="AO991" s="120">
        <f t="shared" si="197"/>
        <v>0.12203740087084126</v>
      </c>
      <c r="AP991" s="120">
        <f t="shared" si="198"/>
        <v>0.10325049482075697</v>
      </c>
      <c r="AQ991" s="120">
        <f t="shared" si="199"/>
        <v>5.8827403400466473E-2</v>
      </c>
      <c r="AR991" s="120">
        <f t="shared" si="200"/>
        <v>1.7544764377264196E-2</v>
      </c>
      <c r="AS991" s="120">
        <f t="shared" si="201"/>
        <v>1.0491581635645335E-2</v>
      </c>
      <c r="AT991" s="120">
        <f t="shared" si="202"/>
        <v>0.16285673586825075</v>
      </c>
      <c r="AU991" s="120">
        <f t="shared" si="203"/>
        <v>6.7770538986144879E-2</v>
      </c>
      <c r="AV991" s="120">
        <f t="shared" si="204"/>
        <v>0.17578373683831389</v>
      </c>
      <c r="AW991" s="120">
        <f t="shared" si="205"/>
        <v>0.14638914802613026</v>
      </c>
      <c r="AX991" s="120">
        <f t="shared" si="206"/>
        <v>1.0000000000000002</v>
      </c>
      <c r="AY991" s="120">
        <f>SUMPRODUCT(AN991:AW991,幕後結果_最佳化!$Z$1005:$AI$1005)</f>
        <v>6.543188701574322E-2</v>
      </c>
      <c r="AZ991" s="120">
        <f>(SUMPRODUCT(AN991:AW991,MMULT(AN991:AW991,幕後結果!$AB$9:$AK$18)))*252</f>
        <v>3.0941891862400032E-2</v>
      </c>
      <c r="BA991" s="120">
        <f t="shared" si="207"/>
        <v>0.17590307519313025</v>
      </c>
      <c r="BB991" s="115">
        <f t="shared" si="208"/>
        <v>0.1280926270959428</v>
      </c>
      <c r="BC991" s="53"/>
      <c r="BD991" s="53"/>
    </row>
    <row r="992" spans="1:56">
      <c r="A992" s="88">
        <v>991</v>
      </c>
      <c r="B992" s="116">
        <v>0.21035194922892742</v>
      </c>
      <c r="C992" s="116">
        <v>0.74727400998032478</v>
      </c>
      <c r="D992" s="116">
        <v>0.50021366245584131</v>
      </c>
      <c r="E992" s="116">
        <v>0.32414251677137029</v>
      </c>
      <c r="F992" s="116">
        <v>5.7498631354369278E-2</v>
      </c>
      <c r="G992" s="116">
        <v>0.23943060281350603</v>
      </c>
      <c r="H992" s="116">
        <v>0.72079633681257671</v>
      </c>
      <c r="I992" s="116">
        <v>0.62568635925625116</v>
      </c>
      <c r="J992" s="116">
        <v>0.13089790441016214</v>
      </c>
      <c r="K992" s="97">
        <v>0.48001970598700172</v>
      </c>
      <c r="L992" s="98"/>
      <c r="M992" s="99">
        <v>991</v>
      </c>
      <c r="N992" s="119">
        <v>-0.8052006551858405</v>
      </c>
      <c r="O992" s="119">
        <v>0.66593604497251535</v>
      </c>
      <c r="P992" s="119">
        <v>5.3557237864266171E-4</v>
      </c>
      <c r="Q992" s="119">
        <v>-0.45614594442755041</v>
      </c>
      <c r="R992" s="119">
        <v>-1.5761238537219586</v>
      </c>
      <c r="S992" s="119">
        <v>-0.7081353555708686</v>
      </c>
      <c r="T992" s="119">
        <v>0.58520880315580381</v>
      </c>
      <c r="U992" s="116">
        <v>0.32044992897152313</v>
      </c>
      <c r="V992" s="116">
        <v>-1.1221567249650566</v>
      </c>
      <c r="W992" s="91">
        <v>-5.0104125778391809E-2</v>
      </c>
      <c r="X992" s="53"/>
      <c r="Y992" s="92">
        <v>991</v>
      </c>
      <c r="Z992" s="116">
        <f>(幕後結果!$AB$2+幕後結果!$AB$4*幕後結果_最佳化!$N1993)*12/3</f>
        <v>-1.030046794363586</v>
      </c>
      <c r="AA992" s="116">
        <f>(幕後結果!$AC$2+幕後結果!$AC$4*幕後結果_最佳化!$O1993)*12/3</f>
        <v>0.80735228440270423</v>
      </c>
      <c r="AB992" s="116">
        <f>(幕後結果!$AD$2+幕後結果!$AD$4*幕後結果_最佳化!$P1993)*12/3</f>
        <v>-7.8660605684053267E-2</v>
      </c>
      <c r="AC992" s="116">
        <f>(幕後結果!$AE$2+幕後結果!$AE$4*幕後結果_最佳化!$Q1993)*12/3</f>
        <v>-0.35208578616393565</v>
      </c>
      <c r="AD992" s="116">
        <f>(幕後結果!$AF$2+幕後結果!$AF$4*幕後結果_最佳化!$R1993)*12/3</f>
        <v>-1.4315287289930485</v>
      </c>
      <c r="AE992" s="116">
        <f>(幕後結果!$AG$2+幕後結果!$AG$4*幕後結果_最佳化!$S1993)*12/3</f>
        <v>1.6429216030235616E-2</v>
      </c>
      <c r="AF992" s="116">
        <f>(幕後結果!$AH$2+幕後結果!$AH$4*幕後結果_最佳化!$T1993)*12/3</f>
        <v>0.1472201422454513</v>
      </c>
      <c r="AG992" s="116">
        <f>(幕後結果!$AI$2+幕後結果!$AI$4*幕後結果_最佳化!$U1993)*12/3</f>
        <v>-7.4055720723620211E-2</v>
      </c>
      <c r="AH992" s="116">
        <f>(幕後結果!$AJ$2+幕後結果!$AJ$4*幕後結果_最佳化!$V1993)*12/3</f>
        <v>-0.94798272480610679</v>
      </c>
      <c r="AI992" s="93">
        <f>(幕後結果!$AK$2+幕後結果!$AK$4*幕後結果_最佳化!$W1993)*12/3</f>
        <v>-0.30744630095701508</v>
      </c>
      <c r="AJ992" s="53"/>
      <c r="AK992" s="53"/>
      <c r="AL992" s="53"/>
      <c r="AM992" s="101">
        <v>991</v>
      </c>
      <c r="AN992" s="120">
        <f t="shared" si="196"/>
        <v>0.10944586928747983</v>
      </c>
      <c r="AO992" s="120">
        <f t="shared" si="197"/>
        <v>2.2313517919458677E-2</v>
      </c>
      <c r="AP992" s="120">
        <f t="shared" si="198"/>
        <v>4.4062840234585607E-2</v>
      </c>
      <c r="AQ992" s="120">
        <f t="shared" si="199"/>
        <v>6.3537913597729839E-2</v>
      </c>
      <c r="AR992" s="120">
        <f t="shared" si="200"/>
        <v>0.24434236706815268</v>
      </c>
      <c r="AS992" s="120">
        <f t="shared" si="201"/>
        <v>0.21250823926334791</v>
      </c>
      <c r="AT992" s="120">
        <f t="shared" si="202"/>
        <v>0.22614785955540168</v>
      </c>
      <c r="AU992" s="120">
        <f t="shared" si="203"/>
        <v>8.9901611472417362E-3</v>
      </c>
      <c r="AV992" s="120">
        <f t="shared" si="204"/>
        <v>6.0926671894529744E-2</v>
      </c>
      <c r="AW992" s="120">
        <f t="shared" si="205"/>
        <v>7.7245600320725426E-3</v>
      </c>
      <c r="AX992" s="120">
        <f t="shared" si="206"/>
        <v>1.0000000000000002</v>
      </c>
      <c r="AY992" s="120">
        <f>SUMPRODUCT(AN992:AW992,幕後結果_最佳化!$Z$1005:$AI$1005)</f>
        <v>3.119187014430792E-2</v>
      </c>
      <c r="AZ992" s="120">
        <f>(SUMPRODUCT(AN992:AW992,MMULT(AN992:AW992,幕後結果!$AB$9:$AK$18)))*252</f>
        <v>2.8567034347363379E-2</v>
      </c>
      <c r="BA992" s="120">
        <f t="shared" si="207"/>
        <v>0.16901785215581039</v>
      </c>
      <c r="BB992" s="115">
        <f t="shared" si="208"/>
        <v>-6.9271557450031093E-2</v>
      </c>
      <c r="BC992" s="53"/>
      <c r="BD992" s="53"/>
    </row>
    <row r="993" spans="1:56">
      <c r="A993" s="88">
        <v>992</v>
      </c>
      <c r="B993" s="116">
        <v>0.16493894097940065</v>
      </c>
      <c r="C993" s="116">
        <v>0.98135234823995265</v>
      </c>
      <c r="D993" s="116">
        <v>0.73356983186164304</v>
      </c>
      <c r="E993" s="116">
        <v>0.63315787099072707</v>
      </c>
      <c r="F993" s="116">
        <v>0.20222248666601605</v>
      </c>
      <c r="G993" s="116">
        <v>0.87209683127429738</v>
      </c>
      <c r="H993" s="116">
        <v>0.49450436546892007</v>
      </c>
      <c r="I993" s="116">
        <v>0.89063800926972325</v>
      </c>
      <c r="J993" s="116">
        <v>0.4991205262817815</v>
      </c>
      <c r="K993" s="97">
        <v>0.90856243227652045</v>
      </c>
      <c r="L993" s="98"/>
      <c r="M993" s="99">
        <v>992</v>
      </c>
      <c r="N993" s="119">
        <v>-0.9743598811658013</v>
      </c>
      <c r="O993" s="119">
        <v>2.0825166516025884</v>
      </c>
      <c r="P993" s="119">
        <v>0.62364563093874426</v>
      </c>
      <c r="Q993" s="119">
        <v>0.34022876441958233</v>
      </c>
      <c r="R993" s="119">
        <v>-0.83370902122219692</v>
      </c>
      <c r="S993" s="119">
        <v>1.1363590241970369</v>
      </c>
      <c r="T993" s="119">
        <v>-1.3775948616056456E-2</v>
      </c>
      <c r="U993" s="116">
        <v>1.2299282309319644</v>
      </c>
      <c r="V993" s="116">
        <v>-2.2045154744966176E-3</v>
      </c>
      <c r="W993" s="91">
        <v>1.3319545151621037</v>
      </c>
      <c r="X993" s="53"/>
      <c r="Y993" s="92">
        <v>992</v>
      </c>
      <c r="Z993" s="116">
        <f>(幕後結果!$AB$2+幕後結果!$AB$4*幕後結果_最佳化!$N1994)*12/3</f>
        <v>-1.3012423819600498</v>
      </c>
      <c r="AA993" s="116">
        <f>(幕後結果!$AC$2+幕後結果!$AC$4*幕後結果_最佳化!$O1994)*12/3</f>
        <v>1.8323692783311616</v>
      </c>
      <c r="AB993" s="116">
        <f>(幕後結果!$AD$2+幕後結果!$AD$4*幕後結果_最佳化!$P1994)*12/3</f>
        <v>0.46190846850772677</v>
      </c>
      <c r="AC993" s="116">
        <f>(幕後結果!$AE$2+幕後結果!$AE$4*幕後結果_最佳化!$Q1994)*12/3</f>
        <v>0.37141696479953762</v>
      </c>
      <c r="AD993" s="116">
        <f>(幕後結果!$AF$2+幕後結果!$AF$4*幕後結果_最佳化!$R1994)*12/3</f>
        <v>-0.97873162371032463</v>
      </c>
      <c r="AE993" s="116">
        <f>(幕後結果!$AG$2+幕後結果!$AG$4*幕後結果_最佳化!$S1994)*12/3</f>
        <v>1.4405641116553294</v>
      </c>
      <c r="AF993" s="116">
        <f>(幕後結果!$AH$2+幕後結果!$AH$4*幕後結果_最佳化!$T1994)*12/3</f>
        <v>8.297466677220694E-2</v>
      </c>
      <c r="AG993" s="116">
        <f>(幕後結果!$AI$2+幕後結果!$AI$4*幕後結果_最佳化!$U1994)*12/3</f>
        <v>0.83538144998621655</v>
      </c>
      <c r="AH993" s="116">
        <f>(幕後結果!$AJ$2+幕後結果!$AJ$4*幕後結果_最佳化!$V1994)*12/3</f>
        <v>2.4123664935863431E-2</v>
      </c>
      <c r="AI993" s="93">
        <f>(幕後結果!$AK$2+幕後結果!$AK$4*幕後結果_最佳化!$W1994)*12/3</f>
        <v>1.0988125249722356</v>
      </c>
      <c r="AJ993" s="53"/>
      <c r="AK993" s="53"/>
      <c r="AL993" s="53"/>
      <c r="AM993" s="101">
        <v>992</v>
      </c>
      <c r="AN993" s="120">
        <f t="shared" si="196"/>
        <v>0.11752696104524409</v>
      </c>
      <c r="AO993" s="120">
        <f t="shared" si="197"/>
        <v>8.0257491884191304E-2</v>
      </c>
      <c r="AP993" s="120">
        <f t="shared" si="198"/>
        <v>0.1403839160357464</v>
      </c>
      <c r="AQ993" s="120">
        <f t="shared" si="199"/>
        <v>2.1459769445171795E-2</v>
      </c>
      <c r="AR993" s="120">
        <f t="shared" si="200"/>
        <v>0.16428661436814221</v>
      </c>
      <c r="AS993" s="120">
        <f t="shared" si="201"/>
        <v>0.15913539913799907</v>
      </c>
      <c r="AT993" s="120">
        <f t="shared" si="202"/>
        <v>6.8212750791496662E-2</v>
      </c>
      <c r="AU993" s="120">
        <f t="shared" si="203"/>
        <v>1.9563011874599971E-2</v>
      </c>
      <c r="AV993" s="120">
        <f t="shared" si="204"/>
        <v>0.11794868798542887</v>
      </c>
      <c r="AW993" s="120">
        <f t="shared" si="205"/>
        <v>0.11122539743197965</v>
      </c>
      <c r="AX993" s="120">
        <f t="shared" si="206"/>
        <v>1</v>
      </c>
      <c r="AY993" s="120">
        <f>SUMPRODUCT(AN993:AW993,幕後結果_最佳化!$Z$1005:$AI$1005)</f>
        <v>6.8427027937054435E-2</v>
      </c>
      <c r="AZ993" s="120">
        <f>(SUMPRODUCT(AN993:AW993,MMULT(AN993:AW993,幕後結果!$AB$9:$AK$18)))*252</f>
        <v>3.0660481362652169E-2</v>
      </c>
      <c r="BA993" s="120">
        <f t="shared" si="207"/>
        <v>0.17510134597612939</v>
      </c>
      <c r="BB993" s="115">
        <f t="shared" si="208"/>
        <v>0.14578430448235616</v>
      </c>
      <c r="BC993" s="53"/>
      <c r="BD993" s="53"/>
    </row>
    <row r="994" spans="1:56">
      <c r="A994" s="88">
        <v>993</v>
      </c>
      <c r="B994" s="116">
        <v>0.51154129192946174</v>
      </c>
      <c r="C994" s="116">
        <v>0.7434689550466167</v>
      </c>
      <c r="D994" s="116">
        <v>0.71403610867184453</v>
      </c>
      <c r="E994" s="116">
        <v>0.7735809529857165</v>
      </c>
      <c r="F994" s="116">
        <v>0.18667997940098191</v>
      </c>
      <c r="G994" s="116">
        <v>0.70953112893970371</v>
      </c>
      <c r="H994" s="116">
        <v>0.45027867008125888</v>
      </c>
      <c r="I994" s="116">
        <v>0.88461108365626551</v>
      </c>
      <c r="J994" s="116">
        <v>0.83595414510380728</v>
      </c>
      <c r="K994" s="97">
        <v>0.38441364500730879</v>
      </c>
      <c r="L994" s="98"/>
      <c r="M994" s="99">
        <v>993</v>
      </c>
      <c r="N994" s="119">
        <v>2.8933765214430054E-2</v>
      </c>
      <c r="O994" s="119">
        <v>0.65407716882234723</v>
      </c>
      <c r="P994" s="119">
        <v>0.56521463621199275</v>
      </c>
      <c r="Q994" s="119">
        <v>0.75069190811137232</v>
      </c>
      <c r="R994" s="119">
        <v>-0.89019729141537207</v>
      </c>
      <c r="S994" s="119">
        <v>0.55201548780490872</v>
      </c>
      <c r="T994" s="119">
        <v>-0.12495731870191847</v>
      </c>
      <c r="U994" s="116">
        <v>1.1983575969429654</v>
      </c>
      <c r="V994" s="116">
        <v>0.9779648485922372</v>
      </c>
      <c r="W994" s="91">
        <v>-0.29390919717564545</v>
      </c>
      <c r="X994" s="53"/>
      <c r="Y994" s="92">
        <v>993</v>
      </c>
      <c r="Z994" s="116">
        <f>(幕後結果!$AB$2+幕後結果!$AB$4*幕後結果_最佳化!$N1995)*12/3</f>
        <v>0.30723512428083349</v>
      </c>
      <c r="AA994" s="116">
        <f>(幕後結果!$AC$2+幕後結果!$AC$4*幕後結果_最佳化!$O1995)*12/3</f>
        <v>0.75586128297799782</v>
      </c>
      <c r="AB994" s="116">
        <f>(幕後結果!$AD$2+幕後結果!$AD$4*幕後結果_最佳化!$P1995)*12/3</f>
        <v>0.52318437810303875</v>
      </c>
      <c r="AC994" s="116">
        <f>(幕後結果!$AE$2+幕後結果!$AE$4*幕後結果_最佳化!$Q1995)*12/3</f>
        <v>0.73188515180101987</v>
      </c>
      <c r="AD994" s="116">
        <f>(幕後結果!$AF$2+幕後結果!$AF$4*幕後結果_最佳化!$R1995)*12/3</f>
        <v>-0.84065372562230378</v>
      </c>
      <c r="AE994" s="116">
        <f>(幕後結果!$AG$2+幕後結果!$AG$4*幕後結果_最佳化!$S1995)*12/3</f>
        <v>1.192592100281572</v>
      </c>
      <c r="AF994" s="116">
        <f>(幕後結果!$AH$2+幕後結果!$AH$4*幕後結果_最佳化!$T1995)*12/3</f>
        <v>-1.4252841778210524E-2</v>
      </c>
      <c r="AG994" s="116">
        <f>(幕後結果!$AI$2+幕後結果!$AI$4*幕後結果_最佳化!$U1995)*12/3</f>
        <v>0.59031668873877507</v>
      </c>
      <c r="AH994" s="116">
        <f>(幕後結果!$AJ$2+幕後結果!$AJ$4*幕後結果_最佳化!$V1995)*12/3</f>
        <v>0.41965620559462541</v>
      </c>
      <c r="AI994" s="93">
        <f>(幕後結果!$AK$2+幕後結果!$AK$4*幕後結果_最佳化!$W1995)*12/3</f>
        <v>0.57447963061036733</v>
      </c>
      <c r="AJ994" s="53"/>
      <c r="AK994" s="53"/>
      <c r="AL994" s="53"/>
      <c r="AM994" s="101">
        <v>993</v>
      </c>
      <c r="AN994" s="120">
        <f t="shared" si="196"/>
        <v>5.401435216145562E-3</v>
      </c>
      <c r="AO994" s="120">
        <f t="shared" si="197"/>
        <v>3.3937611494734329E-2</v>
      </c>
      <c r="AP994" s="120">
        <f t="shared" si="198"/>
        <v>0.19970439706987148</v>
      </c>
      <c r="AQ994" s="120">
        <f t="shared" si="199"/>
        <v>0.10985396598779146</v>
      </c>
      <c r="AR994" s="120">
        <f t="shared" si="200"/>
        <v>0.29074491977960193</v>
      </c>
      <c r="AS994" s="120">
        <f t="shared" si="201"/>
        <v>3.356798875797784E-2</v>
      </c>
      <c r="AT994" s="120">
        <f t="shared" si="202"/>
        <v>5.8344088347571225E-4</v>
      </c>
      <c r="AU994" s="120">
        <f t="shared" si="203"/>
        <v>0.15118713744631176</v>
      </c>
      <c r="AV994" s="120">
        <f t="shared" si="204"/>
        <v>9.2860203424589796E-2</v>
      </c>
      <c r="AW994" s="120">
        <f t="shared" si="205"/>
        <v>8.2158899939499971E-2</v>
      </c>
      <c r="AX994" s="120">
        <f t="shared" si="206"/>
        <v>0.99999999999999989</v>
      </c>
      <c r="AY994" s="120">
        <f>SUMPRODUCT(AN994:AW994,幕後結果_最佳化!$Z$1005:$AI$1005)</f>
        <v>-9.2646166997548546E-2</v>
      </c>
      <c r="AZ994" s="120">
        <f>(SUMPRODUCT(AN994:AW994,MMULT(AN994:AW994,幕後結果!$AB$9:$AK$18)))*252</f>
        <v>2.5692516084127759E-2</v>
      </c>
      <c r="BA994" s="120">
        <f t="shared" si="207"/>
        <v>0.16028885202698209</v>
      </c>
      <c r="BB994" s="115">
        <f t="shared" si="208"/>
        <v>-0.84563689416611132</v>
      </c>
      <c r="BC994" s="53"/>
      <c r="BD994" s="53"/>
    </row>
    <row r="995" spans="1:56">
      <c r="A995" s="88">
        <v>994</v>
      </c>
      <c r="B995" s="116">
        <v>7.9773853466865274E-2</v>
      </c>
      <c r="C995" s="116">
        <v>0.98041071341959007</v>
      </c>
      <c r="D995" s="116">
        <v>0.36745594328578157</v>
      </c>
      <c r="E995" s="116">
        <v>0.50246347014800774</v>
      </c>
      <c r="F995" s="116">
        <v>0.63078926054090889</v>
      </c>
      <c r="G995" s="116">
        <v>0.37230161532362804</v>
      </c>
      <c r="H995" s="116">
        <v>0.18698177107470748</v>
      </c>
      <c r="I995" s="116">
        <v>0.84265112325120595</v>
      </c>
      <c r="J995" s="116">
        <v>0.28420572332172989</v>
      </c>
      <c r="K995" s="97">
        <v>0.87561136858667465</v>
      </c>
      <c r="L995" s="98"/>
      <c r="M995" s="99">
        <v>994</v>
      </c>
      <c r="N995" s="119">
        <v>-1.4065943583833225</v>
      </c>
      <c r="O995" s="119">
        <v>2.0623064098704793</v>
      </c>
      <c r="P995" s="119">
        <v>-0.33859893292222248</v>
      </c>
      <c r="Q995" s="119">
        <v>6.1750431700724447E-3</v>
      </c>
      <c r="R995" s="119">
        <v>0.33394444746911728</v>
      </c>
      <c r="S995" s="119">
        <v>-0.32576358683755435</v>
      </c>
      <c r="T995" s="119">
        <v>-0.88907357005328402</v>
      </c>
      <c r="U995" s="116">
        <v>1.0054135591831217</v>
      </c>
      <c r="V995" s="116">
        <v>-0.5703926012350139</v>
      </c>
      <c r="W995" s="91">
        <v>1.1533243899810062</v>
      </c>
      <c r="X995" s="53"/>
      <c r="Y995" s="92">
        <v>994</v>
      </c>
      <c r="Z995" s="116">
        <f>(幕後結果!$AB$2+幕後結果!$AB$4*幕後結果_最佳化!$N1996)*12/3</f>
        <v>-1.9941994604131175</v>
      </c>
      <c r="AA995" s="116">
        <f>(幕後結果!$AC$2+幕後結果!$AC$4*幕後結果_最佳化!$O1996)*12/3</f>
        <v>1.8401429088526495</v>
      </c>
      <c r="AB995" s="116">
        <f>(幕後結果!$AD$2+幕後結果!$AD$4*幕後結果_最佳化!$P1996)*12/3</f>
        <v>-0.36863963006524275</v>
      </c>
      <c r="AC995" s="116">
        <f>(幕後結果!$AE$2+幕後結果!$AE$4*幕後結果_最佳化!$Q1996)*12/3</f>
        <v>-6.4548495183668064E-2</v>
      </c>
      <c r="AD995" s="116">
        <f>(幕後結果!$AF$2+幕後結果!$AF$4*幕後結果_最佳化!$R1996)*12/3</f>
        <v>-0.51949694710062466</v>
      </c>
      <c r="AE995" s="116">
        <f>(幕後結果!$AG$2+幕後結果!$AG$4*幕後結果_最佳化!$S1996)*12/3</f>
        <v>0.3104963325288066</v>
      </c>
      <c r="AF995" s="116">
        <f>(幕後結果!$AH$2+幕後結果!$AH$4*幕後結果_最佳化!$T1996)*12/3</f>
        <v>-0.37863054727345286</v>
      </c>
      <c r="AG995" s="116">
        <f>(幕後結果!$AI$2+幕後結果!$AI$4*幕後結果_最佳化!$U1996)*12/3</f>
        <v>0.65633964388747357</v>
      </c>
      <c r="AH995" s="116">
        <f>(幕後結果!$AJ$2+幕後結果!$AJ$4*幕後結果_最佳化!$V1996)*12/3</f>
        <v>-0.54950810248132664</v>
      </c>
      <c r="AI995" s="93">
        <f>(幕後結果!$AK$2+幕後結果!$AK$4*幕後結果_最佳化!$W1996)*12/3</f>
        <v>0.50812670898061318</v>
      </c>
      <c r="AJ995" s="53"/>
      <c r="AK995" s="53"/>
      <c r="AL995" s="53"/>
      <c r="AM995" s="101">
        <v>994</v>
      </c>
      <c r="AN995" s="120">
        <f t="shared" si="196"/>
        <v>5.5628414645501667E-2</v>
      </c>
      <c r="AO995" s="120">
        <f t="shared" si="197"/>
        <v>0.22624946219219533</v>
      </c>
      <c r="AP995" s="120">
        <f t="shared" si="198"/>
        <v>0.1880364035660104</v>
      </c>
      <c r="AQ995" s="120">
        <f t="shared" si="199"/>
        <v>2.4226326490704022E-2</v>
      </c>
      <c r="AR995" s="120">
        <f t="shared" si="200"/>
        <v>5.3514145794589692E-2</v>
      </c>
      <c r="AS995" s="120">
        <f t="shared" si="201"/>
        <v>3.2827440816086594E-2</v>
      </c>
      <c r="AT995" s="120">
        <f t="shared" si="202"/>
        <v>0.23632732242477764</v>
      </c>
      <c r="AU995" s="120">
        <f t="shared" si="203"/>
        <v>0.10864547683838663</v>
      </c>
      <c r="AV995" s="120">
        <f t="shared" si="204"/>
        <v>4.2194524021890056E-2</v>
      </c>
      <c r="AW995" s="120">
        <f t="shared" si="205"/>
        <v>3.2350483209857915E-2</v>
      </c>
      <c r="AX995" s="120">
        <f t="shared" si="206"/>
        <v>0.99999999999999989</v>
      </c>
      <c r="AY995" s="120">
        <f>SUMPRODUCT(AN995:AW995,幕後結果_最佳化!$Z$1005:$AI$1005)</f>
        <v>7.4973943874175442E-2</v>
      </c>
      <c r="AZ995" s="120">
        <f>(SUMPRODUCT(AN995:AW995,MMULT(AN995:AW995,幕後結果!$AB$9:$AK$18)))*252</f>
        <v>2.2988943485755472E-2</v>
      </c>
      <c r="BA995" s="120">
        <f t="shared" si="207"/>
        <v>0.15162105225118136</v>
      </c>
      <c r="BB995" s="115">
        <f t="shared" si="208"/>
        <v>0.21154017465226724</v>
      </c>
      <c r="BC995" s="53"/>
      <c r="BD995" s="53"/>
    </row>
    <row r="996" spans="1:56">
      <c r="A996" s="88">
        <v>995</v>
      </c>
      <c r="B996" s="116">
        <v>0.24038275980375223</v>
      </c>
      <c r="C996" s="116">
        <v>9.0321509040499848E-2</v>
      </c>
      <c r="D996" s="116">
        <v>0.37098646129611423</v>
      </c>
      <c r="E996" s="116">
        <v>0.53088763815928308</v>
      </c>
      <c r="F996" s="116">
        <v>0.27179087484880116</v>
      </c>
      <c r="G996" s="116">
        <v>0.38940209406993787</v>
      </c>
      <c r="H996" s="116">
        <v>7.7012830967643664E-2</v>
      </c>
      <c r="I996" s="116">
        <v>0.46869840933764895</v>
      </c>
      <c r="J996" s="116">
        <v>0.11215390186626473</v>
      </c>
      <c r="K996" s="97">
        <v>0.79714590964954901</v>
      </c>
      <c r="L996" s="98"/>
      <c r="M996" s="99">
        <v>995</v>
      </c>
      <c r="N996" s="119">
        <v>-0.70507185663747218</v>
      </c>
      <c r="O996" s="119">
        <v>-1.3387778057817703</v>
      </c>
      <c r="P996" s="119">
        <v>-0.32924181071006214</v>
      </c>
      <c r="Q996" s="119">
        <v>7.750134205473895E-2</v>
      </c>
      <c r="R996" s="119">
        <v>-0.60740563513037393</v>
      </c>
      <c r="S996" s="119">
        <v>-0.28087772227680713</v>
      </c>
      <c r="T996" s="119">
        <v>-1.4254551981722938</v>
      </c>
      <c r="U996" s="116">
        <v>-7.8542130176025779E-2</v>
      </c>
      <c r="V996" s="116">
        <v>-1.2151528392826674</v>
      </c>
      <c r="W996" s="91">
        <v>0.83146997927523081</v>
      </c>
      <c r="X996" s="53"/>
      <c r="Y996" s="92">
        <v>995</v>
      </c>
      <c r="Z996" s="116">
        <f>(幕後結果!$AB$2+幕後結果!$AB$4*幕後結果_最佳化!$N1997)*12/3</f>
        <v>-0.86952059072116994</v>
      </c>
      <c r="AA996" s="116">
        <f>(幕後結果!$AC$2+幕後結果!$AC$4*幕後結果_最佳化!$O1997)*12/3</f>
        <v>-0.63605314539965951</v>
      </c>
      <c r="AB996" s="116">
        <f>(幕後結果!$AD$2+幕後結果!$AD$4*幕後結果_最佳化!$P1997)*12/3</f>
        <v>-0.44533594845093311</v>
      </c>
      <c r="AC996" s="116">
        <f>(幕後結果!$AE$2+幕後結果!$AE$4*幕後結果_最佳化!$Q1997)*12/3</f>
        <v>-0.10401612867464272</v>
      </c>
      <c r="AD996" s="116">
        <f>(幕後結果!$AF$2+幕後結果!$AF$4*幕後結果_最佳化!$R1997)*12/3</f>
        <v>-0.89528672841545764</v>
      </c>
      <c r="AE996" s="116">
        <f>(幕後結果!$AG$2+幕後結果!$AG$4*幕後結果_最佳化!$S1997)*12/3</f>
        <v>0.20834978419644959</v>
      </c>
      <c r="AF996" s="116">
        <f>(幕後結果!$AH$2+幕後結果!$AH$4*幕後結果_最佳化!$T1997)*12/3</f>
        <v>-0.93952485223273063</v>
      </c>
      <c r="AG996" s="116">
        <f>(幕後結果!$AI$2+幕後結果!$AI$4*幕後結果_最佳化!$U1997)*12/3</f>
        <v>-0.29350905585906734</v>
      </c>
      <c r="AH996" s="116">
        <f>(幕後結果!$AJ$2+幕後結果!$AJ$4*幕後結果_最佳化!$V1997)*12/3</f>
        <v>-1.354935335144499</v>
      </c>
      <c r="AI996" s="93">
        <f>(幕後結果!$AK$2+幕後結果!$AK$4*幕後結果_最佳化!$W1997)*12/3</f>
        <v>0.1030642972814993</v>
      </c>
      <c r="AJ996" s="53"/>
      <c r="AK996" s="53"/>
      <c r="AL996" s="53"/>
      <c r="AM996" s="101">
        <v>995</v>
      </c>
      <c r="AN996" s="120">
        <f t="shared" si="196"/>
        <v>0.14580132044715863</v>
      </c>
      <c r="AO996" s="120">
        <f t="shared" si="197"/>
        <v>0.1593546718666802</v>
      </c>
      <c r="AP996" s="120">
        <f t="shared" si="198"/>
        <v>0.15053008820032063</v>
      </c>
      <c r="AQ996" s="120">
        <f t="shared" si="199"/>
        <v>0.11997950630160979</v>
      </c>
      <c r="AR996" s="120">
        <f t="shared" si="200"/>
        <v>4.5983113195017331E-3</v>
      </c>
      <c r="AS996" s="120">
        <f t="shared" si="201"/>
        <v>0.11392646397238906</v>
      </c>
      <c r="AT996" s="120">
        <f t="shared" si="202"/>
        <v>1.1978885382897113E-2</v>
      </c>
      <c r="AU996" s="120">
        <f t="shared" si="203"/>
        <v>9.4667101766958126E-2</v>
      </c>
      <c r="AV996" s="120">
        <f t="shared" si="204"/>
        <v>0.11241121576158435</v>
      </c>
      <c r="AW996" s="120">
        <f t="shared" si="205"/>
        <v>8.6752434980900281E-2</v>
      </c>
      <c r="AX996" s="120">
        <f t="shared" si="206"/>
        <v>0.99999999999999989</v>
      </c>
      <c r="AY996" s="120">
        <f>SUMPRODUCT(AN996:AW996,幕後結果_最佳化!$Z$1005:$AI$1005)</f>
        <v>0.14840086975534522</v>
      </c>
      <c r="AZ996" s="120">
        <f>(SUMPRODUCT(AN996:AW996,MMULT(AN996:AW996,幕後結果!$AB$9:$AK$18)))*252</f>
        <v>3.3811020660832747E-2</v>
      </c>
      <c r="BA996" s="120">
        <f t="shared" si="207"/>
        <v>0.18387773291193457</v>
      </c>
      <c r="BB996" s="115">
        <f t="shared" si="208"/>
        <v>0.57375554986787469</v>
      </c>
      <c r="BC996" s="53"/>
      <c r="BD996" s="53"/>
    </row>
    <row r="997" spans="1:56">
      <c r="A997" s="88">
        <v>996</v>
      </c>
      <c r="B997" s="116">
        <v>0.57768587738067434</v>
      </c>
      <c r="C997" s="116">
        <v>0.16842707101165311</v>
      </c>
      <c r="D997" s="116">
        <v>0.74198167493263356</v>
      </c>
      <c r="E997" s="116">
        <v>0.16491501246592</v>
      </c>
      <c r="F997" s="116">
        <v>0.10112901492008719</v>
      </c>
      <c r="G997" s="116">
        <v>0.22599425558049169</v>
      </c>
      <c r="H997" s="116">
        <v>0.52674321048601458</v>
      </c>
      <c r="I997" s="116">
        <v>0.15918462257243937</v>
      </c>
      <c r="J997" s="116">
        <v>3.7036717003637865E-2</v>
      </c>
      <c r="K997" s="97">
        <v>0.27350147300722205</v>
      </c>
      <c r="L997" s="98"/>
      <c r="M997" s="99">
        <v>996</v>
      </c>
      <c r="N997" s="119">
        <v>0.19597690164244963</v>
      </c>
      <c r="O997" s="119">
        <v>-0.96039959469024694</v>
      </c>
      <c r="P997" s="119">
        <v>0.6494668756398122</v>
      </c>
      <c r="Q997" s="119">
        <v>-0.97445630417707385</v>
      </c>
      <c r="R997" s="119">
        <v>-1.2751447014898873</v>
      </c>
      <c r="S997" s="119">
        <v>-0.75210401246646308</v>
      </c>
      <c r="T997" s="119">
        <v>6.7085573088496456E-2</v>
      </c>
      <c r="U997" s="116">
        <v>-0.9978146494960336</v>
      </c>
      <c r="V997" s="116">
        <v>-1.7861595154993848</v>
      </c>
      <c r="W997" s="91">
        <v>-0.60225719971870084</v>
      </c>
      <c r="X997" s="53"/>
      <c r="Y997" s="92">
        <v>996</v>
      </c>
      <c r="Z997" s="116">
        <f>(幕後結果!$AB$2+幕後結果!$AB$4*幕後結果_最佳化!$N1998)*12/3</f>
        <v>0.5750382031558785</v>
      </c>
      <c r="AA997" s="116">
        <f>(幕後結果!$AC$2+幕後結果!$AC$4*幕後結果_最佳化!$O1998)*12/3</f>
        <v>-0.41102369542197098</v>
      </c>
      <c r="AB997" s="116">
        <f>(幕後結果!$AD$2+幕後結果!$AD$4*幕後結果_最佳化!$P1998)*12/3</f>
        <v>0.51521972641146629</v>
      </c>
      <c r="AC997" s="116">
        <f>(幕後結果!$AE$2+幕後結果!$AE$4*幕後結果_最佳化!$Q1998)*12/3</f>
        <v>-0.59447971350615303</v>
      </c>
      <c r="AD997" s="116">
        <f>(幕後結果!$AF$2+幕後結果!$AF$4*幕後結果_最佳化!$R1998)*12/3</f>
        <v>-1.0132636068960377</v>
      </c>
      <c r="AE997" s="116">
        <f>(幕後結果!$AG$2+幕後結果!$AG$4*幕後結果_最佳化!$S1998)*12/3</f>
        <v>-0.12262972473347988</v>
      </c>
      <c r="AF997" s="116">
        <f>(幕後結果!$AH$2+幕後結果!$AH$4*幕後結果_最佳化!$T1998)*12/3</f>
        <v>-0.13030245284153547</v>
      </c>
      <c r="AG997" s="116">
        <f>(幕後結果!$AI$2+幕後結果!$AI$4*幕後結果_最佳化!$U1998)*12/3</f>
        <v>-0.75621317332770044</v>
      </c>
      <c r="AH997" s="116">
        <f>(幕後結果!$AJ$2+幕後結果!$AJ$4*幕後結果_最佳化!$V1998)*12/3</f>
        <v>-1.3966684090736508</v>
      </c>
      <c r="AI997" s="93">
        <f>(幕後結果!$AK$2+幕後結果!$AK$4*幕後結果_最佳化!$W1998)*12/3</f>
        <v>-0.72242334336870717</v>
      </c>
      <c r="AJ997" s="53"/>
      <c r="AK997" s="53"/>
      <c r="AL997" s="53"/>
      <c r="AM997" s="101">
        <v>996</v>
      </c>
      <c r="AN997" s="120">
        <f t="shared" si="196"/>
        <v>4.30881188025386E-2</v>
      </c>
      <c r="AO997" s="120">
        <f t="shared" si="197"/>
        <v>1.0194101640976299E-2</v>
      </c>
      <c r="AP997" s="120">
        <f t="shared" si="198"/>
        <v>0.11625057259542357</v>
      </c>
      <c r="AQ997" s="120">
        <f t="shared" si="199"/>
        <v>0.16020316067219187</v>
      </c>
      <c r="AR997" s="120">
        <f t="shared" si="200"/>
        <v>0.1816085428660994</v>
      </c>
      <c r="AS997" s="120">
        <f t="shared" si="201"/>
        <v>9.6462372245002176E-2</v>
      </c>
      <c r="AT997" s="120">
        <f t="shared" si="202"/>
        <v>0.12881110141949098</v>
      </c>
      <c r="AU997" s="120">
        <f t="shared" si="203"/>
        <v>0.10049999132204748</v>
      </c>
      <c r="AV997" s="120">
        <f t="shared" si="204"/>
        <v>4.4870981016620813E-2</v>
      </c>
      <c r="AW997" s="120">
        <f t="shared" si="205"/>
        <v>0.11801105741960893</v>
      </c>
      <c r="AX997" s="120">
        <f t="shared" si="206"/>
        <v>1.0000000000000002</v>
      </c>
      <c r="AY997" s="120">
        <f>SUMPRODUCT(AN997:AW997,幕後結果_最佳化!$Z$1005:$AI$1005)</f>
        <v>1.469041909245576E-2</v>
      </c>
      <c r="AZ997" s="120">
        <f>(SUMPRODUCT(AN997:AW997,MMULT(AN997:AW997,幕後結果!$AB$9:$AK$18)))*252</f>
        <v>2.3852171349132256E-2</v>
      </c>
      <c r="BA997" s="120">
        <f t="shared" si="207"/>
        <v>0.15444148195718746</v>
      </c>
      <c r="BB997" s="115">
        <f t="shared" si="208"/>
        <v>-0.18265546632972729</v>
      </c>
      <c r="BC997" s="53"/>
      <c r="BD997" s="53"/>
    </row>
    <row r="998" spans="1:56">
      <c r="A998" s="88">
        <v>997</v>
      </c>
      <c r="B998" s="116">
        <v>0.3617423803813391</v>
      </c>
      <c r="C998" s="116">
        <v>0.94535865122809182</v>
      </c>
      <c r="D998" s="116">
        <v>0.95152223131228619</v>
      </c>
      <c r="E998" s="116">
        <v>0.50836577765907598</v>
      </c>
      <c r="F998" s="116">
        <v>3.0908959606178454E-2</v>
      </c>
      <c r="G998" s="116">
        <v>0.7613993195490325</v>
      </c>
      <c r="H998" s="116">
        <v>0.1488419064639992</v>
      </c>
      <c r="I998" s="116">
        <v>0.69132312045652577</v>
      </c>
      <c r="J998" s="116">
        <v>0.62396700254564785</v>
      </c>
      <c r="K998" s="97">
        <v>7.3900572036148304E-2</v>
      </c>
      <c r="L998" s="98"/>
      <c r="M998" s="99">
        <v>997</v>
      </c>
      <c r="N998" s="119">
        <v>-0.35380535403989943</v>
      </c>
      <c r="O998" s="119">
        <v>1.6014255498032766</v>
      </c>
      <c r="P998" s="119">
        <v>1.6597958079197632</v>
      </c>
      <c r="Q998" s="119">
        <v>2.0971431927417114E-2</v>
      </c>
      <c r="R998" s="119">
        <v>-1.867599478253706</v>
      </c>
      <c r="S998" s="119">
        <v>0.71081100373675166</v>
      </c>
      <c r="T998" s="119">
        <v>-1.0414132128197022</v>
      </c>
      <c r="U998" s="116">
        <v>0.499604258002042</v>
      </c>
      <c r="V998" s="116">
        <v>0.31591635867137141</v>
      </c>
      <c r="W998" s="91">
        <v>-1.4473420619925361</v>
      </c>
      <c r="X998" s="53"/>
      <c r="Y998" s="92">
        <v>997</v>
      </c>
      <c r="Z998" s="116">
        <f>(幕後結果!$AB$2+幕後結果!$AB$4*幕後結果_最佳化!$N1999)*12/3</f>
        <v>-0.30637113775436287</v>
      </c>
      <c r="AA998" s="116">
        <f>(幕後結果!$AC$2+幕後結果!$AC$4*幕後結果_最佳化!$O1999)*12/3</f>
        <v>1.4552418856855383</v>
      </c>
      <c r="AB998" s="116">
        <f>(幕後結果!$AD$2+幕後結果!$AD$4*幕後結果_最佳化!$P1999)*12/3</f>
        <v>1.3541123988119077</v>
      </c>
      <c r="AC998" s="116">
        <f>(幕後結果!$AE$2+幕後結果!$AE$4*幕後結果_最佳化!$Q1999)*12/3</f>
        <v>0.33552883935666616</v>
      </c>
      <c r="AD998" s="116">
        <f>(幕後結果!$AF$2+幕後結果!$AF$4*幕後結果_最佳化!$R1999)*12/3</f>
        <v>-1.3242294002010677</v>
      </c>
      <c r="AE998" s="116">
        <f>(幕後結果!$AG$2+幕後結果!$AG$4*幕後結果_最佳化!$S1999)*12/3</f>
        <v>1.2442601065200165</v>
      </c>
      <c r="AF998" s="116">
        <f>(幕後結果!$AH$2+幕後結果!$AH$4*幕後結果_最佳化!$T1999)*12/3</f>
        <v>-0.41482184336103711</v>
      </c>
      <c r="AG998" s="116">
        <f>(幕後結果!$AI$2+幕後結果!$AI$4*幕後結果_最佳化!$U1999)*12/3</f>
        <v>0.33114122114987388</v>
      </c>
      <c r="AH998" s="116">
        <f>(幕後結果!$AJ$2+幕後結果!$AJ$4*幕後結果_最佳化!$V1999)*12/3</f>
        <v>-0.11327845672674275</v>
      </c>
      <c r="AI998" s="93">
        <f>(幕後結果!$AK$2+幕後結果!$AK$4*幕後結果_最佳化!$W1999)*12/3</f>
        <v>-0.42626551978704064</v>
      </c>
      <c r="AJ998" s="53"/>
      <c r="AK998" s="53"/>
      <c r="AL998" s="53"/>
      <c r="AM998" s="101">
        <v>997</v>
      </c>
      <c r="AN998" s="120">
        <f t="shared" si="196"/>
        <v>7.3772214610230036E-2</v>
      </c>
      <c r="AO998" s="120">
        <f t="shared" si="197"/>
        <v>9.0877429043287453E-2</v>
      </c>
      <c r="AP998" s="120">
        <f t="shared" si="198"/>
        <v>0.20451498942561663</v>
      </c>
      <c r="AQ998" s="120">
        <f t="shared" si="199"/>
        <v>4.2257921540983512E-2</v>
      </c>
      <c r="AR998" s="120">
        <f t="shared" si="200"/>
        <v>5.7976950983460604E-2</v>
      </c>
      <c r="AS998" s="120">
        <f t="shared" si="201"/>
        <v>7.9994418058095151E-2</v>
      </c>
      <c r="AT998" s="120">
        <f t="shared" si="202"/>
        <v>0.14197793556765717</v>
      </c>
      <c r="AU998" s="120">
        <f t="shared" si="203"/>
        <v>0.10728665925182998</v>
      </c>
      <c r="AV998" s="120">
        <f t="shared" si="204"/>
        <v>0.11157247008614679</v>
      </c>
      <c r="AW998" s="120">
        <f t="shared" si="205"/>
        <v>8.9769011432692863E-2</v>
      </c>
      <c r="AX998" s="120">
        <f t="shared" si="206"/>
        <v>1.0000000000000002</v>
      </c>
      <c r="AY998" s="120">
        <f>SUMPRODUCT(AN998:AW998,幕後結果_最佳化!$Z$1005:$AI$1005)</f>
        <v>6.2898766003985779E-2</v>
      </c>
      <c r="AZ998" s="120">
        <f>(SUMPRODUCT(AN998:AW998,MMULT(AN998:AW998,幕後結果!$AB$9:$AK$18)))*252</f>
        <v>2.5536353951172971E-2</v>
      </c>
      <c r="BA998" s="120">
        <f t="shared" si="207"/>
        <v>0.15980098232230291</v>
      </c>
      <c r="BB998" s="115">
        <f t="shared" si="208"/>
        <v>0.12514795411989538</v>
      </c>
      <c r="BC998" s="53"/>
      <c r="BD998" s="53"/>
    </row>
    <row r="999" spans="1:56">
      <c r="A999" s="88">
        <v>998</v>
      </c>
      <c r="B999" s="116">
        <v>5.0511989653570621E-2</v>
      </c>
      <c r="C999" s="116">
        <v>0.78592941274360051</v>
      </c>
      <c r="D999" s="116">
        <v>0.12179822303531163</v>
      </c>
      <c r="E999" s="116">
        <v>0.81563553148486223</v>
      </c>
      <c r="F999" s="116">
        <v>0.98451372101136347</v>
      </c>
      <c r="G999" s="116">
        <v>0.44429741518344557</v>
      </c>
      <c r="H999" s="116">
        <v>0.9604768438180098</v>
      </c>
      <c r="I999" s="116">
        <v>0.26741450381218623</v>
      </c>
      <c r="J999" s="116">
        <v>0.2198777197927928</v>
      </c>
      <c r="K999" s="97">
        <v>0.65630914923162398</v>
      </c>
      <c r="L999" s="98"/>
      <c r="M999" s="99">
        <v>998</v>
      </c>
      <c r="N999" s="119">
        <v>-1.6399095288323282</v>
      </c>
      <c r="O999" s="119">
        <v>0.7923765054559827</v>
      </c>
      <c r="P999" s="119">
        <v>-1.1660445198017244</v>
      </c>
      <c r="Q999" s="119">
        <v>0.89885680737160301</v>
      </c>
      <c r="R999" s="119">
        <v>2.1574250908616932</v>
      </c>
      <c r="S999" s="119">
        <v>-0.14008247071307478</v>
      </c>
      <c r="T999" s="119">
        <v>1.7562465915400185</v>
      </c>
      <c r="U999" s="116">
        <v>-0.62065140770359972</v>
      </c>
      <c r="V999" s="116">
        <v>-0.77260625830395824</v>
      </c>
      <c r="W999" s="91">
        <v>0.40241082925379862</v>
      </c>
      <c r="X999" s="53"/>
      <c r="Y999" s="92">
        <v>998</v>
      </c>
      <c r="Z999" s="116">
        <f>(幕後結果!$AB$2+幕後結果!$AB$4*幕後結果_最佳化!$N2000)*12/3</f>
        <v>-2.3682496748104263</v>
      </c>
      <c r="AA999" s="116">
        <f>(幕後結果!$AC$2+幕後結果!$AC$4*幕後結果_最佳化!$O2000)*12/3</f>
        <v>0.94107737762444232</v>
      </c>
      <c r="AB999" s="116">
        <f>(幕後結果!$AD$2+幕後結果!$AD$4*幕後結果_最佳化!$P2000)*12/3</f>
        <v>-1.137724167759089</v>
      </c>
      <c r="AC999" s="116">
        <f>(幕後結果!$AE$2+幕後結果!$AE$4*幕後結果_最佳化!$Q2000)*12/3</f>
        <v>0.37597391638191296</v>
      </c>
      <c r="AD999" s="116">
        <f>(幕後結果!$AF$2+幕後結果!$AF$4*幕後結果_最佳化!$R2000)*12/3</f>
        <v>0.3722774034171456</v>
      </c>
      <c r="AE999" s="116">
        <f>(幕後結果!$AG$2+幕後結果!$AG$4*幕後結果_最佳化!$S2000)*12/3</f>
        <v>0.40083261072946869</v>
      </c>
      <c r="AF999" s="116">
        <f>(幕後結果!$AH$2+幕後結果!$AH$4*幕後結果_最佳化!$T2000)*12/3</f>
        <v>0.8318458334914105</v>
      </c>
      <c r="AG999" s="116">
        <f>(幕後結果!$AI$2+幕後結果!$AI$4*幕後結果_最佳化!$U2000)*12/3</f>
        <v>0.16388945924069759</v>
      </c>
      <c r="AH999" s="116">
        <f>(幕後結果!$AJ$2+幕後結果!$AJ$4*幕後結果_最佳化!$V2000)*12/3</f>
        <v>-0.40041840343323076</v>
      </c>
      <c r="AI999" s="93">
        <f>(幕後結果!$AK$2+幕後結果!$AK$4*幕後結果_最佳化!$W2000)*12/3</f>
        <v>0.2235416354339396</v>
      </c>
      <c r="AJ999" s="53"/>
      <c r="AK999" s="53"/>
      <c r="AL999" s="53"/>
      <c r="AM999" s="101">
        <v>998</v>
      </c>
      <c r="AN999" s="120">
        <f t="shared" si="196"/>
        <v>0.11264779333936883</v>
      </c>
      <c r="AO999" s="120">
        <f t="shared" si="197"/>
        <v>0.16728836853170254</v>
      </c>
      <c r="AP999" s="120">
        <f t="shared" si="198"/>
        <v>7.0888258007548222E-2</v>
      </c>
      <c r="AQ999" s="120">
        <f t="shared" si="199"/>
        <v>0.11017842542905876</v>
      </c>
      <c r="AR999" s="120">
        <f t="shared" si="200"/>
        <v>3.0739720237598529E-2</v>
      </c>
      <c r="AS999" s="120">
        <f t="shared" si="201"/>
        <v>7.6378849671255411E-2</v>
      </c>
      <c r="AT999" s="120">
        <f t="shared" si="202"/>
        <v>9.8318642977809345E-2</v>
      </c>
      <c r="AU999" s="120">
        <f t="shared" si="203"/>
        <v>0.10659163948991732</v>
      </c>
      <c r="AV999" s="120">
        <f t="shared" si="204"/>
        <v>8.4108031307523715E-2</v>
      </c>
      <c r="AW999" s="120">
        <f t="shared" si="205"/>
        <v>0.14286027100821722</v>
      </c>
      <c r="AX999" s="120">
        <f t="shared" si="206"/>
        <v>1</v>
      </c>
      <c r="AY999" s="120">
        <f>SUMPRODUCT(AN999:AW999,幕後結果_最佳化!$Z$1005:$AI$1005)</f>
        <v>0.12951064352649483</v>
      </c>
      <c r="AZ999" s="120">
        <f>(SUMPRODUCT(AN999:AW999,MMULT(AN999:AW999,幕後結果!$AB$9:$AK$18)))*252</f>
        <v>2.6299577578635127E-2</v>
      </c>
      <c r="BA999" s="120">
        <f t="shared" si="207"/>
        <v>0.16217144501617764</v>
      </c>
      <c r="BB999" s="115">
        <f t="shared" si="208"/>
        <v>0.53406839605982959</v>
      </c>
      <c r="BC999" s="53"/>
      <c r="BD999" s="53"/>
    </row>
    <row r="1000" spans="1:56">
      <c r="A1000" s="88">
        <v>999</v>
      </c>
      <c r="B1000" s="116">
        <v>0.30335577131654645</v>
      </c>
      <c r="C1000" s="116">
        <v>0.73020974668557037</v>
      </c>
      <c r="D1000" s="116">
        <v>0.82734385106254571</v>
      </c>
      <c r="E1000" s="116">
        <v>0.82758220542343186</v>
      </c>
      <c r="F1000" s="116">
        <v>0.8177439583911259</v>
      </c>
      <c r="G1000" s="116">
        <v>0.582108895444994</v>
      </c>
      <c r="H1000" s="116">
        <v>0.16441761968626878</v>
      </c>
      <c r="I1000" s="116">
        <v>0.16091718839972668</v>
      </c>
      <c r="J1000" s="116">
        <v>0.24756805683542993</v>
      </c>
      <c r="K1000" s="97">
        <v>0.23919782323466388</v>
      </c>
      <c r="L1000" s="98"/>
      <c r="M1000" s="99">
        <v>999</v>
      </c>
      <c r="N1000" s="119">
        <v>-0.51477316048135435</v>
      </c>
      <c r="O1000" s="119">
        <v>0.61344746953254758</v>
      </c>
      <c r="P1000" s="119">
        <v>0.94372088639471863</v>
      </c>
      <c r="Q1000" s="119">
        <v>0.9446539206741591</v>
      </c>
      <c r="R1000" s="119">
        <v>0.90680092016665226</v>
      </c>
      <c r="S1000" s="119">
        <v>0.20729150370447558</v>
      </c>
      <c r="T1000" s="119">
        <v>-0.97646266768163725</v>
      </c>
      <c r="U1000" s="116">
        <v>-0.99069532040738384</v>
      </c>
      <c r="V1000" s="116">
        <v>-0.68216264271918736</v>
      </c>
      <c r="W1000" s="91">
        <v>-0.70888531865640447</v>
      </c>
      <c r="X1000" s="53"/>
      <c r="Y1000" s="92">
        <v>999</v>
      </c>
      <c r="Z1000" s="116">
        <f>(幕後結果!$AB$2+幕後結果!$AB$4*幕後結果_最佳化!$N2001)*12/3</f>
        <v>-0.56443426495958871</v>
      </c>
      <c r="AA1000" s="116">
        <f>(幕後結果!$AC$2+幕後結果!$AC$4*幕後結果_最佳化!$O2001)*12/3</f>
        <v>0.75472953317245961</v>
      </c>
      <c r="AB1000" s="116">
        <f>(幕後結果!$AD$2+幕後結果!$AD$4*幕後結果_最佳化!$P2001)*12/3</f>
        <v>0.70404255080000022</v>
      </c>
      <c r="AC1000" s="116">
        <f>(幕後結果!$AE$2+幕後結果!$AE$4*幕後結果_最佳化!$Q2001)*12/3</f>
        <v>0.84042660152108661</v>
      </c>
      <c r="AD1000" s="116">
        <f>(幕後結果!$AF$2+幕後結果!$AF$4*幕後結果_最佳化!$R2001)*12/3</f>
        <v>0.11779356749831127</v>
      </c>
      <c r="AE1000" s="116">
        <f>(幕後結果!$AG$2+幕後結果!$AG$4*幕後結果_最佳化!$S2001)*12/3</f>
        <v>0.92709971311093842</v>
      </c>
      <c r="AF1000" s="116">
        <f>(幕後結果!$AH$2+幕後結果!$AH$4*幕後結果_最佳化!$T2001)*12/3</f>
        <v>-0.35250299560923487</v>
      </c>
      <c r="AG1000" s="116">
        <f>(幕後結果!$AI$2+幕後結果!$AI$4*幕後結果_最佳化!$U2001)*12/3</f>
        <v>-4.3971310835006987E-2</v>
      </c>
      <c r="AH1000" s="116">
        <f>(幕後結果!$AJ$2+幕後結果!$AJ$4*幕後結果_最佳化!$V2001)*12/3</f>
        <v>-0.5438734591382719</v>
      </c>
      <c r="AI1000" s="93">
        <f>(幕後結果!$AK$2+幕後結果!$AK$4*幕後結果_最佳化!$W2001)*12/3</f>
        <v>-0.27326056177135516</v>
      </c>
      <c r="AJ1000" s="53"/>
      <c r="AK1000" s="53"/>
      <c r="AL1000" s="53"/>
      <c r="AM1000" s="101">
        <v>999</v>
      </c>
      <c r="AN1000" s="120">
        <f t="shared" si="196"/>
        <v>0.1341332488311156</v>
      </c>
      <c r="AO1000" s="120">
        <f t="shared" si="197"/>
        <v>0.15503096751353104</v>
      </c>
      <c r="AP1000" s="120">
        <f t="shared" si="198"/>
        <v>8.6683649596498699E-2</v>
      </c>
      <c r="AQ1000" s="120">
        <f t="shared" si="199"/>
        <v>0.12698348031545612</v>
      </c>
      <c r="AR1000" s="120">
        <f t="shared" si="200"/>
        <v>3.5348505180876268E-2</v>
      </c>
      <c r="AS1000" s="120">
        <f t="shared" si="201"/>
        <v>6.2465711374444489E-2</v>
      </c>
      <c r="AT1000" s="120">
        <f t="shared" si="202"/>
        <v>0.14765616235792037</v>
      </c>
      <c r="AU1000" s="120">
        <f t="shared" si="203"/>
        <v>8.5446472153533376E-2</v>
      </c>
      <c r="AV1000" s="120">
        <f t="shared" si="204"/>
        <v>0.11437711667982302</v>
      </c>
      <c r="AW1000" s="120">
        <f t="shared" si="205"/>
        <v>5.1874685996801083E-2</v>
      </c>
      <c r="AX1000" s="120">
        <f t="shared" si="206"/>
        <v>1</v>
      </c>
      <c r="AY1000" s="120">
        <f>SUMPRODUCT(AN1000:AW1000,幕後結果_最佳化!$Z$1005:$AI$1005)</f>
        <v>9.1097117121227852E-2</v>
      </c>
      <c r="AZ1000" s="120">
        <f>(SUMPRODUCT(AN1000:AW1000,MMULT(AN1000:AW1000,幕後結果!$AB$9:$AK$18)))*252</f>
        <v>2.8874983325240529E-2</v>
      </c>
      <c r="BA1000" s="120">
        <f t="shared" si="207"/>
        <v>0.16992640561502068</v>
      </c>
      <c r="BB1000" s="115">
        <f t="shared" si="208"/>
        <v>0.28363524166115511</v>
      </c>
      <c r="BC1000" s="53"/>
      <c r="BD1000" s="53"/>
    </row>
    <row r="1001" spans="1:56" ht="17.5" thickBot="1">
      <c r="A1001" s="112">
        <v>1000</v>
      </c>
      <c r="B1001" s="116">
        <v>5.3598995750155032E-2</v>
      </c>
      <c r="C1001" s="116">
        <v>0.37620945256997751</v>
      </c>
      <c r="D1001" s="116">
        <v>3.4142254590084242E-2</v>
      </c>
      <c r="E1001" s="116">
        <v>0.82826908213631389</v>
      </c>
      <c r="F1001" s="116">
        <v>0.27568971552348187</v>
      </c>
      <c r="G1001" s="116">
        <v>0.9060837308643801</v>
      </c>
      <c r="H1001" s="116">
        <v>0.86912159671358191</v>
      </c>
      <c r="I1001" s="116">
        <v>0.78954899402077228</v>
      </c>
      <c r="J1001" s="116">
        <v>0.51095526987780127</v>
      </c>
      <c r="K1001" s="97">
        <v>1.9337630243627002E-2</v>
      </c>
      <c r="L1001" s="98"/>
      <c r="M1001" s="102">
        <v>1000</v>
      </c>
      <c r="N1001" s="119">
        <v>-1.6109161865944244</v>
      </c>
      <c r="O1001" s="119">
        <v>-0.31545145359531473</v>
      </c>
      <c r="P1001" s="119">
        <v>-1.8231246816051543</v>
      </c>
      <c r="Q1001" s="119">
        <v>0.94734730005961498</v>
      </c>
      <c r="R1001" s="119">
        <v>-0.59569435344467525</v>
      </c>
      <c r="S1001" s="119">
        <v>1.3170181575562536</v>
      </c>
      <c r="T1001" s="119">
        <v>1.1222484761097649</v>
      </c>
      <c r="U1001" s="116">
        <v>0.8048573336957312</v>
      </c>
      <c r="V1001" s="116">
        <v>2.7464241483522233E-2</v>
      </c>
      <c r="W1001" s="91">
        <v>-2.0676254131276095</v>
      </c>
      <c r="X1001" s="53"/>
      <c r="Y1001" s="103">
        <v>1000</v>
      </c>
      <c r="Z1001" s="104">
        <f>(幕後結果!$AB$2+幕後結果!$AB$4*幕後結果_最佳化!$N2002)*12/3</f>
        <v>-2.3217676314040254</v>
      </c>
      <c r="AA1001" s="104">
        <f>(幕後結果!$AC$2+幕後結果!$AC$4*幕後結果_最佳化!$O2002)*12/3</f>
        <v>0.1447921673112357</v>
      </c>
      <c r="AB1001" s="104">
        <f>(幕後結果!$AD$2+幕後結果!$AD$4*幕後結果_最佳化!$P2002)*12/3</f>
        <v>-1.7121843344995142</v>
      </c>
      <c r="AC1001" s="104">
        <f>(幕後結果!$AE$2+幕後結果!$AE$4*幕後結果_最佳化!$Q2002)*12/3</f>
        <v>0.26633178854008099</v>
      </c>
      <c r="AD1001" s="104">
        <f>(幕後結果!$AF$2+幕後結果!$AF$4*幕後結果_最佳化!$R2002)*12/3</f>
        <v>-1.2199739041503372</v>
      </c>
      <c r="AE1001" s="104">
        <f>(幕後結果!$AG$2+幕後結果!$AG$4*幕後結果_最佳化!$S2002)*12/3</f>
        <v>1.271733623099514</v>
      </c>
      <c r="AF1001" s="104">
        <f>(幕後結果!$AH$2+幕後結果!$AH$4*幕後結果_最佳化!$T2002)*12/3</f>
        <v>0.25478272391376777</v>
      </c>
      <c r="AG1001" s="104">
        <f>(幕後結果!$AI$2+幕後結果!$AI$4*幕後結果_最佳化!$U2002)*12/3</f>
        <v>0.38969106538784476</v>
      </c>
      <c r="AH1001" s="104">
        <f>(幕後結果!$AJ$2+幕後結果!$AJ$4*幕後結果_最佳化!$V2002)*12/3</f>
        <v>-0.41743936533639486</v>
      </c>
      <c r="AI1001" s="105">
        <f>(幕後結果!$AK$2+幕後結果!$AK$4*幕後結果_最佳化!$W2002)*12/3</f>
        <v>-0.92567283218653917</v>
      </c>
      <c r="AJ1001" s="53"/>
      <c r="AK1001" s="53"/>
      <c r="AL1001" s="53"/>
      <c r="AM1001" s="106">
        <v>1000</v>
      </c>
      <c r="AN1001" s="132">
        <f t="shared" si="196"/>
        <v>7.5743920802850834E-2</v>
      </c>
      <c r="AO1001" s="132">
        <f t="shared" si="197"/>
        <v>0.22444885098620049</v>
      </c>
      <c r="AP1001" s="132">
        <f t="shared" si="198"/>
        <v>6.6681337503890034E-2</v>
      </c>
      <c r="AQ1001" s="132">
        <f t="shared" si="199"/>
        <v>0.21938660753445971</v>
      </c>
      <c r="AR1001" s="132">
        <f t="shared" si="200"/>
        <v>0.13149482629712103</v>
      </c>
      <c r="AS1001" s="132">
        <f t="shared" si="201"/>
        <v>2.4969189055529691E-2</v>
      </c>
      <c r="AT1001" s="132">
        <f t="shared" si="202"/>
        <v>3.2267784251560447E-2</v>
      </c>
      <c r="AU1001" s="132">
        <f t="shared" si="203"/>
        <v>5.6194121126580558E-2</v>
      </c>
      <c r="AV1001" s="132">
        <f t="shared" si="204"/>
        <v>9.6469882826472494E-2</v>
      </c>
      <c r="AW1001" s="132">
        <f t="shared" si="205"/>
        <v>7.2343479615334466E-2</v>
      </c>
      <c r="AX1001" s="132">
        <f t="shared" si="206"/>
        <v>0.99999999999999978</v>
      </c>
      <c r="AY1001" s="132">
        <f>SUMPRODUCT(AN1001:AW1001,幕後結果_最佳化!$Z$1005:$AI$1005)</f>
        <v>4.5870983307838384E-2</v>
      </c>
      <c r="AZ1001" s="132">
        <f>(SUMPRODUCT(AN1001:AW1001,MMULT(AN1001:AW1001,幕後結果!$AB$9:$AK$18)))*252</f>
        <v>2.5795629038233021E-2</v>
      </c>
      <c r="BA1001" s="132">
        <f t="shared" si="207"/>
        <v>0.16061017725609117</v>
      </c>
      <c r="BB1001" s="133">
        <f t="shared" si="208"/>
        <v>1.8498101170146788E-2</v>
      </c>
      <c r="BC1001" s="53"/>
      <c r="BD1001" s="53"/>
    </row>
    <row r="1002" spans="1:56" ht="19.5" thickTop="1">
      <c r="A1002" s="66" t="s">
        <v>724</v>
      </c>
      <c r="B1002" s="67" t="s">
        <v>769</v>
      </c>
      <c r="C1002" s="68" t="s">
        <v>770</v>
      </c>
      <c r="D1002" s="69" t="s">
        <v>771</v>
      </c>
      <c r="E1002" s="68" t="s">
        <v>772</v>
      </c>
      <c r="F1002" s="69" t="s">
        <v>773</v>
      </c>
      <c r="G1002" s="67" t="s">
        <v>774</v>
      </c>
      <c r="H1002" s="68" t="s">
        <v>775</v>
      </c>
      <c r="I1002" s="69" t="s">
        <v>776</v>
      </c>
      <c r="J1002" s="68" t="s">
        <v>777</v>
      </c>
      <c r="K1002" s="70" t="s">
        <v>778</v>
      </c>
      <c r="M1002" s="49" t="s">
        <v>707</v>
      </c>
      <c r="N1002" s="108" t="s">
        <v>759</v>
      </c>
      <c r="O1002" s="109" t="s">
        <v>760</v>
      </c>
      <c r="P1002" s="110" t="s">
        <v>761</v>
      </c>
      <c r="Q1002" s="109" t="s">
        <v>762</v>
      </c>
      <c r="R1002" s="110" t="s">
        <v>763</v>
      </c>
      <c r="S1002" s="108" t="s">
        <v>764</v>
      </c>
      <c r="T1002" s="109" t="s">
        <v>765</v>
      </c>
      <c r="U1002" s="110" t="s">
        <v>766</v>
      </c>
      <c r="V1002" s="109" t="s">
        <v>767</v>
      </c>
      <c r="W1002" s="111" t="s">
        <v>768</v>
      </c>
    </row>
    <row r="1003" spans="1:56" ht="19.5" thickBot="1">
      <c r="A1003" s="88">
        <v>1</v>
      </c>
      <c r="B1003" s="118">
        <v>0</v>
      </c>
      <c r="C1003" s="118">
        <v>0</v>
      </c>
      <c r="D1003" s="118">
        <v>0</v>
      </c>
      <c r="E1003" s="118">
        <v>0</v>
      </c>
      <c r="F1003" s="118">
        <v>0</v>
      </c>
      <c r="G1003" s="118">
        <v>0</v>
      </c>
      <c r="H1003" s="118">
        <v>0</v>
      </c>
      <c r="I1003" s="118">
        <v>0</v>
      </c>
      <c r="J1003" s="118">
        <v>0</v>
      </c>
      <c r="K1003" s="51">
        <v>0</v>
      </c>
      <c r="M1003" s="44">
        <v>1</v>
      </c>
      <c r="N1003" s="118" cm="1">
        <f t="array" ref="N1003:W1003">(TRANSPOSE(MMULT(幕後結果!$AB$37:$AK$46, TRANSPOSE(N2:W2))))</f>
        <v>-1.6691426900719495</v>
      </c>
      <c r="O1003" s="118">
        <v>-0.34671599534500813</v>
      </c>
      <c r="P1003" s="118">
        <v>-0.81099576969669696</v>
      </c>
      <c r="Q1003" s="118">
        <v>7.5209936729205451E-2</v>
      </c>
      <c r="R1003" s="118">
        <v>-0.52800570463615104</v>
      </c>
      <c r="S1003" s="118">
        <v>-1.5643169189978727</v>
      </c>
      <c r="T1003" s="118">
        <v>-1.397450506167123</v>
      </c>
      <c r="U1003" s="118">
        <v>7.6621131171921153E-3</v>
      </c>
      <c r="V1003" s="118">
        <v>-0.61590103490147641</v>
      </c>
      <c r="W1003" s="43">
        <v>-0.89347309522692842</v>
      </c>
    </row>
    <row r="1004" spans="1:56" ht="19.5" thickTop="1">
      <c r="A1004" s="88">
        <v>2</v>
      </c>
      <c r="B1004" s="118">
        <v>0.23056262127605387</v>
      </c>
      <c r="C1004" s="118">
        <v>0.66307948079410894</v>
      </c>
      <c r="D1004" s="118">
        <v>1.7191413194928007E-2</v>
      </c>
      <c r="E1004" s="118">
        <v>0.88742035356976023</v>
      </c>
      <c r="F1004" s="118">
        <v>0.41955929668922276</v>
      </c>
      <c r="G1004" s="118">
        <v>0.15334850997350369</v>
      </c>
      <c r="H1004" s="118">
        <v>0.55308821957466292</v>
      </c>
      <c r="I1004" s="118">
        <v>0.24723199689393072</v>
      </c>
      <c r="J1004" s="118">
        <v>1.5729468051566498E-2</v>
      </c>
      <c r="K1004" s="51">
        <v>0.99274541109832204</v>
      </c>
      <c r="M1004" s="44">
        <v>2</v>
      </c>
      <c r="N1004" s="118" cm="1">
        <f t="array" ref="N1004:W1004">(TRANSPOSE(MMULT(幕後結果!$AB$37:$AK$46, TRANSPOSE(N3:W3))))</f>
        <v>0.80540890426704859</v>
      </c>
      <c r="O1004" s="118">
        <v>4.3716977834696219E-2</v>
      </c>
      <c r="P1004" s="118">
        <v>1.2916889914844365</v>
      </c>
      <c r="Q1004" s="118">
        <v>0.38324210390995311</v>
      </c>
      <c r="R1004" s="118">
        <v>1.4339058560629061</v>
      </c>
      <c r="S1004" s="118">
        <v>0.73123237971407051</v>
      </c>
      <c r="T1004" s="118">
        <v>2.1351364102947277</v>
      </c>
      <c r="U1004" s="118">
        <v>-0.49396201265522344</v>
      </c>
      <c r="V1004" s="118">
        <v>1.3819027226020997</v>
      </c>
      <c r="W1004" s="43">
        <v>1.225967461264589</v>
      </c>
      <c r="Y1004" s="48"/>
      <c r="Z1004" s="77" t="s">
        <v>769</v>
      </c>
      <c r="AA1004" s="78" t="s">
        <v>770</v>
      </c>
      <c r="AB1004" s="79" t="s">
        <v>771</v>
      </c>
      <c r="AC1004" s="78" t="s">
        <v>772</v>
      </c>
      <c r="AD1004" s="79" t="s">
        <v>773</v>
      </c>
      <c r="AE1004" s="77" t="s">
        <v>774</v>
      </c>
      <c r="AF1004" s="78" t="s">
        <v>775</v>
      </c>
      <c r="AG1004" s="79" t="s">
        <v>776</v>
      </c>
      <c r="AH1004" s="78" t="s">
        <v>777</v>
      </c>
      <c r="AI1004" s="80" t="s">
        <v>778</v>
      </c>
    </row>
    <row r="1005" spans="1:56" ht="19.5" thickBot="1">
      <c r="A1005" s="88">
        <v>3</v>
      </c>
      <c r="B1005" s="118">
        <v>0.43733615703641604</v>
      </c>
      <c r="C1005" s="118">
        <v>0.22612750537954174</v>
      </c>
      <c r="D1005" s="118">
        <v>0.69743681596694973</v>
      </c>
      <c r="E1005" s="118">
        <v>0.20857791710414397</v>
      </c>
      <c r="F1005" s="118">
        <v>0.92547696272605195</v>
      </c>
      <c r="G1005" s="118">
        <v>0.51887359046371251</v>
      </c>
      <c r="H1005" s="118">
        <v>0.42393697007370368</v>
      </c>
      <c r="I1005" s="118">
        <v>0.33584371536328117</v>
      </c>
      <c r="J1005" s="118">
        <v>0.28952792695989249</v>
      </c>
      <c r="K1005" s="51">
        <v>3.3926049103038647E-2</v>
      </c>
      <c r="M1005" s="44">
        <v>3</v>
      </c>
      <c r="N1005" s="118" cm="1">
        <f t="array" ref="N1005:W1005">(TRANSPOSE(MMULT(幕後結果!$AB$37:$AK$46, TRANSPOSE(N4:W4))))</f>
        <v>0.13924628297026834</v>
      </c>
      <c r="O1005" s="118">
        <v>1.7496909703848826</v>
      </c>
      <c r="P1005" s="118">
        <v>-1.100653465044116</v>
      </c>
      <c r="Q1005" s="118">
        <v>0.38947911497912102</v>
      </c>
      <c r="R1005" s="118">
        <v>-1.0842731485020531</v>
      </c>
      <c r="S1005" s="118">
        <v>1.603503669298084</v>
      </c>
      <c r="T1005" s="118">
        <v>0.17124649372897563</v>
      </c>
      <c r="U1005" s="118">
        <v>0.2922139434952683</v>
      </c>
      <c r="V1005" s="118">
        <v>-0.83457728660335651</v>
      </c>
      <c r="W1005" s="43">
        <v>0.25151626900732171</v>
      </c>
      <c r="Y1005" s="47" t="s">
        <v>706</v>
      </c>
      <c r="Z1005" s="46">
        <f>AVERAGE(Z2:Z1001)</f>
        <v>0.28159560884718415</v>
      </c>
      <c r="AA1005" s="46">
        <f t="shared" ref="AA1005:AI1005" si="209">AVERAGE(AA2:AA1001)</f>
        <v>0.28778405961593501</v>
      </c>
      <c r="AB1005" s="46">
        <f t="shared" si="209"/>
        <v>5.9309916007040994E-3</v>
      </c>
      <c r="AC1005" s="46">
        <f t="shared" si="209"/>
        <v>4.6822613710649878E-2</v>
      </c>
      <c r="AD1005" s="46">
        <f t="shared" si="209"/>
        <v>-0.44499745388593714</v>
      </c>
      <c r="AE1005" s="46">
        <f t="shared" si="209"/>
        <v>0.54420413407834778</v>
      </c>
      <c r="AF1005" s="46">
        <f t="shared" si="209"/>
        <v>-1.0322436577965105E-2</v>
      </c>
      <c r="AG1005" s="46">
        <f t="shared" si="209"/>
        <v>3.0276079656264377E-2</v>
      </c>
      <c r="AH1005" s="46">
        <f t="shared" si="209"/>
        <v>-0.26418812695418781</v>
      </c>
      <c r="AI1005" s="45">
        <f t="shared" si="209"/>
        <v>0.25331591292074512</v>
      </c>
    </row>
    <row r="1006" spans="1:56" ht="19.5" thickTop="1">
      <c r="A1006" s="88">
        <v>4</v>
      </c>
      <c r="B1006" s="118">
        <v>0.48797484011593606</v>
      </c>
      <c r="C1006" s="118">
        <v>0.77121570695721098</v>
      </c>
      <c r="D1006" s="118">
        <v>0.97727092307766172</v>
      </c>
      <c r="E1006" s="118">
        <v>0.17270452435515482</v>
      </c>
      <c r="F1006" s="118">
        <v>0.1633590029667229</v>
      </c>
      <c r="G1006" s="118">
        <v>0.93689992223120022</v>
      </c>
      <c r="H1006" s="118">
        <v>0.20458518284151928</v>
      </c>
      <c r="I1006" s="118">
        <v>0.1441265785862198</v>
      </c>
      <c r="J1006" s="118">
        <v>0.34124987316806354</v>
      </c>
      <c r="K1006" s="51">
        <v>0.28281777865128888</v>
      </c>
      <c r="M1006" s="44">
        <v>4</v>
      </c>
      <c r="N1006" s="118" cm="1">
        <f t="array" ref="N1006:W1006">(TRANSPOSE(MMULT(幕後結果!$AB$37:$AK$46, TRANSPOSE(N5:W5))))</f>
        <v>-0.4319384873096111</v>
      </c>
      <c r="O1006" s="118">
        <v>-0.6420661190476078</v>
      </c>
      <c r="P1006" s="118">
        <v>0.71628354590527854</v>
      </c>
      <c r="Q1006" s="118">
        <v>0.65340537360551465</v>
      </c>
      <c r="R1006" s="118">
        <v>-1.0668024439306185</v>
      </c>
      <c r="S1006" s="118">
        <v>1.9527923722769132</v>
      </c>
      <c r="T1006" s="118">
        <v>0.25590606524468695</v>
      </c>
      <c r="U1006" s="118">
        <v>0.50558221839751982</v>
      </c>
      <c r="V1006" s="118">
        <v>1.9420291827441258</v>
      </c>
      <c r="W1006" s="43">
        <v>2.3985500389978052</v>
      </c>
    </row>
    <row r="1007" spans="1:56" ht="19">
      <c r="A1007" s="88">
        <v>5</v>
      </c>
      <c r="B1007" s="118">
        <v>0.26257562752943642</v>
      </c>
      <c r="C1007" s="118">
        <v>0.16258058833625655</v>
      </c>
      <c r="D1007" s="118">
        <v>0.13412066679923984</v>
      </c>
      <c r="E1007" s="118">
        <v>0.84320458798150177</v>
      </c>
      <c r="F1007" s="118">
        <v>0.19734029998795588</v>
      </c>
      <c r="G1007" s="118">
        <v>0.13511895830756315</v>
      </c>
      <c r="H1007" s="118">
        <v>0.33252938344545391</v>
      </c>
      <c r="I1007" s="118">
        <v>0.63609120712083866</v>
      </c>
      <c r="J1007" s="118">
        <v>0.37909584716155598</v>
      </c>
      <c r="K1007" s="51">
        <v>0.62953001428961874</v>
      </c>
      <c r="M1007" s="44">
        <v>5</v>
      </c>
      <c r="N1007" s="118" cm="1">
        <f t="array" ref="N1007:W1007">(TRANSPOSE(MMULT(幕後結果!$AB$37:$AK$46, TRANSPOSE(N6:W6))))</f>
        <v>1.801570396663208</v>
      </c>
      <c r="O1007" s="118">
        <v>-1.1255334898192475</v>
      </c>
      <c r="P1007" s="118">
        <v>0.45035778518319181</v>
      </c>
      <c r="Q1007" s="118">
        <v>-0.36299794228120635</v>
      </c>
      <c r="R1007" s="118">
        <v>0.25010260596952949</v>
      </c>
      <c r="S1007" s="118">
        <v>-0.60128029513904346</v>
      </c>
      <c r="T1007" s="118">
        <v>-1.1371923986998527</v>
      </c>
      <c r="U1007" s="118">
        <v>0.12549091778143218</v>
      </c>
      <c r="V1007" s="118">
        <v>-2.7855774166315586</v>
      </c>
      <c r="W1007" s="43">
        <v>-0.3528478070993879</v>
      </c>
    </row>
    <row r="1008" spans="1:56" ht="19">
      <c r="A1008" s="88">
        <v>6</v>
      </c>
      <c r="B1008" s="118">
        <v>0.58208764156292259</v>
      </c>
      <c r="C1008" s="118">
        <v>7.3736549790592631E-2</v>
      </c>
      <c r="D1008" s="118">
        <v>0.17965961049902845</v>
      </c>
      <c r="E1008" s="118">
        <v>0.18223152950401333</v>
      </c>
      <c r="F1008" s="118">
        <v>0.53843809282478983</v>
      </c>
      <c r="G1008" s="118">
        <v>0.93444705622780888</v>
      </c>
      <c r="H1008" s="118">
        <v>0.71854888230696745</v>
      </c>
      <c r="I1008" s="118">
        <v>0.8603955094339153</v>
      </c>
      <c r="J1008" s="118">
        <v>0.66317729493864674</v>
      </c>
      <c r="K1008" s="51">
        <v>0.47397976693009669</v>
      </c>
      <c r="M1008" s="44">
        <v>6</v>
      </c>
      <c r="N1008" s="118" cm="1">
        <f t="array" ref="N1008:W1008">(TRANSPOSE(MMULT(幕後結果!$AB$37:$AK$46, TRANSPOSE(N7:W7))))</f>
        <v>-1.0306202381591816</v>
      </c>
      <c r="O1008" s="118">
        <v>-1.1505290581760441</v>
      </c>
      <c r="P1008" s="118">
        <v>0.38405301560162275</v>
      </c>
      <c r="Q1008" s="118">
        <v>0.24309872810755015</v>
      </c>
      <c r="R1008" s="118">
        <v>1.0425470667038668</v>
      </c>
      <c r="S1008" s="118">
        <v>0.204553027970485</v>
      </c>
      <c r="T1008" s="118">
        <v>0.7880238430438522</v>
      </c>
      <c r="U1008" s="118">
        <v>1.0665276659511624</v>
      </c>
      <c r="V1008" s="118">
        <v>5.3802547608158724E-2</v>
      </c>
      <c r="W1008" s="43">
        <v>1.0354509644738301</v>
      </c>
    </row>
    <row r="1009" spans="1:23" ht="19">
      <c r="A1009" s="88">
        <v>7</v>
      </c>
      <c r="B1009" s="118">
        <v>0.9623869988967535</v>
      </c>
      <c r="C1009" s="118">
        <v>0.76077352383726726</v>
      </c>
      <c r="D1009" s="118">
        <v>0.39125051007744949</v>
      </c>
      <c r="E1009" s="118">
        <v>0.85590416966005312</v>
      </c>
      <c r="F1009" s="118">
        <v>0.70791713187640615</v>
      </c>
      <c r="G1009" s="118">
        <v>0.65422314489473887</v>
      </c>
      <c r="H1009" s="118">
        <v>0.51861448614254146</v>
      </c>
      <c r="I1009" s="118">
        <v>0.51556461970857481</v>
      </c>
      <c r="J1009" s="118">
        <v>0.17205257818612596</v>
      </c>
      <c r="K1009" s="51">
        <v>4.9551451486173903E-2</v>
      </c>
      <c r="M1009" s="44">
        <v>7</v>
      </c>
      <c r="N1009" s="118" cm="1">
        <f t="array" ref="N1009:W1009">(TRANSPOSE(MMULT(幕後結果!$AB$37:$AK$46, TRANSPOSE(N8:W8))))</f>
        <v>2.0737786892769422E-2</v>
      </c>
      <c r="O1009" s="118">
        <v>-0.12925150112256897</v>
      </c>
      <c r="P1009" s="118">
        <v>-1.2901944340275051</v>
      </c>
      <c r="Q1009" s="118">
        <v>-4.2938397836891462E-2</v>
      </c>
      <c r="R1009" s="118">
        <v>-1.6471135693569106</v>
      </c>
      <c r="S1009" s="118">
        <v>0.83499193126411253</v>
      </c>
      <c r="T1009" s="118">
        <v>1.283858199135874</v>
      </c>
      <c r="U1009" s="118">
        <v>5.7107504063338727E-2</v>
      </c>
      <c r="V1009" s="118">
        <v>-0.25016978270884993</v>
      </c>
      <c r="W1009" s="43">
        <v>-0.13107767388502273</v>
      </c>
    </row>
    <row r="1010" spans="1:23" ht="19">
      <c r="A1010" s="88">
        <v>8</v>
      </c>
      <c r="B1010" s="118">
        <v>1.4496181562837052E-2</v>
      </c>
      <c r="C1010" s="118">
        <v>0.52838166529483521</v>
      </c>
      <c r="D1010" s="118">
        <v>0.69620535131621764</v>
      </c>
      <c r="E1010" s="118">
        <v>0.21915269102642077</v>
      </c>
      <c r="F1010" s="118">
        <v>0.46590867037664441</v>
      </c>
      <c r="G1010" s="118">
        <v>5.0702660453661341E-2</v>
      </c>
      <c r="H1010" s="118">
        <v>0.31563026093869206</v>
      </c>
      <c r="I1010" s="118">
        <v>0.72231398825616266</v>
      </c>
      <c r="J1010" s="118">
        <v>1.4284617199285199E-2</v>
      </c>
      <c r="K1010" s="51">
        <v>0.91995515145957962</v>
      </c>
      <c r="M1010" s="44">
        <v>8</v>
      </c>
      <c r="N1010" s="118" cm="1">
        <f t="array" ref="N1010:W1010">(TRANSPOSE(MMULT(幕後結果!$AB$37:$AK$46, TRANSPOSE(N9:W9))))</f>
        <v>-0.52990511798439244</v>
      </c>
      <c r="O1010" s="118">
        <v>1.8309120913836678</v>
      </c>
      <c r="P1010" s="118">
        <v>0.99647784738618661</v>
      </c>
      <c r="Q1010" s="118">
        <v>1.6491034138443115</v>
      </c>
      <c r="R1010" s="118">
        <v>1.1168345253637555</v>
      </c>
      <c r="S1010" s="118">
        <v>0.38313958042418061</v>
      </c>
      <c r="T1010" s="118">
        <v>0.56445800895910991</v>
      </c>
      <c r="U1010" s="118">
        <v>1.4263422643971724</v>
      </c>
      <c r="V1010" s="118">
        <v>0.95157524286115391</v>
      </c>
      <c r="W1010" s="43">
        <v>1.0474300149029223</v>
      </c>
    </row>
    <row r="1011" spans="1:23" ht="19">
      <c r="A1011" s="88">
        <v>9</v>
      </c>
      <c r="B1011" s="118">
        <v>0.72100735547991368</v>
      </c>
      <c r="C1011" s="118">
        <v>0.69122375456634311</v>
      </c>
      <c r="D1011" s="118">
        <v>0.42928124917757837</v>
      </c>
      <c r="E1011" s="118">
        <v>0.50739824231397979</v>
      </c>
      <c r="F1011" s="118">
        <v>0.63944239015323912</v>
      </c>
      <c r="G1011" s="118">
        <v>8.0828064607576744E-2</v>
      </c>
      <c r="H1011" s="118">
        <v>0.74974095482072634</v>
      </c>
      <c r="I1011" s="118">
        <v>0.97286720135532545</v>
      </c>
      <c r="J1011" s="118">
        <v>0.47360493640381174</v>
      </c>
      <c r="K1011" s="51">
        <v>0.58680616181159051</v>
      </c>
      <c r="M1011" s="44">
        <v>9</v>
      </c>
      <c r="N1011" s="118" cm="1">
        <f t="array" ref="N1011:W1011">(TRANSPOSE(MMULT(幕後結果!$AB$37:$AK$46, TRANSPOSE(N10:W10))))</f>
        <v>2.3741030371131551</v>
      </c>
      <c r="O1011" s="118">
        <v>-3.0046819583093437E-2</v>
      </c>
      <c r="P1011" s="118">
        <v>-0.41180023164236246</v>
      </c>
      <c r="Q1011" s="118">
        <v>-0.52565874167722137</v>
      </c>
      <c r="R1011" s="118">
        <v>-0.46368750668553027</v>
      </c>
      <c r="S1011" s="118">
        <v>1.082799861078426</v>
      </c>
      <c r="T1011" s="118">
        <v>0.90237082826437143</v>
      </c>
      <c r="U1011" s="118">
        <v>0.86739828426822074</v>
      </c>
      <c r="V1011" s="118">
        <v>-0.29147932099141682</v>
      </c>
      <c r="W1011" s="43">
        <v>0.71213573425954613</v>
      </c>
    </row>
    <row r="1012" spans="1:23" ht="19">
      <c r="A1012" s="88">
        <v>10</v>
      </c>
      <c r="B1012" s="118">
        <v>0.7546938792338227</v>
      </c>
      <c r="C1012" s="118">
        <v>0.76926694018762398</v>
      </c>
      <c r="D1012" s="118">
        <v>2.9249552129600342E-2</v>
      </c>
      <c r="E1012" s="118">
        <v>0.55760895876300798</v>
      </c>
      <c r="F1012" s="118">
        <v>0.98080899844028235</v>
      </c>
      <c r="G1012" s="118">
        <v>0.54541395835477369</v>
      </c>
      <c r="H1012" s="118">
        <v>0.34683354925533783</v>
      </c>
      <c r="I1012" s="118">
        <v>0.45695450200276033</v>
      </c>
      <c r="J1012" s="118">
        <v>0.93286574058898908</v>
      </c>
      <c r="K1012" s="51">
        <v>0.85356287524199659</v>
      </c>
      <c r="M1012" s="44">
        <v>10</v>
      </c>
      <c r="N1012" s="118" cm="1">
        <f t="array" ref="N1012:W1012">(TRANSPOSE(MMULT(幕後結果!$AB$37:$AK$46, TRANSPOSE(N11:W11))))</f>
        <v>4.77088921360556E-2</v>
      </c>
      <c r="O1012" s="118">
        <v>-0.229628430046942</v>
      </c>
      <c r="P1012" s="118">
        <v>0.1519777932779745</v>
      </c>
      <c r="Q1012" s="118">
        <v>1.1678047311382602</v>
      </c>
      <c r="R1012" s="118">
        <v>8.3517190618225712E-2</v>
      </c>
      <c r="S1012" s="118">
        <v>0.55959556560638046</v>
      </c>
      <c r="T1012" s="118">
        <v>4.9999340059230173E-2</v>
      </c>
      <c r="U1012" s="118">
        <v>4.3123227913937273E-2</v>
      </c>
      <c r="V1012" s="118">
        <v>-1.5279884995794091</v>
      </c>
      <c r="W1012" s="43">
        <v>-5.6840535316871055E-3</v>
      </c>
    </row>
    <row r="1013" spans="1:23" ht="19">
      <c r="A1013" s="88">
        <v>11</v>
      </c>
      <c r="B1013" s="118">
        <v>0.88749256056200854</v>
      </c>
      <c r="C1013" s="118">
        <v>0.75007249793701947</v>
      </c>
      <c r="D1013" s="118">
        <v>0.63805902021239791</v>
      </c>
      <c r="E1013" s="118">
        <v>0.30233588486911089</v>
      </c>
      <c r="F1013" s="118">
        <v>0.31145179130348533</v>
      </c>
      <c r="G1013" s="118">
        <v>8.1405180926252596E-2</v>
      </c>
      <c r="H1013" s="118">
        <v>0.51385887120385454</v>
      </c>
      <c r="I1013" s="118">
        <v>0.27197494892295704</v>
      </c>
      <c r="J1013" s="118">
        <v>0.58620619506582972</v>
      </c>
      <c r="K1013" s="51">
        <v>0.11109975907871528</v>
      </c>
      <c r="M1013" s="44">
        <v>11</v>
      </c>
      <c r="N1013" s="118" cm="1">
        <f t="array" ref="N1013:W1013">(TRANSPOSE(MMULT(幕後結果!$AB$37:$AK$46, TRANSPOSE(N12:W12))))</f>
        <v>1.0936569088465451</v>
      </c>
      <c r="O1013" s="118">
        <v>0.73656431436166225</v>
      </c>
      <c r="P1013" s="118">
        <v>1.3863434200872224</v>
      </c>
      <c r="Q1013" s="118">
        <v>0.62763889608675272</v>
      </c>
      <c r="R1013" s="118">
        <v>-0.1267761139366167</v>
      </c>
      <c r="S1013" s="118">
        <v>-0.69105544269376262</v>
      </c>
      <c r="T1013" s="118">
        <v>0.72623863787809462</v>
      </c>
      <c r="U1013" s="118">
        <v>-0.92961356739291623</v>
      </c>
      <c r="V1013" s="118">
        <v>-0.182017864875399</v>
      </c>
      <c r="W1013" s="43">
        <v>-1.1912137558812976</v>
      </c>
    </row>
    <row r="1014" spans="1:23" ht="19">
      <c r="A1014" s="88">
        <v>12</v>
      </c>
      <c r="B1014" s="118">
        <v>0.35202834416292084</v>
      </c>
      <c r="C1014" s="118">
        <v>0.861885066573022</v>
      </c>
      <c r="D1014" s="118">
        <v>0.7980260073839327</v>
      </c>
      <c r="E1014" s="118">
        <v>0.97680444013170908</v>
      </c>
      <c r="F1014" s="118">
        <v>0.31116321219494858</v>
      </c>
      <c r="G1014" s="118">
        <v>4.9991380902452809E-2</v>
      </c>
      <c r="H1014" s="118">
        <v>0.4530092033170432</v>
      </c>
      <c r="I1014" s="118">
        <v>0.43160184432904702</v>
      </c>
      <c r="J1014" s="118">
        <v>0.44208235807929985</v>
      </c>
      <c r="K1014" s="51">
        <v>0.97642549383886634</v>
      </c>
      <c r="M1014" s="44">
        <v>12</v>
      </c>
      <c r="N1014" s="118" cm="1">
        <f t="array" ref="N1014:W1014">(TRANSPOSE(MMULT(幕後結果!$AB$37:$AK$46, TRANSPOSE(N13:W13))))</f>
        <v>-0.65498972617045603</v>
      </c>
      <c r="O1014" s="118">
        <v>-0.17319033840033729</v>
      </c>
      <c r="P1014" s="118">
        <v>-0.39925096722712217</v>
      </c>
      <c r="Q1014" s="118">
        <v>0.63290614998311412</v>
      </c>
      <c r="R1014" s="118">
        <v>1.153424303598559</v>
      </c>
      <c r="S1014" s="118">
        <v>-0.65216862058380576</v>
      </c>
      <c r="T1014" s="118">
        <v>0.34552327584474929</v>
      </c>
      <c r="U1014" s="118">
        <v>0.23477348533402215</v>
      </c>
      <c r="V1014" s="118">
        <v>1.0189378496563901</v>
      </c>
      <c r="W1014" s="43">
        <v>0.53101994233171967</v>
      </c>
    </row>
    <row r="1015" spans="1:23" ht="19">
      <c r="A1015" s="88">
        <v>13</v>
      </c>
      <c r="B1015" s="118">
        <v>6.705410706094006E-2</v>
      </c>
      <c r="C1015" s="118">
        <v>0.32320720743378084</v>
      </c>
      <c r="D1015" s="118">
        <v>0.96256599496129613</v>
      </c>
      <c r="E1015" s="118">
        <v>0.98351491492788079</v>
      </c>
      <c r="F1015" s="118">
        <v>0.26175491876646695</v>
      </c>
      <c r="G1015" s="118">
        <v>0.65691052845630038</v>
      </c>
      <c r="H1015" s="118">
        <v>0.55149854234137496</v>
      </c>
      <c r="I1015" s="118">
        <v>0.48641155847319473</v>
      </c>
      <c r="J1015" s="118">
        <v>0.31567989237311678</v>
      </c>
      <c r="K1015" s="51">
        <v>0.30169757521557572</v>
      </c>
      <c r="M1015" s="44">
        <v>13</v>
      </c>
      <c r="N1015" s="118" cm="1">
        <f t="array" ref="N1015:W1015">(TRANSPOSE(MMULT(幕後結果!$AB$37:$AK$46, TRANSPOSE(N14:W14))))</f>
        <v>0.60922950955783173</v>
      </c>
      <c r="O1015" s="118">
        <v>-8.9440978951157726E-2</v>
      </c>
      <c r="P1015" s="118">
        <v>0.84302243337047278</v>
      </c>
      <c r="Q1015" s="118">
        <v>0.19259910666914989</v>
      </c>
      <c r="R1015" s="118">
        <v>-5.8702019703193331E-2</v>
      </c>
      <c r="S1015" s="118">
        <v>0.86387980177648394</v>
      </c>
      <c r="T1015" s="118">
        <v>1.3688421173240308</v>
      </c>
      <c r="U1015" s="118">
        <v>-0.3038059272799386</v>
      </c>
      <c r="V1015" s="118">
        <v>3.1244491772688621E-2</v>
      </c>
      <c r="W1015" s="43">
        <v>0.46055873141370407</v>
      </c>
    </row>
    <row r="1016" spans="1:23" ht="19">
      <c r="A1016" s="88">
        <v>14</v>
      </c>
      <c r="B1016" s="118">
        <v>0.81609586648614685</v>
      </c>
      <c r="C1016" s="118">
        <v>0.50846307148495318</v>
      </c>
      <c r="D1016" s="118">
        <v>0.23774609696278404</v>
      </c>
      <c r="E1016" s="118">
        <v>0.44651832690868365</v>
      </c>
      <c r="F1016" s="118">
        <v>0.91455292481436423</v>
      </c>
      <c r="G1016" s="118">
        <v>0.91851442977854725</v>
      </c>
      <c r="H1016" s="118">
        <v>0.28873847702787914</v>
      </c>
      <c r="I1016" s="118">
        <v>0.16447186907043254</v>
      </c>
      <c r="J1016" s="118">
        <v>0.53316537158897459</v>
      </c>
      <c r="K1016" s="51">
        <v>0.19289572730590021</v>
      </c>
      <c r="M1016" s="44">
        <v>14</v>
      </c>
      <c r="N1016" s="118" cm="1">
        <f t="array" ref="N1016:W1016">(TRANSPOSE(MMULT(幕後結果!$AB$37:$AK$46, TRANSPOSE(N15:W15))))</f>
        <v>0.21764231004824702</v>
      </c>
      <c r="O1016" s="118">
        <v>-1.0598958966553913</v>
      </c>
      <c r="P1016" s="118">
        <v>-1.0366343800751405</v>
      </c>
      <c r="Q1016" s="118">
        <v>0.2401253238873246</v>
      </c>
      <c r="R1016" s="118">
        <v>-0.21167775389376209</v>
      </c>
      <c r="S1016" s="118">
        <v>-0.22706877889186702</v>
      </c>
      <c r="T1016" s="118">
        <v>0.16878664110054689</v>
      </c>
      <c r="U1016" s="118">
        <v>-6.5338609061254826E-2</v>
      </c>
      <c r="V1016" s="118">
        <v>0.93700928114112947</v>
      </c>
      <c r="W1016" s="43">
        <v>-0.64333187772985601</v>
      </c>
    </row>
    <row r="1017" spans="1:23" ht="19">
      <c r="A1017" s="88">
        <v>15</v>
      </c>
      <c r="B1017" s="118">
        <v>4.2273717699483626E-2</v>
      </c>
      <c r="C1017" s="118">
        <v>0.77998030655815853</v>
      </c>
      <c r="D1017" s="118">
        <v>0.53747573580683716</v>
      </c>
      <c r="E1017" s="118">
        <v>0.38698230324812855</v>
      </c>
      <c r="F1017" s="118">
        <v>0.64545466504883464</v>
      </c>
      <c r="G1017" s="118">
        <v>0.97112180523331504</v>
      </c>
      <c r="H1017" s="118">
        <v>0.16810337016642585</v>
      </c>
      <c r="I1017" s="118">
        <v>0.93607140461270033</v>
      </c>
      <c r="J1017" s="118">
        <v>0.94006924261673053</v>
      </c>
      <c r="K1017" s="51">
        <v>0.97879602922939446</v>
      </c>
      <c r="M1017" s="44">
        <v>15</v>
      </c>
      <c r="N1017" s="118" cm="1">
        <f t="array" ref="N1017:W1017">(TRANSPOSE(MMULT(幕後結果!$AB$37:$AK$46, TRANSPOSE(N16:W16))))</f>
        <v>-0.45996024352459874</v>
      </c>
      <c r="O1017" s="118">
        <v>-0.15773205704341556</v>
      </c>
      <c r="P1017" s="118">
        <v>-1.427877026735076</v>
      </c>
      <c r="Q1017" s="118">
        <v>-0.32178847973316937</v>
      </c>
      <c r="R1017" s="118">
        <v>-1.4929392214095243</v>
      </c>
      <c r="S1017" s="118">
        <v>-1.1173003048512715</v>
      </c>
      <c r="T1017" s="118">
        <v>-1.6332521150388142</v>
      </c>
      <c r="U1017" s="118">
        <v>-1.097239557380048</v>
      </c>
      <c r="V1017" s="118">
        <v>-1.370507393219738</v>
      </c>
      <c r="W1017" s="43">
        <v>-2.4668431969524627</v>
      </c>
    </row>
    <row r="1018" spans="1:23" ht="19">
      <c r="A1018" s="88">
        <v>16</v>
      </c>
      <c r="B1018" s="118">
        <v>0.49871446440169853</v>
      </c>
      <c r="C1018" s="118">
        <v>0.37470825397546204</v>
      </c>
      <c r="D1018" s="118">
        <v>0.44770675767114909</v>
      </c>
      <c r="E1018" s="118">
        <v>0.54340696597361915</v>
      </c>
      <c r="F1018" s="118">
        <v>0.20106134687435162</v>
      </c>
      <c r="G1018" s="118">
        <v>0.36763919758304175</v>
      </c>
      <c r="H1018" s="118">
        <v>0.84952824849380004</v>
      </c>
      <c r="I1018" s="118">
        <v>0.17303347627278498</v>
      </c>
      <c r="J1018" s="118">
        <v>0.19967106556646419</v>
      </c>
      <c r="K1018" s="51">
        <v>0.62336077505189702</v>
      </c>
      <c r="M1018" s="44">
        <v>16</v>
      </c>
      <c r="N1018" s="118" cm="1">
        <f t="array" ref="N1018:W1018">(TRANSPOSE(MMULT(幕後結果!$AB$37:$AK$46, TRANSPOSE(N17:W17))))</f>
        <v>-9.2069369212697733E-2</v>
      </c>
      <c r="O1018" s="118">
        <v>-1.7667150397667089</v>
      </c>
      <c r="P1018" s="118">
        <v>-0.12906427088353611</v>
      </c>
      <c r="Q1018" s="118">
        <v>-0.15011054457605777</v>
      </c>
      <c r="R1018" s="118">
        <v>-0.79788135913505343</v>
      </c>
      <c r="S1018" s="118">
        <v>0.5069231926846014</v>
      </c>
      <c r="T1018" s="118">
        <v>0.18212645549515638</v>
      </c>
      <c r="U1018" s="118">
        <v>-0.77480486112460223</v>
      </c>
      <c r="V1018" s="118">
        <v>0.27355883971694162</v>
      </c>
      <c r="W1018" s="43">
        <v>2.0338063478618893</v>
      </c>
    </row>
    <row r="1019" spans="1:23" ht="19">
      <c r="A1019" s="88">
        <v>17</v>
      </c>
      <c r="B1019" s="118">
        <v>0.47790320663521557</v>
      </c>
      <c r="C1019" s="118">
        <v>0.58224620459207155</v>
      </c>
      <c r="D1019" s="118">
        <v>0.37674007860502723</v>
      </c>
      <c r="E1019" s="118">
        <v>0.97810678984963628</v>
      </c>
      <c r="F1019" s="118">
        <v>6.3082366259617384E-2</v>
      </c>
      <c r="G1019" s="118">
        <v>0.14161190671672008</v>
      </c>
      <c r="H1019" s="118">
        <v>0.61689677940204213</v>
      </c>
      <c r="I1019" s="118">
        <v>3.7210251703527319E-2</v>
      </c>
      <c r="J1019" s="118">
        <v>0.29233257379193001</v>
      </c>
      <c r="K1019" s="51">
        <v>0.53684867959156346</v>
      </c>
      <c r="M1019" s="44">
        <v>17</v>
      </c>
      <c r="N1019" s="118" cm="1">
        <f t="array" ref="N1019:W1019">(TRANSPOSE(MMULT(幕後結果!$AB$37:$AK$46, TRANSPOSE(N18:W18))))</f>
        <v>-0.60497364342652671</v>
      </c>
      <c r="O1019" s="118">
        <v>-0.46117012812256503</v>
      </c>
      <c r="P1019" s="118">
        <v>1.6359625854007742E-3</v>
      </c>
      <c r="Q1019" s="118">
        <v>-0.498408229159717</v>
      </c>
      <c r="R1019" s="118">
        <v>-1.7079829803192701</v>
      </c>
      <c r="S1019" s="118">
        <v>0.28117523190845234</v>
      </c>
      <c r="T1019" s="118">
        <v>0.5309568312669779</v>
      </c>
      <c r="U1019" s="118">
        <v>-0.40527499933825195</v>
      </c>
      <c r="V1019" s="118">
        <v>-1.2670679472390143</v>
      </c>
      <c r="W1019" s="43">
        <v>-2.0547965684272085</v>
      </c>
    </row>
    <row r="1020" spans="1:23" ht="19">
      <c r="A1020" s="88">
        <v>18</v>
      </c>
      <c r="B1020" s="118">
        <v>0.72231689193265791</v>
      </c>
      <c r="C1020" s="118">
        <v>0.47237867074376361</v>
      </c>
      <c r="D1020" s="118">
        <v>0.79842971034472443</v>
      </c>
      <c r="E1020" s="118">
        <v>0.7231332637833523</v>
      </c>
      <c r="F1020" s="118">
        <v>0.8821501197303232</v>
      </c>
      <c r="G1020" s="118">
        <v>0.67739741118487329</v>
      </c>
      <c r="H1020" s="118">
        <v>0.15989300927016048</v>
      </c>
      <c r="I1020" s="118">
        <v>0.40082254218182256</v>
      </c>
      <c r="J1020" s="118">
        <v>0.68335611351448278</v>
      </c>
      <c r="K1020" s="51">
        <v>6.5151099871118667E-2</v>
      </c>
      <c r="M1020" s="44">
        <v>18</v>
      </c>
      <c r="N1020" s="118" cm="1">
        <f t="array" ref="N1020:W1020">(TRANSPOSE(MMULT(幕後結果!$AB$37:$AK$46, TRANSPOSE(N19:W19))))</f>
        <v>-0.19132271750459459</v>
      </c>
      <c r="O1020" s="118">
        <v>1.3232709151136814</v>
      </c>
      <c r="P1020" s="118">
        <v>-5.7450680334265626E-2</v>
      </c>
      <c r="Q1020" s="118">
        <v>-1.2619447334140481</v>
      </c>
      <c r="R1020" s="118">
        <v>1.1178911740970254</v>
      </c>
      <c r="S1020" s="118">
        <v>-0.62969879822053065</v>
      </c>
      <c r="T1020" s="118">
        <v>-1.0216557964672746E-2</v>
      </c>
      <c r="U1020" s="118">
        <v>1.0751833067164394</v>
      </c>
      <c r="V1020" s="118">
        <v>-0.37368693027743083</v>
      </c>
      <c r="W1020" s="43">
        <v>-0.70066105381690336</v>
      </c>
    </row>
    <row r="1021" spans="1:23" ht="19">
      <c r="A1021" s="88">
        <v>19</v>
      </c>
      <c r="B1021" s="118">
        <v>0.17106173328111507</v>
      </c>
      <c r="C1021" s="118">
        <v>0.83131720652493102</v>
      </c>
      <c r="D1021" s="118">
        <v>0.45659003643950213</v>
      </c>
      <c r="E1021" s="118">
        <v>0.1665378240389761</v>
      </c>
      <c r="F1021" s="118">
        <v>2.0014863302388664E-2</v>
      </c>
      <c r="G1021" s="118">
        <v>0.44486718488917698</v>
      </c>
      <c r="H1021" s="118">
        <v>0.22516228980141051</v>
      </c>
      <c r="I1021" s="118">
        <v>0.6258725291311511</v>
      </c>
      <c r="J1021" s="118">
        <v>0.68934949192968853</v>
      </c>
      <c r="K1021" s="51">
        <v>4.0000051822712823E-3</v>
      </c>
      <c r="M1021" s="44">
        <v>19</v>
      </c>
      <c r="N1021" s="118" cm="1">
        <f t="array" ref="N1021:W1021">(TRANSPOSE(MMULT(幕後結果!$AB$37:$AK$46, TRANSPOSE(N20:W20))))</f>
        <v>0.21353384859403096</v>
      </c>
      <c r="O1021" s="118">
        <v>-0.51396318652190254</v>
      </c>
      <c r="P1021" s="118">
        <v>2.0760083182432991</v>
      </c>
      <c r="Q1021" s="118">
        <v>0.35082081308376867</v>
      </c>
      <c r="R1021" s="118">
        <v>1.8304353771643456</v>
      </c>
      <c r="S1021" s="118">
        <v>0.18471261289497473</v>
      </c>
      <c r="T1021" s="118">
        <v>-1.8347762398486489</v>
      </c>
      <c r="U1021" s="118">
        <v>-0.3372308169896126</v>
      </c>
      <c r="V1021" s="118">
        <v>0.61267782300904328</v>
      </c>
      <c r="W1021" s="43">
        <v>1.0038434257506843</v>
      </c>
    </row>
    <row r="1022" spans="1:23" ht="19">
      <c r="A1022" s="88">
        <v>20</v>
      </c>
      <c r="B1022" s="118">
        <v>0.93049708510494611</v>
      </c>
      <c r="C1022" s="118">
        <v>0.1593749456535678</v>
      </c>
      <c r="D1022" s="118">
        <v>0.81582203269839604</v>
      </c>
      <c r="E1022" s="118">
        <v>8.4139688845381588E-3</v>
      </c>
      <c r="F1022" s="118">
        <v>0.95027742862057374</v>
      </c>
      <c r="G1022" s="118">
        <v>0.89782109022632195</v>
      </c>
      <c r="H1022" s="118">
        <v>0.85660773862335238</v>
      </c>
      <c r="I1022" s="118">
        <v>0.3573185509500818</v>
      </c>
      <c r="J1022" s="118">
        <v>0.66769908879132767</v>
      </c>
      <c r="K1022" s="51">
        <v>5.6123661003245617E-2</v>
      </c>
      <c r="M1022" s="44">
        <v>20</v>
      </c>
      <c r="N1022" s="118" cm="1">
        <f t="array" ref="N1022:W1022">(TRANSPOSE(MMULT(幕後結果!$AB$37:$AK$46, TRANSPOSE(N21:W21))))</f>
        <v>0.66177470331585342</v>
      </c>
      <c r="O1022" s="118">
        <v>0.1506699201912618</v>
      </c>
      <c r="P1022" s="118">
        <v>1.7753943323068744</v>
      </c>
      <c r="Q1022" s="118">
        <v>0.72863809103362209</v>
      </c>
      <c r="R1022" s="118">
        <v>-0.29473161637286327</v>
      </c>
      <c r="S1022" s="118">
        <v>-0.74767148068770095</v>
      </c>
      <c r="T1022" s="118">
        <v>0.25802615968036036</v>
      </c>
      <c r="U1022" s="118">
        <v>-0.85061391674601405</v>
      </c>
      <c r="V1022" s="118">
        <v>-0.46105094518874057</v>
      </c>
      <c r="W1022" s="43">
        <v>-6.8939314516794775E-2</v>
      </c>
    </row>
    <row r="1023" spans="1:23" ht="19">
      <c r="A1023" s="88">
        <v>21</v>
      </c>
      <c r="B1023" s="118">
        <v>3.2699880890465494E-2</v>
      </c>
      <c r="C1023" s="118">
        <v>0.53577798787532904</v>
      </c>
      <c r="D1023" s="118">
        <v>0.30193404196025875</v>
      </c>
      <c r="E1023" s="118">
        <v>0.50398552897114213</v>
      </c>
      <c r="F1023" s="118">
        <v>0.78258578287387381</v>
      </c>
      <c r="G1023" s="118">
        <v>0.31751457958933615</v>
      </c>
      <c r="H1023" s="118">
        <v>0.67177320846531208</v>
      </c>
      <c r="I1023" s="118">
        <v>0.53289070358276613</v>
      </c>
      <c r="J1023" s="118">
        <v>0.40225639310091355</v>
      </c>
      <c r="K1023" s="51">
        <v>7.4333904489609637E-3</v>
      </c>
      <c r="M1023" s="44">
        <v>21</v>
      </c>
      <c r="N1023" s="118" cm="1">
        <f t="array" ref="N1023:W1023">(TRANSPOSE(MMULT(幕後結果!$AB$37:$AK$46, TRANSPOSE(N22:W22))))</f>
        <v>-0.43459601018255023</v>
      </c>
      <c r="O1023" s="118">
        <v>0.39344997148578165</v>
      </c>
      <c r="P1023" s="118">
        <v>0.3871564360240638</v>
      </c>
      <c r="Q1023" s="118">
        <v>-0.57664123387486821</v>
      </c>
      <c r="R1023" s="118">
        <v>0.44753073868241955</v>
      </c>
      <c r="S1023" s="118">
        <v>-1.4687792800553363</v>
      </c>
      <c r="T1023" s="118">
        <v>0.15790521607191021</v>
      </c>
      <c r="U1023" s="118">
        <v>0.16356688553066573</v>
      </c>
      <c r="V1023" s="118">
        <v>1.908976528147896E-2</v>
      </c>
      <c r="W1023" s="43">
        <v>-0.72279638946714975</v>
      </c>
    </row>
    <row r="1024" spans="1:23" ht="19">
      <c r="A1024" s="88">
        <v>22</v>
      </c>
      <c r="B1024" s="118">
        <v>0.5958163457177208</v>
      </c>
      <c r="C1024" s="118">
        <v>0.37335232906315019</v>
      </c>
      <c r="D1024" s="118">
        <v>0.4248757164418353</v>
      </c>
      <c r="E1024" s="118">
        <v>0.83927517181395661</v>
      </c>
      <c r="F1024" s="118">
        <v>0.42965187543175509</v>
      </c>
      <c r="G1024" s="118">
        <v>7.3177202157700849E-2</v>
      </c>
      <c r="H1024" s="118">
        <v>0.11576242194327158</v>
      </c>
      <c r="I1024" s="118">
        <v>0.27890131567185361</v>
      </c>
      <c r="J1024" s="118">
        <v>0.32455897580393556</v>
      </c>
      <c r="K1024" s="51">
        <v>8.079292428288265E-2</v>
      </c>
      <c r="M1024" s="44">
        <v>22</v>
      </c>
      <c r="N1024" s="118" cm="1">
        <f t="array" ref="N1024:W1024">(TRANSPOSE(MMULT(幕後結果!$AB$37:$AK$46, TRANSPOSE(N23:W23))))</f>
        <v>0.52305630856730378</v>
      </c>
      <c r="O1024" s="118">
        <v>1.1173670596477445</v>
      </c>
      <c r="P1024" s="118">
        <v>-1.0933688697950801</v>
      </c>
      <c r="Q1024" s="118">
        <v>0.30933370749891098</v>
      </c>
      <c r="R1024" s="118">
        <v>-0.99152425626853447</v>
      </c>
      <c r="S1024" s="118">
        <v>-0.11150006454360722</v>
      </c>
      <c r="T1024" s="118">
        <v>-1.0110209647808479</v>
      </c>
      <c r="U1024" s="118">
        <v>-0.716058994361088</v>
      </c>
      <c r="V1024" s="118">
        <v>-2.4672122587041252</v>
      </c>
      <c r="W1024" s="43">
        <v>-1.3442790162515383</v>
      </c>
    </row>
    <row r="1025" spans="1:23" ht="19">
      <c r="A1025" s="88">
        <v>23</v>
      </c>
      <c r="B1025" s="118">
        <v>0.18805678744379528</v>
      </c>
      <c r="C1025" s="118">
        <v>0.76803049572369808</v>
      </c>
      <c r="D1025" s="118">
        <v>0.31286161197888562</v>
      </c>
      <c r="E1025" s="118">
        <v>0.82848954705425215</v>
      </c>
      <c r="F1025" s="118">
        <v>0.69916039508711436</v>
      </c>
      <c r="G1025" s="118">
        <v>0.27910214660781696</v>
      </c>
      <c r="H1025" s="118">
        <v>0.50507625097462672</v>
      </c>
      <c r="I1025" s="118">
        <v>0.63025466276316799</v>
      </c>
      <c r="J1025" s="118">
        <v>0.36783993428468276</v>
      </c>
      <c r="K1025" s="51">
        <v>0.90288541691815483</v>
      </c>
      <c r="M1025" s="44">
        <v>23</v>
      </c>
      <c r="N1025" s="118" cm="1">
        <f t="array" ref="N1025:W1025">(TRANSPOSE(MMULT(幕後結果!$AB$37:$AK$46, TRANSPOSE(N24:W24))))</f>
        <v>-0.34699676617163655</v>
      </c>
      <c r="O1025" s="118">
        <v>0.33700974564802882</v>
      </c>
      <c r="P1025" s="118">
        <v>-6.5344167384566429E-2</v>
      </c>
      <c r="Q1025" s="118">
        <v>-0.46005220569607608</v>
      </c>
      <c r="R1025" s="118">
        <v>-1.3930441300392669</v>
      </c>
      <c r="S1025" s="118">
        <v>0.10717865435600893</v>
      </c>
      <c r="T1025" s="118">
        <v>-0.24874719062977563</v>
      </c>
      <c r="U1025" s="118">
        <v>-0.55708063466931335</v>
      </c>
      <c r="V1025" s="118">
        <v>0.10947736084683035</v>
      </c>
      <c r="W1025" s="43">
        <v>-0.3913365478413029</v>
      </c>
    </row>
    <row r="1026" spans="1:23" ht="19">
      <c r="A1026" s="88">
        <v>24</v>
      </c>
      <c r="B1026" s="118">
        <v>0.3843009072230863</v>
      </c>
      <c r="C1026" s="118">
        <v>0.64507509589207168</v>
      </c>
      <c r="D1026" s="118">
        <v>0.50709405057287293</v>
      </c>
      <c r="E1026" s="118">
        <v>0.81466365073022362</v>
      </c>
      <c r="F1026" s="118">
        <v>0.15685760696398354</v>
      </c>
      <c r="G1026" s="118">
        <v>0.64681822277998946</v>
      </c>
      <c r="H1026" s="118">
        <v>0.21224292508221665</v>
      </c>
      <c r="I1026" s="118">
        <v>1.8190948301568088E-2</v>
      </c>
      <c r="J1026" s="118">
        <v>0.1657636576622239</v>
      </c>
      <c r="K1026" s="51">
        <v>0.31881987525336442</v>
      </c>
      <c r="M1026" s="44">
        <v>24</v>
      </c>
      <c r="N1026" s="118" cm="1">
        <f t="array" ref="N1026:W1026">(TRANSPOSE(MMULT(幕後結果!$AB$37:$AK$46, TRANSPOSE(N25:W25))))</f>
        <v>0.6717056589460938</v>
      </c>
      <c r="O1026" s="118">
        <v>-0.47717048864339068</v>
      </c>
      <c r="P1026" s="118">
        <v>6.2741446957049654E-2</v>
      </c>
      <c r="Q1026" s="118">
        <v>-1.3497273843420605</v>
      </c>
      <c r="R1026" s="118">
        <v>-0.17785152240437346</v>
      </c>
      <c r="S1026" s="118">
        <v>0.82426269070955449</v>
      </c>
      <c r="T1026" s="118">
        <v>0.86280642619536407</v>
      </c>
      <c r="U1026" s="118">
        <v>0.7948457981959185</v>
      </c>
      <c r="V1026" s="118">
        <v>1.0948928671918572</v>
      </c>
      <c r="W1026" s="43">
        <v>1.5533932343344836</v>
      </c>
    </row>
    <row r="1027" spans="1:23" ht="19">
      <c r="A1027" s="88">
        <v>25</v>
      </c>
      <c r="B1027" s="118">
        <v>0.89338580312359461</v>
      </c>
      <c r="C1027" s="118">
        <v>0.7716565542856626</v>
      </c>
      <c r="D1027" s="118">
        <v>1.5045762065677648E-2</v>
      </c>
      <c r="E1027" s="118">
        <v>0.57643088873687476</v>
      </c>
      <c r="F1027" s="118">
        <v>0.91906193962128979</v>
      </c>
      <c r="G1027" s="118">
        <v>0.2106966348705821</v>
      </c>
      <c r="H1027" s="118">
        <v>0.56674938326458557</v>
      </c>
      <c r="I1027" s="118">
        <v>0.93162046714290536</v>
      </c>
      <c r="J1027" s="118">
        <v>0.4203048642785856</v>
      </c>
      <c r="K1027" s="51">
        <v>0.10895838302795635</v>
      </c>
      <c r="M1027" s="44">
        <v>25</v>
      </c>
      <c r="N1027" s="118" cm="1">
        <f t="array" ref="N1027:W1027">(TRANSPOSE(MMULT(幕後結果!$AB$37:$AK$46, TRANSPOSE(N26:W26))))</f>
        <v>-0.29628788763809411</v>
      </c>
      <c r="O1027" s="118">
        <v>-1.0828619081107667</v>
      </c>
      <c r="P1027" s="118">
        <v>-1.7957133845835465</v>
      </c>
      <c r="Q1027" s="118">
        <v>-1.516104158985891</v>
      </c>
      <c r="R1027" s="118">
        <v>-1.1429965720518265</v>
      </c>
      <c r="S1027" s="118">
        <v>-1.5224619023557171</v>
      </c>
      <c r="T1027" s="118">
        <v>-1.4575545794811731</v>
      </c>
      <c r="U1027" s="118">
        <v>-0.95924557577646075</v>
      </c>
      <c r="V1027" s="118">
        <v>-2.2398023419704183</v>
      </c>
      <c r="W1027" s="43">
        <v>-1.7609688187688479</v>
      </c>
    </row>
    <row r="1028" spans="1:23" ht="19">
      <c r="A1028" s="88">
        <v>26</v>
      </c>
      <c r="B1028" s="118">
        <v>0.23222161020514309</v>
      </c>
      <c r="C1028" s="118">
        <v>0.28554597512209301</v>
      </c>
      <c r="D1028" s="118">
        <v>0.20059691868608254</v>
      </c>
      <c r="E1028" s="118">
        <v>0.98130700568089124</v>
      </c>
      <c r="F1028" s="118">
        <v>0.91531152779798908</v>
      </c>
      <c r="G1028" s="118">
        <v>0.80226430274437432</v>
      </c>
      <c r="H1028" s="118">
        <v>0.52566629238323492</v>
      </c>
      <c r="I1028" s="118">
        <v>0.67415741793720785</v>
      </c>
      <c r="J1028" s="118">
        <v>0.26349254731999161</v>
      </c>
      <c r="K1028" s="51">
        <v>0.65838036198861394</v>
      </c>
      <c r="M1028" s="44">
        <v>26</v>
      </c>
      <c r="N1028" s="118" cm="1">
        <f t="array" ref="N1028:W1028">(TRANSPOSE(MMULT(幕後結果!$AB$37:$AK$46, TRANSPOSE(N27:W27))))</f>
        <v>-9.0494675706888503E-2</v>
      </c>
      <c r="O1028" s="118">
        <v>-0.58762502376647041</v>
      </c>
      <c r="P1028" s="118">
        <v>5.7612297850549554E-2</v>
      </c>
      <c r="Q1028" s="118">
        <v>-0.75161754134921221</v>
      </c>
      <c r="R1028" s="118">
        <v>1.836363199174061</v>
      </c>
      <c r="S1028" s="118">
        <v>-1.9859733759754323</v>
      </c>
      <c r="T1028" s="118">
        <v>0.42536763482709056</v>
      </c>
      <c r="U1028" s="118">
        <v>0.49275724809928589</v>
      </c>
      <c r="V1028" s="118">
        <v>-5.2852514199251965E-3</v>
      </c>
      <c r="W1028" s="43">
        <v>1.6077879470106682</v>
      </c>
    </row>
    <row r="1029" spans="1:23" ht="19">
      <c r="A1029" s="88">
        <v>27</v>
      </c>
      <c r="B1029" s="118">
        <v>0.97548692624790423</v>
      </c>
      <c r="C1029" s="118">
        <v>0.95622943598875509</v>
      </c>
      <c r="D1029" s="118">
        <v>0.91598796963807838</v>
      </c>
      <c r="E1029" s="118">
        <v>0.11983041886099488</v>
      </c>
      <c r="F1029" s="118">
        <v>0.24852143632402734</v>
      </c>
      <c r="G1029" s="118">
        <v>0.19530214046046135</v>
      </c>
      <c r="H1029" s="118">
        <v>0.19728626337082433</v>
      </c>
      <c r="I1029" s="118">
        <v>0.33481019543111623</v>
      </c>
      <c r="J1029" s="118">
        <v>0.83862026237536713</v>
      </c>
      <c r="K1029" s="51">
        <v>0.94894547641995874</v>
      </c>
      <c r="M1029" s="44">
        <v>27</v>
      </c>
      <c r="N1029" s="118" cm="1">
        <f t="array" ref="N1029:W1029">(TRANSPOSE(MMULT(幕後結果!$AB$37:$AK$46, TRANSPOSE(N28:W28))))</f>
        <v>-0.90051674600260045</v>
      </c>
      <c r="O1029" s="118">
        <v>-0.71343546944085756</v>
      </c>
      <c r="P1029" s="118">
        <v>-1.0705323724172489E-2</v>
      </c>
      <c r="Q1029" s="118">
        <v>0.15746018977721815</v>
      </c>
      <c r="R1029" s="118">
        <v>0.19829942695027486</v>
      </c>
      <c r="S1029" s="118">
        <v>0.2781332646668202</v>
      </c>
      <c r="T1029" s="118">
        <v>2.6761482464626347</v>
      </c>
      <c r="U1029" s="118">
        <v>-0.122249660976468</v>
      </c>
      <c r="V1029" s="118">
        <v>1.0088815826265634</v>
      </c>
      <c r="W1029" s="43">
        <v>0.79612830111931232</v>
      </c>
    </row>
    <row r="1030" spans="1:23" ht="19">
      <c r="A1030" s="88">
        <v>28</v>
      </c>
      <c r="B1030" s="118">
        <v>0.68679853245877043</v>
      </c>
      <c r="C1030" s="118">
        <v>0.31304550480096105</v>
      </c>
      <c r="D1030" s="118">
        <v>0.49766760713248392</v>
      </c>
      <c r="E1030" s="118">
        <v>0.41985742901018375</v>
      </c>
      <c r="F1030" s="118">
        <v>0.33502854583296093</v>
      </c>
      <c r="G1030" s="118">
        <v>0.82676044538294957</v>
      </c>
      <c r="H1030" s="118">
        <v>0.75786508882889159</v>
      </c>
      <c r="I1030" s="118">
        <v>0.62475948866943587</v>
      </c>
      <c r="J1030" s="118">
        <v>0.77060805005989819</v>
      </c>
      <c r="K1030" s="51">
        <v>0.64964986488666843</v>
      </c>
      <c r="M1030" s="44">
        <v>28</v>
      </c>
      <c r="N1030" s="118" cm="1">
        <f t="array" ref="N1030:W1030">(TRANSPOSE(MMULT(幕後結果!$AB$37:$AK$46, TRANSPOSE(N29:W29))))</f>
        <v>0.47790410378330295</v>
      </c>
      <c r="O1030" s="118">
        <v>-0.78063381464583648</v>
      </c>
      <c r="P1030" s="118">
        <v>-8.3276775600820474E-2</v>
      </c>
      <c r="Q1030" s="118">
        <v>-1.9997368723889681</v>
      </c>
      <c r="R1030" s="118">
        <v>1.1374018849300054</v>
      </c>
      <c r="S1030" s="118">
        <v>-1.9635616961042048</v>
      </c>
      <c r="T1030" s="118">
        <v>0.12693437619306697</v>
      </c>
      <c r="U1030" s="118">
        <v>-2.1569113705691687</v>
      </c>
      <c r="V1030" s="118">
        <v>-0.97168656451379398</v>
      </c>
      <c r="W1030" s="43">
        <v>-2.0822949182264305</v>
      </c>
    </row>
    <row r="1031" spans="1:23" ht="19">
      <c r="A1031" s="88">
        <v>29</v>
      </c>
      <c r="B1031" s="118">
        <v>0.65980509312239644</v>
      </c>
      <c r="C1031" s="118">
        <v>0.60317820397429434</v>
      </c>
      <c r="D1031" s="118">
        <v>0.73425317890244068</v>
      </c>
      <c r="E1031" s="118">
        <v>0.49073726062600853</v>
      </c>
      <c r="F1031" s="118">
        <v>0.86615381190612806</v>
      </c>
      <c r="G1031" s="118">
        <v>0.91247353966861855</v>
      </c>
      <c r="H1031" s="118">
        <v>0.40861059322861015</v>
      </c>
      <c r="I1031" s="118">
        <v>0.6000462787880001</v>
      </c>
      <c r="J1031" s="118">
        <v>0.99405011550964817</v>
      </c>
      <c r="K1031" s="51">
        <v>0.6181303083989178</v>
      </c>
      <c r="M1031" s="44">
        <v>29</v>
      </c>
      <c r="N1031" s="118" cm="1">
        <f t="array" ref="N1031:W1031">(TRANSPOSE(MMULT(幕後結果!$AB$37:$AK$46, TRANSPOSE(N30:W30))))</f>
        <v>-4.5440015666238946E-2</v>
      </c>
      <c r="O1031" s="118">
        <v>-0.78394903975124042</v>
      </c>
      <c r="P1031" s="118">
        <v>0.5229955638456375</v>
      </c>
      <c r="Q1031" s="118">
        <v>0.90119045594133773</v>
      </c>
      <c r="R1031" s="118">
        <v>0.49930695537748865</v>
      </c>
      <c r="S1031" s="118">
        <v>8.497462634707012E-2</v>
      </c>
      <c r="T1031" s="118">
        <v>-0.78641395592760366</v>
      </c>
      <c r="U1031" s="118">
        <v>-0.66011210675622078</v>
      </c>
      <c r="V1031" s="118">
        <v>-0.37809824005409698</v>
      </c>
      <c r="W1031" s="43">
        <v>0.82491920576198863</v>
      </c>
    </row>
    <row r="1032" spans="1:23" ht="19">
      <c r="A1032" s="88">
        <v>30</v>
      </c>
      <c r="B1032" s="118">
        <v>0.54635112035282862</v>
      </c>
      <c r="C1032" s="118">
        <v>0.64508224637460976</v>
      </c>
      <c r="D1032" s="118">
        <v>9.3734064567499109E-2</v>
      </c>
      <c r="E1032" s="118">
        <v>0.72622104806553689</v>
      </c>
      <c r="F1032" s="118">
        <v>0.71920638252178226</v>
      </c>
      <c r="G1032" s="118">
        <v>0.20182212177561687</v>
      </c>
      <c r="H1032" s="118">
        <v>3.4652646054593061E-2</v>
      </c>
      <c r="I1032" s="118">
        <v>0.40424296211408972</v>
      </c>
      <c r="J1032" s="118">
        <v>0.83236548731394033</v>
      </c>
      <c r="K1032" s="51">
        <v>0.55535935043177087</v>
      </c>
      <c r="M1032" s="44">
        <v>30</v>
      </c>
      <c r="N1032" s="118" cm="1">
        <f t="array" ref="N1032:W1032">(TRANSPOSE(MMULT(幕後結果!$AB$37:$AK$46, TRANSPOSE(N31:W31))))</f>
        <v>0.4662175871279377</v>
      </c>
      <c r="O1032" s="118">
        <v>-0.41813169287342999</v>
      </c>
      <c r="P1032" s="118">
        <v>-0.27029887893431354</v>
      </c>
      <c r="Q1032" s="118">
        <v>-0.50646928322354434</v>
      </c>
      <c r="R1032" s="118">
        <v>-0.81742900846156497</v>
      </c>
      <c r="S1032" s="118">
        <v>0.41778424556915272</v>
      </c>
      <c r="T1032" s="118">
        <v>-0.86849938860178055</v>
      </c>
      <c r="U1032" s="118">
        <v>1.1536914204053104</v>
      </c>
      <c r="V1032" s="118">
        <v>9.4801344913273702E-2</v>
      </c>
      <c r="W1032" s="43">
        <v>-1.3621715726911707</v>
      </c>
    </row>
    <row r="1033" spans="1:23" ht="19">
      <c r="A1033" s="88">
        <v>31</v>
      </c>
      <c r="B1033" s="118">
        <v>0.20433181795926481</v>
      </c>
      <c r="C1033" s="118">
        <v>0.64582321983039548</v>
      </c>
      <c r="D1033" s="118">
        <v>0.85384623098407886</v>
      </c>
      <c r="E1033" s="118">
        <v>0.49206986654073437</v>
      </c>
      <c r="F1033" s="118">
        <v>0.269269067528078</v>
      </c>
      <c r="G1033" s="118">
        <v>0.37439253143726958</v>
      </c>
      <c r="H1033" s="118">
        <v>0.39572825240174381</v>
      </c>
      <c r="I1033" s="118">
        <v>0.17440769538920686</v>
      </c>
      <c r="J1033" s="118">
        <v>0.4653414488801455</v>
      </c>
      <c r="K1033" s="51">
        <v>0.32016237376583212</v>
      </c>
      <c r="M1033" s="44">
        <v>31</v>
      </c>
      <c r="N1033" s="118" cm="1">
        <f t="array" ref="N1033:W1033">(TRANSPOSE(MMULT(幕後結果!$AB$37:$AK$46, TRANSPOSE(N32:W32))))</f>
        <v>0.42888300140128127</v>
      </c>
      <c r="O1033" s="118">
        <v>1.3610730359401451</v>
      </c>
      <c r="P1033" s="118">
        <v>0.89705988987339647</v>
      </c>
      <c r="Q1033" s="118">
        <v>1.0899640228033542</v>
      </c>
      <c r="R1033" s="118">
        <v>1.9404768860396973</v>
      </c>
      <c r="S1033" s="118">
        <v>0.75348721702052757</v>
      </c>
      <c r="T1033" s="118">
        <v>-0.26918334885479289</v>
      </c>
      <c r="U1033" s="118">
        <v>1.1213392193885487</v>
      </c>
      <c r="V1033" s="118">
        <v>0.67383567008067136</v>
      </c>
      <c r="W1033" s="43">
        <v>-0.50562817698240292</v>
      </c>
    </row>
    <row r="1034" spans="1:23" ht="19">
      <c r="A1034" s="88">
        <v>32</v>
      </c>
      <c r="B1034" s="118">
        <v>0.7958392486892385</v>
      </c>
      <c r="C1034" s="118">
        <v>7.8237263156961667E-3</v>
      </c>
      <c r="D1034" s="118">
        <v>0.24521932865722063</v>
      </c>
      <c r="E1034" s="118">
        <v>0.64958918152204315</v>
      </c>
      <c r="F1034" s="118">
        <v>0.91635316209087092</v>
      </c>
      <c r="G1034" s="118">
        <v>0.3162652727979216</v>
      </c>
      <c r="H1034" s="118">
        <v>0.1721778517328949</v>
      </c>
      <c r="I1034" s="118">
        <v>0.95052738331589381</v>
      </c>
      <c r="J1034" s="118">
        <v>0.19800362053098297</v>
      </c>
      <c r="K1034" s="51">
        <v>0.83060429421937099</v>
      </c>
      <c r="M1034" s="44">
        <v>32</v>
      </c>
      <c r="N1034" s="118" cm="1">
        <f t="array" ref="N1034:W1034">(TRANSPOSE(MMULT(幕後結果!$AB$37:$AK$46, TRANSPOSE(N33:W33))))</f>
        <v>-0.82783582047730919</v>
      </c>
      <c r="O1034" s="118">
        <v>-7.5637441463073968E-2</v>
      </c>
      <c r="P1034" s="118">
        <v>0.33634861073641908</v>
      </c>
      <c r="Q1034" s="118">
        <v>-2.590812730221094E-2</v>
      </c>
      <c r="R1034" s="118">
        <v>-1.363425732508901</v>
      </c>
      <c r="S1034" s="118">
        <v>-0.43005282747847107</v>
      </c>
      <c r="T1034" s="118">
        <v>-2.7717811634611724</v>
      </c>
      <c r="U1034" s="118">
        <v>-0.72005183762356539</v>
      </c>
      <c r="V1034" s="118">
        <v>-1.5229998353326424</v>
      </c>
      <c r="W1034" s="43">
        <v>-0.83386854871671834</v>
      </c>
    </row>
    <row r="1035" spans="1:23" ht="19">
      <c r="A1035" s="88">
        <v>33</v>
      </c>
      <c r="B1035" s="118">
        <v>0.58356426360949909</v>
      </c>
      <c r="C1035" s="118">
        <v>0.48370423131681206</v>
      </c>
      <c r="D1035" s="118">
        <v>0.71193826367153434</v>
      </c>
      <c r="E1035" s="118">
        <v>0.29035674670939637</v>
      </c>
      <c r="F1035" s="118">
        <v>4.7421103596844372E-2</v>
      </c>
      <c r="G1035" s="118">
        <v>0.47748311016858791</v>
      </c>
      <c r="H1035" s="118">
        <v>0.18942012099834127</v>
      </c>
      <c r="I1035" s="118">
        <v>0.96978920801952273</v>
      </c>
      <c r="J1035" s="118">
        <v>0.31504762519625884</v>
      </c>
      <c r="K1035" s="51">
        <v>0.79552366582959344</v>
      </c>
      <c r="M1035" s="44">
        <v>33</v>
      </c>
      <c r="N1035" s="118" cm="1">
        <f t="array" ref="N1035:W1035">(TRANSPOSE(MMULT(幕後結果!$AB$37:$AK$46, TRANSPOSE(N34:W34))))</f>
        <v>-1.6299512671027864E-2</v>
      </c>
      <c r="O1035" s="118">
        <v>0.12967361223713078</v>
      </c>
      <c r="P1035" s="118">
        <v>-0.72225882749482972</v>
      </c>
      <c r="Q1035" s="118">
        <v>1.3304413685229255</v>
      </c>
      <c r="R1035" s="118">
        <v>0.1523176024781995</v>
      </c>
      <c r="S1035" s="118">
        <v>0.59876711447531061</v>
      </c>
      <c r="T1035" s="118">
        <v>-2.1115035408822265</v>
      </c>
      <c r="U1035" s="118">
        <v>2.5228255484334827E-2</v>
      </c>
      <c r="V1035" s="118">
        <v>0.51183415627671525</v>
      </c>
      <c r="W1035" s="43">
        <v>-0.77110005990990571</v>
      </c>
    </row>
    <row r="1036" spans="1:23" ht="19">
      <c r="A1036" s="88">
        <v>34</v>
      </c>
      <c r="B1036" s="118">
        <v>0.69647747480544719</v>
      </c>
      <c r="C1036" s="118">
        <v>0.66739832152876311</v>
      </c>
      <c r="D1036" s="118">
        <v>0.94156267807178429</v>
      </c>
      <c r="E1036" s="118">
        <v>0.96587769007700208</v>
      </c>
      <c r="F1036" s="118">
        <v>0.11150900021410326</v>
      </c>
      <c r="G1036" s="118">
        <v>0.80044920168501577</v>
      </c>
      <c r="H1036" s="118">
        <v>0.78528222720427743</v>
      </c>
      <c r="I1036" s="118">
        <v>0.22293641884731041</v>
      </c>
      <c r="J1036" s="118">
        <v>0.65231761921219089</v>
      </c>
      <c r="K1036" s="51">
        <v>0.35851550090359052</v>
      </c>
      <c r="M1036" s="44">
        <v>34</v>
      </c>
      <c r="N1036" s="118" cm="1">
        <f t="array" ref="N1036:W1036">(TRANSPOSE(MMULT(幕後結果!$AB$37:$AK$46, TRANSPOSE(N35:W35))))</f>
        <v>-1.4998509555154007</v>
      </c>
      <c r="O1036" s="118">
        <v>0.69964168295951024</v>
      </c>
      <c r="P1036" s="118">
        <v>-0.12118119114697642</v>
      </c>
      <c r="Q1036" s="118">
        <v>-0.92553405523177612</v>
      </c>
      <c r="R1036" s="118">
        <v>-1.2746694113432437</v>
      </c>
      <c r="S1036" s="118">
        <v>-0.47257365297733822</v>
      </c>
      <c r="T1036" s="118">
        <v>-1.7893449035247317</v>
      </c>
      <c r="U1036" s="118">
        <v>-0.29778821350407636</v>
      </c>
      <c r="V1036" s="118">
        <v>-0.19331672087188112</v>
      </c>
      <c r="W1036" s="43">
        <v>-0.67426226137219747</v>
      </c>
    </row>
    <row r="1037" spans="1:23" ht="19">
      <c r="A1037" s="88">
        <v>35</v>
      </c>
      <c r="B1037" s="118">
        <v>0.28160857430717456</v>
      </c>
      <c r="C1037" s="118">
        <v>0.95183544191618275</v>
      </c>
      <c r="D1037" s="118">
        <v>0.26576367016791491</v>
      </c>
      <c r="E1037" s="118">
        <v>0.46690932024357457</v>
      </c>
      <c r="F1037" s="118">
        <v>0.25486951871016816</v>
      </c>
      <c r="G1037" s="118">
        <v>0.79697929664097322</v>
      </c>
      <c r="H1037" s="118">
        <v>0.1022229455634025</v>
      </c>
      <c r="I1037" s="118">
        <v>0.40658697780795405</v>
      </c>
      <c r="J1037" s="118">
        <v>0.91819793632525326</v>
      </c>
      <c r="K1037" s="51">
        <v>0.28045052841705043</v>
      </c>
      <c r="M1037" s="44">
        <v>35</v>
      </c>
      <c r="N1037" s="118" cm="1">
        <f t="array" ref="N1037:W1037">(TRANSPOSE(MMULT(幕後結果!$AB$37:$AK$46, TRANSPOSE(N36:W36))))</f>
        <v>-0.8985356449719939</v>
      </c>
      <c r="O1037" s="118">
        <v>-0.79451245764753686</v>
      </c>
      <c r="P1037" s="118">
        <v>0.15264862661356549</v>
      </c>
      <c r="Q1037" s="118">
        <v>-0.6484582249183507</v>
      </c>
      <c r="R1037" s="118">
        <v>-1.1817187796488848</v>
      </c>
      <c r="S1037" s="118">
        <v>-0.99059032580041695</v>
      </c>
      <c r="T1037" s="118">
        <v>-1.3816007561648196</v>
      </c>
      <c r="U1037" s="118">
        <v>-0.46351365458365756</v>
      </c>
      <c r="V1037" s="118">
        <v>-0.89190191494932081</v>
      </c>
      <c r="W1037" s="43">
        <v>9.2860921380439221E-2</v>
      </c>
    </row>
    <row r="1038" spans="1:23" ht="19">
      <c r="A1038" s="88">
        <v>36</v>
      </c>
      <c r="B1038" s="118">
        <v>0.44917940957374647</v>
      </c>
      <c r="C1038" s="118">
        <v>0.22109376508010192</v>
      </c>
      <c r="D1038" s="118">
        <v>0.22733107927318486</v>
      </c>
      <c r="E1038" s="118">
        <v>0.5072145944794173</v>
      </c>
      <c r="F1038" s="118">
        <v>3.5439455691515187E-2</v>
      </c>
      <c r="G1038" s="118">
        <v>0.10767113684463081</v>
      </c>
      <c r="H1038" s="118">
        <v>0.61455258715363659</v>
      </c>
      <c r="I1038" s="118">
        <v>0.58054419849057326</v>
      </c>
      <c r="J1038" s="118">
        <v>0.76922518641760274</v>
      </c>
      <c r="K1038" s="51">
        <v>0.96836930160812784</v>
      </c>
      <c r="M1038" s="44">
        <v>36</v>
      </c>
      <c r="N1038" s="118" cm="1">
        <f t="array" ref="N1038:W1038">(TRANSPOSE(MMULT(幕後結果!$AB$37:$AK$46, TRANSPOSE(N37:W37))))</f>
        <v>1.0013927713823496</v>
      </c>
      <c r="O1038" s="118">
        <v>-1.1837940420794193</v>
      </c>
      <c r="P1038" s="118">
        <v>1.3714155273844912</v>
      </c>
      <c r="Q1038" s="118">
        <v>0.11300032261211715</v>
      </c>
      <c r="R1038" s="118">
        <v>0.51278450276111687</v>
      </c>
      <c r="S1038" s="118">
        <v>-7.3201849606010505E-2</v>
      </c>
      <c r="T1038" s="118">
        <v>5.4960498871745214E-2</v>
      </c>
      <c r="U1038" s="118">
        <v>-1.1988795166665385</v>
      </c>
      <c r="V1038" s="118">
        <v>0.51486423466557341</v>
      </c>
      <c r="W1038" s="43">
        <v>0.7486070317756095</v>
      </c>
    </row>
    <row r="1039" spans="1:23" ht="19">
      <c r="A1039" s="88">
        <v>37</v>
      </c>
      <c r="B1039" s="118">
        <v>0.70791722171227578</v>
      </c>
      <c r="C1039" s="118">
        <v>0.48308986609422599</v>
      </c>
      <c r="D1039" s="118">
        <v>0.24294058317693934</v>
      </c>
      <c r="E1039" s="118">
        <v>7.4571176327778099E-2</v>
      </c>
      <c r="F1039" s="118">
        <v>0.85965715602184267</v>
      </c>
      <c r="G1039" s="118">
        <v>0.13078289591921677</v>
      </c>
      <c r="H1039" s="118">
        <v>3.6209151923390026E-2</v>
      </c>
      <c r="I1039" s="118">
        <v>0.8619686451009072</v>
      </c>
      <c r="J1039" s="118">
        <v>0.17139462985475107</v>
      </c>
      <c r="K1039" s="51">
        <v>0.72908938570583692</v>
      </c>
      <c r="M1039" s="44">
        <v>37</v>
      </c>
      <c r="N1039" s="118" cm="1">
        <f t="array" ref="N1039:W1039">(TRANSPOSE(MMULT(幕後結果!$AB$37:$AK$46, TRANSPOSE(N38:W38))))</f>
        <v>-0.84459523225336786</v>
      </c>
      <c r="O1039" s="118">
        <v>2.4536640050887004</v>
      </c>
      <c r="P1039" s="118">
        <v>-9.7529666554869623E-2</v>
      </c>
      <c r="Q1039" s="118">
        <v>-0.58724294975999913</v>
      </c>
      <c r="R1039" s="118">
        <v>-0.25869960429179262</v>
      </c>
      <c r="S1039" s="118">
        <v>-0.5697002208294758</v>
      </c>
      <c r="T1039" s="118">
        <v>-7.4386508384404415E-2</v>
      </c>
      <c r="U1039" s="118">
        <v>0.25713143858939747</v>
      </c>
      <c r="V1039" s="118">
        <v>0.88455165794664503</v>
      </c>
      <c r="W1039" s="43">
        <v>-0.59313576302022986</v>
      </c>
    </row>
    <row r="1040" spans="1:23" ht="19">
      <c r="A1040" s="88">
        <v>38</v>
      </c>
      <c r="B1040" s="118">
        <v>0.99417951282697015</v>
      </c>
      <c r="C1040" s="118">
        <v>0.60165923631545448</v>
      </c>
      <c r="D1040" s="118">
        <v>7.2974442000724782E-2</v>
      </c>
      <c r="E1040" s="118">
        <v>0.87533712784828999</v>
      </c>
      <c r="F1040" s="118">
        <v>0.57813235754088144</v>
      </c>
      <c r="G1040" s="118">
        <v>0.56171452013527134</v>
      </c>
      <c r="H1040" s="118">
        <v>0.85165919979618998</v>
      </c>
      <c r="I1040" s="118">
        <v>0.8242486615358362</v>
      </c>
      <c r="J1040" s="118">
        <v>0.11035591150933977</v>
      </c>
      <c r="K1040" s="51">
        <v>0.98960926505793156</v>
      </c>
      <c r="M1040" s="44">
        <v>38</v>
      </c>
      <c r="N1040" s="118" cm="1">
        <f t="array" ref="N1040:W1040">(TRANSPOSE(MMULT(幕後結果!$AB$37:$AK$46, TRANSPOSE(N39:W39))))</f>
        <v>-9.5334075259791484E-2</v>
      </c>
      <c r="O1040" s="118">
        <v>0.3066613436429721</v>
      </c>
      <c r="P1040" s="118">
        <v>2.2152100482325676</v>
      </c>
      <c r="Q1040" s="118">
        <v>2.8757648541880885</v>
      </c>
      <c r="R1040" s="118">
        <v>2.4146661896287713</v>
      </c>
      <c r="S1040" s="118">
        <v>0.43841341770521169</v>
      </c>
      <c r="T1040" s="118">
        <v>0.6501540883458109</v>
      </c>
      <c r="U1040" s="118">
        <v>6.4879963205873636E-2</v>
      </c>
      <c r="V1040" s="118">
        <v>1.0186517038810805</v>
      </c>
      <c r="W1040" s="43">
        <v>0.41716023358913407</v>
      </c>
    </row>
    <row r="1041" spans="1:23" ht="19">
      <c r="A1041" s="88">
        <v>39</v>
      </c>
      <c r="B1041" s="118">
        <v>3.2226356765490127E-3</v>
      </c>
      <c r="C1041" s="118">
        <v>0.49400991335780198</v>
      </c>
      <c r="D1041" s="118">
        <v>0.59820488068954658</v>
      </c>
      <c r="E1041" s="118">
        <v>0.13589107827124169</v>
      </c>
      <c r="F1041" s="118">
        <v>0.83043387355003606</v>
      </c>
      <c r="G1041" s="118">
        <v>0.7817055300926985</v>
      </c>
      <c r="H1041" s="118">
        <v>0.19918523005197097</v>
      </c>
      <c r="I1041" s="118">
        <v>0.7518724740697309</v>
      </c>
      <c r="J1041" s="118">
        <v>0.93330116944868147</v>
      </c>
      <c r="K1041" s="51">
        <v>0.44038477891492378</v>
      </c>
      <c r="M1041" s="44">
        <v>39</v>
      </c>
      <c r="N1041" s="118" cm="1">
        <f t="array" ref="N1041:W1041">(TRANSPOSE(MMULT(幕後結果!$AB$37:$AK$46, TRANSPOSE(N40:W40))))</f>
        <v>0.25455630271495017</v>
      </c>
      <c r="O1041" s="118">
        <v>1.4744186457748398</v>
      </c>
      <c r="P1041" s="118">
        <v>1.055709885946948</v>
      </c>
      <c r="Q1041" s="118">
        <v>-0.16820685020831283</v>
      </c>
      <c r="R1041" s="118">
        <v>1.3580840797398468</v>
      </c>
      <c r="S1041" s="118">
        <v>-0.38430402142113118</v>
      </c>
      <c r="T1041" s="118">
        <v>1.4304897977342366</v>
      </c>
      <c r="U1041" s="118">
        <v>1.2243470573029176</v>
      </c>
      <c r="V1041" s="118">
        <v>1.58872838321348</v>
      </c>
      <c r="W1041" s="43">
        <v>1.2792530189785998</v>
      </c>
    </row>
    <row r="1042" spans="1:23" ht="19">
      <c r="A1042" s="88">
        <v>40</v>
      </c>
      <c r="B1042" s="118">
        <v>0.89260097741370825</v>
      </c>
      <c r="C1042" s="118">
        <v>0.9531724477223058</v>
      </c>
      <c r="D1042" s="118">
        <v>0.49881983373395289</v>
      </c>
      <c r="E1042" s="118">
        <v>0.83498063763050268</v>
      </c>
      <c r="F1042" s="118">
        <v>5.6141456059283446E-2</v>
      </c>
      <c r="G1042" s="118">
        <v>9.9681892865625787E-2</v>
      </c>
      <c r="H1042" s="118">
        <v>0.5094376978146955</v>
      </c>
      <c r="I1042" s="118">
        <v>0.24946239777804591</v>
      </c>
      <c r="J1042" s="118">
        <v>0.40346527101448526</v>
      </c>
      <c r="K1042" s="51">
        <v>0.32593475836706354</v>
      </c>
      <c r="M1042" s="44">
        <v>40</v>
      </c>
      <c r="N1042" s="118" cm="1">
        <f t="array" ref="N1042:W1042">(TRANSPOSE(MMULT(幕後結果!$AB$37:$AK$46, TRANSPOSE(N41:W41))))</f>
        <v>-0.70549952259405613</v>
      </c>
      <c r="O1042" s="118">
        <v>1.018540653062149</v>
      </c>
      <c r="P1042" s="118">
        <v>-5.3621355435862467E-2</v>
      </c>
      <c r="Q1042" s="118">
        <v>0.25614119572982053</v>
      </c>
      <c r="R1042" s="118">
        <v>5.5334288932335107E-2</v>
      </c>
      <c r="S1042" s="118">
        <v>0.15167071491739209</v>
      </c>
      <c r="T1042" s="118">
        <v>1.297438188804273</v>
      </c>
      <c r="U1042" s="118">
        <v>0.74644831176190585</v>
      </c>
      <c r="V1042" s="118">
        <v>0.54683458292211351</v>
      </c>
      <c r="W1042" s="43">
        <v>0.26107586108417957</v>
      </c>
    </row>
    <row r="1043" spans="1:23" ht="19">
      <c r="A1043" s="88">
        <v>41</v>
      </c>
      <c r="B1043" s="118">
        <v>0.60288180832529381</v>
      </c>
      <c r="C1043" s="118">
        <v>0.81323531964982898</v>
      </c>
      <c r="D1043" s="118">
        <v>0.46291198340959361</v>
      </c>
      <c r="E1043" s="118">
        <v>0.37294007044631328</v>
      </c>
      <c r="F1043" s="118">
        <v>0.36746578716587108</v>
      </c>
      <c r="G1043" s="118">
        <v>0.15182645492994307</v>
      </c>
      <c r="H1043" s="118">
        <v>0.64226785042843271</v>
      </c>
      <c r="I1043" s="118">
        <v>0.64331804340651422</v>
      </c>
      <c r="J1043" s="118">
        <v>8.1852909022531728E-2</v>
      </c>
      <c r="K1043" s="51">
        <v>0.25650657738114724</v>
      </c>
      <c r="M1043" s="44">
        <v>41</v>
      </c>
      <c r="N1043" s="118" cm="1">
        <f t="array" ref="N1043:W1043">(TRANSPOSE(MMULT(幕後結果!$AB$37:$AK$46, TRANSPOSE(N42:W42))))</f>
        <v>-1.058951348763715</v>
      </c>
      <c r="O1043" s="118">
        <v>-0.78144543911538855</v>
      </c>
      <c r="P1043" s="118">
        <v>0.38198441391029553</v>
      </c>
      <c r="Q1043" s="118">
        <v>-0.55964589933125408</v>
      </c>
      <c r="R1043" s="118">
        <v>0.12395575151006247</v>
      </c>
      <c r="S1043" s="118">
        <v>-0.45227736157412268</v>
      </c>
      <c r="T1043" s="118">
        <v>-0.46601196072327039</v>
      </c>
      <c r="U1043" s="118">
        <v>1.1305896743172239</v>
      </c>
      <c r="V1043" s="118">
        <v>-0.38492610422964829</v>
      </c>
      <c r="W1043" s="43">
        <v>0.12592633387023688</v>
      </c>
    </row>
    <row r="1044" spans="1:23" ht="19">
      <c r="A1044" s="88">
        <v>42</v>
      </c>
      <c r="B1044" s="118">
        <v>0.80677217881534791</v>
      </c>
      <c r="C1044" s="118">
        <v>0.92359230699757178</v>
      </c>
      <c r="D1044" s="118">
        <v>0.36206009696129615</v>
      </c>
      <c r="E1044" s="118">
        <v>3.9251631697460487E-2</v>
      </c>
      <c r="F1044" s="118">
        <v>0.78538129194201445</v>
      </c>
      <c r="G1044" s="118">
        <v>0.64300502734406662</v>
      </c>
      <c r="H1044" s="118">
        <v>0.54147041847248056</v>
      </c>
      <c r="I1044" s="118">
        <v>0.73488909777124767</v>
      </c>
      <c r="J1044" s="118">
        <v>0.10336425176798447</v>
      </c>
      <c r="K1044" s="51">
        <v>0.53332269380174946</v>
      </c>
      <c r="M1044" s="44">
        <v>42</v>
      </c>
      <c r="N1044" s="118" cm="1">
        <f t="array" ref="N1044:W1044">(TRANSPOSE(MMULT(幕後結果!$AB$37:$AK$46, TRANSPOSE(N43:W43))))</f>
        <v>0.14676255489660733</v>
      </c>
      <c r="O1044" s="118">
        <v>1.0849155028805075</v>
      </c>
      <c r="P1044" s="118">
        <v>1.2015342089582435</v>
      </c>
      <c r="Q1044" s="118">
        <v>3.0502040133886854E-2</v>
      </c>
      <c r="R1044" s="118">
        <v>0.52802723044827715</v>
      </c>
      <c r="S1044" s="118">
        <v>-0.2703355432262125</v>
      </c>
      <c r="T1044" s="118">
        <v>0.47070783181527953</v>
      </c>
      <c r="U1044" s="118">
        <v>1.4016562125046153</v>
      </c>
      <c r="V1044" s="118">
        <v>1.122104644581513</v>
      </c>
      <c r="W1044" s="43">
        <v>1.8296232918299726</v>
      </c>
    </row>
    <row r="1045" spans="1:23" ht="19">
      <c r="A1045" s="88">
        <v>43</v>
      </c>
      <c r="B1045" s="118">
        <v>0.95423069890748602</v>
      </c>
      <c r="C1045" s="118">
        <v>0.168987017486812</v>
      </c>
      <c r="D1045" s="118">
        <v>0.76867059424490858</v>
      </c>
      <c r="E1045" s="118">
        <v>0.15793668125587224</v>
      </c>
      <c r="F1045" s="118">
        <v>0.31085605843027908</v>
      </c>
      <c r="G1045" s="118">
        <v>0.62964239599708116</v>
      </c>
      <c r="H1045" s="118">
        <v>0.96596119450448636</v>
      </c>
      <c r="I1045" s="118">
        <v>0.71331565718692569</v>
      </c>
      <c r="J1045" s="118">
        <v>0.37805787875441688</v>
      </c>
      <c r="K1045" s="51">
        <v>0.41070687190497557</v>
      </c>
      <c r="M1045" s="44">
        <v>43</v>
      </c>
      <c r="N1045" s="118" cm="1">
        <f t="array" ref="N1045:W1045">(TRANSPOSE(MMULT(幕後結果!$AB$37:$AK$46, TRANSPOSE(N44:W44))))</f>
        <v>2.0464433053600373</v>
      </c>
      <c r="O1045" s="118">
        <v>-2.0891594394107051</v>
      </c>
      <c r="P1045" s="118">
        <v>-0.2458292216788287</v>
      </c>
      <c r="Q1045" s="118">
        <v>-1.1075335921169032</v>
      </c>
      <c r="R1045" s="118">
        <v>0.16007584402121511</v>
      </c>
      <c r="S1045" s="118">
        <v>-1.2320414454465567</v>
      </c>
      <c r="T1045" s="118">
        <v>-1.6423330955553961</v>
      </c>
      <c r="U1045" s="118">
        <v>1.9467354965516659E-2</v>
      </c>
      <c r="V1045" s="118">
        <v>-0.17610157725924516</v>
      </c>
      <c r="W1045" s="43">
        <v>-0.67170149788056788</v>
      </c>
    </row>
    <row r="1046" spans="1:23" ht="19">
      <c r="A1046" s="88">
        <v>44</v>
      </c>
      <c r="B1046" s="118">
        <v>0.2648610580181181</v>
      </c>
      <c r="C1046" s="118">
        <v>9.3533800865875039E-2</v>
      </c>
      <c r="D1046" s="118">
        <v>0.13643033405109883</v>
      </c>
      <c r="E1046" s="118">
        <v>0.57839202127293143</v>
      </c>
      <c r="F1046" s="118">
        <v>0.46781893821557663</v>
      </c>
      <c r="G1046" s="118">
        <v>0.55037568790298197</v>
      </c>
      <c r="H1046" s="118">
        <v>0.3280453313179188</v>
      </c>
      <c r="I1046" s="118">
        <v>0.76502354183257926</v>
      </c>
      <c r="J1046" s="118">
        <v>0.49285066167759117</v>
      </c>
      <c r="K1046" s="51">
        <v>0.75478893283537851</v>
      </c>
      <c r="M1046" s="44">
        <v>44</v>
      </c>
      <c r="N1046" s="118" cm="1">
        <f t="array" ref="N1046:W1046">(TRANSPOSE(MMULT(幕後結果!$AB$37:$AK$46, TRANSPOSE(N45:W45))))</f>
        <v>-0.93760191987824559</v>
      </c>
      <c r="O1046" s="118">
        <v>-1.7762346110446399</v>
      </c>
      <c r="P1046" s="118">
        <v>-0.84409377409646891</v>
      </c>
      <c r="Q1046" s="118">
        <v>-1.8261351764559413</v>
      </c>
      <c r="R1046" s="118">
        <v>-0.149796065679066</v>
      </c>
      <c r="S1046" s="118">
        <v>-0.79265892717965858</v>
      </c>
      <c r="T1046" s="118">
        <v>1.1897554917470028</v>
      </c>
      <c r="U1046" s="118">
        <v>-0.88998413685174971</v>
      </c>
      <c r="V1046" s="118">
        <v>1.2509257886802294</v>
      </c>
      <c r="W1046" s="43">
        <v>-8.822422510147887E-2</v>
      </c>
    </row>
    <row r="1047" spans="1:23" ht="19">
      <c r="A1047" s="88">
        <v>45</v>
      </c>
      <c r="B1047" s="118">
        <v>0.36213904747929759</v>
      </c>
      <c r="C1047" s="118">
        <v>0.95953861012169117</v>
      </c>
      <c r="D1047" s="118">
        <v>0.91008451583304728</v>
      </c>
      <c r="E1047" s="118">
        <v>0.62056173382297497</v>
      </c>
      <c r="F1047" s="118">
        <v>0.90641225211393528</v>
      </c>
      <c r="G1047" s="118">
        <v>0.21496471457070987</v>
      </c>
      <c r="H1047" s="118">
        <v>0.5614386187382101</v>
      </c>
      <c r="I1047" s="118">
        <v>0.89331073478054113</v>
      </c>
      <c r="J1047" s="118">
        <v>0.62420095798285957</v>
      </c>
      <c r="K1047" s="51">
        <v>0.22016205130380717</v>
      </c>
      <c r="M1047" s="44">
        <v>45</v>
      </c>
      <c r="N1047" s="118" cm="1">
        <f t="array" ref="N1047:W1047">(TRANSPOSE(MMULT(幕後結果!$AB$37:$AK$46, TRANSPOSE(N46:W46))))</f>
        <v>1.0319846238140147</v>
      </c>
      <c r="O1047" s="118">
        <v>0.14698686766645289</v>
      </c>
      <c r="P1047" s="118">
        <v>0.62077724255439859</v>
      </c>
      <c r="Q1047" s="118">
        <v>1.407420496320537</v>
      </c>
      <c r="R1047" s="118">
        <v>-8.9440118017483639E-3</v>
      </c>
      <c r="S1047" s="118">
        <v>1.3796205044412744</v>
      </c>
      <c r="T1047" s="118">
        <v>-0.54705517654317037</v>
      </c>
      <c r="U1047" s="118">
        <v>0.37721391646933145</v>
      </c>
      <c r="V1047" s="118">
        <v>0.45467950174346022</v>
      </c>
      <c r="W1047" s="43">
        <v>1.5876846689121391</v>
      </c>
    </row>
    <row r="1048" spans="1:23" ht="19">
      <c r="A1048" s="88">
        <v>46</v>
      </c>
      <c r="B1048" s="118">
        <v>0.95528188850209195</v>
      </c>
      <c r="C1048" s="118">
        <v>0.85224905729115363</v>
      </c>
      <c r="D1048" s="118">
        <v>0.63665270496944348</v>
      </c>
      <c r="E1048" s="118">
        <v>4.8425248459184944E-2</v>
      </c>
      <c r="F1048" s="118">
        <v>0.90150023567451432</v>
      </c>
      <c r="G1048" s="118">
        <v>0.43976342194981144</v>
      </c>
      <c r="H1048" s="118">
        <v>0.62975873950013317</v>
      </c>
      <c r="I1048" s="118">
        <v>0.21316907140302388</v>
      </c>
      <c r="J1048" s="118">
        <v>0.68633964537399539</v>
      </c>
      <c r="K1048" s="51">
        <v>0.47685971944593208</v>
      </c>
      <c r="M1048" s="44">
        <v>46</v>
      </c>
      <c r="N1048" s="118" cm="1">
        <f t="array" ref="N1048:W1048">(TRANSPOSE(MMULT(幕後結果!$AB$37:$AK$46, TRANSPOSE(N47:W47))))</f>
        <v>-0.81055194753393656</v>
      </c>
      <c r="O1048" s="118">
        <v>0.10483414597645881</v>
      </c>
      <c r="P1048" s="118">
        <v>-1.5000958950939465</v>
      </c>
      <c r="Q1048" s="118">
        <v>-1.1197270195372444</v>
      </c>
      <c r="R1048" s="118">
        <v>0.18656677464269433</v>
      </c>
      <c r="S1048" s="118">
        <v>7.1700493904807039E-2</v>
      </c>
      <c r="T1048" s="118">
        <v>-1.9095824399030787</v>
      </c>
      <c r="U1048" s="118">
        <v>1.4471801029784159</v>
      </c>
      <c r="V1048" s="118">
        <v>-0.84368508443922519</v>
      </c>
      <c r="W1048" s="43">
        <v>-1.6065571852923628</v>
      </c>
    </row>
    <row r="1049" spans="1:23" ht="19">
      <c r="A1049" s="88">
        <v>47</v>
      </c>
      <c r="B1049" s="118">
        <v>0.15171262614686398</v>
      </c>
      <c r="C1049" s="118">
        <v>0.39157212032596767</v>
      </c>
      <c r="D1049" s="118">
        <v>0.58963084417402678</v>
      </c>
      <c r="E1049" s="118">
        <v>8.7207863099588279E-2</v>
      </c>
      <c r="F1049" s="118">
        <v>0.58520322576430539</v>
      </c>
      <c r="G1049" s="118">
        <v>0.87211700887201649</v>
      </c>
      <c r="H1049" s="118">
        <v>0.90902722427216154</v>
      </c>
      <c r="I1049" s="118">
        <v>0.51976863624629099</v>
      </c>
      <c r="J1049" s="118">
        <v>0.29910584724015554</v>
      </c>
      <c r="K1049" s="51">
        <v>0.47408621178112953</v>
      </c>
      <c r="M1049" s="44">
        <v>47</v>
      </c>
      <c r="N1049" s="118" cm="1">
        <f t="array" ref="N1049:W1049">(TRANSPOSE(MMULT(幕後結果!$AB$37:$AK$46, TRANSPOSE(N48:W48))))</f>
        <v>-0.17511825039459269</v>
      </c>
      <c r="O1049" s="118">
        <v>-0.39912125767293527</v>
      </c>
      <c r="P1049" s="118">
        <v>0.2376868571488448</v>
      </c>
      <c r="Q1049" s="118">
        <v>0.91513829402772617</v>
      </c>
      <c r="R1049" s="118">
        <v>6.0135068103944603E-2</v>
      </c>
      <c r="S1049" s="118">
        <v>1.5579034789188895</v>
      </c>
      <c r="T1049" s="118">
        <v>-2.1964880160005532E-2</v>
      </c>
      <c r="U1049" s="118">
        <v>0.74256403049344111</v>
      </c>
      <c r="V1049" s="118">
        <v>0.36127724572774184</v>
      </c>
      <c r="W1049" s="43">
        <v>0.85926005745460321</v>
      </c>
    </row>
    <row r="1050" spans="1:23" ht="19">
      <c r="A1050" s="88">
        <v>48</v>
      </c>
      <c r="B1050" s="118">
        <v>0.47981704861917618</v>
      </c>
      <c r="C1050" s="118">
        <v>5.4180459575830175E-2</v>
      </c>
      <c r="D1050" s="118">
        <v>0.48414217513733782</v>
      </c>
      <c r="E1050" s="118">
        <v>0.46696038656376926</v>
      </c>
      <c r="F1050" s="118">
        <v>0.26714567606396722</v>
      </c>
      <c r="G1050" s="118">
        <v>0.5836924153170735</v>
      </c>
      <c r="H1050" s="118">
        <v>0.44162886850700733</v>
      </c>
      <c r="I1050" s="118">
        <v>0.74470716703659479</v>
      </c>
      <c r="J1050" s="118">
        <v>0.32302527468797981</v>
      </c>
      <c r="K1050" s="51">
        <v>0.50165366313064408</v>
      </c>
      <c r="M1050" s="44">
        <v>48</v>
      </c>
      <c r="N1050" s="118" cm="1">
        <f t="array" ref="N1050:W1050">(TRANSPOSE(MMULT(幕後結果!$AB$37:$AK$46, TRANSPOSE(N49:W49))))</f>
        <v>1.3967341730121023</v>
      </c>
      <c r="O1050" s="118">
        <v>0.6589100639791019</v>
      </c>
      <c r="P1050" s="118">
        <v>2.2447919595505645</v>
      </c>
      <c r="Q1050" s="118">
        <v>0.41762922961105275</v>
      </c>
      <c r="R1050" s="118">
        <v>0.16056745800843863</v>
      </c>
      <c r="S1050" s="118">
        <v>1.4179393277328312</v>
      </c>
      <c r="T1050" s="118">
        <v>-0.22145203938550717</v>
      </c>
      <c r="U1050" s="118">
        <v>0.80050352245787149</v>
      </c>
      <c r="V1050" s="118">
        <v>0.57724364463113853</v>
      </c>
      <c r="W1050" s="43">
        <v>-5.3343268681469436E-2</v>
      </c>
    </row>
    <row r="1051" spans="1:23" ht="19">
      <c r="A1051" s="88">
        <v>49</v>
      </c>
      <c r="B1051" s="118">
        <v>0.36389755977906968</v>
      </c>
      <c r="C1051" s="118">
        <v>0.87129069018716176</v>
      </c>
      <c r="D1051" s="118">
        <v>0.22561557258019582</v>
      </c>
      <c r="E1051" s="118">
        <v>0.50796227580834352</v>
      </c>
      <c r="F1051" s="118">
        <v>0.78375080277967202</v>
      </c>
      <c r="G1051" s="118">
        <v>0.49053250047821195</v>
      </c>
      <c r="H1051" s="118">
        <v>0.76261652771347999</v>
      </c>
      <c r="I1051" s="118">
        <v>0.86764311946103168</v>
      </c>
      <c r="J1051" s="118">
        <v>0.4102799996174229</v>
      </c>
      <c r="K1051" s="51">
        <v>0.85552539793957472</v>
      </c>
      <c r="M1051" s="44">
        <v>49</v>
      </c>
      <c r="N1051" s="118" cm="1">
        <f t="array" ref="N1051:W1051">(TRANSPOSE(MMULT(幕後結果!$AB$37:$AK$46, TRANSPOSE(N50:W50))))</f>
        <v>0.46953728801026551</v>
      </c>
      <c r="O1051" s="118">
        <v>0.61292917962416804</v>
      </c>
      <c r="P1051" s="118">
        <v>0.56241216556704277</v>
      </c>
      <c r="Q1051" s="118">
        <v>0.21189503368846305</v>
      </c>
      <c r="R1051" s="118">
        <v>-0.72291921755059374</v>
      </c>
      <c r="S1051" s="118">
        <v>0.72061796984992843</v>
      </c>
      <c r="T1051" s="118">
        <v>-0.17045065523872407</v>
      </c>
      <c r="U1051" s="118">
        <v>1.2332796475661547</v>
      </c>
      <c r="V1051" s="118">
        <v>2.0544848294528628E-3</v>
      </c>
      <c r="W1051" s="43">
        <v>1.0081523187851653</v>
      </c>
    </row>
    <row r="1052" spans="1:23" ht="19">
      <c r="A1052" s="88">
        <v>50</v>
      </c>
      <c r="B1052" s="118">
        <v>0.5342756430366884</v>
      </c>
      <c r="C1052" s="118">
        <v>0.33523168445091178</v>
      </c>
      <c r="D1052" s="118">
        <v>0.33327734660415875</v>
      </c>
      <c r="E1052" s="118">
        <v>0.55128758255526078</v>
      </c>
      <c r="F1052" s="118">
        <v>0.21434928797094011</v>
      </c>
      <c r="G1052" s="118">
        <v>0.20287076162545259</v>
      </c>
      <c r="H1052" s="118">
        <v>0.30762141419223776</v>
      </c>
      <c r="I1052" s="118">
        <v>0.86991835204744294</v>
      </c>
      <c r="J1052" s="118">
        <v>0.68919532706747466</v>
      </c>
      <c r="K1052" s="51">
        <v>7.5775073150010641E-2</v>
      </c>
      <c r="M1052" s="44">
        <v>50</v>
      </c>
      <c r="N1052" s="118" cm="1">
        <f t="array" ref="N1052:W1052">(TRANSPOSE(MMULT(幕後結果!$AB$37:$AK$46, TRANSPOSE(N51:W51))))</f>
        <v>0.73732937535084875</v>
      </c>
      <c r="O1052" s="118">
        <v>-0.28683143582254617</v>
      </c>
      <c r="P1052" s="118">
        <v>-0.74816061713408577</v>
      </c>
      <c r="Q1052" s="118">
        <v>-1.0942890681086833E-2</v>
      </c>
      <c r="R1052" s="118">
        <v>-9.4658722495834305E-2</v>
      </c>
      <c r="S1052" s="118">
        <v>-0.18568616584395278</v>
      </c>
      <c r="T1052" s="118">
        <v>-0.80240919541123257</v>
      </c>
      <c r="U1052" s="118">
        <v>-1.1296081327652925</v>
      </c>
      <c r="V1052" s="118">
        <v>-1.4767336285555044</v>
      </c>
      <c r="W1052" s="43">
        <v>-1.4598272126835234</v>
      </c>
    </row>
    <row r="1053" spans="1:23" ht="19">
      <c r="A1053" s="88">
        <v>51</v>
      </c>
      <c r="B1053" s="118">
        <v>0.63155845633725671</v>
      </c>
      <c r="C1053" s="118">
        <v>0.96442715924795608</v>
      </c>
      <c r="D1053" s="118">
        <v>0.61452233879491702</v>
      </c>
      <c r="E1053" s="118">
        <v>0.33053188326959959</v>
      </c>
      <c r="F1053" s="118">
        <v>2.1861823749834919E-2</v>
      </c>
      <c r="G1053" s="118">
        <v>0.75744721263563108</v>
      </c>
      <c r="H1053" s="118">
        <v>0.70246123551477746</v>
      </c>
      <c r="I1053" s="118">
        <v>0.64939919123217016</v>
      </c>
      <c r="J1053" s="118">
        <v>0.66704806300196462</v>
      </c>
      <c r="K1053" s="51">
        <v>0.40809766726028496</v>
      </c>
      <c r="M1053" s="44">
        <v>51</v>
      </c>
      <c r="N1053" s="118" cm="1">
        <f t="array" ref="N1053:W1053">(TRANSPOSE(MMULT(幕後結果!$AB$37:$AK$46, TRANSPOSE(N52:W52))))</f>
        <v>-8.1474178752557982E-2</v>
      </c>
      <c r="O1053" s="118">
        <v>0.17531758354883703</v>
      </c>
      <c r="P1053" s="118">
        <v>-0.99037169506819234</v>
      </c>
      <c r="Q1053" s="118">
        <v>-0.51212209081859161</v>
      </c>
      <c r="R1053" s="118">
        <v>-0.71088638748480493</v>
      </c>
      <c r="S1053" s="118">
        <v>-1.3763848838820167</v>
      </c>
      <c r="T1053" s="118">
        <v>0.49194730710004148</v>
      </c>
      <c r="U1053" s="118">
        <v>-2.3096895356477347</v>
      </c>
      <c r="V1053" s="118">
        <v>0.56320805297851173</v>
      </c>
      <c r="W1053" s="43">
        <v>0.53546186678638852</v>
      </c>
    </row>
    <row r="1054" spans="1:23" ht="19">
      <c r="A1054" s="88">
        <v>52</v>
      </c>
      <c r="B1054" s="118">
        <v>0.77915505460740198</v>
      </c>
      <c r="C1054" s="118">
        <v>0.85345840454730149</v>
      </c>
      <c r="D1054" s="118">
        <v>0.37218306578543725</v>
      </c>
      <c r="E1054" s="118">
        <v>0.78525976538684317</v>
      </c>
      <c r="F1054" s="118">
        <v>2.7707858484262493E-2</v>
      </c>
      <c r="G1054" s="118">
        <v>0.73161882567642333</v>
      </c>
      <c r="H1054" s="118">
        <v>0.40882020763716898</v>
      </c>
      <c r="I1054" s="118">
        <v>0.94495259190591963</v>
      </c>
      <c r="J1054" s="118">
        <v>0.45916823828738096</v>
      </c>
      <c r="K1054" s="51">
        <v>0.62095639384924906</v>
      </c>
      <c r="M1054" s="44">
        <v>52</v>
      </c>
      <c r="N1054" s="118" cm="1">
        <f t="array" ref="N1054:W1054">(TRANSPOSE(MMULT(幕後結果!$AB$37:$AK$46, TRANSPOSE(N53:W53))))</f>
        <v>0.62188009632899721</v>
      </c>
      <c r="O1054" s="118">
        <v>0.13915954589260823</v>
      </c>
      <c r="P1054" s="118">
        <v>-1.2816755036652854</v>
      </c>
      <c r="Q1054" s="118">
        <v>-1.8638969213472514</v>
      </c>
      <c r="R1054" s="118">
        <v>-0.37573136509346006</v>
      </c>
      <c r="S1054" s="118">
        <v>-0.60903165728472808</v>
      </c>
      <c r="T1054" s="118">
        <v>1.193969763813933</v>
      </c>
      <c r="U1054" s="118">
        <v>-1.0555183351080848</v>
      </c>
      <c r="V1054" s="118">
        <v>-0.79846003656111608</v>
      </c>
      <c r="W1054" s="43">
        <v>-0.43452369149661985</v>
      </c>
    </row>
    <row r="1055" spans="1:23" ht="19">
      <c r="A1055" s="88">
        <v>53</v>
      </c>
      <c r="B1055" s="118">
        <v>0.96220873601847656</v>
      </c>
      <c r="C1055" s="118">
        <v>0.39392678323183672</v>
      </c>
      <c r="D1055" s="118">
        <v>0.83423506621527577</v>
      </c>
      <c r="E1055" s="118">
        <v>0.88265723196456092</v>
      </c>
      <c r="F1055" s="118">
        <v>0.27827215794974824</v>
      </c>
      <c r="G1055" s="118">
        <v>0.93861656500378121</v>
      </c>
      <c r="H1055" s="118">
        <v>0.94798539852651387</v>
      </c>
      <c r="I1055" s="118">
        <v>0.45453343164405902</v>
      </c>
      <c r="J1055" s="118">
        <v>0.69588811518319216</v>
      </c>
      <c r="K1055" s="51">
        <v>0.96333337662930907</v>
      </c>
      <c r="M1055" s="44">
        <v>53</v>
      </c>
      <c r="N1055" s="118" cm="1">
        <f t="array" ref="N1055:W1055">(TRANSPOSE(MMULT(幕後結果!$AB$37:$AK$46, TRANSPOSE(N54:W54))))</f>
        <v>5.9641200513833766E-2</v>
      </c>
      <c r="O1055" s="118">
        <v>1.0420223010977228</v>
      </c>
      <c r="P1055" s="118">
        <v>0.83171423451913007</v>
      </c>
      <c r="Q1055" s="118">
        <v>0.58585735202766964</v>
      </c>
      <c r="R1055" s="118">
        <v>0.81851527433490234</v>
      </c>
      <c r="S1055" s="118">
        <v>-0.28666423713797878</v>
      </c>
      <c r="T1055" s="118">
        <v>1.7750670669888562</v>
      </c>
      <c r="U1055" s="118">
        <v>-0.3262472370018924</v>
      </c>
      <c r="V1055" s="118">
        <v>2.1867714063193051</v>
      </c>
      <c r="W1055" s="43">
        <v>2.0555407263656393</v>
      </c>
    </row>
    <row r="1056" spans="1:23" ht="19">
      <c r="A1056" s="88">
        <v>54</v>
      </c>
      <c r="B1056" s="118">
        <v>0.4422164698740696</v>
      </c>
      <c r="C1056" s="118">
        <v>0.19197968421796241</v>
      </c>
      <c r="D1056" s="118">
        <v>0.87917801501372628</v>
      </c>
      <c r="E1056" s="118">
        <v>0.51501618744284317</v>
      </c>
      <c r="F1056" s="118">
        <v>0.78684650752608665</v>
      </c>
      <c r="G1056" s="118">
        <v>0.90594453984823997</v>
      </c>
      <c r="H1056" s="118">
        <v>0.47970670410908189</v>
      </c>
      <c r="I1056" s="118">
        <v>0.8636475792177003</v>
      </c>
      <c r="J1056" s="118">
        <v>0.97203945952223592</v>
      </c>
      <c r="K1056" s="51">
        <v>0.9678547346975015</v>
      </c>
      <c r="M1056" s="44">
        <v>54</v>
      </c>
      <c r="N1056" s="118" cm="1">
        <f t="array" ref="N1056:W1056">(TRANSPOSE(MMULT(幕後結果!$AB$37:$AK$46, TRANSPOSE(N55:W55))))</f>
        <v>1.1200872601881928</v>
      </c>
      <c r="O1056" s="118">
        <v>0.48057241748135504</v>
      </c>
      <c r="P1056" s="118">
        <v>1.0556733318612261</v>
      </c>
      <c r="Q1056" s="118">
        <v>0.79072612815202725</v>
      </c>
      <c r="R1056" s="118">
        <v>-1.2973143648911685</v>
      </c>
      <c r="S1056" s="118">
        <v>-0.43053653700211658</v>
      </c>
      <c r="T1056" s="118">
        <v>1.3768315675075833</v>
      </c>
      <c r="U1056" s="118">
        <v>-1.7143578998076592</v>
      </c>
      <c r="V1056" s="118">
        <v>0.31045631102066901</v>
      </c>
      <c r="W1056" s="43">
        <v>0.22534603156479172</v>
      </c>
    </row>
    <row r="1057" spans="1:23" ht="19">
      <c r="A1057" s="88">
        <v>55</v>
      </c>
      <c r="B1057" s="118">
        <v>0.61386078880209349</v>
      </c>
      <c r="C1057" s="118">
        <v>0.66430506366058517</v>
      </c>
      <c r="D1057" s="118">
        <v>0.97652957051296618</v>
      </c>
      <c r="E1057" s="118">
        <v>0.10142778312416456</v>
      </c>
      <c r="F1057" s="118">
        <v>0.44313199450497121</v>
      </c>
      <c r="G1057" s="118">
        <v>0.67361503446220983</v>
      </c>
      <c r="H1057" s="118">
        <v>0.27708063209940592</v>
      </c>
      <c r="I1057" s="118">
        <v>0.23494999567632102</v>
      </c>
      <c r="J1057" s="118">
        <v>0.83715971254989996</v>
      </c>
      <c r="K1057" s="51">
        <v>0.11790537569042692</v>
      </c>
      <c r="M1057" s="44">
        <v>55</v>
      </c>
      <c r="N1057" s="118" cm="1">
        <f t="array" ref="N1057:W1057">(TRANSPOSE(MMULT(幕後結果!$AB$37:$AK$46, TRANSPOSE(N56:W56))))</f>
        <v>-0.53439092081281891</v>
      </c>
      <c r="O1057" s="118">
        <v>-0.38323168702872812</v>
      </c>
      <c r="P1057" s="118">
        <v>-1.1595780798781581</v>
      </c>
      <c r="Q1057" s="118">
        <v>-0.13649414749084487</v>
      </c>
      <c r="R1057" s="118">
        <v>-3.0292678455195166</v>
      </c>
      <c r="S1057" s="118">
        <v>-0.39420963059685749</v>
      </c>
      <c r="T1057" s="118">
        <v>-0.43772391667453148</v>
      </c>
      <c r="U1057" s="118">
        <v>-0.37890242385745609</v>
      </c>
      <c r="V1057" s="118">
        <v>-1.9297036661913733</v>
      </c>
      <c r="W1057" s="43">
        <v>-1.2970999199149995</v>
      </c>
    </row>
    <row r="1058" spans="1:23" ht="19">
      <c r="A1058" s="88">
        <v>56</v>
      </c>
      <c r="B1058" s="118">
        <v>0.26269576827829266</v>
      </c>
      <c r="C1058" s="118">
        <v>0.83055261542413517</v>
      </c>
      <c r="D1058" s="118">
        <v>0.66855567960192941</v>
      </c>
      <c r="E1058" s="118">
        <v>0.48941822476169095</v>
      </c>
      <c r="F1058" s="118">
        <v>0.18026840427225466</v>
      </c>
      <c r="G1058" s="118">
        <v>0.66609604378473453</v>
      </c>
      <c r="H1058" s="118">
        <v>0.90183554105029828</v>
      </c>
      <c r="I1058" s="118">
        <v>0.23643042105396073</v>
      </c>
      <c r="J1058" s="118">
        <v>0.47776991494430754</v>
      </c>
      <c r="K1058" s="51">
        <v>0.16179869613591102</v>
      </c>
      <c r="M1058" s="44">
        <v>56</v>
      </c>
      <c r="N1058" s="118" cm="1">
        <f t="array" ref="N1058:W1058">(TRANSPOSE(MMULT(幕後結果!$AB$37:$AK$46, TRANSPOSE(N57:W57))))</f>
        <v>2.2283650753121171</v>
      </c>
      <c r="O1058" s="118">
        <v>0.48373061224879865</v>
      </c>
      <c r="P1058" s="118">
        <v>0.42729986509647028</v>
      </c>
      <c r="Q1058" s="118">
        <v>-0.79375392403178191</v>
      </c>
      <c r="R1058" s="118">
        <v>1.1541555570944926</v>
      </c>
      <c r="S1058" s="118">
        <v>0.71530598299844117</v>
      </c>
      <c r="T1058" s="118">
        <v>-0.36108970440698712</v>
      </c>
      <c r="U1058" s="118">
        <v>0.90141755681368396</v>
      </c>
      <c r="V1058" s="118">
        <v>-8.7609587505113051E-2</v>
      </c>
      <c r="W1058" s="43">
        <v>0.22871992334335614</v>
      </c>
    </row>
    <row r="1059" spans="1:23" ht="19">
      <c r="A1059" s="88">
        <v>57</v>
      </c>
      <c r="B1059" s="118">
        <v>0.16128716886305594</v>
      </c>
      <c r="C1059" s="118">
        <v>9.9953146055488329E-2</v>
      </c>
      <c r="D1059" s="118">
        <v>0.85319633513274118</v>
      </c>
      <c r="E1059" s="118">
        <v>0.61556800253667743</v>
      </c>
      <c r="F1059" s="118">
        <v>0.96314402244914321</v>
      </c>
      <c r="G1059" s="118">
        <v>0.85813279736729586</v>
      </c>
      <c r="H1059" s="118">
        <v>0.42829197279964148</v>
      </c>
      <c r="I1059" s="118">
        <v>0.67029815735905984</v>
      </c>
      <c r="J1059" s="118">
        <v>4.8749165396076988E-2</v>
      </c>
      <c r="K1059" s="51">
        <v>0.31420325529604676</v>
      </c>
      <c r="M1059" s="44">
        <v>57</v>
      </c>
      <c r="N1059" s="118" cm="1">
        <f t="array" ref="N1059:W1059">(TRANSPOSE(MMULT(幕後結果!$AB$37:$AK$46, TRANSPOSE(N58:W58))))</f>
        <v>6.9705585115712718E-2</v>
      </c>
      <c r="O1059" s="118">
        <v>-0.73667015811375958</v>
      </c>
      <c r="P1059" s="118">
        <v>0.55486084099475863</v>
      </c>
      <c r="Q1059" s="118">
        <v>-0.79066355825812751</v>
      </c>
      <c r="R1059" s="118">
        <v>2.0141067550369343</v>
      </c>
      <c r="S1059" s="118">
        <v>-0.32683664583202265</v>
      </c>
      <c r="T1059" s="118">
        <v>0.17736837695108248</v>
      </c>
      <c r="U1059" s="118">
        <v>0.3465555227864055</v>
      </c>
      <c r="V1059" s="118">
        <v>1.3801112383335972</v>
      </c>
      <c r="W1059" s="43">
        <v>1.9209195011522695</v>
      </c>
    </row>
    <row r="1060" spans="1:23" ht="19">
      <c r="A1060" s="88">
        <v>58</v>
      </c>
      <c r="B1060" s="118">
        <v>0.12039955121361912</v>
      </c>
      <c r="C1060" s="118">
        <v>0.27440591112063828</v>
      </c>
      <c r="D1060" s="118">
        <v>0.46991347868931443</v>
      </c>
      <c r="E1060" s="118">
        <v>0.54052671769189842</v>
      </c>
      <c r="F1060" s="118">
        <v>0.51168705937994852</v>
      </c>
      <c r="G1060" s="118">
        <v>0.50703531049426376</v>
      </c>
      <c r="H1060" s="118">
        <v>0.75710604913378865</v>
      </c>
      <c r="I1060" s="118">
        <v>0.91897808887647336</v>
      </c>
      <c r="J1060" s="118">
        <v>0.46598711462832609</v>
      </c>
      <c r="K1060" s="51">
        <v>0.2586926509800751</v>
      </c>
      <c r="M1060" s="44">
        <v>58</v>
      </c>
      <c r="N1060" s="118" cm="1">
        <f t="array" ref="N1060:W1060">(TRANSPOSE(MMULT(幕後結果!$AB$37:$AK$46, TRANSPOSE(N59:W59))))</f>
        <v>-0.48962457945212845</v>
      </c>
      <c r="O1060" s="118">
        <v>-0.4125315962965358</v>
      </c>
      <c r="P1060" s="118">
        <v>-2.4429411697971983</v>
      </c>
      <c r="Q1060" s="118">
        <v>-1.1217096494302319</v>
      </c>
      <c r="R1060" s="118">
        <v>-1.170874012539185</v>
      </c>
      <c r="S1060" s="118">
        <v>-0.84444547507709267</v>
      </c>
      <c r="T1060" s="118">
        <v>-8.1004379328610765E-2</v>
      </c>
      <c r="U1060" s="118">
        <v>-1.8586910838064683</v>
      </c>
      <c r="V1060" s="118">
        <v>-0.8254223647843224</v>
      </c>
      <c r="W1060" s="43">
        <v>-1.6321450871673644</v>
      </c>
    </row>
    <row r="1061" spans="1:23" ht="19">
      <c r="A1061" s="88">
        <v>59</v>
      </c>
      <c r="B1061" s="118">
        <v>0.42417716017308926</v>
      </c>
      <c r="C1061" s="118">
        <v>0.28941851152837916</v>
      </c>
      <c r="D1061" s="118">
        <v>0.72649768755381738</v>
      </c>
      <c r="E1061" s="118">
        <v>9.4799372126931347E-2</v>
      </c>
      <c r="F1061" s="118">
        <v>0.81322139350390055</v>
      </c>
      <c r="G1061" s="118">
        <v>0.31863573269969669</v>
      </c>
      <c r="H1061" s="118">
        <v>0.73883545229533842</v>
      </c>
      <c r="I1061" s="118">
        <v>0.50116073764315416</v>
      </c>
      <c r="J1061" s="118">
        <v>0.5935228973687956</v>
      </c>
      <c r="K1061" s="51">
        <v>0.4290480152171432</v>
      </c>
      <c r="M1061" s="44">
        <v>59</v>
      </c>
      <c r="N1061" s="118" cm="1">
        <f t="array" ref="N1061:W1061">(TRANSPOSE(MMULT(幕後結果!$AB$37:$AK$46, TRANSPOSE(N60:W60))))</f>
        <v>-2.2885110213430728E-2</v>
      </c>
      <c r="O1061" s="118">
        <v>-0.83892473089616515</v>
      </c>
      <c r="P1061" s="118">
        <v>1.4803748992211536</v>
      </c>
      <c r="Q1061" s="118">
        <v>0.83711356069821818</v>
      </c>
      <c r="R1061" s="118">
        <v>1.1458557530712903</v>
      </c>
      <c r="S1061" s="118">
        <v>1.3758915621682029</v>
      </c>
      <c r="T1061" s="118">
        <v>0.63349585821515908</v>
      </c>
      <c r="U1061" s="118">
        <v>0.46453967901412813</v>
      </c>
      <c r="V1061" s="118">
        <v>1.0652264399950382</v>
      </c>
      <c r="W1061" s="43">
        <v>1.582815907529503</v>
      </c>
    </row>
    <row r="1062" spans="1:23" ht="19">
      <c r="A1062" s="88">
        <v>60</v>
      </c>
      <c r="B1062" s="118">
        <v>0.34381224798647936</v>
      </c>
      <c r="C1062" s="118">
        <v>1.9758889640756783E-2</v>
      </c>
      <c r="D1062" s="118">
        <v>0.45134774894300467</v>
      </c>
      <c r="E1062" s="118">
        <v>0.67446227978283058</v>
      </c>
      <c r="F1062" s="118">
        <v>0.7188691349936811</v>
      </c>
      <c r="G1062" s="118">
        <v>0.54011087691042303</v>
      </c>
      <c r="H1062" s="118">
        <v>0.75858252378709912</v>
      </c>
      <c r="I1062" s="118">
        <v>0.82558712460985939</v>
      </c>
      <c r="J1062" s="118">
        <v>0.11648162571242104</v>
      </c>
      <c r="K1062" s="51">
        <v>0.82752061092495466</v>
      </c>
      <c r="M1062" s="44">
        <v>60</v>
      </c>
      <c r="N1062" s="118" cm="1">
        <f t="array" ref="N1062:W1062">(TRANSPOSE(MMULT(幕後結果!$AB$37:$AK$46, TRANSPOSE(N61:W61))))</f>
        <v>0.8785756977530933</v>
      </c>
      <c r="O1062" s="118">
        <v>1.1956546166942104</v>
      </c>
      <c r="P1062" s="118">
        <v>-0.43183105330219468</v>
      </c>
      <c r="Q1062" s="118">
        <v>-0.30613464646017974</v>
      </c>
      <c r="R1062" s="118">
        <v>-0.32290185411697203</v>
      </c>
      <c r="S1062" s="118">
        <v>0.15264917974334005</v>
      </c>
      <c r="T1062" s="118">
        <v>-0.4642884492760524</v>
      </c>
      <c r="U1062" s="118">
        <v>-0.15659891931114589</v>
      </c>
      <c r="V1062" s="118">
        <v>0.3472896223981109</v>
      </c>
      <c r="W1062" s="43">
        <v>-2.0488745680575646</v>
      </c>
    </row>
    <row r="1063" spans="1:23" ht="19">
      <c r="A1063" s="88">
        <v>61</v>
      </c>
      <c r="B1063" s="118">
        <v>0.87204297579482692</v>
      </c>
      <c r="C1063" s="118">
        <v>9.4689593726497989E-3</v>
      </c>
      <c r="D1063" s="118">
        <v>0.36554365958621737</v>
      </c>
      <c r="E1063" s="118">
        <v>0.17454626505428306</v>
      </c>
      <c r="F1063" s="118">
        <v>0.43012620187847306</v>
      </c>
      <c r="G1063" s="118">
        <v>0.75818371590752931</v>
      </c>
      <c r="H1063" s="118">
        <v>0.10309084924702883</v>
      </c>
      <c r="I1063" s="118">
        <v>0.30928502190565221</v>
      </c>
      <c r="J1063" s="118">
        <v>9.3295960423669388E-3</v>
      </c>
      <c r="K1063" s="51">
        <v>0.8087196131844181</v>
      </c>
      <c r="M1063" s="44">
        <v>61</v>
      </c>
      <c r="N1063" s="118" cm="1">
        <f t="array" ref="N1063:W1063">(TRANSPOSE(MMULT(幕後結果!$AB$37:$AK$46, TRANSPOSE(N62:W62))))</f>
        <v>1.4331186203016025E-2</v>
      </c>
      <c r="O1063" s="118">
        <v>-1.0872193910107024</v>
      </c>
      <c r="P1063" s="118">
        <v>1.2024058142841698</v>
      </c>
      <c r="Q1063" s="118">
        <v>0.32167827465005483</v>
      </c>
      <c r="R1063" s="118">
        <v>1.5539909334625466</v>
      </c>
      <c r="S1063" s="118">
        <v>-1.7688138100836324</v>
      </c>
      <c r="T1063" s="118">
        <v>0.45936982459781678</v>
      </c>
      <c r="U1063" s="118">
        <v>-0.72360079815453338</v>
      </c>
      <c r="V1063" s="118">
        <v>0.76218911925703159</v>
      </c>
      <c r="W1063" s="43">
        <v>-0.22706140483689857</v>
      </c>
    </row>
    <row r="1064" spans="1:23" ht="19">
      <c r="A1064" s="88">
        <v>62</v>
      </c>
      <c r="B1064" s="118">
        <v>0.41602022008953066</v>
      </c>
      <c r="C1064" s="118">
        <v>0.95310050569077709</v>
      </c>
      <c r="D1064" s="118">
        <v>6.4680442294468676E-2</v>
      </c>
      <c r="E1064" s="118">
        <v>0.89009053272468153</v>
      </c>
      <c r="F1064" s="118">
        <v>0.14969580671807803</v>
      </c>
      <c r="G1064" s="118">
        <v>6.4917381213777769E-2</v>
      </c>
      <c r="H1064" s="118">
        <v>0.52224519330227648</v>
      </c>
      <c r="I1064" s="118">
        <v>0.3153836917350028</v>
      </c>
      <c r="J1064" s="118">
        <v>0.41991465810417172</v>
      </c>
      <c r="K1064" s="51">
        <v>0.3640025265804121</v>
      </c>
      <c r="M1064" s="44">
        <v>62</v>
      </c>
      <c r="N1064" s="118" cm="1">
        <f t="array" ref="N1064:W1064">(TRANSPOSE(MMULT(幕後結果!$AB$37:$AK$46, TRANSPOSE(N63:W63))))</f>
        <v>0.83636421229334901</v>
      </c>
      <c r="O1064" s="118">
        <v>0.70602806197000201</v>
      </c>
      <c r="P1064" s="118">
        <v>0.73853566745527721</v>
      </c>
      <c r="Q1064" s="118">
        <v>0.10025680415164837</v>
      </c>
      <c r="R1064" s="118">
        <v>1.2733149660359762</v>
      </c>
      <c r="S1064" s="118">
        <v>-0.45855021538938306</v>
      </c>
      <c r="T1064" s="118">
        <v>1.6709739252480047</v>
      </c>
      <c r="U1064" s="118">
        <v>-1.347217633401574</v>
      </c>
      <c r="V1064" s="118">
        <v>2.3134600953412092</v>
      </c>
      <c r="W1064" s="43">
        <v>0.65044852551769927</v>
      </c>
    </row>
    <row r="1065" spans="1:23" ht="19">
      <c r="A1065" s="88">
        <v>63</v>
      </c>
      <c r="B1065" s="118">
        <v>0.93840223054329885</v>
      </c>
      <c r="C1065" s="118">
        <v>0.58709846472385019</v>
      </c>
      <c r="D1065" s="118">
        <v>0.72453581608950945</v>
      </c>
      <c r="E1065" s="118">
        <v>0.40774639388773481</v>
      </c>
      <c r="F1065" s="118">
        <v>0.50783491202098374</v>
      </c>
      <c r="G1065" s="118">
        <v>0.49279123970278627</v>
      </c>
      <c r="H1065" s="118">
        <v>0.68254520766985816</v>
      </c>
      <c r="I1065" s="118">
        <v>0.62890174325431714</v>
      </c>
      <c r="J1065" s="118">
        <v>2.2813935521059481E-2</v>
      </c>
      <c r="K1065" s="51">
        <v>0.69227580013190315</v>
      </c>
      <c r="M1065" s="44">
        <v>63</v>
      </c>
      <c r="N1065" s="118" cm="1">
        <f t="array" ref="N1065:W1065">(TRANSPOSE(MMULT(幕後結果!$AB$37:$AK$46, TRANSPOSE(N64:W64))))</f>
        <v>-0.6505925219661407</v>
      </c>
      <c r="O1065" s="118">
        <v>0.20321865894732169</v>
      </c>
      <c r="P1065" s="118">
        <v>0.86069141069192423</v>
      </c>
      <c r="Q1065" s="118">
        <v>1.6765700786935773</v>
      </c>
      <c r="R1065" s="118">
        <v>-0.2794129827457858</v>
      </c>
      <c r="S1065" s="118">
        <v>0.45026724389371225</v>
      </c>
      <c r="T1065" s="118">
        <v>-1.7935325536919577</v>
      </c>
      <c r="U1065" s="118">
        <v>1.4042261736882424</v>
      </c>
      <c r="V1065" s="118">
        <v>0.92400450014183599</v>
      </c>
      <c r="W1065" s="43">
        <v>0.38823408076982918</v>
      </c>
    </row>
    <row r="1066" spans="1:23" ht="19">
      <c r="A1066" s="88">
        <v>64</v>
      </c>
      <c r="B1066" s="118">
        <v>0.46276805157625489</v>
      </c>
      <c r="C1066" s="118">
        <v>0.76744951655751614</v>
      </c>
      <c r="D1066" s="118">
        <v>0.62524289357246254</v>
      </c>
      <c r="E1066" s="118">
        <v>0.68504935094613773</v>
      </c>
      <c r="F1066" s="118">
        <v>0.54342295487980241</v>
      </c>
      <c r="G1066" s="118">
        <v>0.3626358613826437</v>
      </c>
      <c r="H1066" s="118">
        <v>0.24870961011951787</v>
      </c>
      <c r="I1066" s="118">
        <v>0.70215707607196842</v>
      </c>
      <c r="J1066" s="118">
        <v>0.965063173436848</v>
      </c>
      <c r="K1066" s="51">
        <v>0.61658962010201401</v>
      </c>
      <c r="M1066" s="44">
        <v>64</v>
      </c>
      <c r="N1066" s="118" cm="1">
        <f t="array" ref="N1066:W1066">(TRANSPOSE(MMULT(幕後結果!$AB$37:$AK$46, TRANSPOSE(N65:W65))))</f>
        <v>-0.15067317301575001</v>
      </c>
      <c r="O1066" s="118">
        <v>1.2062637162854184</v>
      </c>
      <c r="P1066" s="118">
        <v>-2.4111444317481103</v>
      </c>
      <c r="Q1066" s="118">
        <v>-1.1345188412264029</v>
      </c>
      <c r="R1066" s="118">
        <v>-2.0005897618305304</v>
      </c>
      <c r="S1066" s="118">
        <v>-1.2361311270897157</v>
      </c>
      <c r="T1066" s="118">
        <v>1.2699734697114842</v>
      </c>
      <c r="U1066" s="118">
        <v>-2.0988828070453751</v>
      </c>
      <c r="V1066" s="118">
        <v>-1.8818628822340668</v>
      </c>
      <c r="W1066" s="43">
        <v>-2.741750384919976</v>
      </c>
    </row>
    <row r="1067" spans="1:23" ht="19">
      <c r="A1067" s="88">
        <v>65</v>
      </c>
      <c r="B1067" s="118">
        <v>0.14933784598815536</v>
      </c>
      <c r="C1067" s="118">
        <v>0.2138272161339263</v>
      </c>
      <c r="D1067" s="118">
        <v>0.57582294525475297</v>
      </c>
      <c r="E1067" s="118">
        <v>0.52827109177219578</v>
      </c>
      <c r="F1067" s="118">
        <v>8.2632757602623119E-2</v>
      </c>
      <c r="G1067" s="118">
        <v>0.43325498480958546</v>
      </c>
      <c r="H1067" s="118">
        <v>0.38167763891696338</v>
      </c>
      <c r="I1067" s="118">
        <v>0.48838880744009283</v>
      </c>
      <c r="J1067" s="118">
        <v>0.29148604232731801</v>
      </c>
      <c r="K1067" s="51">
        <v>0.57849504556166242</v>
      </c>
      <c r="M1067" s="44">
        <v>65</v>
      </c>
      <c r="N1067" s="118" cm="1">
        <f t="array" ref="N1067:W1067">(TRANSPOSE(MMULT(幕後結果!$AB$37:$AK$46, TRANSPOSE(N66:W66))))</f>
        <v>-1.2927916268185553</v>
      </c>
      <c r="O1067" s="118">
        <v>-0.38630689343901053</v>
      </c>
      <c r="P1067" s="118">
        <v>-0.12353051258308256</v>
      </c>
      <c r="Q1067" s="118">
        <v>0.42257778108927124</v>
      </c>
      <c r="R1067" s="118">
        <v>9.8374249919567724E-2</v>
      </c>
      <c r="S1067" s="118">
        <v>-3.0815718286813585</v>
      </c>
      <c r="T1067" s="118">
        <v>-0.44594505255902839</v>
      </c>
      <c r="U1067" s="118">
        <v>-1.0579198155966729</v>
      </c>
      <c r="V1067" s="118">
        <v>-1.0172778458542466</v>
      </c>
      <c r="W1067" s="43">
        <v>-4.80060595590176E-2</v>
      </c>
    </row>
    <row r="1068" spans="1:23" ht="19">
      <c r="A1068" s="88">
        <v>66</v>
      </c>
      <c r="B1068" s="118">
        <v>0.59957519212634613</v>
      </c>
      <c r="C1068" s="118">
        <v>1.3413900015358804E-2</v>
      </c>
      <c r="D1068" s="118">
        <v>0.93204803919977564</v>
      </c>
      <c r="E1068" s="118">
        <v>0.74532012411802673</v>
      </c>
      <c r="F1068" s="118">
        <v>0.49692676449013051</v>
      </c>
      <c r="G1068" s="118">
        <v>0.83991237501010141</v>
      </c>
      <c r="H1068" s="118">
        <v>0.58742049843723665</v>
      </c>
      <c r="I1068" s="118">
        <v>0.92047633280728069</v>
      </c>
      <c r="J1068" s="118">
        <v>0.13496314110678043</v>
      </c>
      <c r="K1068" s="51">
        <v>0.6617766542647745</v>
      </c>
      <c r="M1068" s="44">
        <v>66</v>
      </c>
      <c r="N1068" s="118" cm="1">
        <f t="array" ref="N1068:W1068">(TRANSPOSE(MMULT(幕後結果!$AB$37:$AK$46, TRANSPOSE(N67:W67))))</f>
        <v>1.3949376355244185</v>
      </c>
      <c r="O1068" s="118">
        <v>-0.40656803031280353</v>
      </c>
      <c r="P1068" s="118">
        <v>-0.90482954624848211</v>
      </c>
      <c r="Q1068" s="118">
        <v>-1.2229507568343516</v>
      </c>
      <c r="R1068" s="118">
        <v>1.929613508943119</v>
      </c>
      <c r="S1068" s="118">
        <v>-1.0161591215344472</v>
      </c>
      <c r="T1068" s="118">
        <v>-9.7670219589520602E-2</v>
      </c>
      <c r="U1068" s="118">
        <v>-0.46024785405670193</v>
      </c>
      <c r="V1068" s="118">
        <v>0.74154355085929202</v>
      </c>
      <c r="W1068" s="43">
        <v>-0.28391901873057379</v>
      </c>
    </row>
    <row r="1069" spans="1:23" ht="19">
      <c r="A1069" s="88">
        <v>67</v>
      </c>
      <c r="B1069" s="118">
        <v>0.62017391872738359</v>
      </c>
      <c r="C1069" s="118">
        <v>0.52131002730236986</v>
      </c>
      <c r="D1069" s="118">
        <v>0.86638915867459976</v>
      </c>
      <c r="E1069" s="118">
        <v>0.86690167803699936</v>
      </c>
      <c r="F1069" s="118">
        <v>0.91924962666282473</v>
      </c>
      <c r="G1069" s="118">
        <v>0.95618689072893215</v>
      </c>
      <c r="H1069" s="118">
        <v>5.9018657882679237E-2</v>
      </c>
      <c r="I1069" s="118">
        <v>0.39979750975884287</v>
      </c>
      <c r="J1069" s="118">
        <v>0.89515154715643774</v>
      </c>
      <c r="K1069" s="51">
        <v>0.18987628931629974</v>
      </c>
      <c r="M1069" s="44">
        <v>67</v>
      </c>
      <c r="N1069" s="118" cm="1">
        <f t="array" ref="N1069:W1069">(TRANSPOSE(MMULT(幕後結果!$AB$37:$AK$46, TRANSPOSE(N68:W68))))</f>
        <v>8.5385808922248257E-2</v>
      </c>
      <c r="O1069" s="118">
        <v>0.18427082357016364</v>
      </c>
      <c r="P1069" s="118">
        <v>-1.0458629844418976</v>
      </c>
      <c r="Q1069" s="118">
        <v>-0.5434281182544487</v>
      </c>
      <c r="R1069" s="118">
        <v>0.13574016011398865</v>
      </c>
      <c r="S1069" s="118">
        <v>-1.6061056575910468</v>
      </c>
      <c r="T1069" s="118">
        <v>-1.210544199335625</v>
      </c>
      <c r="U1069" s="118">
        <v>-0.57968302269633576</v>
      </c>
      <c r="V1069" s="118">
        <v>-1.3954301698947771</v>
      </c>
      <c r="W1069" s="43">
        <v>-1.3261596931442909E-2</v>
      </c>
    </row>
    <row r="1070" spans="1:23" ht="19">
      <c r="A1070" s="88">
        <v>68</v>
      </c>
      <c r="B1070" s="118">
        <v>0.34637822092513826</v>
      </c>
      <c r="C1070" s="118">
        <v>1.0774529644730579E-2</v>
      </c>
      <c r="D1070" s="118">
        <v>0.54033423130299196</v>
      </c>
      <c r="E1070" s="118">
        <v>0.17985545170062767</v>
      </c>
      <c r="F1070" s="118">
        <v>0.88137794205786291</v>
      </c>
      <c r="G1070" s="118">
        <v>0.70614552076211123</v>
      </c>
      <c r="H1070" s="118">
        <v>0.19443973345488819</v>
      </c>
      <c r="I1070" s="118">
        <v>0.30771661280591611</v>
      </c>
      <c r="J1070" s="118">
        <v>0.12513307103830118</v>
      </c>
      <c r="K1070" s="51">
        <v>0.17056240832273883</v>
      </c>
      <c r="M1070" s="44">
        <v>68</v>
      </c>
      <c r="N1070" s="118" cm="1">
        <f t="array" ref="N1070:W1070">(TRANSPOSE(MMULT(幕後結果!$AB$37:$AK$46, TRANSPOSE(N69:W69))))</f>
        <v>-0.2875558817262292</v>
      </c>
      <c r="O1070" s="118">
        <v>-0.40342166355804021</v>
      </c>
      <c r="P1070" s="118">
        <v>-1.8638885237828005</v>
      </c>
      <c r="Q1070" s="118">
        <v>-0.18182127698389447</v>
      </c>
      <c r="R1070" s="118">
        <v>-1.4379857309938047</v>
      </c>
      <c r="S1070" s="118">
        <v>-0.53907112761217557</v>
      </c>
      <c r="T1070" s="118">
        <v>-1.0299724281077363</v>
      </c>
      <c r="U1070" s="118">
        <v>-1.4924429733280862</v>
      </c>
      <c r="V1070" s="118">
        <v>-1.1476221125060126</v>
      </c>
      <c r="W1070" s="43">
        <v>-2.3108765583534043</v>
      </c>
    </row>
    <row r="1071" spans="1:23" ht="19">
      <c r="A1071" s="88">
        <v>69</v>
      </c>
      <c r="B1071" s="118">
        <v>0.82889081385353491</v>
      </c>
      <c r="C1071" s="118">
        <v>0.96725891315545187</v>
      </c>
      <c r="D1071" s="118">
        <v>0.47984737305102976</v>
      </c>
      <c r="E1071" s="118">
        <v>0.54384305838514102</v>
      </c>
      <c r="F1071" s="118">
        <v>0.84758212134722588</v>
      </c>
      <c r="G1071" s="118">
        <v>0.80848381207725395</v>
      </c>
      <c r="H1071" s="118">
        <v>0.94360036547451243</v>
      </c>
      <c r="I1071" s="118">
        <v>0.29000034390859031</v>
      </c>
      <c r="J1071" s="118">
        <v>0.79059653972556032</v>
      </c>
      <c r="K1071" s="51">
        <v>0.94324452840454809</v>
      </c>
      <c r="M1071" s="44">
        <v>69</v>
      </c>
      <c r="N1071" s="118" cm="1">
        <f t="array" ref="N1071:W1071">(TRANSPOSE(MMULT(幕後結果!$AB$37:$AK$46, TRANSPOSE(N70:W70))))</f>
        <v>-0.91864898685896346</v>
      </c>
      <c r="O1071" s="118">
        <v>-0.23902038369509965</v>
      </c>
      <c r="P1071" s="118">
        <v>0.36160787253807014</v>
      </c>
      <c r="Q1071" s="118">
        <v>0.22442782106032516</v>
      </c>
      <c r="R1071" s="118">
        <v>1.059809293939606</v>
      </c>
      <c r="S1071" s="118">
        <v>0.18479465915793764</v>
      </c>
      <c r="T1071" s="118">
        <v>-5.1063192616241433E-2</v>
      </c>
      <c r="U1071" s="118">
        <v>0.57469736926999315</v>
      </c>
      <c r="V1071" s="118">
        <v>0.63155015956969296</v>
      </c>
      <c r="W1071" s="43">
        <v>-1.5169674026983928</v>
      </c>
    </row>
    <row r="1072" spans="1:23" ht="19">
      <c r="A1072" s="88">
        <v>70</v>
      </c>
      <c r="B1072" s="118">
        <v>0.23609011848113481</v>
      </c>
      <c r="C1072" s="118">
        <v>0.84838423778483052</v>
      </c>
      <c r="D1072" s="118">
        <v>0.11434737630036551</v>
      </c>
      <c r="E1072" s="118">
        <v>0.73678094827172713</v>
      </c>
      <c r="F1072" s="118">
        <v>0.38352086571154231</v>
      </c>
      <c r="G1072" s="118">
        <v>0.53351741926937857</v>
      </c>
      <c r="H1072" s="118">
        <v>0.55897812996248253</v>
      </c>
      <c r="I1072" s="118">
        <v>0.2840195636000451</v>
      </c>
      <c r="J1072" s="118">
        <v>0.19605689358132006</v>
      </c>
      <c r="K1072" s="51">
        <v>0.4466714137910559</v>
      </c>
      <c r="M1072" s="44">
        <v>70</v>
      </c>
      <c r="N1072" s="118" cm="1">
        <f t="array" ref="N1072:W1072">(TRANSPOSE(MMULT(幕後結果!$AB$37:$AK$46, TRANSPOSE(N71:W71))))</f>
        <v>2.8953758927185924</v>
      </c>
      <c r="O1072" s="118">
        <v>1.2868547606618923</v>
      </c>
      <c r="P1072" s="118">
        <v>-0.28228771661532126</v>
      </c>
      <c r="Q1072" s="118">
        <v>0.42379973298766505</v>
      </c>
      <c r="R1072" s="118">
        <v>-1.0572231691385563</v>
      </c>
      <c r="S1072" s="118">
        <v>0.81146619954260535</v>
      </c>
      <c r="T1072" s="118">
        <v>0.13652094684891974</v>
      </c>
      <c r="U1072" s="118">
        <v>-0.83904416651063063</v>
      </c>
      <c r="V1072" s="118">
        <v>-0.70595486200617108</v>
      </c>
      <c r="W1072" s="43">
        <v>-1.3993241863884398</v>
      </c>
    </row>
    <row r="1073" spans="1:23" ht="19">
      <c r="A1073" s="88">
        <v>71</v>
      </c>
      <c r="B1073" s="118">
        <v>0.67144805297831733</v>
      </c>
      <c r="C1073" s="118">
        <v>0.63661057650718855</v>
      </c>
      <c r="D1073" s="118">
        <v>0.79954605488349961</v>
      </c>
      <c r="E1073" s="118">
        <v>0.69719248442678183</v>
      </c>
      <c r="F1073" s="118">
        <v>2.3175099064005167E-2</v>
      </c>
      <c r="G1073" s="118">
        <v>0.39913337545698968</v>
      </c>
      <c r="H1073" s="118">
        <v>0.71480885778645153</v>
      </c>
      <c r="I1073" s="118">
        <v>0.93968137592385204</v>
      </c>
      <c r="J1073" s="118">
        <v>2.3099369728810215E-2</v>
      </c>
      <c r="K1073" s="51">
        <v>0.60818918549443235</v>
      </c>
      <c r="M1073" s="44">
        <v>71</v>
      </c>
      <c r="N1073" s="118" cm="1">
        <f t="array" ref="N1073:W1073">(TRANSPOSE(MMULT(幕後結果!$AB$37:$AK$46, TRANSPOSE(N72:W72))))</f>
        <v>-0.37491270782688213</v>
      </c>
      <c r="O1073" s="118">
        <v>-0.53273697273684728</v>
      </c>
      <c r="P1073" s="118">
        <v>-0.69252980932270491</v>
      </c>
      <c r="Q1073" s="118">
        <v>-0.64592164537223018</v>
      </c>
      <c r="R1073" s="118">
        <v>-1.5064175324842133</v>
      </c>
      <c r="S1073" s="118">
        <v>0.61351233086577539</v>
      </c>
      <c r="T1073" s="118">
        <v>0.24149941287496246</v>
      </c>
      <c r="U1073" s="118">
        <v>-0.65853861515973122</v>
      </c>
      <c r="V1073" s="118">
        <v>-0.22536541882561334</v>
      </c>
      <c r="W1073" s="43">
        <v>8.8032896680111411E-2</v>
      </c>
    </row>
    <row r="1074" spans="1:23" ht="19">
      <c r="A1074" s="88">
        <v>72</v>
      </c>
      <c r="B1074" s="118">
        <v>0.83513577239555414</v>
      </c>
      <c r="C1074" s="118">
        <v>0.74028202309774316</v>
      </c>
      <c r="D1074" s="118">
        <v>0.95577632892263265</v>
      </c>
      <c r="E1074" s="118">
        <v>0.16649997073117584</v>
      </c>
      <c r="F1074" s="118">
        <v>9.7471520754125018E-2</v>
      </c>
      <c r="G1074" s="118">
        <v>0.75883647817603084</v>
      </c>
      <c r="H1074" s="118">
        <v>0.48713843631970577</v>
      </c>
      <c r="I1074" s="118">
        <v>0.56639100615999238</v>
      </c>
      <c r="J1074" s="118">
        <v>0.86166082677557498</v>
      </c>
      <c r="K1074" s="51">
        <v>0.44540089358375412</v>
      </c>
      <c r="M1074" s="44">
        <v>72</v>
      </c>
      <c r="N1074" s="118" cm="1">
        <f t="array" ref="N1074:W1074">(TRANSPOSE(MMULT(幕後結果!$AB$37:$AK$46, TRANSPOSE(N73:W73))))</f>
        <v>-0.41744849435170017</v>
      </c>
      <c r="O1074" s="118">
        <v>-1.6595799828815407</v>
      </c>
      <c r="P1074" s="118">
        <v>0.76181887423010808</v>
      </c>
      <c r="Q1074" s="118">
        <v>-1.8111120200876567</v>
      </c>
      <c r="R1074" s="118">
        <v>0.1103220411456414</v>
      </c>
      <c r="S1074" s="118">
        <v>7.3748465615215308E-2</v>
      </c>
      <c r="T1074" s="118">
        <v>1.7536621520584055</v>
      </c>
      <c r="U1074" s="118">
        <v>-0.53892233737665118</v>
      </c>
      <c r="V1074" s="118">
        <v>-0.56150428439782696</v>
      </c>
      <c r="W1074" s="43">
        <v>-1.1290176052519809</v>
      </c>
    </row>
    <row r="1075" spans="1:23" ht="19">
      <c r="A1075" s="88">
        <v>73</v>
      </c>
      <c r="B1075" s="118">
        <v>0.8213917162786275</v>
      </c>
      <c r="C1075" s="118">
        <v>0.96619120778377221</v>
      </c>
      <c r="D1075" s="118">
        <v>0.24077140959862486</v>
      </c>
      <c r="E1075" s="118">
        <v>0.85524914946750363</v>
      </c>
      <c r="F1075" s="118">
        <v>0.45908662545200407</v>
      </c>
      <c r="G1075" s="118">
        <v>8.9919750292437595E-3</v>
      </c>
      <c r="H1075" s="118">
        <v>0.36074136807544432</v>
      </c>
      <c r="I1075" s="118">
        <v>0.44987678287315158</v>
      </c>
      <c r="J1075" s="118">
        <v>0.192046705111242</v>
      </c>
      <c r="K1075" s="51">
        <v>0.89755475206784374</v>
      </c>
      <c r="M1075" s="44">
        <v>73</v>
      </c>
      <c r="N1075" s="118" cm="1">
        <f t="array" ref="N1075:W1075">(TRANSPOSE(MMULT(幕後結果!$AB$37:$AK$46, TRANSPOSE(N74:W74))))</f>
        <v>0.64979631138139426</v>
      </c>
      <c r="O1075" s="118">
        <v>1.753075570568279</v>
      </c>
      <c r="P1075" s="118">
        <v>1.1709708121194502</v>
      </c>
      <c r="Q1075" s="118">
        <v>-0.5269737658744269</v>
      </c>
      <c r="R1075" s="118">
        <v>0.78879633937870053</v>
      </c>
      <c r="S1075" s="118">
        <v>-0.45872575204272964</v>
      </c>
      <c r="T1075" s="118">
        <v>2.2784168403602014</v>
      </c>
      <c r="U1075" s="118">
        <v>-0.11082616860375571</v>
      </c>
      <c r="V1075" s="118">
        <v>1.4732640957432066</v>
      </c>
      <c r="W1075" s="43">
        <v>-0.4782850765840761</v>
      </c>
    </row>
    <row r="1076" spans="1:23" ht="19">
      <c r="A1076" s="88">
        <v>74</v>
      </c>
      <c r="B1076" s="118">
        <v>0.43349058146188524</v>
      </c>
      <c r="C1076" s="118">
        <v>0.99030348835277526</v>
      </c>
      <c r="D1076" s="118">
        <v>0.27078793329150508</v>
      </c>
      <c r="E1076" s="118">
        <v>0.85639560966501405</v>
      </c>
      <c r="F1076" s="118">
        <v>0.5246370283919557</v>
      </c>
      <c r="G1076" s="118">
        <v>0.73385664033685694</v>
      </c>
      <c r="H1076" s="118">
        <v>0.21343256402218191</v>
      </c>
      <c r="I1076" s="118">
        <v>0.69126732252999679</v>
      </c>
      <c r="J1076" s="118">
        <v>0.4975345369733164</v>
      </c>
      <c r="K1076" s="51">
        <v>0.20730843603975191</v>
      </c>
      <c r="M1076" s="44">
        <v>74</v>
      </c>
      <c r="N1076" s="118" cm="1">
        <f t="array" ref="N1076:W1076">(TRANSPOSE(MMULT(幕後結果!$AB$37:$AK$46, TRANSPOSE(N75:W75))))</f>
        <v>1.1324426859840826</v>
      </c>
      <c r="O1076" s="118">
        <v>-1.3297754530390518</v>
      </c>
      <c r="P1076" s="118">
        <v>-4.37578627196267E-2</v>
      </c>
      <c r="Q1076" s="118">
        <v>-1.7494930863635003</v>
      </c>
      <c r="R1076" s="118">
        <v>0.15514709628866424</v>
      </c>
      <c r="S1076" s="118">
        <v>0.56907771409018915</v>
      </c>
      <c r="T1076" s="118">
        <v>-2.837951734390573E-2</v>
      </c>
      <c r="U1076" s="118">
        <v>-4.9251970136674372E-2</v>
      </c>
      <c r="V1076" s="118">
        <v>0.8722682121238956</v>
      </c>
      <c r="W1076" s="43">
        <v>0.31585641966927697</v>
      </c>
    </row>
    <row r="1077" spans="1:23" ht="19">
      <c r="A1077" s="88">
        <v>75</v>
      </c>
      <c r="B1077" s="118">
        <v>0.13356958079395365</v>
      </c>
      <c r="C1077" s="118">
        <v>0.60821750686846277</v>
      </c>
      <c r="D1077" s="118">
        <v>3.1035937876405129E-2</v>
      </c>
      <c r="E1077" s="118">
        <v>0.19884997372616486</v>
      </c>
      <c r="F1077" s="118">
        <v>7.5207285805274138E-2</v>
      </c>
      <c r="G1077" s="118">
        <v>0.15968000013915851</v>
      </c>
      <c r="H1077" s="118">
        <v>0.46537336610615343</v>
      </c>
      <c r="I1077" s="118">
        <v>0.76196092582709385</v>
      </c>
      <c r="J1077" s="118">
        <v>0.72915092166364892</v>
      </c>
      <c r="K1077" s="51">
        <v>0.78934293885445639</v>
      </c>
      <c r="M1077" s="44">
        <v>75</v>
      </c>
      <c r="N1077" s="118" cm="1">
        <f t="array" ref="N1077:W1077">(TRANSPOSE(MMULT(幕後結果!$AB$37:$AK$46, TRANSPOSE(N76:W76))))</f>
        <v>4.8711098126091874E-2</v>
      </c>
      <c r="O1077" s="118">
        <v>0.64264476615944321</v>
      </c>
      <c r="P1077" s="118">
        <v>0.74385572158114366</v>
      </c>
      <c r="Q1077" s="118">
        <v>-1.2034089088754549</v>
      </c>
      <c r="R1077" s="118">
        <v>1.4903227500770593</v>
      </c>
      <c r="S1077" s="118">
        <v>-0.43633958869826528</v>
      </c>
      <c r="T1077" s="118">
        <v>0.24833778632611658</v>
      </c>
      <c r="U1077" s="118">
        <v>-1.1309808169664632</v>
      </c>
      <c r="V1077" s="118">
        <v>-0.60777066497058352</v>
      </c>
      <c r="W1077" s="43">
        <v>-0.54982001159557314</v>
      </c>
    </row>
    <row r="1078" spans="1:23" ht="19">
      <c r="A1078" s="88">
        <v>76</v>
      </c>
      <c r="B1078" s="118">
        <v>0.51497476040737333</v>
      </c>
      <c r="C1078" s="118">
        <v>0.98022009740193838</v>
      </c>
      <c r="D1078" s="118">
        <v>1.5182404142760397E-2</v>
      </c>
      <c r="E1078" s="118">
        <v>0.34832691352402478</v>
      </c>
      <c r="F1078" s="118">
        <v>0.20631352724320839</v>
      </c>
      <c r="G1078" s="118">
        <v>0.2180415819458299</v>
      </c>
      <c r="H1078" s="118">
        <v>0.79905018946227968</v>
      </c>
      <c r="I1078" s="118">
        <v>0.60686128012834351</v>
      </c>
      <c r="J1078" s="118">
        <v>0.21283081063828768</v>
      </c>
      <c r="K1078" s="51">
        <v>0.53262548512477159</v>
      </c>
      <c r="M1078" s="44">
        <v>76</v>
      </c>
      <c r="N1078" s="118" cm="1">
        <f t="array" ref="N1078:W1078">(TRANSPOSE(MMULT(幕後結果!$AB$37:$AK$46, TRANSPOSE(N77:W77))))</f>
        <v>-0.25581806596867129</v>
      </c>
      <c r="O1078" s="118">
        <v>0.42202598073669506</v>
      </c>
      <c r="P1078" s="118">
        <v>0.4010032551641341</v>
      </c>
      <c r="Q1078" s="118">
        <v>1.3280647342746883</v>
      </c>
      <c r="R1078" s="118">
        <v>0.75893929246701697</v>
      </c>
      <c r="S1078" s="118">
        <v>0.16063674685769375</v>
      </c>
      <c r="T1078" s="118">
        <v>-0.38246641188172914</v>
      </c>
      <c r="U1078" s="118">
        <v>-0.75466959523298272</v>
      </c>
      <c r="V1078" s="118">
        <v>0.36246668251704323</v>
      </c>
      <c r="W1078" s="43">
        <v>-2.0224846767619847E-4</v>
      </c>
    </row>
    <row r="1079" spans="1:23" ht="19">
      <c r="A1079" s="88">
        <v>77</v>
      </c>
      <c r="B1079" s="118">
        <v>5.2096448443110344E-2</v>
      </c>
      <c r="C1079" s="118">
        <v>0.72074153557975196</v>
      </c>
      <c r="D1079" s="118">
        <v>0.20675370592250841</v>
      </c>
      <c r="E1079" s="118">
        <v>0.36436312016940975</v>
      </c>
      <c r="F1079" s="118">
        <v>0.10758172093989127</v>
      </c>
      <c r="G1079" s="118">
        <v>0.44649190916971371</v>
      </c>
      <c r="H1079" s="118">
        <v>0.17080929773021802</v>
      </c>
      <c r="I1079" s="118">
        <v>9.2178567724710003E-3</v>
      </c>
      <c r="J1079" s="118">
        <v>0.39040200621075249</v>
      </c>
      <c r="K1079" s="51">
        <v>4.9476409844020353E-2</v>
      </c>
      <c r="M1079" s="44">
        <v>77</v>
      </c>
      <c r="N1079" s="118" cm="1">
        <f t="array" ref="N1079:W1079">(TRANSPOSE(MMULT(幕後結果!$AB$37:$AK$46, TRANSPOSE(N78:W78))))</f>
        <v>-3.0961686449489885</v>
      </c>
      <c r="O1079" s="118">
        <v>-0.63483431040980176</v>
      </c>
      <c r="P1079" s="118">
        <v>0.37141947345741899</v>
      </c>
      <c r="Q1079" s="118">
        <v>-2.7731748080674894</v>
      </c>
      <c r="R1079" s="118">
        <v>-1.218298305254538</v>
      </c>
      <c r="S1079" s="118">
        <v>-2.6101633194129947</v>
      </c>
      <c r="T1079" s="118">
        <v>-1.0502457995267767</v>
      </c>
      <c r="U1079" s="118">
        <v>-1.3629066071529854</v>
      </c>
      <c r="V1079" s="118">
        <v>-1.7919869437314813</v>
      </c>
      <c r="W1079" s="43">
        <v>-2.5272505633939688</v>
      </c>
    </row>
    <row r="1080" spans="1:23" ht="19">
      <c r="A1080" s="88">
        <v>78</v>
      </c>
      <c r="B1080" s="118">
        <v>0.92473501208842812</v>
      </c>
      <c r="C1080" s="118">
        <v>0.53761702921048204</v>
      </c>
      <c r="D1080" s="118">
        <v>0.7889297168731304</v>
      </c>
      <c r="E1080" s="118">
        <v>0.14312172468082318</v>
      </c>
      <c r="F1080" s="118">
        <v>1.7485375977177142E-2</v>
      </c>
      <c r="G1080" s="118">
        <v>0.57770114433117015</v>
      </c>
      <c r="H1080" s="118">
        <v>0.4293450504486489</v>
      </c>
      <c r="I1080" s="118">
        <v>0.78771199427736471</v>
      </c>
      <c r="J1080" s="118">
        <v>0.48301506985641351</v>
      </c>
      <c r="K1080" s="51">
        <v>0.81841575241954279</v>
      </c>
      <c r="M1080" s="44">
        <v>78</v>
      </c>
      <c r="N1080" s="118" cm="1">
        <f t="array" ref="N1080:W1080">(TRANSPOSE(MMULT(幕後結果!$AB$37:$AK$46, TRANSPOSE(N79:W79))))</f>
        <v>-1.3861154599841769E-2</v>
      </c>
      <c r="O1080" s="118">
        <v>-0.73331910934469202</v>
      </c>
      <c r="P1080" s="118">
        <v>0.13713337632570718</v>
      </c>
      <c r="Q1080" s="118">
        <v>0.72028009218302769</v>
      </c>
      <c r="R1080" s="118">
        <v>1.076683321630808</v>
      </c>
      <c r="S1080" s="118">
        <v>0.14804291018591503</v>
      </c>
      <c r="T1080" s="118">
        <v>-0.78088046615343243</v>
      </c>
      <c r="U1080" s="118">
        <v>0.82629810656912517</v>
      </c>
      <c r="V1080" s="118">
        <v>0.50208519961602283</v>
      </c>
      <c r="W1080" s="43">
        <v>0.17836319879766088</v>
      </c>
    </row>
    <row r="1081" spans="1:23" ht="19">
      <c r="A1081" s="88">
        <v>79</v>
      </c>
      <c r="B1081" s="118">
        <v>0.69019739148642523</v>
      </c>
      <c r="C1081" s="118">
        <v>0.43902632829639421</v>
      </c>
      <c r="D1081" s="118">
        <v>0.25989858961493728</v>
      </c>
      <c r="E1081" s="118">
        <v>0.97028028579768799</v>
      </c>
      <c r="F1081" s="118">
        <v>0.54576557699237949</v>
      </c>
      <c r="G1081" s="118">
        <v>0.19947979648134417</v>
      </c>
      <c r="H1081" s="118">
        <v>0.84973766410556606</v>
      </c>
      <c r="I1081" s="118">
        <v>0.9403988641890515</v>
      </c>
      <c r="J1081" s="118">
        <v>0.82554993666713972</v>
      </c>
      <c r="K1081" s="51">
        <v>0.99381746193509279</v>
      </c>
      <c r="M1081" s="44">
        <v>79</v>
      </c>
      <c r="N1081" s="118" cm="1">
        <f t="array" ref="N1081:W1081">(TRANSPOSE(MMULT(幕後結果!$AB$37:$AK$46, TRANSPOSE(N80:W80))))</f>
        <v>1.1348491438021666</v>
      </c>
      <c r="O1081" s="118">
        <v>-1.0333026294918566</v>
      </c>
      <c r="P1081" s="118">
        <v>-1.7984692423710216</v>
      </c>
      <c r="Q1081" s="118">
        <v>1.1529964980311911</v>
      </c>
      <c r="R1081" s="118">
        <v>-0.46300228496084656</v>
      </c>
      <c r="S1081" s="118">
        <v>0.83553729782791852</v>
      </c>
      <c r="T1081" s="118">
        <v>-0.63796204730513451</v>
      </c>
      <c r="U1081" s="118">
        <v>0.87836897785998447</v>
      </c>
      <c r="V1081" s="118">
        <v>0.14539032600345037</v>
      </c>
      <c r="W1081" s="43">
        <v>-5.6655008116334948E-2</v>
      </c>
    </row>
    <row r="1082" spans="1:23" ht="19">
      <c r="A1082" s="88">
        <v>80</v>
      </c>
      <c r="B1082" s="118">
        <v>0.90429472288035329</v>
      </c>
      <c r="C1082" s="118">
        <v>0.96164234872053034</v>
      </c>
      <c r="D1082" s="118">
        <v>0.14850535319357405</v>
      </c>
      <c r="E1082" s="118">
        <v>0.92796426809819277</v>
      </c>
      <c r="F1082" s="118">
        <v>0.67336560015740288</v>
      </c>
      <c r="G1082" s="118">
        <v>0.25836636047319383</v>
      </c>
      <c r="H1082" s="118">
        <v>0.54641323879092063</v>
      </c>
      <c r="I1082" s="118">
        <v>0.10858607331192638</v>
      </c>
      <c r="J1082" s="118">
        <v>0.29122256493330401</v>
      </c>
      <c r="K1082" s="51">
        <v>0.19141360242209426</v>
      </c>
      <c r="M1082" s="44">
        <v>80</v>
      </c>
      <c r="N1082" s="118" cm="1">
        <f t="array" ref="N1082:W1082">(TRANSPOSE(MMULT(幕後結果!$AB$37:$AK$46, TRANSPOSE(N81:W81))))</f>
        <v>-0.31223519808667949</v>
      </c>
      <c r="O1082" s="118">
        <v>1.1506472950152247</v>
      </c>
      <c r="P1082" s="118">
        <v>-0.50100695589695765</v>
      </c>
      <c r="Q1082" s="118">
        <v>-0.46875344023243298</v>
      </c>
      <c r="R1082" s="118">
        <v>-0.34727458052087157</v>
      </c>
      <c r="S1082" s="118">
        <v>-1.1641622921500412</v>
      </c>
      <c r="T1082" s="118">
        <v>0.37160499267452679</v>
      </c>
      <c r="U1082" s="118">
        <v>-1.1579273523143363</v>
      </c>
      <c r="V1082" s="118">
        <v>-0.21531353141172305</v>
      </c>
      <c r="W1082" s="43">
        <v>-0.42114898553876567</v>
      </c>
    </row>
    <row r="1083" spans="1:23" ht="19">
      <c r="A1083" s="88">
        <v>81</v>
      </c>
      <c r="B1083" s="118">
        <v>0.4046353611814395</v>
      </c>
      <c r="C1083" s="118">
        <v>0.32770112673311336</v>
      </c>
      <c r="D1083" s="118">
        <v>0.5161396889204759</v>
      </c>
      <c r="E1083" s="118">
        <v>0.28592231693404058</v>
      </c>
      <c r="F1083" s="118">
        <v>0.74571359015212701</v>
      </c>
      <c r="G1083" s="118">
        <v>0.48544431790514575</v>
      </c>
      <c r="H1083" s="118">
        <v>0.9491263776115848</v>
      </c>
      <c r="I1083" s="118">
        <v>0.84766962496498865</v>
      </c>
      <c r="J1083" s="118">
        <v>0.29655316115084007</v>
      </c>
      <c r="K1083" s="51">
        <v>0.65868135760648672</v>
      </c>
      <c r="M1083" s="44">
        <v>81</v>
      </c>
      <c r="N1083" s="118" cm="1">
        <f t="array" ref="N1083:W1083">(TRANSPOSE(MMULT(幕後結果!$AB$37:$AK$46, TRANSPOSE(N82:W82))))</f>
        <v>0.34072173765647035</v>
      </c>
      <c r="O1083" s="118">
        <v>0.44139765094870698</v>
      </c>
      <c r="P1083" s="118">
        <v>1.9338188000250118</v>
      </c>
      <c r="Q1083" s="118">
        <v>0.25339528250139398</v>
      </c>
      <c r="R1083" s="118">
        <v>1.1376620553187151</v>
      </c>
      <c r="S1083" s="118">
        <v>0.51026583561863625</v>
      </c>
      <c r="T1083" s="118">
        <v>1.9087714665716715</v>
      </c>
      <c r="U1083" s="118">
        <v>0.33759600184539751</v>
      </c>
      <c r="V1083" s="118">
        <v>0.60601758349497747</v>
      </c>
      <c r="W1083" s="43">
        <v>2.0234507171822167</v>
      </c>
    </row>
    <row r="1084" spans="1:23" ht="19">
      <c r="A1084" s="88">
        <v>82</v>
      </c>
      <c r="B1084" s="118">
        <v>0.14251756662853343</v>
      </c>
      <c r="C1084" s="118">
        <v>1.1217203556557198E-3</v>
      </c>
      <c r="D1084" s="118">
        <v>0.97678703409785106</v>
      </c>
      <c r="E1084" s="118">
        <v>0.42833703509892374</v>
      </c>
      <c r="F1084" s="118">
        <v>0.84717126391089081</v>
      </c>
      <c r="G1084" s="118">
        <v>5.5355786843298116E-2</v>
      </c>
      <c r="H1084" s="118">
        <v>0.87356317040510723</v>
      </c>
      <c r="I1084" s="118">
        <v>0.64131867059686787</v>
      </c>
      <c r="J1084" s="118">
        <v>0.56523060826284555</v>
      </c>
      <c r="K1084" s="51">
        <v>0.50632607008991815</v>
      </c>
      <c r="M1084" s="44">
        <v>82</v>
      </c>
      <c r="N1084" s="118" cm="1">
        <f t="array" ref="N1084:W1084">(TRANSPOSE(MMULT(幕後結果!$AB$37:$AK$46, TRANSPOSE(N83:W83))))</f>
        <v>1.4654184381989512</v>
      </c>
      <c r="O1084" s="118">
        <v>1.1970517008298533</v>
      </c>
      <c r="P1084" s="118">
        <v>-0.67126727752392001</v>
      </c>
      <c r="Q1084" s="118">
        <v>0.4838520717494168</v>
      </c>
      <c r="R1084" s="118">
        <v>1.2032455303750365</v>
      </c>
      <c r="S1084" s="118">
        <v>-1.4778349711150829E-2</v>
      </c>
      <c r="T1084" s="118">
        <v>0.97237828346931665</v>
      </c>
      <c r="U1084" s="118">
        <v>1.8491855487686468</v>
      </c>
      <c r="V1084" s="118">
        <v>0.95702431294415269</v>
      </c>
      <c r="W1084" s="43">
        <v>8.8941652124212733E-2</v>
      </c>
    </row>
    <row r="1085" spans="1:23" ht="19">
      <c r="A1085" s="88">
        <v>83</v>
      </c>
      <c r="B1085" s="118">
        <v>0.57006388123994611</v>
      </c>
      <c r="C1085" s="118">
        <v>0.12623211012497393</v>
      </c>
      <c r="D1085" s="118">
        <v>0.46112874969517792</v>
      </c>
      <c r="E1085" s="118">
        <v>0.54848900389642541</v>
      </c>
      <c r="F1085" s="118">
        <v>0.10815115180416246</v>
      </c>
      <c r="G1085" s="118">
        <v>0.8275233290003472</v>
      </c>
      <c r="H1085" s="118">
        <v>0.47339127973298201</v>
      </c>
      <c r="I1085" s="118">
        <v>0.48628284892111817</v>
      </c>
      <c r="J1085" s="118">
        <v>3.3475795288185228E-2</v>
      </c>
      <c r="K1085" s="51">
        <v>3.0882983518152551E-2</v>
      </c>
      <c r="M1085" s="44">
        <v>83</v>
      </c>
      <c r="N1085" s="118" cm="1">
        <f t="array" ref="N1085:W1085">(TRANSPOSE(MMULT(幕後結果!$AB$37:$AK$46, TRANSPOSE(N84:W84))))</f>
        <v>-0.13543279619419102</v>
      </c>
      <c r="O1085" s="118">
        <v>-0.2968707831912295</v>
      </c>
      <c r="P1085" s="118">
        <v>1.0263067727275106</v>
      </c>
      <c r="Q1085" s="118">
        <v>1.8349939057295923</v>
      </c>
      <c r="R1085" s="118">
        <v>0.41969810131641355</v>
      </c>
      <c r="S1085" s="118">
        <v>0.75169583558063802</v>
      </c>
      <c r="T1085" s="118">
        <v>-0.99106972543618865</v>
      </c>
      <c r="U1085" s="118">
        <v>0.21696111139209062</v>
      </c>
      <c r="V1085" s="118">
        <v>-7.3309867975233728E-2</v>
      </c>
      <c r="W1085" s="43">
        <v>-0.13905984545370062</v>
      </c>
    </row>
    <row r="1086" spans="1:23" ht="19">
      <c r="A1086" s="88">
        <v>84</v>
      </c>
      <c r="B1086" s="118">
        <v>0.97216840301179896</v>
      </c>
      <c r="C1086" s="118">
        <v>0.94649108019535388</v>
      </c>
      <c r="D1086" s="118">
        <v>0.62345396303583334</v>
      </c>
      <c r="E1086" s="118">
        <v>0.26470557557475227</v>
      </c>
      <c r="F1086" s="118">
        <v>0.40557589454091136</v>
      </c>
      <c r="G1086" s="118">
        <v>0.82950464271703916</v>
      </c>
      <c r="H1086" s="118">
        <v>0.99914989358197848</v>
      </c>
      <c r="I1086" s="118">
        <v>0.7383833395742545</v>
      </c>
      <c r="J1086" s="118">
        <v>0.20397436123448509</v>
      </c>
      <c r="K1086" s="51">
        <v>0.82089983289354262</v>
      </c>
      <c r="M1086" s="44">
        <v>84</v>
      </c>
      <c r="N1086" s="118" cm="1">
        <f t="array" ref="N1086:W1086">(TRANSPOSE(MMULT(幕後結果!$AB$37:$AK$46, TRANSPOSE(N85:W85))))</f>
        <v>-0.70219898923313828</v>
      </c>
      <c r="O1086" s="118">
        <v>-0.37308018203150239</v>
      </c>
      <c r="P1086" s="118">
        <v>9.2997693229249667E-2</v>
      </c>
      <c r="Q1086" s="118">
        <v>1.4526843358028836</v>
      </c>
      <c r="R1086" s="118">
        <v>2.1031160547140604</v>
      </c>
      <c r="S1086" s="118">
        <v>8.7728599381208583E-2</v>
      </c>
      <c r="T1086" s="118">
        <v>1.9342342575959265E-2</v>
      </c>
      <c r="U1086" s="118">
        <v>0.64710770245374649</v>
      </c>
      <c r="V1086" s="118">
        <v>0.37368970584032007</v>
      </c>
      <c r="W1086" s="43">
        <v>0.61919232328333629</v>
      </c>
    </row>
    <row r="1087" spans="1:23" ht="19">
      <c r="A1087" s="88">
        <v>85</v>
      </c>
      <c r="B1087" s="118">
        <v>0.58082835160820379</v>
      </c>
      <c r="C1087" s="118">
        <v>0.53888812909836203</v>
      </c>
      <c r="D1087" s="118">
        <v>0.46239057768897585</v>
      </c>
      <c r="E1087" s="118">
        <v>0.43174146489033838</v>
      </c>
      <c r="F1087" s="118">
        <v>0.76288589939729912</v>
      </c>
      <c r="G1087" s="118">
        <v>4.6353618714412237E-2</v>
      </c>
      <c r="H1087" s="118">
        <v>0.16708709464918581</v>
      </c>
      <c r="I1087" s="118">
        <v>1.9708304965220025E-2</v>
      </c>
      <c r="J1087" s="118">
        <v>0.9522508773939764</v>
      </c>
      <c r="K1087" s="51">
        <v>0.99037564303465175</v>
      </c>
      <c r="M1087" s="44">
        <v>85</v>
      </c>
      <c r="N1087" s="118" cm="1">
        <f t="array" ref="N1087:W1087">(TRANSPOSE(MMULT(幕後結果!$AB$37:$AK$46, TRANSPOSE(N86:W86))))</f>
        <v>8.662662168978659E-3</v>
      </c>
      <c r="O1087" s="118">
        <v>-1.6073731703563758</v>
      </c>
      <c r="P1087" s="118">
        <v>1.8405775924640098</v>
      </c>
      <c r="Q1087" s="118">
        <v>1.4944845704566099</v>
      </c>
      <c r="R1087" s="118">
        <v>-0.41944777252074072</v>
      </c>
      <c r="S1087" s="118">
        <v>0.31005282540153545</v>
      </c>
      <c r="T1087" s="118">
        <v>-0.40426988411627052</v>
      </c>
      <c r="U1087" s="118">
        <v>-2.1011892609822018</v>
      </c>
      <c r="V1087" s="118">
        <v>-2.2704511218574197E-4</v>
      </c>
      <c r="W1087" s="43">
        <v>0.24857882887759419</v>
      </c>
    </row>
    <row r="1088" spans="1:23" ht="19">
      <c r="A1088" s="88">
        <v>86</v>
      </c>
      <c r="B1088" s="118">
        <v>0.72220870956505867</v>
      </c>
      <c r="C1088" s="118">
        <v>0.2095207354624824</v>
      </c>
      <c r="D1088" s="118">
        <v>0.47209674584705663</v>
      </c>
      <c r="E1088" s="118">
        <v>0.56254722068916618</v>
      </c>
      <c r="F1088" s="118">
        <v>0.27874503061093048</v>
      </c>
      <c r="G1088" s="118">
        <v>0.27313555204608808</v>
      </c>
      <c r="H1088" s="118">
        <v>0.11928440221598646</v>
      </c>
      <c r="I1088" s="118">
        <v>0.61159659932252142</v>
      </c>
      <c r="J1088" s="118">
        <v>0.71246299639334754</v>
      </c>
      <c r="K1088" s="51">
        <v>0.82015448073307984</v>
      </c>
      <c r="M1088" s="44">
        <v>86</v>
      </c>
      <c r="N1088" s="118" cm="1">
        <f t="array" ref="N1088:W1088">(TRANSPOSE(MMULT(幕後結果!$AB$37:$AK$46, TRANSPOSE(N87:W87))))</f>
        <v>-1.416854469103922</v>
      </c>
      <c r="O1088" s="118">
        <v>1.7400707003771245</v>
      </c>
      <c r="P1088" s="118">
        <v>0.32198649582175864</v>
      </c>
      <c r="Q1088" s="118">
        <v>-0.19908147721207883</v>
      </c>
      <c r="R1088" s="118">
        <v>0.57704434808506089</v>
      </c>
      <c r="S1088" s="118">
        <v>-0.3941532038088395</v>
      </c>
      <c r="T1088" s="118">
        <v>-1.3488471774410669</v>
      </c>
      <c r="U1088" s="118">
        <v>1.71367333848609</v>
      </c>
      <c r="V1088" s="118">
        <v>-4.4207180750859554E-2</v>
      </c>
      <c r="W1088" s="43">
        <v>-0.65418756949887502</v>
      </c>
    </row>
    <row r="1089" spans="1:23" ht="19">
      <c r="A1089" s="88">
        <v>87</v>
      </c>
      <c r="B1089" s="118">
        <v>0.79004806634053537</v>
      </c>
      <c r="C1089" s="118">
        <v>0.8800854382708132</v>
      </c>
      <c r="D1089" s="118">
        <v>0.43370776095031949</v>
      </c>
      <c r="E1089" s="118">
        <v>0.42929997417616161</v>
      </c>
      <c r="F1089" s="118">
        <v>0.88733064817672314</v>
      </c>
      <c r="G1089" s="118">
        <v>0.2147273676664645</v>
      </c>
      <c r="H1089" s="118">
        <v>0.56636708483957521</v>
      </c>
      <c r="I1089" s="118">
        <v>0.72995581868406467</v>
      </c>
      <c r="J1089" s="118">
        <v>0.6430034456465914</v>
      </c>
      <c r="K1089" s="51">
        <v>0.54610236544629331</v>
      </c>
      <c r="M1089" s="44">
        <v>87</v>
      </c>
      <c r="N1089" s="118" cm="1">
        <f t="array" ref="N1089:W1089">(TRANSPOSE(MMULT(幕後結果!$AB$37:$AK$46, TRANSPOSE(N88:W88))))</f>
        <v>0.54982704923177783</v>
      </c>
      <c r="O1089" s="118">
        <v>1.0907773191257093</v>
      </c>
      <c r="P1089" s="118">
        <v>0.86605627705204236</v>
      </c>
      <c r="Q1089" s="118">
        <v>-0.51228522184960157</v>
      </c>
      <c r="R1089" s="118">
        <v>0.6213477039431734</v>
      </c>
      <c r="S1089" s="118">
        <v>0.7493186259069835</v>
      </c>
      <c r="T1089" s="118">
        <v>-0.22408641982213717</v>
      </c>
      <c r="U1089" s="118">
        <v>0.22247404615559951</v>
      </c>
      <c r="V1089" s="118">
        <v>4.9940427442363128E-2</v>
      </c>
      <c r="W1089" s="43">
        <v>1.8074408775745069E-2</v>
      </c>
    </row>
    <row r="1090" spans="1:23" ht="19">
      <c r="A1090" s="88">
        <v>88</v>
      </c>
      <c r="B1090" s="118">
        <v>0.52016192375553061</v>
      </c>
      <c r="C1090" s="118">
        <v>9.0175488049193397E-4</v>
      </c>
      <c r="D1090" s="118">
        <v>0.39622568722692297</v>
      </c>
      <c r="E1090" s="118">
        <v>0.25755433443506059</v>
      </c>
      <c r="F1090" s="118">
        <v>0.10775362106908926</v>
      </c>
      <c r="G1090" s="118">
        <v>0.54555721562750104</v>
      </c>
      <c r="H1090" s="118">
        <v>5.4892462479603221E-2</v>
      </c>
      <c r="I1090" s="118">
        <v>0.88843285911474634</v>
      </c>
      <c r="J1090" s="118">
        <v>0.8536890783148452</v>
      </c>
      <c r="K1090" s="51">
        <v>0.3836542065493278</v>
      </c>
      <c r="M1090" s="44">
        <v>88</v>
      </c>
      <c r="N1090" s="118" cm="1">
        <f t="array" ref="N1090:W1090">(TRANSPOSE(MMULT(幕後結果!$AB$37:$AK$46, TRANSPOSE(N89:W89))))</f>
        <v>0.81818956915281404</v>
      </c>
      <c r="O1090" s="118">
        <v>1.7663727339612394</v>
      </c>
      <c r="P1090" s="118">
        <v>1.0896586165384188</v>
      </c>
      <c r="Q1090" s="118">
        <v>-0.97236208798549217</v>
      </c>
      <c r="R1090" s="118">
        <v>-0.44474666008098696</v>
      </c>
      <c r="S1090" s="118">
        <v>0.13167682444588641</v>
      </c>
      <c r="T1090" s="118">
        <v>1.4056026059941327</v>
      </c>
      <c r="U1090" s="118">
        <v>0.7431436061793204</v>
      </c>
      <c r="V1090" s="118">
        <v>0.53565023407736168</v>
      </c>
      <c r="W1090" s="43">
        <v>0.82315996240292566</v>
      </c>
    </row>
    <row r="1091" spans="1:23" ht="19">
      <c r="A1091" s="88">
        <v>89</v>
      </c>
      <c r="B1091" s="118">
        <v>0.45546794205771568</v>
      </c>
      <c r="C1091" s="118">
        <v>0.33531943297177613</v>
      </c>
      <c r="D1091" s="118">
        <v>1.9899335763917447E-2</v>
      </c>
      <c r="E1091" s="118">
        <v>0.17161971834739531</v>
      </c>
      <c r="F1091" s="118">
        <v>0.33567074415296672</v>
      </c>
      <c r="G1091" s="118">
        <v>0.70212756886746996</v>
      </c>
      <c r="H1091" s="118">
        <v>0.10187690652685322</v>
      </c>
      <c r="I1091" s="118">
        <v>0.14409730836735068</v>
      </c>
      <c r="J1091" s="118">
        <v>0.1868763373726372</v>
      </c>
      <c r="K1091" s="51">
        <v>5.5861036901465599E-2</v>
      </c>
      <c r="M1091" s="44">
        <v>89</v>
      </c>
      <c r="N1091" s="118" cm="1">
        <f t="array" ref="N1091:W1091">(TRANSPOSE(MMULT(幕後結果!$AB$37:$AK$46, TRANSPOSE(N90:W90))))</f>
        <v>0.55551520811111899</v>
      </c>
      <c r="O1091" s="118">
        <v>-0.30440954254326147</v>
      </c>
      <c r="P1091" s="118">
        <v>0.20617146074888595</v>
      </c>
      <c r="Q1091" s="118">
        <v>0.356826211382616</v>
      </c>
      <c r="R1091" s="118">
        <v>-0.70522920907996545</v>
      </c>
      <c r="S1091" s="118">
        <v>0.76860503887713305</v>
      </c>
      <c r="T1091" s="118">
        <v>-1.6425205664436084</v>
      </c>
      <c r="U1091" s="118">
        <v>-0.32490845969818039</v>
      </c>
      <c r="V1091" s="118">
        <v>-0.44112099934555749</v>
      </c>
      <c r="W1091" s="43">
        <v>-5.6970962402591613E-2</v>
      </c>
    </row>
    <row r="1092" spans="1:23" ht="19">
      <c r="A1092" s="88">
        <v>90</v>
      </c>
      <c r="B1092" s="118">
        <v>0.83293389475457191</v>
      </c>
      <c r="C1092" s="118">
        <v>0.70286531015541276</v>
      </c>
      <c r="D1092" s="118">
        <v>0.50482390966059865</v>
      </c>
      <c r="E1092" s="118">
        <v>0.25869371131280361</v>
      </c>
      <c r="F1092" s="118">
        <v>0.54356990298008268</v>
      </c>
      <c r="G1092" s="118">
        <v>0.23495668532698111</v>
      </c>
      <c r="H1092" s="118">
        <v>0.41158501181105689</v>
      </c>
      <c r="I1092" s="118">
        <v>0.65370272520494987</v>
      </c>
      <c r="J1092" s="118">
        <v>0.49294341925120078</v>
      </c>
      <c r="K1092" s="51">
        <v>0.33092627350747494</v>
      </c>
      <c r="M1092" s="44">
        <v>90</v>
      </c>
      <c r="N1092" s="118" cm="1">
        <f t="array" ref="N1092:W1092">(TRANSPOSE(MMULT(幕後結果!$AB$37:$AK$46, TRANSPOSE(N91:W91))))</f>
        <v>1.2896722068120292</v>
      </c>
      <c r="O1092" s="118">
        <v>0.63746099505286935</v>
      </c>
      <c r="P1092" s="118">
        <v>-0.58348552166774259</v>
      </c>
      <c r="Q1092" s="118">
        <v>-1.3515398558212999</v>
      </c>
      <c r="R1092" s="118">
        <v>0.844962074565623</v>
      </c>
      <c r="S1092" s="118">
        <v>-0.95661019094065614</v>
      </c>
      <c r="T1092" s="118">
        <v>0.53006449677132961</v>
      </c>
      <c r="U1092" s="118">
        <v>0.394729889078764</v>
      </c>
      <c r="V1092" s="118">
        <v>-0.64943121360632294</v>
      </c>
      <c r="W1092" s="43">
        <v>-1.0825507909506811</v>
      </c>
    </row>
    <row r="1093" spans="1:23" ht="19">
      <c r="A1093" s="88">
        <v>91</v>
      </c>
      <c r="B1093" s="118">
        <v>0.21134017453962795</v>
      </c>
      <c r="C1093" s="118">
        <v>0.53757853950649848</v>
      </c>
      <c r="D1093" s="118">
        <v>0.73094685516659874</v>
      </c>
      <c r="E1093" s="118">
        <v>8.9520808655993545E-2</v>
      </c>
      <c r="F1093" s="118">
        <v>0.21018220991093362</v>
      </c>
      <c r="G1093" s="118">
        <v>0.61968400200803964</v>
      </c>
      <c r="H1093" s="118">
        <v>0.27747320076093795</v>
      </c>
      <c r="I1093" s="118">
        <v>0.48705972433932221</v>
      </c>
      <c r="J1093" s="118">
        <v>0.14054511553029658</v>
      </c>
      <c r="K1093" s="51">
        <v>0.13584958243233136</v>
      </c>
      <c r="M1093" s="44">
        <v>91</v>
      </c>
      <c r="N1093" s="118" cm="1">
        <f t="array" ref="N1093:W1093">(TRANSPOSE(MMULT(幕後結果!$AB$37:$AK$46, TRANSPOSE(N92:W92))))</f>
        <v>7.133919956893725E-2</v>
      </c>
      <c r="O1093" s="118">
        <v>-0.80949029694457397</v>
      </c>
      <c r="P1093" s="118">
        <v>0.2245506559346036</v>
      </c>
      <c r="Q1093" s="118">
        <v>-0.97544123610316769</v>
      </c>
      <c r="R1093" s="118">
        <v>-0.35169821246013278</v>
      </c>
      <c r="S1093" s="118">
        <v>-2.2272227130883229</v>
      </c>
      <c r="T1093" s="118">
        <v>0.39148169600885996</v>
      </c>
      <c r="U1093" s="118">
        <v>-1.0612306702449346</v>
      </c>
      <c r="V1093" s="118">
        <v>0.25939453015587244</v>
      </c>
      <c r="W1093" s="43">
        <v>-3.5780028632958344E-3</v>
      </c>
    </row>
    <row r="1094" spans="1:23" ht="19">
      <c r="A1094" s="88">
        <v>92</v>
      </c>
      <c r="B1094" s="118">
        <v>0.15115456137088112</v>
      </c>
      <c r="C1094" s="118">
        <v>8.0661717306902858E-2</v>
      </c>
      <c r="D1094" s="118">
        <v>0.95369458704772248</v>
      </c>
      <c r="E1094" s="118">
        <v>0.55697642799395508</v>
      </c>
      <c r="F1094" s="118">
        <v>0.49306312701581079</v>
      </c>
      <c r="G1094" s="118">
        <v>0.16971416242151771</v>
      </c>
      <c r="H1094" s="118">
        <v>0.59057154523261879</v>
      </c>
      <c r="I1094" s="118">
        <v>0.86160519089262455</v>
      </c>
      <c r="J1094" s="118">
        <v>0.28416440682162536</v>
      </c>
      <c r="K1094" s="51">
        <v>0.50670284243470887</v>
      </c>
      <c r="M1094" s="44">
        <v>92</v>
      </c>
      <c r="N1094" s="118" cm="1">
        <f t="array" ref="N1094:W1094">(TRANSPOSE(MMULT(幕後結果!$AB$37:$AK$46, TRANSPOSE(N93:W93))))</f>
        <v>-1.0037180426703618</v>
      </c>
      <c r="O1094" s="118">
        <v>-0.21769246880816076</v>
      </c>
      <c r="P1094" s="118">
        <v>0.49198702609749762</v>
      </c>
      <c r="Q1094" s="118">
        <v>0.26274277116631173</v>
      </c>
      <c r="R1094" s="118">
        <v>4.4739357714964845E-2</v>
      </c>
      <c r="S1094" s="118">
        <v>0.6587010160964103</v>
      </c>
      <c r="T1094" s="118">
        <v>-0.808736985978048</v>
      </c>
      <c r="U1094" s="118">
        <v>0.65802181394871684</v>
      </c>
      <c r="V1094" s="118">
        <v>-0.64603485867920429</v>
      </c>
      <c r="W1094" s="43">
        <v>0.56590592376296145</v>
      </c>
    </row>
    <row r="1095" spans="1:23" ht="19">
      <c r="A1095" s="88">
        <v>93</v>
      </c>
      <c r="B1095" s="118">
        <v>0.27221448302829154</v>
      </c>
      <c r="C1095" s="118">
        <v>0.889725571994056</v>
      </c>
      <c r="D1095" s="118">
        <v>0.74876911550088487</v>
      </c>
      <c r="E1095" s="118">
        <v>0.59095165431677121</v>
      </c>
      <c r="F1095" s="118">
        <v>0.24388230525100729</v>
      </c>
      <c r="G1095" s="118">
        <v>0.6842733060437487</v>
      </c>
      <c r="H1095" s="118">
        <v>0.95590472239126201</v>
      </c>
      <c r="I1095" s="118">
        <v>0.40029735743073624</v>
      </c>
      <c r="J1095" s="118">
        <v>0.3017704507779011</v>
      </c>
      <c r="K1095" s="51">
        <v>0.59284837296007198</v>
      </c>
      <c r="M1095" s="44">
        <v>93</v>
      </c>
      <c r="N1095" s="118" cm="1">
        <f t="array" ref="N1095:W1095">(TRANSPOSE(MMULT(幕後結果!$AB$37:$AK$46, TRANSPOSE(N94:W94))))</f>
        <v>1.090479209780717</v>
      </c>
      <c r="O1095" s="118">
        <v>-1.5925421698016979</v>
      </c>
      <c r="P1095" s="118">
        <v>-1.022133731016809</v>
      </c>
      <c r="Q1095" s="118">
        <v>-1.0229233378349083</v>
      </c>
      <c r="R1095" s="118">
        <v>0.39633858407782696</v>
      </c>
      <c r="S1095" s="118">
        <v>1.0969830385520387</v>
      </c>
      <c r="T1095" s="118">
        <v>-1.1578323951322762</v>
      </c>
      <c r="U1095" s="118">
        <v>0.5822207557561937</v>
      </c>
      <c r="V1095" s="118">
        <v>-0.34202378651987386</v>
      </c>
      <c r="W1095" s="43">
        <v>1.2679763221289295</v>
      </c>
    </row>
    <row r="1096" spans="1:23" ht="19">
      <c r="A1096" s="88">
        <v>94</v>
      </c>
      <c r="B1096" s="118">
        <v>0.92571723015510154</v>
      </c>
      <c r="C1096" s="118">
        <v>1.2382447641182237E-2</v>
      </c>
      <c r="D1096" s="118">
        <v>0.79919737349427944</v>
      </c>
      <c r="E1096" s="118">
        <v>0.29993449446044251</v>
      </c>
      <c r="F1096" s="118">
        <v>0.32468346450568419</v>
      </c>
      <c r="G1096" s="118">
        <v>0.93519203287268393</v>
      </c>
      <c r="H1096" s="118">
        <v>0.41219695431277015</v>
      </c>
      <c r="I1096" s="118">
        <v>0.8867592514487399</v>
      </c>
      <c r="J1096" s="118">
        <v>0.56037183359744192</v>
      </c>
      <c r="K1096" s="51">
        <v>0.82605541684455774</v>
      </c>
      <c r="M1096" s="44">
        <v>94</v>
      </c>
      <c r="N1096" s="118" cm="1">
        <f t="array" ref="N1096:W1096">(TRANSPOSE(MMULT(幕後結果!$AB$37:$AK$46, TRANSPOSE(N95:W95))))</f>
        <v>0.28119653406209988</v>
      </c>
      <c r="O1096" s="118">
        <v>-0.29350380231297141</v>
      </c>
      <c r="P1096" s="118">
        <v>-0.55999934444407207</v>
      </c>
      <c r="Q1096" s="118">
        <v>0.84907538893560663</v>
      </c>
      <c r="R1096" s="118">
        <v>-0.87081893417087652</v>
      </c>
      <c r="S1096" s="118">
        <v>0.65311310730764116</v>
      </c>
      <c r="T1096" s="118">
        <v>0.33248000709777842</v>
      </c>
      <c r="U1096" s="118">
        <v>-1.3365008403563561</v>
      </c>
      <c r="V1096" s="118">
        <v>-1.0158259071907412</v>
      </c>
      <c r="W1096" s="43">
        <v>-1.4503430757091536</v>
      </c>
    </row>
    <row r="1097" spans="1:23" ht="19">
      <c r="A1097" s="88">
        <v>95</v>
      </c>
      <c r="B1097" s="118">
        <v>0.24584810762353082</v>
      </c>
      <c r="C1097" s="118">
        <v>0.62148775719593297</v>
      </c>
      <c r="D1097" s="118">
        <v>0.58473523244179959</v>
      </c>
      <c r="E1097" s="118">
        <v>0.93219085293408277</v>
      </c>
      <c r="F1097" s="118">
        <v>0.27960400291863508</v>
      </c>
      <c r="G1097" s="118">
        <v>0.38456749417652336</v>
      </c>
      <c r="H1097" s="118">
        <v>0.64886302413346564</v>
      </c>
      <c r="I1097" s="118">
        <v>0.73384100967224075</v>
      </c>
      <c r="J1097" s="118">
        <v>8.2812779921040081E-2</v>
      </c>
      <c r="K1097" s="51">
        <v>0.49623838949220378</v>
      </c>
      <c r="M1097" s="44">
        <v>95</v>
      </c>
      <c r="N1097" s="118" cm="1">
        <f t="array" ref="N1097:W1097">(TRANSPOSE(MMULT(幕後結果!$AB$37:$AK$46, TRANSPOSE(N96:W96))))</f>
        <v>0.99633628368438665</v>
      </c>
      <c r="O1097" s="118">
        <v>-0.35229221137663502</v>
      </c>
      <c r="P1097" s="118">
        <v>1.4857406428538471</v>
      </c>
      <c r="Q1097" s="118">
        <v>-1.0096418079643585</v>
      </c>
      <c r="R1097" s="118">
        <v>-1.1654636292924763</v>
      </c>
      <c r="S1097" s="118">
        <v>-1.1986216003941914</v>
      </c>
      <c r="T1097" s="118">
        <v>1.5781334830144123</v>
      </c>
      <c r="U1097" s="118">
        <v>-0.67043549979823236</v>
      </c>
      <c r="V1097" s="118">
        <v>8.6717301901936938E-2</v>
      </c>
      <c r="W1097" s="43">
        <v>0.82979908923615897</v>
      </c>
    </row>
    <row r="1098" spans="1:23" ht="19">
      <c r="A1098" s="88">
        <v>96</v>
      </c>
      <c r="B1098" s="118">
        <v>0.48556278127922514</v>
      </c>
      <c r="C1098" s="118">
        <v>0.81674024442754733</v>
      </c>
      <c r="D1098" s="118">
        <v>0.84774351790401647</v>
      </c>
      <c r="E1098" s="118">
        <v>0.37496086721113531</v>
      </c>
      <c r="F1098" s="118">
        <v>0.23598874929300595</v>
      </c>
      <c r="G1098" s="118">
        <v>0.34127387606738169</v>
      </c>
      <c r="H1098" s="118">
        <v>0.78287439264175851</v>
      </c>
      <c r="I1098" s="118">
        <v>5.7000405502620533E-2</v>
      </c>
      <c r="J1098" s="118">
        <v>0.89776413979026848</v>
      </c>
      <c r="K1098" s="51">
        <v>0.21327084872388014</v>
      </c>
      <c r="M1098" s="44">
        <v>96</v>
      </c>
      <c r="N1098" s="118" cm="1">
        <f t="array" ref="N1098:W1098">(TRANSPOSE(MMULT(幕後結果!$AB$37:$AK$46, TRANSPOSE(N97:W97))))</f>
        <v>0.34864158246606397</v>
      </c>
      <c r="O1098" s="118">
        <v>-0.40821327788674833</v>
      </c>
      <c r="P1098" s="118">
        <v>0.1097320295727911</v>
      </c>
      <c r="Q1098" s="118">
        <v>-1.3498594096417278</v>
      </c>
      <c r="R1098" s="118">
        <v>0.65897242986305604</v>
      </c>
      <c r="S1098" s="118">
        <v>0.5598396878892048</v>
      </c>
      <c r="T1098" s="118">
        <v>-0.76447831849811365</v>
      </c>
      <c r="U1098" s="118">
        <v>-0.41905707467478653</v>
      </c>
      <c r="V1098" s="118">
        <v>-0.1132586741707324</v>
      </c>
      <c r="W1098" s="43">
        <v>-4.6063395453795265E-2</v>
      </c>
    </row>
    <row r="1099" spans="1:23" ht="19">
      <c r="A1099" s="88">
        <v>97</v>
      </c>
      <c r="B1099" s="118">
        <v>0.37602703668188941</v>
      </c>
      <c r="C1099" s="118">
        <v>0.17860009030226176</v>
      </c>
      <c r="D1099" s="118">
        <v>0.70346818228710717</v>
      </c>
      <c r="E1099" s="118">
        <v>0.80349042946635141</v>
      </c>
      <c r="F1099" s="118">
        <v>0.37939255468690547</v>
      </c>
      <c r="G1099" s="118">
        <v>0.52448884642625382</v>
      </c>
      <c r="H1099" s="118">
        <v>0.5225508478241998</v>
      </c>
      <c r="I1099" s="118">
        <v>0.79405735374559105</v>
      </c>
      <c r="J1099" s="118">
        <v>0.45933526224207677</v>
      </c>
      <c r="K1099" s="51">
        <v>0.25499238114241374</v>
      </c>
      <c r="M1099" s="44">
        <v>97</v>
      </c>
      <c r="N1099" s="118" cm="1">
        <f t="array" ref="N1099:W1099">(TRANSPOSE(MMULT(幕後結果!$AB$37:$AK$46, TRANSPOSE(N98:W98))))</f>
        <v>-1.3349171281451206</v>
      </c>
      <c r="O1099" s="118">
        <v>1.3203535531034525</v>
      </c>
      <c r="P1099" s="118">
        <v>-0.44506247908209651</v>
      </c>
      <c r="Q1099" s="118">
        <v>0.25816267184747244</v>
      </c>
      <c r="R1099" s="118">
        <v>0.22979662027507525</v>
      </c>
      <c r="S1099" s="118">
        <v>-0.54321503709833374</v>
      </c>
      <c r="T1099" s="118">
        <v>-0.27664731352743294</v>
      </c>
      <c r="U1099" s="118">
        <v>-0.54941445150353752</v>
      </c>
      <c r="V1099" s="118">
        <v>-0.81783924879047498</v>
      </c>
      <c r="W1099" s="43">
        <v>-6.4103865998523801E-2</v>
      </c>
    </row>
    <row r="1100" spans="1:23" ht="19">
      <c r="A1100" s="88">
        <v>98</v>
      </c>
      <c r="B1100" s="118">
        <v>0.10646303015060865</v>
      </c>
      <c r="C1100" s="118">
        <v>0.847920558338908</v>
      </c>
      <c r="D1100" s="118">
        <v>0.8530599948967772</v>
      </c>
      <c r="E1100" s="118">
        <v>0.82414702834395448</v>
      </c>
      <c r="F1100" s="118">
        <v>0.53849124315390284</v>
      </c>
      <c r="G1100" s="118">
        <v>0.88500599837206773</v>
      </c>
      <c r="H1100" s="118">
        <v>0.30150514271842921</v>
      </c>
      <c r="I1100" s="118">
        <v>0.30262177884593466</v>
      </c>
      <c r="J1100" s="118">
        <v>0.42776582672858021</v>
      </c>
      <c r="K1100" s="51">
        <v>0.44861868214500045</v>
      </c>
      <c r="M1100" s="44">
        <v>98</v>
      </c>
      <c r="N1100" s="118" cm="1">
        <f t="array" ref="N1100:W1100">(TRANSPOSE(MMULT(幕後結果!$AB$37:$AK$46, TRANSPOSE(N99:W99))))</f>
        <v>1.5669922882851794</v>
      </c>
      <c r="O1100" s="118">
        <v>0.40406940095945926</v>
      </c>
      <c r="P1100" s="118">
        <v>0.23488091611141454</v>
      </c>
      <c r="Q1100" s="118">
        <v>0.57261218366531708</v>
      </c>
      <c r="R1100" s="118">
        <v>-0.4496729136757614</v>
      </c>
      <c r="S1100" s="118">
        <v>-0.71826759981861543</v>
      </c>
      <c r="T1100" s="118">
        <v>2.4809771579011155</v>
      </c>
      <c r="U1100" s="118">
        <v>-1.1186364760403382</v>
      </c>
      <c r="V1100" s="118">
        <v>-0.27971104141260184</v>
      </c>
      <c r="W1100" s="43">
        <v>0.17391480458967595</v>
      </c>
    </row>
    <row r="1101" spans="1:23" ht="19">
      <c r="A1101" s="88">
        <v>99</v>
      </c>
      <c r="B1101" s="118">
        <v>6.3887311760308929E-3</v>
      </c>
      <c r="C1101" s="118">
        <v>0.62424064792339617</v>
      </c>
      <c r="D1101" s="118">
        <v>7.3768990222740083E-2</v>
      </c>
      <c r="E1101" s="118">
        <v>0.90045329418175468</v>
      </c>
      <c r="F1101" s="118">
        <v>0.94326435266388509</v>
      </c>
      <c r="G1101" s="118">
        <v>0.30899768352226564</v>
      </c>
      <c r="H1101" s="118">
        <v>0.13162942761448426</v>
      </c>
      <c r="I1101" s="118">
        <v>0.54316164659525801</v>
      </c>
      <c r="J1101" s="118">
        <v>0.14629260961961021</v>
      </c>
      <c r="K1101" s="51">
        <v>0.28743769336642999</v>
      </c>
      <c r="M1101" s="44">
        <v>99</v>
      </c>
      <c r="N1101" s="118" cm="1">
        <f t="array" ref="N1101:W1101">(TRANSPOSE(MMULT(幕後結果!$AB$37:$AK$46, TRANSPOSE(N100:W100))))</f>
        <v>-1.1947686179785861</v>
      </c>
      <c r="O1101" s="118">
        <v>-1.0531080048818868</v>
      </c>
      <c r="P1101" s="118">
        <v>-0.51266816036723073</v>
      </c>
      <c r="Q1101" s="118">
        <v>-0.88954335075938662</v>
      </c>
      <c r="R1101" s="118">
        <v>-1.511408244449217</v>
      </c>
      <c r="S1101" s="118">
        <v>-0.95445570271711189</v>
      </c>
      <c r="T1101" s="118">
        <v>-0.20049177422631048</v>
      </c>
      <c r="U1101" s="118">
        <v>-2.0561239968732479</v>
      </c>
      <c r="V1101" s="118">
        <v>-0.82970422199676364</v>
      </c>
      <c r="W1101" s="43">
        <v>-1.2688505244637409</v>
      </c>
    </row>
    <row r="1102" spans="1:23" ht="19">
      <c r="A1102" s="88">
        <v>100</v>
      </c>
      <c r="B1102" s="118">
        <v>0.86144385711900795</v>
      </c>
      <c r="C1102" s="118">
        <v>0.20593075776735392</v>
      </c>
      <c r="D1102" s="118">
        <v>0.28225903673927633</v>
      </c>
      <c r="E1102" s="118">
        <v>0.78964063594457845</v>
      </c>
      <c r="F1102" s="118">
        <v>0.91297693821524728</v>
      </c>
      <c r="G1102" s="118">
        <v>0.74094576871517992</v>
      </c>
      <c r="H1102" s="118">
        <v>0.33299089935701898</v>
      </c>
      <c r="I1102" s="118">
        <v>0.92091596623258565</v>
      </c>
      <c r="J1102" s="118">
        <v>9.2259828085624163E-2</v>
      </c>
      <c r="K1102" s="51">
        <v>0.95953032307659814</v>
      </c>
      <c r="M1102" s="44">
        <v>100</v>
      </c>
      <c r="N1102" s="118" cm="1">
        <f t="array" ref="N1102:W1102">(TRANSPOSE(MMULT(幕後結果!$AB$37:$AK$46, TRANSPOSE(N101:W101))))</f>
        <v>-1.6283366858390131</v>
      </c>
      <c r="O1102" s="118">
        <v>1.3322493886830717</v>
      </c>
      <c r="P1102" s="118">
        <v>-0.90124420934302918</v>
      </c>
      <c r="Q1102" s="118">
        <v>-2.1926966998786823E-2</v>
      </c>
      <c r="R1102" s="118">
        <v>0.18230090744198013</v>
      </c>
      <c r="S1102" s="118">
        <v>0.82131181003043352</v>
      </c>
      <c r="T1102" s="118">
        <v>-0.81889874979199151</v>
      </c>
      <c r="U1102" s="118">
        <v>1.6203825003040233</v>
      </c>
      <c r="V1102" s="118">
        <v>-0.53910606279642825</v>
      </c>
      <c r="W1102" s="43">
        <v>-1.9313199644821448</v>
      </c>
    </row>
    <row r="1103" spans="1:23" ht="19">
      <c r="A1103" s="88">
        <v>101</v>
      </c>
      <c r="B1103" s="118">
        <v>0.32366058395434272</v>
      </c>
      <c r="C1103" s="118">
        <v>0.40937820768452426</v>
      </c>
      <c r="D1103" s="118">
        <v>0.75818524740741844</v>
      </c>
      <c r="E1103" s="118">
        <v>0.41591459259747277</v>
      </c>
      <c r="F1103" s="118">
        <v>0.34015921180875086</v>
      </c>
      <c r="G1103" s="118">
        <v>0.77438162542899014</v>
      </c>
      <c r="H1103" s="118">
        <v>2.4934415265599252E-2</v>
      </c>
      <c r="I1103" s="118">
        <v>0.44060197801214174</v>
      </c>
      <c r="J1103" s="118">
        <v>0.27333407462891857</v>
      </c>
      <c r="K1103" s="51">
        <v>0.93881175206001499</v>
      </c>
      <c r="M1103" s="44">
        <v>101</v>
      </c>
      <c r="N1103" s="118" cm="1">
        <f t="array" ref="N1103:W1103">(TRANSPOSE(MMULT(幕後結果!$AB$37:$AK$46, TRANSPOSE(N102:W102))))</f>
        <v>-0.58917397016786321</v>
      </c>
      <c r="O1103" s="118">
        <v>-0.18729095248068145</v>
      </c>
      <c r="P1103" s="118">
        <v>-0.80649398343099132</v>
      </c>
      <c r="Q1103" s="118">
        <v>-0.47659754391131337</v>
      </c>
      <c r="R1103" s="118">
        <v>-1.8727755131684185</v>
      </c>
      <c r="S1103" s="118">
        <v>-1.1739719408507239</v>
      </c>
      <c r="T1103" s="118">
        <v>-1.2139635219213689</v>
      </c>
      <c r="U1103" s="118">
        <v>-1.7456395329962593</v>
      </c>
      <c r="V1103" s="118">
        <v>-1.6297089047519069</v>
      </c>
      <c r="W1103" s="43">
        <v>-0.83264565508095201</v>
      </c>
    </row>
    <row r="1104" spans="1:23" ht="19">
      <c r="A1104" s="88">
        <v>102</v>
      </c>
      <c r="B1104" s="118">
        <v>0.12942237300207871</v>
      </c>
      <c r="C1104" s="118">
        <v>0.19807806349277612</v>
      </c>
      <c r="D1104" s="118">
        <v>0.69785435833320553</v>
      </c>
      <c r="E1104" s="118">
        <v>0.96241511700100446</v>
      </c>
      <c r="F1104" s="118">
        <v>0.63316443368517472</v>
      </c>
      <c r="G1104" s="118">
        <v>0.18668332423113765</v>
      </c>
      <c r="H1104" s="118">
        <v>0.28985074240719788</v>
      </c>
      <c r="I1104" s="118">
        <v>0.52231467079440352</v>
      </c>
      <c r="J1104" s="118">
        <v>0.66014659289440036</v>
      </c>
      <c r="K1104" s="51">
        <v>0.22173915007685041</v>
      </c>
      <c r="M1104" s="44">
        <v>102</v>
      </c>
      <c r="N1104" s="118" cm="1">
        <f t="array" ref="N1104:W1104">(TRANSPOSE(MMULT(幕後結果!$AB$37:$AK$46, TRANSPOSE(N103:W103))))</f>
        <v>-0.10010886987464947</v>
      </c>
      <c r="O1104" s="118">
        <v>-0.66032093662689539</v>
      </c>
      <c r="P1104" s="118">
        <v>-1.9286580031150695</v>
      </c>
      <c r="Q1104" s="118">
        <v>-0.22644766626103638</v>
      </c>
      <c r="R1104" s="118">
        <v>-0.46393695518891109</v>
      </c>
      <c r="S1104" s="118">
        <v>0.62710877629680573</v>
      </c>
      <c r="T1104" s="118">
        <v>0.18735407084367456</v>
      </c>
      <c r="U1104" s="118">
        <v>-1.481726131116917</v>
      </c>
      <c r="V1104" s="118">
        <v>-0.12383795574637524</v>
      </c>
      <c r="W1104" s="43">
        <v>1.3226366606043494</v>
      </c>
    </row>
    <row r="1105" spans="1:23" ht="19">
      <c r="A1105" s="88">
        <v>103</v>
      </c>
      <c r="B1105" s="118">
        <v>0.55981080723512511</v>
      </c>
      <c r="C1105" s="118">
        <v>0.30437694799244297</v>
      </c>
      <c r="D1105" s="118">
        <v>0.57653305718711989</v>
      </c>
      <c r="E1105" s="118">
        <v>0.76836715449137882</v>
      </c>
      <c r="F1105" s="118">
        <v>0.76309936791061928</v>
      </c>
      <c r="G1105" s="118">
        <v>0.88208497338787595</v>
      </c>
      <c r="H1105" s="118">
        <v>0.13352280614539747</v>
      </c>
      <c r="I1105" s="118">
        <v>0.19751813080574254</v>
      </c>
      <c r="J1105" s="118">
        <v>0.41196874486062263</v>
      </c>
      <c r="K1105" s="51">
        <v>0.41494843378525847</v>
      </c>
      <c r="M1105" s="44">
        <v>103</v>
      </c>
      <c r="N1105" s="118" cm="1">
        <f t="array" ref="N1105:W1105">(TRANSPOSE(MMULT(幕後結果!$AB$37:$AK$46, TRANSPOSE(N104:W104))))</f>
        <v>0.34841535458274359</v>
      </c>
      <c r="O1105" s="118">
        <v>-0.93667523390324359</v>
      </c>
      <c r="P1105" s="118">
        <v>-1.2492848906996108</v>
      </c>
      <c r="Q1105" s="118">
        <v>-1.4281438403628659</v>
      </c>
      <c r="R1105" s="118">
        <v>0.12455292400544557</v>
      </c>
      <c r="S1105" s="118">
        <v>-1.1860161755889438</v>
      </c>
      <c r="T1105" s="118">
        <v>1.2016734882799169</v>
      </c>
      <c r="U1105" s="118">
        <v>-1.9719020794922537</v>
      </c>
      <c r="V1105" s="118">
        <v>-1.1365408947459592</v>
      </c>
      <c r="W1105" s="43">
        <v>-2.5833757175955636</v>
      </c>
    </row>
    <row r="1106" spans="1:23" ht="19">
      <c r="A1106" s="88">
        <v>104</v>
      </c>
      <c r="B1106" s="118">
        <v>0.23820177956579491</v>
      </c>
      <c r="C1106" s="118">
        <v>0.72665495931670554</v>
      </c>
      <c r="D1106" s="118">
        <v>0.14858933134506347</v>
      </c>
      <c r="E1106" s="118">
        <v>0.68441287359015712</v>
      </c>
      <c r="F1106" s="118">
        <v>0.38566116889856494</v>
      </c>
      <c r="G1106" s="118">
        <v>0.51206150481834944</v>
      </c>
      <c r="H1106" s="118">
        <v>0.60284101876224727</v>
      </c>
      <c r="I1106" s="118">
        <v>0.42733014186057572</v>
      </c>
      <c r="J1106" s="118">
        <v>0.38124615371093795</v>
      </c>
      <c r="K1106" s="51">
        <v>0.56737107009083299</v>
      </c>
      <c r="M1106" s="44">
        <v>104</v>
      </c>
      <c r="N1106" s="118" cm="1">
        <f t="array" ref="N1106:W1106">(TRANSPOSE(MMULT(幕後結果!$AB$37:$AK$46, TRANSPOSE(N105:W105))))</f>
        <v>4.702976578261378E-2</v>
      </c>
      <c r="O1106" s="118">
        <v>-0.52613380840052992</v>
      </c>
      <c r="P1106" s="118">
        <v>0.66398489918113768</v>
      </c>
      <c r="Q1106" s="118">
        <v>-0.42483472156883095</v>
      </c>
      <c r="R1106" s="118">
        <v>0.81971194766175848</v>
      </c>
      <c r="S1106" s="118">
        <v>-1.3328615037509444</v>
      </c>
      <c r="T1106" s="118">
        <v>-0.68146120952363032</v>
      </c>
      <c r="U1106" s="118">
        <v>-0.6003199436460761</v>
      </c>
      <c r="V1106" s="118">
        <v>0.27509470438282779</v>
      </c>
      <c r="W1106" s="43">
        <v>-0.21017185980573913</v>
      </c>
    </row>
    <row r="1107" spans="1:23" ht="19">
      <c r="A1107" s="88">
        <v>105</v>
      </c>
      <c r="B1107" s="118">
        <v>2.3383997404215595E-2</v>
      </c>
      <c r="C1107" s="118">
        <v>0.70372812945138019</v>
      </c>
      <c r="D1107" s="118">
        <v>0.54834189285716528</v>
      </c>
      <c r="E1107" s="118">
        <v>0.7268537121718277</v>
      </c>
      <c r="F1107" s="118">
        <v>0.17036439777580847</v>
      </c>
      <c r="G1107" s="118">
        <v>0.6215706116457278</v>
      </c>
      <c r="H1107" s="118">
        <v>0.39916029560071054</v>
      </c>
      <c r="I1107" s="118">
        <v>0.52477544493349204</v>
      </c>
      <c r="J1107" s="118">
        <v>0.40809486497640934</v>
      </c>
      <c r="K1107" s="51">
        <v>0.15909572959018092</v>
      </c>
      <c r="M1107" s="44">
        <v>105</v>
      </c>
      <c r="N1107" s="118" cm="1">
        <f t="array" ref="N1107:W1107">(TRANSPOSE(MMULT(幕後結果!$AB$37:$AK$46, TRANSPOSE(N106:W106))))</f>
        <v>-1.9676748658448883E-2</v>
      </c>
      <c r="O1107" s="118">
        <v>-0.33750436425046498</v>
      </c>
      <c r="P1107" s="118">
        <v>-1.8960684329117687</v>
      </c>
      <c r="Q1107" s="118">
        <v>0.19116410706484721</v>
      </c>
      <c r="R1107" s="118">
        <v>0.44554078428252164</v>
      </c>
      <c r="S1107" s="118">
        <v>-0.32434958283860371</v>
      </c>
      <c r="T1107" s="118">
        <v>-1.3045461932880038</v>
      </c>
      <c r="U1107" s="118">
        <v>0.75234551956686524</v>
      </c>
      <c r="V1107" s="118">
        <v>0.35558280149497179</v>
      </c>
      <c r="W1107" s="43">
        <v>0.42112670383752987</v>
      </c>
    </row>
    <row r="1108" spans="1:23" ht="19">
      <c r="A1108" s="88">
        <v>106</v>
      </c>
      <c r="B1108" s="118">
        <v>0.63357126089415683</v>
      </c>
      <c r="C1108" s="118">
        <v>0.4301656285990918</v>
      </c>
      <c r="D1108" s="118">
        <v>0.36673355753599468</v>
      </c>
      <c r="E1108" s="118">
        <v>6.6707600836291236E-2</v>
      </c>
      <c r="F1108" s="118">
        <v>0.6127188496148579</v>
      </c>
      <c r="G1108" s="118">
        <v>6.515990849391895E-2</v>
      </c>
      <c r="H1108" s="118">
        <v>4.2784224235601576E-2</v>
      </c>
      <c r="I1108" s="118">
        <v>0.25972641587307788</v>
      </c>
      <c r="J1108" s="118">
        <v>0.87732561354483396</v>
      </c>
      <c r="K1108" s="51">
        <v>0.61584547006673751</v>
      </c>
      <c r="M1108" s="44">
        <v>106</v>
      </c>
      <c r="N1108" s="118" cm="1">
        <f t="array" ref="N1108:W1108">(TRANSPOSE(MMULT(幕後結果!$AB$37:$AK$46, TRANSPOSE(N107:W107))))</f>
        <v>0.22459302854949134</v>
      </c>
      <c r="O1108" s="118">
        <v>-1.3761154534384523</v>
      </c>
      <c r="P1108" s="118">
        <v>-1.1444366032872588</v>
      </c>
      <c r="Q1108" s="118">
        <v>-0.66626661512576302</v>
      </c>
      <c r="R1108" s="118">
        <v>0.19330490676939549</v>
      </c>
      <c r="S1108" s="118">
        <v>-0.8473741850815899</v>
      </c>
      <c r="T1108" s="118">
        <v>-1.0189003836092667</v>
      </c>
      <c r="U1108" s="118">
        <v>-0.47012903563080588</v>
      </c>
      <c r="V1108" s="118">
        <v>-0.59840761990367586</v>
      </c>
      <c r="W1108" s="43">
        <v>-0.52020678916285479</v>
      </c>
    </row>
    <row r="1109" spans="1:23" ht="19">
      <c r="A1109" s="88">
        <v>107</v>
      </c>
      <c r="B1109" s="118">
        <v>0.84883875099504724</v>
      </c>
      <c r="C1109" s="118">
        <v>3.7199236845758987E-2</v>
      </c>
      <c r="D1109" s="118">
        <v>0.41361253299453327</v>
      </c>
      <c r="E1109" s="118">
        <v>0.65054508463849081</v>
      </c>
      <c r="F1109" s="118">
        <v>0.26620558199780842</v>
      </c>
      <c r="G1109" s="118">
        <v>0.39399275086692676</v>
      </c>
      <c r="H1109" s="118">
        <v>0.91007354240790361</v>
      </c>
      <c r="I1109" s="118">
        <v>0.88030009062536596</v>
      </c>
      <c r="J1109" s="118">
        <v>0.52357261320982862</v>
      </c>
      <c r="K1109" s="51">
        <v>0.18359895537728255</v>
      </c>
      <c r="M1109" s="44">
        <v>107</v>
      </c>
      <c r="N1109" s="118" cm="1">
        <f t="array" ref="N1109:W1109">(TRANSPOSE(MMULT(幕後結果!$AB$37:$AK$46, TRANSPOSE(N108:W108))))</f>
        <v>-0.81020919382843926</v>
      </c>
      <c r="O1109" s="118">
        <v>1.2806490410361637</v>
      </c>
      <c r="P1109" s="118">
        <v>-7.5178712737924966E-2</v>
      </c>
      <c r="Q1109" s="118">
        <v>0.7687732114252176</v>
      </c>
      <c r="R1109" s="118">
        <v>-0.85048541515420206</v>
      </c>
      <c r="S1109" s="118">
        <v>-1.5274333401934539</v>
      </c>
      <c r="T1109" s="118">
        <v>-2.0719341512965097</v>
      </c>
      <c r="U1109" s="118">
        <v>0.48655224410082093</v>
      </c>
      <c r="V1109" s="118">
        <v>-1.2172416334264509</v>
      </c>
      <c r="W1109" s="43">
        <v>-0.34992896436948917</v>
      </c>
    </row>
    <row r="1110" spans="1:23" ht="19">
      <c r="A1110" s="88">
        <v>108</v>
      </c>
      <c r="B1110" s="118">
        <v>0.20646400626619732</v>
      </c>
      <c r="C1110" s="118">
        <v>0.40491399679543916</v>
      </c>
      <c r="D1110" s="118">
        <v>0.37883923851939549</v>
      </c>
      <c r="E1110" s="118">
        <v>0.81370983038823419</v>
      </c>
      <c r="F1110" s="118">
        <v>0.44080435418064834</v>
      </c>
      <c r="G1110" s="118">
        <v>0.20338121579066581</v>
      </c>
      <c r="H1110" s="118">
        <v>0.81396279226700763</v>
      </c>
      <c r="I1110" s="118">
        <v>0.7646671981676767</v>
      </c>
      <c r="J1110" s="118">
        <v>0.31725708211592751</v>
      </c>
      <c r="K1110" s="51">
        <v>0.96374528415252425</v>
      </c>
      <c r="M1110" s="44">
        <v>108</v>
      </c>
      <c r="N1110" s="118" cm="1">
        <f t="array" ref="N1110:W1110">(TRANSPOSE(MMULT(幕後結果!$AB$37:$AK$46, TRANSPOSE(N109:W109))))</f>
        <v>-0.13821530355530956</v>
      </c>
      <c r="O1110" s="118">
        <v>-0.67448770812604719</v>
      </c>
      <c r="P1110" s="118">
        <v>0.35921193365780696</v>
      </c>
      <c r="Q1110" s="118">
        <v>1.1438729212739704</v>
      </c>
      <c r="R1110" s="118">
        <v>7.0309268991564589E-2</v>
      </c>
      <c r="S1110" s="118">
        <v>0.76782769865914458</v>
      </c>
      <c r="T1110" s="118">
        <v>-0.93008893502169621</v>
      </c>
      <c r="U1110" s="118">
        <v>0.23859415324374153</v>
      </c>
      <c r="V1110" s="118">
        <v>0.62955356051429301</v>
      </c>
      <c r="W1110" s="43">
        <v>0.58380181577410939</v>
      </c>
    </row>
    <row r="1111" spans="1:23" ht="19">
      <c r="A1111" s="88">
        <v>109</v>
      </c>
      <c r="B1111" s="118">
        <v>0.90059323618305198</v>
      </c>
      <c r="C1111" s="118">
        <v>0.53390920934184005</v>
      </c>
      <c r="D1111" s="118">
        <v>9.7466500002475476E-2</v>
      </c>
      <c r="E1111" s="118">
        <v>2.7983422887580378E-2</v>
      </c>
      <c r="F1111" s="118">
        <v>0.89348238627323195</v>
      </c>
      <c r="G1111" s="118">
        <v>0.54601766267817831</v>
      </c>
      <c r="H1111" s="118">
        <v>0.15880769654552851</v>
      </c>
      <c r="I1111" s="118">
        <v>0.24747897443374356</v>
      </c>
      <c r="J1111" s="118">
        <v>0.69283969432901693</v>
      </c>
      <c r="K1111" s="51">
        <v>0.61627284030686291</v>
      </c>
      <c r="M1111" s="44">
        <v>109</v>
      </c>
      <c r="N1111" s="118" cm="1">
        <f t="array" ref="N1111:W1111">(TRANSPOSE(MMULT(幕後結果!$AB$37:$AK$46, TRANSPOSE(N110:W110))))</f>
        <v>-0.68428831099009724</v>
      </c>
      <c r="O1111" s="118">
        <v>-7.0675102515950286E-3</v>
      </c>
      <c r="P1111" s="118">
        <v>-0.39445993482313935</v>
      </c>
      <c r="Q1111" s="118">
        <v>-1.0870449824101169</v>
      </c>
      <c r="R1111" s="118">
        <v>0.29292687155833624</v>
      </c>
      <c r="S1111" s="118">
        <v>7.331853813810485E-2</v>
      </c>
      <c r="T1111" s="118">
        <v>-0.37255313849608412</v>
      </c>
      <c r="U1111" s="118">
        <v>1.3671323524939298</v>
      </c>
      <c r="V1111" s="118">
        <v>-0.83233394551191719</v>
      </c>
      <c r="W1111" s="43">
        <v>-1.4175966177727664</v>
      </c>
    </row>
    <row r="1112" spans="1:23" ht="19">
      <c r="A1112" s="88">
        <v>110</v>
      </c>
      <c r="B1112" s="118">
        <v>0.85166791478355153</v>
      </c>
      <c r="C1112" s="118">
        <v>2.0507379406671467E-2</v>
      </c>
      <c r="D1112" s="118">
        <v>0.70881514291486991</v>
      </c>
      <c r="E1112" s="118">
        <v>0.67213284957135766</v>
      </c>
      <c r="F1112" s="118">
        <v>0.16613251551799801</v>
      </c>
      <c r="G1112" s="118">
        <v>0.38277152602659137</v>
      </c>
      <c r="H1112" s="118">
        <v>0.95721644415216778</v>
      </c>
      <c r="I1112" s="118">
        <v>0.58260991890407232</v>
      </c>
      <c r="J1112" s="118">
        <v>0.66465031487559112</v>
      </c>
      <c r="K1112" s="51">
        <v>0.24876683759961193</v>
      </c>
      <c r="M1112" s="44">
        <v>110</v>
      </c>
      <c r="N1112" s="118" cm="1">
        <f t="array" ref="N1112:W1112">(TRANSPOSE(MMULT(幕後結果!$AB$37:$AK$46, TRANSPOSE(N111:W111))))</f>
        <v>-0.64401891007108913</v>
      </c>
      <c r="O1112" s="118">
        <v>-0.83634858429655468</v>
      </c>
      <c r="P1112" s="118">
        <v>-0.83438273142715902</v>
      </c>
      <c r="Q1112" s="118">
        <v>-0.16422990502303911</v>
      </c>
      <c r="R1112" s="118">
        <v>-0.61733819110792232</v>
      </c>
      <c r="S1112" s="118">
        <v>1.2341057904659536</v>
      </c>
      <c r="T1112" s="118">
        <v>-1.0967089209414695</v>
      </c>
      <c r="U1112" s="118">
        <v>-1.9870597066497155</v>
      </c>
      <c r="V1112" s="118">
        <v>-0.80682700391700279</v>
      </c>
      <c r="W1112" s="43">
        <v>-1.2418286027195569</v>
      </c>
    </row>
    <row r="1113" spans="1:23" ht="19">
      <c r="A1113" s="88">
        <v>111</v>
      </c>
      <c r="B1113" s="118">
        <v>0.4904864691762223</v>
      </c>
      <c r="C1113" s="118">
        <v>0.70915967922349021</v>
      </c>
      <c r="D1113" s="118">
        <v>0.6622840472940974</v>
      </c>
      <c r="E1113" s="118">
        <v>0.77863717295305013</v>
      </c>
      <c r="F1113" s="118">
        <v>0.17386803181551858</v>
      </c>
      <c r="G1113" s="118">
        <v>0.81790880190766768</v>
      </c>
      <c r="H1113" s="118">
        <v>0.80306691321149715</v>
      </c>
      <c r="I1113" s="118">
        <v>0.27022154070298843</v>
      </c>
      <c r="J1113" s="118">
        <v>0.5297394283733281</v>
      </c>
      <c r="K1113" s="51">
        <v>0.827608695416018</v>
      </c>
      <c r="M1113" s="44">
        <v>111</v>
      </c>
      <c r="N1113" s="118" cm="1">
        <f t="array" ref="N1113:W1113">(TRANSPOSE(MMULT(幕後結果!$AB$37:$AK$46, TRANSPOSE(N112:W112))))</f>
        <v>-5.0036964710663878E-2</v>
      </c>
      <c r="O1113" s="118">
        <v>-1.0717421243854273</v>
      </c>
      <c r="P1113" s="118">
        <v>-0.4154681855486092</v>
      </c>
      <c r="Q1113" s="118">
        <v>0.30993815536477937</v>
      </c>
      <c r="R1113" s="118">
        <v>0.52355848269292837</v>
      </c>
      <c r="S1113" s="118">
        <v>0.44674571500455673</v>
      </c>
      <c r="T1113" s="118">
        <v>0.26415070150370901</v>
      </c>
      <c r="U1113" s="118">
        <v>-1.2319891499023619</v>
      </c>
      <c r="V1113" s="118">
        <v>1.0315168567943607</v>
      </c>
      <c r="W1113" s="43">
        <v>-9.3274098872211997E-2</v>
      </c>
    </row>
    <row r="1114" spans="1:23" ht="19">
      <c r="A1114" s="88">
        <v>112</v>
      </c>
      <c r="B1114" s="118">
        <v>0.807655817246409</v>
      </c>
      <c r="C1114" s="118">
        <v>0.14551993083721104</v>
      </c>
      <c r="D1114" s="118">
        <v>0.61652277059309402</v>
      </c>
      <c r="E1114" s="118">
        <v>0.86738318094191724</v>
      </c>
      <c r="F1114" s="118">
        <v>0.54759159551193703</v>
      </c>
      <c r="G1114" s="118">
        <v>0.42603481127417586</v>
      </c>
      <c r="H1114" s="118">
        <v>0.99495306886618984</v>
      </c>
      <c r="I1114" s="118">
        <v>0.25366784972242717</v>
      </c>
      <c r="J1114" s="118">
        <v>0.65220010157717456</v>
      </c>
      <c r="K1114" s="51">
        <v>0.70368692206819849</v>
      </c>
      <c r="M1114" s="44">
        <v>112</v>
      </c>
      <c r="N1114" s="118" cm="1">
        <f t="array" ref="N1114:W1114">(TRANSPOSE(MMULT(幕後結果!$AB$37:$AK$46, TRANSPOSE(N113:W113))))</f>
        <v>-0.40396097977171336</v>
      </c>
      <c r="O1114" s="118">
        <v>4.6663175845189087E-2</v>
      </c>
      <c r="P1114" s="118">
        <v>-1.3646012914306727</v>
      </c>
      <c r="Q1114" s="118">
        <v>-0.847195345968772</v>
      </c>
      <c r="R1114" s="118">
        <v>-0.80154711297270231</v>
      </c>
      <c r="S1114" s="118">
        <v>-0.23714050064757702</v>
      </c>
      <c r="T1114" s="118">
        <v>0.43524185420299899</v>
      </c>
      <c r="U1114" s="118">
        <v>-0.78372631512261492</v>
      </c>
      <c r="V1114" s="118">
        <v>-0.15318535805749389</v>
      </c>
      <c r="W1114" s="43">
        <v>-0.81387643622392414</v>
      </c>
    </row>
    <row r="1115" spans="1:23" ht="19">
      <c r="A1115" s="88">
        <v>113</v>
      </c>
      <c r="B1115" s="118">
        <v>0.51000785605502119</v>
      </c>
      <c r="C1115" s="118">
        <v>0.67905023294583722</v>
      </c>
      <c r="D1115" s="118">
        <v>0.46115730545829092</v>
      </c>
      <c r="E1115" s="118">
        <v>0.91026161690005103</v>
      </c>
      <c r="F1115" s="118">
        <v>0.22057367271097705</v>
      </c>
      <c r="G1115" s="118">
        <v>0.89878720640414267</v>
      </c>
      <c r="H1115" s="118">
        <v>0.21637459836801365</v>
      </c>
      <c r="I1115" s="118">
        <v>0.61138988027100494</v>
      </c>
      <c r="J1115" s="118">
        <v>0.34582357770519745</v>
      </c>
      <c r="K1115" s="51">
        <v>0.58450806101878094</v>
      </c>
      <c r="M1115" s="44">
        <v>113</v>
      </c>
      <c r="N1115" s="118" cm="1">
        <f t="array" ref="N1115:W1115">(TRANSPOSE(MMULT(幕後結果!$AB$37:$AK$46, TRANSPOSE(N114:W114))))</f>
        <v>1.1112921511898157</v>
      </c>
      <c r="O1115" s="118">
        <v>0.77209230053179645</v>
      </c>
      <c r="P1115" s="118">
        <v>2.1422086034057664</v>
      </c>
      <c r="Q1115" s="118">
        <v>1.3700278949948606</v>
      </c>
      <c r="R1115" s="118">
        <v>0.73622908144978438</v>
      </c>
      <c r="S1115" s="118">
        <v>3.1482046850956902E-2</v>
      </c>
      <c r="T1115" s="118">
        <v>0.62050826055953112</v>
      </c>
      <c r="U1115" s="118">
        <v>1.328075561801654</v>
      </c>
      <c r="V1115" s="118">
        <v>0.36744103535645933</v>
      </c>
      <c r="W1115" s="43">
        <v>0.34255141131056821</v>
      </c>
    </row>
    <row r="1116" spans="1:23" ht="19">
      <c r="A1116" s="88">
        <v>114</v>
      </c>
      <c r="B1116" s="118">
        <v>0.78099549638938903</v>
      </c>
      <c r="C1116" s="118">
        <v>0.46193456728720239</v>
      </c>
      <c r="D1116" s="118">
        <v>0.84225328297038282</v>
      </c>
      <c r="E1116" s="118">
        <v>0.86952933507091124</v>
      </c>
      <c r="F1116" s="118">
        <v>0.59064217325186319</v>
      </c>
      <c r="G1116" s="118">
        <v>0.61831751095595511</v>
      </c>
      <c r="H1116" s="118">
        <v>4.8160517799672897E-2</v>
      </c>
      <c r="I1116" s="118">
        <v>0.15540958951845618</v>
      </c>
      <c r="J1116" s="118">
        <v>0.97655658866414985</v>
      </c>
      <c r="K1116" s="51">
        <v>0.35774919099324864</v>
      </c>
      <c r="M1116" s="44">
        <v>114</v>
      </c>
      <c r="N1116" s="118" cm="1">
        <f t="array" ref="N1116:W1116">(TRANSPOSE(MMULT(幕後結果!$AB$37:$AK$46, TRANSPOSE(N115:W115))))</f>
        <v>0.77895569156510902</v>
      </c>
      <c r="O1116" s="118">
        <v>-0.8410079383305511</v>
      </c>
      <c r="P1116" s="118">
        <v>0.31574814388827432</v>
      </c>
      <c r="Q1116" s="118">
        <v>-1.4126077050152404</v>
      </c>
      <c r="R1116" s="118">
        <v>0.52182514101730826</v>
      </c>
      <c r="S1116" s="118">
        <v>0.57909136099216396</v>
      </c>
      <c r="T1116" s="118">
        <v>-0.79161868017299131</v>
      </c>
      <c r="U1116" s="118">
        <v>0.59363319494229372</v>
      </c>
      <c r="V1116" s="118">
        <v>-6.6773658533381491E-2</v>
      </c>
      <c r="W1116" s="43">
        <v>-9.544181376964278E-3</v>
      </c>
    </row>
    <row r="1117" spans="1:23" ht="19">
      <c r="A1117" s="88">
        <v>115</v>
      </c>
      <c r="B1117" s="118">
        <v>0.20708460249797356</v>
      </c>
      <c r="C1117" s="118">
        <v>0.94233793356553441</v>
      </c>
      <c r="D1117" s="118">
        <v>0.57947203791347279</v>
      </c>
      <c r="E1117" s="118">
        <v>0.33856471659602749</v>
      </c>
      <c r="F1117" s="118">
        <v>0.42238633864167796</v>
      </c>
      <c r="G1117" s="118">
        <v>6.9071828819427417E-2</v>
      </c>
      <c r="H1117" s="118">
        <v>0.41632713526272802</v>
      </c>
      <c r="I1117" s="118">
        <v>0.67828905688782193</v>
      </c>
      <c r="J1117" s="118">
        <v>0.24732521266973539</v>
      </c>
      <c r="K1117" s="51">
        <v>0.85007987728771739</v>
      </c>
      <c r="M1117" s="44">
        <v>115</v>
      </c>
      <c r="N1117" s="118" cm="1">
        <f t="array" ref="N1117:W1117">(TRANSPOSE(MMULT(幕後結果!$AB$37:$AK$46, TRANSPOSE(N116:W116))))</f>
        <v>0.42015975118077548</v>
      </c>
      <c r="O1117" s="118">
        <v>0.19510690728912539</v>
      </c>
      <c r="P1117" s="118">
        <v>-0.23648587734043197</v>
      </c>
      <c r="Q1117" s="118">
        <v>-0.30118009109995936</v>
      </c>
      <c r="R1117" s="118">
        <v>1.683616067152222</v>
      </c>
      <c r="S1117" s="118">
        <v>-0.75625812147185811</v>
      </c>
      <c r="T1117" s="118">
        <v>-5.5554577144876438E-2</v>
      </c>
      <c r="U1117" s="118">
        <v>-0.39702834687850552</v>
      </c>
      <c r="V1117" s="118">
        <v>-0.31296109957564622</v>
      </c>
      <c r="W1117" s="43">
        <v>0.57891301892353475</v>
      </c>
    </row>
    <row r="1118" spans="1:23" ht="19">
      <c r="A1118" s="88">
        <v>116</v>
      </c>
      <c r="B1118" s="118">
        <v>0.4645505534552028</v>
      </c>
      <c r="C1118" s="118">
        <v>2.7410925356415206E-2</v>
      </c>
      <c r="D1118" s="118">
        <v>0.12708490757175417</v>
      </c>
      <c r="E1118" s="118">
        <v>7.1819135472425799E-2</v>
      </c>
      <c r="F1118" s="118">
        <v>0.72935329542411353</v>
      </c>
      <c r="G1118" s="118">
        <v>0.52532467952222395</v>
      </c>
      <c r="H1118" s="118">
        <v>0.26494010897951625</v>
      </c>
      <c r="I1118" s="118">
        <v>0.42034296192572596</v>
      </c>
      <c r="J1118" s="118">
        <v>0.32400840255124219</v>
      </c>
      <c r="K1118" s="51">
        <v>0.44892276033562184</v>
      </c>
      <c r="M1118" s="44">
        <v>116</v>
      </c>
      <c r="N1118" s="118" cm="1">
        <f t="array" ref="N1118:W1118">(TRANSPOSE(MMULT(幕後結果!$AB$37:$AK$46, TRANSPOSE(N117:W117))))</f>
        <v>-1.2592610533771778</v>
      </c>
      <c r="O1118" s="118">
        <v>1.8102806415346069</v>
      </c>
      <c r="P1118" s="118">
        <v>0.53222713084980178</v>
      </c>
      <c r="Q1118" s="118">
        <v>-0.3277830851957213</v>
      </c>
      <c r="R1118" s="118">
        <v>-1.2658781100027905</v>
      </c>
      <c r="S1118" s="118">
        <v>7.3252832578573041E-2</v>
      </c>
      <c r="T1118" s="118">
        <v>-1.2526310137883265</v>
      </c>
      <c r="U1118" s="118">
        <v>0.18773049860181948</v>
      </c>
      <c r="V1118" s="118">
        <v>-1.2754313339616379</v>
      </c>
      <c r="W1118" s="43">
        <v>5.9505398614590588E-2</v>
      </c>
    </row>
    <row r="1119" spans="1:23" ht="19">
      <c r="A1119" s="88">
        <v>117</v>
      </c>
      <c r="B1119" s="118">
        <v>9.8023713517743305E-2</v>
      </c>
      <c r="C1119" s="118">
        <v>0.90810074088711623</v>
      </c>
      <c r="D1119" s="118">
        <v>0.85520079642762825</v>
      </c>
      <c r="E1119" s="118">
        <v>0.26169262337196608</v>
      </c>
      <c r="F1119" s="118">
        <v>1.9339180269250633E-2</v>
      </c>
      <c r="G1119" s="118">
        <v>0.43163290776131036</v>
      </c>
      <c r="H1119" s="118">
        <v>5.7082083350877388E-2</v>
      </c>
      <c r="I1119" s="118">
        <v>0.70508894182668058</v>
      </c>
      <c r="J1119" s="118">
        <v>0.54197039879932296</v>
      </c>
      <c r="K1119" s="51">
        <v>0.8590210198611099</v>
      </c>
      <c r="M1119" s="44">
        <v>117</v>
      </c>
      <c r="N1119" s="118" cm="1">
        <f t="array" ref="N1119:W1119">(TRANSPOSE(MMULT(幕後結果!$AB$37:$AK$46, TRANSPOSE(N118:W118))))</f>
        <v>1.1340749298280495</v>
      </c>
      <c r="O1119" s="118">
        <v>0.30425149288571141</v>
      </c>
      <c r="P1119" s="118">
        <v>1.0002211442173032</v>
      </c>
      <c r="Q1119" s="118">
        <v>1.8101391521592605</v>
      </c>
      <c r="R1119" s="118">
        <v>0.20115509349997246</v>
      </c>
      <c r="S1119" s="118">
        <v>1.8254706012207005</v>
      </c>
      <c r="T1119" s="118">
        <v>-0.15005366078965676</v>
      </c>
      <c r="U1119" s="118">
        <v>1.5124538205430209</v>
      </c>
      <c r="V1119" s="118">
        <v>1.0040994211406369</v>
      </c>
      <c r="W1119" s="43">
        <v>-0.52938756327228687</v>
      </c>
    </row>
    <row r="1120" spans="1:23" ht="19">
      <c r="A1120" s="88">
        <v>118</v>
      </c>
      <c r="B1120" s="118">
        <v>0.67586283080041953</v>
      </c>
      <c r="C1120" s="118">
        <v>0.30579380092078812</v>
      </c>
      <c r="D1120" s="118">
        <v>0.15546176007908286</v>
      </c>
      <c r="E1120" s="118">
        <v>0.62955693435574656</v>
      </c>
      <c r="F1120" s="118">
        <v>0.33134108901023018</v>
      </c>
      <c r="G1120" s="118">
        <v>0.66681917421816372</v>
      </c>
      <c r="H1120" s="118">
        <v>0.73274062631656123</v>
      </c>
      <c r="I1120" s="118">
        <v>0.47333836214641023</v>
      </c>
      <c r="J1120" s="118">
        <v>0.8644670284738345</v>
      </c>
      <c r="K1120" s="51">
        <v>0.69410788024631342</v>
      </c>
      <c r="M1120" s="44">
        <v>118</v>
      </c>
      <c r="N1120" s="118" cm="1">
        <f t="array" ref="N1120:W1120">(TRANSPOSE(MMULT(幕後結果!$AB$37:$AK$46, TRANSPOSE(N119:W119))))</f>
        <v>-1.7580747316502883</v>
      </c>
      <c r="O1120" s="118">
        <v>0.35098456852937809</v>
      </c>
      <c r="P1120" s="118">
        <v>-0.64038596292161132</v>
      </c>
      <c r="Q1120" s="118">
        <v>-0.1195000655648229</v>
      </c>
      <c r="R1120" s="118">
        <v>0.3737766993218794</v>
      </c>
      <c r="S1120" s="118">
        <v>0.2718975925440611</v>
      </c>
      <c r="T1120" s="118">
        <v>0.22435149408825267</v>
      </c>
      <c r="U1120" s="118">
        <v>1.4294379085143043</v>
      </c>
      <c r="V1120" s="118">
        <v>1.7534391282051187</v>
      </c>
      <c r="W1120" s="43">
        <v>1.2667777021445064</v>
      </c>
    </row>
    <row r="1121" spans="1:23" ht="19">
      <c r="A1121" s="88">
        <v>119</v>
      </c>
      <c r="B1121" s="118">
        <v>0.62183618412138641</v>
      </c>
      <c r="C1121" s="118">
        <v>0.54450198377334025</v>
      </c>
      <c r="D1121" s="118">
        <v>0.53027123879447391</v>
      </c>
      <c r="E1121" s="118">
        <v>0.37477059911500854</v>
      </c>
      <c r="F1121" s="118">
        <v>0.92265346198358467</v>
      </c>
      <c r="G1121" s="118">
        <v>0.46825155241180694</v>
      </c>
      <c r="H1121" s="118">
        <v>0.9797313462477053</v>
      </c>
      <c r="I1121" s="118">
        <v>0.28184232201434511</v>
      </c>
      <c r="J1121" s="118">
        <v>3.4720906777668814E-2</v>
      </c>
      <c r="K1121" s="51">
        <v>0.70736301986448713</v>
      </c>
      <c r="M1121" s="44">
        <v>119</v>
      </c>
      <c r="N1121" s="118" cm="1">
        <f t="array" ref="N1121:W1121">(TRANSPOSE(MMULT(幕後結果!$AB$37:$AK$46, TRANSPOSE(N120:W120))))</f>
        <v>0.12741337576660663</v>
      </c>
      <c r="O1121" s="118">
        <v>-0.53200303677912697</v>
      </c>
      <c r="P1121" s="118">
        <v>0.17799610581745168</v>
      </c>
      <c r="Q1121" s="118">
        <v>1.1855074716117875</v>
      </c>
      <c r="R1121" s="118">
        <v>-1.587425635147792</v>
      </c>
      <c r="S1121" s="118">
        <v>0.3466495543757756</v>
      </c>
      <c r="T1121" s="118">
        <v>-0.6592792995479666</v>
      </c>
      <c r="U1121" s="118">
        <v>0.37166616245286721</v>
      </c>
      <c r="V1121" s="118">
        <v>-0.46643786514140267</v>
      </c>
      <c r="W1121" s="43">
        <v>-0.14279768443941537</v>
      </c>
    </row>
    <row r="1122" spans="1:23" ht="19">
      <c r="A1122" s="88">
        <v>120</v>
      </c>
      <c r="B1122" s="118">
        <v>6.8717973759440332E-2</v>
      </c>
      <c r="C1122" s="118">
        <v>0.26290788894453154</v>
      </c>
      <c r="D1122" s="118">
        <v>0.20398084247280579</v>
      </c>
      <c r="E1122" s="118">
        <v>0.81397644868953067</v>
      </c>
      <c r="F1122" s="118">
        <v>0.11848443468810488</v>
      </c>
      <c r="G1122" s="118">
        <v>0.96481438378246587</v>
      </c>
      <c r="H1122" s="118">
        <v>0.10233088713269023</v>
      </c>
      <c r="I1122" s="118">
        <v>0.71842389348975133</v>
      </c>
      <c r="J1122" s="118">
        <v>9.7418912780369293E-3</v>
      </c>
      <c r="K1122" s="51">
        <v>0.79716068785023886</v>
      </c>
      <c r="M1122" s="44">
        <v>120</v>
      </c>
      <c r="N1122" s="118" cm="1">
        <f t="array" ref="N1122:W1122">(TRANSPOSE(MMULT(幕後結果!$AB$37:$AK$46, TRANSPOSE(N121:W121))))</f>
        <v>0.9734747735800181</v>
      </c>
      <c r="O1122" s="118">
        <v>2.0168789155983426</v>
      </c>
      <c r="P1122" s="118">
        <v>1.3553123565966527</v>
      </c>
      <c r="Q1122" s="118">
        <v>1.4842616275128018</v>
      </c>
      <c r="R1122" s="118">
        <v>0.68366302903547738</v>
      </c>
      <c r="S1122" s="118">
        <v>1.2286201062727615</v>
      </c>
      <c r="T1122" s="118">
        <v>-0.30083780212713074</v>
      </c>
      <c r="U1122" s="118">
        <v>2.273977586919846</v>
      </c>
      <c r="V1122" s="118">
        <v>0.78060103711997564</v>
      </c>
      <c r="W1122" s="43">
        <v>1.0020789441648155</v>
      </c>
    </row>
    <row r="1123" spans="1:23" ht="19">
      <c r="A1123" s="88">
        <v>121</v>
      </c>
      <c r="B1123" s="118">
        <v>0.80174825277665884</v>
      </c>
      <c r="C1123" s="118">
        <v>0.43303701869699052</v>
      </c>
      <c r="D1123" s="118">
        <v>0.53031874983612148</v>
      </c>
      <c r="E1123" s="118">
        <v>0.15189411850526469</v>
      </c>
      <c r="F1123" s="118">
        <v>0.94846035353864533</v>
      </c>
      <c r="G1123" s="118">
        <v>0.98387762374872301</v>
      </c>
      <c r="H1123" s="118">
        <v>0.51793184667569081</v>
      </c>
      <c r="I1123" s="118">
        <v>0.58596634068297115</v>
      </c>
      <c r="J1123" s="118">
        <v>0.3542036792528922</v>
      </c>
      <c r="K1123" s="51">
        <v>0.37283696114380516</v>
      </c>
      <c r="M1123" s="44">
        <v>121</v>
      </c>
      <c r="N1123" s="118" cm="1">
        <f t="array" ref="N1123:W1123">(TRANSPOSE(MMULT(幕後結果!$AB$37:$AK$46, TRANSPOSE(N122:W122))))</f>
        <v>-0.88521182812080779</v>
      </c>
      <c r="O1123" s="118">
        <v>1.1547131635209535</v>
      </c>
      <c r="P1123" s="118">
        <v>-1.398837413703359</v>
      </c>
      <c r="Q1123" s="118">
        <v>-0.99946234804212242</v>
      </c>
      <c r="R1123" s="118">
        <v>-0.67034613572073543</v>
      </c>
      <c r="S1123" s="118">
        <v>-0.390983949955726</v>
      </c>
      <c r="T1123" s="118">
        <v>0.85203180697345549</v>
      </c>
      <c r="U1123" s="118">
        <v>-0.32825383112012574</v>
      </c>
      <c r="V1123" s="118">
        <v>-1.1139141080095643</v>
      </c>
      <c r="W1123" s="43">
        <v>-0.37702311592530036</v>
      </c>
    </row>
    <row r="1124" spans="1:23" ht="19">
      <c r="A1124" s="88">
        <v>122</v>
      </c>
      <c r="B1124" s="118">
        <v>4.2414556852643726E-2</v>
      </c>
      <c r="C1124" s="118">
        <v>0.43401742445723901</v>
      </c>
      <c r="D1124" s="118">
        <v>0.33736015338381575</v>
      </c>
      <c r="E1124" s="118">
        <v>0.89065829099202354</v>
      </c>
      <c r="F1124" s="118">
        <v>0.67881983493808917</v>
      </c>
      <c r="G1124" s="118">
        <v>0.2871383141320254</v>
      </c>
      <c r="H1124" s="118">
        <v>0.58583319788665156</v>
      </c>
      <c r="I1124" s="118">
        <v>8.7282994839094297E-2</v>
      </c>
      <c r="J1124" s="118">
        <v>0.21560360041658977</v>
      </c>
      <c r="K1124" s="51">
        <v>0.67855518126027392</v>
      </c>
      <c r="M1124" s="44">
        <v>122</v>
      </c>
      <c r="N1124" s="118" cm="1">
        <f t="array" ref="N1124:W1124">(TRANSPOSE(MMULT(幕後結果!$AB$37:$AK$46, TRANSPOSE(N123:W123))))</f>
        <v>-1.5046278784271949</v>
      </c>
      <c r="O1124" s="118">
        <v>1.0779473591246511</v>
      </c>
      <c r="P1124" s="118">
        <v>-1.3805131855210873</v>
      </c>
      <c r="Q1124" s="118">
        <v>0.24863388501663697</v>
      </c>
      <c r="R1124" s="118">
        <v>-0.72443806249567633</v>
      </c>
      <c r="S1124" s="118">
        <v>-0.67847263126981938</v>
      </c>
      <c r="T1124" s="118">
        <v>-0.41826249693665707</v>
      </c>
      <c r="U1124" s="118">
        <v>0.75507873148837301</v>
      </c>
      <c r="V1124" s="118">
        <v>1.3608316807592025</v>
      </c>
      <c r="W1124" s="43">
        <v>0.31900946488916598</v>
      </c>
    </row>
    <row r="1125" spans="1:23" ht="19">
      <c r="A1125" s="88">
        <v>123</v>
      </c>
      <c r="B1125" s="118">
        <v>0.99763195366096458</v>
      </c>
      <c r="C1125" s="118">
        <v>0.18233108254050934</v>
      </c>
      <c r="D1125" s="118">
        <v>0.33853602694596696</v>
      </c>
      <c r="E1125" s="118">
        <v>0.61204526974217877</v>
      </c>
      <c r="F1125" s="118">
        <v>1.1341771113447585E-2</v>
      </c>
      <c r="G1125" s="118">
        <v>0.83943877690335289</v>
      </c>
      <c r="H1125" s="118">
        <v>0.29579208486889841</v>
      </c>
      <c r="I1125" s="118">
        <v>0.68437278386569256</v>
      </c>
      <c r="J1125" s="118">
        <v>0.66901669376563144</v>
      </c>
      <c r="K1125" s="51">
        <v>0.93901205636169016</v>
      </c>
      <c r="M1125" s="44">
        <v>123</v>
      </c>
      <c r="N1125" s="118" cm="1">
        <f t="array" ref="N1125:W1125">(TRANSPOSE(MMULT(幕後結果!$AB$37:$AK$46, TRANSPOSE(N124:W124))))</f>
        <v>-0.11275879631643992</v>
      </c>
      <c r="O1125" s="118">
        <v>-0.12641057021484772</v>
      </c>
      <c r="P1125" s="118">
        <v>0.47356189706600865</v>
      </c>
      <c r="Q1125" s="118">
        <v>-1.4997159766403987</v>
      </c>
      <c r="R1125" s="118">
        <v>-0.9506622556105806</v>
      </c>
      <c r="S1125" s="118">
        <v>3.2038580642139269E-2</v>
      </c>
      <c r="T1125" s="118">
        <v>-1.2886431390170006</v>
      </c>
      <c r="U1125" s="118">
        <v>1.2137572207752669</v>
      </c>
      <c r="V1125" s="118">
        <v>0.55087045914599631</v>
      </c>
      <c r="W1125" s="43">
        <v>1.8559302186423523</v>
      </c>
    </row>
    <row r="1126" spans="1:23" ht="19">
      <c r="A1126" s="88">
        <v>124</v>
      </c>
      <c r="B1126" s="118">
        <v>0.22474806415710114</v>
      </c>
      <c r="C1126" s="118">
        <v>0.41077822567293087</v>
      </c>
      <c r="D1126" s="118">
        <v>0.82273334678918952</v>
      </c>
      <c r="E1126" s="118">
        <v>0.82574297452272516</v>
      </c>
      <c r="F1126" s="118">
        <v>0.11688675769847312</v>
      </c>
      <c r="G1126" s="118">
        <v>0.80240577527067636</v>
      </c>
      <c r="H1126" s="118">
        <v>0.33717464441826039</v>
      </c>
      <c r="I1126" s="118">
        <v>0.73135961183969878</v>
      </c>
      <c r="J1126" s="118">
        <v>0.11012687731877868</v>
      </c>
      <c r="K1126" s="51">
        <v>0.13141549799445951</v>
      </c>
      <c r="M1126" s="44">
        <v>124</v>
      </c>
      <c r="N1126" s="118" cm="1">
        <f t="array" ref="N1126:W1126">(TRANSPOSE(MMULT(幕後結果!$AB$37:$AK$46, TRANSPOSE(N125:W125))))</f>
        <v>0.80354812409656273</v>
      </c>
      <c r="O1126" s="118">
        <v>-0.6101870553380695</v>
      </c>
      <c r="P1126" s="118">
        <v>1.0320667552750198</v>
      </c>
      <c r="Q1126" s="118">
        <v>0.9114091647203415</v>
      </c>
      <c r="R1126" s="118">
        <v>-0.5234163060969681</v>
      </c>
      <c r="S1126" s="118">
        <v>-0.35804179894539095</v>
      </c>
      <c r="T1126" s="118">
        <v>-0.5316181479023564</v>
      </c>
      <c r="U1126" s="118">
        <v>-1.2525632507953499</v>
      </c>
      <c r="V1126" s="118">
        <v>-0.41151831330892091</v>
      </c>
      <c r="W1126" s="43">
        <v>0.71766229025959194</v>
      </c>
    </row>
    <row r="1127" spans="1:23" ht="19">
      <c r="A1127" s="88">
        <v>125</v>
      </c>
      <c r="B1127" s="118">
        <v>3.4211096226814952E-3</v>
      </c>
      <c r="C1127" s="118">
        <v>0.26858829930030037</v>
      </c>
      <c r="D1127" s="118">
        <v>0.31502846804711493</v>
      </c>
      <c r="E1127" s="118">
        <v>0.64297173216800907</v>
      </c>
      <c r="F1127" s="118">
        <v>0.86785658954378997</v>
      </c>
      <c r="G1127" s="118">
        <v>0.95464024956266269</v>
      </c>
      <c r="H1127" s="118">
        <v>0.70818322945328993</v>
      </c>
      <c r="I1127" s="118">
        <v>0.91117535279388928</v>
      </c>
      <c r="J1127" s="118">
        <v>0.24826680992435879</v>
      </c>
      <c r="K1127" s="51">
        <v>0.638313871714693</v>
      </c>
      <c r="M1127" s="44">
        <v>125</v>
      </c>
      <c r="N1127" s="118" cm="1">
        <f t="array" ref="N1127:W1127">(TRANSPOSE(MMULT(幕後結果!$AB$37:$AK$46, TRANSPOSE(N126:W126))))</f>
        <v>-1.2645596704954665</v>
      </c>
      <c r="O1127" s="118">
        <v>-0.49006144170548477</v>
      </c>
      <c r="P1127" s="118">
        <v>-0.36593618958683277</v>
      </c>
      <c r="Q1127" s="118">
        <v>-1.3191390813793826</v>
      </c>
      <c r="R1127" s="118">
        <v>-0.14843972113266207</v>
      </c>
      <c r="S1127" s="118">
        <v>-0.59630869260175878</v>
      </c>
      <c r="T1127" s="118">
        <v>-1.3653498619156599</v>
      </c>
      <c r="U1127" s="118">
        <v>-0.34315991624387832</v>
      </c>
      <c r="V1127" s="118">
        <v>-1.0226311823509922</v>
      </c>
      <c r="W1127" s="43">
        <v>-0.31487116724962705</v>
      </c>
    </row>
    <row r="1128" spans="1:23" ht="19">
      <c r="A1128" s="88">
        <v>126</v>
      </c>
      <c r="B1128" s="118">
        <v>0.30273183307428098</v>
      </c>
      <c r="C1128" s="118">
        <v>0.72910159814290765</v>
      </c>
      <c r="D1128" s="118">
        <v>0.38640097795826533</v>
      </c>
      <c r="E1128" s="118">
        <v>0.83190488350509684</v>
      </c>
      <c r="F1128" s="118">
        <v>0.42286031516758182</v>
      </c>
      <c r="G1128" s="118">
        <v>0.51390363882593104</v>
      </c>
      <c r="H1128" s="118">
        <v>0.99337746043421604</v>
      </c>
      <c r="I1128" s="118">
        <v>0.13521901655729329</v>
      </c>
      <c r="J1128" s="118">
        <v>0.47123986034327081</v>
      </c>
      <c r="K1128" s="51">
        <v>0.85151642053481225</v>
      </c>
      <c r="M1128" s="44">
        <v>126</v>
      </c>
      <c r="N1128" s="118" cm="1">
        <f t="array" ref="N1128:W1128">(TRANSPOSE(MMULT(幕後結果!$AB$37:$AK$46, TRANSPOSE(N127:W127))))</f>
        <v>-0.78168693114986965</v>
      </c>
      <c r="O1128" s="118">
        <v>-0.38192236722377115</v>
      </c>
      <c r="P1128" s="118">
        <v>-4.4006925876124176E-2</v>
      </c>
      <c r="Q1128" s="118">
        <v>1.0611240730254945</v>
      </c>
      <c r="R1128" s="118">
        <v>1.0422449285824857</v>
      </c>
      <c r="S1128" s="118">
        <v>-0.2892240620354074</v>
      </c>
      <c r="T1128" s="118">
        <v>1.1644952689785997</v>
      </c>
      <c r="U1128" s="118">
        <v>-0.596526092306358</v>
      </c>
      <c r="V1128" s="118">
        <v>1.1962801171182902</v>
      </c>
      <c r="W1128" s="43">
        <v>0.42925677220657837</v>
      </c>
    </row>
    <row r="1129" spans="1:23" ht="19">
      <c r="A1129" s="88">
        <v>127</v>
      </c>
      <c r="B1129" s="118">
        <v>0.54919697818618163</v>
      </c>
      <c r="C1129" s="118">
        <v>0.53002219444561094</v>
      </c>
      <c r="D1129" s="118">
        <v>0.38299004578642371</v>
      </c>
      <c r="E1129" s="118">
        <v>0.31225698543774372</v>
      </c>
      <c r="F1129" s="118">
        <v>0.88404382700965756</v>
      </c>
      <c r="G1129" s="118">
        <v>0.14093408425532572</v>
      </c>
      <c r="H1129" s="118">
        <v>0.95165977007996561</v>
      </c>
      <c r="I1129" s="118">
        <v>0.34248104575460725</v>
      </c>
      <c r="J1129" s="118">
        <v>0.25257730670469969</v>
      </c>
      <c r="K1129" s="51">
        <v>0.24956167690551512</v>
      </c>
      <c r="M1129" s="44">
        <v>127</v>
      </c>
      <c r="N1129" s="118" cm="1">
        <f t="array" ref="N1129:W1129">(TRANSPOSE(MMULT(幕後結果!$AB$37:$AK$46, TRANSPOSE(N128:W128))))</f>
        <v>-1.9369437078957024</v>
      </c>
      <c r="O1129" s="118">
        <v>0.98901857077871613</v>
      </c>
      <c r="P1129" s="118">
        <v>-1.3593767896720146</v>
      </c>
      <c r="Q1129" s="118">
        <v>-0.89914596335990571</v>
      </c>
      <c r="R1129" s="118">
        <v>-0.39132495435315612</v>
      </c>
      <c r="S1129" s="118">
        <v>0.94072409921331124</v>
      </c>
      <c r="T1129" s="118">
        <v>-0.55057378808438617</v>
      </c>
      <c r="U1129" s="118">
        <v>1.1210923424781045</v>
      </c>
      <c r="V1129" s="118">
        <v>-0.36829020534720053</v>
      </c>
      <c r="W1129" s="43">
        <v>-1.412023102175564</v>
      </c>
    </row>
    <row r="1130" spans="1:23" ht="19">
      <c r="A1130" s="88">
        <v>128</v>
      </c>
      <c r="B1130" s="118">
        <v>0.31285129692026969</v>
      </c>
      <c r="C1130" s="118">
        <v>0.22957390531943545</v>
      </c>
      <c r="D1130" s="118">
        <v>0.11210655760500954</v>
      </c>
      <c r="E1130" s="118">
        <v>0.42090946284387187</v>
      </c>
      <c r="F1130" s="118">
        <v>0.42948838822179591</v>
      </c>
      <c r="G1130" s="118">
        <v>5.0093543909194516E-2</v>
      </c>
      <c r="H1130" s="118">
        <v>0.89554502002948544</v>
      </c>
      <c r="I1130" s="118">
        <v>0.94194332574757533</v>
      </c>
      <c r="J1130" s="118">
        <v>0.67609049614524164</v>
      </c>
      <c r="K1130" s="51">
        <v>0.61767164033069721</v>
      </c>
      <c r="M1130" s="44">
        <v>128</v>
      </c>
      <c r="N1130" s="118" cm="1">
        <f t="array" ref="N1130:W1130">(TRANSPOSE(MMULT(幕後結果!$AB$37:$AK$46, TRANSPOSE(N129:W129))))</f>
        <v>-0.75593463030731722</v>
      </c>
      <c r="O1130" s="118">
        <v>0.30367314019568847</v>
      </c>
      <c r="P1130" s="118">
        <v>1.0858987356649141</v>
      </c>
      <c r="Q1130" s="118">
        <v>0.29448034678404666</v>
      </c>
      <c r="R1130" s="118">
        <v>0.71502036045432327</v>
      </c>
      <c r="S1130" s="118">
        <v>0.79268587496287479</v>
      </c>
      <c r="T1130" s="118">
        <v>-0.12384400077789132</v>
      </c>
      <c r="U1130" s="118">
        <v>1.1652709995274975</v>
      </c>
      <c r="V1130" s="118">
        <v>1.1100913573535272</v>
      </c>
      <c r="W1130" s="43">
        <v>-0.20912645379428918</v>
      </c>
    </row>
    <row r="1131" spans="1:23" ht="19">
      <c r="A1131" s="88">
        <v>129</v>
      </c>
      <c r="B1131" s="118">
        <v>0.26678097368088349</v>
      </c>
      <c r="C1131" s="118">
        <v>0.67936289505114411</v>
      </c>
      <c r="D1131" s="118">
        <v>0.35183153703994741</v>
      </c>
      <c r="E1131" s="118">
        <v>0.52971430731281899</v>
      </c>
      <c r="F1131" s="118">
        <v>0.90835871267557367</v>
      </c>
      <c r="G1131" s="118">
        <v>0.28351911202675439</v>
      </c>
      <c r="H1131" s="118">
        <v>0.66323210838959445</v>
      </c>
      <c r="I1131" s="118">
        <v>0.37679671922632707</v>
      </c>
      <c r="J1131" s="118">
        <v>0.34707839449689093</v>
      </c>
      <c r="K1131" s="51">
        <v>0.2887268378922303</v>
      </c>
      <c r="M1131" s="44">
        <v>129</v>
      </c>
      <c r="N1131" s="118" cm="1">
        <f t="array" ref="N1131:W1131">(TRANSPOSE(MMULT(幕後結果!$AB$37:$AK$46, TRANSPOSE(N130:W130))))</f>
        <v>-0.32548245490319927</v>
      </c>
      <c r="O1131" s="118">
        <v>-1.1585892234924686</v>
      </c>
      <c r="P1131" s="118">
        <v>-1.6498677499988785</v>
      </c>
      <c r="Q1131" s="118">
        <v>0.37125235494478387</v>
      </c>
      <c r="R1131" s="118">
        <v>-0.6098639791004391</v>
      </c>
      <c r="S1131" s="118">
        <v>4.1968519770056979E-2</v>
      </c>
      <c r="T1131" s="118">
        <v>0.42837828997068811</v>
      </c>
      <c r="U1131" s="118">
        <v>5.2539169810580377E-2</v>
      </c>
      <c r="V1131" s="118">
        <v>-1.1778075909034813</v>
      </c>
      <c r="W1131" s="43">
        <v>-0.9271082047475665</v>
      </c>
    </row>
    <row r="1132" spans="1:23" ht="19">
      <c r="A1132" s="88">
        <v>130</v>
      </c>
      <c r="B1132" s="118">
        <v>0.8182038567421559</v>
      </c>
      <c r="C1132" s="118">
        <v>0.85440096034552027</v>
      </c>
      <c r="D1132" s="118">
        <v>0.11767300606584752</v>
      </c>
      <c r="E1132" s="118">
        <v>0.80353389065494851</v>
      </c>
      <c r="F1132" s="118">
        <v>0.67022753257554868</v>
      </c>
      <c r="G1132" s="118">
        <v>0.17395761702499279</v>
      </c>
      <c r="H1132" s="118">
        <v>0.80247036357100532</v>
      </c>
      <c r="I1132" s="118">
        <v>0.2102085968383236</v>
      </c>
      <c r="J1132" s="118">
        <v>0.69568280140177863</v>
      </c>
      <c r="K1132" s="51">
        <v>0.38397444273922066</v>
      </c>
      <c r="M1132" s="44">
        <v>130</v>
      </c>
      <c r="N1132" s="118" cm="1">
        <f t="array" ref="N1132:W1132">(TRANSPOSE(MMULT(幕後結果!$AB$37:$AK$46, TRANSPOSE(N131:W131))))</f>
        <v>-0.43138350249937729</v>
      </c>
      <c r="O1132" s="118">
        <v>-2.171177810422102</v>
      </c>
      <c r="P1132" s="118">
        <v>0.25995918652874017</v>
      </c>
      <c r="Q1132" s="118">
        <v>-9.9142929448860467E-2</v>
      </c>
      <c r="R1132" s="118">
        <v>-0.74276041704507034</v>
      </c>
      <c r="S1132" s="118">
        <v>-6.3856722966436685E-2</v>
      </c>
      <c r="T1132" s="118">
        <v>5.1158097115639234E-2</v>
      </c>
      <c r="U1132" s="118">
        <v>-0.80657898432450392</v>
      </c>
      <c r="V1132" s="118">
        <v>-0.29453527440966198</v>
      </c>
      <c r="W1132" s="43">
        <v>0.52255720348576129</v>
      </c>
    </row>
    <row r="1133" spans="1:23" ht="19">
      <c r="A1133" s="88">
        <v>131</v>
      </c>
      <c r="B1133" s="118">
        <v>0.40076743063708697</v>
      </c>
      <c r="C1133" s="118">
        <v>0.92841751787088378</v>
      </c>
      <c r="D1133" s="118">
        <v>7.7324445173577949E-2</v>
      </c>
      <c r="E1133" s="118">
        <v>0.14215391178892367</v>
      </c>
      <c r="F1133" s="118">
        <v>0.91835745433659111</v>
      </c>
      <c r="G1133" s="118">
        <v>0.25694665398339778</v>
      </c>
      <c r="H1133" s="118">
        <v>0.35211420963135187</v>
      </c>
      <c r="I1133" s="118">
        <v>0.93695204685882105</v>
      </c>
      <c r="J1133" s="118">
        <v>0.227720213133497</v>
      </c>
      <c r="K1133" s="51">
        <v>0.70938257888456735</v>
      </c>
      <c r="M1133" s="44">
        <v>131</v>
      </c>
      <c r="N1133" s="118" cm="1">
        <f t="array" ref="N1133:W1133">(TRANSPOSE(MMULT(幕後結果!$AB$37:$AK$46, TRANSPOSE(N132:W132))))</f>
        <v>-0.53789878220851228</v>
      </c>
      <c r="O1133" s="118">
        <v>-0.15341244806382395</v>
      </c>
      <c r="P1133" s="118">
        <v>-0.36865139559775251</v>
      </c>
      <c r="Q1133" s="118">
        <v>1.2939928608097848</v>
      </c>
      <c r="R1133" s="118">
        <v>-0.39769362439889588</v>
      </c>
      <c r="S1133" s="118">
        <v>0.19205769698561315</v>
      </c>
      <c r="T1133" s="118">
        <v>0.12656971139588538</v>
      </c>
      <c r="U1133" s="118">
        <v>-0.5723882294205429</v>
      </c>
      <c r="V1133" s="118">
        <v>0.21710103939942871</v>
      </c>
      <c r="W1133" s="43">
        <v>0.5631173019738811</v>
      </c>
    </row>
    <row r="1134" spans="1:23" ht="19">
      <c r="A1134" s="88">
        <v>132</v>
      </c>
      <c r="B1134" s="118">
        <v>7.0952250166326891E-2</v>
      </c>
      <c r="C1134" s="118">
        <v>0.9941220139887943</v>
      </c>
      <c r="D1134" s="118">
        <v>8.3294353664038256E-2</v>
      </c>
      <c r="E1134" s="118">
        <v>0.45564405052307277</v>
      </c>
      <c r="F1134" s="118">
        <v>9.8505136741791732E-2</v>
      </c>
      <c r="G1134" s="118">
        <v>0.60421125463786041</v>
      </c>
      <c r="H1134" s="118">
        <v>0.36764267650912563</v>
      </c>
      <c r="I1134" s="118">
        <v>0.26783657915675652</v>
      </c>
      <c r="J1134" s="118">
        <v>0.31267481617409265</v>
      </c>
      <c r="K1134" s="51">
        <v>2.1000584780667353E-2</v>
      </c>
      <c r="M1134" s="44">
        <v>132</v>
      </c>
      <c r="N1134" s="118" cm="1">
        <f t="array" ref="N1134:W1134">(TRANSPOSE(MMULT(幕後結果!$AB$37:$AK$46, TRANSPOSE(N133:W133))))</f>
        <v>-1.2608655564720255</v>
      </c>
      <c r="O1134" s="118">
        <v>-1.1079137315303791</v>
      </c>
      <c r="P1134" s="118">
        <v>-1.2189388900856859</v>
      </c>
      <c r="Q1134" s="118">
        <v>-0.10182075804710117</v>
      </c>
      <c r="R1134" s="118">
        <v>0.84440799686665247</v>
      </c>
      <c r="S1134" s="118">
        <v>-1.1405981515734669</v>
      </c>
      <c r="T1134" s="118">
        <v>1.503134622820314</v>
      </c>
      <c r="U1134" s="118">
        <v>0.38254427566318572</v>
      </c>
      <c r="V1134" s="118">
        <v>0.75653021595102565</v>
      </c>
      <c r="W1134" s="43">
        <v>0.61102232009227964</v>
      </c>
    </row>
    <row r="1135" spans="1:23" ht="19">
      <c r="A1135" s="88">
        <v>133</v>
      </c>
      <c r="B1135" s="118">
        <v>2.6476240975799037E-2</v>
      </c>
      <c r="C1135" s="118">
        <v>0.15941119396958636</v>
      </c>
      <c r="D1135" s="118">
        <v>0.24752384614028844</v>
      </c>
      <c r="E1135" s="118">
        <v>0.29886481377483798</v>
      </c>
      <c r="F1135" s="118">
        <v>5.6029274279138397E-2</v>
      </c>
      <c r="G1135" s="118">
        <v>0.18668547109268285</v>
      </c>
      <c r="H1135" s="118">
        <v>0.82964588529772154</v>
      </c>
      <c r="I1135" s="118">
        <v>0.26872985337009925</v>
      </c>
      <c r="J1135" s="118">
        <v>0.4420954527066705</v>
      </c>
      <c r="K1135" s="51">
        <v>0.82354258527058266</v>
      </c>
      <c r="M1135" s="44">
        <v>133</v>
      </c>
      <c r="N1135" s="118" cm="1">
        <f t="array" ref="N1135:W1135">(TRANSPOSE(MMULT(幕後結果!$AB$37:$AK$46, TRANSPOSE(N134:W134))))</f>
        <v>0.29497588573194355</v>
      </c>
      <c r="O1135" s="118">
        <v>-0.55181008984155333</v>
      </c>
      <c r="P1135" s="118">
        <v>-1.401776257227705</v>
      </c>
      <c r="Q1135" s="118">
        <v>-0.42589906172935615</v>
      </c>
      <c r="R1135" s="118">
        <v>1.1101931960175999</v>
      </c>
      <c r="S1135" s="118">
        <v>-0.21141102668512185</v>
      </c>
      <c r="T1135" s="118">
        <v>-0.97446964416468485</v>
      </c>
      <c r="U1135" s="118">
        <v>-1.5318318111313778</v>
      </c>
      <c r="V1135" s="118">
        <v>-0.7900596295695127</v>
      </c>
      <c r="W1135" s="43">
        <v>-1.635454407769904</v>
      </c>
    </row>
    <row r="1136" spans="1:23" ht="19">
      <c r="A1136" s="88">
        <v>134</v>
      </c>
      <c r="B1136" s="118">
        <v>0.80340463852536304</v>
      </c>
      <c r="C1136" s="118">
        <v>0.55234868407591819</v>
      </c>
      <c r="D1136" s="118">
        <v>0.45558930608702397</v>
      </c>
      <c r="E1136" s="118">
        <v>0.65465745976275769</v>
      </c>
      <c r="F1136" s="118">
        <v>0.87647679412328872</v>
      </c>
      <c r="G1136" s="118">
        <v>0.93039001284837131</v>
      </c>
      <c r="H1136" s="118">
        <v>0.56545002090572627</v>
      </c>
      <c r="I1136" s="118">
        <v>0.74568345537162561</v>
      </c>
      <c r="J1136" s="118">
        <v>0.8663451854530213</v>
      </c>
      <c r="K1136" s="51">
        <v>0.30765542567222748</v>
      </c>
      <c r="M1136" s="44">
        <v>134</v>
      </c>
      <c r="N1136" s="118" cm="1">
        <f t="array" ref="N1136:W1136">(TRANSPOSE(MMULT(幕後結果!$AB$37:$AK$46, TRANSPOSE(N135:W135))))</f>
        <v>0.13621483641378024</v>
      </c>
      <c r="O1136" s="118">
        <v>-1.734793690257177</v>
      </c>
      <c r="P1136" s="118">
        <v>-0.77701279138799406</v>
      </c>
      <c r="Q1136" s="118">
        <v>-1.9623266426220121</v>
      </c>
      <c r="R1136" s="118">
        <v>-0.6614744890011377</v>
      </c>
      <c r="S1136" s="118">
        <v>-1.2114348080791937</v>
      </c>
      <c r="T1136" s="118">
        <v>-0.58723140290375375</v>
      </c>
      <c r="U1136" s="118">
        <v>-1.0134277554490567</v>
      </c>
      <c r="V1136" s="118">
        <v>0.62719653210052906</v>
      </c>
      <c r="W1136" s="43">
        <v>-0.72610440419955058</v>
      </c>
    </row>
    <row r="1137" spans="1:23" ht="19">
      <c r="A1137" s="88">
        <v>135</v>
      </c>
      <c r="B1137" s="118">
        <v>0.61852272651879248</v>
      </c>
      <c r="C1137" s="118">
        <v>2.0713112545138523E-2</v>
      </c>
      <c r="D1137" s="118">
        <v>3.1216687119820064E-2</v>
      </c>
      <c r="E1137" s="118">
        <v>0.57176090401369928</v>
      </c>
      <c r="F1137" s="118">
        <v>1.5689211792370816E-2</v>
      </c>
      <c r="G1137" s="118">
        <v>0.28167889516814237</v>
      </c>
      <c r="H1137" s="118">
        <v>0.5744314772561514</v>
      </c>
      <c r="I1137" s="118">
        <v>0.98845733492570642</v>
      </c>
      <c r="J1137" s="118">
        <v>0.13309743070672675</v>
      </c>
      <c r="K1137" s="51">
        <v>0.6001523359497305</v>
      </c>
      <c r="M1137" s="44">
        <v>135</v>
      </c>
      <c r="N1137" s="118" cm="1">
        <f t="array" ref="N1137:W1137">(TRANSPOSE(MMULT(幕後結果!$AB$37:$AK$46, TRANSPOSE(N136:W136))))</f>
        <v>1.2803584991037733</v>
      </c>
      <c r="O1137" s="118">
        <v>2.6786041600260027</v>
      </c>
      <c r="P1137" s="118">
        <v>1.0828196948264148</v>
      </c>
      <c r="Q1137" s="118">
        <v>0.46943287215454177</v>
      </c>
      <c r="R1137" s="118">
        <v>1.9030025583514261</v>
      </c>
      <c r="S1137" s="118">
        <v>0.31584612107763588</v>
      </c>
      <c r="T1137" s="118">
        <v>0.92877464304337809</v>
      </c>
      <c r="U1137" s="118">
        <v>0.61823474490801633</v>
      </c>
      <c r="V1137" s="118">
        <v>1.4877073615248868</v>
      </c>
      <c r="W1137" s="43">
        <v>0.2351466131097833</v>
      </c>
    </row>
    <row r="1138" spans="1:23" ht="19">
      <c r="A1138" s="88">
        <v>136</v>
      </c>
      <c r="B1138" s="118">
        <v>0.83757890244343813</v>
      </c>
      <c r="C1138" s="118">
        <v>0.8077988478607212</v>
      </c>
      <c r="D1138" s="118">
        <v>0.55089943861505586</v>
      </c>
      <c r="E1138" s="118">
        <v>0.52352808234344228</v>
      </c>
      <c r="F1138" s="118">
        <v>0.79999333251528082</v>
      </c>
      <c r="G1138" s="118">
        <v>0.10345821071575134</v>
      </c>
      <c r="H1138" s="118">
        <v>0.74571622971044382</v>
      </c>
      <c r="I1138" s="118">
        <v>0.49254985333723655</v>
      </c>
      <c r="J1138" s="118">
        <v>0.70016367884061337</v>
      </c>
      <c r="K1138" s="51">
        <v>0.33367102594005926</v>
      </c>
      <c r="M1138" s="44">
        <v>136</v>
      </c>
      <c r="N1138" s="118" cm="1">
        <f t="array" ref="N1138:W1138">(TRANSPOSE(MMULT(幕後結果!$AB$37:$AK$46, TRANSPOSE(N137:W137))))</f>
        <v>-1.470727836405133</v>
      </c>
      <c r="O1138" s="118">
        <v>-1.1448257178544576</v>
      </c>
      <c r="P1138" s="118">
        <v>-0.84163940063830078</v>
      </c>
      <c r="Q1138" s="118">
        <v>-2.0391148971416606</v>
      </c>
      <c r="R1138" s="118">
        <v>-0.35422544933426175</v>
      </c>
      <c r="S1138" s="118">
        <v>0.28749368532020769</v>
      </c>
      <c r="T1138" s="118">
        <v>0.50838518676674704</v>
      </c>
      <c r="U1138" s="118">
        <v>-0.36928753825030641</v>
      </c>
      <c r="V1138" s="118">
        <v>-0.82182301105993738</v>
      </c>
      <c r="W1138" s="43">
        <v>-0.13712135254403252</v>
      </c>
    </row>
    <row r="1139" spans="1:23" ht="19">
      <c r="A1139" s="88">
        <v>137</v>
      </c>
      <c r="B1139" s="118">
        <v>0.73446817919644825</v>
      </c>
      <c r="C1139" s="118">
        <v>5.6069063652551376E-2</v>
      </c>
      <c r="D1139" s="118">
        <v>0.75191375096582669</v>
      </c>
      <c r="E1139" s="118">
        <v>0.43392409479404082</v>
      </c>
      <c r="F1139" s="118">
        <v>0.98385067166520401</v>
      </c>
      <c r="G1139" s="118">
        <v>9.4389801513508287E-2</v>
      </c>
      <c r="H1139" s="118">
        <v>0.68283148694364937</v>
      </c>
      <c r="I1139" s="118">
        <v>0.34985750092570855</v>
      </c>
      <c r="J1139" s="118">
        <v>0.4685427880344768</v>
      </c>
      <c r="K1139" s="51">
        <v>0.67296475239734121</v>
      </c>
      <c r="M1139" s="44">
        <v>137</v>
      </c>
      <c r="N1139" s="118" cm="1">
        <f t="array" ref="N1139:W1139">(TRANSPOSE(MMULT(幕後結果!$AB$37:$AK$46, TRANSPOSE(N138:W138))))</f>
        <v>-1.3811416958205585</v>
      </c>
      <c r="O1139" s="118">
        <v>-0.65589564142533607</v>
      </c>
      <c r="P1139" s="118">
        <v>-0.85677475743343234</v>
      </c>
      <c r="Q1139" s="118">
        <v>0.63806669652586134</v>
      </c>
      <c r="R1139" s="118">
        <v>0.77699221646667682</v>
      </c>
      <c r="S1139" s="118">
        <v>-0.77182630044292833</v>
      </c>
      <c r="T1139" s="118">
        <v>-1.1228906374066181</v>
      </c>
      <c r="U1139" s="118">
        <v>-0.83945787825381912</v>
      </c>
      <c r="V1139" s="118">
        <v>-1.8800825720419496</v>
      </c>
      <c r="W1139" s="43">
        <v>-1.2780989413175452</v>
      </c>
    </row>
    <row r="1140" spans="1:23" ht="19">
      <c r="A1140" s="88">
        <v>138</v>
      </c>
      <c r="B1140" s="118">
        <v>0.34803567759605647</v>
      </c>
      <c r="C1140" s="118">
        <v>0.56104884275179656</v>
      </c>
      <c r="D1140" s="118">
        <v>0.86224638788613794</v>
      </c>
      <c r="E1140" s="118">
        <v>0.20416569790093919</v>
      </c>
      <c r="F1140" s="118">
        <v>2.437859756787919E-2</v>
      </c>
      <c r="G1140" s="118">
        <v>0.91163189366915076</v>
      </c>
      <c r="H1140" s="118">
        <v>1.7675846881013202E-2</v>
      </c>
      <c r="I1140" s="118">
        <v>0.5795057936904795</v>
      </c>
      <c r="J1140" s="118">
        <v>0.65896437772659922</v>
      </c>
      <c r="K1140" s="51">
        <v>0.54082565131585669</v>
      </c>
      <c r="M1140" s="44">
        <v>138</v>
      </c>
      <c r="N1140" s="118" cm="1">
        <f t="array" ref="N1140:W1140">(TRANSPOSE(MMULT(幕後結果!$AB$37:$AK$46, TRANSPOSE(N139:W139))))</f>
        <v>-1.1581434049418289</v>
      </c>
      <c r="O1140" s="118">
        <v>0.86094407072897672</v>
      </c>
      <c r="P1140" s="118">
        <v>-1.4073724535276686</v>
      </c>
      <c r="Q1140" s="118">
        <v>1.0034559225988684</v>
      </c>
      <c r="R1140" s="118">
        <v>0.25199485778055097</v>
      </c>
      <c r="S1140" s="118">
        <v>-1.1339879752121851</v>
      </c>
      <c r="T1140" s="118">
        <v>0.91376494405036623</v>
      </c>
      <c r="U1140" s="118">
        <v>-0.47835783268200427</v>
      </c>
      <c r="V1140" s="118">
        <v>-0.46092976299288668</v>
      </c>
      <c r="W1140" s="43">
        <v>-0.36284101035151284</v>
      </c>
    </row>
    <row r="1141" spans="1:23" ht="19">
      <c r="A1141" s="88">
        <v>139</v>
      </c>
      <c r="B1141" s="118">
        <v>0.11186221809863151</v>
      </c>
      <c r="C1141" s="118">
        <v>0.1476828457761048</v>
      </c>
      <c r="D1141" s="118">
        <v>0.28886484652802613</v>
      </c>
      <c r="E1141" s="118">
        <v>0.42102314389344309</v>
      </c>
      <c r="F1141" s="118">
        <v>0.83730138035693424</v>
      </c>
      <c r="G1141" s="118">
        <v>0.37019390288249565</v>
      </c>
      <c r="H1141" s="118">
        <v>0.85197346537248753</v>
      </c>
      <c r="I1141" s="118">
        <v>0.44160285308540748</v>
      </c>
      <c r="J1141" s="118">
        <v>0.6022551140993242</v>
      </c>
      <c r="K1141" s="51">
        <v>0.72850228439355114</v>
      </c>
      <c r="M1141" s="44">
        <v>139</v>
      </c>
      <c r="N1141" s="118" cm="1">
        <f t="array" ref="N1141:W1141">(TRANSPOSE(MMULT(幕後結果!$AB$37:$AK$46, TRANSPOSE(N140:W140))))</f>
        <v>-2.4205605124678171</v>
      </c>
      <c r="O1141" s="118">
        <v>0.48513491224497429</v>
      </c>
      <c r="P1141" s="118">
        <v>8.6829683634576882E-2</v>
      </c>
      <c r="Q1141" s="118">
        <v>-0.52906797566650043</v>
      </c>
      <c r="R1141" s="118">
        <v>-0.31059376371221553</v>
      </c>
      <c r="S1141" s="118">
        <v>-2.2677242048420134</v>
      </c>
      <c r="T1141" s="118">
        <v>0.4799626338954438</v>
      </c>
      <c r="U1141" s="118">
        <v>-0.87629296320910388</v>
      </c>
      <c r="V1141" s="118">
        <v>-0.22186927843556639</v>
      </c>
      <c r="W1141" s="43">
        <v>-1.4198653171036009</v>
      </c>
    </row>
    <row r="1142" spans="1:23" ht="19">
      <c r="A1142" s="88">
        <v>140</v>
      </c>
      <c r="B1142" s="118">
        <v>0.45666989019265358</v>
      </c>
      <c r="C1142" s="118">
        <v>0.69276990518251846</v>
      </c>
      <c r="D1142" s="118">
        <v>3.0608963983624227E-2</v>
      </c>
      <c r="E1142" s="118">
        <v>0.85874415720550346</v>
      </c>
      <c r="F1142" s="118">
        <v>0.9492539731430687</v>
      </c>
      <c r="G1142" s="118">
        <v>0.71293663027931498</v>
      </c>
      <c r="H1142" s="118">
        <v>0.61277664918811259</v>
      </c>
      <c r="I1142" s="118">
        <v>0.21082439755874338</v>
      </c>
      <c r="J1142" s="118">
        <v>0.59250242112274942</v>
      </c>
      <c r="K1142" s="51">
        <v>0.56632802685817718</v>
      </c>
      <c r="M1142" s="44">
        <v>140</v>
      </c>
      <c r="N1142" s="118" cm="1">
        <f t="array" ref="N1142:W1142">(TRANSPOSE(MMULT(幕後結果!$AB$37:$AK$46, TRANSPOSE(N141:W141))))</f>
        <v>0.26430232477823873</v>
      </c>
      <c r="O1142" s="118">
        <v>-0.67764551836748366</v>
      </c>
      <c r="P1142" s="118">
        <v>-1.1054422821210341</v>
      </c>
      <c r="Q1142" s="118">
        <v>-0.30049078011263075</v>
      </c>
      <c r="R1142" s="118">
        <v>6.5524900266830111E-3</v>
      </c>
      <c r="S1142" s="118">
        <v>-1.4010492931867748</v>
      </c>
      <c r="T1142" s="118">
        <v>-1.1483424290001161</v>
      </c>
      <c r="U1142" s="118">
        <v>-1.3732702929073699</v>
      </c>
      <c r="V1142" s="118">
        <v>-0.48429726257614614</v>
      </c>
      <c r="W1142" s="43">
        <v>0.673795510454958</v>
      </c>
    </row>
    <row r="1143" spans="1:23" ht="19">
      <c r="A1143" s="88">
        <v>141</v>
      </c>
      <c r="B1143" s="118">
        <v>0.33830356793597005</v>
      </c>
      <c r="C1143" s="118">
        <v>0.83241524253921484</v>
      </c>
      <c r="D1143" s="118">
        <v>0.31684367101828137</v>
      </c>
      <c r="E1143" s="118">
        <v>0.91545391968797674</v>
      </c>
      <c r="F1143" s="118">
        <v>0.49901016787749986</v>
      </c>
      <c r="G1143" s="118">
        <v>0.31027590330881583</v>
      </c>
      <c r="H1143" s="118">
        <v>0.51965905268288815</v>
      </c>
      <c r="I1143" s="118">
        <v>0.78942227383697938</v>
      </c>
      <c r="J1143" s="118">
        <v>0.53528740006215547</v>
      </c>
      <c r="K1143" s="51">
        <v>0.43577513777448096</v>
      </c>
      <c r="M1143" s="44">
        <v>141</v>
      </c>
      <c r="N1143" s="118" cm="1">
        <f t="array" ref="N1143:W1143">(TRANSPOSE(MMULT(幕後結果!$AB$37:$AK$46, TRANSPOSE(N142:W142))))</f>
        <v>-0.32095069905459356</v>
      </c>
      <c r="O1143" s="118">
        <v>-0.32180386695013186</v>
      </c>
      <c r="P1143" s="118">
        <v>0.20028685941917027</v>
      </c>
      <c r="Q1143" s="118">
        <v>6.9982374584488527E-2</v>
      </c>
      <c r="R1143" s="118">
        <v>9.6128360907002594E-2</v>
      </c>
      <c r="S1143" s="118">
        <v>0.21121921353059869</v>
      </c>
      <c r="T1143" s="118">
        <v>0.62205693059941081</v>
      </c>
      <c r="U1143" s="118">
        <v>-0.97443345617470245</v>
      </c>
      <c r="V1143" s="118">
        <v>-0.76366556338110292</v>
      </c>
      <c r="W1143" s="43">
        <v>2.5225444009226439E-3</v>
      </c>
    </row>
    <row r="1144" spans="1:23" ht="19">
      <c r="A1144" s="88">
        <v>142</v>
      </c>
      <c r="B1144" s="118">
        <v>0.41107407002904583</v>
      </c>
      <c r="C1144" s="118">
        <v>0.79698788357395678</v>
      </c>
      <c r="D1144" s="118">
        <v>0.28779872333684242</v>
      </c>
      <c r="E1144" s="118">
        <v>0.95865543591962155</v>
      </c>
      <c r="F1144" s="118">
        <v>0.19548166422359881</v>
      </c>
      <c r="G1144" s="118">
        <v>0.92441421314139394</v>
      </c>
      <c r="H1144" s="118">
        <v>0.88231364956264113</v>
      </c>
      <c r="I1144" s="118">
        <v>0.42499685700143597</v>
      </c>
      <c r="J1144" s="118">
        <v>0.33514055837243295</v>
      </c>
      <c r="K1144" s="51">
        <v>0.2661565740111711</v>
      </c>
      <c r="M1144" s="44">
        <v>142</v>
      </c>
      <c r="N1144" s="118" cm="1">
        <f t="array" ref="N1144:W1144">(TRANSPOSE(MMULT(幕後結果!$AB$37:$AK$46, TRANSPOSE(N143:W143))))</f>
        <v>-0.47719971842973546</v>
      </c>
      <c r="O1144" s="118">
        <v>6.030473006333803E-2</v>
      </c>
      <c r="P1144" s="118">
        <v>0.40868043876962701</v>
      </c>
      <c r="Q1144" s="118">
        <v>-0.61460838256807515</v>
      </c>
      <c r="R1144" s="118">
        <v>-0.38916215216864952</v>
      </c>
      <c r="S1144" s="118">
        <v>-0.88393166847364224</v>
      </c>
      <c r="T1144" s="118">
        <v>0.30805701700662597</v>
      </c>
      <c r="U1144" s="118">
        <v>0.2107659799234789</v>
      </c>
      <c r="V1144" s="118">
        <v>-0.30365264180599039</v>
      </c>
      <c r="W1144" s="43">
        <v>-1.0552839970290711</v>
      </c>
    </row>
    <row r="1145" spans="1:23" ht="19">
      <c r="A1145" s="88">
        <v>143</v>
      </c>
      <c r="B1145" s="118">
        <v>4.6472701313035047E-2</v>
      </c>
      <c r="C1145" s="118">
        <v>0.80177455885652749</v>
      </c>
      <c r="D1145" s="118">
        <v>0.99858340830877901</v>
      </c>
      <c r="E1145" s="118">
        <v>0.57651973064123307</v>
      </c>
      <c r="F1145" s="118">
        <v>0.29848953113850651</v>
      </c>
      <c r="G1145" s="118">
        <v>0.12181598880256472</v>
      </c>
      <c r="H1145" s="118">
        <v>4.9482239744445877E-2</v>
      </c>
      <c r="I1145" s="118">
        <v>0.18956507431256719</v>
      </c>
      <c r="J1145" s="118">
        <v>0.78426580316248073</v>
      </c>
      <c r="K1145" s="51">
        <v>0.26072661284619936</v>
      </c>
      <c r="M1145" s="44">
        <v>143</v>
      </c>
      <c r="N1145" s="118" cm="1">
        <f t="array" ref="N1145:W1145">(TRANSPOSE(MMULT(幕後結果!$AB$37:$AK$46, TRANSPOSE(N144:W144))))</f>
        <v>-5.0509467125377863E-2</v>
      </c>
      <c r="O1145" s="118">
        <v>-0.8774289860586566</v>
      </c>
      <c r="P1145" s="118">
        <v>-3.7566329272375729E-2</v>
      </c>
      <c r="Q1145" s="118">
        <v>-0.11958885697108002</v>
      </c>
      <c r="R1145" s="118">
        <v>0.29807623830063429</v>
      </c>
      <c r="S1145" s="118">
        <v>-0.80322371046991103</v>
      </c>
      <c r="T1145" s="118">
        <v>6.3715630273075141E-2</v>
      </c>
      <c r="U1145" s="118">
        <v>-0.18736570676608308</v>
      </c>
      <c r="V1145" s="118">
        <v>-0.75486235516169098</v>
      </c>
      <c r="W1145" s="43">
        <v>-0.21859364050573668</v>
      </c>
    </row>
    <row r="1146" spans="1:23" ht="19">
      <c r="A1146" s="88">
        <v>144</v>
      </c>
      <c r="B1146" s="118">
        <v>0.23834885866432165</v>
      </c>
      <c r="C1146" s="118">
        <v>0.27587187288996318</v>
      </c>
      <c r="D1146" s="118">
        <v>0.8843119063907634</v>
      </c>
      <c r="E1146" s="118">
        <v>0.65552857607908877</v>
      </c>
      <c r="F1146" s="118">
        <v>0.73771624652235057</v>
      </c>
      <c r="G1146" s="118">
        <v>0.57072247200167769</v>
      </c>
      <c r="H1146" s="118">
        <v>0.95077302889062643</v>
      </c>
      <c r="I1146" s="118">
        <v>0.36329648988309726</v>
      </c>
      <c r="J1146" s="118">
        <v>0.65459423681572493</v>
      </c>
      <c r="K1146" s="51">
        <v>0.79643298727909539</v>
      </c>
      <c r="M1146" s="44">
        <v>144</v>
      </c>
      <c r="N1146" s="118" cm="1">
        <f t="array" ref="N1146:W1146">(TRANSPOSE(MMULT(幕後結果!$AB$37:$AK$46, TRANSPOSE(N145:W145))))</f>
        <v>1.2550980647361003</v>
      </c>
      <c r="O1146" s="118">
        <v>-0.94697651686298712</v>
      </c>
      <c r="P1146" s="118">
        <v>0.70487761902399193</v>
      </c>
      <c r="Q1146" s="118">
        <v>0.19160300303197694</v>
      </c>
      <c r="R1146" s="118">
        <v>1.7515100101457663</v>
      </c>
      <c r="S1146" s="118">
        <v>-7.0339694477248402E-2</v>
      </c>
      <c r="T1146" s="118">
        <v>-0.98274518363882901</v>
      </c>
      <c r="U1146" s="118">
        <v>-0.79356368375359765</v>
      </c>
      <c r="V1146" s="118">
        <v>-0.40019821243529652</v>
      </c>
      <c r="W1146" s="43">
        <v>-0.18084264462545246</v>
      </c>
    </row>
    <row r="1147" spans="1:23" ht="19">
      <c r="A1147" s="88">
        <v>145</v>
      </c>
      <c r="B1147" s="118">
        <v>0.60068766160148113</v>
      </c>
      <c r="C1147" s="118">
        <v>0.17115647650540788</v>
      </c>
      <c r="D1147" s="118">
        <v>0.55845591089761726</v>
      </c>
      <c r="E1147" s="118">
        <v>0.87174129515193299</v>
      </c>
      <c r="F1147" s="118">
        <v>0.71992697772144609</v>
      </c>
      <c r="G1147" s="118">
        <v>4.5689514622943461E-2</v>
      </c>
      <c r="H1147" s="118">
        <v>0.14060957031512289</v>
      </c>
      <c r="I1147" s="118">
        <v>0.12735583727210309</v>
      </c>
      <c r="J1147" s="118">
        <v>6.0976457125737626E-2</v>
      </c>
      <c r="K1147" s="51">
        <v>0.43607820375976236</v>
      </c>
      <c r="M1147" s="44">
        <v>145</v>
      </c>
      <c r="N1147" s="118" cm="1">
        <f t="array" ref="N1147:W1147">(TRANSPOSE(MMULT(幕後結果!$AB$37:$AK$46, TRANSPOSE(N146:W146))))</f>
        <v>-1.2089199319654613</v>
      </c>
      <c r="O1147" s="118">
        <v>0.27479504507017743</v>
      </c>
      <c r="P1147" s="118">
        <v>-0.49036408779786617</v>
      </c>
      <c r="Q1147" s="118">
        <v>1.0155603920528276</v>
      </c>
      <c r="R1147" s="118">
        <v>-0.63877558285992797</v>
      </c>
      <c r="S1147" s="118">
        <v>0.49129718243637899</v>
      </c>
      <c r="T1147" s="118">
        <v>-0.28746303265343742</v>
      </c>
      <c r="U1147" s="118">
        <v>-0.54476149430141441</v>
      </c>
      <c r="V1147" s="118">
        <v>-2.2322753586798121</v>
      </c>
      <c r="W1147" s="43">
        <v>-0.86720721290889546</v>
      </c>
    </row>
    <row r="1148" spans="1:23" ht="19">
      <c r="A1148" s="88">
        <v>146</v>
      </c>
      <c r="B1148" s="118">
        <v>0.3435406004271222</v>
      </c>
      <c r="C1148" s="118">
        <v>0.8812297036149066</v>
      </c>
      <c r="D1148" s="118">
        <v>0.30340631798817808</v>
      </c>
      <c r="E1148" s="118">
        <v>0.54799020093564965</v>
      </c>
      <c r="F1148" s="118">
        <v>0.24996185875944876</v>
      </c>
      <c r="G1148" s="118">
        <v>0.7653591495071641</v>
      </c>
      <c r="H1148" s="118">
        <v>0.81625331228289366</v>
      </c>
      <c r="I1148" s="118">
        <v>0.84560710320442256</v>
      </c>
      <c r="J1148" s="118">
        <v>7.7778790888363591E-2</v>
      </c>
      <c r="K1148" s="51">
        <v>0.53174840439218674</v>
      </c>
      <c r="M1148" s="44">
        <v>146</v>
      </c>
      <c r="N1148" s="118" cm="1">
        <f t="array" ref="N1148:W1148">(TRANSPOSE(MMULT(幕後結果!$AB$37:$AK$46, TRANSPOSE(N147:W147))))</f>
        <v>6.4646730208178002E-2</v>
      </c>
      <c r="O1148" s="118">
        <v>-8.7100594677537904E-2</v>
      </c>
      <c r="P1148" s="118">
        <v>0.20331514250834751</v>
      </c>
      <c r="Q1148" s="118">
        <v>-0.22775182953856998</v>
      </c>
      <c r="R1148" s="118">
        <v>0.34743397600045312</v>
      </c>
      <c r="S1148" s="118">
        <v>0.41821861667699206</v>
      </c>
      <c r="T1148" s="118">
        <v>-1.8711190402985323</v>
      </c>
      <c r="U1148" s="118">
        <v>0.84458325241959764</v>
      </c>
      <c r="V1148" s="118">
        <v>-0.13170030536886701</v>
      </c>
      <c r="W1148" s="43">
        <v>-0.87493144024107194</v>
      </c>
    </row>
    <row r="1149" spans="1:23" ht="19">
      <c r="A1149" s="88">
        <v>147</v>
      </c>
      <c r="B1149" s="118">
        <v>0.42244511982559962</v>
      </c>
      <c r="C1149" s="118">
        <v>0.7605115207356743</v>
      </c>
      <c r="D1149" s="118">
        <v>0.70953894704798492</v>
      </c>
      <c r="E1149" s="118">
        <v>0.52967613781239775</v>
      </c>
      <c r="F1149" s="118">
        <v>0.85158484809021484</v>
      </c>
      <c r="G1149" s="118">
        <v>0.25002520679337081</v>
      </c>
      <c r="H1149" s="118">
        <v>0.20790291248211301</v>
      </c>
      <c r="I1149" s="118">
        <v>0.26014677055175128</v>
      </c>
      <c r="J1149" s="118">
        <v>0.39028172972024966</v>
      </c>
      <c r="K1149" s="51">
        <v>0.70968337978338369</v>
      </c>
      <c r="M1149" s="44">
        <v>147</v>
      </c>
      <c r="N1149" s="118" cm="1">
        <f t="array" ref="N1149:W1149">(TRANSPOSE(MMULT(幕後結果!$AB$37:$AK$46, TRANSPOSE(N148:W148))))</f>
        <v>-0.86177221100662027</v>
      </c>
      <c r="O1149" s="118">
        <v>1.3776319743562256E-2</v>
      </c>
      <c r="P1149" s="118">
        <v>-2.2294737366993647</v>
      </c>
      <c r="Q1149" s="118">
        <v>-1.5557955940280714</v>
      </c>
      <c r="R1149" s="118">
        <v>-0.94612476098944742</v>
      </c>
      <c r="S1149" s="118">
        <v>-0.28085130008840625</v>
      </c>
      <c r="T1149" s="118">
        <v>-0.30836744912033043</v>
      </c>
      <c r="U1149" s="118">
        <v>0.34298253874831119</v>
      </c>
      <c r="V1149" s="118">
        <v>-1.2074927807424374</v>
      </c>
      <c r="W1149" s="43">
        <v>-1.5982235172020711</v>
      </c>
    </row>
    <row r="1150" spans="1:23" ht="19">
      <c r="A1150" s="88">
        <v>148</v>
      </c>
      <c r="B1150" s="118">
        <v>0.16017544534697681</v>
      </c>
      <c r="C1150" s="118">
        <v>0.6993523255444567</v>
      </c>
      <c r="D1150" s="118">
        <v>0.71397378236491393</v>
      </c>
      <c r="E1150" s="118">
        <v>0.94213767152829631</v>
      </c>
      <c r="F1150" s="118">
        <v>0.91979851271714108</v>
      </c>
      <c r="G1150" s="118">
        <v>6.1717034856908271E-2</v>
      </c>
      <c r="H1150" s="118">
        <v>8.4673336088547435E-2</v>
      </c>
      <c r="I1150" s="118">
        <v>0.64889650682983913</v>
      </c>
      <c r="J1150" s="118">
        <v>0.16029302240291865</v>
      </c>
      <c r="K1150" s="51">
        <v>0.19808040637036339</v>
      </c>
      <c r="M1150" s="44">
        <v>148</v>
      </c>
      <c r="N1150" s="118" cm="1">
        <f t="array" ref="N1150:W1150">(TRANSPOSE(MMULT(幕後結果!$AB$37:$AK$46, TRANSPOSE(N149:W149))))</f>
        <v>5.1370531822708546E-3</v>
      </c>
      <c r="O1150" s="118">
        <v>-0.24786220392198163</v>
      </c>
      <c r="P1150" s="118">
        <v>-0.49644672649286381</v>
      </c>
      <c r="Q1150" s="118">
        <v>0.47925228273045745</v>
      </c>
      <c r="R1150" s="118">
        <v>-1.9321963079039604</v>
      </c>
      <c r="S1150" s="118">
        <v>0.44676784233867495</v>
      </c>
      <c r="T1150" s="118">
        <v>1.4124491759173092</v>
      </c>
      <c r="U1150" s="118">
        <v>-0.26556578038369633</v>
      </c>
      <c r="V1150" s="118">
        <v>0.99294161348422449</v>
      </c>
      <c r="W1150" s="43">
        <v>3.7197993436793086E-2</v>
      </c>
    </row>
    <row r="1151" spans="1:23" ht="19">
      <c r="A1151" s="88">
        <v>149</v>
      </c>
      <c r="B1151" s="118">
        <v>0.88745556784562152</v>
      </c>
      <c r="C1151" s="118">
        <v>0.17913298702334335</v>
      </c>
      <c r="D1151" s="118">
        <v>0.63013348308671446</v>
      </c>
      <c r="E1151" s="118">
        <v>0.42304943816080054</v>
      </c>
      <c r="F1151" s="118">
        <v>0.50819768926325559</v>
      </c>
      <c r="G1151" s="118">
        <v>0.76868075535291669</v>
      </c>
      <c r="H1151" s="118">
        <v>5.192319518967059E-2</v>
      </c>
      <c r="I1151" s="118">
        <v>0.75621319019772737</v>
      </c>
      <c r="J1151" s="118">
        <v>0.77857302838662967</v>
      </c>
      <c r="K1151" s="51">
        <v>0.50996103173115714</v>
      </c>
      <c r="M1151" s="44">
        <v>149</v>
      </c>
      <c r="N1151" s="118" cm="1">
        <f t="array" ref="N1151:W1151">(TRANSPOSE(MMULT(幕後結果!$AB$37:$AK$46, TRANSPOSE(N150:W150))))</f>
        <v>-3.3280138368040328E-2</v>
      </c>
      <c r="O1151" s="118">
        <v>-0.96644826580213716</v>
      </c>
      <c r="P1151" s="118">
        <v>0.30886000167061722</v>
      </c>
      <c r="Q1151" s="118">
        <v>-0.23825169634558896</v>
      </c>
      <c r="R1151" s="118">
        <v>1.7689370664456303</v>
      </c>
      <c r="S1151" s="118">
        <v>-0.16979545272136481</v>
      </c>
      <c r="T1151" s="118">
        <v>0.57818617949850704</v>
      </c>
      <c r="U1151" s="118">
        <v>1.5263955098602653</v>
      </c>
      <c r="V1151" s="118">
        <v>-0.42119797492981537</v>
      </c>
      <c r="W1151" s="43">
        <v>1.1583443771894879</v>
      </c>
    </row>
    <row r="1152" spans="1:23" ht="19">
      <c r="A1152" s="88">
        <v>150</v>
      </c>
      <c r="B1152" s="118">
        <v>0.8612047584397553</v>
      </c>
      <c r="C1152" s="118">
        <v>4.2557773507136964E-3</v>
      </c>
      <c r="D1152" s="118">
        <v>0.11650175127362283</v>
      </c>
      <c r="E1152" s="118">
        <v>0.364345931520069</v>
      </c>
      <c r="F1152" s="118">
        <v>0.83571295457326022</v>
      </c>
      <c r="G1152" s="118">
        <v>0.94836800842812541</v>
      </c>
      <c r="H1152" s="118">
        <v>0.20802134608033351</v>
      </c>
      <c r="I1152" s="118">
        <v>0.84902904526631007</v>
      </c>
      <c r="J1152" s="118">
        <v>0.46411346517482133</v>
      </c>
      <c r="K1152" s="51">
        <v>0.57626927338213152</v>
      </c>
      <c r="M1152" s="44">
        <v>150</v>
      </c>
      <c r="N1152" s="118" cm="1">
        <f t="array" ref="N1152:W1152">(TRANSPOSE(MMULT(幕後結果!$AB$37:$AK$46, TRANSPOSE(N151:W151))))</f>
        <v>1.6043022011384276</v>
      </c>
      <c r="O1152" s="118">
        <v>0.71611805478326085</v>
      </c>
      <c r="P1152" s="118">
        <v>-0.3941991928371103</v>
      </c>
      <c r="Q1152" s="118">
        <v>1.1863273842807347</v>
      </c>
      <c r="R1152" s="118">
        <v>0.22677606599475775</v>
      </c>
      <c r="S1152" s="118">
        <v>-0.60395084912541597</v>
      </c>
      <c r="T1152" s="118">
        <v>-0.1965092671256301</v>
      </c>
      <c r="U1152" s="118">
        <v>0.22615303046737395</v>
      </c>
      <c r="V1152" s="118">
        <v>0.29513798057495083</v>
      </c>
      <c r="W1152" s="43">
        <v>-0.11101589185549351</v>
      </c>
    </row>
    <row r="1153" spans="1:23" ht="19">
      <c r="A1153" s="88">
        <v>151</v>
      </c>
      <c r="B1153" s="118">
        <v>0.61368894577397382</v>
      </c>
      <c r="C1153" s="118">
        <v>0.51304291213611064</v>
      </c>
      <c r="D1153" s="118">
        <v>0.32436917572560153</v>
      </c>
      <c r="E1153" s="118">
        <v>0.45477124901610577</v>
      </c>
      <c r="F1153" s="118">
        <v>0.52774374963805726</v>
      </c>
      <c r="G1153" s="118">
        <v>7.9799321439589566E-2</v>
      </c>
      <c r="H1153" s="118">
        <v>0.63590963878176909</v>
      </c>
      <c r="I1153" s="118">
        <v>0.9181222786240828</v>
      </c>
      <c r="J1153" s="118">
        <v>0.3841356142786887</v>
      </c>
      <c r="K1153" s="51">
        <v>0.84777427972203445</v>
      </c>
      <c r="M1153" s="44">
        <v>151</v>
      </c>
      <c r="N1153" s="118" cm="1">
        <f t="array" ref="N1153:W1153">(TRANSPOSE(MMULT(幕後結果!$AB$37:$AK$46, TRANSPOSE(N152:W152))))</f>
        <v>0.21875343125958557</v>
      </c>
      <c r="O1153" s="118">
        <v>0.52223489054730543</v>
      </c>
      <c r="P1153" s="118">
        <v>-1.6282316671140264</v>
      </c>
      <c r="Q1153" s="118">
        <v>-0.93187964256583289</v>
      </c>
      <c r="R1153" s="118">
        <v>-1.7898510446372997</v>
      </c>
      <c r="S1153" s="118">
        <v>-0.29738110664208561</v>
      </c>
      <c r="T1153" s="118">
        <v>-0.31526291609485885</v>
      </c>
      <c r="U1153" s="118">
        <v>8.7831818818218388E-2</v>
      </c>
      <c r="V1153" s="118">
        <v>-0.95180340839982835</v>
      </c>
      <c r="W1153" s="43">
        <v>-1.6952938971221463</v>
      </c>
    </row>
    <row r="1154" spans="1:23" ht="19">
      <c r="A1154" s="88">
        <v>152</v>
      </c>
      <c r="B1154" s="118">
        <v>0.6488037796937669</v>
      </c>
      <c r="C1154" s="118">
        <v>0.57176683164258124</v>
      </c>
      <c r="D1154" s="118">
        <v>0.71811756496363532</v>
      </c>
      <c r="E1154" s="118">
        <v>0.69867819565269507</v>
      </c>
      <c r="F1154" s="118">
        <v>0.24050457842243222</v>
      </c>
      <c r="G1154" s="118">
        <v>0.59455741214183933</v>
      </c>
      <c r="H1154" s="118">
        <v>0.69489559598024253</v>
      </c>
      <c r="I1154" s="118">
        <v>0.82164087459348512</v>
      </c>
      <c r="J1154" s="118">
        <v>0.36247665659026329</v>
      </c>
      <c r="K1154" s="51">
        <v>0.5763073720497347</v>
      </c>
      <c r="M1154" s="44">
        <v>152</v>
      </c>
      <c r="N1154" s="118" cm="1">
        <f t="array" ref="N1154:W1154">(TRANSPOSE(MMULT(幕後結果!$AB$37:$AK$46, TRANSPOSE(N153:W153))))</f>
        <v>0.39362679905207476</v>
      </c>
      <c r="O1154" s="118">
        <v>-0.30325779612519072</v>
      </c>
      <c r="P1154" s="118">
        <v>-2.3595505832802816E-2</v>
      </c>
      <c r="Q1154" s="118">
        <v>1.5984089228957932</v>
      </c>
      <c r="R1154" s="118">
        <v>-0.25593404411820458</v>
      </c>
      <c r="S1154" s="118">
        <v>0.90466918781962813</v>
      </c>
      <c r="T1154" s="118">
        <v>-0.51913997552261826</v>
      </c>
      <c r="U1154" s="118">
        <v>0.75023990797432205</v>
      </c>
      <c r="V1154" s="118">
        <v>-0.75841203329543128</v>
      </c>
      <c r="W1154" s="43">
        <v>0.49971052598041366</v>
      </c>
    </row>
    <row r="1155" spans="1:23" ht="19">
      <c r="A1155" s="88">
        <v>153</v>
      </c>
      <c r="B1155" s="118">
        <v>0.48485761923545789</v>
      </c>
      <c r="C1155" s="118">
        <v>0.60137863338317477</v>
      </c>
      <c r="D1155" s="118">
        <v>0.62566114301796083</v>
      </c>
      <c r="E1155" s="118">
        <v>0.25516261465395962</v>
      </c>
      <c r="F1155" s="118">
        <v>0.21267266229236625</v>
      </c>
      <c r="G1155" s="118">
        <v>0.38736265490853716</v>
      </c>
      <c r="H1155" s="118">
        <v>0.40627949262244645</v>
      </c>
      <c r="I1155" s="118">
        <v>0.86129902938405456</v>
      </c>
      <c r="J1155" s="118">
        <v>1.5860599835637146E-2</v>
      </c>
      <c r="K1155" s="51">
        <v>0.96192181027268875</v>
      </c>
      <c r="M1155" s="44">
        <v>153</v>
      </c>
      <c r="N1155" s="118" cm="1">
        <f t="array" ref="N1155:W1155">(TRANSPOSE(MMULT(幕後結果!$AB$37:$AK$46, TRANSPOSE(N154:W154))))</f>
        <v>-1.4411129470367932</v>
      </c>
      <c r="O1155" s="118">
        <v>0.39237934982335221</v>
      </c>
      <c r="P1155" s="118">
        <v>-2.0251386261556714</v>
      </c>
      <c r="Q1155" s="118">
        <v>0.45200971299562953</v>
      </c>
      <c r="R1155" s="118">
        <v>-1.2186033266345169</v>
      </c>
      <c r="S1155" s="118">
        <v>-0.88815197174442562</v>
      </c>
      <c r="T1155" s="118">
        <v>0.19197647633742682</v>
      </c>
      <c r="U1155" s="118">
        <v>-1.6311339895864072</v>
      </c>
      <c r="V1155" s="118">
        <v>-2.6413325560893894</v>
      </c>
      <c r="W1155" s="43">
        <v>-2.5908798576115308</v>
      </c>
    </row>
    <row r="1156" spans="1:23" ht="19">
      <c r="A1156" s="88">
        <v>154</v>
      </c>
      <c r="B1156" s="118">
        <v>0.11231371631492615</v>
      </c>
      <c r="C1156" s="118">
        <v>0.50283693684612851</v>
      </c>
      <c r="D1156" s="118">
        <v>0.87280994673877932</v>
      </c>
      <c r="E1156" s="118">
        <v>0.66217301858511179</v>
      </c>
      <c r="F1156" s="118">
        <v>0.57390098049472149</v>
      </c>
      <c r="G1156" s="118">
        <v>0.15967760092285044</v>
      </c>
      <c r="H1156" s="118">
        <v>0.26116888088960799</v>
      </c>
      <c r="I1156" s="118">
        <v>0.37597793218869668</v>
      </c>
      <c r="J1156" s="118">
        <v>0.71162161196965346</v>
      </c>
      <c r="K1156" s="51">
        <v>0.18319888597416845</v>
      </c>
      <c r="M1156" s="44">
        <v>154</v>
      </c>
      <c r="N1156" s="118" cm="1">
        <f t="array" ref="N1156:W1156">(TRANSPOSE(MMULT(幕後結果!$AB$37:$AK$46, TRANSPOSE(N155:W155))))</f>
        <v>-1.1282011894392439</v>
      </c>
      <c r="O1156" s="118">
        <v>-1.374374865808752</v>
      </c>
      <c r="P1156" s="118">
        <v>-1.0286384564711515</v>
      </c>
      <c r="Q1156" s="118">
        <v>-9.57800622204249E-2</v>
      </c>
      <c r="R1156" s="118">
        <v>1.861915188704089</v>
      </c>
      <c r="S1156" s="118">
        <v>-0.69972170988294102</v>
      </c>
      <c r="T1156" s="118">
        <v>0.49506850629711335</v>
      </c>
      <c r="U1156" s="118">
        <v>0.56669688320893941</v>
      </c>
      <c r="V1156" s="118">
        <v>0.41928183120680707</v>
      </c>
      <c r="W1156" s="43">
        <v>0.76927947309173161</v>
      </c>
    </row>
    <row r="1157" spans="1:23" ht="19">
      <c r="A1157" s="88">
        <v>155</v>
      </c>
      <c r="B1157" s="118">
        <v>0.61420892867605215</v>
      </c>
      <c r="C1157" s="118">
        <v>6.6374579239315334E-2</v>
      </c>
      <c r="D1157" s="118">
        <v>0.5612300323461703</v>
      </c>
      <c r="E1157" s="118">
        <v>0.21753331441075274</v>
      </c>
      <c r="F1157" s="118">
        <v>0.15599686959142534</v>
      </c>
      <c r="G1157" s="118">
        <v>0.99970717329367886</v>
      </c>
      <c r="H1157" s="118">
        <v>0.91688296042223638</v>
      </c>
      <c r="I1157" s="118">
        <v>0.24094870354426012</v>
      </c>
      <c r="J1157" s="118">
        <v>0.71446910429423438</v>
      </c>
      <c r="K1157" s="51">
        <v>0.7754038103512193</v>
      </c>
      <c r="M1157" s="44">
        <v>155</v>
      </c>
      <c r="N1157" s="118" cm="1">
        <f t="array" ref="N1157:W1157">(TRANSPOSE(MMULT(幕後結果!$AB$37:$AK$46, TRANSPOSE(N156:W156))))</f>
        <v>-2.8405470547410272E-2</v>
      </c>
      <c r="O1157" s="118">
        <v>-0.57078969843119542</v>
      </c>
      <c r="P1157" s="118">
        <v>-0.56003090996984406</v>
      </c>
      <c r="Q1157" s="118">
        <v>-0.81840599068408237</v>
      </c>
      <c r="R1157" s="118">
        <v>-0.7324081792746826</v>
      </c>
      <c r="S1157" s="118">
        <v>0.27247073799821886</v>
      </c>
      <c r="T1157" s="118">
        <v>0.33186591165120449</v>
      </c>
      <c r="U1157" s="118">
        <v>-0.84627105907573097</v>
      </c>
      <c r="V1157" s="118">
        <v>-0.72455951852733991</v>
      </c>
      <c r="W1157" s="43">
        <v>0.41557688550047567</v>
      </c>
    </row>
    <row r="1158" spans="1:23" ht="19">
      <c r="A1158" s="88">
        <v>156</v>
      </c>
      <c r="B1158" s="118">
        <v>0.91597088218524658</v>
      </c>
      <c r="C1158" s="118">
        <v>0.26426781075732997</v>
      </c>
      <c r="D1158" s="118">
        <v>0.24446831917530765</v>
      </c>
      <c r="E1158" s="118">
        <v>0.52480435808743509</v>
      </c>
      <c r="F1158" s="118">
        <v>0.67236595011290357</v>
      </c>
      <c r="G1158" s="118">
        <v>0.13351920388211469</v>
      </c>
      <c r="H1158" s="118">
        <v>0.33010679361391815</v>
      </c>
      <c r="I1158" s="118">
        <v>0.54743043067961894</v>
      </c>
      <c r="J1158" s="118">
        <v>0.35378177966576096</v>
      </c>
      <c r="K1158" s="51">
        <v>0.49122797271443641</v>
      </c>
      <c r="M1158" s="44">
        <v>156</v>
      </c>
      <c r="N1158" s="118" cm="1">
        <f t="array" ref="N1158:W1158">(TRANSPOSE(MMULT(幕後結果!$AB$37:$AK$46, TRANSPOSE(N157:W157))))</f>
        <v>-0.56540935113282287</v>
      </c>
      <c r="O1158" s="118">
        <v>0.84447628690127607</v>
      </c>
      <c r="P1158" s="118">
        <v>-0.36586122945963773</v>
      </c>
      <c r="Q1158" s="118">
        <v>0.28876079605911681</v>
      </c>
      <c r="R1158" s="118">
        <v>-1.1453917712646626</v>
      </c>
      <c r="S1158" s="118">
        <v>1.2515673312773066</v>
      </c>
      <c r="T1158" s="118">
        <v>-7.7901081846845521E-2</v>
      </c>
      <c r="U1158" s="118">
        <v>1.0152253386057526</v>
      </c>
      <c r="V1158" s="118">
        <v>0.63793482173688942</v>
      </c>
      <c r="W1158" s="43">
        <v>0.52597833717053799</v>
      </c>
    </row>
    <row r="1159" spans="1:23" ht="19">
      <c r="A1159" s="88">
        <v>157</v>
      </c>
      <c r="B1159" s="118">
        <v>0.47593837050718735</v>
      </c>
      <c r="C1159" s="118">
        <v>0.74785414630134639</v>
      </c>
      <c r="D1159" s="118">
        <v>0.65791646279796345</v>
      </c>
      <c r="E1159" s="118">
        <v>0.68457083913310601</v>
      </c>
      <c r="F1159" s="118">
        <v>0.67472129062826425</v>
      </c>
      <c r="G1159" s="118">
        <v>0.2114205538125089</v>
      </c>
      <c r="H1159" s="118">
        <v>0.7468278564588442</v>
      </c>
      <c r="I1159" s="118">
        <v>0.87071400944423849</v>
      </c>
      <c r="J1159" s="118">
        <v>0.52357223385358331</v>
      </c>
      <c r="K1159" s="51">
        <v>0.68729371482684276</v>
      </c>
      <c r="M1159" s="44">
        <v>157</v>
      </c>
      <c r="N1159" s="118" cm="1">
        <f t="array" ref="N1159:W1159">(TRANSPOSE(MMULT(幕後結果!$AB$37:$AK$46, TRANSPOSE(N158:W158))))</f>
        <v>-0.80972861034727972</v>
      </c>
      <c r="O1159" s="118">
        <v>-0.18427794954224247</v>
      </c>
      <c r="P1159" s="118">
        <v>0.30651447028052375</v>
      </c>
      <c r="Q1159" s="118">
        <v>2.5216261445940145</v>
      </c>
      <c r="R1159" s="118">
        <v>5.0119555199219012E-2</v>
      </c>
      <c r="S1159" s="118">
        <v>0.41170461139032982</v>
      </c>
      <c r="T1159" s="118">
        <v>-0.14184824518716599</v>
      </c>
      <c r="U1159" s="118">
        <v>0.47781365125615782</v>
      </c>
      <c r="V1159" s="118">
        <v>-0.96838166331278819</v>
      </c>
      <c r="W1159" s="43">
        <v>-2.4590958852054658</v>
      </c>
    </row>
    <row r="1160" spans="1:23" ht="19">
      <c r="A1160" s="88">
        <v>158</v>
      </c>
      <c r="B1160" s="118">
        <v>0.42794303754504659</v>
      </c>
      <c r="C1160" s="118">
        <v>0.35094657500697668</v>
      </c>
      <c r="D1160" s="118">
        <v>0.86716422168067253</v>
      </c>
      <c r="E1160" s="118">
        <v>0.7538781357787514</v>
      </c>
      <c r="F1160" s="118">
        <v>0.39199420917628158</v>
      </c>
      <c r="G1160" s="118">
        <v>0.96992505627860814</v>
      </c>
      <c r="H1160" s="118">
        <v>0.53278969970592538</v>
      </c>
      <c r="I1160" s="118">
        <v>0.42058159783600702</v>
      </c>
      <c r="J1160" s="118">
        <v>0.33843462991327433</v>
      </c>
      <c r="K1160" s="51">
        <v>0.10547153673615228</v>
      </c>
      <c r="M1160" s="44">
        <v>158</v>
      </c>
      <c r="N1160" s="118" cm="1">
        <f t="array" ref="N1160:W1160">(TRANSPOSE(MMULT(幕後結果!$AB$37:$AK$46, TRANSPOSE(N159:W159))))</f>
        <v>-1.7878665142622863</v>
      </c>
      <c r="O1160" s="118">
        <v>-1.5446054606554371</v>
      </c>
      <c r="P1160" s="118">
        <v>-7.8843938103090427E-2</v>
      </c>
      <c r="Q1160" s="118">
        <v>-5.6617995714313918E-2</v>
      </c>
      <c r="R1160" s="118">
        <v>-0.38296059373374147</v>
      </c>
      <c r="S1160" s="118">
        <v>-0.13817629889655894</v>
      </c>
      <c r="T1160" s="118">
        <v>-1.1696068983362253</v>
      </c>
      <c r="U1160" s="118">
        <v>1.5764711011596557</v>
      </c>
      <c r="V1160" s="118">
        <v>0.67623230605844753</v>
      </c>
      <c r="W1160" s="43">
        <v>1.4403618933560924</v>
      </c>
    </row>
    <row r="1161" spans="1:23" ht="19">
      <c r="A1161" s="88">
        <v>159</v>
      </c>
      <c r="B1161" s="118">
        <v>9.5348936803707485E-3</v>
      </c>
      <c r="C1161" s="118">
        <v>0.69442885460271842</v>
      </c>
      <c r="D1161" s="118">
        <v>0.21914229038315503</v>
      </c>
      <c r="E1161" s="118">
        <v>0.73463553363334255</v>
      </c>
      <c r="F1161" s="118">
        <v>0.67611565750897618</v>
      </c>
      <c r="G1161" s="118">
        <v>0.33315396070766123</v>
      </c>
      <c r="H1161" s="118">
        <v>0.69779310394036465</v>
      </c>
      <c r="I1161" s="118">
        <v>0.46767816130998807</v>
      </c>
      <c r="J1161" s="118">
        <v>0.40904716146487807</v>
      </c>
      <c r="K1161" s="51">
        <v>0.66371435150251945</v>
      </c>
      <c r="M1161" s="44">
        <v>159</v>
      </c>
      <c r="N1161" s="118" cm="1">
        <f t="array" ref="N1161:W1161">(TRANSPOSE(MMULT(幕後結果!$AB$37:$AK$46, TRANSPOSE(N160:W160))))</f>
        <v>-0.34325251385410405</v>
      </c>
      <c r="O1161" s="118">
        <v>-4.6365028193078084E-2</v>
      </c>
      <c r="P1161" s="118">
        <v>3.6919659490502882E-2</v>
      </c>
      <c r="Q1161" s="118">
        <v>-0.65144384692115986</v>
      </c>
      <c r="R1161" s="118">
        <v>-0.14935193763869892</v>
      </c>
      <c r="S1161" s="118">
        <v>-0.20574431105674595</v>
      </c>
      <c r="T1161" s="118">
        <v>1.3402092595378199</v>
      </c>
      <c r="U1161" s="118">
        <v>-0.30274202258362715</v>
      </c>
      <c r="V1161" s="118">
        <v>-0.71905339043292849</v>
      </c>
      <c r="W1161" s="43">
        <v>0.5305195195567215</v>
      </c>
    </row>
    <row r="1162" spans="1:23" ht="19">
      <c r="A1162" s="88">
        <v>160</v>
      </c>
      <c r="B1162" s="118">
        <v>0.51710459010817877</v>
      </c>
      <c r="C1162" s="118">
        <v>0.81674780815281633</v>
      </c>
      <c r="D1162" s="118">
        <v>0.64780643525845605</v>
      </c>
      <c r="E1162" s="118">
        <v>0.86298270469511595</v>
      </c>
      <c r="F1162" s="118">
        <v>0.19469263888427468</v>
      </c>
      <c r="G1162" s="118">
        <v>0.69350680372852835</v>
      </c>
      <c r="H1162" s="118">
        <v>0.92798215670014539</v>
      </c>
      <c r="I1162" s="118">
        <v>0.20707826153218845</v>
      </c>
      <c r="J1162" s="118">
        <v>0.22590566205642926</v>
      </c>
      <c r="K1162" s="51">
        <v>0.99948529013400855</v>
      </c>
      <c r="M1162" s="44">
        <v>160</v>
      </c>
      <c r="N1162" s="118" cm="1">
        <f t="array" ref="N1162:W1162">(TRANSPOSE(MMULT(幕後結果!$AB$37:$AK$46, TRANSPOSE(N161:W161))))</f>
        <v>2.3618523806921936</v>
      </c>
      <c r="O1162" s="118">
        <v>0.44632447513256235</v>
      </c>
      <c r="P1162" s="118">
        <v>-0.27422930748315943</v>
      </c>
      <c r="Q1162" s="118">
        <v>-9.6410807828681444E-2</v>
      </c>
      <c r="R1162" s="118">
        <v>0.92086469579462782</v>
      </c>
      <c r="S1162" s="118">
        <v>0.58146435953952147</v>
      </c>
      <c r="T1162" s="118">
        <v>0.639046210050633</v>
      </c>
      <c r="U1162" s="118">
        <v>-0.81802662238839241</v>
      </c>
      <c r="V1162" s="118">
        <v>0.89649811742869256</v>
      </c>
      <c r="W1162" s="43">
        <v>0.14919940016689076</v>
      </c>
    </row>
    <row r="1163" spans="1:23" ht="19">
      <c r="A1163" s="88">
        <v>161</v>
      </c>
      <c r="B1163" s="118">
        <v>0.3718867560208281</v>
      </c>
      <c r="C1163" s="118">
        <v>0.16721565679869932</v>
      </c>
      <c r="D1163" s="118">
        <v>0.88022854622983693</v>
      </c>
      <c r="E1163" s="118">
        <v>0.46748914599418634</v>
      </c>
      <c r="F1163" s="118">
        <v>0.98007070350409897</v>
      </c>
      <c r="G1163" s="118">
        <v>0.93207962143479617</v>
      </c>
      <c r="H1163" s="118">
        <v>0.194160119889071</v>
      </c>
      <c r="I1163" s="118">
        <v>0.25447965671223582</v>
      </c>
      <c r="J1163" s="118">
        <v>0.93550811893359054</v>
      </c>
      <c r="K1163" s="51">
        <v>0.7390026351620349</v>
      </c>
      <c r="M1163" s="44">
        <v>161</v>
      </c>
      <c r="N1163" s="118" cm="1">
        <f t="array" ref="N1163:W1163">(TRANSPOSE(MMULT(幕後結果!$AB$37:$AK$46, TRANSPOSE(N162:W162))))</f>
        <v>-0.8887367002589035</v>
      </c>
      <c r="O1163" s="118">
        <v>1.5910216027615247</v>
      </c>
      <c r="P1163" s="118">
        <v>-0.1910899896369814</v>
      </c>
      <c r="Q1163" s="118">
        <v>1.6384809419918949</v>
      </c>
      <c r="R1163" s="118">
        <v>-1.1473585510282212</v>
      </c>
      <c r="S1163" s="118">
        <v>-0.42962429168608463</v>
      </c>
      <c r="T1163" s="118">
        <v>1.7323769247448646</v>
      </c>
      <c r="U1163" s="118">
        <v>0.14045281415432884</v>
      </c>
      <c r="V1163" s="118">
        <v>1.0390075527481235</v>
      </c>
      <c r="W1163" s="43">
        <v>-0.23846577537297378</v>
      </c>
    </row>
    <row r="1164" spans="1:23" ht="19">
      <c r="A1164" s="88">
        <v>162</v>
      </c>
      <c r="B1164" s="118">
        <v>0.89486112064368628</v>
      </c>
      <c r="C1164" s="118">
        <v>7.5015339530836833E-2</v>
      </c>
      <c r="D1164" s="118">
        <v>0.12284256017321038</v>
      </c>
      <c r="E1164" s="118">
        <v>2.3529757871135537E-2</v>
      </c>
      <c r="F1164" s="118">
        <v>0.83301762367529397</v>
      </c>
      <c r="G1164" s="118">
        <v>0.16544706996814496</v>
      </c>
      <c r="H1164" s="118">
        <v>0.89704263950612884</v>
      </c>
      <c r="I1164" s="118">
        <v>0.4996424697117261</v>
      </c>
      <c r="J1164" s="118">
        <v>6.884221922559064E-2</v>
      </c>
      <c r="K1164" s="51">
        <v>1.0277417467486227E-2</v>
      </c>
      <c r="M1164" s="44">
        <v>162</v>
      </c>
      <c r="N1164" s="118" cm="1">
        <f t="array" ref="N1164:W1164">(TRANSPOSE(MMULT(幕後結果!$AB$37:$AK$46, TRANSPOSE(N163:W163))))</f>
        <v>-1.1782719692722847</v>
      </c>
      <c r="O1164" s="118">
        <v>-0.13326339688189914</v>
      </c>
      <c r="P1164" s="118">
        <v>0.10885739917071025</v>
      </c>
      <c r="Q1164" s="118">
        <v>0.63068645890303132</v>
      </c>
      <c r="R1164" s="118">
        <v>-0.14694531236077063</v>
      </c>
      <c r="S1164" s="118">
        <v>-0.34796452083107887</v>
      </c>
      <c r="T1164" s="118">
        <v>-0.69325016694626873</v>
      </c>
      <c r="U1164" s="118">
        <v>4.4723292088569525E-2</v>
      </c>
      <c r="V1164" s="118">
        <v>1.1373950039181302</v>
      </c>
      <c r="W1164" s="43">
        <v>-1.0038960738311846</v>
      </c>
    </row>
    <row r="1165" spans="1:23" ht="19">
      <c r="A1165" s="88">
        <v>163</v>
      </c>
      <c r="B1165" s="118">
        <v>0.72896326873734507</v>
      </c>
      <c r="C1165" s="118">
        <v>6.4190841648326113E-2</v>
      </c>
      <c r="D1165" s="118">
        <v>0.95532189555946978</v>
      </c>
      <c r="E1165" s="118">
        <v>0.57923467207291246</v>
      </c>
      <c r="F1165" s="118">
        <v>1.0048671382675955E-2</v>
      </c>
      <c r="G1165" s="118">
        <v>0.75031709990707673</v>
      </c>
      <c r="H1165" s="118">
        <v>0.13847225402995922</v>
      </c>
      <c r="I1165" s="118">
        <v>0.41975809098073413</v>
      </c>
      <c r="J1165" s="118">
        <v>0.40246818205756574</v>
      </c>
      <c r="K1165" s="51">
        <v>0.27593614956224055</v>
      </c>
      <c r="M1165" s="44">
        <v>163</v>
      </c>
      <c r="N1165" s="118" cm="1">
        <f t="array" ref="N1165:W1165">(TRANSPOSE(MMULT(幕後結果!$AB$37:$AK$46, TRANSPOSE(N164:W164))))</f>
        <v>0.8743426076244879</v>
      </c>
      <c r="O1165" s="118">
        <v>-0.60153514242558881</v>
      </c>
      <c r="P1165" s="118">
        <v>-0.21222581986439493</v>
      </c>
      <c r="Q1165" s="118">
        <v>1.5371765605886132</v>
      </c>
      <c r="R1165" s="118">
        <v>0.82906043051236789</v>
      </c>
      <c r="S1165" s="118">
        <v>1.0927665163270825</v>
      </c>
      <c r="T1165" s="118">
        <v>-0.29188721932393369</v>
      </c>
      <c r="U1165" s="118">
        <v>-3.060581444466115E-2</v>
      </c>
      <c r="V1165" s="118">
        <v>0.29376727861245822</v>
      </c>
      <c r="W1165" s="43">
        <v>1.50943907128257</v>
      </c>
    </row>
    <row r="1166" spans="1:23" ht="19">
      <c r="A1166" s="88">
        <v>164</v>
      </c>
      <c r="B1166" s="118">
        <v>0.15388504479551623</v>
      </c>
      <c r="C1166" s="118">
        <v>0.46283575327645599</v>
      </c>
      <c r="D1166" s="118">
        <v>0.51643527383899168</v>
      </c>
      <c r="E1166" s="118">
        <v>0.99309818455677146</v>
      </c>
      <c r="F1166" s="118">
        <v>0.24594259987739542</v>
      </c>
      <c r="G1166" s="118">
        <v>0.11644646473073417</v>
      </c>
      <c r="H1166" s="118">
        <v>0.32931215395105595</v>
      </c>
      <c r="I1166" s="118">
        <v>0.83485598195556809</v>
      </c>
      <c r="J1166" s="118">
        <v>0.74861697547942407</v>
      </c>
      <c r="K1166" s="51">
        <v>0.27850781795247381</v>
      </c>
      <c r="M1166" s="44">
        <v>164</v>
      </c>
      <c r="N1166" s="118" cm="1">
        <f t="array" ref="N1166:W1166">(TRANSPOSE(MMULT(幕後結果!$AB$37:$AK$46, TRANSPOSE(N165:W165))))</f>
        <v>-0.40148409940131263</v>
      </c>
      <c r="O1166" s="118">
        <v>-0.37712986310893576</v>
      </c>
      <c r="P1166" s="118">
        <v>-0.81240012761866898</v>
      </c>
      <c r="Q1166" s="118">
        <v>-1.9383042852820531</v>
      </c>
      <c r="R1166" s="118">
        <v>-1.6100979788072181</v>
      </c>
      <c r="S1166" s="118">
        <v>-1.6184536450573692</v>
      </c>
      <c r="T1166" s="118">
        <v>-1.265013984441071</v>
      </c>
      <c r="U1166" s="118">
        <v>-1.4558945701550419</v>
      </c>
      <c r="V1166" s="118">
        <v>-2.7070554265868392</v>
      </c>
      <c r="W1166" s="43">
        <v>-0.70521463080485647</v>
      </c>
    </row>
    <row r="1167" spans="1:23" ht="19">
      <c r="A1167" s="88">
        <v>165</v>
      </c>
      <c r="B1167" s="118">
        <v>0.29499676379831219</v>
      </c>
      <c r="C1167" s="118">
        <v>0.3155106931183882</v>
      </c>
      <c r="D1167" s="118">
        <v>0.64347176196733402</v>
      </c>
      <c r="E1167" s="118">
        <v>0.29344638435121806</v>
      </c>
      <c r="F1167" s="118">
        <v>0.36700452101654779</v>
      </c>
      <c r="G1167" s="118">
        <v>0.61972516220056151</v>
      </c>
      <c r="H1167" s="118">
        <v>0.36653813395748092</v>
      </c>
      <c r="I1167" s="118">
        <v>0.70412206942341449</v>
      </c>
      <c r="J1167" s="118">
        <v>0.34651454145529481</v>
      </c>
      <c r="K1167" s="51">
        <v>0.68590363115364128</v>
      </c>
      <c r="M1167" s="44">
        <v>165</v>
      </c>
      <c r="N1167" s="118" cm="1">
        <f t="array" ref="N1167:W1167">(TRANSPOSE(MMULT(幕後結果!$AB$37:$AK$46, TRANSPOSE(N166:W166))))</f>
        <v>-1.0587609794694017</v>
      </c>
      <c r="O1167" s="118">
        <v>-0.34923530509943268</v>
      </c>
      <c r="P1167" s="118">
        <v>1.8946027408491988</v>
      </c>
      <c r="Q1167" s="118">
        <v>0.97548955763024026</v>
      </c>
      <c r="R1167" s="118">
        <v>0.59405459342447253</v>
      </c>
      <c r="S1167" s="118">
        <v>0.75403738547746491</v>
      </c>
      <c r="T1167" s="118">
        <v>1.1140293314311707</v>
      </c>
      <c r="U1167" s="118">
        <v>0.29363230697158543</v>
      </c>
      <c r="V1167" s="118">
        <v>1.6639919194987423</v>
      </c>
      <c r="W1167" s="43">
        <v>1.0870105671546613</v>
      </c>
    </row>
    <row r="1168" spans="1:23" ht="19">
      <c r="A1168" s="88">
        <v>166</v>
      </c>
      <c r="B1168" s="118">
        <v>0.65732156287838039</v>
      </c>
      <c r="C1168" s="118">
        <v>0.57513414910948435</v>
      </c>
      <c r="D1168" s="118">
        <v>0.44052899895686437</v>
      </c>
      <c r="E1168" s="118">
        <v>0.68290394198817128</v>
      </c>
      <c r="F1168" s="118">
        <v>0.25919082098745672</v>
      </c>
      <c r="G1168" s="118">
        <v>0.85987615985271226</v>
      </c>
      <c r="H1168" s="118">
        <v>0.33344517377125182</v>
      </c>
      <c r="I1168" s="118">
        <v>0.33639561172655452</v>
      </c>
      <c r="J1168" s="118">
        <v>0.31690786039710517</v>
      </c>
      <c r="K1168" s="51">
        <v>0.28599303205286009</v>
      </c>
      <c r="M1168" s="44">
        <v>166</v>
      </c>
      <c r="N1168" s="118" cm="1">
        <f t="array" ref="N1168:W1168">(TRANSPOSE(MMULT(幕後結果!$AB$37:$AK$46, TRANSPOSE(N167:W167))))</f>
        <v>-0.59242840296615928</v>
      </c>
      <c r="O1168" s="118">
        <v>-0.48875541841760323</v>
      </c>
      <c r="P1168" s="118">
        <v>0.17508305547975767</v>
      </c>
      <c r="Q1168" s="118">
        <v>-1.125333871013293</v>
      </c>
      <c r="R1168" s="118">
        <v>-1.496696492347072</v>
      </c>
      <c r="S1168" s="118">
        <v>-0.6578640014352013</v>
      </c>
      <c r="T1168" s="118">
        <v>-2.448011965722392</v>
      </c>
      <c r="U1168" s="118">
        <v>-0.3515912210664035</v>
      </c>
      <c r="V1168" s="118">
        <v>-1.1311339106567595</v>
      </c>
      <c r="W1168" s="43">
        <v>0.63633433965558095</v>
      </c>
    </row>
    <row r="1169" spans="1:23" ht="19">
      <c r="A1169" s="88">
        <v>167</v>
      </c>
      <c r="B1169" s="118">
        <v>4.1254313230781658E-2</v>
      </c>
      <c r="C1169" s="118">
        <v>0.59327474756428722</v>
      </c>
      <c r="D1169" s="118">
        <v>0.77329607110804854</v>
      </c>
      <c r="E1169" s="118">
        <v>0.10837116204177599</v>
      </c>
      <c r="F1169" s="118">
        <v>0.61359216196027089</v>
      </c>
      <c r="G1169" s="118">
        <v>0.88320664891210576</v>
      </c>
      <c r="H1169" s="118">
        <v>0.43374514089085792</v>
      </c>
      <c r="I1169" s="118">
        <v>0.37181341793194012</v>
      </c>
      <c r="J1169" s="118">
        <v>0.27884879222475134</v>
      </c>
      <c r="K1169" s="51">
        <v>5.535109995227816E-2</v>
      </c>
      <c r="M1169" s="44">
        <v>167</v>
      </c>
      <c r="N1169" s="118" cm="1">
        <f t="array" ref="N1169:W1169">(TRANSPOSE(MMULT(幕後結果!$AB$37:$AK$46, TRANSPOSE(N168:W168))))</f>
        <v>1.6001501196332181E-2</v>
      </c>
      <c r="O1169" s="118">
        <v>0.32330156523148357</v>
      </c>
      <c r="P1169" s="118">
        <v>0.62167639796198404</v>
      </c>
      <c r="Q1169" s="118">
        <v>1.1596757182040718</v>
      </c>
      <c r="R1169" s="118">
        <v>-0.9055516611152139</v>
      </c>
      <c r="S1169" s="118">
        <v>1.2261980578150438</v>
      </c>
      <c r="T1169" s="118">
        <v>2.1989875235490692</v>
      </c>
      <c r="U1169" s="118">
        <v>-1.4664562435410498</v>
      </c>
      <c r="V1169" s="118">
        <v>-0.15812123208771389</v>
      </c>
      <c r="W1169" s="43">
        <v>0.260688419330663</v>
      </c>
    </row>
    <row r="1170" spans="1:23" ht="19">
      <c r="A1170" s="88">
        <v>168</v>
      </c>
      <c r="B1170" s="118">
        <v>0.33423186625512757</v>
      </c>
      <c r="C1170" s="118">
        <v>0.71306990247795676</v>
      </c>
      <c r="D1170" s="118">
        <v>0.71029467861318007</v>
      </c>
      <c r="E1170" s="118">
        <v>0.78668114625608787</v>
      </c>
      <c r="F1170" s="118">
        <v>0.35945076703187984</v>
      </c>
      <c r="G1170" s="118">
        <v>8.9957846290235288E-2</v>
      </c>
      <c r="H1170" s="118">
        <v>0.81555252181088345</v>
      </c>
      <c r="I1170" s="118">
        <v>0.46972180271825881</v>
      </c>
      <c r="J1170" s="118">
        <v>6.4899189588760064E-2</v>
      </c>
      <c r="K1170" s="51">
        <v>1.148198797630795E-2</v>
      </c>
      <c r="M1170" s="44">
        <v>168</v>
      </c>
      <c r="N1170" s="118" cm="1">
        <f t="array" ref="N1170:W1170">(TRANSPOSE(MMULT(幕後結果!$AB$37:$AK$46, TRANSPOSE(N169:W169))))</f>
        <v>0.62381788928787441</v>
      </c>
      <c r="O1170" s="118">
        <v>0.27065628042018691</v>
      </c>
      <c r="P1170" s="118">
        <v>-7.535168690675817E-2</v>
      </c>
      <c r="Q1170" s="118">
        <v>0.20787468491578937</v>
      </c>
      <c r="R1170" s="118">
        <v>-0.92370025266794964</v>
      </c>
      <c r="S1170" s="118">
        <v>-0.59029948250855391</v>
      </c>
      <c r="T1170" s="118">
        <v>-1.2604482238242711</v>
      </c>
      <c r="U1170" s="118">
        <v>-2.1667935316937079</v>
      </c>
      <c r="V1170" s="118">
        <v>-3.0318950331110504</v>
      </c>
      <c r="W1170" s="43">
        <v>-1.3054326109362291</v>
      </c>
    </row>
    <row r="1171" spans="1:23" ht="19">
      <c r="A1171" s="88">
        <v>169</v>
      </c>
      <c r="B1171" s="118">
        <v>0.4369829843849764</v>
      </c>
      <c r="C1171" s="118">
        <v>0.18618499809665057</v>
      </c>
      <c r="D1171" s="118">
        <v>5.4236104512983552E-3</v>
      </c>
      <c r="E1171" s="118">
        <v>0.12304816626791015</v>
      </c>
      <c r="F1171" s="118">
        <v>0.62928057623233946</v>
      </c>
      <c r="G1171" s="118">
        <v>0.90297087914172769</v>
      </c>
      <c r="H1171" s="118">
        <v>0.93256323038590883</v>
      </c>
      <c r="I1171" s="118">
        <v>0.31067876233486991</v>
      </c>
      <c r="J1171" s="118">
        <v>0.41358421579902616</v>
      </c>
      <c r="K1171" s="51">
        <v>0.17497977932463993</v>
      </c>
      <c r="M1171" s="44">
        <v>169</v>
      </c>
      <c r="N1171" s="118" cm="1">
        <f t="array" ref="N1171:W1171">(TRANSPOSE(MMULT(幕後結果!$AB$37:$AK$46, TRANSPOSE(N170:W170))))</f>
        <v>-0.51185093021952055</v>
      </c>
      <c r="O1171" s="118">
        <v>0.11966287347195578</v>
      </c>
      <c r="P1171" s="118">
        <v>0.96037292453634293</v>
      </c>
      <c r="Q1171" s="118">
        <v>-7.9601846174909771E-2</v>
      </c>
      <c r="R1171" s="118">
        <v>9.7278053596687578E-2</v>
      </c>
      <c r="S1171" s="118">
        <v>-1.1030625587924499</v>
      </c>
      <c r="T1171" s="118">
        <v>-1.2324633510454603</v>
      </c>
      <c r="U1171" s="118">
        <v>-1.7160929761835053</v>
      </c>
      <c r="V1171" s="118">
        <v>-0.49079199266392787</v>
      </c>
      <c r="W1171" s="43">
        <v>0.27022330417170981</v>
      </c>
    </row>
    <row r="1172" spans="1:23" ht="19">
      <c r="A1172" s="88">
        <v>170</v>
      </c>
      <c r="B1172" s="118">
        <v>0.19619318932618923</v>
      </c>
      <c r="C1172" s="118">
        <v>5.2334847924315753E-3</v>
      </c>
      <c r="D1172" s="118">
        <v>0.9089180334628566</v>
      </c>
      <c r="E1172" s="118">
        <v>0.16240163305646793</v>
      </c>
      <c r="F1172" s="118">
        <v>0.66594471282658474</v>
      </c>
      <c r="G1172" s="118">
        <v>0.91410289664989275</v>
      </c>
      <c r="H1172" s="118">
        <v>0.12279162131914867</v>
      </c>
      <c r="I1172" s="118">
        <v>6.5052333742112722E-2</v>
      </c>
      <c r="J1172" s="118">
        <v>0.55647349438288685</v>
      </c>
      <c r="K1172" s="51">
        <v>0.43771015391582502</v>
      </c>
      <c r="M1172" s="44">
        <v>170</v>
      </c>
      <c r="N1172" s="118" cm="1">
        <f t="array" ref="N1172:W1172">(TRANSPOSE(MMULT(幕後結果!$AB$37:$AK$46, TRANSPOSE(N171:W171))))</f>
        <v>0.30534572722168468</v>
      </c>
      <c r="O1172" s="118">
        <v>0.21660710625525342</v>
      </c>
      <c r="P1172" s="118">
        <v>-0.60466230238466068</v>
      </c>
      <c r="Q1172" s="118">
        <v>1.9371533035052841</v>
      </c>
      <c r="R1172" s="118">
        <v>0.33769719312534546</v>
      </c>
      <c r="S1172" s="118">
        <v>0.80839609844757343</v>
      </c>
      <c r="T1172" s="118">
        <v>2.0874630889356252</v>
      </c>
      <c r="U1172" s="118">
        <v>0.33578944507972208</v>
      </c>
      <c r="V1172" s="118">
        <v>1.1671754981326552</v>
      </c>
      <c r="W1172" s="43">
        <v>-1.2315273100301718</v>
      </c>
    </row>
    <row r="1173" spans="1:23" ht="19">
      <c r="A1173" s="88">
        <v>171</v>
      </c>
      <c r="B1173" s="118">
        <v>0.38197975412031115</v>
      </c>
      <c r="C1173" s="118">
        <v>0.43069001993655598</v>
      </c>
      <c r="D1173" s="118">
        <v>0.17568222265890343</v>
      </c>
      <c r="E1173" s="118">
        <v>0.2655102710781021</v>
      </c>
      <c r="F1173" s="118">
        <v>6.1612951245426428E-2</v>
      </c>
      <c r="G1173" s="118">
        <v>0.24499271163115255</v>
      </c>
      <c r="H1173" s="118">
        <v>0.74235850449243657</v>
      </c>
      <c r="I1173" s="118">
        <v>0.68069156840629685</v>
      </c>
      <c r="J1173" s="118">
        <v>0.35304364713313752</v>
      </c>
      <c r="K1173" s="51">
        <v>0.49681739281441795</v>
      </c>
      <c r="M1173" s="44">
        <v>171</v>
      </c>
      <c r="N1173" s="118" cm="1">
        <f t="array" ref="N1173:W1173">(TRANSPOSE(MMULT(幕後結果!$AB$37:$AK$46, TRANSPOSE(N172:W172))))</f>
        <v>0.7390046046503721</v>
      </c>
      <c r="O1173" s="118">
        <v>-1.1633958820374568</v>
      </c>
      <c r="P1173" s="118">
        <v>-0.53644231884428895</v>
      </c>
      <c r="Q1173" s="118">
        <v>-0.30776237638027582</v>
      </c>
      <c r="R1173" s="118">
        <v>-0.11519089759508518</v>
      </c>
      <c r="S1173" s="118">
        <v>-0.18710048202829441</v>
      </c>
      <c r="T1173" s="118">
        <v>-1.3774246449769492</v>
      </c>
      <c r="U1173" s="118">
        <v>-0.70118024194426742</v>
      </c>
      <c r="V1173" s="118">
        <v>-2.2970262336695932</v>
      </c>
      <c r="W1173" s="43">
        <v>-2.7042864927761121</v>
      </c>
    </row>
    <row r="1174" spans="1:23" ht="19">
      <c r="A1174" s="88">
        <v>172</v>
      </c>
      <c r="B1174" s="118">
        <v>0.46469939559654372</v>
      </c>
      <c r="C1174" s="118">
        <v>0.83078574078189571</v>
      </c>
      <c r="D1174" s="118">
        <v>0.1568198298898662</v>
      </c>
      <c r="E1174" s="118">
        <v>0.43493511176621102</v>
      </c>
      <c r="F1174" s="118">
        <v>0.43620170803141933</v>
      </c>
      <c r="G1174" s="118">
        <v>0.52115355013910936</v>
      </c>
      <c r="H1174" s="118">
        <v>0.81113487224774961</v>
      </c>
      <c r="I1174" s="118">
        <v>0.85349549643476563</v>
      </c>
      <c r="J1174" s="118">
        <v>0.83566675933466961</v>
      </c>
      <c r="K1174" s="51">
        <v>0.26516535559354781</v>
      </c>
      <c r="M1174" s="44">
        <v>172</v>
      </c>
      <c r="N1174" s="118" cm="1">
        <f t="array" ref="N1174:W1174">(TRANSPOSE(MMULT(幕後結果!$AB$37:$AK$46, TRANSPOSE(N173:W173))))</f>
        <v>-0.41079989220289553</v>
      </c>
      <c r="O1174" s="118">
        <v>-0.44463783155232112</v>
      </c>
      <c r="P1174" s="118">
        <v>-0.61543735923515464</v>
      </c>
      <c r="Q1174" s="118">
        <v>-0.87236509621880165</v>
      </c>
      <c r="R1174" s="118">
        <v>-0.56115208191824895</v>
      </c>
      <c r="S1174" s="118">
        <v>-1.3514697813791301</v>
      </c>
      <c r="T1174" s="118">
        <v>-1.3385619355447358</v>
      </c>
      <c r="U1174" s="118">
        <v>-0.98830199376429462</v>
      </c>
      <c r="V1174" s="118">
        <v>-1.2764801024096937</v>
      </c>
      <c r="W1174" s="43">
        <v>-0.75862770504546562</v>
      </c>
    </row>
    <row r="1175" spans="1:23" ht="19">
      <c r="A1175" s="88">
        <v>173</v>
      </c>
      <c r="B1175" s="118">
        <v>0.39597815129528136</v>
      </c>
      <c r="C1175" s="118">
        <v>0.42227549515341845</v>
      </c>
      <c r="D1175" s="118">
        <v>0.35717972621770389</v>
      </c>
      <c r="E1175" s="118">
        <v>0.16539202299038269</v>
      </c>
      <c r="F1175" s="118">
        <v>0.53808355510171024</v>
      </c>
      <c r="G1175" s="118">
        <v>0.69925602861290548</v>
      </c>
      <c r="H1175" s="118">
        <v>0.22079363818194375</v>
      </c>
      <c r="I1175" s="118">
        <v>0.23565403870786827</v>
      </c>
      <c r="J1175" s="118">
        <v>0.79900046118324153</v>
      </c>
      <c r="K1175" s="51">
        <v>0.94904792494782697</v>
      </c>
      <c r="M1175" s="44">
        <v>173</v>
      </c>
      <c r="N1175" s="118" cm="1">
        <f t="array" ref="N1175:W1175">(TRANSPOSE(MMULT(幕後結果!$AB$37:$AK$46, TRANSPOSE(N174:W174))))</f>
        <v>1.3836952349190337</v>
      </c>
      <c r="O1175" s="118">
        <v>-0.6506661556053952</v>
      </c>
      <c r="P1175" s="118">
        <v>0.6993238786618966</v>
      </c>
      <c r="Q1175" s="118">
        <v>2.1067902072600475</v>
      </c>
      <c r="R1175" s="118">
        <v>0.57317058126525278</v>
      </c>
      <c r="S1175" s="118">
        <v>1.0738882098461122</v>
      </c>
      <c r="T1175" s="118">
        <v>1.0389541512773466</v>
      </c>
      <c r="U1175" s="118">
        <v>1.9653291015370611</v>
      </c>
      <c r="V1175" s="118">
        <v>1.5505415959168785</v>
      </c>
      <c r="W1175" s="43">
        <v>1.5706549842710402</v>
      </c>
    </row>
    <row r="1176" spans="1:23" ht="19">
      <c r="A1176" s="88">
        <v>174</v>
      </c>
      <c r="B1176" s="118">
        <v>7.744853862673895E-2</v>
      </c>
      <c r="C1176" s="118">
        <v>0.4061986326102045</v>
      </c>
      <c r="D1176" s="118">
        <v>0.63447243665541797</v>
      </c>
      <c r="E1176" s="118">
        <v>0.75340644457941219</v>
      </c>
      <c r="F1176" s="118">
        <v>0.44558834035632455</v>
      </c>
      <c r="G1176" s="118">
        <v>0.38790599216623378</v>
      </c>
      <c r="H1176" s="118">
        <v>0.57060261183763394</v>
      </c>
      <c r="I1176" s="118">
        <v>0.69300758262422346</v>
      </c>
      <c r="J1176" s="118">
        <v>0.83060675955284169</v>
      </c>
      <c r="K1176" s="51">
        <v>0.61959515647253172</v>
      </c>
      <c r="M1176" s="44">
        <v>174</v>
      </c>
      <c r="N1176" s="118" cm="1">
        <f t="array" ref="N1176:W1176">(TRANSPOSE(MMULT(幕後結果!$AB$37:$AK$46, TRANSPOSE(N175:W175))))</f>
        <v>-0.55017433041558472</v>
      </c>
      <c r="O1176" s="118">
        <v>0.11946216038753966</v>
      </c>
      <c r="P1176" s="118">
        <v>-0.53987103557460792</v>
      </c>
      <c r="Q1176" s="118">
        <v>-0.24693335086302065</v>
      </c>
      <c r="R1176" s="118">
        <v>0.57609388565878072</v>
      </c>
      <c r="S1176" s="118">
        <v>9.8662240554499181E-2</v>
      </c>
      <c r="T1176" s="118">
        <v>0.4541856224089395</v>
      </c>
      <c r="U1176" s="118">
        <v>0.16745021996730974</v>
      </c>
      <c r="V1176" s="118">
        <v>-0.59810431243030648</v>
      </c>
      <c r="W1176" s="43">
        <v>-1.1051980608801442</v>
      </c>
    </row>
    <row r="1177" spans="1:23" ht="19">
      <c r="A1177" s="88">
        <v>175</v>
      </c>
      <c r="B1177" s="118">
        <v>0.62186630500042406</v>
      </c>
      <c r="C1177" s="118">
        <v>0.14980738266153226</v>
      </c>
      <c r="D1177" s="118">
        <v>0.99378114242114113</v>
      </c>
      <c r="E1177" s="118">
        <v>0.68317253107849818</v>
      </c>
      <c r="F1177" s="118">
        <v>0.4866635673926587</v>
      </c>
      <c r="G1177" s="118">
        <v>0.51642219236694209</v>
      </c>
      <c r="H1177" s="118">
        <v>0.15153340706876439</v>
      </c>
      <c r="I1177" s="118">
        <v>0.31911924473290032</v>
      </c>
      <c r="J1177" s="118">
        <v>0.21772719122541839</v>
      </c>
      <c r="K1177" s="51">
        <v>0.24429612310673909</v>
      </c>
      <c r="M1177" s="44">
        <v>175</v>
      </c>
      <c r="N1177" s="118" cm="1">
        <f t="array" ref="N1177:W1177">(TRANSPOSE(MMULT(幕後結果!$AB$37:$AK$46, TRANSPOSE(N176:W176))))</f>
        <v>0.57807123590386233</v>
      </c>
      <c r="O1177" s="118">
        <v>1.3739119702258449</v>
      </c>
      <c r="P1177" s="118">
        <v>-0.40407229038243286</v>
      </c>
      <c r="Q1177" s="118">
        <v>0.8324459659463439</v>
      </c>
      <c r="R1177" s="118">
        <v>0.56662091360827549</v>
      </c>
      <c r="S1177" s="118">
        <v>0.24929517639503981</v>
      </c>
      <c r="T1177" s="118">
        <v>-0.2495178397005241</v>
      </c>
      <c r="U1177" s="118">
        <v>0.8928033900483332</v>
      </c>
      <c r="V1177" s="118">
        <v>0.75600247517354924</v>
      </c>
      <c r="W1177" s="43">
        <v>-3.3320416091360577E-2</v>
      </c>
    </row>
    <row r="1178" spans="1:23" ht="19">
      <c r="A1178" s="88">
        <v>176</v>
      </c>
      <c r="B1178" s="118">
        <v>0.28009571306910974</v>
      </c>
      <c r="C1178" s="118">
        <v>6.8733368628221214E-2</v>
      </c>
      <c r="D1178" s="118">
        <v>0.96526363435971008</v>
      </c>
      <c r="E1178" s="118">
        <v>0.69260678455031943</v>
      </c>
      <c r="F1178" s="118">
        <v>0.40359169011239215</v>
      </c>
      <c r="G1178" s="118">
        <v>2.4960899741139908E-2</v>
      </c>
      <c r="H1178" s="118">
        <v>0.17433217361236508</v>
      </c>
      <c r="I1178" s="118">
        <v>0.27262127126806046</v>
      </c>
      <c r="J1178" s="118">
        <v>0.61943196584772431</v>
      </c>
      <c r="K1178" s="51">
        <v>0.60118807100023197</v>
      </c>
      <c r="M1178" s="44">
        <v>176</v>
      </c>
      <c r="N1178" s="118" cm="1">
        <f t="array" ref="N1178:W1178">(TRANSPOSE(MMULT(幕後結果!$AB$37:$AK$46, TRANSPOSE(N177:W177))))</f>
        <v>0.25915081144723306</v>
      </c>
      <c r="O1178" s="118">
        <v>8.9162065856044484E-2</v>
      </c>
      <c r="P1178" s="118">
        <v>0.23683458795484771</v>
      </c>
      <c r="Q1178" s="118">
        <v>-0.63885764884497198</v>
      </c>
      <c r="R1178" s="118">
        <v>0.37928869654928232</v>
      </c>
      <c r="S1178" s="118">
        <v>-0.9577796021243834</v>
      </c>
      <c r="T1178" s="118">
        <v>0.79167478002107117</v>
      </c>
      <c r="U1178" s="118">
        <v>-0.54448402490776882</v>
      </c>
      <c r="V1178" s="118">
        <v>0.22750998429743852</v>
      </c>
      <c r="W1178" s="43">
        <v>0.41347607358257604</v>
      </c>
    </row>
    <row r="1179" spans="1:23" ht="19">
      <c r="A1179" s="88">
        <v>177</v>
      </c>
      <c r="B1179" s="118">
        <v>0.73859075218575954</v>
      </c>
      <c r="C1179" s="118">
        <v>0.13619596632323572</v>
      </c>
      <c r="D1179" s="118">
        <v>0.44025334088396617</v>
      </c>
      <c r="E1179" s="118">
        <v>4.8371846094802606E-2</v>
      </c>
      <c r="F1179" s="118">
        <v>0.93550584785252711</v>
      </c>
      <c r="G1179" s="118">
        <v>0.39282348051290961</v>
      </c>
      <c r="H1179" s="118">
        <v>3.2388846445565944E-2</v>
      </c>
      <c r="I1179" s="118">
        <v>9.1095453983699892E-2</v>
      </c>
      <c r="J1179" s="118">
        <v>0.72230618517675005</v>
      </c>
      <c r="K1179" s="51">
        <v>0.71439450891814116</v>
      </c>
      <c r="M1179" s="44">
        <v>177</v>
      </c>
      <c r="N1179" s="118" cm="1">
        <f t="array" ref="N1179:W1179">(TRANSPOSE(MMULT(幕後結果!$AB$37:$AK$46, TRANSPOSE(N178:W178))))</f>
        <v>0.95575301258791001</v>
      </c>
      <c r="O1179" s="118">
        <v>-5.259049075269305E-2</v>
      </c>
      <c r="P1179" s="118">
        <v>0.4969955440294368</v>
      </c>
      <c r="Q1179" s="118">
        <v>-0.73009775898307638</v>
      </c>
      <c r="R1179" s="118">
        <v>-0.98709914234588658</v>
      </c>
      <c r="S1179" s="118">
        <v>0.3494041782410014</v>
      </c>
      <c r="T1179" s="118">
        <v>1.0350400546909513</v>
      </c>
      <c r="U1179" s="118">
        <v>-1.1217489538731695</v>
      </c>
      <c r="V1179" s="118">
        <v>0.87222279074042719</v>
      </c>
      <c r="W1179" s="43">
        <v>1.2706246963521739E-2</v>
      </c>
    </row>
    <row r="1180" spans="1:23" ht="19">
      <c r="A1180" s="88">
        <v>178</v>
      </c>
      <c r="B1180" s="118">
        <v>0.38586957666584265</v>
      </c>
      <c r="C1180" s="118">
        <v>0.9096073548134771</v>
      </c>
      <c r="D1180" s="118">
        <v>0.86139486676860777</v>
      </c>
      <c r="E1180" s="118">
        <v>0.58290319526973211</v>
      </c>
      <c r="F1180" s="118">
        <v>0.7304708990867903</v>
      </c>
      <c r="G1180" s="118">
        <v>0.59323008483665363</v>
      </c>
      <c r="H1180" s="118">
        <v>0.22639526107681118</v>
      </c>
      <c r="I1180" s="118">
        <v>1.9000117505497238E-2</v>
      </c>
      <c r="J1180" s="118">
        <v>0.4540042362166814</v>
      </c>
      <c r="K1180" s="51">
        <v>0.63004585600046537</v>
      </c>
      <c r="M1180" s="44">
        <v>178</v>
      </c>
      <c r="N1180" s="118" cm="1">
        <f t="array" ref="N1180:W1180">(TRANSPOSE(MMULT(幕後結果!$AB$37:$AK$46, TRANSPOSE(N179:W179))))</f>
        <v>0.81218877708374904</v>
      </c>
      <c r="O1180" s="118">
        <v>0.60124969601657807</v>
      </c>
      <c r="P1180" s="118">
        <v>-0.69067099774659091</v>
      </c>
      <c r="Q1180" s="118">
        <v>0.22948639913337857</v>
      </c>
      <c r="R1180" s="118">
        <v>1.2041568465496868</v>
      </c>
      <c r="S1180" s="118">
        <v>-0.23375273303677035</v>
      </c>
      <c r="T1180" s="118">
        <v>-0.46081910845340107</v>
      </c>
      <c r="U1180" s="118">
        <v>-0.17048959685861653</v>
      </c>
      <c r="V1180" s="118">
        <v>0.25507631181315338</v>
      </c>
      <c r="W1180" s="43">
        <v>0.99027221375931807</v>
      </c>
    </row>
    <row r="1181" spans="1:23" ht="19">
      <c r="A1181" s="88">
        <v>179</v>
      </c>
      <c r="B1181" s="118">
        <v>5.8533808308928625E-2</v>
      </c>
      <c r="C1181" s="118">
        <v>0.96099169063192935</v>
      </c>
      <c r="D1181" s="118">
        <v>0.86037961012697095</v>
      </c>
      <c r="E1181" s="118">
        <v>4.3880101904274715E-2</v>
      </c>
      <c r="F1181" s="118">
        <v>0.76033638080775634</v>
      </c>
      <c r="G1181" s="118">
        <v>8.1262124962176108E-2</v>
      </c>
      <c r="H1181" s="118">
        <v>0.65550637440246406</v>
      </c>
      <c r="I1181" s="118">
        <v>0.52307258464567563</v>
      </c>
      <c r="J1181" s="118">
        <v>0.53633411931936315</v>
      </c>
      <c r="K1181" s="51">
        <v>0.99926833690073158</v>
      </c>
      <c r="M1181" s="44">
        <v>179</v>
      </c>
      <c r="N1181" s="118" cm="1">
        <f t="array" ref="N1181:W1181">(TRANSPOSE(MMULT(幕後結果!$AB$37:$AK$46, TRANSPOSE(N180:W180))))</f>
        <v>1.6002925572990832</v>
      </c>
      <c r="O1181" s="118">
        <v>1.2949885137191659</v>
      </c>
      <c r="P1181" s="118">
        <v>1.7711844514625028</v>
      </c>
      <c r="Q1181" s="118">
        <v>0.4858115692800502</v>
      </c>
      <c r="R1181" s="118">
        <v>0.86447127660402712</v>
      </c>
      <c r="S1181" s="118">
        <v>2.2214639269822638</v>
      </c>
      <c r="T1181" s="118">
        <v>1.1701348604372321</v>
      </c>
      <c r="U1181" s="118">
        <v>3.1406768178126407</v>
      </c>
      <c r="V1181" s="118">
        <v>1.4324112487575769</v>
      </c>
      <c r="W1181" s="43">
        <v>0.78616966995693716</v>
      </c>
    </row>
    <row r="1182" spans="1:23" ht="19">
      <c r="A1182" s="88">
        <v>180</v>
      </c>
      <c r="B1182" s="118">
        <v>0.66251131628044124</v>
      </c>
      <c r="C1182" s="118">
        <v>0.14082685128504169</v>
      </c>
      <c r="D1182" s="118">
        <v>0.50218073453590684</v>
      </c>
      <c r="E1182" s="118">
        <v>0.88692966396258477</v>
      </c>
      <c r="F1182" s="118">
        <v>0.57560507664914295</v>
      </c>
      <c r="G1182" s="118">
        <v>4.6153383953567939E-2</v>
      </c>
      <c r="H1182" s="118">
        <v>0.63202050812593913</v>
      </c>
      <c r="I1182" s="118">
        <v>0.58910295031741033</v>
      </c>
      <c r="J1182" s="118">
        <v>0.64636352206727321</v>
      </c>
      <c r="K1182" s="51">
        <v>0.19806214041158832</v>
      </c>
      <c r="M1182" s="44">
        <v>180</v>
      </c>
      <c r="N1182" s="118" cm="1">
        <f t="array" ref="N1182:W1182">(TRANSPOSE(MMULT(幕後結果!$AB$37:$AK$46, TRANSPOSE(N181:W181))))</f>
        <v>-0.18119221987216844</v>
      </c>
      <c r="O1182" s="118">
        <v>-1.9926251171566922</v>
      </c>
      <c r="P1182" s="118">
        <v>0.85448344922951069</v>
      </c>
      <c r="Q1182" s="118">
        <v>0.70045467720062482</v>
      </c>
      <c r="R1182" s="118">
        <v>4.2200308407254916E-2</v>
      </c>
      <c r="S1182" s="118">
        <v>0.4290401350253456</v>
      </c>
      <c r="T1182" s="118">
        <v>0.4550755260704567</v>
      </c>
      <c r="U1182" s="118">
        <v>-0.35392254616319591</v>
      </c>
      <c r="V1182" s="118">
        <v>0.33269021017772299</v>
      </c>
      <c r="W1182" s="43">
        <v>0.13181565335515066</v>
      </c>
    </row>
    <row r="1183" spans="1:23" ht="19">
      <c r="A1183" s="88">
        <v>181</v>
      </c>
      <c r="B1183" s="118">
        <v>0.99275247904213781</v>
      </c>
      <c r="C1183" s="118">
        <v>0.7604437431454194</v>
      </c>
      <c r="D1183" s="118">
        <v>0.22425105284757696</v>
      </c>
      <c r="E1183" s="118">
        <v>0.63941739039349343</v>
      </c>
      <c r="F1183" s="118">
        <v>0.99722964950864035</v>
      </c>
      <c r="G1183" s="118">
        <v>2.4207292146237958E-2</v>
      </c>
      <c r="H1183" s="118">
        <v>0.10678644629397183</v>
      </c>
      <c r="I1183" s="118">
        <v>0.33716664377830763</v>
      </c>
      <c r="J1183" s="118">
        <v>0.17427578294314938</v>
      </c>
      <c r="K1183" s="51">
        <v>0.66808792946669393</v>
      </c>
      <c r="M1183" s="44">
        <v>181</v>
      </c>
      <c r="N1183" s="118" cm="1">
        <f t="array" ref="N1183:W1183">(TRANSPOSE(MMULT(幕後結果!$AB$37:$AK$46, TRANSPOSE(N182:W182))))</f>
        <v>-1.0510890078331188</v>
      </c>
      <c r="O1183" s="118">
        <v>0.35810672178896108</v>
      </c>
      <c r="P1183" s="118">
        <v>-0.25025299161388431</v>
      </c>
      <c r="Q1183" s="118">
        <v>-9.4883592364091718E-2</v>
      </c>
      <c r="R1183" s="118">
        <v>3.8728077400803251E-2</v>
      </c>
      <c r="S1183" s="118">
        <v>-0.21728009191295411</v>
      </c>
      <c r="T1183" s="118">
        <v>0.28352300979950124</v>
      </c>
      <c r="U1183" s="118">
        <v>0.760205964207189</v>
      </c>
      <c r="V1183" s="118">
        <v>-0.46691755160338405</v>
      </c>
      <c r="W1183" s="43">
        <v>0.39915465921784227</v>
      </c>
    </row>
    <row r="1184" spans="1:23" ht="19">
      <c r="A1184" s="88">
        <v>182</v>
      </c>
      <c r="B1184" s="118">
        <v>0.61377504485666856</v>
      </c>
      <c r="C1184" s="118">
        <v>0.11817309251054775</v>
      </c>
      <c r="D1184" s="118">
        <v>0.72456320353314685</v>
      </c>
      <c r="E1184" s="118">
        <v>0.23430328494486319</v>
      </c>
      <c r="F1184" s="118">
        <v>0.15465684974136251</v>
      </c>
      <c r="G1184" s="118">
        <v>0.27095161303495741</v>
      </c>
      <c r="H1184" s="118">
        <v>0.6740397318097795</v>
      </c>
      <c r="I1184" s="118">
        <v>0.17583041772666408</v>
      </c>
      <c r="J1184" s="118">
        <v>0.15022223574801097</v>
      </c>
      <c r="K1184" s="51">
        <v>0.23214490207023086</v>
      </c>
      <c r="M1184" s="44">
        <v>182</v>
      </c>
      <c r="N1184" s="118" cm="1">
        <f t="array" ref="N1184:W1184">(TRANSPOSE(MMULT(幕後結果!$AB$37:$AK$46, TRANSPOSE(N183:W183))))</f>
        <v>-0.37197805950049789</v>
      </c>
      <c r="O1184" s="118">
        <v>1.2117249359414852</v>
      </c>
      <c r="P1184" s="118">
        <v>0.83905591680833114</v>
      </c>
      <c r="Q1184" s="118">
        <v>-0.79914772601781192</v>
      </c>
      <c r="R1184" s="118">
        <v>1.3160856591221755</v>
      </c>
      <c r="S1184" s="118">
        <v>0.25164822646236551</v>
      </c>
      <c r="T1184" s="118">
        <v>1.6989170377610816</v>
      </c>
      <c r="U1184" s="118">
        <v>0.99553307348626396</v>
      </c>
      <c r="V1184" s="118">
        <v>0.30589200395403071</v>
      </c>
      <c r="W1184" s="43">
        <v>-0.71453094657038374</v>
      </c>
    </row>
    <row r="1185" spans="1:23" ht="19">
      <c r="A1185" s="88">
        <v>183</v>
      </c>
      <c r="B1185" s="118">
        <v>0.94612898376997134</v>
      </c>
      <c r="C1185" s="118">
        <v>0.94707099156953367</v>
      </c>
      <c r="D1185" s="118">
        <v>0.43630091244223701</v>
      </c>
      <c r="E1185" s="118">
        <v>0.8677358676837239</v>
      </c>
      <c r="F1185" s="118">
        <v>0.49441919887795183</v>
      </c>
      <c r="G1185" s="118">
        <v>0.88990088832370762</v>
      </c>
      <c r="H1185" s="118">
        <v>0.92356497715054386</v>
      </c>
      <c r="I1185" s="118">
        <v>0.74496609579788431</v>
      </c>
      <c r="J1185" s="118">
        <v>9.6293250514229989E-3</v>
      </c>
      <c r="K1185" s="51">
        <v>0.27638911671743305</v>
      </c>
      <c r="M1185" s="44">
        <v>183</v>
      </c>
      <c r="N1185" s="118" cm="1">
        <f t="array" ref="N1185:W1185">(TRANSPOSE(MMULT(幕後結果!$AB$37:$AK$46, TRANSPOSE(N184:W184))))</f>
        <v>1.2644135776602148</v>
      </c>
      <c r="O1185" s="118">
        <v>-1.424460393863977</v>
      </c>
      <c r="P1185" s="118">
        <v>-0.67081620355929661</v>
      </c>
      <c r="Q1185" s="118">
        <v>1.1391034439900154</v>
      </c>
      <c r="R1185" s="118">
        <v>0.82807895937669662</v>
      </c>
      <c r="S1185" s="118">
        <v>0.2972406057246112</v>
      </c>
      <c r="T1185" s="118">
        <v>-0.54736618061388742</v>
      </c>
      <c r="U1185" s="118">
        <v>-0.19211282534475388</v>
      </c>
      <c r="V1185" s="118">
        <v>8.3859391041651826E-2</v>
      </c>
      <c r="W1185" s="43">
        <v>1.0213781396678816</v>
      </c>
    </row>
    <row r="1186" spans="1:23" ht="19">
      <c r="A1186" s="88">
        <v>184</v>
      </c>
      <c r="B1186" s="118">
        <v>0.58575120922688972</v>
      </c>
      <c r="C1186" s="118">
        <v>0.78480823564306301</v>
      </c>
      <c r="D1186" s="118">
        <v>0.91728097669696806</v>
      </c>
      <c r="E1186" s="118">
        <v>0.29117996724903161</v>
      </c>
      <c r="F1186" s="118">
        <v>0.38309900232665539</v>
      </c>
      <c r="G1186" s="118">
        <v>0.4372010020655821</v>
      </c>
      <c r="H1186" s="118">
        <v>0.93794535721902106</v>
      </c>
      <c r="I1186" s="118">
        <v>0.87042168379223406</v>
      </c>
      <c r="J1186" s="118">
        <v>0.94569397640922737</v>
      </c>
      <c r="K1186" s="51">
        <v>0.81400160926330223</v>
      </c>
      <c r="M1186" s="44">
        <v>184</v>
      </c>
      <c r="N1186" s="118" cm="1">
        <f t="array" ref="N1186:W1186">(TRANSPOSE(MMULT(幕後結果!$AB$37:$AK$46, TRANSPOSE(N185:W185))))</f>
        <v>0.15639499674840632</v>
      </c>
      <c r="O1186" s="118">
        <v>1.0802001627151323</v>
      </c>
      <c r="P1186" s="118">
        <v>-0.41688059357547125</v>
      </c>
      <c r="Q1186" s="118">
        <v>-2.8303042978284054</v>
      </c>
      <c r="R1186" s="118">
        <v>-7.4007675065738049E-2</v>
      </c>
      <c r="S1186" s="118">
        <v>-0.65493103261291929</v>
      </c>
      <c r="T1186" s="118">
        <v>1.7593281047243895E-2</v>
      </c>
      <c r="U1186" s="118">
        <v>-0.335808236169096</v>
      </c>
      <c r="V1186" s="118">
        <v>0.18569276887312475</v>
      </c>
      <c r="W1186" s="43">
        <v>-1.3648735582055316</v>
      </c>
    </row>
    <row r="1187" spans="1:23" ht="19">
      <c r="A1187" s="88">
        <v>185</v>
      </c>
      <c r="B1187" s="118">
        <v>0.85025750389431809</v>
      </c>
      <c r="C1187" s="118">
        <v>0.24245464760454039</v>
      </c>
      <c r="D1187" s="118">
        <v>0.98687861961538714</v>
      </c>
      <c r="E1187" s="118">
        <v>0.1264034133412224</v>
      </c>
      <c r="F1187" s="118">
        <v>0.61225558942524461</v>
      </c>
      <c r="G1187" s="118">
        <v>8.6776528015624077E-3</v>
      </c>
      <c r="H1187" s="118">
        <v>0.49138167184980697</v>
      </c>
      <c r="I1187" s="118">
        <v>0.52282320006309679</v>
      </c>
      <c r="J1187" s="118">
        <v>0.63300253824214092</v>
      </c>
      <c r="K1187" s="51">
        <v>0.38412052058258794</v>
      </c>
      <c r="M1187" s="44">
        <v>185</v>
      </c>
      <c r="N1187" s="118" cm="1">
        <f t="array" ref="N1187:W1187">(TRANSPOSE(MMULT(幕後結果!$AB$37:$AK$46, TRANSPOSE(N186:W186))))</f>
        <v>-2.2271677248483952</v>
      </c>
      <c r="O1187" s="118">
        <v>-0.34212618511474369</v>
      </c>
      <c r="P1187" s="118">
        <v>2.1306029858169873E-2</v>
      </c>
      <c r="Q1187" s="118">
        <v>-0.52454821419111219</v>
      </c>
      <c r="R1187" s="118">
        <v>0.87708699004351542</v>
      </c>
      <c r="S1187" s="118">
        <v>-0.9396528402270623</v>
      </c>
      <c r="T1187" s="118">
        <v>-0.79020767074139098</v>
      </c>
      <c r="U1187" s="118">
        <v>8.8727678734133966E-2</v>
      </c>
      <c r="V1187" s="118">
        <v>-0.55513881152644007</v>
      </c>
      <c r="W1187" s="43">
        <v>-0.57233627067393433</v>
      </c>
    </row>
    <row r="1188" spans="1:23" ht="19">
      <c r="A1188" s="88">
        <v>186</v>
      </c>
      <c r="B1188" s="118">
        <v>1.674094867685616E-2</v>
      </c>
      <c r="C1188" s="118">
        <v>0.31205425706271051</v>
      </c>
      <c r="D1188" s="118">
        <v>0.22700216366841341</v>
      </c>
      <c r="E1188" s="118">
        <v>0.81347098483922076</v>
      </c>
      <c r="F1188" s="118">
        <v>0.28417049324369925</v>
      </c>
      <c r="G1188" s="118">
        <v>0.57486729466158426</v>
      </c>
      <c r="H1188" s="118">
        <v>0.45389220748681058</v>
      </c>
      <c r="I1188" s="118">
        <v>0.74655243891901613</v>
      </c>
      <c r="J1188" s="118">
        <v>0.27089998731387555</v>
      </c>
      <c r="K1188" s="51">
        <v>0.58946593912602863</v>
      </c>
      <c r="M1188" s="44">
        <v>186</v>
      </c>
      <c r="N1188" s="118" cm="1">
        <f t="array" ref="N1188:W1188">(TRANSPOSE(MMULT(幕後結果!$AB$37:$AK$46, TRANSPOSE(N187:W187))))</f>
        <v>-1.6863645824771576</v>
      </c>
      <c r="O1188" s="118">
        <v>-1.263289297407884</v>
      </c>
      <c r="P1188" s="118">
        <v>0.22659144022656497</v>
      </c>
      <c r="Q1188" s="118">
        <v>-0.12902606425068552</v>
      </c>
      <c r="R1188" s="118">
        <v>0.7856111825586154</v>
      </c>
      <c r="S1188" s="118">
        <v>1.160886704371934</v>
      </c>
      <c r="T1188" s="118">
        <v>-1.2651215598256851</v>
      </c>
      <c r="U1188" s="118">
        <v>0.64756434635796256</v>
      </c>
      <c r="V1188" s="118">
        <v>1.576332941288737</v>
      </c>
      <c r="W1188" s="43">
        <v>2.1958044183056824</v>
      </c>
    </row>
    <row r="1189" spans="1:23" ht="19">
      <c r="A1189" s="88">
        <v>187</v>
      </c>
      <c r="B1189" s="118">
        <v>0.26435259399629851</v>
      </c>
      <c r="C1189" s="118">
        <v>0.93435963962822677</v>
      </c>
      <c r="D1189" s="118">
        <v>0.52872637325380079</v>
      </c>
      <c r="E1189" s="118">
        <v>0.98897458609198163</v>
      </c>
      <c r="F1189" s="118">
        <v>0.11262699591960357</v>
      </c>
      <c r="G1189" s="118">
        <v>0.5976487356529725</v>
      </c>
      <c r="H1189" s="118">
        <v>0.97390799550568974</v>
      </c>
      <c r="I1189" s="118">
        <v>4.4536458326156048E-2</v>
      </c>
      <c r="J1189" s="118">
        <v>0.12388839828175269</v>
      </c>
      <c r="K1189" s="51">
        <v>0.55909077279304564</v>
      </c>
      <c r="M1189" s="44">
        <v>187</v>
      </c>
      <c r="N1189" s="118" cm="1">
        <f t="array" ref="N1189:W1189">(TRANSPOSE(MMULT(幕後結果!$AB$37:$AK$46, TRANSPOSE(N188:W188))))</f>
        <v>0.60122081815883832</v>
      </c>
      <c r="O1189" s="118">
        <v>-0.4039791233673386</v>
      </c>
      <c r="P1189" s="118">
        <v>0.61679501753959476</v>
      </c>
      <c r="Q1189" s="118">
        <v>1.0678519805580735</v>
      </c>
      <c r="R1189" s="118">
        <v>-0.28996862719296634</v>
      </c>
      <c r="S1189" s="118">
        <v>0.13927385796028369</v>
      </c>
      <c r="T1189" s="118">
        <v>-0.37312881096454209</v>
      </c>
      <c r="U1189" s="118">
        <v>7.1453568194755623E-3</v>
      </c>
      <c r="V1189" s="118">
        <v>0.31644996932195668</v>
      </c>
      <c r="W1189" s="43">
        <v>0.64905584088836377</v>
      </c>
    </row>
    <row r="1190" spans="1:23" ht="19">
      <c r="A1190" s="88">
        <v>188</v>
      </c>
      <c r="B1190" s="118">
        <v>0.32037853656567306</v>
      </c>
      <c r="C1190" s="118">
        <v>0.55518945957559418</v>
      </c>
      <c r="D1190" s="118">
        <v>0.55060216265050221</v>
      </c>
      <c r="E1190" s="118">
        <v>0.5962154700332698</v>
      </c>
      <c r="F1190" s="118">
        <v>0.14399863447632155</v>
      </c>
      <c r="G1190" s="118">
        <v>0.99076514047004127</v>
      </c>
      <c r="H1190" s="118">
        <v>0.61034955362537646</v>
      </c>
      <c r="I1190" s="118">
        <v>3.0051374164943523E-2</v>
      </c>
      <c r="J1190" s="118">
        <v>0.83925516366338382</v>
      </c>
      <c r="K1190" s="51">
        <v>0.78441158597776695</v>
      </c>
      <c r="M1190" s="44">
        <v>188</v>
      </c>
      <c r="N1190" s="118" cm="1">
        <f t="array" ref="N1190:W1190">(TRANSPOSE(MMULT(幕後結果!$AB$37:$AK$46, TRANSPOSE(N189:W189))))</f>
        <v>-0.23143475801549254</v>
      </c>
      <c r="O1190" s="118">
        <v>-8.5987231128354685E-2</v>
      </c>
      <c r="P1190" s="118">
        <v>0.51537556479664781</v>
      </c>
      <c r="Q1190" s="118">
        <v>0.38678401290287412</v>
      </c>
      <c r="R1190" s="118">
        <v>0.20275785252549078</v>
      </c>
      <c r="S1190" s="118">
        <v>-8.1827283721228744E-2</v>
      </c>
      <c r="T1190" s="118">
        <v>-0.52987020881503055</v>
      </c>
      <c r="U1190" s="118">
        <v>-7.5841652247157845E-2</v>
      </c>
      <c r="V1190" s="118">
        <v>7.3338516381374397E-2</v>
      </c>
      <c r="W1190" s="43">
        <v>1.8648469756002395</v>
      </c>
    </row>
    <row r="1191" spans="1:23" ht="19">
      <c r="A1191" s="88">
        <v>189</v>
      </c>
      <c r="B1191" s="118">
        <v>0.24773232373826182</v>
      </c>
      <c r="C1191" s="118">
        <v>0.84917169883794008</v>
      </c>
      <c r="D1191" s="118">
        <v>0.16480625253476888</v>
      </c>
      <c r="E1191" s="118">
        <v>7.5893139690118572E-2</v>
      </c>
      <c r="F1191" s="118">
        <v>0.47815003878960471</v>
      </c>
      <c r="G1191" s="118">
        <v>0.16098583275629341</v>
      </c>
      <c r="H1191" s="118">
        <v>0.39067032314308081</v>
      </c>
      <c r="I1191" s="118">
        <v>0.9383616763715803</v>
      </c>
      <c r="J1191" s="118">
        <v>0.90319037127504509</v>
      </c>
      <c r="K1191" s="51">
        <v>0.92981206456739018</v>
      </c>
      <c r="M1191" s="44">
        <v>189</v>
      </c>
      <c r="N1191" s="118" cm="1">
        <f t="array" ref="N1191:W1191">(TRANSPOSE(MMULT(幕後結果!$AB$37:$AK$46, TRANSPOSE(N190:W190))))</f>
        <v>-1.2244909689488341</v>
      </c>
      <c r="O1191" s="118">
        <v>-0.83370316357929575</v>
      </c>
      <c r="P1191" s="118">
        <v>0.38067848714842523</v>
      </c>
      <c r="Q1191" s="118">
        <v>-1.9707997597879823</v>
      </c>
      <c r="R1191" s="118">
        <v>-1.9979926246428295</v>
      </c>
      <c r="S1191" s="118">
        <v>-1.136251132269152</v>
      </c>
      <c r="T1191" s="118">
        <v>0.22140869128097518</v>
      </c>
      <c r="U1191" s="118">
        <v>-0.2186666151161728</v>
      </c>
      <c r="V1191" s="118">
        <v>8.9983811650636847E-3</v>
      </c>
      <c r="W1191" s="43">
        <v>1.837014175487649</v>
      </c>
    </row>
    <row r="1192" spans="1:23" ht="19">
      <c r="A1192" s="88">
        <v>190</v>
      </c>
      <c r="B1192" s="118">
        <v>0.55927098402153708</v>
      </c>
      <c r="C1192" s="118">
        <v>0.37739598172518041</v>
      </c>
      <c r="D1192" s="118">
        <v>0.64091805595227669</v>
      </c>
      <c r="E1192" s="118">
        <v>5.4474809964621951E-3</v>
      </c>
      <c r="F1192" s="118">
        <v>0.58400138465050255</v>
      </c>
      <c r="G1192" s="118">
        <v>0.69995042608064217</v>
      </c>
      <c r="H1192" s="118">
        <v>0.50848710098092842</v>
      </c>
      <c r="I1192" s="118">
        <v>0.39931661678545494</v>
      </c>
      <c r="J1192" s="118">
        <v>0.91498728011179287</v>
      </c>
      <c r="K1192" s="51">
        <v>0.80636178241306755</v>
      </c>
      <c r="M1192" s="44">
        <v>190</v>
      </c>
      <c r="N1192" s="118" cm="1">
        <f t="array" ref="N1192:W1192">(TRANSPOSE(MMULT(幕後結果!$AB$37:$AK$46, TRANSPOSE(N191:W191))))</f>
        <v>-1.7690969472217069</v>
      </c>
      <c r="O1192" s="118">
        <v>0.27593276397477878</v>
      </c>
      <c r="P1192" s="118">
        <v>-1.4140101457872087</v>
      </c>
      <c r="Q1192" s="118">
        <v>-1.8594376607226002</v>
      </c>
      <c r="R1192" s="118">
        <v>-0.4700344404961726</v>
      </c>
      <c r="S1192" s="118">
        <v>-1.209469093401129</v>
      </c>
      <c r="T1192" s="118">
        <v>-1.661440784482314</v>
      </c>
      <c r="U1192" s="118">
        <v>0.71075141835530742</v>
      </c>
      <c r="V1192" s="118">
        <v>0.56181020198303666</v>
      </c>
      <c r="W1192" s="43">
        <v>0.58188055222610102</v>
      </c>
    </row>
    <row r="1193" spans="1:23" ht="19">
      <c r="A1193" s="88">
        <v>191</v>
      </c>
      <c r="B1193" s="118">
        <v>0.56057745958475014</v>
      </c>
      <c r="C1193" s="118">
        <v>0.23709444313696393</v>
      </c>
      <c r="D1193" s="118">
        <v>0.10737627582309761</v>
      </c>
      <c r="E1193" s="118">
        <v>0.34447897679273454</v>
      </c>
      <c r="F1193" s="118">
        <v>0.15785039668314216</v>
      </c>
      <c r="G1193" s="118">
        <v>0.33566019924032053</v>
      </c>
      <c r="H1193" s="118">
        <v>0.55919224090908659</v>
      </c>
      <c r="I1193" s="118">
        <v>0.67264593926537652</v>
      </c>
      <c r="J1193" s="118">
        <v>5.6915884287134233E-3</v>
      </c>
      <c r="K1193" s="51">
        <v>0.85816957555924178</v>
      </c>
      <c r="M1193" s="44">
        <v>191</v>
      </c>
      <c r="N1193" s="118" cm="1">
        <f t="array" ref="N1193:W1193">(TRANSPOSE(MMULT(幕後結果!$AB$37:$AK$46, TRANSPOSE(N192:W192))))</f>
        <v>-1.4024912925527848</v>
      </c>
      <c r="O1193" s="118">
        <v>1.9148192083595179</v>
      </c>
      <c r="P1193" s="118">
        <v>-0.16669507598450806</v>
      </c>
      <c r="Q1193" s="118">
        <v>-0.28084570217907157</v>
      </c>
      <c r="R1193" s="118">
        <v>0.29860724682239137</v>
      </c>
      <c r="S1193" s="118">
        <v>0.53519108694899764</v>
      </c>
      <c r="T1193" s="118">
        <v>1.774069694068003</v>
      </c>
      <c r="U1193" s="118">
        <v>0.44978689821201073</v>
      </c>
      <c r="V1193" s="118">
        <v>0.59775629300602962</v>
      </c>
      <c r="W1193" s="43">
        <v>0.55177128691778021</v>
      </c>
    </row>
    <row r="1194" spans="1:23" ht="19">
      <c r="A1194" s="88">
        <v>192</v>
      </c>
      <c r="B1194" s="118">
        <v>0.81979432707413968</v>
      </c>
      <c r="C1194" s="118">
        <v>0.9638066316637004</v>
      </c>
      <c r="D1194" s="118">
        <v>0.53455475169382849</v>
      </c>
      <c r="E1194" s="118">
        <v>0.28653996957789052</v>
      </c>
      <c r="F1194" s="118">
        <v>0.96628248640466552</v>
      </c>
      <c r="G1194" s="118">
        <v>0.34355466077706054</v>
      </c>
      <c r="H1194" s="118">
        <v>0.29604420335455561</v>
      </c>
      <c r="I1194" s="118">
        <v>0.8344781840240898</v>
      </c>
      <c r="J1194" s="118">
        <v>0.74426343673207307</v>
      </c>
      <c r="K1194" s="51">
        <v>0.3319900497154451</v>
      </c>
      <c r="M1194" s="44">
        <v>192</v>
      </c>
      <c r="N1194" s="118" cm="1">
        <f t="array" ref="N1194:W1194">(TRANSPOSE(MMULT(幕後結果!$AB$37:$AK$46, TRANSPOSE(N193:W193))))</f>
        <v>-1.203490210170479</v>
      </c>
      <c r="O1194" s="118">
        <v>0.36466789241366876</v>
      </c>
      <c r="P1194" s="118">
        <v>-0.1921103947822323</v>
      </c>
      <c r="Q1194" s="118">
        <v>-0.92160842950452015</v>
      </c>
      <c r="R1194" s="118">
        <v>-2.1875276136389434</v>
      </c>
      <c r="S1194" s="118">
        <v>0.91533742833668863</v>
      </c>
      <c r="T1194" s="118">
        <v>-2.2782341042342669</v>
      </c>
      <c r="U1194" s="118">
        <v>-1.1204280468371453</v>
      </c>
      <c r="V1194" s="118">
        <v>-1.7607626410313244</v>
      </c>
      <c r="W1194" s="43">
        <v>-0.14631059792595424</v>
      </c>
    </row>
    <row r="1195" spans="1:23" ht="19">
      <c r="A1195" s="88">
        <v>193</v>
      </c>
      <c r="B1195" s="118">
        <v>8.8409756494293834E-2</v>
      </c>
      <c r="C1195" s="118">
        <v>0.86979380224506286</v>
      </c>
      <c r="D1195" s="118">
        <v>0.9522561501838811</v>
      </c>
      <c r="E1195" s="118">
        <v>0.66626468979434761</v>
      </c>
      <c r="F1195" s="118">
        <v>0.4295297995085976</v>
      </c>
      <c r="G1195" s="118">
        <v>0.56159387211654277</v>
      </c>
      <c r="H1195" s="118">
        <v>0.85085825041569962</v>
      </c>
      <c r="I1195" s="118">
        <v>0.69812187583144358</v>
      </c>
      <c r="J1195" s="118">
        <v>0.89069137653319896</v>
      </c>
      <c r="K1195" s="51">
        <v>0.52802597236468563</v>
      </c>
      <c r="M1195" s="44">
        <v>193</v>
      </c>
      <c r="N1195" s="118" cm="1">
        <f t="array" ref="N1195:W1195">(TRANSPOSE(MMULT(幕後結果!$AB$37:$AK$46, TRANSPOSE(N194:W194))))</f>
        <v>0.31053845978694411</v>
      </c>
      <c r="O1195" s="118">
        <v>-0.49263290029500778</v>
      </c>
      <c r="P1195" s="118">
        <v>9.7211172998936238E-2</v>
      </c>
      <c r="Q1195" s="118">
        <v>0.53711531166288717</v>
      </c>
      <c r="R1195" s="118">
        <v>0.41267399601171728</v>
      </c>
      <c r="S1195" s="118">
        <v>-0.3693398638075468</v>
      </c>
      <c r="T1195" s="118">
        <v>0.99600437346092563</v>
      </c>
      <c r="U1195" s="118">
        <v>-1.1341962082096555</v>
      </c>
      <c r="V1195" s="118">
        <v>1.1029804226093056</v>
      </c>
      <c r="W1195" s="43">
        <v>0.32472572224566543</v>
      </c>
    </row>
    <row r="1196" spans="1:23" ht="19">
      <c r="A1196" s="88">
        <v>194</v>
      </c>
      <c r="B1196" s="118">
        <v>0.90759871331951936</v>
      </c>
      <c r="C1196" s="118">
        <v>7.8043711852735509E-2</v>
      </c>
      <c r="D1196" s="118">
        <v>0.92575937205822223</v>
      </c>
      <c r="E1196" s="118">
        <v>0.76977746010898573</v>
      </c>
      <c r="F1196" s="118">
        <v>0.47021354310624797</v>
      </c>
      <c r="G1196" s="118">
        <v>0.33820111826456212</v>
      </c>
      <c r="H1196" s="118">
        <v>0.25735536806923021</v>
      </c>
      <c r="I1196" s="118">
        <v>0.2628400364535044</v>
      </c>
      <c r="J1196" s="118">
        <v>0.19005787178059141</v>
      </c>
      <c r="K1196" s="51">
        <v>3.0282408382564574E-2</v>
      </c>
      <c r="M1196" s="44">
        <v>194</v>
      </c>
      <c r="N1196" s="118" cm="1">
        <f t="array" ref="N1196:W1196">(TRANSPOSE(MMULT(幕後結果!$AB$37:$AK$46, TRANSPOSE(N195:W195))))</f>
        <v>-0.18924882119652139</v>
      </c>
      <c r="O1196" s="118">
        <v>0.83311421719758849</v>
      </c>
      <c r="P1196" s="118">
        <v>-1.0323928671391258</v>
      </c>
      <c r="Q1196" s="118">
        <v>0.47353366100342631</v>
      </c>
      <c r="R1196" s="118">
        <v>0.61126273941679088</v>
      </c>
      <c r="S1196" s="118">
        <v>0.85390091147697067</v>
      </c>
      <c r="T1196" s="118">
        <v>0.16059758902611332</v>
      </c>
      <c r="U1196" s="118">
        <v>0.52413382753564819</v>
      </c>
      <c r="V1196" s="118">
        <v>0.77723801545862081</v>
      </c>
      <c r="W1196" s="43">
        <v>0.4777567501382563</v>
      </c>
    </row>
    <row r="1197" spans="1:23" ht="19">
      <c r="A1197" s="88">
        <v>195</v>
      </c>
      <c r="B1197" s="118">
        <v>0.32480500943347512</v>
      </c>
      <c r="C1197" s="118">
        <v>0.94724768414741267</v>
      </c>
      <c r="D1197" s="118">
        <v>0.38050591087745977</v>
      </c>
      <c r="E1197" s="118">
        <v>0.65893974419294299</v>
      </c>
      <c r="F1197" s="118">
        <v>0.35996001538980416</v>
      </c>
      <c r="G1197" s="118">
        <v>0.30335724259431163</v>
      </c>
      <c r="H1197" s="118">
        <v>0.89890254463635544</v>
      </c>
      <c r="I1197" s="118">
        <v>0.57771302233139665</v>
      </c>
      <c r="J1197" s="118">
        <v>0.42729357761056264</v>
      </c>
      <c r="K1197" s="51">
        <v>0.27224150701952143</v>
      </c>
      <c r="M1197" s="44">
        <v>195</v>
      </c>
      <c r="N1197" s="118" cm="1">
        <f t="array" ref="N1197:W1197">(TRANSPOSE(MMULT(幕後結果!$AB$37:$AK$46, TRANSPOSE(N196:W196))))</f>
        <v>0.24403704859317585</v>
      </c>
      <c r="O1197" s="118">
        <v>0.19450298005043179</v>
      </c>
      <c r="P1197" s="118">
        <v>1.3336969665236764</v>
      </c>
      <c r="Q1197" s="118">
        <v>1.413562729906745</v>
      </c>
      <c r="R1197" s="118">
        <v>0.52685817614430408</v>
      </c>
      <c r="S1197" s="118">
        <v>-1.2372684708450667</v>
      </c>
      <c r="T1197" s="118">
        <v>0.9584313255262471</v>
      </c>
      <c r="U1197" s="118">
        <v>-0.20610011196311592</v>
      </c>
      <c r="V1197" s="118">
        <v>1.373512464272201</v>
      </c>
      <c r="W1197" s="43">
        <v>0.33134370271790292</v>
      </c>
    </row>
    <row r="1198" spans="1:23" ht="19">
      <c r="A1198" s="88">
        <v>196</v>
      </c>
      <c r="B1198" s="118">
        <v>0.43718810318232282</v>
      </c>
      <c r="C1198" s="118">
        <v>0.73769388064717045</v>
      </c>
      <c r="D1198" s="118">
        <v>0.34414700441157664</v>
      </c>
      <c r="E1198" s="118">
        <v>0.33070863182095578</v>
      </c>
      <c r="F1198" s="118">
        <v>0.57717069565196089</v>
      </c>
      <c r="G1198" s="118">
        <v>0.62467661175796585</v>
      </c>
      <c r="H1198" s="118">
        <v>0.95647251288988344</v>
      </c>
      <c r="I1198" s="118">
        <v>0.64574698002927211</v>
      </c>
      <c r="J1198" s="118">
        <v>0.17636933856064485</v>
      </c>
      <c r="K1198" s="51">
        <v>0.50979403744263796</v>
      </c>
      <c r="M1198" s="44">
        <v>196</v>
      </c>
      <c r="N1198" s="118" cm="1">
        <f t="array" ref="N1198:W1198">(TRANSPOSE(MMULT(幕後結果!$AB$37:$AK$46, TRANSPOSE(N197:W197))))</f>
        <v>1.6711350923124495</v>
      </c>
      <c r="O1198" s="118">
        <v>1.8197847201174691E-2</v>
      </c>
      <c r="P1198" s="118">
        <v>1.2985658262638955</v>
      </c>
      <c r="Q1198" s="118">
        <v>1.1599096303987992</v>
      </c>
      <c r="R1198" s="118">
        <v>0.58373298219127534</v>
      </c>
      <c r="S1198" s="118">
        <v>0.46321039722361407</v>
      </c>
      <c r="T1198" s="118">
        <v>-0.16858975450122088</v>
      </c>
      <c r="U1198" s="118">
        <v>-0.20325744914390909</v>
      </c>
      <c r="V1198" s="118">
        <v>1.1001385987167098</v>
      </c>
      <c r="W1198" s="43">
        <v>-8.2871462129115114E-2</v>
      </c>
    </row>
    <row r="1199" spans="1:23" ht="19">
      <c r="A1199" s="88">
        <v>197</v>
      </c>
      <c r="B1199" s="118">
        <v>0.61286252241836214</v>
      </c>
      <c r="C1199" s="118">
        <v>0.26069107393385149</v>
      </c>
      <c r="D1199" s="118">
        <v>0.5420869735763012</v>
      </c>
      <c r="E1199" s="118">
        <v>0.75806639202368853</v>
      </c>
      <c r="F1199" s="118">
        <v>0.81023266324787691</v>
      </c>
      <c r="G1199" s="118">
        <v>0.56889926954809922</v>
      </c>
      <c r="H1199" s="118">
        <v>0.35012344498508408</v>
      </c>
      <c r="I1199" s="118">
        <v>0.72950406999391793</v>
      </c>
      <c r="J1199" s="118">
        <v>0.72585812921986892</v>
      </c>
      <c r="K1199" s="51">
        <v>0.34319463218120783</v>
      </c>
      <c r="M1199" s="44">
        <v>197</v>
      </c>
      <c r="N1199" s="118" cm="1">
        <f t="array" ref="N1199:W1199">(TRANSPOSE(MMULT(幕後結果!$AB$37:$AK$46, TRANSPOSE(N198:W198))))</f>
        <v>0.56739446464825294</v>
      </c>
      <c r="O1199" s="118">
        <v>-0.11860593397335398</v>
      </c>
      <c r="P1199" s="118">
        <v>-1.6722128982957694</v>
      </c>
      <c r="Q1199" s="118">
        <v>5.4447750988419669E-2</v>
      </c>
      <c r="R1199" s="118">
        <v>1.3637562751842309</v>
      </c>
      <c r="S1199" s="118">
        <v>-0.32274255348057374</v>
      </c>
      <c r="T1199" s="118">
        <v>-2.0616785605725898</v>
      </c>
      <c r="U1199" s="118">
        <v>1.7146604035505422</v>
      </c>
      <c r="V1199" s="118">
        <v>0.40983281729588883</v>
      </c>
      <c r="W1199" s="43">
        <v>1.4551808599689382</v>
      </c>
    </row>
    <row r="1200" spans="1:23" ht="19">
      <c r="A1200" s="88">
        <v>198</v>
      </c>
      <c r="B1200" s="118">
        <v>0.34108779601161654</v>
      </c>
      <c r="C1200" s="118">
        <v>0.74794791371543501</v>
      </c>
      <c r="D1200" s="118">
        <v>0.29736819361499922</v>
      </c>
      <c r="E1200" s="118">
        <v>0.9208856189575152</v>
      </c>
      <c r="F1200" s="118">
        <v>0.47395912317359135</v>
      </c>
      <c r="G1200" s="118">
        <v>0.99442343727601945</v>
      </c>
      <c r="H1200" s="118">
        <v>0.11092764875980654</v>
      </c>
      <c r="I1200" s="118">
        <v>0.53043051715807454</v>
      </c>
      <c r="J1200" s="118">
        <v>0.19901722844392311</v>
      </c>
      <c r="K1200" s="51">
        <v>0.21690206303165938</v>
      </c>
      <c r="M1200" s="44">
        <v>198</v>
      </c>
      <c r="N1200" s="118" cm="1">
        <f t="array" ref="N1200:W1200">(TRANSPOSE(MMULT(幕後結果!$AB$37:$AK$46, TRANSPOSE(N199:W199))))</f>
        <v>0.70573508304533783</v>
      </c>
      <c r="O1200" s="118">
        <v>-0.70559976298748539</v>
      </c>
      <c r="P1200" s="118">
        <v>-1.3600195722274073</v>
      </c>
      <c r="Q1200" s="118">
        <v>-0.39980114735509986</v>
      </c>
      <c r="R1200" s="118">
        <v>0.7565647270001451</v>
      </c>
      <c r="S1200" s="118">
        <v>-0.82258415827793552</v>
      </c>
      <c r="T1200" s="118">
        <v>1.2277816133851085</v>
      </c>
      <c r="U1200" s="118">
        <v>-0.13064645446927109</v>
      </c>
      <c r="V1200" s="118">
        <v>-0.2364221193148428</v>
      </c>
      <c r="W1200" s="43">
        <v>0.58325554824778691</v>
      </c>
    </row>
    <row r="1201" spans="1:23" ht="19">
      <c r="A1201" s="88">
        <v>199</v>
      </c>
      <c r="B1201" s="118">
        <v>8.1547189828925948E-2</v>
      </c>
      <c r="C1201" s="118">
        <v>0.28842824455640903</v>
      </c>
      <c r="D1201" s="118">
        <v>0.90813384950375053</v>
      </c>
      <c r="E1201" s="118">
        <v>0.55776058394179828</v>
      </c>
      <c r="F1201" s="118">
        <v>0.34499495275625724</v>
      </c>
      <c r="G1201" s="118">
        <v>0.59075600591799216</v>
      </c>
      <c r="H1201" s="118">
        <v>6.3194548953982022E-5</v>
      </c>
      <c r="I1201" s="118">
        <v>0.73527155270705102</v>
      </c>
      <c r="J1201" s="118">
        <v>8.1692783223582754E-2</v>
      </c>
      <c r="K1201" s="51">
        <v>0.23706955046794453</v>
      </c>
      <c r="M1201" s="44">
        <v>199</v>
      </c>
      <c r="N1201" s="118" cm="1">
        <f t="array" ref="N1201:W1201">(TRANSPOSE(MMULT(幕後結果!$AB$37:$AK$46, TRANSPOSE(N200:W200))))</f>
        <v>0.39175738880420158</v>
      </c>
      <c r="O1201" s="118">
        <v>-1.460344620265478</v>
      </c>
      <c r="P1201" s="118">
        <v>0.88896777360996992</v>
      </c>
      <c r="Q1201" s="118">
        <v>0.74342334481778449</v>
      </c>
      <c r="R1201" s="118">
        <v>1.0489628048477684</v>
      </c>
      <c r="S1201" s="118">
        <v>-0.13349137540904213</v>
      </c>
      <c r="T1201" s="118">
        <v>2.0539676590577471</v>
      </c>
      <c r="U1201" s="118">
        <v>-1.8160584696874953</v>
      </c>
      <c r="V1201" s="118">
        <v>3.0512510082468081E-2</v>
      </c>
      <c r="W1201" s="43">
        <v>0.40641036756105264</v>
      </c>
    </row>
    <row r="1202" spans="1:23" ht="19">
      <c r="A1202" s="88">
        <v>200</v>
      </c>
      <c r="B1202" s="118">
        <v>0.98353028268237686</v>
      </c>
      <c r="C1202" s="118">
        <v>0.37218388430507332</v>
      </c>
      <c r="D1202" s="118">
        <v>0.58940517471337217</v>
      </c>
      <c r="E1202" s="118">
        <v>0.76581883987441857</v>
      </c>
      <c r="F1202" s="118">
        <v>0.19560972896758821</v>
      </c>
      <c r="G1202" s="118">
        <v>0.79355515093370976</v>
      </c>
      <c r="H1202" s="118">
        <v>0.10361878860338103</v>
      </c>
      <c r="I1202" s="118">
        <v>0.83647347447748732</v>
      </c>
      <c r="J1202" s="118">
        <v>0.67426426417797369</v>
      </c>
      <c r="K1202" s="51">
        <v>0.71991300699347049</v>
      </c>
      <c r="M1202" s="44">
        <v>200</v>
      </c>
      <c r="N1202" s="118" cm="1">
        <f t="array" ref="N1202:W1202">(TRANSPOSE(MMULT(幕後結果!$AB$37:$AK$46, TRANSPOSE(N201:W201))))</f>
        <v>7.8751834388401706E-2</v>
      </c>
      <c r="O1202" s="118">
        <v>8.966158548158018E-2</v>
      </c>
      <c r="P1202" s="118">
        <v>-0.23803412029453042</v>
      </c>
      <c r="Q1202" s="118">
        <v>-0.16368331783142617</v>
      </c>
      <c r="R1202" s="118">
        <v>-0.53641041370345599</v>
      </c>
      <c r="S1202" s="118">
        <v>0.36452614071692196</v>
      </c>
      <c r="T1202" s="118">
        <v>0.41957284306028347</v>
      </c>
      <c r="U1202" s="118">
        <v>-1.3492222380297736</v>
      </c>
      <c r="V1202" s="118">
        <v>1.3348360250904023E-2</v>
      </c>
      <c r="W1202" s="43">
        <v>-0.23767287346737287</v>
      </c>
    </row>
    <row r="1203" spans="1:23" ht="19">
      <c r="A1203" s="88">
        <v>201</v>
      </c>
      <c r="B1203" s="118">
        <v>0.28012906719177799</v>
      </c>
      <c r="C1203" s="118">
        <v>0.65099400545491415</v>
      </c>
      <c r="D1203" s="118">
        <v>5.215320561484571E-2</v>
      </c>
      <c r="E1203" s="118">
        <v>0.58824400219782835</v>
      </c>
      <c r="F1203" s="118">
        <v>0.45979637944927476</v>
      </c>
      <c r="G1203" s="118">
        <v>0.83623719255708218</v>
      </c>
      <c r="H1203" s="118">
        <v>0.44934044897818248</v>
      </c>
      <c r="I1203" s="118">
        <v>0.29472511470733398</v>
      </c>
      <c r="J1203" s="118">
        <v>0.25522298218738526</v>
      </c>
      <c r="K1203" s="51">
        <v>0.11878216898141258</v>
      </c>
      <c r="M1203" s="44">
        <v>201</v>
      </c>
      <c r="N1203" s="118" cm="1">
        <f t="array" ref="N1203:W1203">(TRANSPOSE(MMULT(幕後結果!$AB$37:$AK$46, TRANSPOSE(N202:W202))))</f>
        <v>-2.0144006330339934</v>
      </c>
      <c r="O1203" s="118">
        <v>-0.4986084976591878</v>
      </c>
      <c r="P1203" s="118">
        <v>-1.771712167531591</v>
      </c>
      <c r="Q1203" s="118">
        <v>-1.3826077290912675E-2</v>
      </c>
      <c r="R1203" s="118">
        <v>-0.93040108542172606</v>
      </c>
      <c r="S1203" s="118">
        <v>-0.59006745993813925</v>
      </c>
      <c r="T1203" s="118">
        <v>-0.50099024341960774</v>
      </c>
      <c r="U1203" s="118">
        <v>-1.4834162078011011</v>
      </c>
      <c r="V1203" s="118">
        <v>-0.5284709805305714</v>
      </c>
      <c r="W1203" s="43">
        <v>-1.5010476535264119</v>
      </c>
    </row>
    <row r="1204" spans="1:23" ht="19">
      <c r="A1204" s="88">
        <v>202</v>
      </c>
      <c r="B1204" s="118">
        <v>0.438573093456887</v>
      </c>
      <c r="C1204" s="118">
        <v>0.15642620037558141</v>
      </c>
      <c r="D1204" s="118">
        <v>5.0371160359548028E-3</v>
      </c>
      <c r="E1204" s="118">
        <v>0.91844963494946974</v>
      </c>
      <c r="F1204" s="118">
        <v>0.46626092827850196</v>
      </c>
      <c r="G1204" s="118">
        <v>0.65995797776552889</v>
      </c>
      <c r="H1204" s="118">
        <v>0.40624292472660994</v>
      </c>
      <c r="I1204" s="118">
        <v>7.6957913713621595E-2</v>
      </c>
      <c r="J1204" s="118">
        <v>0.99166761236185841</v>
      </c>
      <c r="K1204" s="51">
        <v>0.45489467578849108</v>
      </c>
      <c r="M1204" s="44">
        <v>202</v>
      </c>
      <c r="N1204" s="118" cm="1">
        <f t="array" ref="N1204:W1204">(TRANSPOSE(MMULT(幕後結果!$AB$37:$AK$46, TRANSPOSE(N203:W203))))</f>
        <v>0.29655134389532117</v>
      </c>
      <c r="O1204" s="118">
        <v>0.98216699454487433</v>
      </c>
      <c r="P1204" s="118">
        <v>1.379197154859956</v>
      </c>
      <c r="Q1204" s="118">
        <v>2.5902159339949478</v>
      </c>
      <c r="R1204" s="118">
        <v>-0.67478613342395022</v>
      </c>
      <c r="S1204" s="118">
        <v>-0.34120762986283348</v>
      </c>
      <c r="T1204" s="118">
        <v>-1.9537090288879209</v>
      </c>
      <c r="U1204" s="118">
        <v>-0.54534617706219435</v>
      </c>
      <c r="V1204" s="118">
        <v>-0.20428326907218325</v>
      </c>
      <c r="W1204" s="43">
        <v>-3.8642277946061399E-2</v>
      </c>
    </row>
    <row r="1205" spans="1:23" ht="19">
      <c r="A1205" s="88">
        <v>203</v>
      </c>
      <c r="B1205" s="118">
        <v>0.81291417676698696</v>
      </c>
      <c r="C1205" s="118">
        <v>0.1869372431885048</v>
      </c>
      <c r="D1205" s="118">
        <v>0.26168278060951411</v>
      </c>
      <c r="E1205" s="118">
        <v>0.52097705009745443</v>
      </c>
      <c r="F1205" s="118">
        <v>0.78466816871817113</v>
      </c>
      <c r="G1205" s="118">
        <v>0.67533931564745764</v>
      </c>
      <c r="H1205" s="118">
        <v>3.76374370698489E-2</v>
      </c>
      <c r="I1205" s="118">
        <v>0.12477634057597853</v>
      </c>
      <c r="J1205" s="118">
        <v>0.61812458089712585</v>
      </c>
      <c r="K1205" s="51">
        <v>0.10898773092496783</v>
      </c>
      <c r="M1205" s="44">
        <v>203</v>
      </c>
      <c r="N1205" s="118" cm="1">
        <f t="array" ref="N1205:W1205">(TRANSPOSE(MMULT(幕後結果!$AB$37:$AK$46, TRANSPOSE(N204:W204))))</f>
        <v>1.5219301985306757</v>
      </c>
      <c r="O1205" s="118">
        <v>-0.50319700840173198</v>
      </c>
      <c r="P1205" s="118">
        <v>-1.7563747923642068</v>
      </c>
      <c r="Q1205" s="118">
        <v>0.49868284877695934</v>
      </c>
      <c r="R1205" s="118">
        <v>0.15530997913155062</v>
      </c>
      <c r="S1205" s="118">
        <v>-0.3938624732797924</v>
      </c>
      <c r="T1205" s="118">
        <v>0.68546120390232568</v>
      </c>
      <c r="U1205" s="118">
        <v>1.1091698348619261</v>
      </c>
      <c r="V1205" s="118">
        <v>1.6452551026313422</v>
      </c>
      <c r="W1205" s="43">
        <v>1.5129998463659349</v>
      </c>
    </row>
    <row r="1206" spans="1:23" ht="19">
      <c r="A1206" s="88">
        <v>204</v>
      </c>
      <c r="B1206" s="118">
        <v>0.25298321749356312</v>
      </c>
      <c r="C1206" s="118">
        <v>9.3907563276260042E-2</v>
      </c>
      <c r="D1206" s="118">
        <v>0.10203287764881397</v>
      </c>
      <c r="E1206" s="118">
        <v>0.78114606998858571</v>
      </c>
      <c r="F1206" s="118">
        <v>0.50406716495159976</v>
      </c>
      <c r="G1206" s="118">
        <v>0.10972062161286877</v>
      </c>
      <c r="H1206" s="118">
        <v>1.2791029222971151E-2</v>
      </c>
      <c r="I1206" s="118">
        <v>0.18592972876187641</v>
      </c>
      <c r="J1206" s="118">
        <v>0.40770427141156329</v>
      </c>
      <c r="K1206" s="51">
        <v>1.0593349984237665E-2</v>
      </c>
      <c r="M1206" s="44">
        <v>204</v>
      </c>
      <c r="N1206" s="118" cm="1">
        <f t="array" ref="N1206:W1206">(TRANSPOSE(MMULT(幕後結果!$AB$37:$AK$46, TRANSPOSE(N205:W205))))</f>
        <v>0.96832952590335308</v>
      </c>
      <c r="O1206" s="118">
        <v>-1.8117685139291984</v>
      </c>
      <c r="P1206" s="118">
        <v>-0.24840176965508715</v>
      </c>
      <c r="Q1206" s="118">
        <v>-0.23440078074605453</v>
      </c>
      <c r="R1206" s="118">
        <v>1.127584491110478</v>
      </c>
      <c r="S1206" s="118">
        <v>4.0931168429315989E-2</v>
      </c>
      <c r="T1206" s="118">
        <v>-0.27141774591342982</v>
      </c>
      <c r="U1206" s="118">
        <v>-0.35711482664874783</v>
      </c>
      <c r="V1206" s="118">
        <v>-0.4412757361121511</v>
      </c>
      <c r="W1206" s="43">
        <v>-0.25705077429072154</v>
      </c>
    </row>
    <row r="1207" spans="1:23" ht="19">
      <c r="A1207" s="88">
        <v>205</v>
      </c>
      <c r="B1207" s="118">
        <v>0.97805102571925939</v>
      </c>
      <c r="C1207" s="118">
        <v>0.4153027461545582</v>
      </c>
      <c r="D1207" s="118">
        <v>0.86192928661149337</v>
      </c>
      <c r="E1207" s="118">
        <v>0.5339868886516157</v>
      </c>
      <c r="F1207" s="118">
        <v>0.75803525252650772</v>
      </c>
      <c r="G1207" s="118">
        <v>0.69249634109173197</v>
      </c>
      <c r="H1207" s="118">
        <v>0.75804531642594686</v>
      </c>
      <c r="I1207" s="118">
        <v>0.16108805553403127</v>
      </c>
      <c r="J1207" s="118">
        <v>0.3092224531248231</v>
      </c>
      <c r="K1207" s="51">
        <v>0.60281805367531605</v>
      </c>
      <c r="M1207" s="44">
        <v>205</v>
      </c>
      <c r="N1207" s="118" cm="1">
        <f t="array" ref="N1207:W1207">(TRANSPOSE(MMULT(幕後結果!$AB$37:$AK$46, TRANSPOSE(N206:W206))))</f>
        <v>0.12545952721537157</v>
      </c>
      <c r="O1207" s="118">
        <v>0.70183653865533824</v>
      </c>
      <c r="P1207" s="118">
        <v>0.21918944681225669</v>
      </c>
      <c r="Q1207" s="118">
        <v>2.5926538000790034E-2</v>
      </c>
      <c r="R1207" s="118">
        <v>1.5683942954491554</v>
      </c>
      <c r="S1207" s="118">
        <v>-0.10552707134302948</v>
      </c>
      <c r="T1207" s="118">
        <v>0.60446999301254167</v>
      </c>
      <c r="U1207" s="118">
        <v>1.6592515867164623</v>
      </c>
      <c r="V1207" s="118">
        <v>1.057331237250634</v>
      </c>
      <c r="W1207" s="43">
        <v>-0.12447093036492174</v>
      </c>
    </row>
    <row r="1208" spans="1:23" ht="19">
      <c r="A1208" s="88">
        <v>206</v>
      </c>
      <c r="B1208" s="118">
        <v>0.67923122535168368</v>
      </c>
      <c r="C1208" s="118">
        <v>0.12238613773986851</v>
      </c>
      <c r="D1208" s="118">
        <v>0.80948013671196906</v>
      </c>
      <c r="E1208" s="118">
        <v>0.41638395436443054</v>
      </c>
      <c r="F1208" s="118">
        <v>0.23204740185142603</v>
      </c>
      <c r="G1208" s="118">
        <v>0.36309946260558501</v>
      </c>
      <c r="H1208" s="118">
        <v>0.60870738331458507</v>
      </c>
      <c r="I1208" s="118">
        <v>0.11563755622977268</v>
      </c>
      <c r="J1208" s="118">
        <v>0.52460437214311062</v>
      </c>
      <c r="K1208" s="51">
        <v>0.9612259620614847</v>
      </c>
      <c r="M1208" s="44">
        <v>206</v>
      </c>
      <c r="N1208" s="118" cm="1">
        <f t="array" ref="N1208:W1208">(TRANSPOSE(MMULT(幕後結果!$AB$37:$AK$46, TRANSPOSE(N207:W207))))</f>
        <v>-0.12795760656198621</v>
      </c>
      <c r="O1208" s="118">
        <v>-5.8786299259284726E-2</v>
      </c>
      <c r="P1208" s="118">
        <v>-0.99591105744157638</v>
      </c>
      <c r="Q1208" s="118">
        <v>-1.0329518508524038</v>
      </c>
      <c r="R1208" s="118">
        <v>-1.1196165206174999</v>
      </c>
      <c r="S1208" s="118">
        <v>0.32834739477989128</v>
      </c>
      <c r="T1208" s="118">
        <v>-0.3499860206788975</v>
      </c>
      <c r="U1208" s="118">
        <v>-0.20777120880408065</v>
      </c>
      <c r="V1208" s="118">
        <v>-1.1966255201815503</v>
      </c>
      <c r="W1208" s="43">
        <v>-0.26124391248696738</v>
      </c>
    </row>
    <row r="1209" spans="1:23" ht="19">
      <c r="A1209" s="88">
        <v>207</v>
      </c>
      <c r="B1209" s="118">
        <v>0.77263510862544793</v>
      </c>
      <c r="C1209" s="118">
        <v>0.31893148725916887</v>
      </c>
      <c r="D1209" s="118">
        <v>0.28304536887394782</v>
      </c>
      <c r="E1209" s="118">
        <v>0.40125328783853531</v>
      </c>
      <c r="F1209" s="118">
        <v>0.620633154865464</v>
      </c>
      <c r="G1209" s="118">
        <v>0.96871227111368152</v>
      </c>
      <c r="H1209" s="118">
        <v>7.5264548120600461E-2</v>
      </c>
      <c r="I1209" s="118">
        <v>0.81738207809100971</v>
      </c>
      <c r="J1209" s="118">
        <v>0.8812774458644379</v>
      </c>
      <c r="K1209" s="51">
        <v>0.27856785431164455</v>
      </c>
      <c r="M1209" s="44">
        <v>207</v>
      </c>
      <c r="N1209" s="118" cm="1">
        <f t="array" ref="N1209:W1209">(TRANSPOSE(MMULT(幕後結果!$AB$37:$AK$46, TRANSPOSE(N208:W208))))</f>
        <v>6.9487961523468575E-2</v>
      </c>
      <c r="O1209" s="118">
        <v>0.32035284589931351</v>
      </c>
      <c r="P1209" s="118">
        <v>-1.0453748211896201</v>
      </c>
      <c r="Q1209" s="118">
        <v>-1.4338016617449587</v>
      </c>
      <c r="R1209" s="118">
        <v>-0.70328184408783267</v>
      </c>
      <c r="S1209" s="118">
        <v>-0.23274180396788874</v>
      </c>
      <c r="T1209" s="118">
        <v>-0.12462314872843229</v>
      </c>
      <c r="U1209" s="118">
        <v>-1.0267418454726565</v>
      </c>
      <c r="V1209" s="118">
        <v>-1.0515580670769014</v>
      </c>
      <c r="W1209" s="43">
        <v>-0.26687462577711152</v>
      </c>
    </row>
    <row r="1210" spans="1:23" ht="19">
      <c r="A1210" s="88">
        <v>208</v>
      </c>
      <c r="B1210" s="118">
        <v>0.7342129152151291</v>
      </c>
      <c r="C1210" s="118">
        <v>0.40979962278195359</v>
      </c>
      <c r="D1210" s="118">
        <v>0.9230368241372191</v>
      </c>
      <c r="E1210" s="118">
        <v>0.97912832160153096</v>
      </c>
      <c r="F1210" s="118">
        <v>0.956842533131534</v>
      </c>
      <c r="G1210" s="118">
        <v>0.28705395913863874</v>
      </c>
      <c r="H1210" s="118">
        <v>0.91428608688081381</v>
      </c>
      <c r="I1210" s="118">
        <v>0.69642550870913644</v>
      </c>
      <c r="J1210" s="118">
        <v>0.94414886388574848</v>
      </c>
      <c r="K1210" s="51">
        <v>5.7056020498777782E-2</v>
      </c>
      <c r="M1210" s="44">
        <v>208</v>
      </c>
      <c r="N1210" s="118" cm="1">
        <f t="array" ref="N1210:W1210">(TRANSPOSE(MMULT(幕後結果!$AB$37:$AK$46, TRANSPOSE(N209:W209))))</f>
        <v>-1.8771236615931566</v>
      </c>
      <c r="O1210" s="118">
        <v>1.0923121992460922</v>
      </c>
      <c r="P1210" s="118">
        <v>1.4620492891350876</v>
      </c>
      <c r="Q1210" s="118">
        <v>1.3335439051503801</v>
      </c>
      <c r="R1210" s="118">
        <v>-1.1060063080894023</v>
      </c>
      <c r="S1210" s="118">
        <v>0.43040698215032214</v>
      </c>
      <c r="T1210" s="118">
        <v>-0.45447568718223125</v>
      </c>
      <c r="U1210" s="118">
        <v>0.60559843350214126</v>
      </c>
      <c r="V1210" s="118">
        <v>0.15771714029715628</v>
      </c>
      <c r="W1210" s="43">
        <v>-0.17627378678248323</v>
      </c>
    </row>
    <row r="1211" spans="1:23" ht="19">
      <c r="A1211" s="88">
        <v>209</v>
      </c>
      <c r="B1211" s="118">
        <v>0.36662699888363282</v>
      </c>
      <c r="C1211" s="118">
        <v>0.48135650408516284</v>
      </c>
      <c r="D1211" s="118">
        <v>0.59140168891077516</v>
      </c>
      <c r="E1211" s="118">
        <v>0.90062273904602996</v>
      </c>
      <c r="F1211" s="118">
        <v>0.50514206304844023</v>
      </c>
      <c r="G1211" s="118">
        <v>0.13577994073733457</v>
      </c>
      <c r="H1211" s="118">
        <v>9.9619136825893628E-2</v>
      </c>
      <c r="I1211" s="118">
        <v>0.2309397330269054</v>
      </c>
      <c r="J1211" s="118">
        <v>5.2263496521310238E-2</v>
      </c>
      <c r="K1211" s="51">
        <v>0.51478952228612629</v>
      </c>
      <c r="M1211" s="44">
        <v>209</v>
      </c>
      <c r="N1211" s="118" cm="1">
        <f t="array" ref="N1211:W1211">(TRANSPOSE(MMULT(幕後結果!$AB$37:$AK$46, TRANSPOSE(N210:W210))))</f>
        <v>0.74296477064054078</v>
      </c>
      <c r="O1211" s="118">
        <v>-1.3002234052278439</v>
      </c>
      <c r="P1211" s="118">
        <v>0.64057121583293652</v>
      </c>
      <c r="Q1211" s="118">
        <v>-1.4561216214433703</v>
      </c>
      <c r="R1211" s="118">
        <v>-1.7967805499531753E-2</v>
      </c>
      <c r="S1211" s="118">
        <v>-1.5023174753277102</v>
      </c>
      <c r="T1211" s="118">
        <v>1.860706329818707</v>
      </c>
      <c r="U1211" s="118">
        <v>-1.7446381399696738</v>
      </c>
      <c r="V1211" s="118">
        <v>1.168342351438038</v>
      </c>
      <c r="W1211" s="43">
        <v>-0.47242687635947456</v>
      </c>
    </row>
    <row r="1212" spans="1:23" ht="19">
      <c r="A1212" s="88">
        <v>210</v>
      </c>
      <c r="B1212" s="118">
        <v>0.81582543900282078</v>
      </c>
      <c r="C1212" s="118">
        <v>3.8622936806895103E-2</v>
      </c>
      <c r="D1212" s="118">
        <v>0.40924372809233023</v>
      </c>
      <c r="E1212" s="118">
        <v>0.55966279542449371</v>
      </c>
      <c r="F1212" s="118">
        <v>0.89009660809389035</v>
      </c>
      <c r="G1212" s="118">
        <v>0.2105941330293486</v>
      </c>
      <c r="H1212" s="118">
        <v>0.81935760301440075</v>
      </c>
      <c r="I1212" s="118">
        <v>0.69015630201704914</v>
      </c>
      <c r="J1212" s="118">
        <v>0.46107136835278784</v>
      </c>
      <c r="K1212" s="51">
        <v>0.33287085699837204</v>
      </c>
      <c r="M1212" s="44">
        <v>210</v>
      </c>
      <c r="N1212" s="118" cm="1">
        <f t="array" ref="N1212:W1212">(TRANSPOSE(MMULT(幕後結果!$AB$37:$AK$46, TRANSPOSE(N211:W211))))</f>
        <v>-9.5744404701816693E-2</v>
      </c>
      <c r="O1212" s="118">
        <v>-0.53756610538551497</v>
      </c>
      <c r="P1212" s="118">
        <v>-1.5538302758648646</v>
      </c>
      <c r="Q1212" s="118">
        <v>0.58278633433811589</v>
      </c>
      <c r="R1212" s="118">
        <v>0.38150536682248587</v>
      </c>
      <c r="S1212" s="118">
        <v>0.49815713175875065</v>
      </c>
      <c r="T1212" s="118">
        <v>0.88009017239006959</v>
      </c>
      <c r="U1212" s="118">
        <v>0.16278339186379553</v>
      </c>
      <c r="V1212" s="118">
        <v>1.0349946347861139</v>
      </c>
      <c r="W1212" s="43">
        <v>0.58885610033947355</v>
      </c>
    </row>
    <row r="1213" spans="1:23" ht="19">
      <c r="A1213" s="88">
        <v>211</v>
      </c>
      <c r="B1213" s="118">
        <v>6.0018247646583145E-2</v>
      </c>
      <c r="C1213" s="118">
        <v>2.36593131135312E-2</v>
      </c>
      <c r="D1213" s="118">
        <v>0.5587291505296359</v>
      </c>
      <c r="E1213" s="118">
        <v>0.95819871650669963</v>
      </c>
      <c r="F1213" s="118">
        <v>0.6201850319019222</v>
      </c>
      <c r="G1213" s="118">
        <v>0.29864560012403407</v>
      </c>
      <c r="H1213" s="118">
        <v>0.26684920984961624</v>
      </c>
      <c r="I1213" s="118">
        <v>0.32701666052850675</v>
      </c>
      <c r="J1213" s="118">
        <v>0.52059617520334056</v>
      </c>
      <c r="K1213" s="51">
        <v>0.93498730829146548</v>
      </c>
      <c r="M1213" s="44">
        <v>211</v>
      </c>
      <c r="N1213" s="118" cm="1">
        <f t="array" ref="N1213:W1213">(TRANSPOSE(MMULT(幕後結果!$AB$37:$AK$46, TRANSPOSE(N212:W212))))</f>
        <v>-0.42986164111581798</v>
      </c>
      <c r="O1213" s="118">
        <v>1.532856049003783</v>
      </c>
      <c r="P1213" s="118">
        <v>1.9563648444066362</v>
      </c>
      <c r="Q1213" s="118">
        <v>-0.65287074842060566</v>
      </c>
      <c r="R1213" s="118">
        <v>1.1552517130187585</v>
      </c>
      <c r="S1213" s="118">
        <v>0.23014736198906283</v>
      </c>
      <c r="T1213" s="118">
        <v>1.8554535162751327</v>
      </c>
      <c r="U1213" s="118">
        <v>1.8912529601817956</v>
      </c>
      <c r="V1213" s="118">
        <v>0.61678330730353936</v>
      </c>
      <c r="W1213" s="43">
        <v>0.11377144152207203</v>
      </c>
    </row>
    <row r="1214" spans="1:23" ht="19">
      <c r="A1214" s="88">
        <v>212</v>
      </c>
      <c r="B1214" s="118">
        <v>0.34504049458694586</v>
      </c>
      <c r="C1214" s="118">
        <v>0.46051040799299403</v>
      </c>
      <c r="D1214" s="118">
        <v>0.58721093466875218</v>
      </c>
      <c r="E1214" s="118">
        <v>0.23920044338759827</v>
      </c>
      <c r="F1214" s="118">
        <v>0.7887921609423163</v>
      </c>
      <c r="G1214" s="118">
        <v>0.8427938738454317</v>
      </c>
      <c r="H1214" s="118">
        <v>0.88596612746314496</v>
      </c>
      <c r="I1214" s="118">
        <v>0.49068920411173522</v>
      </c>
      <c r="J1214" s="118">
        <v>0.92181397829633038</v>
      </c>
      <c r="K1214" s="51">
        <v>0.58838630266458747</v>
      </c>
      <c r="M1214" s="44">
        <v>212</v>
      </c>
      <c r="N1214" s="118" cm="1">
        <f t="array" ref="N1214:W1214">(TRANSPOSE(MMULT(幕後結果!$AB$37:$AK$46, TRANSPOSE(N213:W213))))</f>
        <v>-0.99626611602880533</v>
      </c>
      <c r="O1214" s="118">
        <v>-0.60730108982901954</v>
      </c>
      <c r="P1214" s="118">
        <v>0.29388913759215196</v>
      </c>
      <c r="Q1214" s="118">
        <v>-0.62487294974695629</v>
      </c>
      <c r="R1214" s="118">
        <v>0.5216243069299068</v>
      </c>
      <c r="S1214" s="118">
        <v>-0.31777784552160687</v>
      </c>
      <c r="T1214" s="118">
        <v>-0.97809499168748604</v>
      </c>
      <c r="U1214" s="118">
        <v>-1.3857970248307649</v>
      </c>
      <c r="V1214" s="118">
        <v>-1.5503559585032813</v>
      </c>
      <c r="W1214" s="43">
        <v>-0.54393922551256835</v>
      </c>
    </row>
    <row r="1215" spans="1:23" ht="19">
      <c r="A1215" s="88">
        <v>213</v>
      </c>
      <c r="B1215" s="118">
        <v>0.97177096281966069</v>
      </c>
      <c r="C1215" s="118">
        <v>0.42895940960992185</v>
      </c>
      <c r="D1215" s="118">
        <v>0.49753525555566758</v>
      </c>
      <c r="E1215" s="118">
        <v>3.6445421414883938E-2</v>
      </c>
      <c r="F1215" s="118">
        <v>0.81383328032154933</v>
      </c>
      <c r="G1215" s="118">
        <v>0.98665396464266508</v>
      </c>
      <c r="H1215" s="118">
        <v>0.94796011531931534</v>
      </c>
      <c r="I1215" s="118">
        <v>0.70524619125381838</v>
      </c>
      <c r="J1215" s="118">
        <v>0.7078201256775134</v>
      </c>
      <c r="K1215" s="51">
        <v>0.79677452720125719</v>
      </c>
      <c r="M1215" s="44">
        <v>213</v>
      </c>
      <c r="N1215" s="118" cm="1">
        <f t="array" ref="N1215:W1215">(TRANSPOSE(MMULT(幕後結果!$AB$37:$AK$46, TRANSPOSE(N214:W214))))</f>
        <v>1.5466834821125788</v>
      </c>
      <c r="O1215" s="118">
        <v>1.1498162667841796</v>
      </c>
      <c r="P1215" s="118">
        <v>1.6175856391911401</v>
      </c>
      <c r="Q1215" s="118">
        <v>0.9657592285958414</v>
      </c>
      <c r="R1215" s="118">
        <v>2.2898186377952379</v>
      </c>
      <c r="S1215" s="118">
        <v>-0.38135524169509216</v>
      </c>
      <c r="T1215" s="118">
        <v>1.0202896265182615</v>
      </c>
      <c r="U1215" s="118">
        <v>2.1848738715814502</v>
      </c>
      <c r="V1215" s="118">
        <v>2.1260974941072428</v>
      </c>
      <c r="W1215" s="43">
        <v>1.6001647462486586</v>
      </c>
    </row>
    <row r="1216" spans="1:23" ht="19">
      <c r="A1216" s="88">
        <v>214</v>
      </c>
      <c r="B1216" s="118">
        <v>0.41825930938912137</v>
      </c>
      <c r="C1216" s="118">
        <v>0.81466107348534544</v>
      </c>
      <c r="D1216" s="118">
        <v>0.65125958403338524</v>
      </c>
      <c r="E1216" s="118">
        <v>0.98303225912293768</v>
      </c>
      <c r="F1216" s="118">
        <v>4.1479733696515142E-2</v>
      </c>
      <c r="G1216" s="118">
        <v>0.9245651653067386</v>
      </c>
      <c r="H1216" s="118">
        <v>0.48159192914122495</v>
      </c>
      <c r="I1216" s="118">
        <v>0.8955911916297834</v>
      </c>
      <c r="J1216" s="118">
        <v>0.92407754638351536</v>
      </c>
      <c r="K1216" s="51">
        <v>0.87205728181409259</v>
      </c>
      <c r="M1216" s="44">
        <v>214</v>
      </c>
      <c r="N1216" s="118" cm="1">
        <f t="array" ref="N1216:W1216">(TRANSPOSE(MMULT(幕後結果!$AB$37:$AK$46, TRANSPOSE(N215:W215))))</f>
        <v>0.90347508633969931</v>
      </c>
      <c r="O1216" s="118">
        <v>0.3934641590447856</v>
      </c>
      <c r="P1216" s="118">
        <v>1.3068578222630796</v>
      </c>
      <c r="Q1216" s="118">
        <v>-0.44617034590989918</v>
      </c>
      <c r="R1216" s="118">
        <v>-0.39428219962574768</v>
      </c>
      <c r="S1216" s="118">
        <v>1.2512663101588026</v>
      </c>
      <c r="T1216" s="118">
        <v>-1.8367292567072702E-2</v>
      </c>
      <c r="U1216" s="118">
        <v>-0.78208345290640369</v>
      </c>
      <c r="V1216" s="118">
        <v>-1.2930126375178121</v>
      </c>
      <c r="W1216" s="43">
        <v>-0.20853065592515996</v>
      </c>
    </row>
    <row r="1217" spans="1:23" ht="19">
      <c r="A1217" s="88">
        <v>215</v>
      </c>
      <c r="B1217" s="118">
        <v>0.80117171625229</v>
      </c>
      <c r="C1217" s="118">
        <v>0.16088029771604351</v>
      </c>
      <c r="D1217" s="118">
        <v>0.92196112179253142</v>
      </c>
      <c r="E1217" s="118">
        <v>0.84194401230192439</v>
      </c>
      <c r="F1217" s="118">
        <v>0.13973957326645681</v>
      </c>
      <c r="G1217" s="118">
        <v>0.74565579702157359</v>
      </c>
      <c r="H1217" s="118">
        <v>0.38433809642731043</v>
      </c>
      <c r="I1217" s="118">
        <v>0.48629922843169915</v>
      </c>
      <c r="J1217" s="118">
        <v>0.77981274949262169</v>
      </c>
      <c r="K1217" s="51">
        <v>9.5623031531892222E-2</v>
      </c>
      <c r="M1217" s="44">
        <v>215</v>
      </c>
      <c r="N1217" s="118" cm="1">
        <f t="array" ref="N1217:W1217">(TRANSPOSE(MMULT(幕後結果!$AB$37:$AK$46, TRANSPOSE(N216:W216))))</f>
        <v>1.0081022498758954</v>
      </c>
      <c r="O1217" s="118">
        <v>0.61309636683077307</v>
      </c>
      <c r="P1217" s="118">
        <v>-0.30999058931173035</v>
      </c>
      <c r="Q1217" s="118">
        <v>1.1244202792232669</v>
      </c>
      <c r="R1217" s="118">
        <v>-0.1895018741624481</v>
      </c>
      <c r="S1217" s="118">
        <v>1.5314043238790238</v>
      </c>
      <c r="T1217" s="118">
        <v>-0.36276349610247338</v>
      </c>
      <c r="U1217" s="118">
        <v>-0.87233989018596947</v>
      </c>
      <c r="V1217" s="118">
        <v>-0.77989211176960793</v>
      </c>
      <c r="W1217" s="43">
        <v>0.58993684073770392</v>
      </c>
    </row>
    <row r="1218" spans="1:23" ht="19">
      <c r="A1218" s="88">
        <v>216</v>
      </c>
      <c r="B1218" s="118">
        <v>0.69361005071909965</v>
      </c>
      <c r="C1218" s="118">
        <v>0.78261525080220284</v>
      </c>
      <c r="D1218" s="118">
        <v>0.33496405461304901</v>
      </c>
      <c r="E1218" s="118">
        <v>5.0300264520490634E-2</v>
      </c>
      <c r="F1218" s="118">
        <v>0.85503878478081785</v>
      </c>
      <c r="G1218" s="118">
        <v>0.92523791791462129</v>
      </c>
      <c r="H1218" s="118">
        <v>5.0724577717619956E-2</v>
      </c>
      <c r="I1218" s="118">
        <v>0.53716314042149227</v>
      </c>
      <c r="J1218" s="118">
        <v>0.50478011804485212</v>
      </c>
      <c r="K1218" s="51">
        <v>0.14714447733177383</v>
      </c>
      <c r="M1218" s="44">
        <v>216</v>
      </c>
      <c r="N1218" s="118" cm="1">
        <f t="array" ref="N1218:W1218">(TRANSPOSE(MMULT(幕後結果!$AB$37:$AK$46, TRANSPOSE(N217:W217))))</f>
        <v>0.21460425705604977</v>
      </c>
      <c r="O1218" s="118">
        <v>3.955000094876206E-3</v>
      </c>
      <c r="P1218" s="118">
        <v>0.38257491292958012</v>
      </c>
      <c r="Q1218" s="118">
        <v>1.5058218622706765</v>
      </c>
      <c r="R1218" s="118">
        <v>-1.8631673109439466</v>
      </c>
      <c r="S1218" s="118">
        <v>1.5433735974115952</v>
      </c>
      <c r="T1218" s="118">
        <v>0.76942852528542061</v>
      </c>
      <c r="U1218" s="118">
        <v>1.0493198245888264</v>
      </c>
      <c r="V1218" s="118">
        <v>-0.53375757043647476</v>
      </c>
      <c r="W1218" s="43">
        <v>0.6798864851135058</v>
      </c>
    </row>
    <row r="1219" spans="1:23" ht="19">
      <c r="A1219" s="88">
        <v>217</v>
      </c>
      <c r="B1219" s="118">
        <v>5.3282725886439231E-2</v>
      </c>
      <c r="C1219" s="118">
        <v>0.5586617450483764</v>
      </c>
      <c r="D1219" s="118">
        <v>0.66906897118759456</v>
      </c>
      <c r="E1219" s="118">
        <v>0.95684194790736909</v>
      </c>
      <c r="F1219" s="118">
        <v>0.12340162880691952</v>
      </c>
      <c r="G1219" s="118">
        <v>0.11075134025764655</v>
      </c>
      <c r="H1219" s="118">
        <v>0.84243107757338231</v>
      </c>
      <c r="I1219" s="118">
        <v>0.3959564285709205</v>
      </c>
      <c r="J1219" s="118">
        <v>0.5572664174153652</v>
      </c>
      <c r="K1219" s="51">
        <v>0.75394285643659797</v>
      </c>
      <c r="M1219" s="44">
        <v>217</v>
      </c>
      <c r="N1219" s="118" cm="1">
        <f t="array" ref="N1219:W1219">(TRANSPOSE(MMULT(幕後結果!$AB$37:$AK$46, TRANSPOSE(N218:W218))))</f>
        <v>0.74796506174949162</v>
      </c>
      <c r="O1219" s="118">
        <v>-2.6894216246819571</v>
      </c>
      <c r="P1219" s="118">
        <v>1.0271731246578995</v>
      </c>
      <c r="Q1219" s="118">
        <v>-2.9993983756753217E-2</v>
      </c>
      <c r="R1219" s="118">
        <v>-0.43599168337876293</v>
      </c>
      <c r="S1219" s="118">
        <v>0.2852491605396596</v>
      </c>
      <c r="T1219" s="118">
        <v>-0.66788584364722658</v>
      </c>
      <c r="U1219" s="118">
        <v>-0.19223273187614354</v>
      </c>
      <c r="V1219" s="118">
        <v>-9.6704236528705134E-2</v>
      </c>
      <c r="W1219" s="43">
        <v>0.87868927314021927</v>
      </c>
    </row>
    <row r="1220" spans="1:23" ht="19">
      <c r="A1220" s="88">
        <v>218</v>
      </c>
      <c r="B1220" s="118">
        <v>6.8864218430105817E-2</v>
      </c>
      <c r="C1220" s="118">
        <v>0.83207407596303207</v>
      </c>
      <c r="D1220" s="118">
        <v>0.94233957437648996</v>
      </c>
      <c r="E1220" s="118">
        <v>0.69895369452152423</v>
      </c>
      <c r="F1220" s="118">
        <v>4.7397906388692457E-2</v>
      </c>
      <c r="G1220" s="118">
        <v>3.305038272499794E-2</v>
      </c>
      <c r="H1220" s="118">
        <v>0.82403663446836184</v>
      </c>
      <c r="I1220" s="118">
        <v>0.67376921995870021</v>
      </c>
      <c r="J1220" s="118">
        <v>0.53324326995587223</v>
      </c>
      <c r="K1220" s="51">
        <v>0.96351912337033174</v>
      </c>
      <c r="M1220" s="44">
        <v>218</v>
      </c>
      <c r="N1220" s="118" cm="1">
        <f t="array" ref="N1220:W1220">(TRANSPOSE(MMULT(幕後結果!$AB$37:$AK$46, TRANSPOSE(N219:W219))))</f>
        <v>1.2678873719868704</v>
      </c>
      <c r="O1220" s="118">
        <v>1.8959344003846175</v>
      </c>
      <c r="P1220" s="118">
        <v>0.54899361711761507</v>
      </c>
      <c r="Q1220" s="118">
        <v>-0.85922883920656723</v>
      </c>
      <c r="R1220" s="118">
        <v>0.86380073265009172</v>
      </c>
      <c r="S1220" s="118">
        <v>-1.0873949252238833</v>
      </c>
      <c r="T1220" s="118">
        <v>1.9538957562880035</v>
      </c>
      <c r="U1220" s="118">
        <v>3.4612054782767743E-4</v>
      </c>
      <c r="V1220" s="118">
        <v>1.8974043423854789</v>
      </c>
      <c r="W1220" s="43">
        <v>0.56029145796271229</v>
      </c>
    </row>
    <row r="1221" spans="1:23" ht="19">
      <c r="A1221" s="88">
        <v>219</v>
      </c>
      <c r="B1221" s="118">
        <v>0.53808753574579571</v>
      </c>
      <c r="C1221" s="118">
        <v>0.32290327206140335</v>
      </c>
      <c r="D1221" s="118">
        <v>7.2476720281710927E-2</v>
      </c>
      <c r="E1221" s="118">
        <v>0.49720011437029532</v>
      </c>
      <c r="F1221" s="118">
        <v>0.58210070593279029</v>
      </c>
      <c r="G1221" s="118">
        <v>0.33419534154517994</v>
      </c>
      <c r="H1221" s="118">
        <v>0.92948414753532771</v>
      </c>
      <c r="I1221" s="118">
        <v>0.82730404486103071</v>
      </c>
      <c r="J1221" s="118">
        <v>0.84812712156480496</v>
      </c>
      <c r="K1221" s="51">
        <v>0.90820594206651517</v>
      </c>
      <c r="M1221" s="44">
        <v>219</v>
      </c>
      <c r="N1221" s="118" cm="1">
        <f t="array" ref="N1221:W1221">(TRANSPOSE(MMULT(幕後結果!$AB$37:$AK$46, TRANSPOSE(N220:W220))))</f>
        <v>-0.75749987179968647</v>
      </c>
      <c r="O1221" s="118">
        <v>-0.83154439136084413</v>
      </c>
      <c r="P1221" s="118">
        <v>-0.36807512369528089</v>
      </c>
      <c r="Q1221" s="118">
        <v>0.62961309793649733</v>
      </c>
      <c r="R1221" s="118">
        <v>-0.4567552793621007</v>
      </c>
      <c r="S1221" s="118">
        <v>-0.87737674126155085</v>
      </c>
      <c r="T1221" s="118">
        <v>-0.247626213289701</v>
      </c>
      <c r="U1221" s="118">
        <v>-2.1768729732352186</v>
      </c>
      <c r="V1221" s="118">
        <v>-1.1341059693913169</v>
      </c>
      <c r="W1221" s="43">
        <v>-2.4328953596219671E-2</v>
      </c>
    </row>
    <row r="1222" spans="1:23" ht="19">
      <c r="A1222" s="88">
        <v>220</v>
      </c>
      <c r="B1222" s="118">
        <v>0.56160518656325564</v>
      </c>
      <c r="C1222" s="118">
        <v>0.44917272342928483</v>
      </c>
      <c r="D1222" s="118">
        <v>0.41707582529968001</v>
      </c>
      <c r="E1222" s="118">
        <v>0.26325669838347165</v>
      </c>
      <c r="F1222" s="118">
        <v>0.23839125236889536</v>
      </c>
      <c r="G1222" s="118">
        <v>5.7436052002923788E-3</v>
      </c>
      <c r="H1222" s="118">
        <v>0.19581112933312306</v>
      </c>
      <c r="I1222" s="118">
        <v>0.64249841864499357</v>
      </c>
      <c r="J1222" s="118">
        <v>0.55356868142358762</v>
      </c>
      <c r="K1222" s="51">
        <v>0.25460019175834359</v>
      </c>
      <c r="M1222" s="44">
        <v>220</v>
      </c>
      <c r="N1222" s="118" cm="1">
        <f t="array" ref="N1222:W1222">(TRANSPOSE(MMULT(幕後結果!$AB$37:$AK$46, TRANSPOSE(N221:W221))))</f>
        <v>4.392566152427934E-2</v>
      </c>
      <c r="O1222" s="118">
        <v>0.77242310513959012</v>
      </c>
      <c r="P1222" s="118">
        <v>-0.79961501385544931</v>
      </c>
      <c r="Q1222" s="118">
        <v>-0.41124247146917131</v>
      </c>
      <c r="R1222" s="118">
        <v>0.90681341127158355</v>
      </c>
      <c r="S1222" s="118">
        <v>-0.10314032724040048</v>
      </c>
      <c r="T1222" s="118">
        <v>0.98471694581478175</v>
      </c>
      <c r="U1222" s="118">
        <v>0.93029331817273775</v>
      </c>
      <c r="V1222" s="118">
        <v>1.17797855417846</v>
      </c>
      <c r="W1222" s="43">
        <v>1.936942122655922</v>
      </c>
    </row>
    <row r="1223" spans="1:23" ht="19">
      <c r="A1223" s="88">
        <v>221</v>
      </c>
      <c r="B1223" s="118">
        <v>0.16643068343586864</v>
      </c>
      <c r="C1223" s="118">
        <v>0.21539047466099404</v>
      </c>
      <c r="D1223" s="118">
        <v>0.98689252107008851</v>
      </c>
      <c r="E1223" s="118">
        <v>0.53154139788068711</v>
      </c>
      <c r="F1223" s="118">
        <v>0.12106739442953263</v>
      </c>
      <c r="G1223" s="118">
        <v>0.48126721152351415</v>
      </c>
      <c r="H1223" s="118">
        <v>0.32315973026194755</v>
      </c>
      <c r="I1223" s="118">
        <v>0.74454611677029248</v>
      </c>
      <c r="J1223" s="118">
        <v>0.37709751708283057</v>
      </c>
      <c r="K1223" s="51">
        <v>0.78192286437417091</v>
      </c>
      <c r="M1223" s="44">
        <v>221</v>
      </c>
      <c r="N1223" s="118" cm="1">
        <f t="array" ref="N1223:W1223">(TRANSPOSE(MMULT(幕後結果!$AB$37:$AK$46, TRANSPOSE(N222:W222))))</f>
        <v>-1.0981383972501222</v>
      </c>
      <c r="O1223" s="118">
        <v>0.54494496070906095</v>
      </c>
      <c r="P1223" s="118">
        <v>1.356777404276891</v>
      </c>
      <c r="Q1223" s="118">
        <v>1.0512525458878264</v>
      </c>
      <c r="R1223" s="118">
        <v>-0.75534388483077408</v>
      </c>
      <c r="S1223" s="118">
        <v>1.3737118727957873</v>
      </c>
      <c r="T1223" s="118">
        <v>-0.17125224130356753</v>
      </c>
      <c r="U1223" s="118">
        <v>1.2545088715947255</v>
      </c>
      <c r="V1223" s="118">
        <v>-0.61979368036067795</v>
      </c>
      <c r="W1223" s="43">
        <v>0.25141691432660995</v>
      </c>
    </row>
    <row r="1224" spans="1:23" ht="19">
      <c r="A1224" s="88">
        <v>222</v>
      </c>
      <c r="B1224" s="118">
        <v>0.26170818628238623</v>
      </c>
      <c r="C1224" s="118">
        <v>0.79926286489834175</v>
      </c>
      <c r="D1224" s="118">
        <v>0.95014413094739614</v>
      </c>
      <c r="E1224" s="118">
        <v>0.95710255465254845</v>
      </c>
      <c r="F1224" s="118">
        <v>0.47078225879446345</v>
      </c>
      <c r="G1224" s="118">
        <v>0.56046633506155263</v>
      </c>
      <c r="H1224" s="118">
        <v>0.85723500382320261</v>
      </c>
      <c r="I1224" s="118">
        <v>0.68160553600638041</v>
      </c>
      <c r="J1224" s="118">
        <v>0.31918096050897904</v>
      </c>
      <c r="K1224" s="51">
        <v>0.12360515789497262</v>
      </c>
      <c r="M1224" s="44">
        <v>222</v>
      </c>
      <c r="N1224" s="118" cm="1">
        <f t="array" ref="N1224:W1224">(TRANSPOSE(MMULT(幕後結果!$AB$37:$AK$46, TRANSPOSE(N223:W223))))</f>
        <v>2.5295269454497964</v>
      </c>
      <c r="O1224" s="118">
        <v>0.28374956071290203</v>
      </c>
      <c r="P1224" s="118">
        <v>1.3624108827395043</v>
      </c>
      <c r="Q1224" s="118">
        <v>1.9237774833877233</v>
      </c>
      <c r="R1224" s="118">
        <v>0.34220324755282638</v>
      </c>
      <c r="S1224" s="118">
        <v>2.8035199754365108</v>
      </c>
      <c r="T1224" s="118">
        <v>0.53818411261951549</v>
      </c>
      <c r="U1224" s="118">
        <v>0.96716471352465616</v>
      </c>
      <c r="V1224" s="118">
        <v>2.5236863565578691</v>
      </c>
      <c r="W1224" s="43">
        <v>0.58693290924019448</v>
      </c>
    </row>
    <row r="1225" spans="1:23" ht="19">
      <c r="A1225" s="88">
        <v>223</v>
      </c>
      <c r="B1225" s="118">
        <v>0.73626527983047851</v>
      </c>
      <c r="C1225" s="118">
        <v>0.63067251982919004</v>
      </c>
      <c r="D1225" s="118">
        <v>0.40699175828294631</v>
      </c>
      <c r="E1225" s="118">
        <v>0.86119168972167337</v>
      </c>
      <c r="F1225" s="118">
        <v>0.58152032180662805</v>
      </c>
      <c r="G1225" s="118">
        <v>0.46603585525846358</v>
      </c>
      <c r="H1225" s="118">
        <v>0.95718233176206757</v>
      </c>
      <c r="I1225" s="118">
        <v>0.86898492992123599</v>
      </c>
      <c r="J1225" s="118">
        <v>6.53039581683168E-2</v>
      </c>
      <c r="K1225" s="51">
        <v>0.25800531021676987</v>
      </c>
      <c r="M1225" s="44">
        <v>223</v>
      </c>
      <c r="N1225" s="118" cm="1">
        <f t="array" ref="N1225:W1225">(TRANSPOSE(MMULT(幕後結果!$AB$37:$AK$46, TRANSPOSE(N224:W224))))</f>
        <v>1.9444397133883446</v>
      </c>
      <c r="O1225" s="118">
        <v>-1.8946784862922452</v>
      </c>
      <c r="P1225" s="118">
        <v>1.1558167886013004</v>
      </c>
      <c r="Q1225" s="118">
        <v>-1.2755961206437627E-2</v>
      </c>
      <c r="R1225" s="118">
        <v>0.77341673093176888</v>
      </c>
      <c r="S1225" s="118">
        <v>2.3074155904088722</v>
      </c>
      <c r="T1225" s="118">
        <v>1.8154274180954344</v>
      </c>
      <c r="U1225" s="118">
        <v>0.15678804745425837</v>
      </c>
      <c r="V1225" s="118">
        <v>1.462009794763063</v>
      </c>
      <c r="W1225" s="43">
        <v>2.6037255500614567</v>
      </c>
    </row>
    <row r="1226" spans="1:23" ht="19">
      <c r="A1226" s="88">
        <v>224</v>
      </c>
      <c r="B1226" s="118">
        <v>0.9148301220622963</v>
      </c>
      <c r="C1226" s="118">
        <v>0.39644117984289307</v>
      </c>
      <c r="D1226" s="118">
        <v>0.58496088324556905</v>
      </c>
      <c r="E1226" s="118">
        <v>0.20525020268062488</v>
      </c>
      <c r="F1226" s="118">
        <v>0.61471945002843564</v>
      </c>
      <c r="G1226" s="118">
        <v>0.21819765569232619</v>
      </c>
      <c r="H1226" s="118">
        <v>0.13848297381980479</v>
      </c>
      <c r="I1226" s="118">
        <v>0.7629541346127755</v>
      </c>
      <c r="J1226" s="118">
        <v>0.3907623829486111</v>
      </c>
      <c r="K1226" s="51">
        <v>0.45452580406875454</v>
      </c>
      <c r="M1226" s="44">
        <v>224</v>
      </c>
      <c r="N1226" s="118" cm="1">
        <f t="array" ref="N1226:W1226">(TRANSPOSE(MMULT(幕後結果!$AB$37:$AK$46, TRANSPOSE(N225:W225))))</f>
        <v>-1.0680166640796998</v>
      </c>
      <c r="O1226" s="118">
        <v>-0.65896159328313697</v>
      </c>
      <c r="P1226" s="118">
        <v>-0.32543888291109085</v>
      </c>
      <c r="Q1226" s="118">
        <v>-0.75241063331639946</v>
      </c>
      <c r="R1226" s="118">
        <v>-0.72558816993672459</v>
      </c>
      <c r="S1226" s="118">
        <v>-3.4704058896904755E-2</v>
      </c>
      <c r="T1226" s="118">
        <v>0.15548790999417228</v>
      </c>
      <c r="U1226" s="118">
        <v>0.54557878332737086</v>
      </c>
      <c r="V1226" s="118">
        <v>0.6981461554429429</v>
      </c>
      <c r="W1226" s="43">
        <v>1.774784147591898</v>
      </c>
    </row>
    <row r="1227" spans="1:23" ht="19">
      <c r="A1227" s="88">
        <v>225</v>
      </c>
      <c r="B1227" s="118">
        <v>0.76371585093047423</v>
      </c>
      <c r="C1227" s="118">
        <v>0.22467151308620603</v>
      </c>
      <c r="D1227" s="118">
        <v>0.35659883322334207</v>
      </c>
      <c r="E1227" s="118">
        <v>4.3819757539693471E-2</v>
      </c>
      <c r="F1227" s="118">
        <v>0.64429002096293919</v>
      </c>
      <c r="G1227" s="118">
        <v>0.29681206841878693</v>
      </c>
      <c r="H1227" s="118">
        <v>0.84640947593534621</v>
      </c>
      <c r="I1227" s="118">
        <v>0.45260517003491585</v>
      </c>
      <c r="J1227" s="118">
        <v>3.2585282020445749E-2</v>
      </c>
      <c r="K1227" s="51">
        <v>0.74844941628219597</v>
      </c>
      <c r="M1227" s="44">
        <v>225</v>
      </c>
      <c r="N1227" s="118" cm="1">
        <f t="array" ref="N1227:W1227">(TRANSPOSE(MMULT(幕後結果!$AB$37:$AK$46, TRANSPOSE(N226:W226))))</f>
        <v>0.75722927677093721</v>
      </c>
      <c r="O1227" s="118">
        <v>0.39933635806003143</v>
      </c>
      <c r="P1227" s="118">
        <v>-2.2072690824263814</v>
      </c>
      <c r="Q1227" s="118">
        <v>-0.14948288577755145</v>
      </c>
      <c r="R1227" s="118">
        <v>-3.3043406961086412</v>
      </c>
      <c r="S1227" s="118">
        <v>-0.16957502060387736</v>
      </c>
      <c r="T1227" s="118">
        <v>-0.46817972232695448</v>
      </c>
      <c r="U1227" s="118">
        <v>-1.5086020568886114</v>
      </c>
      <c r="V1227" s="118">
        <v>-1.1090447052982291</v>
      </c>
      <c r="W1227" s="43">
        <v>0.27091639603473938</v>
      </c>
    </row>
    <row r="1228" spans="1:23" ht="19">
      <c r="A1228" s="88">
        <v>226</v>
      </c>
      <c r="B1228" s="118">
        <v>4.3109928852087975E-2</v>
      </c>
      <c r="C1228" s="118">
        <v>0.85275165929350671</v>
      </c>
      <c r="D1228" s="118">
        <v>0.26976272125168776</v>
      </c>
      <c r="E1228" s="118">
        <v>0.37593899107674944</v>
      </c>
      <c r="F1228" s="118">
        <v>0.92820971961581455</v>
      </c>
      <c r="G1228" s="118">
        <v>0.10596334534322027</v>
      </c>
      <c r="H1228" s="118">
        <v>0.6592371823644374</v>
      </c>
      <c r="I1228" s="118">
        <v>0.17063249165976568</v>
      </c>
      <c r="J1228" s="118">
        <v>0.73833612423656225</v>
      </c>
      <c r="K1228" s="51">
        <v>0.10801744723789475</v>
      </c>
      <c r="M1228" s="44">
        <v>226</v>
      </c>
      <c r="N1228" s="118" cm="1">
        <f t="array" ref="N1228:W1228">(TRANSPOSE(MMULT(幕後結果!$AB$37:$AK$46, TRANSPOSE(N227:W227))))</f>
        <v>0.77332679351626787</v>
      </c>
      <c r="O1228" s="118">
        <v>-6.7819290583027006E-2</v>
      </c>
      <c r="P1228" s="118">
        <v>-6.8431774826349712E-2</v>
      </c>
      <c r="Q1228" s="118">
        <v>0.48234650256429557</v>
      </c>
      <c r="R1228" s="118">
        <v>0.12437645070063688</v>
      </c>
      <c r="S1228" s="118">
        <v>0.67930121466350224</v>
      </c>
      <c r="T1228" s="118">
        <v>-0.36235093049805478</v>
      </c>
      <c r="U1228" s="118">
        <v>0.19766176186508261</v>
      </c>
      <c r="V1228" s="118">
        <v>0.11867814947729056</v>
      </c>
      <c r="W1228" s="43">
        <v>1.2525266267709676</v>
      </c>
    </row>
    <row r="1229" spans="1:23" ht="19">
      <c r="A1229" s="88">
        <v>227</v>
      </c>
      <c r="B1229" s="118">
        <v>0.47704553040720388</v>
      </c>
      <c r="C1229" s="118">
        <v>0.80071407296381469</v>
      </c>
      <c r="D1229" s="118">
        <v>0.1424160310683662</v>
      </c>
      <c r="E1229" s="118">
        <v>0.64815398300091376</v>
      </c>
      <c r="F1229" s="118">
        <v>0.57689150550409818</v>
      </c>
      <c r="G1229" s="118">
        <v>8.594827729593213E-2</v>
      </c>
      <c r="H1229" s="118">
        <v>0.48490967747729785</v>
      </c>
      <c r="I1229" s="118">
        <v>9.4662980707486133E-2</v>
      </c>
      <c r="J1229" s="118">
        <v>0.49694564860991775</v>
      </c>
      <c r="K1229" s="51">
        <v>3.3190890044178412E-2</v>
      </c>
      <c r="M1229" s="44">
        <v>227</v>
      </c>
      <c r="N1229" s="118" cm="1">
        <f t="array" ref="N1229:W1229">(TRANSPOSE(MMULT(幕後結果!$AB$37:$AK$46, TRANSPOSE(N228:W228))))</f>
        <v>1.2999280660008536</v>
      </c>
      <c r="O1229" s="118">
        <v>-0.99680235396697603</v>
      </c>
      <c r="P1229" s="118">
        <v>0.20025299352737064</v>
      </c>
      <c r="Q1229" s="118">
        <v>2.3240953590972691</v>
      </c>
      <c r="R1229" s="118">
        <v>-0.32280661577355912</v>
      </c>
      <c r="S1229" s="118">
        <v>0.71537377108786826</v>
      </c>
      <c r="T1229" s="118">
        <v>-2.0844087166054703</v>
      </c>
      <c r="U1229" s="118">
        <v>-0.1906439733518388</v>
      </c>
      <c r="V1229" s="118">
        <v>-0.74952595348525652</v>
      </c>
      <c r="W1229" s="43">
        <v>-0.26992531050585244</v>
      </c>
    </row>
    <row r="1230" spans="1:23" ht="19">
      <c r="A1230" s="88">
        <v>228</v>
      </c>
      <c r="B1230" s="118">
        <v>0.41164988913329026</v>
      </c>
      <c r="C1230" s="118">
        <v>0.73998317443440698</v>
      </c>
      <c r="D1230" s="118">
        <v>0.29295167920579246</v>
      </c>
      <c r="E1230" s="118">
        <v>0.69265670104787458</v>
      </c>
      <c r="F1230" s="118">
        <v>0.12548993618441573</v>
      </c>
      <c r="G1230" s="118">
        <v>0.42270511158199287</v>
      </c>
      <c r="H1230" s="118">
        <v>0.7485427183024711</v>
      </c>
      <c r="I1230" s="118">
        <v>0.20638273511204641</v>
      </c>
      <c r="J1230" s="118">
        <v>0.13344472309808841</v>
      </c>
      <c r="K1230" s="51">
        <v>0.12846383754687096</v>
      </c>
      <c r="M1230" s="44">
        <v>228</v>
      </c>
      <c r="N1230" s="118" cm="1">
        <f t="array" ref="N1230:W1230">(TRANSPOSE(MMULT(幕後結果!$AB$37:$AK$46, TRANSPOSE(N229:W229))))</f>
        <v>0.84377711961994029</v>
      </c>
      <c r="O1230" s="118">
        <v>8.2388005497161743E-2</v>
      </c>
      <c r="P1230" s="118">
        <v>-0.1831201506350329</v>
      </c>
      <c r="Q1230" s="118">
        <v>-0.32900320724301657</v>
      </c>
      <c r="R1230" s="118">
        <v>1.4297708272079381</v>
      </c>
      <c r="S1230" s="118">
        <v>-0.32809162077120846</v>
      </c>
      <c r="T1230" s="118">
        <v>-0.78104016725424075</v>
      </c>
      <c r="U1230" s="118">
        <v>-0.16570761307948956</v>
      </c>
      <c r="V1230" s="118">
        <v>0.62085970028207838</v>
      </c>
      <c r="W1230" s="43">
        <v>-0.22606232891655509</v>
      </c>
    </row>
    <row r="1231" spans="1:23" ht="19">
      <c r="A1231" s="88">
        <v>229</v>
      </c>
      <c r="B1231" s="118">
        <v>0.75693034672157689</v>
      </c>
      <c r="C1231" s="118">
        <v>0.80835380814061186</v>
      </c>
      <c r="D1231" s="118">
        <v>0.63470694162247532</v>
      </c>
      <c r="E1231" s="118">
        <v>0.79080294477466673</v>
      </c>
      <c r="F1231" s="118">
        <v>7.9276165479595928E-3</v>
      </c>
      <c r="G1231" s="118">
        <v>0.91350068331544665</v>
      </c>
      <c r="H1231" s="118">
        <v>0.67798783525977968</v>
      </c>
      <c r="I1231" s="118">
        <v>0.7223295238495826</v>
      </c>
      <c r="J1231" s="118">
        <v>8.7760729481099364E-2</v>
      </c>
      <c r="K1231" s="51">
        <v>0.83951886912127627</v>
      </c>
      <c r="M1231" s="44">
        <v>229</v>
      </c>
      <c r="N1231" s="118" cm="1">
        <f t="array" ref="N1231:W1231">(TRANSPOSE(MMULT(幕後結果!$AB$37:$AK$46, TRANSPOSE(N230:W230))))</f>
        <v>-0.84537393008707562</v>
      </c>
      <c r="O1231" s="118">
        <v>-0.23599950105337056</v>
      </c>
      <c r="P1231" s="118">
        <v>-0.31528456163911389</v>
      </c>
      <c r="Q1231" s="118">
        <v>-1.1055494872497922</v>
      </c>
      <c r="R1231" s="118">
        <v>-1.2534970935132013</v>
      </c>
      <c r="S1231" s="118">
        <v>-1.8416147787734944</v>
      </c>
      <c r="T1231" s="118">
        <v>-1.0768434829506572</v>
      </c>
      <c r="U1231" s="118">
        <v>-0.78974624122184212</v>
      </c>
      <c r="V1231" s="118">
        <v>-0.61157895226447578</v>
      </c>
      <c r="W1231" s="43">
        <v>-0.52561882704148066</v>
      </c>
    </row>
    <row r="1232" spans="1:23" ht="19">
      <c r="A1232" s="88">
        <v>230</v>
      </c>
      <c r="B1232" s="118">
        <v>0.86537118105560573</v>
      </c>
      <c r="C1232" s="118">
        <v>0.16345492240629822</v>
      </c>
      <c r="D1232" s="118">
        <v>8.4603720889327105E-2</v>
      </c>
      <c r="E1232" s="118">
        <v>0.40667555575168191</v>
      </c>
      <c r="F1232" s="118">
        <v>0.92964540384719618</v>
      </c>
      <c r="G1232" s="118">
        <v>0.50574340837491749</v>
      </c>
      <c r="H1232" s="118">
        <v>0.46365166223448884</v>
      </c>
      <c r="I1232" s="118">
        <v>0.96241469538914282</v>
      </c>
      <c r="J1232" s="118">
        <v>0.91068605856443563</v>
      </c>
      <c r="K1232" s="51">
        <v>0.68179794219464007</v>
      </c>
      <c r="M1232" s="44">
        <v>230</v>
      </c>
      <c r="N1232" s="118" cm="1">
        <f t="array" ref="N1232:W1232">(TRANSPOSE(MMULT(幕後結果!$AB$37:$AK$46, TRANSPOSE(N231:W231))))</f>
        <v>0.85076668258680255</v>
      </c>
      <c r="O1232" s="118">
        <v>1.7810283769879158</v>
      </c>
      <c r="P1232" s="118">
        <v>-0.87005490632357885</v>
      </c>
      <c r="Q1232" s="118">
        <v>-0.12718924240267823</v>
      </c>
      <c r="R1232" s="118">
        <v>-0.92972271019446862</v>
      </c>
      <c r="S1232" s="118">
        <v>1.7620682351578225</v>
      </c>
      <c r="T1232" s="118">
        <v>0.16908154784018631</v>
      </c>
      <c r="U1232" s="118">
        <v>-1.5568565585527772E-2</v>
      </c>
      <c r="V1232" s="118">
        <v>-0.44900342463201737</v>
      </c>
      <c r="W1232" s="43">
        <v>-1.6791975525292893</v>
      </c>
    </row>
    <row r="1233" spans="1:23" ht="19">
      <c r="A1233" s="88">
        <v>231</v>
      </c>
      <c r="B1233" s="118">
        <v>0.89599698549475559</v>
      </c>
      <c r="C1233" s="118">
        <v>0.33984734614828227</v>
      </c>
      <c r="D1233" s="118">
        <v>0.27957003531285207</v>
      </c>
      <c r="E1233" s="118">
        <v>0.24788795036347167</v>
      </c>
      <c r="F1233" s="118">
        <v>0.86155180065484971</v>
      </c>
      <c r="G1233" s="118">
        <v>0.74012770051129739</v>
      </c>
      <c r="H1233" s="118">
        <v>0.71470662176773692</v>
      </c>
      <c r="I1233" s="118">
        <v>0.41756555755884484</v>
      </c>
      <c r="J1233" s="118">
        <v>0.52494131937345423</v>
      </c>
      <c r="K1233" s="51">
        <v>0.80695492980062156</v>
      </c>
      <c r="M1233" s="44">
        <v>231</v>
      </c>
      <c r="N1233" s="118" cm="1">
        <f t="array" ref="N1233:W1233">(TRANSPOSE(MMULT(幕後結果!$AB$37:$AK$46, TRANSPOSE(N232:W232))))</f>
        <v>0.23699124926010279</v>
      </c>
      <c r="O1233" s="118">
        <v>-9.6014335941309398E-2</v>
      </c>
      <c r="P1233" s="118">
        <v>-0.34386383868896092</v>
      </c>
      <c r="Q1233" s="118">
        <v>0.20285142719602184</v>
      </c>
      <c r="R1233" s="118">
        <v>-1.2053851732012237</v>
      </c>
      <c r="S1233" s="118">
        <v>-0.20419048541356133</v>
      </c>
      <c r="T1233" s="118">
        <v>3.2194206590348162E-2</v>
      </c>
      <c r="U1233" s="118">
        <v>4.6850989760763184E-2</v>
      </c>
      <c r="V1233" s="118">
        <v>0.41766052846505941</v>
      </c>
      <c r="W1233" s="43">
        <v>0.88878824575445226</v>
      </c>
    </row>
    <row r="1234" spans="1:23" ht="19">
      <c r="A1234" s="88">
        <v>232</v>
      </c>
      <c r="B1234" s="118">
        <v>7.147019291118295E-2</v>
      </c>
      <c r="C1234" s="118">
        <v>0.66520910971377889</v>
      </c>
      <c r="D1234" s="118">
        <v>0.20096410626805938</v>
      </c>
      <c r="E1234" s="118">
        <v>0.7461199055862302</v>
      </c>
      <c r="F1234" s="118">
        <v>0.95555731613424921</v>
      </c>
      <c r="G1234" s="118">
        <v>0.68576187889369322</v>
      </c>
      <c r="H1234" s="118">
        <v>0.67719078556155599</v>
      </c>
      <c r="I1234" s="118">
        <v>0.44362389310463168</v>
      </c>
      <c r="J1234" s="118">
        <v>7.0379586840361386E-2</v>
      </c>
      <c r="K1234" s="51">
        <v>0.96091928867047227</v>
      </c>
      <c r="M1234" s="44">
        <v>232</v>
      </c>
      <c r="N1234" s="118" cm="1">
        <f t="array" ref="N1234:W1234">(TRANSPOSE(MMULT(幕後結果!$AB$37:$AK$46, TRANSPOSE(N233:W233))))</f>
        <v>0.96254021511646359</v>
      </c>
      <c r="O1234" s="118">
        <v>0.82683231328684359</v>
      </c>
      <c r="P1234" s="118">
        <v>0.30522844782558711</v>
      </c>
      <c r="Q1234" s="118">
        <v>0.26077671087015231</v>
      </c>
      <c r="R1234" s="118">
        <v>-1.3152079085920527</v>
      </c>
      <c r="S1234" s="118">
        <v>1.2407613315648676</v>
      </c>
      <c r="T1234" s="118">
        <v>-0.32670304681595097</v>
      </c>
      <c r="U1234" s="118">
        <v>0.26138164915555595</v>
      </c>
      <c r="V1234" s="118">
        <v>-1.2686669889027711</v>
      </c>
      <c r="W1234" s="43">
        <v>0.4290900015808119</v>
      </c>
    </row>
    <row r="1235" spans="1:23" ht="19">
      <c r="A1235" s="88">
        <v>233</v>
      </c>
      <c r="B1235" s="118">
        <v>0.58977105004520425</v>
      </c>
      <c r="C1235" s="118">
        <v>5.9212195218865338E-2</v>
      </c>
      <c r="D1235" s="118">
        <v>0.29298629437968993</v>
      </c>
      <c r="E1235" s="118">
        <v>5.4683777802195133E-2</v>
      </c>
      <c r="F1235" s="118">
        <v>0.85144921604116064</v>
      </c>
      <c r="G1235" s="118">
        <v>0.33006958794477148</v>
      </c>
      <c r="H1235" s="118">
        <v>0.87130084729118029</v>
      </c>
      <c r="I1235" s="118">
        <v>0.38783612530858358</v>
      </c>
      <c r="J1235" s="118">
        <v>0.73968397182159418</v>
      </c>
      <c r="K1235" s="51">
        <v>0.25871380172945502</v>
      </c>
      <c r="M1235" s="44">
        <v>233</v>
      </c>
      <c r="N1235" s="118" cm="1">
        <f t="array" ref="N1235:W1235">(TRANSPOSE(MMULT(幕後結果!$AB$37:$AK$46, TRANSPOSE(N234:W234))))</f>
        <v>0.1961378805825901</v>
      </c>
      <c r="O1235" s="118">
        <v>-2.2457863176149262</v>
      </c>
      <c r="P1235" s="118">
        <v>0.56473999169189404</v>
      </c>
      <c r="Q1235" s="118">
        <v>0.26118281144040389</v>
      </c>
      <c r="R1235" s="118">
        <v>-0.78355000468963576</v>
      </c>
      <c r="S1235" s="118">
        <v>-0.90756030041323166</v>
      </c>
      <c r="T1235" s="118">
        <v>-2.1672996776544204</v>
      </c>
      <c r="U1235" s="118">
        <v>-1.1171089556390932</v>
      </c>
      <c r="V1235" s="118">
        <v>-0.45082782260430165</v>
      </c>
      <c r="W1235" s="43">
        <v>-0.10286278741533926</v>
      </c>
    </row>
    <row r="1236" spans="1:23" ht="19">
      <c r="A1236" s="88">
        <v>234</v>
      </c>
      <c r="B1236" s="118">
        <v>0.23498271933924864</v>
      </c>
      <c r="C1236" s="118">
        <v>5.7995591910312339E-2</v>
      </c>
      <c r="D1236" s="118">
        <v>0.52913087410608317</v>
      </c>
      <c r="E1236" s="118">
        <v>1.9801961436749504E-3</v>
      </c>
      <c r="F1236" s="118">
        <v>0.73973579131463763</v>
      </c>
      <c r="G1236" s="118">
        <v>0.19030849067092226</v>
      </c>
      <c r="H1236" s="118">
        <v>0.102281909597989</v>
      </c>
      <c r="I1236" s="118">
        <v>0.3582951660392113</v>
      </c>
      <c r="J1236" s="118">
        <v>0.75646507077175285</v>
      </c>
      <c r="K1236" s="51">
        <v>0.57372556686288401</v>
      </c>
      <c r="M1236" s="44">
        <v>234</v>
      </c>
      <c r="N1236" s="118" cm="1">
        <f t="array" ref="N1236:W1236">(TRANSPOSE(MMULT(幕後結果!$AB$37:$AK$46, TRANSPOSE(N235:W235))))</f>
        <v>-0.34453905414194891</v>
      </c>
      <c r="O1236" s="118">
        <v>-1.7064301978258531</v>
      </c>
      <c r="P1236" s="118">
        <v>-1.5615945194729741</v>
      </c>
      <c r="Q1236" s="118">
        <v>5.4416389093663753E-2</v>
      </c>
      <c r="R1236" s="118">
        <v>-1.0678600298783352</v>
      </c>
      <c r="S1236" s="118">
        <v>-0.20942912350037007</v>
      </c>
      <c r="T1236" s="118">
        <v>-0.64897400337688493</v>
      </c>
      <c r="U1236" s="118">
        <v>-0.60443304053162028</v>
      </c>
      <c r="V1236" s="118">
        <v>-2.0048299268519458</v>
      </c>
      <c r="W1236" s="43">
        <v>-0.50803779145120243</v>
      </c>
    </row>
    <row r="1237" spans="1:23" ht="19">
      <c r="A1237" s="88">
        <v>235</v>
      </c>
      <c r="B1237" s="118">
        <v>0.33049749729462752</v>
      </c>
      <c r="C1237" s="118">
        <v>0.63022265064883465</v>
      </c>
      <c r="D1237" s="118">
        <v>7.0971827062911164E-3</v>
      </c>
      <c r="E1237" s="118">
        <v>0.55041455526283767</v>
      </c>
      <c r="F1237" s="118">
        <v>0.98348658332453121</v>
      </c>
      <c r="G1237" s="118">
        <v>0.96531522105397638</v>
      </c>
      <c r="H1237" s="118">
        <v>0.61749528923147667</v>
      </c>
      <c r="I1237" s="118">
        <v>0.1633705467888511</v>
      </c>
      <c r="J1237" s="118">
        <v>0.86572375709118643</v>
      </c>
      <c r="K1237" s="51">
        <v>0.88168125453502433</v>
      </c>
      <c r="M1237" s="44">
        <v>235</v>
      </c>
      <c r="N1237" s="118" cm="1">
        <f t="array" ref="N1237:W1237">(TRANSPOSE(MMULT(幕後結果!$AB$37:$AK$46, TRANSPOSE(N236:W236))))</f>
        <v>1.1086767814479292</v>
      </c>
      <c r="O1237" s="118">
        <v>0.10657888768774854</v>
      </c>
      <c r="P1237" s="118">
        <v>-0.42938787686737656</v>
      </c>
      <c r="Q1237" s="118">
        <v>1.0707929291410088</v>
      </c>
      <c r="R1237" s="118">
        <v>0.52327623333862372</v>
      </c>
      <c r="S1237" s="118">
        <v>-0.67807584931924136</v>
      </c>
      <c r="T1237" s="118">
        <v>-1.9598465449955638E-2</v>
      </c>
      <c r="U1237" s="118">
        <v>-0.82427313110975409</v>
      </c>
      <c r="V1237" s="118">
        <v>1.339511852442691</v>
      </c>
      <c r="W1237" s="43">
        <v>-0.76730320135381835</v>
      </c>
    </row>
    <row r="1238" spans="1:23" ht="19">
      <c r="A1238" s="88">
        <v>236</v>
      </c>
      <c r="B1238" s="118">
        <v>0.95336664219747291</v>
      </c>
      <c r="C1238" s="118">
        <v>0.50166303178722527</v>
      </c>
      <c r="D1238" s="118">
        <v>0.44249259473405544</v>
      </c>
      <c r="E1238" s="118">
        <v>0.5650695437622042</v>
      </c>
      <c r="F1238" s="118">
        <v>0.26795666897838233</v>
      </c>
      <c r="G1238" s="118">
        <v>0.33543865947839357</v>
      </c>
      <c r="H1238" s="118">
        <v>0.63535317340764563</v>
      </c>
      <c r="I1238" s="118">
        <v>0.18132580337746429</v>
      </c>
      <c r="J1238" s="118">
        <v>0.14200146772918099</v>
      </c>
      <c r="K1238" s="51">
        <v>0.94232893088354674</v>
      </c>
      <c r="M1238" s="44">
        <v>236</v>
      </c>
      <c r="N1238" s="118" cm="1">
        <f t="array" ref="N1238:W1238">(TRANSPOSE(MMULT(幕後結果!$AB$37:$AK$46, TRANSPOSE(N237:W237))))</f>
        <v>0.71267849951452633</v>
      </c>
      <c r="O1238" s="118">
        <v>-1.4232528728511173</v>
      </c>
      <c r="P1238" s="118">
        <v>1.3261808378962818</v>
      </c>
      <c r="Q1238" s="118">
        <v>2.7862471470540013</v>
      </c>
      <c r="R1238" s="118">
        <v>0.84786989986452377</v>
      </c>
      <c r="S1238" s="118">
        <v>1.6923398063620623</v>
      </c>
      <c r="T1238" s="118">
        <v>1.0460338672129452</v>
      </c>
      <c r="U1238" s="118">
        <v>-1.100480676327765</v>
      </c>
      <c r="V1238" s="118">
        <v>-0.66639783023528032</v>
      </c>
      <c r="W1238" s="43">
        <v>0.75111674000345174</v>
      </c>
    </row>
    <row r="1239" spans="1:23" ht="19">
      <c r="A1239" s="88">
        <v>237</v>
      </c>
      <c r="B1239" s="118">
        <v>0.63270094632924079</v>
      </c>
      <c r="C1239" s="118">
        <v>0.19724259638239294</v>
      </c>
      <c r="D1239" s="118">
        <v>0.76663614580301864</v>
      </c>
      <c r="E1239" s="118">
        <v>0.60548708119522665</v>
      </c>
      <c r="F1239" s="118">
        <v>0.75448681089240766</v>
      </c>
      <c r="G1239" s="118">
        <v>0.69849954276571946</v>
      </c>
      <c r="H1239" s="118">
        <v>0.37833640467638774</v>
      </c>
      <c r="I1239" s="118">
        <v>0.61124792168047071</v>
      </c>
      <c r="J1239" s="118">
        <v>0.85753764069059168</v>
      </c>
      <c r="K1239" s="51">
        <v>0.57829735765059298</v>
      </c>
      <c r="M1239" s="44">
        <v>237</v>
      </c>
      <c r="N1239" s="118" cm="1">
        <f t="array" ref="N1239:W1239">(TRANSPOSE(MMULT(幕後結果!$AB$37:$AK$46, TRANSPOSE(N238:W238))))</f>
        <v>-0.64829527122935526</v>
      </c>
      <c r="O1239" s="118">
        <v>0.27498659814737808</v>
      </c>
      <c r="P1239" s="118">
        <v>0.59344055081426417</v>
      </c>
      <c r="Q1239" s="118">
        <v>-0.72828453308120256</v>
      </c>
      <c r="R1239" s="118">
        <v>-0.99640393711840958</v>
      </c>
      <c r="S1239" s="118">
        <v>-0.45037585778040634</v>
      </c>
      <c r="T1239" s="118">
        <v>0.60925369420287911</v>
      </c>
      <c r="U1239" s="118">
        <v>-0.65143736816173847</v>
      </c>
      <c r="V1239" s="118">
        <v>-0.68431041343500898</v>
      </c>
      <c r="W1239" s="43">
        <v>-0.17657549670787426</v>
      </c>
    </row>
    <row r="1240" spans="1:23" ht="19">
      <c r="A1240" s="88">
        <v>238</v>
      </c>
      <c r="B1240" s="118">
        <v>0.11655172633917155</v>
      </c>
      <c r="C1240" s="118">
        <v>2.4090560330069621E-2</v>
      </c>
      <c r="D1240" s="118">
        <v>0.92546943666431103</v>
      </c>
      <c r="E1240" s="118">
        <v>0.22844227774242643</v>
      </c>
      <c r="F1240" s="118">
        <v>0.19486003338512825</v>
      </c>
      <c r="G1240" s="118">
        <v>0.43457988279353232</v>
      </c>
      <c r="H1240" s="118">
        <v>0.52871813845663951</v>
      </c>
      <c r="I1240" s="118">
        <v>0.77054468750528682</v>
      </c>
      <c r="J1240" s="118">
        <v>0.81554197843990051</v>
      </c>
      <c r="K1240" s="51">
        <v>0.8661821035445445</v>
      </c>
      <c r="M1240" s="44">
        <v>238</v>
      </c>
      <c r="N1240" s="118" cm="1">
        <f t="array" ref="N1240:W1240">(TRANSPOSE(MMULT(幕後結果!$AB$37:$AK$46, TRANSPOSE(N239:W239))))</f>
        <v>-0.56774130214645879</v>
      </c>
      <c r="O1240" s="118">
        <v>1.5916795853519343</v>
      </c>
      <c r="P1240" s="118">
        <v>0.83778149660660017</v>
      </c>
      <c r="Q1240" s="118">
        <v>-0.17340745981921385</v>
      </c>
      <c r="R1240" s="118">
        <v>0.58468048451290533</v>
      </c>
      <c r="S1240" s="118">
        <v>0.58964861168573379</v>
      </c>
      <c r="T1240" s="118">
        <v>-1.2320623356800016</v>
      </c>
      <c r="U1240" s="118">
        <v>0.20552953494419102</v>
      </c>
      <c r="V1240" s="118">
        <v>-1.3909268130488965</v>
      </c>
      <c r="W1240" s="43">
        <v>-1.1283198646460177</v>
      </c>
    </row>
    <row r="1241" spans="1:23" ht="19">
      <c r="A1241" s="88">
        <v>239</v>
      </c>
      <c r="B1241" s="118">
        <v>0.34143237864501952</v>
      </c>
      <c r="C1241" s="118">
        <v>1.5289944121648524E-2</v>
      </c>
      <c r="D1241" s="118">
        <v>0.42739031098961955</v>
      </c>
      <c r="E1241" s="118">
        <v>0.56994553624218858</v>
      </c>
      <c r="F1241" s="118">
        <v>0.55218396177633355</v>
      </c>
      <c r="G1241" s="118">
        <v>0.90818042688859046</v>
      </c>
      <c r="H1241" s="118">
        <v>0.8117373050451695</v>
      </c>
      <c r="I1241" s="118">
        <v>0.77911087384219035</v>
      </c>
      <c r="J1241" s="118">
        <v>0.33304681661756619</v>
      </c>
      <c r="K1241" s="51">
        <v>4.4084786310749191E-2</v>
      </c>
      <c r="M1241" s="44">
        <v>239</v>
      </c>
      <c r="N1241" s="118" cm="1">
        <f t="array" ref="N1241:W1241">(TRANSPOSE(MMULT(幕後結果!$AB$37:$AK$46, TRANSPOSE(N240:W240))))</f>
        <v>0.96710753164238861</v>
      </c>
      <c r="O1241" s="118">
        <v>-1.3933238238129606</v>
      </c>
      <c r="P1241" s="118">
        <v>0.8598584396225214</v>
      </c>
      <c r="Q1241" s="118">
        <v>-0.75738481632856036</v>
      </c>
      <c r="R1241" s="118">
        <v>1.4486670899350562</v>
      </c>
      <c r="S1241" s="118">
        <v>-1.5898259933341972</v>
      </c>
      <c r="T1241" s="118">
        <v>2.1011993078176325</v>
      </c>
      <c r="U1241" s="118">
        <v>-0.31637596846265481</v>
      </c>
      <c r="V1241" s="118">
        <v>0.80548411437310286</v>
      </c>
      <c r="W1241" s="43">
        <v>0.62018171827281077</v>
      </c>
    </row>
    <row r="1242" spans="1:23" ht="19">
      <c r="A1242" s="88">
        <v>240</v>
      </c>
      <c r="B1242" s="118">
        <v>4.5378587180691543E-2</v>
      </c>
      <c r="C1242" s="118">
        <v>0.90928287937982843</v>
      </c>
      <c r="D1242" s="118">
        <v>0.25493462102080278</v>
      </c>
      <c r="E1242" s="118">
        <v>0.29151664450301618</v>
      </c>
      <c r="F1242" s="118">
        <v>0.91177918699366978</v>
      </c>
      <c r="G1242" s="118">
        <v>0.69258925904160895</v>
      </c>
      <c r="H1242" s="118">
        <v>0.56615690017129383</v>
      </c>
      <c r="I1242" s="118">
        <v>5.8910990427799792E-2</v>
      </c>
      <c r="J1242" s="118">
        <v>0.61774095329006884</v>
      </c>
      <c r="K1242" s="51">
        <v>0.85678312166166593</v>
      </c>
      <c r="M1242" s="44">
        <v>240</v>
      </c>
      <c r="N1242" s="118" cm="1">
        <f t="array" ref="N1242:W1242">(TRANSPOSE(MMULT(幕後結果!$AB$37:$AK$46, TRANSPOSE(N241:W241))))</f>
        <v>-1.1534129468356513</v>
      </c>
      <c r="O1242" s="118">
        <v>-0.70686226585354095</v>
      </c>
      <c r="P1242" s="118">
        <v>-1.6720893318268111</v>
      </c>
      <c r="Q1242" s="118">
        <v>0.73147802118062721</v>
      </c>
      <c r="R1242" s="118">
        <v>-5.6273892899842637E-2</v>
      </c>
      <c r="S1242" s="118">
        <v>-0.64874037012993802</v>
      </c>
      <c r="T1242" s="118">
        <v>1.0121964490321067</v>
      </c>
      <c r="U1242" s="118">
        <v>1.4918883884425027E-2</v>
      </c>
      <c r="V1242" s="118">
        <v>0.58519924941899748</v>
      </c>
      <c r="W1242" s="43">
        <v>0.3791782106373181</v>
      </c>
    </row>
    <row r="1243" spans="1:23" ht="19">
      <c r="A1243" s="88">
        <v>241</v>
      </c>
      <c r="B1243" s="118">
        <v>0.13614903455130589</v>
      </c>
      <c r="C1243" s="118">
        <v>0.42196141747502725</v>
      </c>
      <c r="D1243" s="118">
        <v>0.31552326896731508</v>
      </c>
      <c r="E1243" s="118">
        <v>0.32808509763984572</v>
      </c>
      <c r="F1243" s="118">
        <v>0.39013356481057349</v>
      </c>
      <c r="G1243" s="118">
        <v>3.7779094481877218E-2</v>
      </c>
      <c r="H1243" s="118">
        <v>0.35419589491367254</v>
      </c>
      <c r="I1243" s="118">
        <v>0.47634124814693868</v>
      </c>
      <c r="J1243" s="118">
        <v>0.4425178694959222</v>
      </c>
      <c r="K1243" s="51">
        <v>0.76382724372754818</v>
      </c>
      <c r="M1243" s="44">
        <v>241</v>
      </c>
      <c r="N1243" s="118" cm="1">
        <f t="array" ref="N1243:W1243">(TRANSPOSE(MMULT(幕後結果!$AB$37:$AK$46, TRANSPOSE(N242:W242))))</f>
        <v>1.1549047878230954</v>
      </c>
      <c r="O1243" s="118">
        <v>-0.902523851306543</v>
      </c>
      <c r="P1243" s="118">
        <v>-1.096839059826928</v>
      </c>
      <c r="Q1243" s="118">
        <v>-7.1391289770180305E-3</v>
      </c>
      <c r="R1243" s="118">
        <v>-0.59888643374674433</v>
      </c>
      <c r="S1243" s="118">
        <v>-0.27282094904787685</v>
      </c>
      <c r="T1243" s="118">
        <v>-0.24086214804528394</v>
      </c>
      <c r="U1243" s="118">
        <v>-0.31380256061900336</v>
      </c>
      <c r="V1243" s="118">
        <v>-0.97158628737090713</v>
      </c>
      <c r="W1243" s="43">
        <v>0.10064428667292147</v>
      </c>
    </row>
    <row r="1244" spans="1:23" ht="19">
      <c r="A1244" s="88">
        <v>242</v>
      </c>
      <c r="B1244" s="118">
        <v>0.6352383777018018</v>
      </c>
      <c r="C1244" s="118">
        <v>0.8637275583110251</v>
      </c>
      <c r="D1244" s="118">
        <v>0.70564836880312742</v>
      </c>
      <c r="E1244" s="118">
        <v>0.47705705298819212</v>
      </c>
      <c r="F1244" s="118">
        <v>0.64357023344651432</v>
      </c>
      <c r="G1244" s="118">
        <v>0.18916808089727311</v>
      </c>
      <c r="H1244" s="118">
        <v>0.17261223891853095</v>
      </c>
      <c r="I1244" s="118">
        <v>0.44003339063537705</v>
      </c>
      <c r="J1244" s="118">
        <v>0.62640220077405884</v>
      </c>
      <c r="K1244" s="51">
        <v>0.14967699997447648</v>
      </c>
      <c r="M1244" s="44">
        <v>242</v>
      </c>
      <c r="N1244" s="118" cm="1">
        <f t="array" ref="N1244:W1244">(TRANSPOSE(MMULT(幕後結果!$AB$37:$AK$46, TRANSPOSE(N243:W243))))</f>
        <v>0.39039320357003954</v>
      </c>
      <c r="O1244" s="118">
        <v>-0.85235389727539879</v>
      </c>
      <c r="P1244" s="118">
        <v>7.2276370835275397E-2</v>
      </c>
      <c r="Q1244" s="118">
        <v>-1.077200609899001</v>
      </c>
      <c r="R1244" s="118">
        <v>-0.15769310288186686</v>
      </c>
      <c r="S1244" s="118">
        <v>-0.72426121651899833</v>
      </c>
      <c r="T1244" s="118">
        <v>0.93793947813349443</v>
      </c>
      <c r="U1244" s="118">
        <v>-1.3307911395076135</v>
      </c>
      <c r="V1244" s="118">
        <v>7.0137016632682153E-2</v>
      </c>
      <c r="W1244" s="43">
        <v>-1.1627325685971264</v>
      </c>
    </row>
    <row r="1245" spans="1:23" ht="19">
      <c r="A1245" s="88">
        <v>243</v>
      </c>
      <c r="B1245" s="118">
        <v>0.40968554758419073</v>
      </c>
      <c r="C1245" s="118">
        <v>0.65675016567675404</v>
      </c>
      <c r="D1245" s="118">
        <v>0.74592079751784146</v>
      </c>
      <c r="E1245" s="118">
        <v>0.94435750951046904</v>
      </c>
      <c r="F1245" s="118">
        <v>0.85627047235969811</v>
      </c>
      <c r="G1245" s="118">
        <v>0.77560261157745658</v>
      </c>
      <c r="H1245" s="118">
        <v>0.29900799869474937</v>
      </c>
      <c r="I1245" s="118">
        <v>1.8073158588749472E-2</v>
      </c>
      <c r="J1245" s="118">
        <v>1.2758435886278452E-2</v>
      </c>
      <c r="K1245" s="51">
        <v>0.25644462267442369</v>
      </c>
      <c r="M1245" s="44">
        <v>243</v>
      </c>
      <c r="N1245" s="118" cm="1">
        <f t="array" ref="N1245:W1245">(TRANSPOSE(MMULT(幕後結果!$AB$37:$AK$46, TRANSPOSE(N244:W244))))</f>
        <v>1.5423529675094296</v>
      </c>
      <c r="O1245" s="118">
        <v>-0.22404548767996485</v>
      </c>
      <c r="P1245" s="118">
        <v>0.31277302676908703</v>
      </c>
      <c r="Q1245" s="118">
        <v>1.0324607555680612</v>
      </c>
      <c r="R1245" s="118">
        <v>-0.329861873064899</v>
      </c>
      <c r="S1245" s="118">
        <v>2.1588743378079456</v>
      </c>
      <c r="T1245" s="118">
        <v>1.3094734816714595</v>
      </c>
      <c r="U1245" s="118">
        <v>0.48114990962651805</v>
      </c>
      <c r="V1245" s="118">
        <v>0.14367834700477411</v>
      </c>
      <c r="W1245" s="43">
        <v>-0.61827721318638418</v>
      </c>
    </row>
    <row r="1246" spans="1:23" ht="19">
      <c r="A1246" s="88">
        <v>244</v>
      </c>
      <c r="B1246" s="118">
        <v>0.92488164494220104</v>
      </c>
      <c r="C1246" s="118">
        <v>0.98865352033408738</v>
      </c>
      <c r="D1246" s="118">
        <v>0.9608293668875163</v>
      </c>
      <c r="E1246" s="118">
        <v>8.3432322706756601E-2</v>
      </c>
      <c r="F1246" s="118">
        <v>0.51010953536761838</v>
      </c>
      <c r="G1246" s="118">
        <v>0.40017060022170381</v>
      </c>
      <c r="H1246" s="118">
        <v>0.73076094439062778</v>
      </c>
      <c r="I1246" s="118">
        <v>0.28362166798840693</v>
      </c>
      <c r="J1246" s="118">
        <v>0.54634038962888765</v>
      </c>
      <c r="K1246" s="51">
        <v>0.97298526834013632</v>
      </c>
      <c r="M1246" s="44">
        <v>244</v>
      </c>
      <c r="N1246" s="118" cm="1">
        <f t="array" ref="N1246:W1246">(TRANSPOSE(MMULT(幕後結果!$AB$37:$AK$46, TRANSPOSE(N245:W245))))</f>
        <v>0.53425540617506784</v>
      </c>
      <c r="O1246" s="118">
        <v>0.5980589087538859</v>
      </c>
      <c r="P1246" s="118">
        <v>-4.9407588702241545E-2</v>
      </c>
      <c r="Q1246" s="118">
        <v>4.5187807954172612E-2</v>
      </c>
      <c r="R1246" s="118">
        <v>-0.37032787271739098</v>
      </c>
      <c r="S1246" s="118">
        <v>1.5708756422920567</v>
      </c>
      <c r="T1246" s="118">
        <v>-1.5662939433255771</v>
      </c>
      <c r="U1246" s="118">
        <v>1.3757730076924353</v>
      </c>
      <c r="V1246" s="118">
        <v>-0.85916958843387337</v>
      </c>
      <c r="W1246" s="43">
        <v>0.28308293493007791</v>
      </c>
    </row>
    <row r="1247" spans="1:23" ht="19">
      <c r="A1247" s="88">
        <v>245</v>
      </c>
      <c r="B1247" s="118">
        <v>4.7227169311727435E-2</v>
      </c>
      <c r="C1247" s="118">
        <v>0.9788983719145512</v>
      </c>
      <c r="D1247" s="118">
        <v>1.7533130540081654E-2</v>
      </c>
      <c r="E1247" s="118">
        <v>0.87768405614050127</v>
      </c>
      <c r="F1247" s="118">
        <v>0.65191247876260983</v>
      </c>
      <c r="G1247" s="118">
        <v>0.87594767436718901</v>
      </c>
      <c r="H1247" s="118">
        <v>8.590793453652612E-2</v>
      </c>
      <c r="I1247" s="118">
        <v>0.1558399883160333</v>
      </c>
      <c r="J1247" s="118">
        <v>0.83803194467360909</v>
      </c>
      <c r="K1247" s="51">
        <v>0.89635847922305412</v>
      </c>
      <c r="M1247" s="44">
        <v>245</v>
      </c>
      <c r="N1247" s="118" cm="1">
        <f t="array" ref="N1247:W1247">(TRANSPOSE(MMULT(幕後結果!$AB$37:$AK$46, TRANSPOSE(N246:W246))))</f>
        <v>0.12338330415561832</v>
      </c>
      <c r="O1247" s="118">
        <v>-0.49181216772246261</v>
      </c>
      <c r="P1247" s="118">
        <v>0.90298196256657504</v>
      </c>
      <c r="Q1247" s="118">
        <v>-0.71686331667421599</v>
      </c>
      <c r="R1247" s="118">
        <v>-0.5277852391873965</v>
      </c>
      <c r="S1247" s="118">
        <v>1.4811017953141197</v>
      </c>
      <c r="T1247" s="118">
        <v>0.15326237434249027</v>
      </c>
      <c r="U1247" s="118">
        <v>-1.2885158904122456</v>
      </c>
      <c r="V1247" s="118">
        <v>0.16710845996693346</v>
      </c>
      <c r="W1247" s="43">
        <v>-0.60904224026468268</v>
      </c>
    </row>
    <row r="1248" spans="1:23" ht="19">
      <c r="A1248" s="88">
        <v>246</v>
      </c>
      <c r="B1248" s="118">
        <v>0.96156123843314911</v>
      </c>
      <c r="C1248" s="118">
        <v>3.6071083603562482E-2</v>
      </c>
      <c r="D1248" s="118">
        <v>0.16845431039908698</v>
      </c>
      <c r="E1248" s="118">
        <v>0.1687387384630874</v>
      </c>
      <c r="F1248" s="118">
        <v>0.53586060998212215</v>
      </c>
      <c r="G1248" s="118">
        <v>0.32305342917472979</v>
      </c>
      <c r="H1248" s="118">
        <v>0.37770962191585689</v>
      </c>
      <c r="I1248" s="118">
        <v>0.43434555914300943</v>
      </c>
      <c r="J1248" s="118">
        <v>0.95319378977765701</v>
      </c>
      <c r="K1248" s="51">
        <v>8.3617445748412678E-2</v>
      </c>
      <c r="M1248" s="44">
        <v>246</v>
      </c>
      <c r="N1248" s="118" cm="1">
        <f t="array" ref="N1248:W1248">(TRANSPOSE(MMULT(幕後結果!$AB$37:$AK$46, TRANSPOSE(N247:W247))))</f>
        <v>-0.27802913289293119</v>
      </c>
      <c r="O1248" s="118">
        <v>0.1374160383531787</v>
      </c>
      <c r="P1248" s="118">
        <v>-1.6819304548601899</v>
      </c>
      <c r="Q1248" s="118">
        <v>-0.86707566020114768</v>
      </c>
      <c r="R1248" s="118">
        <v>-1.9752667073304664</v>
      </c>
      <c r="S1248" s="118">
        <v>-2.4101068231320992</v>
      </c>
      <c r="T1248" s="118">
        <v>-2.041689080482012</v>
      </c>
      <c r="U1248" s="118">
        <v>-0.49028817491746279</v>
      </c>
      <c r="V1248" s="118">
        <v>-2.3086933246806698</v>
      </c>
      <c r="W1248" s="43">
        <v>-1.3334907542968157</v>
      </c>
    </row>
    <row r="1249" spans="1:23" ht="19">
      <c r="A1249" s="88">
        <v>247</v>
      </c>
      <c r="B1249" s="118">
        <v>0.46338338865049589</v>
      </c>
      <c r="C1249" s="118">
        <v>0.2846774986694931</v>
      </c>
      <c r="D1249" s="118">
        <v>0.35314326930242879</v>
      </c>
      <c r="E1249" s="118">
        <v>0.62630784750262314</v>
      </c>
      <c r="F1249" s="118">
        <v>0.20304983091113615</v>
      </c>
      <c r="G1249" s="118">
        <v>0.625673600730279</v>
      </c>
      <c r="H1249" s="118">
        <v>0.73807736445730199</v>
      </c>
      <c r="I1249" s="118">
        <v>0.48988123021554753</v>
      </c>
      <c r="J1249" s="118">
        <v>0.17574993999292854</v>
      </c>
      <c r="K1249" s="51">
        <v>4.8160667694372439E-2</v>
      </c>
      <c r="M1249" s="44">
        <v>247</v>
      </c>
      <c r="N1249" s="118" cm="1">
        <f t="array" ref="N1249:W1249">(TRANSPOSE(MMULT(幕後結果!$AB$37:$AK$46, TRANSPOSE(N248:W248))))</f>
        <v>1.2032910363666072</v>
      </c>
      <c r="O1249" s="118">
        <v>6.7222770598215784E-2</v>
      </c>
      <c r="P1249" s="118">
        <v>-0.51978588365902123</v>
      </c>
      <c r="Q1249" s="118">
        <v>-0.52550503638376478</v>
      </c>
      <c r="R1249" s="118">
        <v>-0.81553008835180041</v>
      </c>
      <c r="S1249" s="118">
        <v>-1.7089094023632161</v>
      </c>
      <c r="T1249" s="118">
        <v>1.2565271444193709</v>
      </c>
      <c r="U1249" s="118">
        <v>-0.25458063204721904</v>
      </c>
      <c r="V1249" s="118">
        <v>0.36544209027117214</v>
      </c>
      <c r="W1249" s="43">
        <v>-0.70060158534214168</v>
      </c>
    </row>
    <row r="1250" spans="1:23" ht="19">
      <c r="A1250" s="88">
        <v>248</v>
      </c>
      <c r="B1250" s="118">
        <v>0.91994130045168676</v>
      </c>
      <c r="C1250" s="118">
        <v>0.43501023202962807</v>
      </c>
      <c r="D1250" s="118">
        <v>0.22514286460669553</v>
      </c>
      <c r="E1250" s="118">
        <v>0.94972079367461526</v>
      </c>
      <c r="F1250" s="118">
        <v>8.315311927152691E-2</v>
      </c>
      <c r="G1250" s="118">
        <v>0.45644602446883487</v>
      </c>
      <c r="H1250" s="118">
        <v>0.19525439978403569</v>
      </c>
      <c r="I1250" s="118">
        <v>0.63990191050598955</v>
      </c>
      <c r="J1250" s="118">
        <v>0.75437742563216958</v>
      </c>
      <c r="K1250" s="51">
        <v>5.9709342900523321E-2</v>
      </c>
      <c r="M1250" s="44">
        <v>248</v>
      </c>
      <c r="N1250" s="118" cm="1">
        <f t="array" ref="N1250:W1250">(TRANSPOSE(MMULT(幕後結果!$AB$37:$AK$46, TRANSPOSE(N249:W249))))</f>
        <v>-1.1662526657385557</v>
      </c>
      <c r="O1250" s="118">
        <v>-0.3262019946542134</v>
      </c>
      <c r="P1250" s="118">
        <v>0.13972765251540009</v>
      </c>
      <c r="Q1250" s="118">
        <v>0.99812147817104202</v>
      </c>
      <c r="R1250" s="118">
        <v>-0.28790200533159982</v>
      </c>
      <c r="S1250" s="118">
        <v>0.13263705163146072</v>
      </c>
      <c r="T1250" s="118">
        <v>-0.28349326113306361</v>
      </c>
      <c r="U1250" s="118">
        <v>-1.3726840721133793</v>
      </c>
      <c r="V1250" s="118">
        <v>-0.4406494161591083</v>
      </c>
      <c r="W1250" s="43">
        <v>0.37595945211489568</v>
      </c>
    </row>
    <row r="1251" spans="1:23" ht="19">
      <c r="A1251" s="88">
        <v>249</v>
      </c>
      <c r="B1251" s="118">
        <v>0.36929909019489737</v>
      </c>
      <c r="C1251" s="118">
        <v>0.47793687035654364</v>
      </c>
      <c r="D1251" s="118">
        <v>0.57775380637282447</v>
      </c>
      <c r="E1251" s="118">
        <v>0.29197387171835865</v>
      </c>
      <c r="F1251" s="118">
        <v>0.63560775622116461</v>
      </c>
      <c r="G1251" s="118">
        <v>0.55622595555705234</v>
      </c>
      <c r="H1251" s="118">
        <v>0.48435983079104483</v>
      </c>
      <c r="I1251" s="118">
        <v>0.85424174925616447</v>
      </c>
      <c r="J1251" s="118">
        <v>0.90006803549018466</v>
      </c>
      <c r="K1251" s="51">
        <v>0.9077580882994476</v>
      </c>
      <c r="M1251" s="44">
        <v>249</v>
      </c>
      <c r="N1251" s="118" cm="1">
        <f t="array" ref="N1251:W1251">(TRANSPOSE(MMULT(幕後結果!$AB$37:$AK$46, TRANSPOSE(N250:W250))))</f>
        <v>1.8483470281630703</v>
      </c>
      <c r="O1251" s="118">
        <v>-0.90293788953092458</v>
      </c>
      <c r="P1251" s="118">
        <v>1.1209817245646765</v>
      </c>
      <c r="Q1251" s="118">
        <v>-0.93027931809268383</v>
      </c>
      <c r="R1251" s="118">
        <v>-4.9224928094394604E-2</v>
      </c>
      <c r="S1251" s="118">
        <v>1.2175094706288299</v>
      </c>
      <c r="T1251" s="118">
        <v>-0.8627763635199861</v>
      </c>
      <c r="U1251" s="118">
        <v>-1.0155456545338042</v>
      </c>
      <c r="V1251" s="118">
        <v>0.95324964671150203</v>
      </c>
      <c r="W1251" s="43">
        <v>1.0744667168988102</v>
      </c>
    </row>
    <row r="1252" spans="1:23" ht="19">
      <c r="A1252" s="88">
        <v>250</v>
      </c>
      <c r="B1252" s="118">
        <v>0.20319582502843669</v>
      </c>
      <c r="C1252" s="118">
        <v>0.1401885500587754</v>
      </c>
      <c r="D1252" s="118">
        <v>0.31438145161174647</v>
      </c>
      <c r="E1252" s="118">
        <v>0.39219705669698812</v>
      </c>
      <c r="F1252" s="118">
        <v>0.90022910759378871</v>
      </c>
      <c r="G1252" s="118">
        <v>0.7098695413257905</v>
      </c>
      <c r="H1252" s="118">
        <v>0.82513089703717823</v>
      </c>
      <c r="I1252" s="118">
        <v>0.76665485363253638</v>
      </c>
      <c r="J1252" s="118">
        <v>0.8788580490469855</v>
      </c>
      <c r="K1252" s="51">
        <v>0.8046842591657013</v>
      </c>
      <c r="M1252" s="44">
        <v>250</v>
      </c>
      <c r="N1252" s="118" cm="1">
        <f t="array" ref="N1252:W1252">(TRANSPOSE(MMULT(幕後結果!$AB$37:$AK$46, TRANSPOSE(N251:W251))))</f>
        <v>1.1538575263582971</v>
      </c>
      <c r="O1252" s="118">
        <v>0.68030103237934569</v>
      </c>
      <c r="P1252" s="118">
        <v>-0.36294771575027307</v>
      </c>
      <c r="Q1252" s="118">
        <v>0.58175621081306805</v>
      </c>
      <c r="R1252" s="118">
        <v>0.97521512088971285</v>
      </c>
      <c r="S1252" s="118">
        <v>-0.69390538690831338</v>
      </c>
      <c r="T1252" s="118">
        <v>1.7181997186490756</v>
      </c>
      <c r="U1252" s="118">
        <v>-0.590331956231952</v>
      </c>
      <c r="V1252" s="118">
        <v>-0.60435232560417496</v>
      </c>
      <c r="W1252" s="43">
        <v>-1.2141214275514738</v>
      </c>
    </row>
    <row r="1253" spans="1:23" ht="19">
      <c r="A1253" s="88">
        <v>251</v>
      </c>
      <c r="B1253" s="118">
        <v>0.11761786768764493</v>
      </c>
      <c r="C1253" s="118">
        <v>0.4749246454828977</v>
      </c>
      <c r="D1253" s="118">
        <v>0.88372907500581532</v>
      </c>
      <c r="E1253" s="118">
        <v>0.62469945195185694</v>
      </c>
      <c r="F1253" s="118">
        <v>0.33107566936496635</v>
      </c>
      <c r="G1253" s="118">
        <v>0.87987252089938561</v>
      </c>
      <c r="H1253" s="118">
        <v>0.65256479738338879</v>
      </c>
      <c r="I1253" s="118">
        <v>0.48997888382467569</v>
      </c>
      <c r="J1253" s="118">
        <v>1.7908575977023888E-2</v>
      </c>
      <c r="K1253" s="51">
        <v>0.71188402460201172</v>
      </c>
      <c r="M1253" s="44">
        <v>251</v>
      </c>
      <c r="N1253" s="118" cm="1">
        <f t="array" ref="N1253:W1253">(TRANSPOSE(MMULT(幕後結果!$AB$37:$AK$46, TRANSPOSE(N252:W252))))</f>
        <v>-1.0635191779907838</v>
      </c>
      <c r="O1253" s="118">
        <v>-0.74269283152263155</v>
      </c>
      <c r="P1253" s="118">
        <v>0.27013107218580096</v>
      </c>
      <c r="Q1253" s="118">
        <v>1.537084365722263</v>
      </c>
      <c r="R1253" s="118">
        <v>-1.1008768829071764</v>
      </c>
      <c r="S1253" s="118">
        <v>-0.40398535495049703</v>
      </c>
      <c r="T1253" s="118">
        <v>0.67801806971038547</v>
      </c>
      <c r="U1253" s="118">
        <v>0.24467679765869366</v>
      </c>
      <c r="V1253" s="118">
        <v>-0.33469748722932585</v>
      </c>
      <c r="W1253" s="43">
        <v>-1.5980420304920155</v>
      </c>
    </row>
    <row r="1254" spans="1:23" ht="19">
      <c r="A1254" s="88">
        <v>252</v>
      </c>
      <c r="B1254" s="118">
        <v>0.44956101114660907</v>
      </c>
      <c r="C1254" s="118">
        <v>0.82885420656989917</v>
      </c>
      <c r="D1254" s="118">
        <v>7.2744369685870947E-3</v>
      </c>
      <c r="E1254" s="118">
        <v>0.12953799905472319</v>
      </c>
      <c r="F1254" s="118">
        <v>0.22782323469842702</v>
      </c>
      <c r="G1254" s="118">
        <v>0.31012709931128701</v>
      </c>
      <c r="H1254" s="118">
        <v>0.62465182758564364</v>
      </c>
      <c r="I1254" s="118">
        <v>0.60348467636411107</v>
      </c>
      <c r="J1254" s="118">
        <v>0.57882540386420311</v>
      </c>
      <c r="K1254" s="51">
        <v>0.94249368348653828</v>
      </c>
      <c r="M1254" s="44">
        <v>252</v>
      </c>
      <c r="N1254" s="118" cm="1">
        <f t="array" ref="N1254:W1254">(TRANSPOSE(MMULT(幕後結果!$AB$37:$AK$46, TRANSPOSE(N253:W253))))</f>
        <v>0.22402041105403683</v>
      </c>
      <c r="O1254" s="118">
        <v>-0.85979554764202959</v>
      </c>
      <c r="P1254" s="118">
        <v>2.2946846965358786E-2</v>
      </c>
      <c r="Q1254" s="118">
        <v>0.87226777171008807</v>
      </c>
      <c r="R1254" s="118">
        <v>-0.87104312094341785</v>
      </c>
      <c r="S1254" s="118">
        <v>0.15631742817440625</v>
      </c>
      <c r="T1254" s="118">
        <v>-1.7909051173484423</v>
      </c>
      <c r="U1254" s="118">
        <v>0.79383878565604427</v>
      </c>
      <c r="V1254" s="118">
        <v>-6.9645172765184893E-2</v>
      </c>
      <c r="W1254" s="43">
        <v>-0.68199220592464016</v>
      </c>
    </row>
    <row r="1255" spans="1:23" ht="19">
      <c r="A1255" s="88">
        <v>253</v>
      </c>
      <c r="B1255" s="118">
        <v>0.9829014710330497</v>
      </c>
      <c r="C1255" s="118">
        <v>0.12874130385657456</v>
      </c>
      <c r="D1255" s="118">
        <v>0.20801585880321416</v>
      </c>
      <c r="E1255" s="118">
        <v>0.63187136431094681</v>
      </c>
      <c r="F1255" s="118">
        <v>0.92186108984387327</v>
      </c>
      <c r="G1255" s="118">
        <v>0.28774324942197627</v>
      </c>
      <c r="H1255" s="118">
        <v>0.11616021709026847</v>
      </c>
      <c r="I1255" s="118">
        <v>0.6373928151160273</v>
      </c>
      <c r="J1255" s="118">
        <v>0.27717146244562141</v>
      </c>
      <c r="K1255" s="51">
        <v>0.10363708114647308</v>
      </c>
      <c r="M1255" s="44">
        <v>253</v>
      </c>
      <c r="N1255" s="118" cm="1">
        <f t="array" ref="N1255:W1255">(TRANSPOSE(MMULT(幕後結果!$AB$37:$AK$46, TRANSPOSE(N254:W254))))</f>
        <v>0.23320060062502806</v>
      </c>
      <c r="O1255" s="118">
        <v>-1.4306644441418688</v>
      </c>
      <c r="P1255" s="118">
        <v>1.4910749143613393</v>
      </c>
      <c r="Q1255" s="118">
        <v>-0.16546288547308119</v>
      </c>
      <c r="R1255" s="118">
        <v>2.8309086008967239</v>
      </c>
      <c r="S1255" s="118">
        <v>1.6422577775214666</v>
      </c>
      <c r="T1255" s="118">
        <v>-0.28609592461279948</v>
      </c>
      <c r="U1255" s="118">
        <v>-0.88423412592014072</v>
      </c>
      <c r="V1255" s="118">
        <v>1.1513096816046986</v>
      </c>
      <c r="W1255" s="43">
        <v>0.96909422456682504</v>
      </c>
    </row>
    <row r="1256" spans="1:23" ht="19">
      <c r="A1256" s="88">
        <v>254</v>
      </c>
      <c r="B1256" s="118">
        <v>0.86648391296800242</v>
      </c>
      <c r="C1256" s="118">
        <v>0.54079892126260654</v>
      </c>
      <c r="D1256" s="118">
        <v>0.75773408872963754</v>
      </c>
      <c r="E1256" s="118">
        <v>4.2629699714897606E-2</v>
      </c>
      <c r="F1256" s="118">
        <v>0.34697031740431017</v>
      </c>
      <c r="G1256" s="118">
        <v>0.87341377543251375</v>
      </c>
      <c r="H1256" s="118">
        <v>0.69990433833911214</v>
      </c>
      <c r="I1256" s="118">
        <v>0.68637965612289409</v>
      </c>
      <c r="J1256" s="118">
        <v>0.88768114315801383</v>
      </c>
      <c r="K1256" s="51">
        <v>0.20411422485544639</v>
      </c>
      <c r="M1256" s="44">
        <v>254</v>
      </c>
      <c r="N1256" s="118" cm="1">
        <f t="array" ref="N1256:W1256">(TRANSPOSE(MMULT(幕後結果!$AB$37:$AK$46, TRANSPOSE(N255:W255))))</f>
        <v>2.5910445541308443E-2</v>
      </c>
      <c r="O1256" s="118">
        <v>-1.3586466237227275</v>
      </c>
      <c r="P1256" s="118">
        <v>-0.28235917812374434</v>
      </c>
      <c r="Q1256" s="118">
        <v>-1.4918896575820562</v>
      </c>
      <c r="R1256" s="118">
        <v>-1.3180090178644852</v>
      </c>
      <c r="S1256" s="118">
        <v>-1.3910684014287462</v>
      </c>
      <c r="T1256" s="118">
        <v>1.4946433312041518</v>
      </c>
      <c r="U1256" s="118">
        <v>-2.3275035448916546</v>
      </c>
      <c r="V1256" s="118">
        <v>0.296912072255615</v>
      </c>
      <c r="W1256" s="43">
        <v>-0.62717249300340294</v>
      </c>
    </row>
    <row r="1257" spans="1:23" ht="19">
      <c r="A1257" s="88">
        <v>255</v>
      </c>
      <c r="B1257" s="118">
        <v>0.99642863512189073</v>
      </c>
      <c r="C1257" s="118">
        <v>8.3523886036827255E-2</v>
      </c>
      <c r="D1257" s="118">
        <v>0.7046057292925032</v>
      </c>
      <c r="E1257" s="118">
        <v>0.85460926855295249</v>
      </c>
      <c r="F1257" s="118">
        <v>0.23156779016682871</v>
      </c>
      <c r="G1257" s="118">
        <v>0.64501379726423935</v>
      </c>
      <c r="H1257" s="118">
        <v>0.91022422762497257</v>
      </c>
      <c r="I1257" s="118">
        <v>0.27844403328151079</v>
      </c>
      <c r="J1257" s="118">
        <v>0.73744315655749348</v>
      </c>
      <c r="K1257" s="51">
        <v>0.27424125083040662</v>
      </c>
      <c r="M1257" s="44">
        <v>255</v>
      </c>
      <c r="N1257" s="118" cm="1">
        <f t="array" ref="N1257:W1257">(TRANSPOSE(MMULT(幕後結果!$AB$37:$AK$46, TRANSPOSE(N256:W256))))</f>
        <v>0.66065692658062858</v>
      </c>
      <c r="O1257" s="118">
        <v>0.25201331923245895</v>
      </c>
      <c r="P1257" s="118">
        <v>1.7832088989832435</v>
      </c>
      <c r="Q1257" s="118">
        <v>-0.59160585439837554</v>
      </c>
      <c r="R1257" s="118">
        <v>1.9551911323994049</v>
      </c>
      <c r="S1257" s="118">
        <v>0.1857962852027471</v>
      </c>
      <c r="T1257" s="118">
        <v>0.9053194678769374</v>
      </c>
      <c r="U1257" s="118">
        <v>0.16356824898036421</v>
      </c>
      <c r="V1257" s="118">
        <v>8.2560628665958702E-2</v>
      </c>
      <c r="W1257" s="43">
        <v>1.1013688227977116</v>
      </c>
    </row>
    <row r="1258" spans="1:23" ht="19">
      <c r="A1258" s="88">
        <v>256</v>
      </c>
      <c r="B1258" s="118">
        <v>0.25473796432247076</v>
      </c>
      <c r="C1258" s="118">
        <v>0.81256503370372157</v>
      </c>
      <c r="D1258" s="118">
        <v>4.2223236180344514E-2</v>
      </c>
      <c r="E1258" s="118">
        <v>0.13140801320144169</v>
      </c>
      <c r="F1258" s="118">
        <v>2.9418025008333348E-2</v>
      </c>
      <c r="G1258" s="118">
        <v>0.70557798615379252</v>
      </c>
      <c r="H1258" s="118">
        <v>0.45448198450195698</v>
      </c>
      <c r="I1258" s="118">
        <v>0.69381840258823857</v>
      </c>
      <c r="J1258" s="118">
        <v>0.30087338297659505</v>
      </c>
      <c r="K1258" s="51">
        <v>0.76260952941314497</v>
      </c>
      <c r="M1258" s="44">
        <v>256</v>
      </c>
      <c r="N1258" s="118" cm="1">
        <f t="array" ref="N1258:W1258">(TRANSPOSE(MMULT(幕後結果!$AB$37:$AK$46, TRANSPOSE(N257:W257))))</f>
        <v>-0.22269824020782389</v>
      </c>
      <c r="O1258" s="118">
        <v>-1.2370398838541328</v>
      </c>
      <c r="P1258" s="118">
        <v>0.30242097314842981</v>
      </c>
      <c r="Q1258" s="118">
        <v>2.1530485903336367</v>
      </c>
      <c r="R1258" s="118">
        <v>-1.0994520792348819</v>
      </c>
      <c r="S1258" s="118">
        <v>0.96993564605121396</v>
      </c>
      <c r="T1258" s="118">
        <v>0.7886223987413149</v>
      </c>
      <c r="U1258" s="118">
        <v>-6.076298600061425E-2</v>
      </c>
      <c r="V1258" s="118">
        <v>0.51536641526850624</v>
      </c>
      <c r="W1258" s="43">
        <v>0.19291482736277443</v>
      </c>
    </row>
    <row r="1259" spans="1:23" ht="19">
      <c r="A1259" s="88">
        <v>257</v>
      </c>
      <c r="B1259" s="118">
        <v>0.51776037195442859</v>
      </c>
      <c r="C1259" s="118">
        <v>0.37245454064753858</v>
      </c>
      <c r="D1259" s="118">
        <v>9.9182406758075992E-3</v>
      </c>
      <c r="E1259" s="118">
        <v>0.48745534563317694</v>
      </c>
      <c r="F1259" s="118">
        <v>0.51169848795582706</v>
      </c>
      <c r="G1259" s="118">
        <v>0.1053268307179327</v>
      </c>
      <c r="H1259" s="118">
        <v>0.71143549350051227</v>
      </c>
      <c r="I1259" s="118">
        <v>0.45960280762672712</v>
      </c>
      <c r="J1259" s="118">
        <v>0.37604101528607869</v>
      </c>
      <c r="K1259" s="51">
        <v>2.3993637213830743E-2</v>
      </c>
      <c r="M1259" s="44">
        <v>257</v>
      </c>
      <c r="N1259" s="118" cm="1">
        <f t="array" ref="N1259:W1259">(TRANSPOSE(MMULT(幕後結果!$AB$37:$AK$46, TRANSPOSE(N258:W258))))</f>
        <v>-0.48667894946813073</v>
      </c>
      <c r="O1259" s="118">
        <v>1.7838553761789893</v>
      </c>
      <c r="P1259" s="118">
        <v>0.94180027824309498</v>
      </c>
      <c r="Q1259" s="118">
        <v>1.1585136057293097</v>
      </c>
      <c r="R1259" s="118">
        <v>1.0720044668017434</v>
      </c>
      <c r="S1259" s="118">
        <v>0.54414596514272495</v>
      </c>
      <c r="T1259" s="118">
        <v>-0.43285680355656442</v>
      </c>
      <c r="U1259" s="118">
        <v>1.5425992017233776</v>
      </c>
      <c r="V1259" s="118">
        <v>0.99861048018673393</v>
      </c>
      <c r="W1259" s="43">
        <v>0.41604475278205788</v>
      </c>
    </row>
    <row r="1260" spans="1:23" ht="19">
      <c r="A1260" s="88">
        <v>258</v>
      </c>
      <c r="B1260" s="118">
        <v>0.1762280381678103</v>
      </c>
      <c r="C1260" s="118">
        <v>0.64132185157392163</v>
      </c>
      <c r="D1260" s="118">
        <v>0.22278735868030819</v>
      </c>
      <c r="E1260" s="118">
        <v>0.18566530221860589</v>
      </c>
      <c r="F1260" s="118">
        <v>0.75765375186566541</v>
      </c>
      <c r="G1260" s="118">
        <v>0.57879930736381868</v>
      </c>
      <c r="H1260" s="118">
        <v>7.4999585626709386E-2</v>
      </c>
      <c r="I1260" s="118">
        <v>0.99286415286427476</v>
      </c>
      <c r="J1260" s="118">
        <v>0.2925220017966339</v>
      </c>
      <c r="K1260" s="51">
        <v>0.25467855359754021</v>
      </c>
      <c r="M1260" s="44">
        <v>258</v>
      </c>
      <c r="N1260" s="118" cm="1">
        <f t="array" ref="N1260:W1260">(TRANSPOSE(MMULT(幕後結果!$AB$37:$AK$46, TRANSPOSE(N259:W259))))</f>
        <v>0.15219504244353291</v>
      </c>
      <c r="O1260" s="118">
        <v>-0.29292936745696996</v>
      </c>
      <c r="P1260" s="118">
        <v>-0.87403446045043864</v>
      </c>
      <c r="Q1260" s="118">
        <v>1.5932886432876592</v>
      </c>
      <c r="R1260" s="118">
        <v>-1.6684558468214348</v>
      </c>
      <c r="S1260" s="118">
        <v>-0.34310022036611998</v>
      </c>
      <c r="T1260" s="118">
        <v>-0.33030297798682307</v>
      </c>
      <c r="U1260" s="118">
        <v>-0.60947656330094624</v>
      </c>
      <c r="V1260" s="118">
        <v>-1.1363963854116723</v>
      </c>
      <c r="W1260" s="43">
        <v>-0.63861061439926181</v>
      </c>
    </row>
    <row r="1261" spans="1:23" ht="19">
      <c r="A1261" s="88">
        <v>259</v>
      </c>
      <c r="B1261" s="118">
        <v>0.25273670014417404</v>
      </c>
      <c r="C1261" s="118">
        <v>0.2797676955097339</v>
      </c>
      <c r="D1261" s="118">
        <v>0.49111876606329541</v>
      </c>
      <c r="E1261" s="118">
        <v>0.99008588578446188</v>
      </c>
      <c r="F1261" s="118">
        <v>0.35332068921738791</v>
      </c>
      <c r="G1261" s="118">
        <v>0.45211375845664126</v>
      </c>
      <c r="H1261" s="118">
        <v>0.62438559950953954</v>
      </c>
      <c r="I1261" s="118">
        <v>0.20624248949496282</v>
      </c>
      <c r="J1261" s="118">
        <v>0.39616490693017092</v>
      </c>
      <c r="K1261" s="51">
        <v>0.26635392679124292</v>
      </c>
      <c r="M1261" s="44">
        <v>259</v>
      </c>
      <c r="N1261" s="118" cm="1">
        <f t="array" ref="N1261:W1261">(TRANSPOSE(MMULT(幕後結果!$AB$37:$AK$46, TRANSPOSE(N260:W260))))</f>
        <v>1.0317343493298856</v>
      </c>
      <c r="O1261" s="118">
        <v>0.33632593395289978</v>
      </c>
      <c r="P1261" s="118">
        <v>1.759180367179733</v>
      </c>
      <c r="Q1261" s="118">
        <v>1.2396571948856523</v>
      </c>
      <c r="R1261" s="118">
        <v>1.3620483991201735</v>
      </c>
      <c r="S1261" s="118">
        <v>0.85186184981061941</v>
      </c>
      <c r="T1261" s="118">
        <v>-0.1007005400785832</v>
      </c>
      <c r="U1261" s="118">
        <v>-0.39225791114147002</v>
      </c>
      <c r="V1261" s="118">
        <v>1.1801932745193771</v>
      </c>
      <c r="W1261" s="43">
        <v>0.34515339271743101</v>
      </c>
    </row>
    <row r="1262" spans="1:23" ht="19">
      <c r="A1262" s="88">
        <v>260</v>
      </c>
      <c r="B1262" s="118">
        <v>0.89222891375521018</v>
      </c>
      <c r="C1262" s="118">
        <v>0.90718572496526306</v>
      </c>
      <c r="D1262" s="118">
        <v>0.73798053896732618</v>
      </c>
      <c r="E1262" s="118">
        <v>4.5439020482321402E-2</v>
      </c>
      <c r="F1262" s="118">
        <v>0.52441799833069269</v>
      </c>
      <c r="G1262" s="118">
        <v>0.25922493351377418</v>
      </c>
      <c r="H1262" s="118">
        <v>0.11500428727595247</v>
      </c>
      <c r="I1262" s="118">
        <v>2.1618616301429139E-2</v>
      </c>
      <c r="J1262" s="118">
        <v>0.71540367813212002</v>
      </c>
      <c r="K1262" s="51">
        <v>0.14138106607901468</v>
      </c>
      <c r="M1262" s="44">
        <v>260</v>
      </c>
      <c r="N1262" s="118" cm="1">
        <f t="array" ref="N1262:W1262">(TRANSPOSE(MMULT(幕後結果!$AB$37:$AK$46, TRANSPOSE(N261:W261))))</f>
        <v>-0.99147198463581232</v>
      </c>
      <c r="O1262" s="118">
        <v>0.74590719428555285</v>
      </c>
      <c r="P1262" s="118">
        <v>1.5756450449091748</v>
      </c>
      <c r="Q1262" s="118">
        <v>8.3171618090700505E-2</v>
      </c>
      <c r="R1262" s="118">
        <v>0.5006657098498587</v>
      </c>
      <c r="S1262" s="118">
        <v>-6.6806473992892537E-2</v>
      </c>
      <c r="T1262" s="118">
        <v>0.82653745205460849</v>
      </c>
      <c r="U1262" s="118">
        <v>-0.59114861079870984</v>
      </c>
      <c r="V1262" s="118">
        <v>-0.12441255819086866</v>
      </c>
      <c r="W1262" s="43">
        <v>0.82254016575447297</v>
      </c>
    </row>
    <row r="1263" spans="1:23" ht="19">
      <c r="A1263" s="88">
        <v>261</v>
      </c>
      <c r="B1263" s="118">
        <v>0.1364058102445096</v>
      </c>
      <c r="C1263" s="118">
        <v>0.94946045957609004</v>
      </c>
      <c r="D1263" s="118">
        <v>0.45722140687988255</v>
      </c>
      <c r="E1263" s="118">
        <v>0.74519998738690285</v>
      </c>
      <c r="F1263" s="118">
        <v>0.95617830563379203</v>
      </c>
      <c r="G1263" s="118">
        <v>0.85600352758704723</v>
      </c>
      <c r="H1263" s="118">
        <v>0.25070026800842959</v>
      </c>
      <c r="I1263" s="118">
        <v>0.47591060017887732</v>
      </c>
      <c r="J1263" s="118">
        <v>0.55398487950428521</v>
      </c>
      <c r="K1263" s="51">
        <v>0.94458967628310009</v>
      </c>
      <c r="M1263" s="44">
        <v>261</v>
      </c>
      <c r="N1263" s="118" cm="1">
        <f t="array" ref="N1263:W1263">(TRANSPOSE(MMULT(幕後結果!$AB$37:$AK$46, TRANSPOSE(N262:W262))))</f>
        <v>0.68747166200380594</v>
      </c>
      <c r="O1263" s="118">
        <v>-0.1189633361355345</v>
      </c>
      <c r="P1263" s="118">
        <v>0.67065507180023709</v>
      </c>
      <c r="Q1263" s="118">
        <v>0.70544495664899221</v>
      </c>
      <c r="R1263" s="118">
        <v>0.65915396296649154</v>
      </c>
      <c r="S1263" s="118">
        <v>0.81393919629986677</v>
      </c>
      <c r="T1263" s="118">
        <v>0.11717587644973047</v>
      </c>
      <c r="U1263" s="118">
        <v>2.1924059235182254</v>
      </c>
      <c r="V1263" s="118">
        <v>0.52972238350821343</v>
      </c>
      <c r="W1263" s="43">
        <v>1.6920682436960544</v>
      </c>
    </row>
    <row r="1264" spans="1:23" ht="19">
      <c r="A1264" s="88">
        <v>262</v>
      </c>
      <c r="B1264" s="118">
        <v>0.96702592995877579</v>
      </c>
      <c r="C1264" s="118">
        <v>0.16329409571635001</v>
      </c>
      <c r="D1264" s="118">
        <v>0.88599748443094906</v>
      </c>
      <c r="E1264" s="118">
        <v>0.59742313400086466</v>
      </c>
      <c r="F1264" s="118">
        <v>0.36384581176903819</v>
      </c>
      <c r="G1264" s="118">
        <v>0.4656863359595611</v>
      </c>
      <c r="H1264" s="118">
        <v>0.77254814895403667</v>
      </c>
      <c r="I1264" s="118">
        <v>0.52665516998376183</v>
      </c>
      <c r="J1264" s="118">
        <v>0.24104632300059325</v>
      </c>
      <c r="K1264" s="51">
        <v>0.40401342296065912</v>
      </c>
      <c r="M1264" s="44">
        <v>262</v>
      </c>
      <c r="N1264" s="118" cm="1">
        <f t="array" ref="N1264:W1264">(TRANSPOSE(MMULT(幕後結果!$AB$37:$AK$46, TRANSPOSE(N263:W263))))</f>
        <v>-0.22942516062394633</v>
      </c>
      <c r="O1264" s="118">
        <v>5.8513881243125399E-2</v>
      </c>
      <c r="P1264" s="118">
        <v>1.1217720385530798</v>
      </c>
      <c r="Q1264" s="118">
        <v>-0.71993395414508998</v>
      </c>
      <c r="R1264" s="118">
        <v>0.66344705193403675</v>
      </c>
      <c r="S1264" s="118">
        <v>-0.23311011694249351</v>
      </c>
      <c r="T1264" s="118">
        <v>1.2995959746778711</v>
      </c>
      <c r="U1264" s="118">
        <v>-0.10271764123864248</v>
      </c>
      <c r="V1264" s="118">
        <v>0.92149173442602761</v>
      </c>
      <c r="W1264" s="43">
        <v>0.52091911962788173</v>
      </c>
    </row>
    <row r="1265" spans="1:23" ht="19">
      <c r="A1265" s="88">
        <v>263</v>
      </c>
      <c r="B1265" s="118">
        <v>0.70296147314064772</v>
      </c>
      <c r="C1265" s="118">
        <v>0.59597742187807778</v>
      </c>
      <c r="D1265" s="118">
        <v>0.10853835342203744</v>
      </c>
      <c r="E1265" s="118">
        <v>0.42406007443050342</v>
      </c>
      <c r="F1265" s="118">
        <v>0.61110614549895348</v>
      </c>
      <c r="G1265" s="118">
        <v>0.79679536784976657</v>
      </c>
      <c r="H1265" s="118">
        <v>0.49322284643397651</v>
      </c>
      <c r="I1265" s="118">
        <v>0.52683229564853185</v>
      </c>
      <c r="J1265" s="118">
        <v>0.13664231920906178</v>
      </c>
      <c r="K1265" s="51">
        <v>0.47312543702724263</v>
      </c>
      <c r="M1265" s="44">
        <v>263</v>
      </c>
      <c r="N1265" s="118" cm="1">
        <f t="array" ref="N1265:W1265">(TRANSPOSE(MMULT(幕後結果!$AB$37:$AK$46, TRANSPOSE(N264:W264))))</f>
        <v>-0.41269075589691823</v>
      </c>
      <c r="O1265" s="118">
        <v>-1.7255115237638636</v>
      </c>
      <c r="P1265" s="118">
        <v>-0.85212970710394476</v>
      </c>
      <c r="Q1265" s="118">
        <v>-1.4801666974809353</v>
      </c>
      <c r="R1265" s="118">
        <v>-0.44271735401908741</v>
      </c>
      <c r="S1265" s="118">
        <v>-0.67221003817673552</v>
      </c>
      <c r="T1265" s="118">
        <v>-0.30871242909565144</v>
      </c>
      <c r="U1265" s="118">
        <v>-1.923456253751763</v>
      </c>
      <c r="V1265" s="118">
        <v>-1.763136238269684</v>
      </c>
      <c r="W1265" s="43">
        <v>0.24983192701465673</v>
      </c>
    </row>
    <row r="1266" spans="1:23" ht="19">
      <c r="A1266" s="88">
        <v>264</v>
      </c>
      <c r="B1266" s="118">
        <v>0.86658638234669194</v>
      </c>
      <c r="C1266" s="118">
        <v>0.71989280044231441</v>
      </c>
      <c r="D1266" s="118">
        <v>0.5950271463174639</v>
      </c>
      <c r="E1266" s="118">
        <v>0.13948329978094831</v>
      </c>
      <c r="F1266" s="118">
        <v>2.669308880860255E-2</v>
      </c>
      <c r="G1266" s="118">
        <v>0.13939849553023032</v>
      </c>
      <c r="H1266" s="118">
        <v>0.78853176032242689</v>
      </c>
      <c r="I1266" s="118">
        <v>0.71697929643183911</v>
      </c>
      <c r="J1266" s="118">
        <v>2.2750120981835487E-2</v>
      </c>
      <c r="K1266" s="51">
        <v>0.52613068566402199</v>
      </c>
      <c r="M1266" s="44">
        <v>264</v>
      </c>
      <c r="N1266" s="118" cm="1">
        <f t="array" ref="N1266:W1266">(TRANSPOSE(MMULT(幕後結果!$AB$37:$AK$46, TRANSPOSE(N265:W265))))</f>
        <v>-4.1773404593104801E-2</v>
      </c>
      <c r="O1266" s="118">
        <v>-0.67368129193006088</v>
      </c>
      <c r="P1266" s="118">
        <v>0.58007273071442444</v>
      </c>
      <c r="Q1266" s="118">
        <v>-8.3860435443831177E-2</v>
      </c>
      <c r="R1266" s="118">
        <v>0.76692225185777296</v>
      </c>
      <c r="S1266" s="118">
        <v>1.2805176399471547</v>
      </c>
      <c r="T1266" s="118">
        <v>0.73990174623245353</v>
      </c>
      <c r="U1266" s="118">
        <v>0.85861885230913315</v>
      </c>
      <c r="V1266" s="118">
        <v>1.8777305729316387</v>
      </c>
      <c r="W1266" s="43">
        <v>2.2256398214532016</v>
      </c>
    </row>
    <row r="1267" spans="1:23" ht="19">
      <c r="A1267" s="88">
        <v>265</v>
      </c>
      <c r="B1267" s="118">
        <v>0.68037753046931915</v>
      </c>
      <c r="C1267" s="118">
        <v>0.27232723298961536</v>
      </c>
      <c r="D1267" s="118">
        <v>0.71127579583486922</v>
      </c>
      <c r="E1267" s="118">
        <v>0.21928281072062572</v>
      </c>
      <c r="F1267" s="118">
        <v>0.52538734420867517</v>
      </c>
      <c r="G1267" s="118">
        <v>0.35103180218107255</v>
      </c>
      <c r="H1267" s="118">
        <v>0.53517387017003704</v>
      </c>
      <c r="I1267" s="118">
        <v>0.88803884468123995</v>
      </c>
      <c r="J1267" s="118">
        <v>0.23145917713694009</v>
      </c>
      <c r="K1267" s="51">
        <v>0.14437852713524224</v>
      </c>
      <c r="M1267" s="44">
        <v>265</v>
      </c>
      <c r="N1267" s="118" cm="1">
        <f t="array" ref="N1267:W1267">(TRANSPOSE(MMULT(幕後結果!$AB$37:$AK$46, TRANSPOSE(N266:W266))))</f>
        <v>-1.8238474126295563</v>
      </c>
      <c r="O1267" s="118">
        <v>-0.7689475069602455</v>
      </c>
      <c r="P1267" s="118">
        <v>-0.53218274069896176</v>
      </c>
      <c r="Q1267" s="118">
        <v>-0.88395720467552419</v>
      </c>
      <c r="R1267" s="118">
        <v>-1.353158816760375</v>
      </c>
      <c r="S1267" s="118">
        <v>-0.44356416718713909</v>
      </c>
      <c r="T1267" s="118">
        <v>-2.3020813335676857</v>
      </c>
      <c r="U1267" s="118">
        <v>-0.49059814979264305</v>
      </c>
      <c r="V1267" s="118">
        <v>-0.31120082263299831</v>
      </c>
      <c r="W1267" s="43">
        <v>-0.66331421608946761</v>
      </c>
    </row>
    <row r="1268" spans="1:23" ht="19">
      <c r="A1268" s="88">
        <v>266</v>
      </c>
      <c r="B1268" s="118">
        <v>0.95979164975707199</v>
      </c>
      <c r="C1268" s="118">
        <v>0.8057087436306587</v>
      </c>
      <c r="D1268" s="118">
        <v>0.18519379331995078</v>
      </c>
      <c r="E1268" s="118">
        <v>0.62109079615224583</v>
      </c>
      <c r="F1268" s="118">
        <v>0.67342816009384099</v>
      </c>
      <c r="G1268" s="118">
        <v>0.87593500887906961</v>
      </c>
      <c r="H1268" s="118">
        <v>0.98462307747804134</v>
      </c>
      <c r="I1268" s="118">
        <v>0.51118052114133472</v>
      </c>
      <c r="J1268" s="118">
        <v>0.54751042906819247</v>
      </c>
      <c r="K1268" s="51">
        <v>0.54899933193264672</v>
      </c>
      <c r="M1268" s="44">
        <v>266</v>
      </c>
      <c r="N1268" s="118" cm="1">
        <f t="array" ref="N1268:W1268">(TRANSPOSE(MMULT(幕後結果!$AB$37:$AK$46, TRANSPOSE(N267:W267))))</f>
        <v>1.8024253204414873</v>
      </c>
      <c r="O1268" s="118">
        <v>0.96831001052897414</v>
      </c>
      <c r="P1268" s="118">
        <v>1.7993667525555019</v>
      </c>
      <c r="Q1268" s="118">
        <v>-0.7113726951402346</v>
      </c>
      <c r="R1268" s="118">
        <v>0.51588376311172013</v>
      </c>
      <c r="S1268" s="118">
        <v>5.5259952244559346E-2</v>
      </c>
      <c r="T1268" s="118">
        <v>2.0310673643760726</v>
      </c>
      <c r="U1268" s="118">
        <v>0.6782066831789586</v>
      </c>
      <c r="V1268" s="118">
        <v>0.91590285174748809</v>
      </c>
      <c r="W1268" s="43">
        <v>0.73379100618535475</v>
      </c>
    </row>
    <row r="1269" spans="1:23" ht="19">
      <c r="A1269" s="88">
        <v>267</v>
      </c>
      <c r="B1269" s="118">
        <v>0.81255610123091593</v>
      </c>
      <c r="C1269" s="118">
        <v>0.9174231475265171</v>
      </c>
      <c r="D1269" s="118">
        <v>0.5829228862022735</v>
      </c>
      <c r="E1269" s="118">
        <v>0.82291960354538052</v>
      </c>
      <c r="F1269" s="118">
        <v>0.90333359952002512</v>
      </c>
      <c r="G1269" s="118">
        <v>0.2777045316560427</v>
      </c>
      <c r="H1269" s="118">
        <v>0.127657287858431</v>
      </c>
      <c r="I1269" s="118">
        <v>0.46576585340339105</v>
      </c>
      <c r="J1269" s="118">
        <v>0.36347311572123919</v>
      </c>
      <c r="K1269" s="51">
        <v>0.57406625246657583</v>
      </c>
      <c r="M1269" s="44">
        <v>267</v>
      </c>
      <c r="N1269" s="118" cm="1">
        <f t="array" ref="N1269:W1269">(TRANSPOSE(MMULT(幕後結果!$AB$37:$AK$46, TRANSPOSE(N268:W268))))</f>
        <v>-0.78176452830624754</v>
      </c>
      <c r="O1269" s="118">
        <v>1.7191819312287859</v>
      </c>
      <c r="P1269" s="118">
        <v>1.218753389658509</v>
      </c>
      <c r="Q1269" s="118">
        <v>0.45936232521127518</v>
      </c>
      <c r="R1269" s="118">
        <v>-9.5854129622357842E-2</v>
      </c>
      <c r="S1269" s="118">
        <v>0.53993675484711168</v>
      </c>
      <c r="T1269" s="118">
        <v>-1.0605468631331796</v>
      </c>
      <c r="U1269" s="118">
        <v>0.55521826959605047</v>
      </c>
      <c r="V1269" s="118">
        <v>-0.50024191282621744</v>
      </c>
      <c r="W1269" s="43">
        <v>-0.17604838309681151</v>
      </c>
    </row>
    <row r="1270" spans="1:23" ht="19">
      <c r="A1270" s="88">
        <v>268</v>
      </c>
      <c r="B1270" s="118">
        <v>0.10362371302790119</v>
      </c>
      <c r="C1270" s="118">
        <v>0.34345575368868708</v>
      </c>
      <c r="D1270" s="118">
        <v>0.53730450423719134</v>
      </c>
      <c r="E1270" s="118">
        <v>8.9582632318276012E-2</v>
      </c>
      <c r="F1270" s="118">
        <v>0.17577726866836185</v>
      </c>
      <c r="G1270" s="118">
        <v>0.2848775408148172</v>
      </c>
      <c r="H1270" s="118">
        <v>0.34154278117868242</v>
      </c>
      <c r="I1270" s="118">
        <v>0.17570291834452956</v>
      </c>
      <c r="J1270" s="118">
        <v>0.24468370327071853</v>
      </c>
      <c r="K1270" s="51">
        <v>0.55761539960756101</v>
      </c>
      <c r="M1270" s="44">
        <v>268</v>
      </c>
      <c r="N1270" s="118" cm="1">
        <f t="array" ref="N1270:W1270">(TRANSPOSE(MMULT(幕後結果!$AB$37:$AK$46, TRANSPOSE(N269:W269))))</f>
        <v>-2.5524369650810801</v>
      </c>
      <c r="O1270" s="118">
        <v>-1.7007368330277566</v>
      </c>
      <c r="P1270" s="118">
        <v>-2.7375646346308056</v>
      </c>
      <c r="Q1270" s="118">
        <v>-0.50653462958841899</v>
      </c>
      <c r="R1270" s="118">
        <v>-1.1318997255034378</v>
      </c>
      <c r="S1270" s="118">
        <v>-1.2673274325407973</v>
      </c>
      <c r="T1270" s="118">
        <v>-1.3886897635804836</v>
      </c>
      <c r="U1270" s="118">
        <v>-1.3638657479599827</v>
      </c>
      <c r="V1270" s="118">
        <v>-0.85147691036565198</v>
      </c>
      <c r="W1270" s="43">
        <v>-1.4750727562470947</v>
      </c>
    </row>
    <row r="1271" spans="1:23" ht="19">
      <c r="A1271" s="88">
        <v>269</v>
      </c>
      <c r="B1271" s="118">
        <v>0.57690784904413639</v>
      </c>
      <c r="C1271" s="118">
        <v>0.58193506014530039</v>
      </c>
      <c r="D1271" s="118">
        <v>0.8573462494787083</v>
      </c>
      <c r="E1271" s="118">
        <v>0.24833220550516999</v>
      </c>
      <c r="F1271" s="118">
        <v>0.40129308389059082</v>
      </c>
      <c r="G1271" s="118">
        <v>0.29768143708296146</v>
      </c>
      <c r="H1271" s="118">
        <v>0.29364070240271856</v>
      </c>
      <c r="I1271" s="118">
        <v>0.49212043411044037</v>
      </c>
      <c r="J1271" s="118">
        <v>0.87265764439422933</v>
      </c>
      <c r="K1271" s="51">
        <v>0.17614624522209921</v>
      </c>
      <c r="M1271" s="44">
        <v>269</v>
      </c>
      <c r="N1271" s="118" cm="1">
        <f t="array" ref="N1271:W1271">(TRANSPOSE(MMULT(幕後結果!$AB$37:$AK$46, TRANSPOSE(N270:W270))))</f>
        <v>1.0188679500466329</v>
      </c>
      <c r="O1271" s="118">
        <v>0.74816441865115424</v>
      </c>
      <c r="P1271" s="118">
        <v>1.0662131175152048</v>
      </c>
      <c r="Q1271" s="118">
        <v>-1.049214701290528</v>
      </c>
      <c r="R1271" s="118">
        <v>0.63575969612469729</v>
      </c>
      <c r="S1271" s="118">
        <v>9.5899690898334666E-2</v>
      </c>
      <c r="T1271" s="118">
        <v>-1.4029997865767867</v>
      </c>
      <c r="U1271" s="118">
        <v>1.6718535725010364</v>
      </c>
      <c r="V1271" s="118">
        <v>0.75331797333451234</v>
      </c>
      <c r="W1271" s="43">
        <v>-0.28461584884734725</v>
      </c>
    </row>
    <row r="1272" spans="1:23" ht="19">
      <c r="A1272" s="88">
        <v>270</v>
      </c>
      <c r="B1272" s="118">
        <v>0.33526844841614278</v>
      </c>
      <c r="C1272" s="118">
        <v>0.79821122561200908</v>
      </c>
      <c r="D1272" s="118">
        <v>0.20936311488715642</v>
      </c>
      <c r="E1272" s="118">
        <v>0.46639819917988956</v>
      </c>
      <c r="F1272" s="118">
        <v>7.8472440793994958E-2</v>
      </c>
      <c r="G1272" s="118">
        <v>6.6342066401948951E-2</v>
      </c>
      <c r="H1272" s="118">
        <v>0.76828597381993147</v>
      </c>
      <c r="I1272" s="118">
        <v>0.21570998427513688</v>
      </c>
      <c r="J1272" s="118">
        <v>0.28634486035214346</v>
      </c>
      <c r="K1272" s="51">
        <v>0.11621047442384924</v>
      </c>
      <c r="M1272" s="44">
        <v>270</v>
      </c>
      <c r="N1272" s="118" cm="1">
        <f t="array" ref="N1272:W1272">(TRANSPOSE(MMULT(幕後結果!$AB$37:$AK$46, TRANSPOSE(N271:W271))))</f>
        <v>-1.2899279018171512</v>
      </c>
      <c r="O1272" s="118">
        <v>-0.22635819507360444</v>
      </c>
      <c r="P1272" s="118">
        <v>-0.2697161117616419</v>
      </c>
      <c r="Q1272" s="118">
        <v>1.9889582899638047E-2</v>
      </c>
      <c r="R1272" s="118">
        <v>-0.34643727164973354</v>
      </c>
      <c r="S1272" s="118">
        <v>-0.49503963099921872</v>
      </c>
      <c r="T1272" s="118">
        <v>0.33114683509846032</v>
      </c>
      <c r="U1272" s="118">
        <v>0.64514400580947129</v>
      </c>
      <c r="V1272" s="118">
        <v>0.76720128257029752</v>
      </c>
      <c r="W1272" s="43">
        <v>-0.31839009237235971</v>
      </c>
    </row>
    <row r="1273" spans="1:23" ht="19">
      <c r="A1273" s="88">
        <v>271</v>
      </c>
      <c r="B1273" s="118">
        <v>0.33523085593837743</v>
      </c>
      <c r="C1273" s="118">
        <v>7.9723068671823771E-2</v>
      </c>
      <c r="D1273" s="118">
        <v>0.87542713312414233</v>
      </c>
      <c r="E1273" s="118">
        <v>0.57080507144107773</v>
      </c>
      <c r="F1273" s="118">
        <v>0.81821332989119</v>
      </c>
      <c r="G1273" s="118">
        <v>0.15529348589613678</v>
      </c>
      <c r="H1273" s="118">
        <v>0.88294192952138695</v>
      </c>
      <c r="I1273" s="118">
        <v>0.28445876092512901</v>
      </c>
      <c r="J1273" s="118">
        <v>0.66331129068934147</v>
      </c>
      <c r="K1273" s="51">
        <v>0.82701770953714537</v>
      </c>
      <c r="M1273" s="44">
        <v>271</v>
      </c>
      <c r="N1273" s="118" cm="1">
        <f t="array" ref="N1273:W1273">(TRANSPOSE(MMULT(幕後結果!$AB$37:$AK$46, TRANSPOSE(N272:W272))))</f>
        <v>0.98707900613568045</v>
      </c>
      <c r="O1273" s="118">
        <v>1.4260534013629791</v>
      </c>
      <c r="P1273" s="118">
        <v>0.54908359511249827</v>
      </c>
      <c r="Q1273" s="118">
        <v>1.1746966754664181</v>
      </c>
      <c r="R1273" s="118">
        <v>0.84329041559938556</v>
      </c>
      <c r="S1273" s="118">
        <v>-0.15233906186244084</v>
      </c>
      <c r="T1273" s="118">
        <v>1.0519254614515972</v>
      </c>
      <c r="U1273" s="118">
        <v>0.38171875694238666</v>
      </c>
      <c r="V1273" s="118">
        <v>0.8886350045702256</v>
      </c>
      <c r="W1273" s="43">
        <v>-0.49012869919558266</v>
      </c>
    </row>
    <row r="1274" spans="1:23" ht="19">
      <c r="A1274" s="88">
        <v>272</v>
      </c>
      <c r="B1274" s="118">
        <v>0.17062333750465064</v>
      </c>
      <c r="C1274" s="118">
        <v>1.656545439995849E-2</v>
      </c>
      <c r="D1274" s="118">
        <v>0.18653857253319472</v>
      </c>
      <c r="E1274" s="118">
        <v>0.85973705212563356</v>
      </c>
      <c r="F1274" s="118">
        <v>0.38178225792295684</v>
      </c>
      <c r="G1274" s="118">
        <v>0.62125020457083546</v>
      </c>
      <c r="H1274" s="118">
        <v>0.38735919222228143</v>
      </c>
      <c r="I1274" s="118">
        <v>8.2134830095999201E-2</v>
      </c>
      <c r="J1274" s="118">
        <v>0.70213463612896088</v>
      </c>
      <c r="K1274" s="51">
        <v>0.27208232462692572</v>
      </c>
      <c r="M1274" s="44">
        <v>272</v>
      </c>
      <c r="N1274" s="118" cm="1">
        <f t="array" ref="N1274:W1274">(TRANSPOSE(MMULT(幕後結果!$AB$37:$AK$46, TRANSPOSE(N273:W273))))</f>
        <v>-0.63027419113656313</v>
      </c>
      <c r="O1274" s="118">
        <v>-0.82009525905438285</v>
      </c>
      <c r="P1274" s="118">
        <v>0.89058190564518758</v>
      </c>
      <c r="Q1274" s="118">
        <v>-1.0570421661660219</v>
      </c>
      <c r="R1274" s="118">
        <v>-0.12400397591640815</v>
      </c>
      <c r="S1274" s="118">
        <v>0.67548657442095195</v>
      </c>
      <c r="T1274" s="118">
        <v>-0.63703418219874419</v>
      </c>
      <c r="U1274" s="118">
        <v>1.8715541149730508</v>
      </c>
      <c r="V1274" s="118">
        <v>0.8398551196190811</v>
      </c>
      <c r="W1274" s="43">
        <v>0.92971408600939742</v>
      </c>
    </row>
    <row r="1275" spans="1:23" ht="19">
      <c r="A1275" s="88">
        <v>273</v>
      </c>
      <c r="B1275" s="118">
        <v>3.8499198299858373E-2</v>
      </c>
      <c r="C1275" s="118">
        <v>0.42640418516328538</v>
      </c>
      <c r="D1275" s="118">
        <v>0.38137397767015857</v>
      </c>
      <c r="E1275" s="118">
        <v>0.91524809352916536</v>
      </c>
      <c r="F1275" s="118">
        <v>0.45492860205246366</v>
      </c>
      <c r="G1275" s="118">
        <v>0.36268821159341735</v>
      </c>
      <c r="H1275" s="118">
        <v>0.92116575199368156</v>
      </c>
      <c r="I1275" s="118">
        <v>6.487361048521656E-3</v>
      </c>
      <c r="J1275" s="118">
        <v>0.53455541680163932</v>
      </c>
      <c r="K1275" s="51">
        <v>0.87232895702630686</v>
      </c>
      <c r="M1275" s="44">
        <v>273</v>
      </c>
      <c r="N1275" s="118" cm="1">
        <f t="array" ref="N1275:W1275">(TRANSPOSE(MMULT(幕後結果!$AB$37:$AK$46, TRANSPOSE(N274:W274))))</f>
        <v>-0.81231423332528851</v>
      </c>
      <c r="O1275" s="118">
        <v>-0.6763714523502744</v>
      </c>
      <c r="P1275" s="118">
        <v>-0.21331608154224085</v>
      </c>
      <c r="Q1275" s="118">
        <v>-3.0829982161165392E-2</v>
      </c>
      <c r="R1275" s="118">
        <v>0.27867927291023148</v>
      </c>
      <c r="S1275" s="118">
        <v>-0.16641076905998153</v>
      </c>
      <c r="T1275" s="118">
        <v>0.33225996369714961</v>
      </c>
      <c r="U1275" s="118">
        <v>1.0886244909535974</v>
      </c>
      <c r="V1275" s="118">
        <v>-6.0923035292390459E-2</v>
      </c>
      <c r="W1275" s="43">
        <v>0.79590038528122276</v>
      </c>
    </row>
    <row r="1276" spans="1:23" ht="19">
      <c r="A1276" s="88">
        <v>274</v>
      </c>
      <c r="B1276" s="118">
        <v>0.34441433378962416</v>
      </c>
      <c r="C1276" s="118">
        <v>4.4028173926247804E-2</v>
      </c>
      <c r="D1276" s="118">
        <v>0.76923959806547626</v>
      </c>
      <c r="E1276" s="118">
        <v>5.86001044610307E-2</v>
      </c>
      <c r="F1276" s="118">
        <v>0.58645201276995329</v>
      </c>
      <c r="G1276" s="118">
        <v>0.37695179724671801</v>
      </c>
      <c r="H1276" s="118">
        <v>0.71476809303442423</v>
      </c>
      <c r="I1276" s="118">
        <v>0.98355277683559361</v>
      </c>
      <c r="J1276" s="118">
        <v>0.68114297471643726</v>
      </c>
      <c r="K1276" s="51">
        <v>0.77301315412770699</v>
      </c>
      <c r="M1276" s="44">
        <v>274</v>
      </c>
      <c r="N1276" s="118" cm="1">
        <f t="array" ref="N1276:W1276">(TRANSPOSE(MMULT(幕後結果!$AB$37:$AK$46, TRANSPOSE(N275:W275))))</f>
        <v>-0.14300134824472691</v>
      </c>
      <c r="O1276" s="118">
        <v>-1.0570833781158202</v>
      </c>
      <c r="P1276" s="118">
        <v>0.64370600927778454</v>
      </c>
      <c r="Q1276" s="118">
        <v>2.5390952649792125</v>
      </c>
      <c r="R1276" s="118">
        <v>0.14654714066015734</v>
      </c>
      <c r="S1276" s="118">
        <v>2.3248195400136535</v>
      </c>
      <c r="T1276" s="118">
        <v>-0.71491868865621311</v>
      </c>
      <c r="U1276" s="118">
        <v>0.1270080327605464</v>
      </c>
      <c r="V1276" s="118">
        <v>0.98014378701362659</v>
      </c>
      <c r="W1276" s="43">
        <v>-0.62742827711962534</v>
      </c>
    </row>
    <row r="1277" spans="1:23" ht="19">
      <c r="A1277" s="88">
        <v>275</v>
      </c>
      <c r="B1277" s="118">
        <v>0.62621715004649348</v>
      </c>
      <c r="C1277" s="118">
        <v>0.85232545288306216</v>
      </c>
      <c r="D1277" s="118">
        <v>0.15904291137756488</v>
      </c>
      <c r="E1277" s="118">
        <v>0.67551105747471119</v>
      </c>
      <c r="F1277" s="118">
        <v>0.60881653091670151</v>
      </c>
      <c r="G1277" s="118">
        <v>0.94450464240986687</v>
      </c>
      <c r="H1277" s="118">
        <v>0.93787865580734553</v>
      </c>
      <c r="I1277" s="118">
        <v>0.75065634314161289</v>
      </c>
      <c r="J1277" s="118">
        <v>0.50743534041316085</v>
      </c>
      <c r="K1277" s="51">
        <v>0.78432945338380389</v>
      </c>
      <c r="M1277" s="44">
        <v>275</v>
      </c>
      <c r="N1277" s="118" cm="1">
        <f t="array" ref="N1277:W1277">(TRANSPOSE(MMULT(幕後結果!$AB$37:$AK$46, TRANSPOSE(N276:W276))))</f>
        <v>-7.8676911241959802E-2</v>
      </c>
      <c r="O1277" s="118">
        <v>-0.62508305403187603</v>
      </c>
      <c r="P1277" s="118">
        <v>-2.0140452323594409</v>
      </c>
      <c r="Q1277" s="118">
        <v>-1.4524897051915278</v>
      </c>
      <c r="R1277" s="118">
        <v>0.37018628068944776</v>
      </c>
      <c r="S1277" s="118">
        <v>-0.60424248902740385</v>
      </c>
      <c r="T1277" s="118">
        <v>0.27926135513388228</v>
      </c>
      <c r="U1277" s="118">
        <v>-0.27437252236594073</v>
      </c>
      <c r="V1277" s="118">
        <v>-0.60816169229887718</v>
      </c>
      <c r="W1277" s="43">
        <v>-0.39010676382661691</v>
      </c>
    </row>
    <row r="1278" spans="1:23" ht="19">
      <c r="A1278" s="88">
        <v>276</v>
      </c>
      <c r="B1278" s="118">
        <v>0.94548088998679503</v>
      </c>
      <c r="C1278" s="118">
        <v>0.86268574611081439</v>
      </c>
      <c r="D1278" s="118">
        <v>0.87555582473055349</v>
      </c>
      <c r="E1278" s="118">
        <v>0.7373851368040989</v>
      </c>
      <c r="F1278" s="118">
        <v>0.37909300272930224</v>
      </c>
      <c r="G1278" s="118">
        <v>0.97001921200853181</v>
      </c>
      <c r="H1278" s="118">
        <v>9.6940928666331638E-2</v>
      </c>
      <c r="I1278" s="118">
        <v>0.65113022851843283</v>
      </c>
      <c r="J1278" s="118">
        <v>0.73819927386203821</v>
      </c>
      <c r="K1278" s="51">
        <v>0.86229677120934412</v>
      </c>
      <c r="M1278" s="44">
        <v>276</v>
      </c>
      <c r="N1278" s="118" cm="1">
        <f t="array" ref="N1278:W1278">(TRANSPOSE(MMULT(幕後結果!$AB$37:$AK$46, TRANSPOSE(N277:W277))))</f>
        <v>1.3529467166927083</v>
      </c>
      <c r="O1278" s="118">
        <v>-0.14342316095031826</v>
      </c>
      <c r="P1278" s="118">
        <v>-1.4095669510929347</v>
      </c>
      <c r="Q1278" s="118">
        <v>-1.1517973442884348</v>
      </c>
      <c r="R1278" s="118">
        <v>-0.7565539032275217</v>
      </c>
      <c r="S1278" s="118">
        <v>-1.0501893600576169</v>
      </c>
      <c r="T1278" s="118">
        <v>1.129595643323472</v>
      </c>
      <c r="U1278" s="118">
        <v>0.60599306760916172</v>
      </c>
      <c r="V1278" s="118">
        <v>-1.2461623600514202</v>
      </c>
      <c r="W1278" s="43">
        <v>-1.4774288303828422</v>
      </c>
    </row>
    <row r="1279" spans="1:23" ht="19">
      <c r="A1279" s="88">
        <v>277</v>
      </c>
      <c r="B1279" s="118">
        <v>0.16453708348109575</v>
      </c>
      <c r="C1279" s="118">
        <v>0.10333313023999557</v>
      </c>
      <c r="D1279" s="118">
        <v>5.835387694394889E-2</v>
      </c>
      <c r="E1279" s="118">
        <v>0.81466897763930435</v>
      </c>
      <c r="F1279" s="118">
        <v>0.33740311583760962</v>
      </c>
      <c r="G1279" s="118">
        <v>0.96152714191083843</v>
      </c>
      <c r="H1279" s="118">
        <v>0.9570943797545215</v>
      </c>
      <c r="I1279" s="118">
        <v>0.75183788030775833</v>
      </c>
      <c r="J1279" s="118">
        <v>0.77553458610537662</v>
      </c>
      <c r="K1279" s="51">
        <v>0.83782406984925228</v>
      </c>
      <c r="M1279" s="44">
        <v>277</v>
      </c>
      <c r="N1279" s="118" cm="1">
        <f t="array" ref="N1279:W1279">(TRANSPOSE(MMULT(幕後結果!$AB$37:$AK$46, TRANSPOSE(N278:W278))))</f>
        <v>-0.79359058598065857</v>
      </c>
      <c r="O1279" s="118">
        <v>-1.1657919490587609</v>
      </c>
      <c r="P1279" s="118">
        <v>-2.2946575752012848</v>
      </c>
      <c r="Q1279" s="118">
        <v>0.42873374702957157</v>
      </c>
      <c r="R1279" s="118">
        <v>-1.1998920895440381</v>
      </c>
      <c r="S1279" s="118">
        <v>0.71258919089390527</v>
      </c>
      <c r="T1279" s="118">
        <v>-0.28318857383905433</v>
      </c>
      <c r="U1279" s="118">
        <v>-0.31507160503203424</v>
      </c>
      <c r="V1279" s="118">
        <v>-0.18475363199237316</v>
      </c>
      <c r="W1279" s="43">
        <v>-0.98226453102867617</v>
      </c>
    </row>
    <row r="1280" spans="1:23" ht="19">
      <c r="A1280" s="88">
        <v>278</v>
      </c>
      <c r="B1280" s="118">
        <v>0.67871350110154749</v>
      </c>
      <c r="C1280" s="118">
        <v>2.6209440036008003E-2</v>
      </c>
      <c r="D1280" s="118">
        <v>0.985629656891857</v>
      </c>
      <c r="E1280" s="118">
        <v>0.57824742340903579</v>
      </c>
      <c r="F1280" s="118">
        <v>0.43499769956344703</v>
      </c>
      <c r="G1280" s="118">
        <v>0.90435559970942792</v>
      </c>
      <c r="H1280" s="118">
        <v>0.9091079100155266</v>
      </c>
      <c r="I1280" s="118">
        <v>0.75490884816532167</v>
      </c>
      <c r="J1280" s="118">
        <v>0.21892077194708182</v>
      </c>
      <c r="K1280" s="51">
        <v>0.27790177060122523</v>
      </c>
      <c r="M1280" s="44">
        <v>278</v>
      </c>
      <c r="N1280" s="118" cm="1">
        <f t="array" ref="N1280:W1280">(TRANSPOSE(MMULT(幕後結果!$AB$37:$AK$46, TRANSPOSE(N279:W279))))</f>
        <v>-1.0550250680982638</v>
      </c>
      <c r="O1280" s="118">
        <v>-1.3236804367020771</v>
      </c>
      <c r="P1280" s="118">
        <v>0.16709739570898474</v>
      </c>
      <c r="Q1280" s="118">
        <v>-1.0621327445047581</v>
      </c>
      <c r="R1280" s="118">
        <v>0.46541066188649149</v>
      </c>
      <c r="S1280" s="118">
        <v>-1.2869598159891598</v>
      </c>
      <c r="T1280" s="118">
        <v>-1.1883558931030145</v>
      </c>
      <c r="U1280" s="118">
        <v>-0.73956306775356973</v>
      </c>
      <c r="V1280" s="118">
        <v>-0.3468738342844343</v>
      </c>
      <c r="W1280" s="43">
        <v>-0.53396055808118104</v>
      </c>
    </row>
    <row r="1281" spans="1:23" ht="19">
      <c r="A1281" s="88">
        <v>279</v>
      </c>
      <c r="B1281" s="118">
        <v>0.83549591661416867</v>
      </c>
      <c r="C1281" s="118">
        <v>0.74828828838306038</v>
      </c>
      <c r="D1281" s="118">
        <v>0.7513697195645499</v>
      </c>
      <c r="E1281" s="118">
        <v>0.25113044405171325</v>
      </c>
      <c r="F1281" s="118">
        <v>3.4833108482131392E-2</v>
      </c>
      <c r="G1281" s="118">
        <v>0.99383347695232649</v>
      </c>
      <c r="H1281" s="118">
        <v>0.51266762897830032</v>
      </c>
      <c r="I1281" s="118">
        <v>2.2874365648149153E-2</v>
      </c>
      <c r="J1281" s="118">
        <v>0.21606705177312624</v>
      </c>
      <c r="K1281" s="51">
        <v>0.51010540077917632</v>
      </c>
      <c r="M1281" s="44">
        <v>279</v>
      </c>
      <c r="N1281" s="118" cm="1">
        <f t="array" ref="N1281:W1281">(TRANSPOSE(MMULT(幕後結果!$AB$37:$AK$46, TRANSPOSE(N280:W280))))</f>
        <v>0.94802706148741989</v>
      </c>
      <c r="O1281" s="118">
        <v>1.2999267590624355</v>
      </c>
      <c r="P1281" s="118">
        <v>0.14089529481922733</v>
      </c>
      <c r="Q1281" s="118">
        <v>8.274826039655378E-2</v>
      </c>
      <c r="R1281" s="118">
        <v>1.0354011574801387</v>
      </c>
      <c r="S1281" s="118">
        <v>0.74623098851305991</v>
      </c>
      <c r="T1281" s="118">
        <v>0.63698167890897639</v>
      </c>
      <c r="U1281" s="118">
        <v>-0.45428404211346785</v>
      </c>
      <c r="V1281" s="118">
        <v>-0.25165920934648689</v>
      </c>
      <c r="W1281" s="43">
        <v>-1.0689141295994693</v>
      </c>
    </row>
    <row r="1282" spans="1:23" ht="19">
      <c r="A1282" s="88">
        <v>280</v>
      </c>
      <c r="B1282" s="118">
        <v>0.99725162105256437</v>
      </c>
      <c r="C1282" s="118">
        <v>0.12417002954310918</v>
      </c>
      <c r="D1282" s="118">
        <v>0.93543291835597109</v>
      </c>
      <c r="E1282" s="118">
        <v>0.97471841759927957</v>
      </c>
      <c r="F1282" s="118">
        <v>0.91248962531026168</v>
      </c>
      <c r="G1282" s="118">
        <v>0.75787670940842422</v>
      </c>
      <c r="H1282" s="118">
        <v>0.16668084106103032</v>
      </c>
      <c r="I1282" s="118">
        <v>0.30586240033868095</v>
      </c>
      <c r="J1282" s="118">
        <v>0.31874601302927053</v>
      </c>
      <c r="K1282" s="51">
        <v>0.58104910946134214</v>
      </c>
      <c r="M1282" s="44">
        <v>280</v>
      </c>
      <c r="N1282" s="118" cm="1">
        <f t="array" ref="N1282:W1282">(TRANSPOSE(MMULT(幕後結果!$AB$37:$AK$46, TRANSPOSE(N281:W281))))</f>
        <v>0.85407462462772676</v>
      </c>
      <c r="O1282" s="118">
        <v>1.0337644023993007</v>
      </c>
      <c r="P1282" s="118">
        <v>0.17894674723992288</v>
      </c>
      <c r="Q1282" s="118">
        <v>0.71693499005573702</v>
      </c>
      <c r="R1282" s="118">
        <v>1.1560017957650253</v>
      </c>
      <c r="S1282" s="118">
        <v>7.0947533913703342E-3</v>
      </c>
      <c r="T1282" s="118">
        <v>-0.19811792327321426</v>
      </c>
      <c r="U1282" s="118">
        <v>0.88286039598443433</v>
      </c>
      <c r="V1282" s="118">
        <v>0.62852395868156119</v>
      </c>
      <c r="W1282" s="43">
        <v>-0.48533191780562923</v>
      </c>
    </row>
    <row r="1283" spans="1:23" ht="19">
      <c r="A1283" s="88">
        <v>281</v>
      </c>
      <c r="B1283" s="118">
        <v>0.80353008213394173</v>
      </c>
      <c r="C1283" s="118">
        <v>0.17253753764145774</v>
      </c>
      <c r="D1283" s="118">
        <v>0.4672622895879559</v>
      </c>
      <c r="E1283" s="118">
        <v>0.58482000647784638</v>
      </c>
      <c r="F1283" s="118">
        <v>0.52470082735114398</v>
      </c>
      <c r="G1283" s="118">
        <v>7.1133500964897234E-3</v>
      </c>
      <c r="H1283" s="118">
        <v>0.27509550786980896</v>
      </c>
      <c r="I1283" s="118">
        <v>0.50499791964666674</v>
      </c>
      <c r="J1283" s="118">
        <v>0.93970648438689097</v>
      </c>
      <c r="K1283" s="51">
        <v>0.15219396422896692</v>
      </c>
      <c r="M1283" s="44">
        <v>281</v>
      </c>
      <c r="N1283" s="118" cm="1">
        <f t="array" ref="N1283:W1283">(TRANSPOSE(MMULT(幕後結果!$AB$37:$AK$46, TRANSPOSE(N282:W282))))</f>
        <v>-1.7385537334494958</v>
      </c>
      <c r="O1283" s="118">
        <v>2.1282028341571948</v>
      </c>
      <c r="P1283" s="118">
        <v>-1.2453562862961625</v>
      </c>
      <c r="Q1283" s="118">
        <v>0.18332639829798664</v>
      </c>
      <c r="R1283" s="118">
        <v>-0.2915487627679888</v>
      </c>
      <c r="S1283" s="118">
        <v>-0.42999995539354807</v>
      </c>
      <c r="T1283" s="118">
        <v>-0.79271991388357321</v>
      </c>
      <c r="U1283" s="118">
        <v>-0.25806512276491633</v>
      </c>
      <c r="V1283" s="118">
        <v>-1.7509721879943712</v>
      </c>
      <c r="W1283" s="43">
        <v>-1.7378495054130432</v>
      </c>
    </row>
    <row r="1284" spans="1:23" ht="19">
      <c r="A1284" s="88">
        <v>282</v>
      </c>
      <c r="B1284" s="118">
        <v>6.6303215352867317E-2</v>
      </c>
      <c r="C1284" s="118">
        <v>0.61716724833922321</v>
      </c>
      <c r="D1284" s="118">
        <v>5.4616778441600955E-2</v>
      </c>
      <c r="E1284" s="118">
        <v>6.3281129617523968E-2</v>
      </c>
      <c r="F1284" s="118">
        <v>0.24945317180900406</v>
      </c>
      <c r="G1284" s="118">
        <v>0.46579394420774456</v>
      </c>
      <c r="H1284" s="118">
        <v>0.82004972438147039</v>
      </c>
      <c r="I1284" s="118">
        <v>0.8313126280085541</v>
      </c>
      <c r="J1284" s="118">
        <v>0.21413675746524552</v>
      </c>
      <c r="K1284" s="51">
        <v>0.8208691233389247</v>
      </c>
      <c r="M1284" s="44">
        <v>282</v>
      </c>
      <c r="N1284" s="118" cm="1">
        <f t="array" ref="N1284:W1284">(TRANSPOSE(MMULT(幕後結果!$AB$37:$AK$46, TRANSPOSE(N283:W283))))</f>
        <v>1.2936801849629389</v>
      </c>
      <c r="O1284" s="118">
        <v>0.51806365118631947</v>
      </c>
      <c r="P1284" s="118">
        <v>-0.43914612001991388</v>
      </c>
      <c r="Q1284" s="118">
        <v>-0.22062301795227129</v>
      </c>
      <c r="R1284" s="118">
        <v>-0.76892367340454548</v>
      </c>
      <c r="S1284" s="118">
        <v>0.15065415265316826</v>
      </c>
      <c r="T1284" s="118">
        <v>1.2106863482686194</v>
      </c>
      <c r="U1284" s="118">
        <v>0.69933733148658839</v>
      </c>
      <c r="V1284" s="118">
        <v>0.41212503135818829</v>
      </c>
      <c r="W1284" s="43">
        <v>1.5430410876178597</v>
      </c>
    </row>
    <row r="1285" spans="1:23" ht="19">
      <c r="A1285" s="88">
        <v>283</v>
      </c>
      <c r="B1285" s="118">
        <v>0.93181621804668779</v>
      </c>
      <c r="C1285" s="118">
        <v>0.57025885787117003</v>
      </c>
      <c r="D1285" s="118">
        <v>0.50681012268948855</v>
      </c>
      <c r="E1285" s="118">
        <v>0.71763930546307253</v>
      </c>
      <c r="F1285" s="118">
        <v>0.29735337764677916</v>
      </c>
      <c r="G1285" s="118">
        <v>0.2273532131126883</v>
      </c>
      <c r="H1285" s="118">
        <v>0.59736847539639837</v>
      </c>
      <c r="I1285" s="118">
        <v>0.75311696342043288</v>
      </c>
      <c r="J1285" s="118">
        <v>0.24210391289386735</v>
      </c>
      <c r="K1285" s="51">
        <v>0.67250660175934018</v>
      </c>
      <c r="M1285" s="44">
        <v>283</v>
      </c>
      <c r="N1285" s="118" cm="1">
        <f t="array" ref="N1285:W1285">(TRANSPOSE(MMULT(幕後結果!$AB$37:$AK$46, TRANSPOSE(N284:W284))))</f>
        <v>0.47859749441010468</v>
      </c>
      <c r="O1285" s="118">
        <v>0.90217728332415437</v>
      </c>
      <c r="P1285" s="118">
        <v>-0.98662301191034074</v>
      </c>
      <c r="Q1285" s="118">
        <v>-0.96091201952364469</v>
      </c>
      <c r="R1285" s="118">
        <v>-0.704767945532215</v>
      </c>
      <c r="S1285" s="118">
        <v>-0.50263476221105563</v>
      </c>
      <c r="T1285" s="118">
        <v>0.37701119975677022</v>
      </c>
      <c r="U1285" s="118">
        <v>-1.0740383540194529</v>
      </c>
      <c r="V1285" s="118">
        <v>-1.8818405489698995</v>
      </c>
      <c r="W1285" s="43">
        <v>-0.78328100685747637</v>
      </c>
    </row>
    <row r="1286" spans="1:23" ht="19">
      <c r="A1286" s="88">
        <v>284</v>
      </c>
      <c r="B1286" s="118">
        <v>0.37245994299827423</v>
      </c>
      <c r="C1286" s="118">
        <v>0.12121510422740323</v>
      </c>
      <c r="D1286" s="118">
        <v>0.21436431825648739</v>
      </c>
      <c r="E1286" s="118">
        <v>0.74787464332942544</v>
      </c>
      <c r="F1286" s="118">
        <v>0.89750941710103338</v>
      </c>
      <c r="G1286" s="118">
        <v>6.090302114130175E-2</v>
      </c>
      <c r="H1286" s="118">
        <v>0.89426067487787564</v>
      </c>
      <c r="I1286" s="118">
        <v>0.38187152414785941</v>
      </c>
      <c r="J1286" s="118">
        <v>0.49905637080442333</v>
      </c>
      <c r="K1286" s="51">
        <v>8.328894746544302E-3</v>
      </c>
      <c r="M1286" s="44">
        <v>284</v>
      </c>
      <c r="N1286" s="118" cm="1">
        <f t="array" ref="N1286:W1286">(TRANSPOSE(MMULT(幕後結果!$AB$37:$AK$46, TRANSPOSE(N285:W285))))</f>
        <v>2.2448368404345254</v>
      </c>
      <c r="O1286" s="118">
        <v>0.38650408067959341</v>
      </c>
      <c r="P1286" s="118">
        <v>0.64585337525883069</v>
      </c>
      <c r="Q1286" s="118">
        <v>0.68969830501553808</v>
      </c>
      <c r="R1286" s="118">
        <v>2.1983989585728838</v>
      </c>
      <c r="S1286" s="118">
        <v>0.41249395485972523</v>
      </c>
      <c r="T1286" s="118">
        <v>1.8276148101349796</v>
      </c>
      <c r="U1286" s="118">
        <v>0.77635977928190658</v>
      </c>
      <c r="V1286" s="118">
        <v>1.8906735157005723</v>
      </c>
      <c r="W1286" s="43">
        <v>0.71361193641830423</v>
      </c>
    </row>
    <row r="1287" spans="1:23" ht="19">
      <c r="A1287" s="88">
        <v>285</v>
      </c>
      <c r="B1287" s="118">
        <v>0.30984893415127734</v>
      </c>
      <c r="C1287" s="118">
        <v>0.68198835858928342</v>
      </c>
      <c r="D1287" s="118">
        <v>0.67726621440782586</v>
      </c>
      <c r="E1287" s="118">
        <v>0.89037219992870331</v>
      </c>
      <c r="F1287" s="118">
        <v>0.20281378453366683</v>
      </c>
      <c r="G1287" s="118">
        <v>0.77220929653636428</v>
      </c>
      <c r="H1287" s="118">
        <v>0.89015752157473416</v>
      </c>
      <c r="I1287" s="118">
        <v>0.83896347405523031</v>
      </c>
      <c r="J1287" s="118">
        <v>0.24988654067243155</v>
      </c>
      <c r="K1287" s="51">
        <v>0.88721988315186096</v>
      </c>
      <c r="M1287" s="44">
        <v>285</v>
      </c>
      <c r="N1287" s="118" cm="1">
        <f t="array" ref="N1287:W1287">(TRANSPOSE(MMULT(幕後結果!$AB$37:$AK$46, TRANSPOSE(N286:W286))))</f>
        <v>-0.5141830525598553</v>
      </c>
      <c r="O1287" s="118">
        <v>1.3046157992157532</v>
      </c>
      <c r="P1287" s="118">
        <v>-0.37519882496740242</v>
      </c>
      <c r="Q1287" s="118">
        <v>-1.1140125799658618E-2</v>
      </c>
      <c r="R1287" s="118">
        <v>0.1753172320319388</v>
      </c>
      <c r="S1287" s="118">
        <v>0.72454163370737668</v>
      </c>
      <c r="T1287" s="118">
        <v>7.5167497499493099E-2</v>
      </c>
      <c r="U1287" s="118">
        <v>-0.56569273883200477</v>
      </c>
      <c r="V1287" s="118">
        <v>9.8782299903268977E-2</v>
      </c>
      <c r="W1287" s="43">
        <v>-0.70257135830837436</v>
      </c>
    </row>
    <row r="1288" spans="1:23" ht="19">
      <c r="A1288" s="88">
        <v>286</v>
      </c>
      <c r="B1288" s="118">
        <v>0.7452403346410521</v>
      </c>
      <c r="C1288" s="118">
        <v>0.18066890300693372</v>
      </c>
      <c r="D1288" s="118">
        <v>0.29211624219241195</v>
      </c>
      <c r="E1288" s="118">
        <v>0.73534582368549217</v>
      </c>
      <c r="F1288" s="118">
        <v>0.64379054533728963</v>
      </c>
      <c r="G1288" s="118">
        <v>0.60947049970946332</v>
      </c>
      <c r="H1288" s="118">
        <v>0.83844338677360342</v>
      </c>
      <c r="I1288" s="118">
        <v>0.20358654894514872</v>
      </c>
      <c r="J1288" s="118">
        <v>0.37345454123623223</v>
      </c>
      <c r="K1288" s="51">
        <v>0.52048226444951062</v>
      </c>
      <c r="M1288" s="44">
        <v>286</v>
      </c>
      <c r="N1288" s="118" cm="1">
        <f t="array" ref="N1288:W1288">(TRANSPOSE(MMULT(幕後結果!$AB$37:$AK$46, TRANSPOSE(N287:W287))))</f>
        <v>-0.5371636254408807</v>
      </c>
      <c r="O1288" s="118">
        <v>0.39296813847644152</v>
      </c>
      <c r="P1288" s="118">
        <v>-2.3827747376547643</v>
      </c>
      <c r="Q1288" s="118">
        <v>-1.5614696148893727</v>
      </c>
      <c r="R1288" s="118">
        <v>0.25053407640576364</v>
      </c>
      <c r="S1288" s="118">
        <v>0.85930299952200195</v>
      </c>
      <c r="T1288" s="118">
        <v>-2.0655173393954231</v>
      </c>
      <c r="U1288" s="118">
        <v>0.71925036152191113</v>
      </c>
      <c r="V1288" s="118">
        <v>-1.5969354968276734</v>
      </c>
      <c r="W1288" s="43">
        <v>-0.10478253519811831</v>
      </c>
    </row>
    <row r="1289" spans="1:23" ht="19">
      <c r="A1289" s="88">
        <v>287</v>
      </c>
      <c r="B1289" s="118">
        <v>5.0170796822801123E-2</v>
      </c>
      <c r="C1289" s="118">
        <v>0.101343967456196</v>
      </c>
      <c r="D1289" s="118">
        <v>0.344046268855146</v>
      </c>
      <c r="E1289" s="118">
        <v>0.86067609185408367</v>
      </c>
      <c r="F1289" s="118">
        <v>0.53808332528086544</v>
      </c>
      <c r="G1289" s="118">
        <v>0.3379118186523391</v>
      </c>
      <c r="H1289" s="118">
        <v>0.77591886707547064</v>
      </c>
      <c r="I1289" s="118">
        <v>0.35365549528646256</v>
      </c>
      <c r="J1289" s="118">
        <v>0.46266068260120852</v>
      </c>
      <c r="K1289" s="51">
        <v>0.37464393715208466</v>
      </c>
      <c r="M1289" s="44">
        <v>287</v>
      </c>
      <c r="N1289" s="118" cm="1">
        <f t="array" ref="N1289:W1289">(TRANSPOSE(MMULT(幕後結果!$AB$37:$AK$46, TRANSPOSE(N288:W288))))</f>
        <v>0.50464025844513949</v>
      </c>
      <c r="O1289" s="118">
        <v>1.3745962381726295</v>
      </c>
      <c r="P1289" s="118">
        <v>4.1909280919504605E-2</v>
      </c>
      <c r="Q1289" s="118">
        <v>-0.29173904595919992</v>
      </c>
      <c r="R1289" s="118">
        <v>0.16617665137139292</v>
      </c>
      <c r="S1289" s="118">
        <v>-0.17529251897263867</v>
      </c>
      <c r="T1289" s="118">
        <v>-0.36370345385735625</v>
      </c>
      <c r="U1289" s="118">
        <v>1.2749544740832399</v>
      </c>
      <c r="V1289" s="118">
        <v>1.9022521463133157</v>
      </c>
      <c r="W1289" s="43">
        <v>2.5356178224983386</v>
      </c>
    </row>
    <row r="1290" spans="1:23" ht="19">
      <c r="A1290" s="88">
        <v>288</v>
      </c>
      <c r="B1290" s="118">
        <v>0.11215995630417663</v>
      </c>
      <c r="C1290" s="118">
        <v>0.98789116451812875</v>
      </c>
      <c r="D1290" s="118">
        <v>0.19342553616158864</v>
      </c>
      <c r="E1290" s="118">
        <v>0.7762343022416065</v>
      </c>
      <c r="F1290" s="118">
        <v>0.7437131575172633</v>
      </c>
      <c r="G1290" s="118">
        <v>0.12116780804812133</v>
      </c>
      <c r="H1290" s="118">
        <v>0.53163947886853413</v>
      </c>
      <c r="I1290" s="118">
        <v>0.82707312340270067</v>
      </c>
      <c r="J1290" s="118">
        <v>0.72242060569860911</v>
      </c>
      <c r="K1290" s="51">
        <v>0.52621036044151337</v>
      </c>
      <c r="M1290" s="44">
        <v>288</v>
      </c>
      <c r="N1290" s="118" cm="1">
        <f t="array" ref="N1290:W1290">(TRANSPOSE(MMULT(幕後結果!$AB$37:$AK$46, TRANSPOSE(N289:W289))))</f>
        <v>0.72804422324687634</v>
      </c>
      <c r="O1290" s="118">
        <v>0.47078347611111143</v>
      </c>
      <c r="P1290" s="118">
        <v>0.85465500693700558</v>
      </c>
      <c r="Q1290" s="118">
        <v>3.1052486910491521</v>
      </c>
      <c r="R1290" s="118">
        <v>0.15621013096054373</v>
      </c>
      <c r="S1290" s="118">
        <v>1.5746245099125584</v>
      </c>
      <c r="T1290" s="118">
        <v>-1.3458477133355506</v>
      </c>
      <c r="U1290" s="118">
        <v>0.31328966186074975</v>
      </c>
      <c r="V1290" s="118">
        <v>0.25277884486882074</v>
      </c>
      <c r="W1290" s="43">
        <v>9.198262468586571E-4</v>
      </c>
    </row>
    <row r="1291" spans="1:23" ht="19">
      <c r="A1291" s="88">
        <v>289</v>
      </c>
      <c r="B1291" s="118">
        <v>0.37325941249486672</v>
      </c>
      <c r="C1291" s="118">
        <v>0.44388479602807096</v>
      </c>
      <c r="D1291" s="118">
        <v>0.34568813832262157</v>
      </c>
      <c r="E1291" s="118">
        <v>0.33351141631444325</v>
      </c>
      <c r="F1291" s="118">
        <v>0.39482780372654491</v>
      </c>
      <c r="G1291" s="118">
        <v>0.84317745842482794</v>
      </c>
      <c r="H1291" s="118">
        <v>0.9824814265330104</v>
      </c>
      <c r="I1291" s="118">
        <v>0.68073081632415078</v>
      </c>
      <c r="J1291" s="118">
        <v>0.74157777774675049</v>
      </c>
      <c r="K1291" s="51">
        <v>0.46799794931124006</v>
      </c>
      <c r="M1291" s="44">
        <v>289</v>
      </c>
      <c r="N1291" s="118" cm="1">
        <f t="array" ref="N1291:W1291">(TRANSPOSE(MMULT(幕後結果!$AB$37:$AK$46, TRANSPOSE(N290:W290))))</f>
        <v>4.0471545330751066</v>
      </c>
      <c r="O1291" s="118">
        <v>-2.2386858757351553</v>
      </c>
      <c r="P1291" s="118">
        <v>2.4318028911505927</v>
      </c>
      <c r="Q1291" s="118">
        <v>0.38146714532335602</v>
      </c>
      <c r="R1291" s="118">
        <v>2.7232917055751358</v>
      </c>
      <c r="S1291" s="118">
        <v>-0.4374626887729457</v>
      </c>
      <c r="T1291" s="118">
        <v>-0.63946302149823819</v>
      </c>
      <c r="U1291" s="118">
        <v>-8.3200001036337068E-3</v>
      </c>
      <c r="V1291" s="118">
        <v>2.7573867982767029</v>
      </c>
      <c r="W1291" s="43">
        <v>1.2844547231281767</v>
      </c>
    </row>
    <row r="1292" spans="1:23" ht="19">
      <c r="A1292" s="88">
        <v>290</v>
      </c>
      <c r="B1292" s="118">
        <v>0.57324170231473759</v>
      </c>
      <c r="C1292" s="118">
        <v>0.51506664763115872</v>
      </c>
      <c r="D1292" s="118">
        <v>0.92368969208054574</v>
      </c>
      <c r="E1292" s="118">
        <v>0.93786353440532211</v>
      </c>
      <c r="F1292" s="118">
        <v>0.96359091631772809</v>
      </c>
      <c r="G1292" s="118">
        <v>0.30538971979480789</v>
      </c>
      <c r="H1292" s="118">
        <v>0.24090667117350217</v>
      </c>
      <c r="I1292" s="118">
        <v>0.45210901981554463</v>
      </c>
      <c r="J1292" s="118">
        <v>0.75587242453181491</v>
      </c>
      <c r="K1292" s="51">
        <v>0.5931409019901952</v>
      </c>
      <c r="M1292" s="44">
        <v>290</v>
      </c>
      <c r="N1292" s="118" cm="1">
        <f t="array" ref="N1292:W1292">(TRANSPOSE(MMULT(幕後結果!$AB$37:$AK$46, TRANSPOSE(N291:W291))))</f>
        <v>1.4713974183891201</v>
      </c>
      <c r="O1292" s="118">
        <v>0.40179487843093697</v>
      </c>
      <c r="P1292" s="118">
        <v>1.7231797744243709</v>
      </c>
      <c r="Q1292" s="118">
        <v>-5.8021820452048067E-2</v>
      </c>
      <c r="R1292" s="118">
        <v>1.0040518618847329</v>
      </c>
      <c r="S1292" s="118">
        <v>1.0852175468651475</v>
      </c>
      <c r="T1292" s="118">
        <v>2.0264473801754397</v>
      </c>
      <c r="U1292" s="118">
        <v>1.4734197122386266</v>
      </c>
      <c r="V1292" s="118">
        <v>1.540458818929243</v>
      </c>
      <c r="W1292" s="43">
        <v>0.69932597633634563</v>
      </c>
    </row>
    <row r="1293" spans="1:23" ht="19">
      <c r="A1293" s="88">
        <v>291</v>
      </c>
      <c r="B1293" s="118">
        <v>0.78276215234985291</v>
      </c>
      <c r="C1293" s="118">
        <v>0.84572280738847261</v>
      </c>
      <c r="D1293" s="118">
        <v>0.67916935376066001</v>
      </c>
      <c r="E1293" s="118">
        <v>0.65205412440481858</v>
      </c>
      <c r="F1293" s="118">
        <v>0.87504537271431881</v>
      </c>
      <c r="G1293" s="118">
        <v>0.15972298527959672</v>
      </c>
      <c r="H1293" s="118">
        <v>0.62285298548574675</v>
      </c>
      <c r="I1293" s="118">
        <v>0.68823361728442944</v>
      </c>
      <c r="J1293" s="118">
        <v>0.83360290041595952</v>
      </c>
      <c r="K1293" s="51">
        <v>0.82469221577175045</v>
      </c>
      <c r="M1293" s="44">
        <v>291</v>
      </c>
      <c r="N1293" s="118" cm="1">
        <f t="array" ref="N1293:W1293">(TRANSPOSE(MMULT(幕後結果!$AB$37:$AK$46, TRANSPOSE(N292:W292))))</f>
        <v>0.20074460240969055</v>
      </c>
      <c r="O1293" s="118">
        <v>-0.21219797220923919</v>
      </c>
      <c r="P1293" s="118">
        <v>-1.66102167526995</v>
      </c>
      <c r="Q1293" s="118">
        <v>-0.61195128860278181</v>
      </c>
      <c r="R1293" s="118">
        <v>-0.49386888668043255</v>
      </c>
      <c r="S1293" s="118">
        <v>0.29370315460212665</v>
      </c>
      <c r="T1293" s="118">
        <v>-0.88316870652304524</v>
      </c>
      <c r="U1293" s="118">
        <v>5.728163361334461E-2</v>
      </c>
      <c r="V1293" s="118">
        <v>1.5438052612439266</v>
      </c>
      <c r="W1293" s="43">
        <v>1.214699411605547</v>
      </c>
    </row>
    <row r="1294" spans="1:23" ht="19">
      <c r="A1294" s="88">
        <v>292</v>
      </c>
      <c r="B1294" s="118">
        <v>0.70384321106220393</v>
      </c>
      <c r="C1294" s="118">
        <v>0.36288728905437839</v>
      </c>
      <c r="D1294" s="118">
        <v>0.22575158246932014</v>
      </c>
      <c r="E1294" s="118">
        <v>0.4373452849927435</v>
      </c>
      <c r="F1294" s="118">
        <v>0.90443528917509619</v>
      </c>
      <c r="G1294" s="118">
        <v>0.94849338327632582</v>
      </c>
      <c r="H1294" s="118">
        <v>0.77170251243357479</v>
      </c>
      <c r="I1294" s="118">
        <v>0.98384529074746929</v>
      </c>
      <c r="J1294" s="118">
        <v>0.20570347682185108</v>
      </c>
      <c r="K1294" s="51">
        <v>0.81045268538519499</v>
      </c>
      <c r="M1294" s="44">
        <v>292</v>
      </c>
      <c r="N1294" s="118" cm="1">
        <f t="array" ref="N1294:W1294">(TRANSPOSE(MMULT(幕後結果!$AB$37:$AK$46, TRANSPOSE(N293:W293))))</f>
        <v>8.3326299494412934E-2</v>
      </c>
      <c r="O1294" s="118">
        <v>-0.35654718202835145</v>
      </c>
      <c r="P1294" s="118">
        <v>-0.24447649017407191</v>
      </c>
      <c r="Q1294" s="118">
        <v>-0.46736267152123573</v>
      </c>
      <c r="R1294" s="118">
        <v>-7.9856966912933758E-2</v>
      </c>
      <c r="S1294" s="118">
        <v>1.5710543448915939</v>
      </c>
      <c r="T1294" s="118">
        <v>0.55721708521394964</v>
      </c>
      <c r="U1294" s="118">
        <v>0.66548294584497081</v>
      </c>
      <c r="V1294" s="118">
        <v>0.21384965684456012</v>
      </c>
      <c r="W1294" s="43">
        <v>-0.21001014694563302</v>
      </c>
    </row>
    <row r="1295" spans="1:23" ht="19">
      <c r="A1295" s="88">
        <v>293</v>
      </c>
      <c r="B1295" s="118">
        <v>0.11230796987280955</v>
      </c>
      <c r="C1295" s="118">
        <v>0.25424002338647078</v>
      </c>
      <c r="D1295" s="118">
        <v>0.45719688559452076</v>
      </c>
      <c r="E1295" s="118">
        <v>0.47496349822266914</v>
      </c>
      <c r="F1295" s="118">
        <v>0.81054828246890498</v>
      </c>
      <c r="G1295" s="118">
        <v>2.3427699578483896E-2</v>
      </c>
      <c r="H1295" s="118">
        <v>0.80412414816691635</v>
      </c>
      <c r="I1295" s="118">
        <v>0.79067414799778346</v>
      </c>
      <c r="J1295" s="118">
        <v>0.77624793376633727</v>
      </c>
      <c r="K1295" s="51">
        <v>7.0258419194768162E-2</v>
      </c>
      <c r="M1295" s="44">
        <v>293</v>
      </c>
      <c r="N1295" s="118" cm="1">
        <f t="array" ref="N1295:W1295">(TRANSPOSE(MMULT(幕後結果!$AB$37:$AK$46, TRANSPOSE(N294:W294))))</f>
        <v>3.7841137554490714E-2</v>
      </c>
      <c r="O1295" s="118">
        <v>-0.12663029146973084</v>
      </c>
      <c r="P1295" s="118">
        <v>5.1787143475947933E-3</v>
      </c>
      <c r="Q1295" s="118">
        <v>0.80541036723352744</v>
      </c>
      <c r="R1295" s="118">
        <v>0.58357306425098709</v>
      </c>
      <c r="S1295" s="118">
        <v>2.4705501247252459E-3</v>
      </c>
      <c r="T1295" s="118">
        <v>2.1715803613910101</v>
      </c>
      <c r="U1295" s="118">
        <v>0.35505660130815775</v>
      </c>
      <c r="V1295" s="118">
        <v>9.9653966975854824E-2</v>
      </c>
      <c r="W1295" s="43">
        <v>7.2253740491261265E-3</v>
      </c>
    </row>
    <row r="1296" spans="1:23" ht="19">
      <c r="A1296" s="88">
        <v>294</v>
      </c>
      <c r="B1296" s="118">
        <v>0.13284230028738531</v>
      </c>
      <c r="C1296" s="118">
        <v>0.30911132482365145</v>
      </c>
      <c r="D1296" s="118">
        <v>0.30215614255454004</v>
      </c>
      <c r="E1296" s="118">
        <v>0.79944703907146164</v>
      </c>
      <c r="F1296" s="118">
        <v>0.75220945009032758</v>
      </c>
      <c r="G1296" s="118">
        <v>7.4877530720587782E-2</v>
      </c>
      <c r="H1296" s="118">
        <v>0.96259769699164477</v>
      </c>
      <c r="I1296" s="118">
        <v>0.51247456126735869</v>
      </c>
      <c r="J1296" s="118">
        <v>0.85346044263502097</v>
      </c>
      <c r="K1296" s="51">
        <v>0.2564714962654151</v>
      </c>
      <c r="M1296" s="44">
        <v>294</v>
      </c>
      <c r="N1296" s="118" cm="1">
        <f t="array" ref="N1296:W1296">(TRANSPOSE(MMULT(幕後結果!$AB$37:$AK$46, TRANSPOSE(N295:W295))))</f>
        <v>0.3230342835987805</v>
      </c>
      <c r="O1296" s="118">
        <v>-0.88874578363728896</v>
      </c>
      <c r="P1296" s="118">
        <v>-0.91399024322489697</v>
      </c>
      <c r="Q1296" s="118">
        <v>-0.16734556863487818</v>
      </c>
      <c r="R1296" s="118">
        <v>-9.1620994939831057E-2</v>
      </c>
      <c r="S1296" s="118">
        <v>-1.0917810422448531</v>
      </c>
      <c r="T1296" s="118">
        <v>2.4854278650578959E-2</v>
      </c>
      <c r="U1296" s="118">
        <v>-0.92907348877125551</v>
      </c>
      <c r="V1296" s="118">
        <v>-0.79404355627868117</v>
      </c>
      <c r="W1296" s="43">
        <v>-0.87402320723596871</v>
      </c>
    </row>
    <row r="1297" spans="1:23" ht="19">
      <c r="A1297" s="88">
        <v>295</v>
      </c>
      <c r="B1297" s="118">
        <v>0.93198029554478201</v>
      </c>
      <c r="C1297" s="118">
        <v>0.6914623282521517</v>
      </c>
      <c r="D1297" s="118">
        <v>0.34220431953163155</v>
      </c>
      <c r="E1297" s="118">
        <v>0.55435545355263249</v>
      </c>
      <c r="F1297" s="118">
        <v>5.3100138780744599E-2</v>
      </c>
      <c r="G1297" s="118">
        <v>0.53429957778188086</v>
      </c>
      <c r="H1297" s="118">
        <v>0.73191254652364557</v>
      </c>
      <c r="I1297" s="118">
        <v>0.90725671019251708</v>
      </c>
      <c r="J1297" s="118">
        <v>0.85276096170957483</v>
      </c>
      <c r="K1297" s="51">
        <v>2.175117540406446E-2</v>
      </c>
      <c r="M1297" s="44">
        <v>295</v>
      </c>
      <c r="N1297" s="118" cm="1">
        <f t="array" ref="N1297:W1297">(TRANSPOSE(MMULT(幕後結果!$AB$37:$AK$46, TRANSPOSE(N296:W296))))</f>
        <v>1.6556966011734078</v>
      </c>
      <c r="O1297" s="118">
        <v>0.26289357565393251</v>
      </c>
      <c r="P1297" s="118">
        <v>0.6068952986778664</v>
      </c>
      <c r="Q1297" s="118">
        <v>-0.48464476604747514</v>
      </c>
      <c r="R1297" s="118">
        <v>0.115155050765477</v>
      </c>
      <c r="S1297" s="118">
        <v>-5.030724708718172E-2</v>
      </c>
      <c r="T1297" s="118">
        <v>1.6110579070370878</v>
      </c>
      <c r="U1297" s="118">
        <v>-0.82684693851721514</v>
      </c>
      <c r="V1297" s="118">
        <v>-0.97091670846474742</v>
      </c>
      <c r="W1297" s="43">
        <v>-0.80878894177119576</v>
      </c>
    </row>
    <row r="1298" spans="1:23" ht="19">
      <c r="A1298" s="88">
        <v>296</v>
      </c>
      <c r="B1298" s="118">
        <v>0.82880896921153258</v>
      </c>
      <c r="C1298" s="118">
        <v>0.85030383983702285</v>
      </c>
      <c r="D1298" s="118">
        <v>0.21352285418065309</v>
      </c>
      <c r="E1298" s="118">
        <v>0.32081463788470099</v>
      </c>
      <c r="F1298" s="118">
        <v>0.75108511754410023</v>
      </c>
      <c r="G1298" s="118">
        <v>0.47615526537035469</v>
      </c>
      <c r="H1298" s="118">
        <v>6.7439827995264823E-2</v>
      </c>
      <c r="I1298" s="118">
        <v>0.57498328162533063</v>
      </c>
      <c r="J1298" s="118">
        <v>0.70573166470996407</v>
      </c>
      <c r="K1298" s="51">
        <v>0.1666938927405377</v>
      </c>
      <c r="M1298" s="44">
        <v>296</v>
      </c>
      <c r="N1298" s="118" cm="1">
        <f t="array" ref="N1298:W1298">(TRANSPOSE(MMULT(幕後結果!$AB$37:$AK$46, TRANSPOSE(N297:W297))))</f>
        <v>1.0342490419310755</v>
      </c>
      <c r="O1298" s="118">
        <v>0.91834903789787448</v>
      </c>
      <c r="P1298" s="118">
        <v>-1.8699153737569638</v>
      </c>
      <c r="Q1298" s="118">
        <v>0.92815758063955234</v>
      </c>
      <c r="R1298" s="118">
        <v>0.28077710271667872</v>
      </c>
      <c r="S1298" s="118">
        <v>0.55563307855770083</v>
      </c>
      <c r="T1298" s="118">
        <v>-3.9770922234110273E-2</v>
      </c>
      <c r="U1298" s="118">
        <v>0.78114869419894983</v>
      </c>
      <c r="V1298" s="118">
        <v>0.20913942864625912</v>
      </c>
      <c r="W1298" s="43">
        <v>-1.9189623613343902</v>
      </c>
    </row>
    <row r="1299" spans="1:23" ht="19">
      <c r="A1299" s="88">
        <v>297</v>
      </c>
      <c r="B1299" s="118">
        <v>0.73042809030818279</v>
      </c>
      <c r="C1299" s="118">
        <v>0.754874304852867</v>
      </c>
      <c r="D1299" s="118">
        <v>0.71257060769421821</v>
      </c>
      <c r="E1299" s="118">
        <v>0.26255741873886196</v>
      </c>
      <c r="F1299" s="118">
        <v>0.70119554737657408</v>
      </c>
      <c r="G1299" s="118">
        <v>0.15506665072158143</v>
      </c>
      <c r="H1299" s="118">
        <v>0.32398687623394196</v>
      </c>
      <c r="I1299" s="118">
        <v>0.8441105775620068</v>
      </c>
      <c r="J1299" s="118">
        <v>0.58833290295378071</v>
      </c>
      <c r="K1299" s="51">
        <v>0.70036040409716249</v>
      </c>
      <c r="M1299" s="44">
        <v>297</v>
      </c>
      <c r="N1299" s="118" cm="1">
        <f t="array" ref="N1299:W1299">(TRANSPOSE(MMULT(幕後結果!$AB$37:$AK$46, TRANSPOSE(N298:W298))))</f>
        <v>4.3972164335443079E-3</v>
      </c>
      <c r="O1299" s="118">
        <v>-1.817657791666675</v>
      </c>
      <c r="P1299" s="118">
        <v>2.5450126787649974</v>
      </c>
      <c r="Q1299" s="118">
        <v>-1.3534591279155928</v>
      </c>
      <c r="R1299" s="118">
        <v>0.12507145357861443</v>
      </c>
      <c r="S1299" s="118">
        <v>0.5743420019330957</v>
      </c>
      <c r="T1299" s="118">
        <v>-0.79653993495718323</v>
      </c>
      <c r="U1299" s="118">
        <v>-0.60803999218725302</v>
      </c>
      <c r="V1299" s="118">
        <v>-0.43267212429025159</v>
      </c>
      <c r="W1299" s="43">
        <v>-0.14634155319907843</v>
      </c>
    </row>
    <row r="1300" spans="1:23" ht="19">
      <c r="A1300" s="88">
        <v>298</v>
      </c>
      <c r="B1300" s="118">
        <v>0.85773433774377916</v>
      </c>
      <c r="C1300" s="118">
        <v>0.72757785889125781</v>
      </c>
      <c r="D1300" s="118">
        <v>0.3697750482926847</v>
      </c>
      <c r="E1300" s="118">
        <v>0.95742680520589829</v>
      </c>
      <c r="F1300" s="118">
        <v>0.96868339802773096</v>
      </c>
      <c r="G1300" s="118">
        <v>0.40727492308297908</v>
      </c>
      <c r="H1300" s="118">
        <v>0.40509467711547376</v>
      </c>
      <c r="I1300" s="118">
        <v>7.7162504087409989E-2</v>
      </c>
      <c r="J1300" s="118">
        <v>0.83246218528183347</v>
      </c>
      <c r="K1300" s="51">
        <v>0.99012313291343412</v>
      </c>
      <c r="M1300" s="44">
        <v>298</v>
      </c>
      <c r="N1300" s="118" cm="1">
        <f t="array" ref="N1300:W1300">(TRANSPOSE(MMULT(幕後結果!$AB$37:$AK$46, TRANSPOSE(N299:W299))))</f>
        <v>-0.86856050572981303</v>
      </c>
      <c r="O1300" s="118">
        <v>-1.468911495967633</v>
      </c>
      <c r="P1300" s="118">
        <v>-1.6698906370810662</v>
      </c>
      <c r="Q1300" s="118">
        <v>1.7352681155169902</v>
      </c>
      <c r="R1300" s="118">
        <v>0.14487464097726521</v>
      </c>
      <c r="S1300" s="118">
        <v>-0.32615876830960311</v>
      </c>
      <c r="T1300" s="118">
        <v>0.17757291187264423</v>
      </c>
      <c r="U1300" s="118">
        <v>-0.25536824138990266</v>
      </c>
      <c r="V1300" s="118">
        <v>-0.73035981635008596</v>
      </c>
      <c r="W1300" s="43">
        <v>-1.4540664564844827</v>
      </c>
    </row>
    <row r="1301" spans="1:23" ht="19">
      <c r="A1301" s="88">
        <v>299</v>
      </c>
      <c r="B1301" s="118">
        <v>9.8867115146727746E-2</v>
      </c>
      <c r="C1301" s="118">
        <v>0.46029018355278239</v>
      </c>
      <c r="D1301" s="118">
        <v>0.39213354179731907</v>
      </c>
      <c r="E1301" s="118">
        <v>0.56085748685341996</v>
      </c>
      <c r="F1301" s="118">
        <v>0.67041767994817891</v>
      </c>
      <c r="G1301" s="118">
        <v>8.7049875381525199E-2</v>
      </c>
      <c r="H1301" s="118">
        <v>0.58256199270870734</v>
      </c>
      <c r="I1301" s="118">
        <v>0.17073654792157433</v>
      </c>
      <c r="J1301" s="118">
        <v>0.84601002916698387</v>
      </c>
      <c r="K1301" s="51">
        <v>0.26834128349519326</v>
      </c>
      <c r="M1301" s="44">
        <v>299</v>
      </c>
      <c r="N1301" s="118" cm="1">
        <f t="array" ref="N1301:W1301">(TRANSPOSE(MMULT(幕後結果!$AB$37:$AK$46, TRANSPOSE(N300:W300))))</f>
        <v>1.0677402279959256</v>
      </c>
      <c r="O1301" s="118">
        <v>-0.29712540226719847</v>
      </c>
      <c r="P1301" s="118">
        <v>-0.41631528390521744</v>
      </c>
      <c r="Q1301" s="118">
        <v>-1.3526314821551824</v>
      </c>
      <c r="R1301" s="118">
        <v>0.5715729511310168</v>
      </c>
      <c r="S1301" s="118">
        <v>-0.88213643300565792</v>
      </c>
      <c r="T1301" s="118">
        <v>1.2457655094257802</v>
      </c>
      <c r="U1301" s="118">
        <v>0.4165089662716151</v>
      </c>
      <c r="V1301" s="118">
        <v>9.9275107555991449E-2</v>
      </c>
      <c r="W1301" s="43">
        <v>0.1110473512137205</v>
      </c>
    </row>
    <row r="1302" spans="1:23" ht="19">
      <c r="A1302" s="88">
        <v>300</v>
      </c>
      <c r="B1302" s="118">
        <v>0.53529466727982111</v>
      </c>
      <c r="C1302" s="118">
        <v>0.59389616431098613</v>
      </c>
      <c r="D1302" s="118">
        <v>0.48072811647344382</v>
      </c>
      <c r="E1302" s="118">
        <v>0.51120509443354711</v>
      </c>
      <c r="F1302" s="118">
        <v>0.45019446489523762</v>
      </c>
      <c r="G1302" s="118">
        <v>0.87093207744709566</v>
      </c>
      <c r="H1302" s="118">
        <v>0.75190809835193195</v>
      </c>
      <c r="I1302" s="118">
        <v>0.73800902901900201</v>
      </c>
      <c r="J1302" s="118">
        <v>0.81107366674099279</v>
      </c>
      <c r="K1302" s="51">
        <v>0.42700567022884917</v>
      </c>
      <c r="M1302" s="44">
        <v>300</v>
      </c>
      <c r="N1302" s="118" cm="1">
        <f t="array" ref="N1302:W1302">(TRANSPOSE(MMULT(幕後結果!$AB$37:$AK$46, TRANSPOSE(N301:W301))))</f>
        <v>1.2645606642035692</v>
      </c>
      <c r="O1302" s="118">
        <v>-0.57644412026553504</v>
      </c>
      <c r="P1302" s="118">
        <v>1.03310399033403</v>
      </c>
      <c r="Q1302" s="118">
        <v>1.4323573173531838</v>
      </c>
      <c r="R1302" s="118">
        <v>0.64585880976679089</v>
      </c>
      <c r="S1302" s="118">
        <v>1.6622797304489176</v>
      </c>
      <c r="T1302" s="118">
        <v>1.2758450216144555</v>
      </c>
      <c r="U1302" s="118">
        <v>1.1787967586665187</v>
      </c>
      <c r="V1302" s="118">
        <v>1.5374271047403971</v>
      </c>
      <c r="W1302" s="43">
        <v>1.6199730646145545</v>
      </c>
    </row>
    <row r="1303" spans="1:23" ht="19">
      <c r="A1303" s="88">
        <v>301</v>
      </c>
      <c r="B1303" s="118">
        <v>0.42152962270419514</v>
      </c>
      <c r="C1303" s="118">
        <v>0.8857049745909169</v>
      </c>
      <c r="D1303" s="118">
        <v>0.98640545243022282</v>
      </c>
      <c r="E1303" s="118">
        <v>7.9491833827917135E-2</v>
      </c>
      <c r="F1303" s="118">
        <v>0.33831594600200399</v>
      </c>
      <c r="G1303" s="118">
        <v>0.16800238486519414</v>
      </c>
      <c r="H1303" s="118">
        <v>0.6561186272309989</v>
      </c>
      <c r="I1303" s="118">
        <v>0.81314176151550299</v>
      </c>
      <c r="J1303" s="118">
        <v>3.5369262724802564E-2</v>
      </c>
      <c r="K1303" s="51">
        <v>9.9894663460371014E-2</v>
      </c>
      <c r="M1303" s="44">
        <v>301</v>
      </c>
      <c r="N1303" s="118" cm="1">
        <f t="array" ref="N1303:W1303">(TRANSPOSE(MMULT(幕後結果!$AB$37:$AK$46, TRANSPOSE(N302:W302))))</f>
        <v>-4.3365094135740891E-2</v>
      </c>
      <c r="O1303" s="118">
        <v>-0.15953588720220424</v>
      </c>
      <c r="P1303" s="118">
        <v>-0.88318929807759505</v>
      </c>
      <c r="Q1303" s="118">
        <v>0.58032308474581806</v>
      </c>
      <c r="R1303" s="118">
        <v>-0.94073906468523361</v>
      </c>
      <c r="S1303" s="118">
        <v>-0.55505853917391135</v>
      </c>
      <c r="T1303" s="118">
        <v>-0.73060245265445134</v>
      </c>
      <c r="U1303" s="118">
        <v>-7.4850619321894851E-2</v>
      </c>
      <c r="V1303" s="118">
        <v>-0.75015326196639376</v>
      </c>
      <c r="W1303" s="43">
        <v>-1.1545534991582105</v>
      </c>
    </row>
    <row r="1304" spans="1:23" ht="19">
      <c r="A1304" s="88">
        <v>302</v>
      </c>
      <c r="B1304" s="118">
        <v>0.39152341082261111</v>
      </c>
      <c r="C1304" s="118">
        <v>0.47184293679679401</v>
      </c>
      <c r="D1304" s="118">
        <v>0.12680447502979075</v>
      </c>
      <c r="E1304" s="118">
        <v>0.4330310084191753</v>
      </c>
      <c r="F1304" s="118">
        <v>9.3402248095880491E-2</v>
      </c>
      <c r="G1304" s="118">
        <v>8.2398706850791426E-2</v>
      </c>
      <c r="H1304" s="118">
        <v>0.10713599687035336</v>
      </c>
      <c r="I1304" s="118">
        <v>0.76923610124931829</v>
      </c>
      <c r="J1304" s="118">
        <v>0.822404760284694</v>
      </c>
      <c r="K1304" s="51">
        <v>0.31434306522366118</v>
      </c>
      <c r="M1304" s="44">
        <v>302</v>
      </c>
      <c r="N1304" s="118" cm="1">
        <f t="array" ref="N1304:W1304">(TRANSPOSE(MMULT(幕後結果!$AB$37:$AK$46, TRANSPOSE(N303:W303))))</f>
        <v>-0.52116486614137747</v>
      </c>
      <c r="O1304" s="118">
        <v>3.112964506482338E-2</v>
      </c>
      <c r="P1304" s="118">
        <v>-0.2460202671702979</v>
      </c>
      <c r="Q1304" s="118">
        <v>0.5939171516167705</v>
      </c>
      <c r="R1304" s="118">
        <v>-1.9185330301797514</v>
      </c>
      <c r="S1304" s="118">
        <v>0.90624547447330617</v>
      </c>
      <c r="T1304" s="118">
        <v>0.25551146393000812</v>
      </c>
      <c r="U1304" s="118">
        <v>0.86125783926963084</v>
      </c>
      <c r="V1304" s="118">
        <v>1.4884835310040994</v>
      </c>
      <c r="W1304" s="43">
        <v>1.3478052815491455</v>
      </c>
    </row>
    <row r="1305" spans="1:23" ht="19">
      <c r="A1305" s="88">
        <v>303</v>
      </c>
      <c r="B1305" s="118">
        <v>0.78086504965685188</v>
      </c>
      <c r="C1305" s="118">
        <v>5.9944007273592836E-2</v>
      </c>
      <c r="D1305" s="118">
        <v>0.25448493743465805</v>
      </c>
      <c r="E1305" s="118">
        <v>0.15345959227507189</v>
      </c>
      <c r="F1305" s="118">
        <v>4.7386370009564915E-2</v>
      </c>
      <c r="G1305" s="118">
        <v>0.73179995736709813</v>
      </c>
      <c r="H1305" s="118">
        <v>0.21718767628174973</v>
      </c>
      <c r="I1305" s="118">
        <v>9.1227984031739151E-2</v>
      </c>
      <c r="J1305" s="118">
        <v>0.35829527728201072</v>
      </c>
      <c r="K1305" s="51">
        <v>0.98797039064576886</v>
      </c>
      <c r="M1305" s="44">
        <v>303</v>
      </c>
      <c r="N1305" s="118" cm="1">
        <f t="array" ref="N1305:W1305">(TRANSPOSE(MMULT(幕後結果!$AB$37:$AK$46, TRANSPOSE(N304:W304))))</f>
        <v>0.14278021863363569</v>
      </c>
      <c r="O1305" s="118">
        <v>-0.61524629557276245</v>
      </c>
      <c r="P1305" s="118">
        <v>4.5876593735313297E-2</v>
      </c>
      <c r="Q1305" s="118">
        <v>-0.94233858496123879</v>
      </c>
      <c r="R1305" s="118">
        <v>6.5206040787610817E-2</v>
      </c>
      <c r="S1305" s="118">
        <v>-0.59001214415388148</v>
      </c>
      <c r="T1305" s="118">
        <v>1.0786488916988859</v>
      </c>
      <c r="U1305" s="118">
        <v>-0.81278495388889604</v>
      </c>
      <c r="V1305" s="118">
        <v>-0.18190123017527063</v>
      </c>
      <c r="W1305" s="43">
        <v>-0.66891420999542339</v>
      </c>
    </row>
    <row r="1306" spans="1:23" ht="19">
      <c r="A1306" s="88">
        <v>304</v>
      </c>
      <c r="B1306" s="118">
        <v>0.39315798388611478</v>
      </c>
      <c r="C1306" s="118">
        <v>0.88160980391143728</v>
      </c>
      <c r="D1306" s="118">
        <v>0.87373732228738787</v>
      </c>
      <c r="E1306" s="118">
        <v>0.19692983136994791</v>
      </c>
      <c r="F1306" s="118">
        <v>0.52688454958315489</v>
      </c>
      <c r="G1306" s="118">
        <v>0.5621296294753555</v>
      </c>
      <c r="H1306" s="118">
        <v>0.12016730306064227</v>
      </c>
      <c r="I1306" s="118">
        <v>0.20561672793639096</v>
      </c>
      <c r="J1306" s="118">
        <v>0.38025483200261978</v>
      </c>
      <c r="K1306" s="51">
        <v>0.90541941619864352</v>
      </c>
      <c r="M1306" s="44">
        <v>304</v>
      </c>
      <c r="N1306" s="118" cm="1">
        <f t="array" ref="N1306:W1306">(TRANSPOSE(MMULT(幕後結果!$AB$37:$AK$46, TRANSPOSE(N305:W305))))</f>
        <v>0.91347801829149711</v>
      </c>
      <c r="O1306" s="118">
        <v>0.78334582387561991</v>
      </c>
      <c r="P1306" s="118">
        <v>0.98422659492480835</v>
      </c>
      <c r="Q1306" s="118">
        <v>-0.73345770638225649</v>
      </c>
      <c r="R1306" s="118">
        <v>-0.43853674693510825</v>
      </c>
      <c r="S1306" s="118">
        <v>-1.7346327227515408</v>
      </c>
      <c r="T1306" s="118">
        <v>0.34310491133915988</v>
      </c>
      <c r="U1306" s="118">
        <v>-0.82308248032374542</v>
      </c>
      <c r="V1306" s="118">
        <v>-0.52696261355890517</v>
      </c>
      <c r="W1306" s="43">
        <v>-8.7989401623001118E-2</v>
      </c>
    </row>
    <row r="1307" spans="1:23" ht="19">
      <c r="A1307" s="88">
        <v>305</v>
      </c>
      <c r="B1307" s="118">
        <v>0.37629866473818741</v>
      </c>
      <c r="C1307" s="118">
        <v>0.48969348274137947</v>
      </c>
      <c r="D1307" s="118">
        <v>0.78106502317282578</v>
      </c>
      <c r="E1307" s="118">
        <v>0.8248382131498091</v>
      </c>
      <c r="F1307" s="118">
        <v>0.16509921023975838</v>
      </c>
      <c r="G1307" s="118">
        <v>0.28999533387348086</v>
      </c>
      <c r="H1307" s="118">
        <v>2.0213234866519603E-3</v>
      </c>
      <c r="I1307" s="118">
        <v>0.83024854690547323</v>
      </c>
      <c r="J1307" s="118">
        <v>0.72402671207806502</v>
      </c>
      <c r="K1307" s="51">
        <v>0.419603824862256</v>
      </c>
      <c r="M1307" s="44">
        <v>305</v>
      </c>
      <c r="N1307" s="118" cm="1">
        <f t="array" ref="N1307:W1307">(TRANSPOSE(MMULT(幕後結果!$AB$37:$AK$46, TRANSPOSE(N306:W306))))</f>
        <v>-0.85884151860929669</v>
      </c>
      <c r="O1307" s="118">
        <v>-1.5227176914655716</v>
      </c>
      <c r="P1307" s="118">
        <v>0.75989796247692343</v>
      </c>
      <c r="Q1307" s="118">
        <v>1.2682602510325875</v>
      </c>
      <c r="R1307" s="118">
        <v>-1.6054644797200583</v>
      </c>
      <c r="S1307" s="118">
        <v>0.86972582224556771</v>
      </c>
      <c r="T1307" s="118">
        <v>-0.29220597753550648</v>
      </c>
      <c r="U1307" s="118">
        <v>-0.49091003911762315</v>
      </c>
      <c r="V1307" s="118">
        <v>-0.24076372028549953</v>
      </c>
      <c r="W1307" s="43">
        <v>1.2240132821016303</v>
      </c>
    </row>
    <row r="1308" spans="1:23" ht="19">
      <c r="A1308" s="88">
        <v>306</v>
      </c>
      <c r="B1308" s="118">
        <v>0.73236680455145864</v>
      </c>
      <c r="C1308" s="118">
        <v>0.56330889404754414</v>
      </c>
      <c r="D1308" s="118">
        <v>0.75553164903591141</v>
      </c>
      <c r="E1308" s="118">
        <v>0.6780120916239063</v>
      </c>
      <c r="F1308" s="118">
        <v>0.27508831466452754</v>
      </c>
      <c r="G1308" s="118">
        <v>0.57170467609396369</v>
      </c>
      <c r="H1308" s="118">
        <v>0.38787135841419218</v>
      </c>
      <c r="I1308" s="118">
        <v>0.44198015042758554</v>
      </c>
      <c r="J1308" s="118">
        <v>0.87428070909930455</v>
      </c>
      <c r="K1308" s="51">
        <v>0.31201371974866188</v>
      </c>
      <c r="M1308" s="44">
        <v>306</v>
      </c>
      <c r="N1308" s="118" cm="1">
        <f t="array" ref="N1308:W1308">(TRANSPOSE(MMULT(幕後結果!$AB$37:$AK$46, TRANSPOSE(N307:W307))))</f>
        <v>-0.19659293305713541</v>
      </c>
      <c r="O1308" s="118">
        <v>-9.6833710329529352E-2</v>
      </c>
      <c r="P1308" s="118">
        <v>-1.7996543939208596</v>
      </c>
      <c r="Q1308" s="118">
        <v>-1.1265201542168823</v>
      </c>
      <c r="R1308" s="118">
        <v>0.25994688446841174</v>
      </c>
      <c r="S1308" s="118">
        <v>-0.73346156026156906</v>
      </c>
      <c r="T1308" s="118">
        <v>-0.63313378726558855</v>
      </c>
      <c r="U1308" s="118">
        <v>-0.22386946150211429</v>
      </c>
      <c r="V1308" s="118">
        <v>-5.9553153140937676E-2</v>
      </c>
      <c r="W1308" s="43">
        <v>-2.3335323971347188E-2</v>
      </c>
    </row>
    <row r="1309" spans="1:23" ht="19">
      <c r="A1309" s="88">
        <v>307</v>
      </c>
      <c r="B1309" s="118">
        <v>0.19122210233200643</v>
      </c>
      <c r="C1309" s="118">
        <v>0.38668147526624597</v>
      </c>
      <c r="D1309" s="118">
        <v>0.79653387505452322</v>
      </c>
      <c r="E1309" s="118">
        <v>0.64205226207877719</v>
      </c>
      <c r="F1309" s="118">
        <v>0.74268115262121004</v>
      </c>
      <c r="G1309" s="118">
        <v>0.54682920623084263</v>
      </c>
      <c r="H1309" s="118">
        <v>0.17410062575595697</v>
      </c>
      <c r="I1309" s="118">
        <v>0.34968913130261647</v>
      </c>
      <c r="J1309" s="118">
        <v>0.87436362114629218</v>
      </c>
      <c r="K1309" s="51">
        <v>0.13086554470147749</v>
      </c>
      <c r="M1309" s="44">
        <v>307</v>
      </c>
      <c r="N1309" s="118" cm="1">
        <f t="array" ref="N1309:W1309">(TRANSPOSE(MMULT(幕後結果!$AB$37:$AK$46, TRANSPOSE(N308:W308))))</f>
        <v>0.91009469963171996</v>
      </c>
      <c r="O1309" s="118">
        <v>1.582773033557098</v>
      </c>
      <c r="P1309" s="118">
        <v>1.8774664535968117</v>
      </c>
      <c r="Q1309" s="118">
        <v>2.7276684886457994</v>
      </c>
      <c r="R1309" s="118">
        <v>1.6214975594765897</v>
      </c>
      <c r="S1309" s="118">
        <v>2.4305224649888286</v>
      </c>
      <c r="T1309" s="118">
        <v>0.60705270575948411</v>
      </c>
      <c r="U1309" s="118">
        <v>1.907067987699576</v>
      </c>
      <c r="V1309" s="118">
        <v>0.79858573481873596</v>
      </c>
      <c r="W1309" s="43">
        <v>0.65274202546671622</v>
      </c>
    </row>
    <row r="1310" spans="1:23" ht="19">
      <c r="A1310" s="88">
        <v>308</v>
      </c>
      <c r="B1310" s="118">
        <v>0.7741029759830651</v>
      </c>
      <c r="C1310" s="118">
        <v>0.40638838948832512</v>
      </c>
      <c r="D1310" s="118">
        <v>4.1796638486272908E-2</v>
      </c>
      <c r="E1310" s="118">
        <v>6.3445198079758125E-2</v>
      </c>
      <c r="F1310" s="118">
        <v>0.95606079090703622</v>
      </c>
      <c r="G1310" s="118">
        <v>0.73479846614723554</v>
      </c>
      <c r="H1310" s="118">
        <v>0.22294853255098634</v>
      </c>
      <c r="I1310" s="118">
        <v>0.6689468278077062</v>
      </c>
      <c r="J1310" s="118">
        <v>0.36756381918270464</v>
      </c>
      <c r="K1310" s="51">
        <v>2.4742077096855386E-2</v>
      </c>
      <c r="M1310" s="44">
        <v>308</v>
      </c>
      <c r="N1310" s="118" cm="1">
        <f t="array" ref="N1310:W1310">(TRANSPOSE(MMULT(幕後結果!$AB$37:$AK$46, TRANSPOSE(N309:W309))))</f>
        <v>-1.1599225730371481</v>
      </c>
      <c r="O1310" s="118">
        <v>-1.1111299648030646</v>
      </c>
      <c r="P1310" s="118">
        <v>-2.7213400765598417E-2</v>
      </c>
      <c r="Q1310" s="118">
        <v>-8.4710152327786004E-3</v>
      </c>
      <c r="R1310" s="118">
        <v>0.84482980040819866</v>
      </c>
      <c r="S1310" s="118">
        <v>-0.84201777097284691</v>
      </c>
      <c r="T1310" s="118">
        <v>1.2656406267961668</v>
      </c>
      <c r="U1310" s="118">
        <v>-0.96757590982439878</v>
      </c>
      <c r="V1310" s="118">
        <v>0.31311097988977343</v>
      </c>
      <c r="W1310" s="43">
        <v>1.3529140205744541</v>
      </c>
    </row>
    <row r="1311" spans="1:23" ht="19">
      <c r="A1311" s="88">
        <v>309</v>
      </c>
      <c r="B1311" s="118">
        <v>0.45280760095086414</v>
      </c>
      <c r="C1311" s="118">
        <v>0.2762254427880344</v>
      </c>
      <c r="D1311" s="118">
        <v>0.70796494859942083</v>
      </c>
      <c r="E1311" s="118">
        <v>0.9793010556826236</v>
      </c>
      <c r="F1311" s="118">
        <v>0.63776378857372595</v>
      </c>
      <c r="G1311" s="118">
        <v>0.86336784881514439</v>
      </c>
      <c r="H1311" s="118">
        <v>0.43500840009238484</v>
      </c>
      <c r="I1311" s="118">
        <v>6.4828006714731323E-2</v>
      </c>
      <c r="J1311" s="118">
        <v>0.82804423189244836</v>
      </c>
      <c r="K1311" s="51">
        <v>0.52144369729288442</v>
      </c>
      <c r="M1311" s="44">
        <v>309</v>
      </c>
      <c r="N1311" s="118" cm="1">
        <f t="array" ref="N1311:W1311">(TRANSPOSE(MMULT(幕後結果!$AB$37:$AK$46, TRANSPOSE(N310:W310))))</f>
        <v>-0.39644839731700493</v>
      </c>
      <c r="O1311" s="118">
        <v>-1.3377128426801939</v>
      </c>
      <c r="P1311" s="118">
        <v>0.28166709029643999</v>
      </c>
      <c r="Q1311" s="118">
        <v>1.8737177923342248</v>
      </c>
      <c r="R1311" s="118">
        <v>-7.7593850562289596E-2</v>
      </c>
      <c r="S1311" s="118">
        <v>0.27376436528046943</v>
      </c>
      <c r="T1311" s="118">
        <v>-1.4843313400544247</v>
      </c>
      <c r="U1311" s="118">
        <v>-1.6726282451752644E-2</v>
      </c>
      <c r="V1311" s="118">
        <v>0.66507270902557258</v>
      </c>
      <c r="W1311" s="43">
        <v>-0.52194599201664749</v>
      </c>
    </row>
    <row r="1312" spans="1:23" ht="19">
      <c r="A1312" s="88">
        <v>310</v>
      </c>
      <c r="B1312" s="118">
        <v>0.73968955512861378</v>
      </c>
      <c r="C1312" s="118">
        <v>0.56857927835438726</v>
      </c>
      <c r="D1312" s="118">
        <v>7.8290429838932196E-2</v>
      </c>
      <c r="E1312" s="118">
        <v>0.47211632060069109</v>
      </c>
      <c r="F1312" s="118">
        <v>0.8509623416731773</v>
      </c>
      <c r="G1312" s="118">
        <v>0.11963117706743365</v>
      </c>
      <c r="H1312" s="118">
        <v>0.94154987237658938</v>
      </c>
      <c r="I1312" s="118">
        <v>0.70480614265093156</v>
      </c>
      <c r="J1312" s="118">
        <v>0.26299001969981228</v>
      </c>
      <c r="K1312" s="51">
        <v>0.90552558719096354</v>
      </c>
      <c r="M1312" s="44">
        <v>310</v>
      </c>
      <c r="N1312" s="118" cm="1">
        <f t="array" ref="N1312:W1312">(TRANSPOSE(MMULT(幕後結果!$AB$37:$AK$46, TRANSPOSE(N311:W311))))</f>
        <v>0.437040553287391</v>
      </c>
      <c r="O1312" s="118">
        <v>1.3070902873123633</v>
      </c>
      <c r="P1312" s="118">
        <v>-1.2911808979595294</v>
      </c>
      <c r="Q1312" s="118">
        <v>4.2153681153598285E-2</v>
      </c>
      <c r="R1312" s="118">
        <v>0.64316407750032456</v>
      </c>
      <c r="S1312" s="118">
        <v>1.1131584850883702</v>
      </c>
      <c r="T1312" s="118">
        <v>-1.1251827044864893</v>
      </c>
      <c r="U1312" s="118">
        <v>7.8735875721381743E-2</v>
      </c>
      <c r="V1312" s="118">
        <v>-1.4432611359148124</v>
      </c>
      <c r="W1312" s="43">
        <v>-2.3399884201704575</v>
      </c>
    </row>
    <row r="1313" spans="1:23" ht="19">
      <c r="A1313" s="88">
        <v>311</v>
      </c>
      <c r="B1313" s="118">
        <v>0.71475274235289721</v>
      </c>
      <c r="C1313" s="118">
        <v>0.36419618498435669</v>
      </c>
      <c r="D1313" s="118">
        <v>0.73245715487239083</v>
      </c>
      <c r="E1313" s="118">
        <v>0.42221008175413854</v>
      </c>
      <c r="F1313" s="118">
        <v>0.2522262017637642</v>
      </c>
      <c r="G1313" s="118">
        <v>0.43549756238079929</v>
      </c>
      <c r="H1313" s="118">
        <v>0.47552313558318904</v>
      </c>
      <c r="I1313" s="118">
        <v>0.12073184751005983</v>
      </c>
      <c r="J1313" s="118">
        <v>8.4570072002275065E-2</v>
      </c>
      <c r="K1313" s="51">
        <v>0.37941739199626356</v>
      </c>
      <c r="M1313" s="44">
        <v>311</v>
      </c>
      <c r="N1313" s="118" cm="1">
        <f t="array" ref="N1313:W1313">(TRANSPOSE(MMULT(幕後結果!$AB$37:$AK$46, TRANSPOSE(N312:W312))))</f>
        <v>-0.31940256579665538</v>
      </c>
      <c r="O1313" s="118">
        <v>-7.4081147335488096E-2</v>
      </c>
      <c r="P1313" s="118">
        <v>-0.86604924062143473</v>
      </c>
      <c r="Q1313" s="118">
        <v>2.325312344405694</v>
      </c>
      <c r="R1313" s="118">
        <v>-1.5623557113650162</v>
      </c>
      <c r="S1313" s="118">
        <v>-0.30803978400207965</v>
      </c>
      <c r="T1313" s="118">
        <v>-0.21064850529769882</v>
      </c>
      <c r="U1313" s="118">
        <v>-1.9147183613816865</v>
      </c>
      <c r="V1313" s="118">
        <v>-0.80816509228294153</v>
      </c>
      <c r="W1313" s="43">
        <v>-6.5066487929676509E-2</v>
      </c>
    </row>
    <row r="1314" spans="1:23" ht="19">
      <c r="A1314" s="88">
        <v>312</v>
      </c>
      <c r="B1314" s="118">
        <v>0.55085255785906373</v>
      </c>
      <c r="C1314" s="118">
        <v>0.82542226951825359</v>
      </c>
      <c r="D1314" s="118">
        <v>0.6740719351465152</v>
      </c>
      <c r="E1314" s="118">
        <v>0.52330271494058644</v>
      </c>
      <c r="F1314" s="118">
        <v>0.6489864184344285</v>
      </c>
      <c r="G1314" s="118">
        <v>0.31572818676543091</v>
      </c>
      <c r="H1314" s="118">
        <v>0.334922399502396</v>
      </c>
      <c r="I1314" s="118">
        <v>0.78357704232707226</v>
      </c>
      <c r="J1314" s="118">
        <v>0.7097015039874548</v>
      </c>
      <c r="K1314" s="51">
        <v>0.11720317030337712</v>
      </c>
      <c r="M1314" s="44">
        <v>312</v>
      </c>
      <c r="N1314" s="118" cm="1">
        <f t="array" ref="N1314:W1314">(TRANSPOSE(MMULT(幕後結果!$AB$37:$AK$46, TRANSPOSE(N313:W313))))</f>
        <v>1.0648594446072228</v>
      </c>
      <c r="O1314" s="118">
        <v>-0.34501261710877851</v>
      </c>
      <c r="P1314" s="118">
        <v>-2.3474882330238747</v>
      </c>
      <c r="Q1314" s="118">
        <v>-0.22014148442521761</v>
      </c>
      <c r="R1314" s="118">
        <v>1.2096888543834532</v>
      </c>
      <c r="S1314" s="118">
        <v>-0.63237941212442716</v>
      </c>
      <c r="T1314" s="118">
        <v>2.6846486697372591</v>
      </c>
      <c r="U1314" s="118">
        <v>1.14842924409517</v>
      </c>
      <c r="V1314" s="118">
        <v>1.2175510936887843</v>
      </c>
      <c r="W1314" s="43">
        <v>0.37349029288629537</v>
      </c>
    </row>
    <row r="1315" spans="1:23" ht="19">
      <c r="A1315" s="88">
        <v>313</v>
      </c>
      <c r="B1315" s="118">
        <v>0.38178562800209193</v>
      </c>
      <c r="C1315" s="118">
        <v>0.30090835098968882</v>
      </c>
      <c r="D1315" s="118">
        <v>7.6938824653691062E-2</v>
      </c>
      <c r="E1315" s="118">
        <v>0.17060449645591191</v>
      </c>
      <c r="F1315" s="118">
        <v>0.81224999309405566</v>
      </c>
      <c r="G1315" s="118">
        <v>0.74336156322429248</v>
      </c>
      <c r="H1315" s="118">
        <v>0.26648933105312067</v>
      </c>
      <c r="I1315" s="118">
        <v>0.82235216228657371</v>
      </c>
      <c r="J1315" s="118">
        <v>0.19933156135083063</v>
      </c>
      <c r="K1315" s="51">
        <v>0.31765999773751696</v>
      </c>
      <c r="M1315" s="44">
        <v>313</v>
      </c>
      <c r="N1315" s="118" cm="1">
        <f t="array" ref="N1315:W1315">(TRANSPOSE(MMULT(幕後結果!$AB$37:$AK$46, TRANSPOSE(N314:W314))))</f>
        <v>0.97570964239934455</v>
      </c>
      <c r="O1315" s="118">
        <v>-0.84083930094581449</v>
      </c>
      <c r="P1315" s="118">
        <v>1.2345520851441529</v>
      </c>
      <c r="Q1315" s="118">
        <v>0.95126546726970074</v>
      </c>
      <c r="R1315" s="118">
        <v>0.10209888323510719</v>
      </c>
      <c r="S1315" s="118">
        <v>1.0256982214269617</v>
      </c>
      <c r="T1315" s="118">
        <v>-0.83878832188900576</v>
      </c>
      <c r="U1315" s="118">
        <v>-1.325356794024878</v>
      </c>
      <c r="V1315" s="118">
        <v>-0.7088471235674918</v>
      </c>
      <c r="W1315" s="43">
        <v>-0.55790625701962882</v>
      </c>
    </row>
    <row r="1316" spans="1:23" ht="19">
      <c r="A1316" s="88">
        <v>314</v>
      </c>
      <c r="B1316" s="118">
        <v>0.35633227768243647</v>
      </c>
      <c r="C1316" s="118">
        <v>0.43279532696241518</v>
      </c>
      <c r="D1316" s="118">
        <v>0.95084674284004111</v>
      </c>
      <c r="E1316" s="118">
        <v>0.48177515487103273</v>
      </c>
      <c r="F1316" s="118">
        <v>0.46991695817090595</v>
      </c>
      <c r="G1316" s="118">
        <v>0.28196039144575402</v>
      </c>
      <c r="H1316" s="118">
        <v>0.6087984270863791</v>
      </c>
      <c r="I1316" s="118">
        <v>0.81256701096743789</v>
      </c>
      <c r="J1316" s="118">
        <v>0.86086609921607238</v>
      </c>
      <c r="K1316" s="51">
        <v>0.66293109642186709</v>
      </c>
      <c r="M1316" s="44">
        <v>314</v>
      </c>
      <c r="N1316" s="118" cm="1">
        <f t="array" ref="N1316:W1316">(TRANSPOSE(MMULT(幕後結果!$AB$37:$AK$46, TRANSPOSE(N315:W315))))</f>
        <v>5.0439161463587939E-3</v>
      </c>
      <c r="O1316" s="118">
        <v>1.0340467836088194</v>
      </c>
      <c r="P1316" s="118">
        <v>-0.51573765179212172</v>
      </c>
      <c r="Q1316" s="118">
        <v>1.2429062939345632</v>
      </c>
      <c r="R1316" s="118">
        <v>-0.15721008962883057</v>
      </c>
      <c r="S1316" s="118">
        <v>7.7967268402859502E-2</v>
      </c>
      <c r="T1316" s="118">
        <v>0.24435774120127873</v>
      </c>
      <c r="U1316" s="118">
        <v>0.81468575798076381</v>
      </c>
      <c r="V1316" s="118">
        <v>1.6942076436727049</v>
      </c>
      <c r="W1316" s="43">
        <v>-0.17293827144776885</v>
      </c>
    </row>
    <row r="1317" spans="1:23" ht="19">
      <c r="A1317" s="88">
        <v>315</v>
      </c>
      <c r="B1317" s="118">
        <v>0.95474072876314153</v>
      </c>
      <c r="C1317" s="118">
        <v>0.59767462589879283</v>
      </c>
      <c r="D1317" s="118">
        <v>0.9058792447285795</v>
      </c>
      <c r="E1317" s="118">
        <v>0.30911220187527633</v>
      </c>
      <c r="F1317" s="118">
        <v>0.15645150394126373</v>
      </c>
      <c r="G1317" s="118">
        <v>4.3677214516512741E-2</v>
      </c>
      <c r="H1317" s="118">
        <v>0.91841839935684733</v>
      </c>
      <c r="I1317" s="118">
        <v>0.6312938913448678</v>
      </c>
      <c r="J1317" s="118">
        <v>0.20230127027288969</v>
      </c>
      <c r="K1317" s="51">
        <v>0.8911708917690242</v>
      </c>
      <c r="M1317" s="44">
        <v>315</v>
      </c>
      <c r="N1317" s="118" cm="1">
        <f t="array" ref="N1317:W1317">(TRANSPOSE(MMULT(幕後結果!$AB$37:$AK$46, TRANSPOSE(N316:W316))))</f>
        <v>0.41561719968347449</v>
      </c>
      <c r="O1317" s="118">
        <v>0.17550856691519703</v>
      </c>
      <c r="P1317" s="118">
        <v>-0.82190632705696265</v>
      </c>
      <c r="Q1317" s="118">
        <v>0.49092931950480845</v>
      </c>
      <c r="R1317" s="118">
        <v>-0.49477313262695582</v>
      </c>
      <c r="S1317" s="118">
        <v>-0.98248789605499531</v>
      </c>
      <c r="T1317" s="118">
        <v>-0.13917236657993437</v>
      </c>
      <c r="U1317" s="118">
        <v>-0.70122880285583533</v>
      </c>
      <c r="V1317" s="118">
        <v>-0.81383091866424806</v>
      </c>
      <c r="W1317" s="43">
        <v>-0.18261194724901841</v>
      </c>
    </row>
    <row r="1318" spans="1:23" ht="19">
      <c r="A1318" s="88">
        <v>316</v>
      </c>
      <c r="B1318" s="118">
        <v>0.36501748757537156</v>
      </c>
      <c r="C1318" s="118">
        <v>9.612044338685144E-2</v>
      </c>
      <c r="D1318" s="118">
        <v>0.69586406264188061</v>
      </c>
      <c r="E1318" s="118">
        <v>0.35703642171921901</v>
      </c>
      <c r="F1318" s="118">
        <v>0.68553475369582939</v>
      </c>
      <c r="G1318" s="118">
        <v>0.43175520733047401</v>
      </c>
      <c r="H1318" s="118">
        <v>0.23080832064763368</v>
      </c>
      <c r="I1318" s="118">
        <v>0.85685001089332613</v>
      </c>
      <c r="J1318" s="118">
        <v>0.77801546788193754</v>
      </c>
      <c r="K1318" s="51">
        <v>0.8691420170930293</v>
      </c>
      <c r="M1318" s="44">
        <v>316</v>
      </c>
      <c r="N1318" s="118" cm="1">
        <f t="array" ref="N1318:W1318">(TRANSPOSE(MMULT(幕後結果!$AB$37:$AK$46, TRANSPOSE(N317:W317))))</f>
        <v>1.3642869032542859</v>
      </c>
      <c r="O1318" s="118">
        <v>0.31991172340027141</v>
      </c>
      <c r="P1318" s="118">
        <v>0.57927806208410748</v>
      </c>
      <c r="Q1318" s="118">
        <v>-0.61394542817132181</v>
      </c>
      <c r="R1318" s="118">
        <v>1.2726140726960198</v>
      </c>
      <c r="S1318" s="118">
        <v>-0.65634430097109708</v>
      </c>
      <c r="T1318" s="118">
        <v>0.82132521007534276</v>
      </c>
      <c r="U1318" s="118">
        <v>1.3051691249269854</v>
      </c>
      <c r="V1318" s="118">
        <v>0.88733364059706576</v>
      </c>
      <c r="W1318" s="43">
        <v>0.84501203647550782</v>
      </c>
    </row>
    <row r="1319" spans="1:23" ht="19">
      <c r="A1319" s="88">
        <v>317</v>
      </c>
      <c r="B1319" s="118">
        <v>0.26181410322475873</v>
      </c>
      <c r="C1319" s="118">
        <v>0.538504770410968</v>
      </c>
      <c r="D1319" s="118">
        <v>3.0178019944196333E-2</v>
      </c>
      <c r="E1319" s="118">
        <v>0.31110298789948709</v>
      </c>
      <c r="F1319" s="118">
        <v>0.17469158923817063</v>
      </c>
      <c r="G1319" s="118">
        <v>0.86903776509006181</v>
      </c>
      <c r="H1319" s="118">
        <v>0.3738221919289868</v>
      </c>
      <c r="I1319" s="118">
        <v>0.19634675861397977</v>
      </c>
      <c r="J1319" s="118">
        <v>0.57369563675589452</v>
      </c>
      <c r="K1319" s="51">
        <v>0.71136483569293718</v>
      </c>
      <c r="M1319" s="44">
        <v>317</v>
      </c>
      <c r="N1319" s="118" cm="1">
        <f t="array" ref="N1319:W1319">(TRANSPOSE(MMULT(幕後結果!$AB$37:$AK$46, TRANSPOSE(N318:W318))))</f>
        <v>-0.28300140284545106</v>
      </c>
      <c r="O1319" s="118">
        <v>0.93230277741580647</v>
      </c>
      <c r="P1319" s="118">
        <v>1.2226963659101049</v>
      </c>
      <c r="Q1319" s="118">
        <v>2.337517333547753</v>
      </c>
      <c r="R1319" s="118">
        <v>-0.17590064660267402</v>
      </c>
      <c r="S1319" s="118">
        <v>0.14806093829039124</v>
      </c>
      <c r="T1319" s="118">
        <v>1.7918923246919185</v>
      </c>
      <c r="U1319" s="118">
        <v>0.7935414109848874</v>
      </c>
      <c r="V1319" s="118">
        <v>0.65350060621042039</v>
      </c>
      <c r="W1319" s="43">
        <v>-0.40285591270395926</v>
      </c>
    </row>
    <row r="1320" spans="1:23" ht="19">
      <c r="A1320" s="88">
        <v>318</v>
      </c>
      <c r="B1320" s="118">
        <v>0.36759848398486739</v>
      </c>
      <c r="C1320" s="118">
        <v>0.36419529011241858</v>
      </c>
      <c r="D1320" s="118">
        <v>0.16664941166060832</v>
      </c>
      <c r="E1320" s="118">
        <v>7.5101111635716311E-2</v>
      </c>
      <c r="F1320" s="118">
        <v>0.73503178727923157</v>
      </c>
      <c r="G1320" s="118">
        <v>1.2715816329377017E-2</v>
      </c>
      <c r="H1320" s="118">
        <v>0.17075255491366748</v>
      </c>
      <c r="I1320" s="118">
        <v>0.49411253227132645</v>
      </c>
      <c r="J1320" s="118">
        <v>0.24253458861365251</v>
      </c>
      <c r="K1320" s="51">
        <v>0.70089517378911914</v>
      </c>
      <c r="M1320" s="44">
        <v>318</v>
      </c>
      <c r="N1320" s="118" cm="1">
        <f t="array" ref="N1320:W1320">(TRANSPOSE(MMULT(幕後結果!$AB$37:$AK$46, TRANSPOSE(N319:W319))))</f>
        <v>-0.43036903299815621</v>
      </c>
      <c r="O1320" s="118">
        <v>0.58033122207545962</v>
      </c>
      <c r="P1320" s="118">
        <v>-0.20708097620472918</v>
      </c>
      <c r="Q1320" s="118">
        <v>-0.56709768554647821</v>
      </c>
      <c r="R1320" s="118">
        <v>0.17087936627554587</v>
      </c>
      <c r="S1320" s="118">
        <v>-1.8693152058925211</v>
      </c>
      <c r="T1320" s="118">
        <v>-2.6263207965442228</v>
      </c>
      <c r="U1320" s="118">
        <v>0.51439460180045748</v>
      </c>
      <c r="V1320" s="118">
        <v>-0.13626093733184874</v>
      </c>
      <c r="W1320" s="43">
        <v>1.0635012786801792</v>
      </c>
    </row>
    <row r="1321" spans="1:23" ht="19">
      <c r="A1321" s="88">
        <v>319</v>
      </c>
      <c r="B1321" s="118">
        <v>0.11623931109159891</v>
      </c>
      <c r="C1321" s="118">
        <v>0.96760319253152072</v>
      </c>
      <c r="D1321" s="118">
        <v>0.20500146237635519</v>
      </c>
      <c r="E1321" s="118">
        <v>0.61353299885762835</v>
      </c>
      <c r="F1321" s="118">
        <v>0.36299907258687059</v>
      </c>
      <c r="G1321" s="118">
        <v>0.61987616796166978</v>
      </c>
      <c r="H1321" s="118">
        <v>0.25173195185021258</v>
      </c>
      <c r="I1321" s="118">
        <v>6.3703096785499458E-2</v>
      </c>
      <c r="J1321" s="118">
        <v>0.94709905153552754</v>
      </c>
      <c r="K1321" s="51">
        <v>0.86188868158840992</v>
      </c>
      <c r="M1321" s="44">
        <v>319</v>
      </c>
      <c r="N1321" s="118" cm="1">
        <f t="array" ref="N1321:W1321">(TRANSPOSE(MMULT(幕後結果!$AB$37:$AK$46, TRANSPOSE(N320:W320))))</f>
        <v>-0.19382863686841165</v>
      </c>
      <c r="O1321" s="118">
        <v>0.38990662996670983</v>
      </c>
      <c r="P1321" s="118">
        <v>-0.82558118547508996</v>
      </c>
      <c r="Q1321" s="118">
        <v>-1.2884604568692561</v>
      </c>
      <c r="R1321" s="118">
        <v>-1.184793767347089</v>
      </c>
      <c r="S1321" s="118">
        <v>-0.7664241213904055</v>
      </c>
      <c r="T1321" s="118">
        <v>-0.58126260043970912</v>
      </c>
      <c r="U1321" s="118">
        <v>-1.0077368913030664</v>
      </c>
      <c r="V1321" s="118">
        <v>-2.1326472989621768</v>
      </c>
      <c r="W1321" s="43">
        <v>-1.5270488816600001</v>
      </c>
    </row>
    <row r="1322" spans="1:23" ht="19">
      <c r="A1322" s="88">
        <v>320</v>
      </c>
      <c r="B1322" s="118">
        <v>0.56200822267829742</v>
      </c>
      <c r="C1322" s="118">
        <v>0.75581011444271295</v>
      </c>
      <c r="D1322" s="118">
        <v>0.36709365258366899</v>
      </c>
      <c r="E1322" s="118">
        <v>0.84631766274549514</v>
      </c>
      <c r="F1322" s="118">
        <v>0.43797629429613694</v>
      </c>
      <c r="G1322" s="118">
        <v>0.21098282375495403</v>
      </c>
      <c r="H1322" s="118">
        <v>0.19770949114822933</v>
      </c>
      <c r="I1322" s="118">
        <v>0.14896993723557017</v>
      </c>
      <c r="J1322" s="118">
        <v>0.71888961518956518</v>
      </c>
      <c r="K1322" s="51">
        <v>0.79083287005863245</v>
      </c>
      <c r="M1322" s="44">
        <v>320</v>
      </c>
      <c r="N1322" s="118" cm="1">
        <f t="array" ref="N1322:W1322">(TRANSPOSE(MMULT(幕後結果!$AB$37:$AK$46, TRANSPOSE(N321:W321))))</f>
        <v>-0.12760683150566773</v>
      </c>
      <c r="O1322" s="118">
        <v>1.4513115898491513</v>
      </c>
      <c r="P1322" s="118">
        <v>0.46854216527836845</v>
      </c>
      <c r="Q1322" s="118">
        <v>0.26144087172433372</v>
      </c>
      <c r="R1322" s="118">
        <v>0.99552974766462066</v>
      </c>
      <c r="S1322" s="118">
        <v>0.98486763629592089</v>
      </c>
      <c r="T1322" s="118">
        <v>0.94614915151906342</v>
      </c>
      <c r="U1322" s="118">
        <v>2.3661423153036738</v>
      </c>
      <c r="V1322" s="118">
        <v>4.8233057568515925E-2</v>
      </c>
      <c r="W1322" s="43">
        <v>-1.4943101818359517</v>
      </c>
    </row>
    <row r="1323" spans="1:23" ht="19">
      <c r="A1323" s="88">
        <v>321</v>
      </c>
      <c r="B1323" s="118">
        <v>0.64160663544806806</v>
      </c>
      <c r="C1323" s="118">
        <v>0.15792628185515589</v>
      </c>
      <c r="D1323" s="118">
        <v>0.24256453579969128</v>
      </c>
      <c r="E1323" s="118">
        <v>0.51173801994762225</v>
      </c>
      <c r="F1323" s="118">
        <v>0.24904238078838614</v>
      </c>
      <c r="G1323" s="118">
        <v>0.25545593895803775</v>
      </c>
      <c r="H1323" s="118">
        <v>0.50290273512103312</v>
      </c>
      <c r="I1323" s="118">
        <v>0.96304978563161758</v>
      </c>
      <c r="J1323" s="118">
        <v>0.34160200795833862</v>
      </c>
      <c r="K1323" s="51">
        <v>0.86962073436688025</v>
      </c>
      <c r="M1323" s="44">
        <v>321</v>
      </c>
      <c r="N1323" s="118" cm="1">
        <f t="array" ref="N1323:W1323">(TRANSPOSE(MMULT(幕後結果!$AB$37:$AK$46, TRANSPOSE(N322:W322))))</f>
        <v>0.68419161631483549</v>
      </c>
      <c r="O1323" s="118">
        <v>-0.26920218421288256</v>
      </c>
      <c r="P1323" s="118">
        <v>-0.3303243889461378</v>
      </c>
      <c r="Q1323" s="118">
        <v>1.6503470958142685</v>
      </c>
      <c r="R1323" s="118">
        <v>-0.32281256443531259</v>
      </c>
      <c r="S1323" s="118">
        <v>2.6303622462592982</v>
      </c>
      <c r="T1323" s="118">
        <v>-0.18520983074579694</v>
      </c>
      <c r="U1323" s="118">
        <v>0.10638623496892341</v>
      </c>
      <c r="V1323" s="118">
        <v>0.50746541070525653</v>
      </c>
      <c r="W1323" s="43">
        <v>1.4154294847271593</v>
      </c>
    </row>
    <row r="1324" spans="1:23" ht="19">
      <c r="A1324" s="88">
        <v>322</v>
      </c>
      <c r="B1324" s="118">
        <v>0.99960310399463292</v>
      </c>
      <c r="C1324" s="118">
        <v>0.45572485606229374</v>
      </c>
      <c r="D1324" s="118">
        <v>0.94749248048404189</v>
      </c>
      <c r="E1324" s="118">
        <v>0.9383311643916552</v>
      </c>
      <c r="F1324" s="118">
        <v>0.23402046282762523</v>
      </c>
      <c r="G1324" s="118">
        <v>0.58430953633943328</v>
      </c>
      <c r="H1324" s="118">
        <v>0.2335616322527978</v>
      </c>
      <c r="I1324" s="118">
        <v>4.9589499705194662E-2</v>
      </c>
      <c r="J1324" s="118">
        <v>0.24234305966154146</v>
      </c>
      <c r="K1324" s="51">
        <v>0.20526613797004845</v>
      </c>
      <c r="M1324" s="44">
        <v>322</v>
      </c>
      <c r="N1324" s="118" cm="1">
        <f t="array" ref="N1324:W1324">(TRANSPOSE(MMULT(幕後結果!$AB$37:$AK$46, TRANSPOSE(N323:W323))))</f>
        <v>0.41514575145038657</v>
      </c>
      <c r="O1324" s="118">
        <v>-0.38233333973967493</v>
      </c>
      <c r="P1324" s="118">
        <v>4.9293462409722273E-2</v>
      </c>
      <c r="Q1324" s="118">
        <v>-1.0939215956548434</v>
      </c>
      <c r="R1324" s="118">
        <v>0.36381163784263376</v>
      </c>
      <c r="S1324" s="118">
        <v>-0.9093799992016347</v>
      </c>
      <c r="T1324" s="118">
        <v>0.88015014177105699</v>
      </c>
      <c r="U1324" s="118">
        <v>-1.6490326810732587</v>
      </c>
      <c r="V1324" s="118">
        <v>0.15863888116101926</v>
      </c>
      <c r="W1324" s="43">
        <v>0.49365109246508115</v>
      </c>
    </row>
    <row r="1325" spans="1:23" ht="19">
      <c r="A1325" s="88">
        <v>323</v>
      </c>
      <c r="B1325" s="118">
        <v>0.57547370229845618</v>
      </c>
      <c r="C1325" s="118">
        <v>0.92731450419828687</v>
      </c>
      <c r="D1325" s="118">
        <v>0.92924406196275111</v>
      </c>
      <c r="E1325" s="118">
        <v>0.15588110504714003</v>
      </c>
      <c r="F1325" s="118">
        <v>0.57234648310653524</v>
      </c>
      <c r="G1325" s="118">
        <v>0.80420170100435495</v>
      </c>
      <c r="H1325" s="118">
        <v>0.32976908905823477</v>
      </c>
      <c r="I1325" s="118">
        <v>0.21875424268180366</v>
      </c>
      <c r="J1325" s="118">
        <v>0.52257233188543872</v>
      </c>
      <c r="K1325" s="51">
        <v>0.91857544413306869</v>
      </c>
      <c r="M1325" s="44">
        <v>323</v>
      </c>
      <c r="N1325" s="118" cm="1">
        <f t="array" ref="N1325:W1325">(TRANSPOSE(MMULT(幕後結果!$AB$37:$AK$46, TRANSPOSE(N324:W324))))</f>
        <v>-1.8500083781074979</v>
      </c>
      <c r="O1325" s="118">
        <v>0.39743678070055288</v>
      </c>
      <c r="P1325" s="118">
        <v>0.88653488897227817</v>
      </c>
      <c r="Q1325" s="118">
        <v>-2.2049163793382412E-2</v>
      </c>
      <c r="R1325" s="118">
        <v>-1.4986367423604845</v>
      </c>
      <c r="S1325" s="118">
        <v>0.33152297438724304</v>
      </c>
      <c r="T1325" s="118">
        <v>1.4159993631536369</v>
      </c>
      <c r="U1325" s="118">
        <v>-1.0473315718939451</v>
      </c>
      <c r="V1325" s="118">
        <v>0.70811539625890574</v>
      </c>
      <c r="W1325" s="43">
        <v>-0.31052219251543411</v>
      </c>
    </row>
    <row r="1326" spans="1:23" ht="19">
      <c r="A1326" s="88">
        <v>324</v>
      </c>
      <c r="B1326" s="118">
        <v>0.31781755569831494</v>
      </c>
      <c r="C1326" s="118">
        <v>7.0853518391549519E-2</v>
      </c>
      <c r="D1326" s="118">
        <v>0.38410685991435911</v>
      </c>
      <c r="E1326" s="118">
        <v>0.42020234823081304</v>
      </c>
      <c r="F1326" s="118">
        <v>0.26597675014949607</v>
      </c>
      <c r="G1326" s="118">
        <v>0.96183766020667005</v>
      </c>
      <c r="H1326" s="118">
        <v>0.50566294972807491</v>
      </c>
      <c r="I1326" s="118">
        <v>0.31509190073428051</v>
      </c>
      <c r="J1326" s="118">
        <v>0.73629589453907962</v>
      </c>
      <c r="K1326" s="51">
        <v>0.63551407013342964</v>
      </c>
      <c r="M1326" s="44">
        <v>324</v>
      </c>
      <c r="N1326" s="118" cm="1">
        <f t="array" ref="N1326:W1326">(TRANSPOSE(MMULT(幕後結果!$AB$37:$AK$46, TRANSPOSE(N325:W325))))</f>
        <v>1.2694575973872053</v>
      </c>
      <c r="O1326" s="118">
        <v>-0.72488482750169148</v>
      </c>
      <c r="P1326" s="118">
        <v>-0.74192965145779843</v>
      </c>
      <c r="Q1326" s="118">
        <v>0.34917794763711718</v>
      </c>
      <c r="R1326" s="118">
        <v>0.19517002639468226</v>
      </c>
      <c r="S1326" s="118">
        <v>0.94001809582769724</v>
      </c>
      <c r="T1326" s="118">
        <v>0.2162279809211835</v>
      </c>
      <c r="U1326" s="118">
        <v>-0.12734420802140087</v>
      </c>
      <c r="V1326" s="118">
        <v>1.7867666686687722</v>
      </c>
      <c r="W1326" s="43">
        <v>0.65958250277056196</v>
      </c>
    </row>
    <row r="1327" spans="1:23" ht="19">
      <c r="A1327" s="88">
        <v>325</v>
      </c>
      <c r="B1327" s="118">
        <v>0.48181145285247018</v>
      </c>
      <c r="C1327" s="118">
        <v>0.93798258159404968</v>
      </c>
      <c r="D1327" s="118">
        <v>7.4767010288284252E-2</v>
      </c>
      <c r="E1327" s="118">
        <v>0.28663914205777785</v>
      </c>
      <c r="F1327" s="118">
        <v>0.49381067416488822</v>
      </c>
      <c r="G1327" s="118">
        <v>0.46746374444264172</v>
      </c>
      <c r="H1327" s="118">
        <v>0.89341069488327673</v>
      </c>
      <c r="I1327" s="118">
        <v>0.91083482743619637</v>
      </c>
      <c r="J1327" s="118">
        <v>0.13313615469779805</v>
      </c>
      <c r="K1327" s="51">
        <v>0.77327411496274401</v>
      </c>
      <c r="M1327" s="44">
        <v>325</v>
      </c>
      <c r="N1327" s="118" cm="1">
        <f t="array" ref="N1327:W1327">(TRANSPOSE(MMULT(幕後結果!$AB$37:$AK$46, TRANSPOSE(N326:W326))))</f>
        <v>2.813409952854582</v>
      </c>
      <c r="O1327" s="118">
        <v>0.40055426289160423</v>
      </c>
      <c r="P1327" s="118">
        <v>4.5285387826602519E-2</v>
      </c>
      <c r="Q1327" s="118">
        <v>0.38034615800682153</v>
      </c>
      <c r="R1327" s="118">
        <v>1.3101643441063873</v>
      </c>
      <c r="S1327" s="118">
        <v>1.2827753160759032</v>
      </c>
      <c r="T1327" s="118">
        <v>0.72956608564365122</v>
      </c>
      <c r="U1327" s="118">
        <v>0.42794343263890361</v>
      </c>
      <c r="V1327" s="118">
        <v>0.82354694954103502</v>
      </c>
      <c r="W1327" s="43">
        <v>-0.74121101626887231</v>
      </c>
    </row>
    <row r="1328" spans="1:23" ht="19">
      <c r="A1328" s="88">
        <v>326</v>
      </c>
      <c r="B1328" s="118">
        <v>0.80685952999202093</v>
      </c>
      <c r="C1328" s="118">
        <v>0.42032813248853729</v>
      </c>
      <c r="D1328" s="118">
        <v>0.65989455074271297</v>
      </c>
      <c r="E1328" s="118">
        <v>0.22710674021250843</v>
      </c>
      <c r="F1328" s="118">
        <v>0.56135975650022063</v>
      </c>
      <c r="G1328" s="118">
        <v>0.54735370210878886</v>
      </c>
      <c r="H1328" s="118">
        <v>0.37793120518396162</v>
      </c>
      <c r="I1328" s="118">
        <v>0.76165556595530837</v>
      </c>
      <c r="J1328" s="118">
        <v>7.599338580165127E-2</v>
      </c>
      <c r="K1328" s="51">
        <v>0.83156304135621895</v>
      </c>
      <c r="M1328" s="44">
        <v>326</v>
      </c>
      <c r="N1328" s="118" cm="1">
        <f t="array" ref="N1328:W1328">(TRANSPOSE(MMULT(幕後結果!$AB$37:$AK$46, TRANSPOSE(N327:W327))))</f>
        <v>0.98172196504363396</v>
      </c>
      <c r="O1328" s="118">
        <v>-0.48717629776943827</v>
      </c>
      <c r="P1328" s="118">
        <v>1.7617708934203875</v>
      </c>
      <c r="Q1328" s="118">
        <v>0.6169197378429403</v>
      </c>
      <c r="R1328" s="118">
        <v>-0.78401171556301785</v>
      </c>
      <c r="S1328" s="118">
        <v>-0.39278590588010431</v>
      </c>
      <c r="T1328" s="118">
        <v>-8.5863337977303014E-2</v>
      </c>
      <c r="U1328" s="118">
        <v>0.64292891848957445</v>
      </c>
      <c r="V1328" s="118">
        <v>0.33761666040907168</v>
      </c>
      <c r="W1328" s="43">
        <v>1.5454425575466491</v>
      </c>
    </row>
    <row r="1329" spans="1:23" ht="19">
      <c r="A1329" s="88">
        <v>327</v>
      </c>
      <c r="B1329" s="118">
        <v>0.14476414145616423</v>
      </c>
      <c r="C1329" s="118">
        <v>0.33955679788785575</v>
      </c>
      <c r="D1329" s="118">
        <v>0.53145735471995148</v>
      </c>
      <c r="E1329" s="118">
        <v>0.15035553254838496</v>
      </c>
      <c r="F1329" s="118">
        <v>0.83323491726413601</v>
      </c>
      <c r="G1329" s="118">
        <v>0.50099180810277</v>
      </c>
      <c r="H1329" s="118">
        <v>0.50620457600736479</v>
      </c>
      <c r="I1329" s="118">
        <v>0.24184302213953401</v>
      </c>
      <c r="J1329" s="118">
        <v>0.19684965749400507</v>
      </c>
      <c r="K1329" s="51">
        <v>0.82501904194215991</v>
      </c>
      <c r="M1329" s="44">
        <v>327</v>
      </c>
      <c r="N1329" s="118" cm="1">
        <f t="array" ref="N1329:W1329">(TRANSPOSE(MMULT(幕後結果!$AB$37:$AK$46, TRANSPOSE(N328:W328))))</f>
        <v>0.51953012248859842</v>
      </c>
      <c r="O1329" s="118">
        <v>0.45818880324730138</v>
      </c>
      <c r="P1329" s="118">
        <v>0.41625966225573341</v>
      </c>
      <c r="Q1329" s="118">
        <v>0.19968867218498582</v>
      </c>
      <c r="R1329" s="118">
        <v>-0.27045363273256579</v>
      </c>
      <c r="S1329" s="118">
        <v>1.1094340615727474</v>
      </c>
      <c r="T1329" s="118">
        <v>-0.60479538139674827</v>
      </c>
      <c r="U1329" s="118">
        <v>-0.29774821337218249</v>
      </c>
      <c r="V1329" s="118">
        <v>0.40952705604946599</v>
      </c>
      <c r="W1329" s="43">
        <v>-0.14397850598403855</v>
      </c>
    </row>
    <row r="1330" spans="1:23" ht="19">
      <c r="A1330" s="88">
        <v>328</v>
      </c>
      <c r="B1330" s="118">
        <v>0.86400184282915471</v>
      </c>
      <c r="C1330" s="118">
        <v>1.1938215457097279E-2</v>
      </c>
      <c r="D1330" s="118">
        <v>0.8015407899636442</v>
      </c>
      <c r="E1330" s="118">
        <v>0.79818780046465854</v>
      </c>
      <c r="F1330" s="118">
        <v>0.39382278622676004</v>
      </c>
      <c r="G1330" s="118">
        <v>0.67415338136379344</v>
      </c>
      <c r="H1330" s="118">
        <v>0.11274235873056515</v>
      </c>
      <c r="I1330" s="118">
        <v>0.62566304096207648</v>
      </c>
      <c r="J1330" s="118">
        <v>0.80616270399630108</v>
      </c>
      <c r="K1330" s="51">
        <v>0.2763019577000787</v>
      </c>
      <c r="M1330" s="44">
        <v>328</v>
      </c>
      <c r="N1330" s="118" cm="1">
        <f t="array" ref="N1330:W1330">(TRANSPOSE(MMULT(幕後結果!$AB$37:$AK$46, TRANSPOSE(N329:W329))))</f>
        <v>-3.5045246376916334E-2</v>
      </c>
      <c r="O1330" s="118">
        <v>-0.38247361638313876</v>
      </c>
      <c r="P1330" s="118">
        <v>3.7860061931805009E-3</v>
      </c>
      <c r="Q1330" s="118">
        <v>0.49489607155698212</v>
      </c>
      <c r="R1330" s="118">
        <v>-1.3441926552466317</v>
      </c>
      <c r="S1330" s="118">
        <v>1.5345241785840278</v>
      </c>
      <c r="T1330" s="118">
        <v>-0.44872048346868154</v>
      </c>
      <c r="U1330" s="118">
        <v>0.87799848076402853</v>
      </c>
      <c r="V1330" s="118">
        <v>-9.178573943754964E-2</v>
      </c>
      <c r="W1330" s="43">
        <v>-1.4977850561943562E-2</v>
      </c>
    </row>
    <row r="1331" spans="1:23" ht="19">
      <c r="A1331" s="88">
        <v>329</v>
      </c>
      <c r="B1331" s="118">
        <v>0.56082553805129254</v>
      </c>
      <c r="C1331" s="118">
        <v>0.68279775162197964</v>
      </c>
      <c r="D1331" s="118">
        <v>0.90633255029802418</v>
      </c>
      <c r="E1331" s="118">
        <v>0.92822889187109325</v>
      </c>
      <c r="F1331" s="118">
        <v>0.7059365680763463</v>
      </c>
      <c r="G1331" s="118">
        <v>0.48787263779337287</v>
      </c>
      <c r="H1331" s="118">
        <v>0.71185803511296175</v>
      </c>
      <c r="I1331" s="118">
        <v>0.58601751270333335</v>
      </c>
      <c r="J1331" s="118">
        <v>0.71156688579850402</v>
      </c>
      <c r="K1331" s="51">
        <v>2.7606004355966718E-2</v>
      </c>
      <c r="M1331" s="44">
        <v>329</v>
      </c>
      <c r="N1331" s="118" cm="1">
        <f t="array" ref="N1331:W1331">(TRANSPOSE(MMULT(幕後結果!$AB$37:$AK$46, TRANSPOSE(N330:W330))))</f>
        <v>-0.20503645762572076</v>
      </c>
      <c r="O1331" s="118">
        <v>0.17743721484918817</v>
      </c>
      <c r="P1331" s="118">
        <v>-0.64636206358565118</v>
      </c>
      <c r="Q1331" s="118">
        <v>-1.7531464861682922</v>
      </c>
      <c r="R1331" s="118">
        <v>9.6744529362306375E-2</v>
      </c>
      <c r="S1331" s="118">
        <v>6.8129321340996696E-2</v>
      </c>
      <c r="T1331" s="118">
        <v>-8.8709056727447153E-2</v>
      </c>
      <c r="U1331" s="118">
        <v>1.1803262661066243</v>
      </c>
      <c r="V1331" s="118">
        <v>-1.8750729436755076</v>
      </c>
      <c r="W1331" s="43">
        <v>-0.45171818818415305</v>
      </c>
    </row>
    <row r="1332" spans="1:23" ht="19">
      <c r="A1332" s="88">
        <v>330</v>
      </c>
      <c r="B1332" s="118">
        <v>0.3274094468930222</v>
      </c>
      <c r="C1332" s="118">
        <v>0.59094580079845271</v>
      </c>
      <c r="D1332" s="118">
        <v>0.56778428180666296</v>
      </c>
      <c r="E1332" s="118">
        <v>0.19014592525301177</v>
      </c>
      <c r="F1332" s="118">
        <v>0.2975112366852557</v>
      </c>
      <c r="G1332" s="118">
        <v>0.81150485147952511</v>
      </c>
      <c r="H1332" s="118">
        <v>3.214962380018771E-2</v>
      </c>
      <c r="I1332" s="118">
        <v>0.77949008893764726</v>
      </c>
      <c r="J1332" s="118">
        <v>7.3673398293797154E-2</v>
      </c>
      <c r="K1332" s="51">
        <v>0.94599528457771176</v>
      </c>
      <c r="M1332" s="44">
        <v>330</v>
      </c>
      <c r="N1332" s="118" cm="1">
        <f t="array" ref="N1332:W1332">(TRANSPOSE(MMULT(幕後結果!$AB$37:$AK$46, TRANSPOSE(N331:W331))))</f>
        <v>-1.270799290719167</v>
      </c>
      <c r="O1332" s="118">
        <v>-0.81550928687806779</v>
      </c>
      <c r="P1332" s="118">
        <v>-1.0082829129805364</v>
      </c>
      <c r="Q1332" s="118">
        <v>-0.49158541199810674</v>
      </c>
      <c r="R1332" s="118">
        <v>-0.47101778372912739</v>
      </c>
      <c r="S1332" s="118">
        <v>-1.1395720593633982</v>
      </c>
      <c r="T1332" s="118">
        <v>-1.1463827238795281</v>
      </c>
      <c r="U1332" s="118">
        <v>-8.4899129320788247E-2</v>
      </c>
      <c r="V1332" s="118">
        <v>-0.44416889350201905</v>
      </c>
      <c r="W1332" s="43">
        <v>-0.73847788018634364</v>
      </c>
    </row>
    <row r="1333" spans="1:23" ht="19">
      <c r="A1333" s="88">
        <v>331</v>
      </c>
      <c r="B1333" s="118">
        <v>0.60071964221169405</v>
      </c>
      <c r="C1333" s="118">
        <v>0.65074203391867202</v>
      </c>
      <c r="D1333" s="118">
        <v>0.66054851175723672</v>
      </c>
      <c r="E1333" s="118">
        <v>0.90356838427983366</v>
      </c>
      <c r="F1333" s="118">
        <v>0.61054630333653725</v>
      </c>
      <c r="G1333" s="118">
        <v>0.50674829023479795</v>
      </c>
      <c r="H1333" s="118">
        <v>0.64493771611324391</v>
      </c>
      <c r="I1333" s="118">
        <v>0.19351988138535692</v>
      </c>
      <c r="J1333" s="118">
        <v>0.31299051149125034</v>
      </c>
      <c r="K1333" s="51">
        <v>0.94242619685370621</v>
      </c>
      <c r="M1333" s="44">
        <v>331</v>
      </c>
      <c r="N1333" s="118" cm="1">
        <f t="array" ref="N1333:W1333">(TRANSPOSE(MMULT(幕後結果!$AB$37:$AK$46, TRANSPOSE(N332:W332))))</f>
        <v>0.94791127388337637</v>
      </c>
      <c r="O1333" s="118">
        <v>-0.18876528046910704</v>
      </c>
      <c r="P1333" s="118">
        <v>0.82225328281694487</v>
      </c>
      <c r="Q1333" s="118">
        <v>-1.1309317209650529</v>
      </c>
      <c r="R1333" s="118">
        <v>1.0713242696571528</v>
      </c>
      <c r="S1333" s="118">
        <v>4.7461277011053404E-2</v>
      </c>
      <c r="T1333" s="118">
        <v>0.82735385988007748</v>
      </c>
      <c r="U1333" s="118">
        <v>0.42291591463449996</v>
      </c>
      <c r="V1333" s="118">
        <v>1.1757058561784939</v>
      </c>
      <c r="W1333" s="43">
        <v>0.59900312995470617</v>
      </c>
    </row>
    <row r="1334" spans="1:23" ht="19">
      <c r="A1334" s="88">
        <v>332</v>
      </c>
      <c r="B1334" s="118">
        <v>0.99782853460678611</v>
      </c>
      <c r="C1334" s="118">
        <v>0.53708045519157044</v>
      </c>
      <c r="D1334" s="118">
        <v>0.44992612125006515</v>
      </c>
      <c r="E1334" s="118">
        <v>0.60178303844910386</v>
      </c>
      <c r="F1334" s="118">
        <v>0.26680821857755577</v>
      </c>
      <c r="G1334" s="118">
        <v>0.49028126991860099</v>
      </c>
      <c r="H1334" s="118">
        <v>0.62446061511695139</v>
      </c>
      <c r="I1334" s="118">
        <v>0.40969401159408969</v>
      </c>
      <c r="J1334" s="118">
        <v>0.73878266637386503</v>
      </c>
      <c r="K1334" s="51">
        <v>3.3759631470345441E-2</v>
      </c>
      <c r="M1334" s="44">
        <v>332</v>
      </c>
      <c r="N1334" s="118" cm="1">
        <f t="array" ref="N1334:W1334">(TRANSPOSE(MMULT(幕後結果!$AB$37:$AK$46, TRANSPOSE(N333:W333))))</f>
        <v>0.72760057305925252</v>
      </c>
      <c r="O1334" s="118">
        <v>0.85777777358183038</v>
      </c>
      <c r="P1334" s="118">
        <v>7.8478267213638986E-2</v>
      </c>
      <c r="Q1334" s="118">
        <v>1.1857917885375764</v>
      </c>
      <c r="R1334" s="118">
        <v>1.465905380920321E-2</v>
      </c>
      <c r="S1334" s="118">
        <v>-0.19520095326717501</v>
      </c>
      <c r="T1334" s="118">
        <v>0.59266998565886619</v>
      </c>
      <c r="U1334" s="118">
        <v>-0.76898125897436309</v>
      </c>
      <c r="V1334" s="118">
        <v>0.56951417038868279</v>
      </c>
      <c r="W1334" s="43">
        <v>-0.21490611441492424</v>
      </c>
    </row>
    <row r="1335" spans="1:23" ht="19">
      <c r="A1335" s="88">
        <v>333</v>
      </c>
      <c r="B1335" s="118">
        <v>0.71575914740442315</v>
      </c>
      <c r="C1335" s="118">
        <v>0.31883427314235102</v>
      </c>
      <c r="D1335" s="118">
        <v>7.0928615194146616E-2</v>
      </c>
      <c r="E1335" s="118">
        <v>0.13471906565709912</v>
      </c>
      <c r="F1335" s="118">
        <v>4.2370604779485621E-2</v>
      </c>
      <c r="G1335" s="118">
        <v>0.82227061031441107</v>
      </c>
      <c r="H1335" s="118">
        <v>0.36299790477389582</v>
      </c>
      <c r="I1335" s="118">
        <v>0.963316704502861</v>
      </c>
      <c r="J1335" s="118">
        <v>0.26979583282937658</v>
      </c>
      <c r="K1335" s="51">
        <v>0.49983390723670507</v>
      </c>
      <c r="M1335" s="44">
        <v>333</v>
      </c>
      <c r="N1335" s="118" cm="1">
        <f t="array" ref="N1335:W1335">(TRANSPOSE(MMULT(幕後結果!$AB$37:$AK$46, TRANSPOSE(N334:W334))))</f>
        <v>0.95802547671511007</v>
      </c>
      <c r="O1335" s="118">
        <v>-0.26560582181355258</v>
      </c>
      <c r="P1335" s="118">
        <v>-0.68780131556931001</v>
      </c>
      <c r="Q1335" s="118">
        <v>-1.3009998601089976</v>
      </c>
      <c r="R1335" s="118">
        <v>-0.94754593117805819</v>
      </c>
      <c r="S1335" s="118">
        <v>-0.20505179300736665</v>
      </c>
      <c r="T1335" s="118">
        <v>-0.54419740521119253</v>
      </c>
      <c r="U1335" s="118">
        <v>-6.6892408711298201E-3</v>
      </c>
      <c r="V1335" s="118">
        <v>-0.24178805603003711</v>
      </c>
      <c r="W1335" s="43">
        <v>-1.0774964697873624</v>
      </c>
    </row>
    <row r="1336" spans="1:23" ht="19">
      <c r="A1336" s="88">
        <v>334</v>
      </c>
      <c r="B1336" s="118">
        <v>0.54212219486582236</v>
      </c>
      <c r="C1336" s="118">
        <v>0.14042486711350621</v>
      </c>
      <c r="D1336" s="118">
        <v>0.1708549582966179</v>
      </c>
      <c r="E1336" s="118">
        <v>0.55079629403326535</v>
      </c>
      <c r="F1336" s="118">
        <v>0.32787200189394827</v>
      </c>
      <c r="G1336" s="118">
        <v>0.85052835526390314</v>
      </c>
      <c r="H1336" s="118">
        <v>0.30952248995830711</v>
      </c>
      <c r="I1336" s="118">
        <v>0.19880716888738625</v>
      </c>
      <c r="J1336" s="118">
        <v>0.60591059186402885</v>
      </c>
      <c r="K1336" s="51">
        <v>0.52876143604145898</v>
      </c>
      <c r="M1336" s="44">
        <v>334</v>
      </c>
      <c r="N1336" s="118" cm="1">
        <f t="array" ref="N1336:W1336">(TRANSPOSE(MMULT(幕後結果!$AB$37:$AK$46, TRANSPOSE(N335:W335))))</f>
        <v>1.7057403904482544</v>
      </c>
      <c r="O1336" s="118">
        <v>1.5643544203436228</v>
      </c>
      <c r="P1336" s="118">
        <v>0.53731154296049821</v>
      </c>
      <c r="Q1336" s="118">
        <v>1.3642445123035594</v>
      </c>
      <c r="R1336" s="118">
        <v>0.641070471887905</v>
      </c>
      <c r="S1336" s="118">
        <v>1.045037566264114</v>
      </c>
      <c r="T1336" s="118">
        <v>0.60075969356100312</v>
      </c>
      <c r="U1336" s="118">
        <v>-0.28401994195480806</v>
      </c>
      <c r="V1336" s="118">
        <v>0.47065119991717025</v>
      </c>
      <c r="W1336" s="43">
        <v>0.21418873068625904</v>
      </c>
    </row>
    <row r="1337" spans="1:23" ht="19">
      <c r="A1337" s="88">
        <v>335</v>
      </c>
      <c r="B1337" s="118">
        <v>0.36114592927742906</v>
      </c>
      <c r="C1337" s="118">
        <v>0.61815116583826701</v>
      </c>
      <c r="D1337" s="118">
        <v>0.61232735608925504</v>
      </c>
      <c r="E1337" s="118">
        <v>0.75092636828604897</v>
      </c>
      <c r="F1337" s="118">
        <v>0.91826858027792069</v>
      </c>
      <c r="G1337" s="118">
        <v>0.31391117631021626</v>
      </c>
      <c r="H1337" s="118">
        <v>8.4001908332710595E-2</v>
      </c>
      <c r="I1337" s="118">
        <v>0.13051089056256582</v>
      </c>
      <c r="J1337" s="118">
        <v>0.34757876369533314</v>
      </c>
      <c r="K1337" s="51">
        <v>0.70888634480385737</v>
      </c>
      <c r="M1337" s="44">
        <v>335</v>
      </c>
      <c r="N1337" s="118" cm="1">
        <f t="array" ref="N1337:W1337">(TRANSPOSE(MMULT(幕後結果!$AB$37:$AK$46, TRANSPOSE(N336:W336))))</f>
        <v>1.7338968816288245</v>
      </c>
      <c r="O1337" s="118">
        <v>-0.25506085300890491</v>
      </c>
      <c r="P1337" s="118">
        <v>-1.9266614443719607</v>
      </c>
      <c r="Q1337" s="118">
        <v>-1.0145283386206905</v>
      </c>
      <c r="R1337" s="118">
        <v>2.4402647749337536</v>
      </c>
      <c r="S1337" s="118">
        <v>-1.4333908727622784</v>
      </c>
      <c r="T1337" s="118">
        <v>0.99041174655886455</v>
      </c>
      <c r="U1337" s="118">
        <v>0.48698917228701344</v>
      </c>
      <c r="V1337" s="118">
        <v>0.61616639106843418</v>
      </c>
      <c r="W1337" s="43">
        <v>-0.27556140267638068</v>
      </c>
    </row>
    <row r="1338" spans="1:23" ht="19">
      <c r="A1338" s="88">
        <v>336</v>
      </c>
      <c r="B1338" s="118">
        <v>0.6481015908273815</v>
      </c>
      <c r="C1338" s="118">
        <v>0.24647059162172402</v>
      </c>
      <c r="D1338" s="118">
        <v>0.11943568327155885</v>
      </c>
      <c r="E1338" s="118">
        <v>3.4946415534795605E-3</v>
      </c>
      <c r="F1338" s="118">
        <v>0.2689833876156984</v>
      </c>
      <c r="G1338" s="118">
        <v>0.19735190939192715</v>
      </c>
      <c r="H1338" s="118">
        <v>0.44478799137877822</v>
      </c>
      <c r="I1338" s="118">
        <v>7.0723748298542111E-2</v>
      </c>
      <c r="J1338" s="118">
        <v>3.4774277182027635E-2</v>
      </c>
      <c r="K1338" s="51">
        <v>0.11237561865910162</v>
      </c>
      <c r="M1338" s="44">
        <v>336</v>
      </c>
      <c r="N1338" s="118" cm="1">
        <f t="array" ref="N1338:W1338">(TRANSPOSE(MMULT(幕後結果!$AB$37:$AK$46, TRANSPOSE(N337:W337))))</f>
        <v>0.8474011933717317</v>
      </c>
      <c r="O1338" s="118">
        <v>0.94416006401963071</v>
      </c>
      <c r="P1338" s="118">
        <v>0.56806443375688187</v>
      </c>
      <c r="Q1338" s="118">
        <v>-0.20314634409693694</v>
      </c>
      <c r="R1338" s="118">
        <v>0.50110061877588785</v>
      </c>
      <c r="S1338" s="118">
        <v>1.7686711936264941</v>
      </c>
      <c r="T1338" s="118">
        <v>-0.15681390836943782</v>
      </c>
      <c r="U1338" s="118">
        <v>1.3581784553139231</v>
      </c>
      <c r="V1338" s="118">
        <v>0.86442991649220235</v>
      </c>
      <c r="W1338" s="43">
        <v>0.5437242254278668</v>
      </c>
    </row>
    <row r="1339" spans="1:23" ht="19">
      <c r="A1339" s="88">
        <v>337</v>
      </c>
      <c r="B1339" s="118">
        <v>0.7963323242760767</v>
      </c>
      <c r="C1339" s="118">
        <v>0.37745906237712301</v>
      </c>
      <c r="D1339" s="118">
        <v>0.13489852884527465</v>
      </c>
      <c r="E1339" s="118">
        <v>0.36425639341455063</v>
      </c>
      <c r="F1339" s="118">
        <v>0.71953884142450275</v>
      </c>
      <c r="G1339" s="118">
        <v>0.65160443542084012</v>
      </c>
      <c r="H1339" s="118">
        <v>6.0020243803539763E-2</v>
      </c>
      <c r="I1339" s="118">
        <v>0.42668351202930044</v>
      </c>
      <c r="J1339" s="118">
        <v>0.82258427137842016</v>
      </c>
      <c r="K1339" s="51">
        <v>0.12003653182395513</v>
      </c>
      <c r="M1339" s="44">
        <v>337</v>
      </c>
      <c r="N1339" s="118" cm="1">
        <f t="array" ref="N1339:W1339">(TRANSPOSE(MMULT(幕後結果!$AB$37:$AK$46, TRANSPOSE(N338:W338))))</f>
        <v>-1.1298927727031158</v>
      </c>
      <c r="O1339" s="118">
        <v>-0.33583320908500197</v>
      </c>
      <c r="P1339" s="118">
        <v>-0.63451093019520499</v>
      </c>
      <c r="Q1339" s="118">
        <v>-0.70177354373744283</v>
      </c>
      <c r="R1339" s="118">
        <v>0.71717795279747265</v>
      </c>
      <c r="S1339" s="118">
        <v>-1.9194937599968682</v>
      </c>
      <c r="T1339" s="118">
        <v>2.0795596701390782</v>
      </c>
      <c r="U1339" s="118">
        <v>-1.04036060290593</v>
      </c>
      <c r="V1339" s="118">
        <v>-0.15316568771488237</v>
      </c>
      <c r="W1339" s="43">
        <v>-0.61036209024690613</v>
      </c>
    </row>
    <row r="1340" spans="1:23" ht="19">
      <c r="A1340" s="88">
        <v>338</v>
      </c>
      <c r="B1340" s="118">
        <v>0.15861016518617976</v>
      </c>
      <c r="C1340" s="118">
        <v>0.29582421529035408</v>
      </c>
      <c r="D1340" s="118">
        <v>0.21165649691223609</v>
      </c>
      <c r="E1340" s="118">
        <v>0.96927863881700116</v>
      </c>
      <c r="F1340" s="118">
        <v>0.16403114418773601</v>
      </c>
      <c r="G1340" s="118">
        <v>0.21364252363256586</v>
      </c>
      <c r="H1340" s="118">
        <v>0.16894132467933143</v>
      </c>
      <c r="I1340" s="118">
        <v>0.21655771995914797</v>
      </c>
      <c r="J1340" s="118">
        <v>0.36284102286797792</v>
      </c>
      <c r="K1340" s="51">
        <v>0.6404181487657794</v>
      </c>
      <c r="M1340" s="44">
        <v>338</v>
      </c>
      <c r="N1340" s="118" cm="1">
        <f t="array" ref="N1340:W1340">(TRANSPOSE(MMULT(幕後結果!$AB$37:$AK$46, TRANSPOSE(N339:W339))))</f>
        <v>0.76423864072405678</v>
      </c>
      <c r="O1340" s="118">
        <v>0.37271544936573298</v>
      </c>
      <c r="P1340" s="118">
        <v>-4.7120687945910539E-2</v>
      </c>
      <c r="Q1340" s="118">
        <v>-1.1414644010884991</v>
      </c>
      <c r="R1340" s="118">
        <v>0.98115214827787345</v>
      </c>
      <c r="S1340" s="118">
        <v>0.27609983505039437</v>
      </c>
      <c r="T1340" s="118">
        <v>-0.66241483309016413</v>
      </c>
      <c r="U1340" s="118">
        <v>2.4671806004559276</v>
      </c>
      <c r="V1340" s="118">
        <v>1.1749338743046631</v>
      </c>
      <c r="W1340" s="43">
        <v>0.4688158435686372</v>
      </c>
    </row>
    <row r="1341" spans="1:23" ht="19">
      <c r="A1341" s="88">
        <v>339</v>
      </c>
      <c r="B1341" s="118">
        <v>0.69875757934134963</v>
      </c>
      <c r="C1341" s="118">
        <v>0.84856069426153846</v>
      </c>
      <c r="D1341" s="118">
        <v>0.61728376152374431</v>
      </c>
      <c r="E1341" s="118">
        <v>0.15710629779011676</v>
      </c>
      <c r="F1341" s="118">
        <v>5.6500850710176298E-2</v>
      </c>
      <c r="G1341" s="118">
        <v>0.61998604824929915</v>
      </c>
      <c r="H1341" s="118">
        <v>0.78423120377541644</v>
      </c>
      <c r="I1341" s="118">
        <v>0.37562544344739024</v>
      </c>
      <c r="J1341" s="118">
        <v>2.3058324278308229E-2</v>
      </c>
      <c r="K1341" s="51">
        <v>0.33256024291159969</v>
      </c>
      <c r="M1341" s="44">
        <v>339</v>
      </c>
      <c r="N1341" s="118" cm="1">
        <f t="array" ref="N1341:W1341">(TRANSPOSE(MMULT(幕後結果!$AB$37:$AK$46, TRANSPOSE(N340:W340))))</f>
        <v>-0.98724482525383706</v>
      </c>
      <c r="O1341" s="118">
        <v>0.67085993502043539</v>
      </c>
      <c r="P1341" s="118">
        <v>9.5456956582865321E-2</v>
      </c>
      <c r="Q1341" s="118">
        <v>2.8005620696343501</v>
      </c>
      <c r="R1341" s="118">
        <v>-2.2410240613476851</v>
      </c>
      <c r="S1341" s="118">
        <v>0.95118439704152258</v>
      </c>
      <c r="T1341" s="118">
        <v>0.50853461541354972</v>
      </c>
      <c r="U1341" s="118">
        <v>-1.8611407353789418</v>
      </c>
      <c r="V1341" s="118">
        <v>-0.36656750634058999</v>
      </c>
      <c r="W1341" s="43">
        <v>0.40811998483703482</v>
      </c>
    </row>
    <row r="1342" spans="1:23" ht="19">
      <c r="A1342" s="88">
        <v>340</v>
      </c>
      <c r="B1342" s="118">
        <v>5.4562315501838654E-2</v>
      </c>
      <c r="C1342" s="118">
        <v>0.9922513395271253</v>
      </c>
      <c r="D1342" s="118">
        <v>0.26122544261848502</v>
      </c>
      <c r="E1342" s="118">
        <v>0.75912943411746037</v>
      </c>
      <c r="F1342" s="118">
        <v>4.9413909221393215E-2</v>
      </c>
      <c r="G1342" s="118">
        <v>0.50955170784421733</v>
      </c>
      <c r="H1342" s="118">
        <v>3.9924054924633801E-4</v>
      </c>
      <c r="I1342" s="118">
        <v>0.90128481799877402</v>
      </c>
      <c r="J1342" s="118">
        <v>0.12492619491633383</v>
      </c>
      <c r="K1342" s="51">
        <v>0.34939324587258347</v>
      </c>
      <c r="M1342" s="44">
        <v>340</v>
      </c>
      <c r="N1342" s="118" cm="1">
        <f t="array" ref="N1342:W1342">(TRANSPOSE(MMULT(幕後結果!$AB$37:$AK$46, TRANSPOSE(N341:W341))))</f>
        <v>0.89367780982900891</v>
      </c>
      <c r="O1342" s="118">
        <v>0.61904158009510035</v>
      </c>
      <c r="P1342" s="118">
        <v>-0.86063035899832574</v>
      </c>
      <c r="Q1342" s="118">
        <v>-0.65603047192260422</v>
      </c>
      <c r="R1342" s="118">
        <v>-0.90235817180514166</v>
      </c>
      <c r="S1342" s="118">
        <v>-1.7119346790231145</v>
      </c>
      <c r="T1342" s="118">
        <v>0.54368840718858513</v>
      </c>
      <c r="U1342" s="118">
        <v>6.6278424749791953E-2</v>
      </c>
      <c r="V1342" s="118">
        <v>-0.3197089503034497</v>
      </c>
      <c r="W1342" s="43">
        <v>1.0900081077327961</v>
      </c>
    </row>
    <row r="1343" spans="1:23" ht="19">
      <c r="A1343" s="88">
        <v>341</v>
      </c>
      <c r="B1343" s="118">
        <v>2.2593233836487814E-2</v>
      </c>
      <c r="C1343" s="118">
        <v>3.4740436095398453E-2</v>
      </c>
      <c r="D1343" s="118">
        <v>0.50431550923983348</v>
      </c>
      <c r="E1343" s="118">
        <v>0.12602127540693719</v>
      </c>
      <c r="F1343" s="118">
        <v>8.5238765104422187E-2</v>
      </c>
      <c r="G1343" s="118">
        <v>0.59470083010391317</v>
      </c>
      <c r="H1343" s="118">
        <v>0.77092068720414964</v>
      </c>
      <c r="I1343" s="118">
        <v>0.37981869252942135</v>
      </c>
      <c r="J1343" s="118">
        <v>0.46749720695370667</v>
      </c>
      <c r="K1343" s="51">
        <v>0.60052171900536155</v>
      </c>
      <c r="M1343" s="44">
        <v>341</v>
      </c>
      <c r="N1343" s="118" cm="1">
        <f t="array" ref="N1343:W1343">(TRANSPOSE(MMULT(幕後結果!$AB$37:$AK$46, TRANSPOSE(N342:W342))))</f>
        <v>-1.0055479403047611</v>
      </c>
      <c r="O1343" s="118">
        <v>0.71120284811269263</v>
      </c>
      <c r="P1343" s="118">
        <v>0.30551031631024572</v>
      </c>
      <c r="Q1343" s="118">
        <v>0.63982843086538466</v>
      </c>
      <c r="R1343" s="118">
        <v>0.14193860419087359</v>
      </c>
      <c r="S1343" s="118">
        <v>0.56168189596337914</v>
      </c>
      <c r="T1343" s="118">
        <v>0.36351753902642725</v>
      </c>
      <c r="U1343" s="118">
        <v>1.7745500384571791</v>
      </c>
      <c r="V1343" s="118">
        <v>0.52862109823887526</v>
      </c>
      <c r="W1343" s="43">
        <v>0.69737123726397743</v>
      </c>
    </row>
    <row r="1344" spans="1:23" ht="19">
      <c r="A1344" s="88">
        <v>342</v>
      </c>
      <c r="B1344" s="118">
        <v>0.52603060336182317</v>
      </c>
      <c r="C1344" s="118">
        <v>0.44090256855321708</v>
      </c>
      <c r="D1344" s="118">
        <v>0.4301259963234334</v>
      </c>
      <c r="E1344" s="118">
        <v>0.77469548811860389</v>
      </c>
      <c r="F1344" s="118">
        <v>0.35431386189465441</v>
      </c>
      <c r="G1344" s="118">
        <v>0.30584536481854818</v>
      </c>
      <c r="H1344" s="118">
        <v>2.7867824777168648E-2</v>
      </c>
      <c r="I1344" s="118">
        <v>0.1927427542736535</v>
      </c>
      <c r="J1344" s="118">
        <v>0.4395926255330127</v>
      </c>
      <c r="K1344" s="51">
        <v>0.45509987052764833</v>
      </c>
      <c r="M1344" s="44">
        <v>342</v>
      </c>
      <c r="N1344" s="118" cm="1">
        <f t="array" ref="N1344:W1344">(TRANSPOSE(MMULT(幕後結果!$AB$37:$AK$46, TRANSPOSE(N343:W343))))</f>
        <v>-0.67449857459947316</v>
      </c>
      <c r="O1344" s="118">
        <v>1.8312515189062042</v>
      </c>
      <c r="P1344" s="118">
        <v>0.38384882764197031</v>
      </c>
      <c r="Q1344" s="118">
        <v>-0.54459565203917337</v>
      </c>
      <c r="R1344" s="118">
        <v>-0.66468605964484273</v>
      </c>
      <c r="S1344" s="118">
        <v>1.1098086090361619</v>
      </c>
      <c r="T1344" s="118">
        <v>0.43952143853698478</v>
      </c>
      <c r="U1344" s="118">
        <v>0.94002830388278369</v>
      </c>
      <c r="V1344" s="118">
        <v>-0.24531537677898735</v>
      </c>
      <c r="W1344" s="43">
        <v>-0.60017918643091606</v>
      </c>
    </row>
    <row r="1345" spans="1:23" ht="19">
      <c r="A1345" s="88">
        <v>343</v>
      </c>
      <c r="B1345" s="118">
        <v>0.87936541574179028</v>
      </c>
      <c r="C1345" s="118">
        <v>4.3180339383780408E-2</v>
      </c>
      <c r="D1345" s="118">
        <v>0.963766074029488</v>
      </c>
      <c r="E1345" s="118">
        <v>0.53187600710310989</v>
      </c>
      <c r="F1345" s="118">
        <v>0.15898626291800877</v>
      </c>
      <c r="G1345" s="118">
        <v>0.68340582916169623</v>
      </c>
      <c r="H1345" s="118">
        <v>0.90847889430279416</v>
      </c>
      <c r="I1345" s="118">
        <v>0.34193817082893618</v>
      </c>
      <c r="J1345" s="118">
        <v>0.94637105874649419</v>
      </c>
      <c r="K1345" s="51">
        <v>0.28329826131310121</v>
      </c>
      <c r="M1345" s="44">
        <v>343</v>
      </c>
      <c r="N1345" s="118" cm="1">
        <f t="array" ref="N1345:W1345">(TRANSPOSE(MMULT(幕後結果!$AB$37:$AK$46, TRANSPOSE(N344:W344))))</f>
        <v>1.6244737037295776</v>
      </c>
      <c r="O1345" s="118">
        <v>1.4329291786479721</v>
      </c>
      <c r="P1345" s="118">
        <v>-0.3738608702667725</v>
      </c>
      <c r="Q1345" s="118">
        <v>1.0721331273682275</v>
      </c>
      <c r="R1345" s="118">
        <v>0.45948026255345592</v>
      </c>
      <c r="S1345" s="118">
        <v>1.0599076489606625</v>
      </c>
      <c r="T1345" s="118">
        <v>7.1388681672385823E-2</v>
      </c>
      <c r="U1345" s="118">
        <v>-0.83837526265216911</v>
      </c>
      <c r="V1345" s="118">
        <v>-0.43110717573913793</v>
      </c>
      <c r="W1345" s="43">
        <v>-0.67448912537215833</v>
      </c>
    </row>
    <row r="1346" spans="1:23" ht="19">
      <c r="A1346" s="88">
        <v>344</v>
      </c>
      <c r="B1346" s="118">
        <v>0.73168807646168355</v>
      </c>
      <c r="C1346" s="118">
        <v>0.12321368736409166</v>
      </c>
      <c r="D1346" s="118">
        <v>0.90186175981663141</v>
      </c>
      <c r="E1346" s="118">
        <v>0.14752391110352736</v>
      </c>
      <c r="F1346" s="118">
        <v>0.93108673113491158</v>
      </c>
      <c r="G1346" s="118">
        <v>7.6687484834068842E-2</v>
      </c>
      <c r="H1346" s="118">
        <v>0.98779479567623185</v>
      </c>
      <c r="I1346" s="118">
        <v>0.64531966397046925</v>
      </c>
      <c r="J1346" s="118">
        <v>0.71992058003622184</v>
      </c>
      <c r="K1346" s="51">
        <v>0.10087133883605803</v>
      </c>
      <c r="M1346" s="44">
        <v>344</v>
      </c>
      <c r="N1346" s="118" cm="1">
        <f t="array" ref="N1346:W1346">(TRANSPOSE(MMULT(幕後結果!$AB$37:$AK$46, TRANSPOSE(N345:W345))))</f>
        <v>-0.13120235222149321</v>
      </c>
      <c r="O1346" s="118">
        <v>1.1552429934373574</v>
      </c>
      <c r="P1346" s="118">
        <v>9.5364875301715168E-2</v>
      </c>
      <c r="Q1346" s="118">
        <v>-5.6151224336137603E-2</v>
      </c>
      <c r="R1346" s="118">
        <v>-0.36050315638274971</v>
      </c>
      <c r="S1346" s="118">
        <v>2.0917304279686575</v>
      </c>
      <c r="T1346" s="118">
        <v>0.4285930135480025</v>
      </c>
      <c r="U1346" s="118">
        <v>0.94463191074789199</v>
      </c>
      <c r="V1346" s="118">
        <v>0.65784084099137075</v>
      </c>
      <c r="W1346" s="43">
        <v>0.15159915298505383</v>
      </c>
    </row>
    <row r="1347" spans="1:23" ht="19">
      <c r="A1347" s="88">
        <v>345</v>
      </c>
      <c r="B1347" s="118">
        <v>8.8340018006751064E-2</v>
      </c>
      <c r="C1347" s="118">
        <v>0.68822526127660533</v>
      </c>
      <c r="D1347" s="118">
        <v>0.2669134765541421</v>
      </c>
      <c r="E1347" s="118">
        <v>5.7617681184796155E-3</v>
      </c>
      <c r="F1347" s="118">
        <v>6.6109607943232174E-2</v>
      </c>
      <c r="G1347" s="118">
        <v>0.36272946954611851</v>
      </c>
      <c r="H1347" s="118">
        <v>0.34575895887147268</v>
      </c>
      <c r="I1347" s="118">
        <v>7.9568257817774768E-2</v>
      </c>
      <c r="J1347" s="118">
        <v>0.51395421105628936</v>
      </c>
      <c r="K1347" s="51">
        <v>1.1059725462219783E-2</v>
      </c>
      <c r="M1347" s="44">
        <v>345</v>
      </c>
      <c r="N1347" s="118" cm="1">
        <f t="array" ref="N1347:W1347">(TRANSPOSE(MMULT(幕後結果!$AB$37:$AK$46, TRANSPOSE(N346:W346))))</f>
        <v>0.46018400858298125</v>
      </c>
      <c r="O1347" s="118">
        <v>-0.15835489588518387</v>
      </c>
      <c r="P1347" s="118">
        <v>-1.14408141891654</v>
      </c>
      <c r="Q1347" s="118">
        <v>1.2177948212029055E-3</v>
      </c>
      <c r="R1347" s="118">
        <v>0.78900525493671547</v>
      </c>
      <c r="S1347" s="118">
        <v>1.1625881360648316</v>
      </c>
      <c r="T1347" s="118">
        <v>1.313283778254945E-2</v>
      </c>
      <c r="U1347" s="118">
        <v>0.90273086995635587</v>
      </c>
      <c r="V1347" s="118">
        <v>1.1330215358716433</v>
      </c>
      <c r="W1347" s="43">
        <v>1.1400472478959931</v>
      </c>
    </row>
    <row r="1348" spans="1:23" ht="19">
      <c r="A1348" s="88">
        <v>346</v>
      </c>
      <c r="B1348" s="118">
        <v>0.10433574883634456</v>
      </c>
      <c r="C1348" s="118">
        <v>0.15315703820914717</v>
      </c>
      <c r="D1348" s="118">
        <v>0.15456342369781595</v>
      </c>
      <c r="E1348" s="118">
        <v>0.67779377412132846</v>
      </c>
      <c r="F1348" s="118">
        <v>0.37554526507225905</v>
      </c>
      <c r="G1348" s="118">
        <v>0.40170621721095801</v>
      </c>
      <c r="H1348" s="118">
        <v>4.0594654445871736E-2</v>
      </c>
      <c r="I1348" s="118">
        <v>0.43080298263085459</v>
      </c>
      <c r="J1348" s="118">
        <v>0.56660164484831643</v>
      </c>
      <c r="K1348" s="51">
        <v>0.59252736511429349</v>
      </c>
      <c r="M1348" s="44">
        <v>346</v>
      </c>
      <c r="N1348" s="118" cm="1">
        <f t="array" ref="N1348:W1348">(TRANSPOSE(MMULT(幕後結果!$AB$37:$AK$46, TRANSPOSE(N347:W347))))</f>
        <v>-0.28813165842049226</v>
      </c>
      <c r="O1348" s="118">
        <v>-0.76898921402196929</v>
      </c>
      <c r="P1348" s="118">
        <v>-1.2983995107586951E-2</v>
      </c>
      <c r="Q1348" s="118">
        <v>-2.2270900660173609</v>
      </c>
      <c r="R1348" s="118">
        <v>-0.28273042371299101</v>
      </c>
      <c r="S1348" s="118">
        <v>-2.0689034611268866</v>
      </c>
      <c r="T1348" s="118">
        <v>-0.93740711880817074</v>
      </c>
      <c r="U1348" s="118">
        <v>0.32164006044669591</v>
      </c>
      <c r="V1348" s="118">
        <v>-0.36732319508663369</v>
      </c>
      <c r="W1348" s="43">
        <v>-1.2391498157318999</v>
      </c>
    </row>
    <row r="1349" spans="1:23" ht="19">
      <c r="A1349" s="88">
        <v>347</v>
      </c>
      <c r="B1349" s="118">
        <v>0.54282072362735811</v>
      </c>
      <c r="C1349" s="118">
        <v>0.44523835739945739</v>
      </c>
      <c r="D1349" s="118">
        <v>9.6234766735749266E-2</v>
      </c>
      <c r="E1349" s="118">
        <v>0.67297344842111806</v>
      </c>
      <c r="F1349" s="118">
        <v>0.53376014591527343</v>
      </c>
      <c r="G1349" s="118">
        <v>0.41848615148025337</v>
      </c>
      <c r="H1349" s="118">
        <v>0.56269185684871759</v>
      </c>
      <c r="I1349" s="118">
        <v>0.88586643249814845</v>
      </c>
      <c r="J1349" s="118">
        <v>0.86807331099388385</v>
      </c>
      <c r="K1349" s="51">
        <v>9.0464000176659232E-2</v>
      </c>
      <c r="M1349" s="44">
        <v>347</v>
      </c>
      <c r="N1349" s="118" cm="1">
        <f t="array" ref="N1349:W1349">(TRANSPOSE(MMULT(幕後結果!$AB$37:$AK$46, TRANSPOSE(N348:W348))))</f>
        <v>1.1042500060913791</v>
      </c>
      <c r="O1349" s="118">
        <v>0.25793482968431025</v>
      </c>
      <c r="P1349" s="118">
        <v>2.2179333203640206</v>
      </c>
      <c r="Q1349" s="118">
        <v>-0.42134841399555889</v>
      </c>
      <c r="R1349" s="118">
        <v>-5.5927323559638142E-2</v>
      </c>
      <c r="S1349" s="118">
        <v>-0.88731572056933405</v>
      </c>
      <c r="T1349" s="118">
        <v>0.81575925462603216</v>
      </c>
      <c r="U1349" s="118">
        <v>-0.63121530939065595</v>
      </c>
      <c r="V1349" s="118">
        <v>2.2666793342882152</v>
      </c>
      <c r="W1349" s="43">
        <v>-1.4742854250819448E-2</v>
      </c>
    </row>
    <row r="1350" spans="1:23" ht="19">
      <c r="A1350" s="88">
        <v>348</v>
      </c>
      <c r="B1350" s="118">
        <v>0.6113190599535594</v>
      </c>
      <c r="C1350" s="118">
        <v>0.56201004953699374</v>
      </c>
      <c r="D1350" s="118">
        <v>0.32453026846496913</v>
      </c>
      <c r="E1350" s="118">
        <v>0.71106334621508127</v>
      </c>
      <c r="F1350" s="118">
        <v>0.51036832987458602</v>
      </c>
      <c r="G1350" s="118">
        <v>0.36106207651482003</v>
      </c>
      <c r="H1350" s="118">
        <v>0.90718505182588527</v>
      </c>
      <c r="I1350" s="118">
        <v>0.86657839074056708</v>
      </c>
      <c r="J1350" s="118">
        <v>0.71182063853732713</v>
      </c>
      <c r="K1350" s="51">
        <v>3.368398774378667E-3</v>
      </c>
      <c r="M1350" s="44">
        <v>348</v>
      </c>
      <c r="N1350" s="118" cm="1">
        <f t="array" ref="N1350:W1350">(TRANSPOSE(MMULT(幕後結果!$AB$37:$AK$46, TRANSPOSE(N349:W349))))</f>
        <v>0.24493921229674578</v>
      </c>
      <c r="O1350" s="118">
        <v>1.161760982621566</v>
      </c>
      <c r="P1350" s="118">
        <v>-1.3670500639913141</v>
      </c>
      <c r="Q1350" s="118">
        <v>-4.9269758003468167E-2</v>
      </c>
      <c r="R1350" s="118">
        <v>-1.1263791301319521</v>
      </c>
      <c r="S1350" s="118">
        <v>1.0951848617454503</v>
      </c>
      <c r="T1350" s="118">
        <v>-0.31195993918632492</v>
      </c>
      <c r="U1350" s="118">
        <v>0.58455552719941761</v>
      </c>
      <c r="V1350" s="118">
        <v>-0.28959501076638916</v>
      </c>
      <c r="W1350" s="43">
        <v>-0.54865647988590416</v>
      </c>
    </row>
    <row r="1351" spans="1:23" ht="19">
      <c r="A1351" s="88">
        <v>349</v>
      </c>
      <c r="B1351" s="118">
        <v>0.26758435038129114</v>
      </c>
      <c r="C1351" s="118">
        <v>0.24913730328000927</v>
      </c>
      <c r="D1351" s="118">
        <v>0.29191660872548009</v>
      </c>
      <c r="E1351" s="118">
        <v>0.74516794194705493</v>
      </c>
      <c r="F1351" s="118">
        <v>0.24061204855128748</v>
      </c>
      <c r="G1351" s="118">
        <v>0.50362370918246779</v>
      </c>
      <c r="H1351" s="118">
        <v>0.94306832299894428</v>
      </c>
      <c r="I1351" s="118">
        <v>0.31533486948371592</v>
      </c>
      <c r="J1351" s="118">
        <v>0.96709472971927779</v>
      </c>
      <c r="K1351" s="51">
        <v>0.22123889176064848</v>
      </c>
      <c r="M1351" s="44">
        <v>349</v>
      </c>
      <c r="N1351" s="118" cm="1">
        <f t="array" ref="N1351:W1351">(TRANSPOSE(MMULT(幕後結果!$AB$37:$AK$46, TRANSPOSE(N350:W350))))</f>
        <v>-2.416249751503035</v>
      </c>
      <c r="O1351" s="118">
        <v>0.76827259012820859</v>
      </c>
      <c r="P1351" s="118">
        <v>-0.37510381183186237</v>
      </c>
      <c r="Q1351" s="118">
        <v>-0.8233296576645881</v>
      </c>
      <c r="R1351" s="118">
        <v>-1.0064908002296014</v>
      </c>
      <c r="S1351" s="118">
        <v>-0.61488284303530849</v>
      </c>
      <c r="T1351" s="118">
        <v>0.53005420583833829</v>
      </c>
      <c r="U1351" s="118">
        <v>1.0900759655705777E-2</v>
      </c>
      <c r="V1351" s="118">
        <v>-0.13473628280671457</v>
      </c>
      <c r="W1351" s="43">
        <v>-1.0171935675991244</v>
      </c>
    </row>
    <row r="1352" spans="1:23" ht="19">
      <c r="A1352" s="88">
        <v>350</v>
      </c>
      <c r="B1352" s="118">
        <v>0.56875643406087861</v>
      </c>
      <c r="C1352" s="118">
        <v>0.98603083996490404</v>
      </c>
      <c r="D1352" s="118">
        <v>0.57803058169567678</v>
      </c>
      <c r="E1352" s="118">
        <v>0.27145564018370871</v>
      </c>
      <c r="F1352" s="118">
        <v>0.67827930971146144</v>
      </c>
      <c r="G1352" s="118">
        <v>0.67349723574096432</v>
      </c>
      <c r="H1352" s="118">
        <v>2.9614845297348147E-2</v>
      </c>
      <c r="I1352" s="118">
        <v>0.50237970389291409</v>
      </c>
      <c r="J1352" s="118">
        <v>0.17281531644590831</v>
      </c>
      <c r="K1352" s="51">
        <v>0.64109228331578083</v>
      </c>
      <c r="M1352" s="44">
        <v>350</v>
      </c>
      <c r="N1352" s="118" cm="1">
        <f t="array" ref="N1352:W1352">(TRANSPOSE(MMULT(幕後結果!$AB$37:$AK$46, TRANSPOSE(N351:W351))))</f>
        <v>0.21574983328338973</v>
      </c>
      <c r="O1352" s="118">
        <v>0.78224591490534157</v>
      </c>
      <c r="P1352" s="118">
        <v>-0.88742495947284117</v>
      </c>
      <c r="Q1352" s="118">
        <v>-1.2341999902393215</v>
      </c>
      <c r="R1352" s="118">
        <v>-3.058312033840775</v>
      </c>
      <c r="S1352" s="118">
        <v>0.91866102987123766</v>
      </c>
      <c r="T1352" s="118">
        <v>8.2672599904698607E-2</v>
      </c>
      <c r="U1352" s="118">
        <v>0.88343318629977563</v>
      </c>
      <c r="V1352" s="118">
        <v>1.7510605936173762E-2</v>
      </c>
      <c r="W1352" s="43">
        <v>-0.74547557939372744</v>
      </c>
    </row>
    <row r="1353" spans="1:23" ht="19">
      <c r="A1353" s="88">
        <v>351</v>
      </c>
      <c r="B1353" s="118">
        <v>9.7382616665832922E-2</v>
      </c>
      <c r="C1353" s="118">
        <v>0.85595536688563234</v>
      </c>
      <c r="D1353" s="118">
        <v>0.98380468084372197</v>
      </c>
      <c r="E1353" s="118">
        <v>0.90900618399378019</v>
      </c>
      <c r="F1353" s="118">
        <v>0.24602531550333095</v>
      </c>
      <c r="G1353" s="118">
        <v>0.90412451451033538</v>
      </c>
      <c r="H1353" s="118">
        <v>0.32262976080077688</v>
      </c>
      <c r="I1353" s="118">
        <v>0.98590895696369807</v>
      </c>
      <c r="J1353" s="118">
        <v>0.31709256431170241</v>
      </c>
      <c r="K1353" s="51">
        <v>0.23854290445031623</v>
      </c>
      <c r="M1353" s="44">
        <v>351</v>
      </c>
      <c r="N1353" s="118" cm="1">
        <f t="array" ref="N1353:W1353">(TRANSPOSE(MMULT(幕後結果!$AB$37:$AK$46, TRANSPOSE(N352:W352))))</f>
        <v>1.8630959045197291</v>
      </c>
      <c r="O1353" s="118">
        <v>-1.3864557049694151</v>
      </c>
      <c r="P1353" s="118">
        <v>-0.79135487068216481</v>
      </c>
      <c r="Q1353" s="118">
        <v>0.38666741766107349</v>
      </c>
      <c r="R1353" s="118">
        <v>2.9077128676531394E-2</v>
      </c>
      <c r="S1353" s="118">
        <v>0.75501932425599749</v>
      </c>
      <c r="T1353" s="118">
        <v>0.2708757919304669</v>
      </c>
      <c r="U1353" s="118">
        <v>-2.0381357376003031</v>
      </c>
      <c r="V1353" s="118">
        <v>-0.96221058676800397</v>
      </c>
      <c r="W1353" s="43">
        <v>0.68962234660277399</v>
      </c>
    </row>
    <row r="1354" spans="1:23" ht="19">
      <c r="A1354" s="88">
        <v>352</v>
      </c>
      <c r="B1354" s="118">
        <v>0.2925243386964953</v>
      </c>
      <c r="C1354" s="118">
        <v>0.5853018453079013</v>
      </c>
      <c r="D1354" s="118">
        <v>0.14041537079596411</v>
      </c>
      <c r="E1354" s="118">
        <v>0.61484742662292691</v>
      </c>
      <c r="F1354" s="118">
        <v>0.70775041177166731</v>
      </c>
      <c r="G1354" s="118">
        <v>0.10689515551908757</v>
      </c>
      <c r="H1354" s="118">
        <v>0.93807206362954765</v>
      </c>
      <c r="I1354" s="118">
        <v>0.28908301193230646</v>
      </c>
      <c r="J1354" s="118">
        <v>0.70266609489814646</v>
      </c>
      <c r="K1354" s="51">
        <v>0.65729651846118631</v>
      </c>
      <c r="M1354" s="44">
        <v>352</v>
      </c>
      <c r="N1354" s="118" cm="1">
        <f t="array" ref="N1354:W1354">(TRANSPOSE(MMULT(幕後結果!$AB$37:$AK$46, TRANSPOSE(N353:W353))))</f>
        <v>0.30276367371055818</v>
      </c>
      <c r="O1354" s="118">
        <v>0.40429849081786645</v>
      </c>
      <c r="P1354" s="118">
        <v>0.10753323974757197</v>
      </c>
      <c r="Q1354" s="118">
        <v>-0.42978559107500081</v>
      </c>
      <c r="R1354" s="118">
        <v>0.3157277511758807</v>
      </c>
      <c r="S1354" s="118">
        <v>8.9507745639405584E-2</v>
      </c>
      <c r="T1354" s="118">
        <v>3.0158048691476591E-2</v>
      </c>
      <c r="U1354" s="118">
        <v>0.34705403111749022</v>
      </c>
      <c r="V1354" s="118">
        <v>1.1115853961188604</v>
      </c>
      <c r="W1354" s="43">
        <v>0.3853529354518152</v>
      </c>
    </row>
    <row r="1355" spans="1:23" ht="19">
      <c r="A1355" s="88">
        <v>353</v>
      </c>
      <c r="B1355" s="118">
        <v>5.0228324493698739E-2</v>
      </c>
      <c r="C1355" s="118">
        <v>0.43560905388147364</v>
      </c>
      <c r="D1355" s="118">
        <v>0.67543103711406993</v>
      </c>
      <c r="E1355" s="118">
        <v>0.99716967282939772</v>
      </c>
      <c r="F1355" s="118">
        <v>0.86292533160613272</v>
      </c>
      <c r="G1355" s="118">
        <v>0.65840409631760721</v>
      </c>
      <c r="H1355" s="118">
        <v>0.18386250192438314</v>
      </c>
      <c r="I1355" s="118">
        <v>0.79760141145984886</v>
      </c>
      <c r="J1355" s="118">
        <v>2.8877753247109172E-2</v>
      </c>
      <c r="K1355" s="51">
        <v>0.15264160233289492</v>
      </c>
      <c r="M1355" s="44">
        <v>353</v>
      </c>
      <c r="N1355" s="118" cm="1">
        <f t="array" ref="N1355:W1355">(TRANSPOSE(MMULT(幕後結果!$AB$37:$AK$46, TRANSPOSE(N354:W354))))</f>
        <v>0.91751990266064398</v>
      </c>
      <c r="O1355" s="118">
        <v>1.3554764050532981</v>
      </c>
      <c r="P1355" s="118">
        <v>0.42089194620015258</v>
      </c>
      <c r="Q1355" s="118">
        <v>-1.2804198350581699</v>
      </c>
      <c r="R1355" s="118">
        <v>0.53951502147526664</v>
      </c>
      <c r="S1355" s="118">
        <v>-0.45028120388872134</v>
      </c>
      <c r="T1355" s="118">
        <v>1.780053599005573</v>
      </c>
      <c r="U1355" s="118">
        <v>2.5665861168399551</v>
      </c>
      <c r="V1355" s="118">
        <v>2.0628950740025767</v>
      </c>
      <c r="W1355" s="43">
        <v>0.1404787388515456</v>
      </c>
    </row>
    <row r="1356" spans="1:23" ht="19">
      <c r="A1356" s="88">
        <v>354</v>
      </c>
      <c r="B1356" s="118">
        <v>6.2441395809571754E-2</v>
      </c>
      <c r="C1356" s="118">
        <v>8.3552946785714344E-2</v>
      </c>
      <c r="D1356" s="118">
        <v>5.5432811302810192E-2</v>
      </c>
      <c r="E1356" s="118">
        <v>0.96927459281653072</v>
      </c>
      <c r="F1356" s="118">
        <v>0.63626289410842451</v>
      </c>
      <c r="G1356" s="118">
        <v>0.18475429910187624</v>
      </c>
      <c r="H1356" s="118">
        <v>0.55627266003861831</v>
      </c>
      <c r="I1356" s="118">
        <v>0.19858574901882275</v>
      </c>
      <c r="J1356" s="118">
        <v>0.85716036413557739</v>
      </c>
      <c r="K1356" s="51">
        <v>0.58792654963989266</v>
      </c>
      <c r="M1356" s="44">
        <v>354</v>
      </c>
      <c r="N1356" s="118" cm="1">
        <f t="array" ref="N1356:W1356">(TRANSPOSE(MMULT(幕後結果!$AB$37:$AK$46, TRANSPOSE(N355:W355))))</f>
        <v>-0.45987344893197124</v>
      </c>
      <c r="O1356" s="118">
        <v>-5.9772453389835424E-2</v>
      </c>
      <c r="P1356" s="118">
        <v>0.91743302643848235</v>
      </c>
      <c r="Q1356" s="118">
        <v>0.59361091563085699</v>
      </c>
      <c r="R1356" s="118">
        <v>0.3675020716681785</v>
      </c>
      <c r="S1356" s="118">
        <v>0.49691966610910665</v>
      </c>
      <c r="T1356" s="118">
        <v>-2.1128489648521126E-2</v>
      </c>
      <c r="U1356" s="118">
        <v>-0.68274475237991394</v>
      </c>
      <c r="V1356" s="118">
        <v>-0.22904474335705685</v>
      </c>
      <c r="W1356" s="43">
        <v>-0.33663622080735695</v>
      </c>
    </row>
    <row r="1357" spans="1:23" ht="19">
      <c r="A1357" s="88">
        <v>355</v>
      </c>
      <c r="B1357" s="118">
        <v>0.84658484688699809</v>
      </c>
      <c r="C1357" s="118">
        <v>0.23899853180144848</v>
      </c>
      <c r="D1357" s="118">
        <v>0.31344433652204851</v>
      </c>
      <c r="E1357" s="118">
        <v>9.811155841671404E-2</v>
      </c>
      <c r="F1357" s="118">
        <v>0.26594188150632703</v>
      </c>
      <c r="G1357" s="118">
        <v>0.61045192182627517</v>
      </c>
      <c r="H1357" s="118">
        <v>0.2878352108807356</v>
      </c>
      <c r="I1357" s="118">
        <v>0.29007435066390674</v>
      </c>
      <c r="J1357" s="118">
        <v>0.5289401608395925</v>
      </c>
      <c r="K1357" s="51">
        <v>0.97177003433311815</v>
      </c>
      <c r="M1357" s="44">
        <v>355</v>
      </c>
      <c r="N1357" s="118" cm="1">
        <f t="array" ref="N1357:W1357">(TRANSPOSE(MMULT(幕後結果!$AB$37:$AK$46, TRANSPOSE(N356:W356))))</f>
        <v>2.7059160577471104</v>
      </c>
      <c r="O1357" s="118">
        <v>-1.9947437400386003</v>
      </c>
      <c r="P1357" s="118">
        <v>0.37336645331734447</v>
      </c>
      <c r="Q1357" s="118">
        <v>0.28593337610141328</v>
      </c>
      <c r="R1357" s="118">
        <v>2.1111522480207534E-2</v>
      </c>
      <c r="S1357" s="118">
        <v>1.9966129096515983</v>
      </c>
      <c r="T1357" s="118">
        <v>0.70458479492308557</v>
      </c>
      <c r="U1357" s="118">
        <v>0.17037757447073518</v>
      </c>
      <c r="V1357" s="118">
        <v>0.86521998631379171</v>
      </c>
      <c r="W1357" s="43">
        <v>0.58216953880026145</v>
      </c>
    </row>
    <row r="1358" spans="1:23" ht="19">
      <c r="A1358" s="88">
        <v>356</v>
      </c>
      <c r="B1358" s="118">
        <v>0.5423665602197052</v>
      </c>
      <c r="C1358" s="118">
        <v>0.49474120833131963</v>
      </c>
      <c r="D1358" s="118">
        <v>0.54407673980370719</v>
      </c>
      <c r="E1358" s="118">
        <v>0.38437543320615641</v>
      </c>
      <c r="F1358" s="118">
        <v>0.7006598944694733</v>
      </c>
      <c r="G1358" s="118">
        <v>0.82354597030019572</v>
      </c>
      <c r="H1358" s="118">
        <v>0.65317239808272376</v>
      </c>
      <c r="I1358" s="118">
        <v>0.57174563133235501</v>
      </c>
      <c r="J1358" s="118">
        <v>0.29176963052977345</v>
      </c>
      <c r="K1358" s="51">
        <v>0.46210973443974157</v>
      </c>
      <c r="M1358" s="44">
        <v>356</v>
      </c>
      <c r="N1358" s="118" cm="1">
        <f t="array" ref="N1358:W1358">(TRANSPOSE(MMULT(幕後結果!$AB$37:$AK$46, TRANSPOSE(N357:W357))))</f>
        <v>-0.31450270945870684</v>
      </c>
      <c r="O1358" s="118">
        <v>-0.83857861331875916</v>
      </c>
      <c r="P1358" s="118">
        <v>-0.14031374485912715</v>
      </c>
      <c r="Q1358" s="118">
        <v>-0.66451095114671366</v>
      </c>
      <c r="R1358" s="118">
        <v>-1.0898374374037356</v>
      </c>
      <c r="S1358" s="118">
        <v>-1.1781486371515717</v>
      </c>
      <c r="T1358" s="118">
        <v>-1.5360006324814295</v>
      </c>
      <c r="U1358" s="118">
        <v>0.28936833015424068</v>
      </c>
      <c r="V1358" s="118">
        <v>-0.75013205560957652</v>
      </c>
      <c r="W1358" s="43">
        <v>-0.14010692856328466</v>
      </c>
    </row>
    <row r="1359" spans="1:23" ht="19">
      <c r="A1359" s="88">
        <v>357</v>
      </c>
      <c r="B1359" s="118">
        <v>0.8155492655537282</v>
      </c>
      <c r="C1359" s="118">
        <v>1.2110422389821407E-2</v>
      </c>
      <c r="D1359" s="118">
        <v>0.24935237013901612</v>
      </c>
      <c r="E1359" s="118">
        <v>0.10344867840297645</v>
      </c>
      <c r="F1359" s="118">
        <v>3.4299436312301701E-2</v>
      </c>
      <c r="G1359" s="118">
        <v>0.39502409885280709</v>
      </c>
      <c r="H1359" s="118">
        <v>0.33724483156137808</v>
      </c>
      <c r="I1359" s="118">
        <v>8.1414843843712337E-3</v>
      </c>
      <c r="J1359" s="118">
        <v>0.73854142543917067</v>
      </c>
      <c r="K1359" s="51">
        <v>1.2816359808897726E-2</v>
      </c>
      <c r="M1359" s="44">
        <v>357</v>
      </c>
      <c r="N1359" s="118" cm="1">
        <f t="array" ref="N1359:W1359">(TRANSPOSE(MMULT(幕後結果!$AB$37:$AK$46, TRANSPOSE(N358:W358))))</f>
        <v>1.7475404242845469</v>
      </c>
      <c r="O1359" s="118">
        <v>0.77699041819398684</v>
      </c>
      <c r="P1359" s="118">
        <v>1.2191000548400273</v>
      </c>
      <c r="Q1359" s="118">
        <v>-0.52894864712689238</v>
      </c>
      <c r="R1359" s="118">
        <v>-0.47425936336858288</v>
      </c>
      <c r="S1359" s="118">
        <v>1.9574371291543813</v>
      </c>
      <c r="T1359" s="118">
        <v>-0.15137531714893532</v>
      </c>
      <c r="U1359" s="118">
        <v>-0.45571674323204064</v>
      </c>
      <c r="V1359" s="118">
        <v>-0.78114750968141045</v>
      </c>
      <c r="W1359" s="43">
        <v>-0.4084815920922199</v>
      </c>
    </row>
    <row r="1360" spans="1:23" ht="19">
      <c r="A1360" s="88">
        <v>358</v>
      </c>
      <c r="B1360" s="118">
        <v>0.18787911651645683</v>
      </c>
      <c r="C1360" s="118">
        <v>0.27580356978042486</v>
      </c>
      <c r="D1360" s="118">
        <v>0.6627711141203243</v>
      </c>
      <c r="E1360" s="118">
        <v>0.1506964118282641</v>
      </c>
      <c r="F1360" s="118">
        <v>0.62301318450125232</v>
      </c>
      <c r="G1360" s="118">
        <v>0.71254754870554726</v>
      </c>
      <c r="H1360" s="118">
        <v>0.44769208785900805</v>
      </c>
      <c r="I1360" s="118">
        <v>0.53349451359999378</v>
      </c>
      <c r="J1360" s="118">
        <v>0.88026969853640358</v>
      </c>
      <c r="K1360" s="51">
        <v>0.63884727768399507</v>
      </c>
      <c r="M1360" s="44">
        <v>358</v>
      </c>
      <c r="N1360" s="118" cm="1">
        <f t="array" ref="N1360:W1360">(TRANSPOSE(MMULT(幕後結果!$AB$37:$AK$46, TRANSPOSE(N359:W359))))</f>
        <v>0.14241584713843811</v>
      </c>
      <c r="O1360" s="118">
        <v>-1.5698939004190102</v>
      </c>
      <c r="P1360" s="118">
        <v>-0.75793401584939812</v>
      </c>
      <c r="Q1360" s="118">
        <v>0.42734759463723182</v>
      </c>
      <c r="R1360" s="118">
        <v>-1.1279431280990568</v>
      </c>
      <c r="S1360" s="118">
        <v>0.927398276338401</v>
      </c>
      <c r="T1360" s="118">
        <v>-0.57223042644857314</v>
      </c>
      <c r="U1360" s="118">
        <v>0.11834369360036889</v>
      </c>
      <c r="V1360" s="118">
        <v>-0.96394799156338096</v>
      </c>
      <c r="W1360" s="43">
        <v>9.2065260340355365E-2</v>
      </c>
    </row>
    <row r="1361" spans="1:23" ht="19">
      <c r="A1361" s="88">
        <v>359</v>
      </c>
      <c r="B1361" s="118">
        <v>0.89126615578741863</v>
      </c>
      <c r="C1361" s="118">
        <v>0.69055160573834495</v>
      </c>
      <c r="D1361" s="118">
        <v>0.67096708380538561</v>
      </c>
      <c r="E1361" s="118">
        <v>0.13657448759309521</v>
      </c>
      <c r="F1361" s="118">
        <v>0.22418482376670901</v>
      </c>
      <c r="G1361" s="118">
        <v>0.75159435727808477</v>
      </c>
      <c r="H1361" s="118">
        <v>0.52502848307996719</v>
      </c>
      <c r="I1361" s="118">
        <v>0.92439751420556959</v>
      </c>
      <c r="J1361" s="118">
        <v>0.85599921043584049</v>
      </c>
      <c r="K1361" s="51">
        <v>0.38499375501697619</v>
      </c>
      <c r="M1361" s="44">
        <v>359</v>
      </c>
      <c r="N1361" s="118" cm="1">
        <f t="array" ref="N1361:W1361">(TRANSPOSE(MMULT(幕後結果!$AB$37:$AK$46, TRANSPOSE(N360:W360))))</f>
        <v>0.21330778150257662</v>
      </c>
      <c r="O1361" s="118">
        <v>-0.23947849728992424</v>
      </c>
      <c r="P1361" s="118">
        <v>-1.1085318318395088</v>
      </c>
      <c r="Q1361" s="118">
        <v>-0.31118079351280015</v>
      </c>
      <c r="R1361" s="118">
        <v>7.0397546583366805E-2</v>
      </c>
      <c r="S1361" s="118">
        <v>-0.89896625447711731</v>
      </c>
      <c r="T1361" s="118">
        <v>-0.85429016914672806</v>
      </c>
      <c r="U1361" s="118">
        <v>0.31733130340800536</v>
      </c>
      <c r="V1361" s="118">
        <v>0.58594170777311527</v>
      </c>
      <c r="W1361" s="43">
        <v>0.2648496613983532</v>
      </c>
    </row>
    <row r="1362" spans="1:23" ht="19">
      <c r="A1362" s="88">
        <v>360</v>
      </c>
      <c r="B1362" s="118">
        <v>0.48412952127741438</v>
      </c>
      <c r="C1362" s="118">
        <v>0.6560408813087133</v>
      </c>
      <c r="D1362" s="118">
        <v>0.78448035307259523</v>
      </c>
      <c r="E1362" s="118">
        <v>6.6077943708970688E-2</v>
      </c>
      <c r="F1362" s="118">
        <v>0.14197320590072593</v>
      </c>
      <c r="G1362" s="118">
        <v>0.52512335858727166</v>
      </c>
      <c r="H1362" s="118">
        <v>0.59975960915660176</v>
      </c>
      <c r="I1362" s="118">
        <v>0.26177201194887112</v>
      </c>
      <c r="J1362" s="118">
        <v>0.81777836676408078</v>
      </c>
      <c r="K1362" s="51">
        <v>0.61520295451956386</v>
      </c>
      <c r="M1362" s="44">
        <v>360</v>
      </c>
      <c r="N1362" s="118" cm="1">
        <f t="array" ref="N1362:W1362">(TRANSPOSE(MMULT(幕後結果!$AB$37:$AK$46, TRANSPOSE(N361:W361))))</f>
        <v>1.1849867247032324</v>
      </c>
      <c r="O1362" s="118">
        <v>-0.3094822000026321</v>
      </c>
      <c r="P1362" s="118">
        <v>0.61230077977623953</v>
      </c>
      <c r="Q1362" s="118">
        <v>-0.28016026615019879</v>
      </c>
      <c r="R1362" s="118">
        <v>-0.5771522352473557</v>
      </c>
      <c r="S1362" s="118">
        <v>1.1464121519408461</v>
      </c>
      <c r="T1362" s="118">
        <v>-1.4281459179159131</v>
      </c>
      <c r="U1362" s="118">
        <v>0.67421102219630036</v>
      </c>
      <c r="V1362" s="118">
        <v>-7.0425527014601072E-2</v>
      </c>
      <c r="W1362" s="43">
        <v>1.3047860446709936</v>
      </c>
    </row>
    <row r="1363" spans="1:23" ht="19">
      <c r="A1363" s="88">
        <v>361</v>
      </c>
      <c r="B1363" s="118">
        <v>0.89536679153507004</v>
      </c>
      <c r="C1363" s="118">
        <v>0.64868291704128045</v>
      </c>
      <c r="D1363" s="118">
        <v>0.19876769188876087</v>
      </c>
      <c r="E1363" s="118">
        <v>0.75478648551667149</v>
      </c>
      <c r="F1363" s="118">
        <v>0.55472316786337927</v>
      </c>
      <c r="G1363" s="118">
        <v>0.48069460004428755</v>
      </c>
      <c r="H1363" s="118">
        <v>0.13977780976887999</v>
      </c>
      <c r="I1363" s="118">
        <v>0.27604021914952237</v>
      </c>
      <c r="J1363" s="118">
        <v>0.20673292750377148</v>
      </c>
      <c r="K1363" s="51">
        <v>0.20672177506184686</v>
      </c>
      <c r="M1363" s="44">
        <v>361</v>
      </c>
      <c r="N1363" s="118" cm="1">
        <f t="array" ref="N1363:W1363">(TRANSPOSE(MMULT(幕後結果!$AB$37:$AK$46, TRANSPOSE(N362:W362))))</f>
        <v>0.26615092062776496</v>
      </c>
      <c r="O1363" s="118">
        <v>-0.86379272285833519</v>
      </c>
      <c r="P1363" s="118">
        <v>0.28666470580271236</v>
      </c>
      <c r="Q1363" s="118">
        <v>-0.42282015080293189</v>
      </c>
      <c r="R1363" s="118">
        <v>-0.50530269633410008</v>
      </c>
      <c r="S1363" s="118">
        <v>-1.6715574449143507</v>
      </c>
      <c r="T1363" s="118">
        <v>-1.7463964649963315</v>
      </c>
      <c r="U1363" s="118">
        <v>-0.40971677347540947</v>
      </c>
      <c r="V1363" s="118">
        <v>-1.0431697286227584</v>
      </c>
      <c r="W1363" s="43">
        <v>0.27426589389533174</v>
      </c>
    </row>
    <row r="1364" spans="1:23" ht="19">
      <c r="A1364" s="88">
        <v>362</v>
      </c>
      <c r="B1364" s="118">
        <v>0.2093591816887499</v>
      </c>
      <c r="C1364" s="118">
        <v>0.47535016016183707</v>
      </c>
      <c r="D1364" s="118">
        <v>9.0842660997951352E-2</v>
      </c>
      <c r="E1364" s="118">
        <v>0.85528874905102814</v>
      </c>
      <c r="F1364" s="118">
        <v>0.10922081056819177</v>
      </c>
      <c r="G1364" s="118">
        <v>0.24581376950768741</v>
      </c>
      <c r="H1364" s="118">
        <v>0.98740407650155482</v>
      </c>
      <c r="I1364" s="118">
        <v>0.26274351466150381</v>
      </c>
      <c r="J1364" s="118">
        <v>0.97412490715606204</v>
      </c>
      <c r="K1364" s="51">
        <v>0.70249319800253551</v>
      </c>
      <c r="M1364" s="44">
        <v>362</v>
      </c>
      <c r="N1364" s="118" cm="1">
        <f t="array" ref="N1364:W1364">(TRANSPOSE(MMULT(幕後結果!$AB$37:$AK$46, TRANSPOSE(N363:W363))))</f>
        <v>-0.38969285900832673</v>
      </c>
      <c r="O1364" s="118">
        <v>-1.1308320998093691</v>
      </c>
      <c r="P1364" s="118">
        <v>-9.9329615716016881E-2</v>
      </c>
      <c r="Q1364" s="118">
        <v>0.31084063048971905</v>
      </c>
      <c r="R1364" s="118">
        <v>1.6226553345905876</v>
      </c>
      <c r="S1364" s="118">
        <v>-0.31089325042884852</v>
      </c>
      <c r="T1364" s="118">
        <v>0.21274749015353545</v>
      </c>
      <c r="U1364" s="118">
        <v>-0.32588742712963581</v>
      </c>
      <c r="V1364" s="118">
        <v>-0.13005246432782647</v>
      </c>
      <c r="W1364" s="43">
        <v>0.2480080379270001</v>
      </c>
    </row>
    <row r="1365" spans="1:23" ht="19">
      <c r="A1365" s="88">
        <v>363</v>
      </c>
      <c r="B1365" s="118">
        <v>6.4800026409516764E-2</v>
      </c>
      <c r="C1365" s="118">
        <v>0.89308966009854895</v>
      </c>
      <c r="D1365" s="118">
        <v>0.17685138682771395</v>
      </c>
      <c r="E1365" s="118">
        <v>0.89363824484523846</v>
      </c>
      <c r="F1365" s="118">
        <v>0.32853951278069005</v>
      </c>
      <c r="G1365" s="118">
        <v>0.15654149096229508</v>
      </c>
      <c r="H1365" s="118">
        <v>0.33949853872382496</v>
      </c>
      <c r="I1365" s="118">
        <v>0.15094015828893914</v>
      </c>
      <c r="J1365" s="118">
        <v>0.82553861681726648</v>
      </c>
      <c r="K1365" s="51">
        <v>0.35028528499588019</v>
      </c>
      <c r="M1365" s="44">
        <v>363</v>
      </c>
      <c r="N1365" s="118" cm="1">
        <f t="array" ref="N1365:W1365">(TRANSPOSE(MMULT(幕後結果!$AB$37:$AK$46, TRANSPOSE(N364:W364))))</f>
        <v>1.5556635736267375</v>
      </c>
      <c r="O1365" s="118">
        <v>-0.82401133356746126</v>
      </c>
      <c r="P1365" s="118">
        <v>1.3308887091666173</v>
      </c>
      <c r="Q1365" s="118">
        <v>-2.9183946590974341E-2</v>
      </c>
      <c r="R1365" s="118">
        <v>1.3989227686354684</v>
      </c>
      <c r="S1365" s="118">
        <v>-0.9967616546123097</v>
      </c>
      <c r="T1365" s="118">
        <v>1.5009170964441674</v>
      </c>
      <c r="U1365" s="118">
        <v>-0.81341402614661906</v>
      </c>
      <c r="V1365" s="118">
        <v>1.6604888546278826</v>
      </c>
      <c r="W1365" s="43">
        <v>1.6799054951028558</v>
      </c>
    </row>
    <row r="1366" spans="1:23" ht="19">
      <c r="A1366" s="88">
        <v>364</v>
      </c>
      <c r="B1366" s="118">
        <v>0.84676270610397442</v>
      </c>
      <c r="C1366" s="118">
        <v>0.75872607301235551</v>
      </c>
      <c r="D1366" s="118">
        <v>0.72327594797313588</v>
      </c>
      <c r="E1366" s="118">
        <v>0.47597050317854417</v>
      </c>
      <c r="F1366" s="118">
        <v>0.44630412913080875</v>
      </c>
      <c r="G1366" s="118">
        <v>0.76397733103733501</v>
      </c>
      <c r="H1366" s="118">
        <v>0.87259716485077776</v>
      </c>
      <c r="I1366" s="118">
        <v>1.0105258830987562E-2</v>
      </c>
      <c r="J1366" s="118">
        <v>0.5327683160513792</v>
      </c>
      <c r="K1366" s="51">
        <v>0.49774008757147969</v>
      </c>
      <c r="M1366" s="44">
        <v>364</v>
      </c>
      <c r="N1366" s="118" cm="1">
        <f t="array" ref="N1366:W1366">(TRANSPOSE(MMULT(幕後結果!$AB$37:$AK$46, TRANSPOSE(N365:W365))))</f>
        <v>-0.13576667268661588</v>
      </c>
      <c r="O1366" s="118">
        <v>4.6615831618468488E-3</v>
      </c>
      <c r="P1366" s="118">
        <v>-2.0329504936632921</v>
      </c>
      <c r="Q1366" s="118">
        <v>1.957027566910732</v>
      </c>
      <c r="R1366" s="118">
        <v>0.69437426513258438</v>
      </c>
      <c r="S1366" s="118">
        <v>-4.8609212659040169E-2</v>
      </c>
      <c r="T1366" s="118">
        <v>0.33019120378261074</v>
      </c>
      <c r="U1366" s="118">
        <v>0.48807411660674932</v>
      </c>
      <c r="V1366" s="118">
        <v>-0.72597512502839767</v>
      </c>
      <c r="W1366" s="43">
        <v>-0.49272704823359353</v>
      </c>
    </row>
    <row r="1367" spans="1:23" ht="19">
      <c r="A1367" s="88">
        <v>365</v>
      </c>
      <c r="B1367" s="118">
        <v>0.46155316948688085</v>
      </c>
      <c r="C1367" s="118">
        <v>0.64644811241992906</v>
      </c>
      <c r="D1367" s="118">
        <v>0.56960857487784589</v>
      </c>
      <c r="E1367" s="118">
        <v>0.18276099541004198</v>
      </c>
      <c r="F1367" s="118">
        <v>0.46139794045643301</v>
      </c>
      <c r="G1367" s="118">
        <v>0.38549545677358799</v>
      </c>
      <c r="H1367" s="118">
        <v>0.71458457694709709</v>
      </c>
      <c r="I1367" s="118">
        <v>0.98892067478349643</v>
      </c>
      <c r="J1367" s="118">
        <v>0.25160509351124549</v>
      </c>
      <c r="K1367" s="51">
        <v>0.51300041111037831</v>
      </c>
      <c r="M1367" s="44">
        <v>365</v>
      </c>
      <c r="N1367" s="118" cm="1">
        <f t="array" ref="N1367:W1367">(TRANSPOSE(MMULT(幕後結果!$AB$37:$AK$46, TRANSPOSE(N366:W366))))</f>
        <v>-0.51029523977690472</v>
      </c>
      <c r="O1367" s="118">
        <v>1.1499014428141086</v>
      </c>
      <c r="P1367" s="118">
        <v>0.24998011077774746</v>
      </c>
      <c r="Q1367" s="118">
        <v>-1.4829138276346021</v>
      </c>
      <c r="R1367" s="118">
        <v>0.12550335748697133</v>
      </c>
      <c r="S1367" s="118">
        <v>-0.66290960191239667</v>
      </c>
      <c r="T1367" s="118">
        <v>-0.70939191260701551</v>
      </c>
      <c r="U1367" s="118">
        <v>0.17717964267282238</v>
      </c>
      <c r="V1367" s="118">
        <v>0.14422898021313418</v>
      </c>
      <c r="W1367" s="43">
        <v>-7.9981252988632956E-2</v>
      </c>
    </row>
    <row r="1368" spans="1:23" ht="19">
      <c r="A1368" s="88">
        <v>366</v>
      </c>
      <c r="B1368" s="118">
        <v>0.98360150816227909</v>
      </c>
      <c r="C1368" s="118">
        <v>0.86491543114425662</v>
      </c>
      <c r="D1368" s="118">
        <v>0.94303041759221262</v>
      </c>
      <c r="E1368" s="118">
        <v>0.26868340670650737</v>
      </c>
      <c r="F1368" s="118">
        <v>0.45212464305045286</v>
      </c>
      <c r="G1368" s="118">
        <v>0.6142590281126401</v>
      </c>
      <c r="H1368" s="118">
        <v>0.62275616903223652</v>
      </c>
      <c r="I1368" s="118">
        <v>0.60340711708931138</v>
      </c>
      <c r="J1368" s="118">
        <v>0.47346254466390225</v>
      </c>
      <c r="K1368" s="51">
        <v>0.34374261342567491</v>
      </c>
      <c r="M1368" s="44">
        <v>366</v>
      </c>
      <c r="N1368" s="118" cm="1">
        <f t="array" ref="N1368:W1368">(TRANSPOSE(MMULT(幕後結果!$AB$37:$AK$46, TRANSPOSE(N367:W367))))</f>
        <v>1.5657514524526412</v>
      </c>
      <c r="O1368" s="118">
        <v>0.46546237395885798</v>
      </c>
      <c r="P1368" s="118">
        <v>-1.0484127154056686</v>
      </c>
      <c r="Q1368" s="118">
        <v>-1.0373744498762132</v>
      </c>
      <c r="R1368" s="118">
        <v>0.62133666585774439</v>
      </c>
      <c r="S1368" s="118">
        <v>-0.31699733213011766</v>
      </c>
      <c r="T1368" s="118">
        <v>0.92036755626303635</v>
      </c>
      <c r="U1368" s="118">
        <v>-0.33218526491290351</v>
      </c>
      <c r="V1368" s="118">
        <v>-0.84267938685538679</v>
      </c>
      <c r="W1368" s="43">
        <v>-0.6292098859539641</v>
      </c>
    </row>
    <row r="1369" spans="1:23" ht="19">
      <c r="A1369" s="88">
        <v>367</v>
      </c>
      <c r="B1369" s="118">
        <v>0.12834767904075028</v>
      </c>
      <c r="C1369" s="118">
        <v>0.54777261632014262</v>
      </c>
      <c r="D1369" s="118">
        <v>0.12135753641782054</v>
      </c>
      <c r="E1369" s="118">
        <v>0.64652949766994117</v>
      </c>
      <c r="F1369" s="118">
        <v>7.7823306157730476E-2</v>
      </c>
      <c r="G1369" s="118">
        <v>0.74265286916770568</v>
      </c>
      <c r="H1369" s="118">
        <v>0.71737473461661505</v>
      </c>
      <c r="I1369" s="118">
        <v>4.1358217812712317E-2</v>
      </c>
      <c r="J1369" s="118">
        <v>6.6240941373276963E-2</v>
      </c>
      <c r="K1369" s="51">
        <v>0.27507714672962158</v>
      </c>
      <c r="M1369" s="44">
        <v>367</v>
      </c>
      <c r="N1369" s="118" cm="1">
        <f t="array" ref="N1369:W1369">(TRANSPOSE(MMULT(幕後結果!$AB$37:$AK$46, TRANSPOSE(N368:W368))))</f>
        <v>-0.96424795392419527</v>
      </c>
      <c r="O1369" s="118">
        <v>-0.46170418669479946</v>
      </c>
      <c r="P1369" s="118">
        <v>-1.1646154924280452</v>
      </c>
      <c r="Q1369" s="118">
        <v>-0.33831691307080197</v>
      </c>
      <c r="R1369" s="118">
        <v>-1.9988296317361287</v>
      </c>
      <c r="S1369" s="118">
        <v>0.11193749090545796</v>
      </c>
      <c r="T1369" s="118">
        <v>-1.2166875450613099</v>
      </c>
      <c r="U1369" s="118">
        <v>1.8106381374644593</v>
      </c>
      <c r="V1369" s="118">
        <v>0.24698557414427902</v>
      </c>
      <c r="W1369" s="43">
        <v>0.86030910456003917</v>
      </c>
    </row>
    <row r="1370" spans="1:23" ht="19">
      <c r="A1370" s="88">
        <v>368</v>
      </c>
      <c r="B1370" s="118">
        <v>0.74689434049305281</v>
      </c>
      <c r="C1370" s="118">
        <v>0.31056027203566061</v>
      </c>
      <c r="D1370" s="118">
        <v>0.23801772490984963</v>
      </c>
      <c r="E1370" s="118">
        <v>0.73206742091318655</v>
      </c>
      <c r="F1370" s="118">
        <v>0.49533859129572999</v>
      </c>
      <c r="G1370" s="118">
        <v>0.53837680989627446</v>
      </c>
      <c r="H1370" s="118">
        <v>0.17902374514066288</v>
      </c>
      <c r="I1370" s="118">
        <v>0.18251400367479609</v>
      </c>
      <c r="J1370" s="118">
        <v>0.59909113771260603</v>
      </c>
      <c r="K1370" s="51">
        <v>0.42513044663292887</v>
      </c>
      <c r="M1370" s="44">
        <v>368</v>
      </c>
      <c r="N1370" s="118" cm="1">
        <f t="array" ref="N1370:W1370">(TRANSPOSE(MMULT(幕後結果!$AB$37:$AK$46, TRANSPOSE(N369:W369))))</f>
        <v>-0.58252682159610614</v>
      </c>
      <c r="O1370" s="118">
        <v>0.49888761778299529</v>
      </c>
      <c r="P1370" s="118">
        <v>0.26335321698747904</v>
      </c>
      <c r="Q1370" s="118">
        <v>1.6914824452668309</v>
      </c>
      <c r="R1370" s="118">
        <v>0.85037004847313891</v>
      </c>
      <c r="S1370" s="118">
        <v>-1.1087456257361668</v>
      </c>
      <c r="T1370" s="118">
        <v>0.84826431243103029</v>
      </c>
      <c r="U1370" s="118">
        <v>-7.5923511605951136E-2</v>
      </c>
      <c r="V1370" s="118">
        <v>0.35578419612940643</v>
      </c>
      <c r="W1370" s="43">
        <v>0.52935177454873183</v>
      </c>
    </row>
    <row r="1371" spans="1:23" ht="19">
      <c r="A1371" s="88">
        <v>369</v>
      </c>
      <c r="B1371" s="118">
        <v>0.53959195436021656</v>
      </c>
      <c r="C1371" s="118">
        <v>0.67097662408629133</v>
      </c>
      <c r="D1371" s="118">
        <v>0.88886689986229706</v>
      </c>
      <c r="E1371" s="118">
        <v>4.1658352633509921E-2</v>
      </c>
      <c r="F1371" s="118">
        <v>0.53490699588802681</v>
      </c>
      <c r="G1371" s="118">
        <v>0.64550905511843326</v>
      </c>
      <c r="H1371" s="118">
        <v>0.37529953345088751</v>
      </c>
      <c r="I1371" s="118">
        <v>0.94099922139705283</v>
      </c>
      <c r="J1371" s="118">
        <v>9.2443637514254551E-2</v>
      </c>
      <c r="K1371" s="51">
        <v>0.51023717045942396</v>
      </c>
      <c r="M1371" s="44">
        <v>369</v>
      </c>
      <c r="N1371" s="118" cm="1">
        <f t="array" ref="N1371:W1371">(TRANSPOSE(MMULT(幕後結果!$AB$37:$AK$46, TRANSPOSE(N370:W370))))</f>
        <v>1.6699607766147604</v>
      </c>
      <c r="O1371" s="118">
        <v>-0.98001855079972544</v>
      </c>
      <c r="P1371" s="118">
        <v>-1.1317321217000487</v>
      </c>
      <c r="Q1371" s="118">
        <v>0.44479238402420623</v>
      </c>
      <c r="R1371" s="118">
        <v>0.54100710962672061</v>
      </c>
      <c r="S1371" s="118">
        <v>1.2222970968435352</v>
      </c>
      <c r="T1371" s="118">
        <v>6.1166919477499644E-2</v>
      </c>
      <c r="U1371" s="118">
        <v>-0.52179136152900052</v>
      </c>
      <c r="V1371" s="118">
        <v>-0.3435172850855549</v>
      </c>
      <c r="W1371" s="43">
        <v>0.2195759781782608</v>
      </c>
    </row>
    <row r="1372" spans="1:23" ht="19">
      <c r="A1372" s="88">
        <v>370</v>
      </c>
      <c r="B1372" s="118">
        <v>0.52211504416513699</v>
      </c>
      <c r="C1372" s="118">
        <v>0.78849404638012466</v>
      </c>
      <c r="D1372" s="118">
        <v>0.56317948128533346</v>
      </c>
      <c r="E1372" s="118">
        <v>0.17887260052762533</v>
      </c>
      <c r="F1372" s="118">
        <v>8.0829912662225167E-2</v>
      </c>
      <c r="G1372" s="118">
        <v>0.31873636691004159</v>
      </c>
      <c r="H1372" s="118">
        <v>0.10013602112474573</v>
      </c>
      <c r="I1372" s="118">
        <v>0.3133345689815783</v>
      </c>
      <c r="J1372" s="118">
        <v>2.0718000892234745E-3</v>
      </c>
      <c r="K1372" s="51">
        <v>0.24316966963376885</v>
      </c>
      <c r="M1372" s="44">
        <v>370</v>
      </c>
      <c r="N1372" s="118" cm="1">
        <f t="array" ref="N1372:W1372">(TRANSPOSE(MMULT(幕後結果!$AB$37:$AK$46, TRANSPOSE(N371:W371))))</f>
        <v>-0.25919496242507473</v>
      </c>
      <c r="O1372" s="118">
        <v>0.54256136026211477</v>
      </c>
      <c r="P1372" s="118">
        <v>-1.5802124670719189</v>
      </c>
      <c r="Q1372" s="118">
        <v>-1.1961742905619765</v>
      </c>
      <c r="R1372" s="118">
        <v>-1.1598619369691909</v>
      </c>
      <c r="S1372" s="118">
        <v>0.35346700769008271</v>
      </c>
      <c r="T1372" s="118">
        <v>-2.3002175952651882</v>
      </c>
      <c r="U1372" s="118">
        <v>-0.11744107870510631</v>
      </c>
      <c r="V1372" s="118">
        <v>-0.10938205662807721</v>
      </c>
      <c r="W1372" s="43">
        <v>-0.41622807886658858</v>
      </c>
    </row>
    <row r="1373" spans="1:23" ht="19">
      <c r="A1373" s="88">
        <v>371</v>
      </c>
      <c r="B1373" s="118">
        <v>0.68327033292787087</v>
      </c>
      <c r="C1373" s="118">
        <v>0.66815356814366922</v>
      </c>
      <c r="D1373" s="118">
        <v>0.17809228181439973</v>
      </c>
      <c r="E1373" s="118">
        <v>0.70470642450111343</v>
      </c>
      <c r="F1373" s="118">
        <v>0.17309986044354853</v>
      </c>
      <c r="G1373" s="118">
        <v>1.2193585287768371E-2</v>
      </c>
      <c r="H1373" s="118">
        <v>0.82868143779125236</v>
      </c>
      <c r="I1373" s="118">
        <v>0.50275487172020661</v>
      </c>
      <c r="J1373" s="118">
        <v>0.17117693905685138</v>
      </c>
      <c r="K1373" s="51">
        <v>0.74103761294120085</v>
      </c>
      <c r="M1373" s="44">
        <v>371</v>
      </c>
      <c r="N1373" s="118" cm="1">
        <f t="array" ref="N1373:W1373">(TRANSPOSE(MMULT(幕後結果!$AB$37:$AK$46, TRANSPOSE(N372:W372))))</f>
        <v>-0.10763603314714362</v>
      </c>
      <c r="O1373" s="118">
        <v>-0.97369190692731566</v>
      </c>
      <c r="P1373" s="118">
        <v>0.9545005498865442</v>
      </c>
      <c r="Q1373" s="118">
        <v>0.41440712994966589</v>
      </c>
      <c r="R1373" s="118">
        <v>-0.68696779177618039</v>
      </c>
      <c r="S1373" s="118">
        <v>-0.27329886985810747</v>
      </c>
      <c r="T1373" s="118">
        <v>-0.44577205464481329</v>
      </c>
      <c r="U1373" s="118">
        <v>-1.0598440297866436</v>
      </c>
      <c r="V1373" s="118">
        <v>0.77761457231678022</v>
      </c>
      <c r="W1373" s="43">
        <v>1.9178240100390271</v>
      </c>
    </row>
    <row r="1374" spans="1:23" ht="19">
      <c r="A1374" s="88">
        <v>372</v>
      </c>
      <c r="B1374" s="118">
        <v>0.52992709488856171</v>
      </c>
      <c r="C1374" s="118">
        <v>8.8606422560231657E-2</v>
      </c>
      <c r="D1374" s="118">
        <v>0.7935160729621733</v>
      </c>
      <c r="E1374" s="118">
        <v>7.1411934095417573E-2</v>
      </c>
      <c r="F1374" s="118">
        <v>0.13586414879387854</v>
      </c>
      <c r="G1374" s="118">
        <v>0.11287543612729056</v>
      </c>
      <c r="H1374" s="118">
        <v>0.69980457720555722</v>
      </c>
      <c r="I1374" s="118">
        <v>0.27704010126251255</v>
      </c>
      <c r="J1374" s="118">
        <v>0.46982740938298995</v>
      </c>
      <c r="K1374" s="51">
        <v>0.18100051835776143</v>
      </c>
      <c r="M1374" s="44">
        <v>372</v>
      </c>
      <c r="N1374" s="118" cm="1">
        <f t="array" ref="N1374:W1374">(TRANSPOSE(MMULT(幕後結果!$AB$37:$AK$46, TRANSPOSE(N373:W373))))</f>
        <v>-0.41133758955924415</v>
      </c>
      <c r="O1374" s="118">
        <v>-0.47479379798875265</v>
      </c>
      <c r="P1374" s="118">
        <v>0.92648644446858941</v>
      </c>
      <c r="Q1374" s="118">
        <v>-1.2928639591317492</v>
      </c>
      <c r="R1374" s="118">
        <v>-1.3077185466685175</v>
      </c>
      <c r="S1374" s="118">
        <v>1.6687108953765593</v>
      </c>
      <c r="T1374" s="118">
        <v>-1.5982132933063782</v>
      </c>
      <c r="U1374" s="118">
        <v>-0.66723047385701428</v>
      </c>
      <c r="V1374" s="118">
        <v>-0.86626038688037721</v>
      </c>
      <c r="W1374" s="43">
        <v>0.53751222549626432</v>
      </c>
    </row>
    <row r="1375" spans="1:23" ht="19">
      <c r="A1375" s="88">
        <v>373</v>
      </c>
      <c r="B1375" s="118">
        <v>0.6570929567556314</v>
      </c>
      <c r="C1375" s="118">
        <v>0.21301233373307626</v>
      </c>
      <c r="D1375" s="118">
        <v>6.1075022081910735E-2</v>
      </c>
      <c r="E1375" s="118">
        <v>1.053275304719814E-2</v>
      </c>
      <c r="F1375" s="118">
        <v>0.38787794834774703</v>
      </c>
      <c r="G1375" s="118">
        <v>0.25057969472138497</v>
      </c>
      <c r="H1375" s="118">
        <v>0.68962132047639457</v>
      </c>
      <c r="I1375" s="118">
        <v>0.6609636466786053</v>
      </c>
      <c r="J1375" s="118">
        <v>0.32755906962189885</v>
      </c>
      <c r="K1375" s="51">
        <v>0.79496543162570532</v>
      </c>
      <c r="M1375" s="44">
        <v>373</v>
      </c>
      <c r="N1375" s="118" cm="1">
        <f t="array" ref="N1375:W1375">(TRANSPOSE(MMULT(幕後結果!$AB$37:$AK$46, TRANSPOSE(N374:W374))))</f>
        <v>0.91791457821317834</v>
      </c>
      <c r="O1375" s="118">
        <v>-0.44905523051984736</v>
      </c>
      <c r="P1375" s="118">
        <v>-1.1565089570498506</v>
      </c>
      <c r="Q1375" s="118">
        <v>-1.4485971316511903</v>
      </c>
      <c r="R1375" s="118">
        <v>0.16791691016352464</v>
      </c>
      <c r="S1375" s="118">
        <v>-1.417841960376907</v>
      </c>
      <c r="T1375" s="118">
        <v>-0.97337116642074228</v>
      </c>
      <c r="U1375" s="118">
        <v>-0.76689464624828851</v>
      </c>
      <c r="V1375" s="118">
        <v>-1.7973330670198187</v>
      </c>
      <c r="W1375" s="43">
        <v>-2.1329692176427475</v>
      </c>
    </row>
    <row r="1376" spans="1:23" ht="19">
      <c r="A1376" s="88">
        <v>374</v>
      </c>
      <c r="B1376" s="118">
        <v>0.57881713489225928</v>
      </c>
      <c r="C1376" s="118">
        <v>0.4772011760933903</v>
      </c>
      <c r="D1376" s="118">
        <v>0.81055075645975028</v>
      </c>
      <c r="E1376" s="118">
        <v>0.90818034823964755</v>
      </c>
      <c r="F1376" s="118">
        <v>0.51938676031946862</v>
      </c>
      <c r="G1376" s="118">
        <v>0.5810183339163284</v>
      </c>
      <c r="H1376" s="118">
        <v>0.12720888543345921</v>
      </c>
      <c r="I1376" s="118">
        <v>0.60229159836473833</v>
      </c>
      <c r="J1376" s="118">
        <v>0.64997621550252505</v>
      </c>
      <c r="K1376" s="51">
        <v>0.59857393545720883</v>
      </c>
      <c r="M1376" s="44">
        <v>374</v>
      </c>
      <c r="N1376" s="118" cm="1">
        <f t="array" ref="N1376:W1376">(TRANSPOSE(MMULT(幕後結果!$AB$37:$AK$46, TRANSPOSE(N375:W375))))</f>
        <v>0.30616513702744796</v>
      </c>
      <c r="O1376" s="118">
        <v>0.11773735032824528</v>
      </c>
      <c r="P1376" s="118">
        <v>0.31700163357971317</v>
      </c>
      <c r="Q1376" s="118">
        <v>1.0931589098962353</v>
      </c>
      <c r="R1376" s="118">
        <v>1.6573558590613586</v>
      </c>
      <c r="S1376" s="118">
        <v>-2.2199991266882324E-2</v>
      </c>
      <c r="T1376" s="118">
        <v>-0.31674718887882186</v>
      </c>
      <c r="U1376" s="118">
        <v>1.4140027186385686</v>
      </c>
      <c r="V1376" s="118">
        <v>0.85812394679873838</v>
      </c>
      <c r="W1376" s="43">
        <v>1.0417526827642845</v>
      </c>
    </row>
    <row r="1377" spans="1:23" ht="19">
      <c r="A1377" s="88">
        <v>375</v>
      </c>
      <c r="B1377" s="118">
        <v>2.5061781053703713E-2</v>
      </c>
      <c r="C1377" s="118">
        <v>0.77443956339230824</v>
      </c>
      <c r="D1377" s="118">
        <v>0.97328963385088207</v>
      </c>
      <c r="E1377" s="118">
        <v>0.20684369700109118</v>
      </c>
      <c r="F1377" s="118">
        <v>0.76938926421730147</v>
      </c>
      <c r="G1377" s="118">
        <v>0.43376679948593155</v>
      </c>
      <c r="H1377" s="118">
        <v>0.93093530329532559</v>
      </c>
      <c r="I1377" s="118">
        <v>0.84628839366119002</v>
      </c>
      <c r="J1377" s="118">
        <v>0.71402032782943703</v>
      </c>
      <c r="K1377" s="51">
        <v>3.0182976103928283E-2</v>
      </c>
      <c r="M1377" s="44">
        <v>375</v>
      </c>
      <c r="N1377" s="118" cm="1">
        <f t="array" ref="N1377:W1377">(TRANSPOSE(MMULT(幕後結果!$AB$37:$AK$46, TRANSPOSE(N376:W376))))</f>
        <v>-2.1774173234307659</v>
      </c>
      <c r="O1377" s="118">
        <v>-0.20347937786134579</v>
      </c>
      <c r="P1377" s="118">
        <v>-2.3406695050327548</v>
      </c>
      <c r="Q1377" s="118">
        <v>-1.3038624132116066</v>
      </c>
      <c r="R1377" s="118">
        <v>-1.2714819888246194</v>
      </c>
      <c r="S1377" s="118">
        <v>-0.56689052056084599</v>
      </c>
      <c r="T1377" s="118">
        <v>-0.49992778363580742</v>
      </c>
      <c r="U1377" s="118">
        <v>9.0842839611472603E-2</v>
      </c>
      <c r="V1377" s="118">
        <v>-0.43088916384892428</v>
      </c>
      <c r="W1377" s="43">
        <v>0.67345848965804589</v>
      </c>
    </row>
    <row r="1378" spans="1:23" ht="19">
      <c r="A1378" s="88">
        <v>376</v>
      </c>
      <c r="B1378" s="118">
        <v>0.96750847357569381</v>
      </c>
      <c r="C1378" s="118">
        <v>5.0266342593545232E-2</v>
      </c>
      <c r="D1378" s="118">
        <v>0.84231502403268954</v>
      </c>
      <c r="E1378" s="118">
        <v>0.95446156284594919</v>
      </c>
      <c r="F1378" s="118">
        <v>0.71674255723176783</v>
      </c>
      <c r="G1378" s="118">
        <v>0.15148125224581288</v>
      </c>
      <c r="H1378" s="118">
        <v>0.68266574565561688</v>
      </c>
      <c r="I1378" s="118">
        <v>0.42822142697405585</v>
      </c>
      <c r="J1378" s="118">
        <v>7.0559216662011703E-3</v>
      </c>
      <c r="K1378" s="51">
        <v>0.97029976732117396</v>
      </c>
      <c r="M1378" s="44">
        <v>376</v>
      </c>
      <c r="N1378" s="118" cm="1">
        <f t="array" ref="N1378:W1378">(TRANSPOSE(MMULT(幕後結果!$AB$37:$AK$46, TRANSPOSE(N377:W377))))</f>
        <v>0.39770577456598299</v>
      </c>
      <c r="O1378" s="118">
        <v>6.6365573900667135E-2</v>
      </c>
      <c r="P1378" s="118">
        <v>-0.36583572000556308</v>
      </c>
      <c r="Q1378" s="118">
        <v>-0.17932857242678168</v>
      </c>
      <c r="R1378" s="118">
        <v>0.6770405068557217</v>
      </c>
      <c r="S1378" s="118">
        <v>-0.34997873124108858</v>
      </c>
      <c r="T1378" s="118">
        <v>5.390026853183924E-2</v>
      </c>
      <c r="U1378" s="118">
        <v>0.28572890044361482</v>
      </c>
      <c r="V1378" s="118">
        <v>1.0913231210398677</v>
      </c>
      <c r="W1378" s="43">
        <v>0.29535552508270613</v>
      </c>
    </row>
    <row r="1379" spans="1:23" ht="19">
      <c r="A1379" s="88">
        <v>377</v>
      </c>
      <c r="B1379" s="118">
        <v>0.8101860129149101</v>
      </c>
      <c r="C1379" s="118">
        <v>0.25900666810520634</v>
      </c>
      <c r="D1379" s="118">
        <v>0.84799591436471711</v>
      </c>
      <c r="E1379" s="118">
        <v>0.80903634340522168</v>
      </c>
      <c r="F1379" s="118">
        <v>0.25546976451860148</v>
      </c>
      <c r="G1379" s="118">
        <v>0.38406994752029155</v>
      </c>
      <c r="H1379" s="118">
        <v>0.76784303891108352</v>
      </c>
      <c r="I1379" s="118">
        <v>0.14179336473216941</v>
      </c>
      <c r="J1379" s="118">
        <v>8.7745872158340177E-2</v>
      </c>
      <c r="K1379" s="51">
        <v>0.78597144564124632</v>
      </c>
      <c r="M1379" s="44">
        <v>377</v>
      </c>
      <c r="N1379" s="118" cm="1">
        <f t="array" ref="N1379:W1379">(TRANSPOSE(MMULT(幕後結果!$AB$37:$AK$46, TRANSPOSE(N378:W378))))</f>
        <v>-1.4975202573971571</v>
      </c>
      <c r="O1379" s="118">
        <v>0.68403415810372747</v>
      </c>
      <c r="P1379" s="118">
        <v>-1.0517933327232636</v>
      </c>
      <c r="Q1379" s="118">
        <v>0.25426858416732723</v>
      </c>
      <c r="R1379" s="118">
        <v>-0.41959502814828531</v>
      </c>
      <c r="S1379" s="118">
        <v>0.28092123829033999</v>
      </c>
      <c r="T1379" s="118">
        <v>1.1622019174870328</v>
      </c>
      <c r="U1379" s="118">
        <v>1.5195313105592108</v>
      </c>
      <c r="V1379" s="118">
        <v>1.4319179222628668</v>
      </c>
      <c r="W1379" s="43">
        <v>1.3806500513009217</v>
      </c>
    </row>
    <row r="1380" spans="1:23" ht="19">
      <c r="A1380" s="88">
        <v>378</v>
      </c>
      <c r="B1380" s="118">
        <v>0.67525525804555131</v>
      </c>
      <c r="C1380" s="118">
        <v>0.67099786298064878</v>
      </c>
      <c r="D1380" s="118">
        <v>0.32918817876118744</v>
      </c>
      <c r="E1380" s="118">
        <v>0.54487946595950154</v>
      </c>
      <c r="F1380" s="118">
        <v>0.61565431283686678</v>
      </c>
      <c r="G1380" s="118">
        <v>0.92636348371198651</v>
      </c>
      <c r="H1380" s="118">
        <v>0.36684739851194537</v>
      </c>
      <c r="I1380" s="118">
        <v>0.52640859749342139</v>
      </c>
      <c r="J1380" s="118">
        <v>0.40932330617853929</v>
      </c>
      <c r="K1380" s="51">
        <v>0.68847826301973547</v>
      </c>
      <c r="M1380" s="44">
        <v>378</v>
      </c>
      <c r="N1380" s="118" cm="1">
        <f t="array" ref="N1380:W1380">(TRANSPOSE(MMULT(幕後結果!$AB$37:$AK$46, TRANSPOSE(N379:W379))))</f>
        <v>2.1264889045016551</v>
      </c>
      <c r="O1380" s="118">
        <v>-1.7358745305508632</v>
      </c>
      <c r="P1380" s="118">
        <v>1.2873936654458109</v>
      </c>
      <c r="Q1380" s="118">
        <v>-1.3422662627560964</v>
      </c>
      <c r="R1380" s="118">
        <v>-0.46495724736734034</v>
      </c>
      <c r="S1380" s="118">
        <v>0.3781116839995407</v>
      </c>
      <c r="T1380" s="118">
        <v>-0.11193416686204202</v>
      </c>
      <c r="U1380" s="118">
        <v>0.79838243181755797</v>
      </c>
      <c r="V1380" s="118">
        <v>1.7871996790183164</v>
      </c>
      <c r="W1380" s="43">
        <v>1.5942650275635888</v>
      </c>
    </row>
    <row r="1381" spans="1:23" ht="19">
      <c r="A1381" s="88">
        <v>379</v>
      </c>
      <c r="B1381" s="118">
        <v>0.97156269541829809</v>
      </c>
      <c r="C1381" s="118">
        <v>0.53901031881504213</v>
      </c>
      <c r="D1381" s="118">
        <v>0.40387392770042574</v>
      </c>
      <c r="E1381" s="118">
        <v>0.85858392080528145</v>
      </c>
      <c r="F1381" s="118">
        <v>0.68949424082719846</v>
      </c>
      <c r="G1381" s="118">
        <v>0.42796194798917497</v>
      </c>
      <c r="H1381" s="118">
        <v>0.67221942365399756</v>
      </c>
      <c r="I1381" s="118">
        <v>0.68676190335447074</v>
      </c>
      <c r="J1381" s="118">
        <v>0.64102254251147106</v>
      </c>
      <c r="K1381" s="51">
        <v>0.86753654337262276</v>
      </c>
      <c r="M1381" s="44">
        <v>379</v>
      </c>
      <c r="N1381" s="118" cm="1">
        <f t="array" ref="N1381:W1381">(TRANSPOSE(MMULT(幕後結果!$AB$37:$AK$46, TRANSPOSE(N380:W380))))</f>
        <v>0.31740380802565565</v>
      </c>
      <c r="O1381" s="118">
        <v>5.8061797469293901E-2</v>
      </c>
      <c r="P1381" s="118">
        <v>-0.40034090485568874</v>
      </c>
      <c r="Q1381" s="118">
        <v>-1.8567409103804204</v>
      </c>
      <c r="R1381" s="118">
        <v>-0.57397630254256249</v>
      </c>
      <c r="S1381" s="118">
        <v>-0.52165495853798183</v>
      </c>
      <c r="T1381" s="118">
        <v>1.1274474358324302</v>
      </c>
      <c r="U1381" s="118">
        <v>-1.0826413013932896</v>
      </c>
      <c r="V1381" s="118">
        <v>-0.3887675878183271</v>
      </c>
      <c r="W1381" s="43">
        <v>0.97006931886463899</v>
      </c>
    </row>
    <row r="1382" spans="1:23" ht="19">
      <c r="A1382" s="88">
        <v>380</v>
      </c>
      <c r="B1382" s="118">
        <v>1.9626838026989946E-2</v>
      </c>
      <c r="C1382" s="118">
        <v>0.91025084970809678</v>
      </c>
      <c r="D1382" s="118">
        <v>7.5924951648594918E-2</v>
      </c>
      <c r="E1382" s="118">
        <v>0.16406610174610625</v>
      </c>
      <c r="F1382" s="118">
        <v>0.6414146804829377</v>
      </c>
      <c r="G1382" s="118">
        <v>0.10377995680844165</v>
      </c>
      <c r="H1382" s="118">
        <v>0.20715254493056734</v>
      </c>
      <c r="I1382" s="118">
        <v>6.0138214915357757E-2</v>
      </c>
      <c r="J1382" s="118">
        <v>0.16177340636242699</v>
      </c>
      <c r="K1382" s="51">
        <v>0.33630892290090619</v>
      </c>
      <c r="M1382" s="44">
        <v>380</v>
      </c>
      <c r="N1382" s="118" cm="1">
        <f t="array" ref="N1382:W1382">(TRANSPOSE(MMULT(幕後結果!$AB$37:$AK$46, TRANSPOSE(N381:W381))))</f>
        <v>0.13392424604432762</v>
      </c>
      <c r="O1382" s="118">
        <v>0.17772037835327997</v>
      </c>
      <c r="P1382" s="118">
        <v>2.3525606281988654</v>
      </c>
      <c r="Q1382" s="118">
        <v>0.24739967820672834</v>
      </c>
      <c r="R1382" s="118">
        <v>-1.0369886206733809</v>
      </c>
      <c r="S1382" s="118">
        <v>-0.74337096161704197</v>
      </c>
      <c r="T1382" s="118">
        <v>0.12244856694232507</v>
      </c>
      <c r="U1382" s="118">
        <v>-1.8325591114520421</v>
      </c>
      <c r="V1382" s="118">
        <v>-0.2944725546259066</v>
      </c>
      <c r="W1382" s="43">
        <v>0.92635779667288598</v>
      </c>
    </row>
    <row r="1383" spans="1:23" ht="19">
      <c r="A1383" s="88">
        <v>381</v>
      </c>
      <c r="B1383" s="118">
        <v>0.77181587486232428</v>
      </c>
      <c r="C1383" s="118">
        <v>0.35752449915712248</v>
      </c>
      <c r="D1383" s="118">
        <v>0.77445059668716132</v>
      </c>
      <c r="E1383" s="118">
        <v>0.28164024231381246</v>
      </c>
      <c r="F1383" s="118">
        <v>0.51841236112867728</v>
      </c>
      <c r="G1383" s="118">
        <v>6.9348294121472032E-2</v>
      </c>
      <c r="H1383" s="118">
        <v>3.7187589496276985E-3</v>
      </c>
      <c r="I1383" s="118">
        <v>0.14634460190834653</v>
      </c>
      <c r="J1383" s="118">
        <v>0.15978624597717039</v>
      </c>
      <c r="K1383" s="51">
        <v>0.30897448256652282</v>
      </c>
      <c r="M1383" s="44">
        <v>381</v>
      </c>
      <c r="N1383" s="118" cm="1">
        <f t="array" ref="N1383:W1383">(TRANSPOSE(MMULT(幕後結果!$AB$37:$AK$46, TRANSPOSE(N382:W382))))</f>
        <v>-0.2374618141373151</v>
      </c>
      <c r="O1383" s="118">
        <v>-0.67233852678973838</v>
      </c>
      <c r="P1383" s="118">
        <v>-0.53922976814049006</v>
      </c>
      <c r="Q1383" s="118">
        <v>-0.50199711163489802</v>
      </c>
      <c r="R1383" s="118">
        <v>-9.0299291113343949E-2</v>
      </c>
      <c r="S1383" s="118">
        <v>-1.2118038261485748</v>
      </c>
      <c r="T1383" s="118">
        <v>-0.38147521551338459</v>
      </c>
      <c r="U1383" s="118">
        <v>0.26389317395959255</v>
      </c>
      <c r="V1383" s="118">
        <v>0.13139169017195745</v>
      </c>
      <c r="W1383" s="43">
        <v>-1.2912987097751472</v>
      </c>
    </row>
    <row r="1384" spans="1:23" ht="19">
      <c r="A1384" s="88">
        <v>382</v>
      </c>
      <c r="B1384" s="118">
        <v>0.12765868155879256</v>
      </c>
      <c r="C1384" s="118">
        <v>0.6705203390490555</v>
      </c>
      <c r="D1384" s="118">
        <v>0.22669713386947454</v>
      </c>
      <c r="E1384" s="118">
        <v>0.24260472814370848</v>
      </c>
      <c r="F1384" s="118">
        <v>0.83707588605779248</v>
      </c>
      <c r="G1384" s="118">
        <v>0.31904944590190598</v>
      </c>
      <c r="H1384" s="118">
        <v>0.33000119436352704</v>
      </c>
      <c r="I1384" s="118">
        <v>0.80260203589425894</v>
      </c>
      <c r="J1384" s="118">
        <v>0.93426447362044218</v>
      </c>
      <c r="K1384" s="51">
        <v>0.90866671692193113</v>
      </c>
      <c r="M1384" s="44">
        <v>382</v>
      </c>
      <c r="N1384" s="118" cm="1">
        <f t="array" ref="N1384:W1384">(TRANSPOSE(MMULT(幕後結果!$AB$37:$AK$46, TRANSPOSE(N383:W383))))</f>
        <v>-0.9579489098481363</v>
      </c>
      <c r="O1384" s="118">
        <v>0.30135435231941943</v>
      </c>
      <c r="P1384" s="118">
        <v>-1.7629112684686055</v>
      </c>
      <c r="Q1384" s="118">
        <v>-0.56380947511434165</v>
      </c>
      <c r="R1384" s="118">
        <v>-0.23628764024070509</v>
      </c>
      <c r="S1384" s="118">
        <v>-0.84311462235946477</v>
      </c>
      <c r="T1384" s="118">
        <v>-0.80377415457289203</v>
      </c>
      <c r="U1384" s="118">
        <v>1.7330203991114432</v>
      </c>
      <c r="V1384" s="118">
        <v>0.68315796402267293</v>
      </c>
      <c r="W1384" s="43">
        <v>-0.56492108588068801</v>
      </c>
    </row>
    <row r="1385" spans="1:23" ht="19">
      <c r="A1385" s="88">
        <v>383</v>
      </c>
      <c r="B1385" s="118">
        <v>0.60838147541469234</v>
      </c>
      <c r="C1385" s="118">
        <v>2.1808684593349836E-2</v>
      </c>
      <c r="D1385" s="118">
        <v>0.41665579782886253</v>
      </c>
      <c r="E1385" s="118">
        <v>8.9856605210594465E-2</v>
      </c>
      <c r="F1385" s="118">
        <v>0.26039465816195895</v>
      </c>
      <c r="G1385" s="118">
        <v>0.70802960435266482</v>
      </c>
      <c r="H1385" s="118">
        <v>0.19406014064735477</v>
      </c>
      <c r="I1385" s="118">
        <v>1.0953145079616311E-2</v>
      </c>
      <c r="J1385" s="118">
        <v>0.32052666492546544</v>
      </c>
      <c r="K1385" s="51">
        <v>0.74688311527690576</v>
      </c>
      <c r="M1385" s="44">
        <v>383</v>
      </c>
      <c r="N1385" s="118" cm="1">
        <f t="array" ref="N1385:W1385">(TRANSPOSE(MMULT(幕後結果!$AB$37:$AK$46, TRANSPOSE(N384:W384))))</f>
        <v>-1.016261963675771</v>
      </c>
      <c r="O1385" s="118">
        <v>-0.43826237461348366</v>
      </c>
      <c r="P1385" s="118">
        <v>0.9276264127821956</v>
      </c>
      <c r="Q1385" s="118">
        <v>-0.3490529236856833</v>
      </c>
      <c r="R1385" s="118">
        <v>-1.181057215131893</v>
      </c>
      <c r="S1385" s="118">
        <v>-0.77743817001385218</v>
      </c>
      <c r="T1385" s="118">
        <v>1.383341912239175</v>
      </c>
      <c r="U1385" s="118">
        <v>-0.46062971802373481</v>
      </c>
      <c r="V1385" s="118">
        <v>0.27485238751976226</v>
      </c>
      <c r="W1385" s="43">
        <v>1.2233691026466704</v>
      </c>
    </row>
    <row r="1386" spans="1:23" ht="19">
      <c r="A1386" s="88">
        <v>384</v>
      </c>
      <c r="B1386" s="118">
        <v>0.80860937676239186</v>
      </c>
      <c r="C1386" s="118">
        <v>0.24818203505318137</v>
      </c>
      <c r="D1386" s="118">
        <v>9.5018404876574092E-2</v>
      </c>
      <c r="E1386" s="118">
        <v>0.4516905511489524</v>
      </c>
      <c r="F1386" s="118">
        <v>0.24262393379687319</v>
      </c>
      <c r="G1386" s="118">
        <v>0.55669253260112272</v>
      </c>
      <c r="H1386" s="118">
        <v>0.18030850383203156</v>
      </c>
      <c r="I1386" s="118">
        <v>9.3631366054518494E-3</v>
      </c>
      <c r="J1386" s="118">
        <v>0.35221644442866129</v>
      </c>
      <c r="K1386" s="51">
        <v>0.85937531519242683</v>
      </c>
      <c r="M1386" s="44">
        <v>384</v>
      </c>
      <c r="N1386" s="118" cm="1">
        <f t="array" ref="N1386:W1386">(TRANSPOSE(MMULT(幕後結果!$AB$37:$AK$46, TRANSPOSE(N385:W385))))</f>
        <v>-1.6037424080775067</v>
      </c>
      <c r="O1386" s="118">
        <v>2.3695879058716187</v>
      </c>
      <c r="P1386" s="118">
        <v>-0.30965148715919977</v>
      </c>
      <c r="Q1386" s="118">
        <v>2.9225389764300891</v>
      </c>
      <c r="R1386" s="118">
        <v>1.1293061613729625</v>
      </c>
      <c r="S1386" s="118">
        <v>0.28905629400388</v>
      </c>
      <c r="T1386" s="118">
        <v>0.87552244066436447</v>
      </c>
      <c r="U1386" s="118">
        <v>1.961772831981401E-3</v>
      </c>
      <c r="V1386" s="118">
        <v>-0.24410579617071049</v>
      </c>
      <c r="W1386" s="43">
        <v>-0.74069943417770556</v>
      </c>
    </row>
    <row r="1387" spans="1:23" ht="19">
      <c r="A1387" s="88">
        <v>385</v>
      </c>
      <c r="B1387" s="118">
        <v>0.78073485601022652</v>
      </c>
      <c r="C1387" s="118">
        <v>0.9952952051782491</v>
      </c>
      <c r="D1387" s="118">
        <v>0.95144049719718216</v>
      </c>
      <c r="E1387" s="118">
        <v>0.12117179277427681</v>
      </c>
      <c r="F1387" s="118">
        <v>0.21424253116297232</v>
      </c>
      <c r="G1387" s="118">
        <v>0.7846311211614676</v>
      </c>
      <c r="H1387" s="118">
        <v>8.7565697180556512E-2</v>
      </c>
      <c r="I1387" s="118">
        <v>0.47485737758802449</v>
      </c>
      <c r="J1387" s="118">
        <v>0.81686674137981008</v>
      </c>
      <c r="K1387" s="51">
        <v>0.55505452113426013</v>
      </c>
      <c r="M1387" s="44">
        <v>385</v>
      </c>
      <c r="N1387" s="118" cm="1">
        <f t="array" ref="N1387:W1387">(TRANSPOSE(MMULT(幕後結果!$AB$37:$AK$46, TRANSPOSE(N386:W386))))</f>
        <v>-0.36306867361734851</v>
      </c>
      <c r="O1387" s="118">
        <v>0.75706523356109168</v>
      </c>
      <c r="P1387" s="118">
        <v>3.30475336845426E-2</v>
      </c>
      <c r="Q1387" s="118">
        <v>-1.2610549411129157</v>
      </c>
      <c r="R1387" s="118">
        <v>0.10475209271060354</v>
      </c>
      <c r="S1387" s="118">
        <v>-0.97824370487499857</v>
      </c>
      <c r="T1387" s="118">
        <v>-0.5146415172743064</v>
      </c>
      <c r="U1387" s="118">
        <v>0.93929696016118736</v>
      </c>
      <c r="V1387" s="118">
        <v>0.53578998135724487</v>
      </c>
      <c r="W1387" s="43">
        <v>0.29892859896616758</v>
      </c>
    </row>
    <row r="1388" spans="1:23" ht="19">
      <c r="A1388" s="88">
        <v>386</v>
      </c>
      <c r="B1388" s="118">
        <v>1.2776517067056181E-2</v>
      </c>
      <c r="C1388" s="118">
        <v>0.66620297738306911</v>
      </c>
      <c r="D1388" s="118">
        <v>0.39757748914543067</v>
      </c>
      <c r="E1388" s="118">
        <v>0.97721068965436775</v>
      </c>
      <c r="F1388" s="118">
        <v>9.1863986977038348E-2</v>
      </c>
      <c r="G1388" s="118">
        <v>0.66933429392536414</v>
      </c>
      <c r="H1388" s="118">
        <v>0.37005076958245198</v>
      </c>
      <c r="I1388" s="118">
        <v>0.99709156862819137</v>
      </c>
      <c r="J1388" s="118">
        <v>0.24892929034446065</v>
      </c>
      <c r="K1388" s="51">
        <v>0.34801328592254066</v>
      </c>
      <c r="M1388" s="44">
        <v>386</v>
      </c>
      <c r="N1388" s="118" cm="1">
        <f t="array" ref="N1388:W1388">(TRANSPOSE(MMULT(幕後結果!$AB$37:$AK$46, TRANSPOSE(N387:W387))))</f>
        <v>-0.36913635542628903</v>
      </c>
      <c r="O1388" s="118">
        <v>-0.31197349273001701</v>
      </c>
      <c r="P1388" s="118">
        <v>0.50962155582557167</v>
      </c>
      <c r="Q1388" s="118">
        <v>1.4367836141872314</v>
      </c>
      <c r="R1388" s="118">
        <v>0.1651577493078181</v>
      </c>
      <c r="S1388" s="118">
        <v>0.76961507732679002</v>
      </c>
      <c r="T1388" s="118">
        <v>-0.88636664225066553</v>
      </c>
      <c r="U1388" s="118">
        <v>0.63117952184542792</v>
      </c>
      <c r="V1388" s="118">
        <v>0.41371293471207748</v>
      </c>
      <c r="W1388" s="43">
        <v>0.85704211191919266</v>
      </c>
    </row>
    <row r="1389" spans="1:23" ht="19">
      <c r="A1389" s="88">
        <v>387</v>
      </c>
      <c r="B1389" s="118">
        <v>0.44948561780354823</v>
      </c>
      <c r="C1389" s="118">
        <v>0.73927744775660775</v>
      </c>
      <c r="D1389" s="118">
        <v>3.4160175212694321E-2</v>
      </c>
      <c r="E1389" s="118">
        <v>0.16194323869409066</v>
      </c>
      <c r="F1389" s="118">
        <v>0.44642332886253566</v>
      </c>
      <c r="G1389" s="118">
        <v>0.15930017197847302</v>
      </c>
      <c r="H1389" s="118">
        <v>0.23903622809311509</v>
      </c>
      <c r="I1389" s="118">
        <v>0.40429732285430497</v>
      </c>
      <c r="J1389" s="118">
        <v>3.637762012172252E-2</v>
      </c>
      <c r="K1389" s="51">
        <v>0.21241632650423004</v>
      </c>
      <c r="M1389" s="44">
        <v>387</v>
      </c>
      <c r="N1389" s="118" cm="1">
        <f t="array" ref="N1389:W1389">(TRANSPOSE(MMULT(幕後結果!$AB$37:$AK$46, TRANSPOSE(N388:W388))))</f>
        <v>0.45051555736114612</v>
      </c>
      <c r="O1389" s="118">
        <v>-0.19233672319278194</v>
      </c>
      <c r="P1389" s="118">
        <v>-1.1670613675867068</v>
      </c>
      <c r="Q1389" s="118">
        <v>0.8415516729937047</v>
      </c>
      <c r="R1389" s="118">
        <v>-1.4090742577702051</v>
      </c>
      <c r="S1389" s="118">
        <v>-0.32002624692059967</v>
      </c>
      <c r="T1389" s="118">
        <v>1.0944061015937916</v>
      </c>
      <c r="U1389" s="118">
        <v>-1.7683796774649649</v>
      </c>
      <c r="V1389" s="118">
        <v>-0.5589896933776185</v>
      </c>
      <c r="W1389" s="43">
        <v>-0.87505404015193911</v>
      </c>
    </row>
    <row r="1390" spans="1:23" ht="19">
      <c r="A1390" s="88">
        <v>388</v>
      </c>
      <c r="B1390" s="118">
        <v>0.98200586548948565</v>
      </c>
      <c r="C1390" s="118">
        <v>0.10487392516882399</v>
      </c>
      <c r="D1390" s="118">
        <v>0.52014487627293238</v>
      </c>
      <c r="E1390" s="118">
        <v>0.90137569995136735</v>
      </c>
      <c r="F1390" s="118">
        <v>9.4285565598066112E-2</v>
      </c>
      <c r="G1390" s="118">
        <v>9.1376339418159702E-2</v>
      </c>
      <c r="H1390" s="118">
        <v>0.8383885647349969</v>
      </c>
      <c r="I1390" s="118">
        <v>0.88355124011159991</v>
      </c>
      <c r="J1390" s="118">
        <v>0.26483755146987931</v>
      </c>
      <c r="K1390" s="51">
        <v>0.21759372140712907</v>
      </c>
      <c r="M1390" s="44">
        <v>388</v>
      </c>
      <c r="N1390" s="118" cm="1">
        <f t="array" ref="N1390:W1390">(TRANSPOSE(MMULT(幕後結果!$AB$37:$AK$46, TRANSPOSE(N389:W389))))</f>
        <v>-0.37644969201883227</v>
      </c>
      <c r="O1390" s="118">
        <v>-1.474629859759359</v>
      </c>
      <c r="P1390" s="118">
        <v>-0.91201976706811849</v>
      </c>
      <c r="Q1390" s="118">
        <v>0.31082361868448138</v>
      </c>
      <c r="R1390" s="118">
        <v>-1.7372166669317846</v>
      </c>
      <c r="S1390" s="118">
        <v>-1.6973836188634421</v>
      </c>
      <c r="T1390" s="118">
        <v>-1.3819693853996156</v>
      </c>
      <c r="U1390" s="118">
        <v>-2.8401102372359226</v>
      </c>
      <c r="V1390" s="118">
        <v>-2.8322132909780846</v>
      </c>
      <c r="W1390" s="43">
        <v>-1.4316220583144403</v>
      </c>
    </row>
    <row r="1391" spans="1:23" ht="19">
      <c r="A1391" s="88">
        <v>389</v>
      </c>
      <c r="B1391" s="118">
        <v>0.40014369138359029</v>
      </c>
      <c r="C1391" s="118">
        <v>0.501677677447115</v>
      </c>
      <c r="D1391" s="118">
        <v>8.2611672357457699E-3</v>
      </c>
      <c r="E1391" s="118">
        <v>0.16037945971934531</v>
      </c>
      <c r="F1391" s="118">
        <v>0.62594913985450162</v>
      </c>
      <c r="G1391" s="118">
        <v>0.19085090873667121</v>
      </c>
      <c r="H1391" s="118">
        <v>0.15233147308320216</v>
      </c>
      <c r="I1391" s="118">
        <v>4.1673798984789956E-2</v>
      </c>
      <c r="J1391" s="118">
        <v>0.38963131734832257</v>
      </c>
      <c r="K1391" s="51">
        <v>1.178465321163058E-3</v>
      </c>
      <c r="M1391" s="44">
        <v>389</v>
      </c>
      <c r="N1391" s="118" cm="1">
        <f t="array" ref="N1391:W1391">(TRANSPOSE(MMULT(幕後結果!$AB$37:$AK$46, TRANSPOSE(N390:W390))))</f>
        <v>-1.686644330075403</v>
      </c>
      <c r="O1391" s="118">
        <v>3.5166934154596874E-2</v>
      </c>
      <c r="P1391" s="118">
        <v>-6.132689159095539E-3</v>
      </c>
      <c r="Q1391" s="118">
        <v>-1.7543429275118501</v>
      </c>
      <c r="R1391" s="118">
        <v>2.2225617288034369</v>
      </c>
      <c r="S1391" s="118">
        <v>-1.476075095514026</v>
      </c>
      <c r="T1391" s="118">
        <v>0.30055580181733799</v>
      </c>
      <c r="U1391" s="118">
        <v>-0.27820580370814579</v>
      </c>
      <c r="V1391" s="118">
        <v>1.0048960980860531</v>
      </c>
      <c r="W1391" s="43">
        <v>1.0904532456893878E-2</v>
      </c>
    </row>
    <row r="1392" spans="1:23" ht="19">
      <c r="A1392" s="88">
        <v>390</v>
      </c>
      <c r="B1392" s="118">
        <v>0.79642475883954966</v>
      </c>
      <c r="C1392" s="118">
        <v>0.48121022366234967</v>
      </c>
      <c r="D1392" s="118">
        <v>0.54727663081810141</v>
      </c>
      <c r="E1392" s="118">
        <v>0.18322580888015771</v>
      </c>
      <c r="F1392" s="118">
        <v>0.69410075957488959</v>
      </c>
      <c r="G1392" s="118">
        <v>0.17104183550315022</v>
      </c>
      <c r="H1392" s="118">
        <v>0.76797067451655865</v>
      </c>
      <c r="I1392" s="118">
        <v>0.67717702269782931</v>
      </c>
      <c r="J1392" s="118">
        <v>0.94058286469833452</v>
      </c>
      <c r="K1392" s="51">
        <v>0.66327234137039182</v>
      </c>
      <c r="M1392" s="44">
        <v>390</v>
      </c>
      <c r="N1392" s="118" cm="1">
        <f t="array" ref="N1392:W1392">(TRANSPOSE(MMULT(幕後結果!$AB$37:$AK$46, TRANSPOSE(N391:W391))))</f>
        <v>-1.1048287159234953</v>
      </c>
      <c r="O1392" s="118">
        <v>-0.97858686430917363</v>
      </c>
      <c r="P1392" s="118">
        <v>-1.9218429186622381</v>
      </c>
      <c r="Q1392" s="118">
        <v>-0.27759592419396661</v>
      </c>
      <c r="R1392" s="118">
        <v>0.32859401303761271</v>
      </c>
      <c r="S1392" s="118">
        <v>-0.31106478766929019</v>
      </c>
      <c r="T1392" s="118">
        <v>-0.33150647402069322</v>
      </c>
      <c r="U1392" s="118">
        <v>0.35336393883912115</v>
      </c>
      <c r="V1392" s="118">
        <v>9.260761902871173E-3</v>
      </c>
      <c r="W1392" s="43">
        <v>-0.79701403163765039</v>
      </c>
    </row>
    <row r="1393" spans="1:23" ht="19">
      <c r="A1393" s="88">
        <v>391</v>
      </c>
      <c r="B1393" s="118">
        <v>1.923896623328436E-2</v>
      </c>
      <c r="C1393" s="118">
        <v>0.44184460249627877</v>
      </c>
      <c r="D1393" s="118">
        <v>6.4003270211160368E-2</v>
      </c>
      <c r="E1393" s="118">
        <v>0.48915304800128001</v>
      </c>
      <c r="F1393" s="118">
        <v>0.91421690910946962</v>
      </c>
      <c r="G1393" s="118">
        <v>0.99184063499183961</v>
      </c>
      <c r="H1393" s="118">
        <v>0.10543797014297662</v>
      </c>
      <c r="I1393" s="118">
        <v>0.77149380167840698</v>
      </c>
      <c r="J1393" s="118">
        <v>0.59345558043946389</v>
      </c>
      <c r="K1393" s="51">
        <v>0.34788179403048858</v>
      </c>
      <c r="M1393" s="44">
        <v>391</v>
      </c>
      <c r="N1393" s="118" cm="1">
        <f t="array" ref="N1393:W1393">(TRANSPOSE(MMULT(幕後結果!$AB$37:$AK$46, TRANSPOSE(N392:W392))))</f>
        <v>1.926656448768248</v>
      </c>
      <c r="O1393" s="118">
        <v>-1.0174286675096575</v>
      </c>
      <c r="P1393" s="118">
        <v>-0.96597041232313319</v>
      </c>
      <c r="Q1393" s="118">
        <v>-0.46442616219118893</v>
      </c>
      <c r="R1393" s="118">
        <v>-0.63390189163717969</v>
      </c>
      <c r="S1393" s="118">
        <v>-1.2574888379667521</v>
      </c>
      <c r="T1393" s="118">
        <v>-0.13187632054360837</v>
      </c>
      <c r="U1393" s="118">
        <v>-1.1687956275298923</v>
      </c>
      <c r="V1393" s="118">
        <v>-0.79155294209811311</v>
      </c>
      <c r="W1393" s="43">
        <v>-1.4962065305382755</v>
      </c>
    </row>
    <row r="1394" spans="1:23" ht="19">
      <c r="A1394" s="88">
        <v>392</v>
      </c>
      <c r="B1394" s="118">
        <v>0.49826610926460368</v>
      </c>
      <c r="C1394" s="118">
        <v>0.45519914826932095</v>
      </c>
      <c r="D1394" s="118">
        <v>0.58450143940419053</v>
      </c>
      <c r="E1394" s="118">
        <v>0.45709835653729947</v>
      </c>
      <c r="F1394" s="118">
        <v>0.49387765234760628</v>
      </c>
      <c r="G1394" s="118">
        <v>0.51298555678627689</v>
      </c>
      <c r="H1394" s="118">
        <v>0.205087810680044</v>
      </c>
      <c r="I1394" s="118">
        <v>0.12500207087359194</v>
      </c>
      <c r="J1394" s="118">
        <v>0.96172392734948087</v>
      </c>
      <c r="K1394" s="51">
        <v>6.9770104733581917E-2</v>
      </c>
      <c r="M1394" s="44">
        <v>392</v>
      </c>
      <c r="N1394" s="118" cm="1">
        <f t="array" ref="N1394:W1394">(TRANSPOSE(MMULT(幕後結果!$AB$37:$AK$46, TRANSPOSE(N393:W393))))</f>
        <v>-1.8191181111003794</v>
      </c>
      <c r="O1394" s="118">
        <v>0.68369334392533121</v>
      </c>
      <c r="P1394" s="118">
        <v>1.1252776512306464</v>
      </c>
      <c r="Q1394" s="118">
        <v>-0.62379376333500614</v>
      </c>
      <c r="R1394" s="118">
        <v>-0.47246568049335852</v>
      </c>
      <c r="S1394" s="118">
        <v>0.53414239735091007</v>
      </c>
      <c r="T1394" s="118">
        <v>-0.97360175935460069</v>
      </c>
      <c r="U1394" s="118">
        <v>0.66662626369557909</v>
      </c>
      <c r="V1394" s="118">
        <v>1.1050018285890006</v>
      </c>
      <c r="W1394" s="43">
        <v>0.85168085658891068</v>
      </c>
    </row>
    <row r="1395" spans="1:23" ht="19">
      <c r="A1395" s="88">
        <v>393</v>
      </c>
      <c r="B1395" s="118">
        <v>0.77907759868311777</v>
      </c>
      <c r="C1395" s="118">
        <v>0.77123379796500302</v>
      </c>
      <c r="D1395" s="118">
        <v>0.6870384622770076</v>
      </c>
      <c r="E1395" s="118">
        <v>0.61126612468571406</v>
      </c>
      <c r="F1395" s="118">
        <v>2.709087032420654E-2</v>
      </c>
      <c r="G1395" s="118">
        <v>1.8933952480306715E-3</v>
      </c>
      <c r="H1395" s="118">
        <v>0.18811802733184391</v>
      </c>
      <c r="I1395" s="118">
        <v>0.9652182135614662</v>
      </c>
      <c r="J1395" s="118">
        <v>0.82185634843264799</v>
      </c>
      <c r="K1395" s="51">
        <v>0.95073063439681915</v>
      </c>
      <c r="M1395" s="44">
        <v>393</v>
      </c>
      <c r="N1395" s="118" cm="1">
        <f t="array" ref="N1395:W1395">(TRANSPOSE(MMULT(幕後結果!$AB$37:$AK$46, TRANSPOSE(N394:W394))))</f>
        <v>0.77958550919615244</v>
      </c>
      <c r="O1395" s="118">
        <v>-1.019603610521058</v>
      </c>
      <c r="P1395" s="118">
        <v>0.9661631243888017</v>
      </c>
      <c r="Q1395" s="118">
        <v>-0.5869908832429569</v>
      </c>
      <c r="R1395" s="118">
        <v>-1.0500525405203029</v>
      </c>
      <c r="S1395" s="118">
        <v>-1.4681057939580096</v>
      </c>
      <c r="T1395" s="118">
        <v>-0.52011457330497057</v>
      </c>
      <c r="U1395" s="118">
        <v>-0.30304619807610989</v>
      </c>
      <c r="V1395" s="118">
        <v>-1.1244047609920846</v>
      </c>
      <c r="W1395" s="43">
        <v>-1.2250085372148614</v>
      </c>
    </row>
    <row r="1396" spans="1:23" ht="19">
      <c r="A1396" s="88">
        <v>394</v>
      </c>
      <c r="B1396" s="118">
        <v>0.82022814459407001</v>
      </c>
      <c r="C1396" s="118">
        <v>0.11441535844457906</v>
      </c>
      <c r="D1396" s="118">
        <v>0.94401354515934033</v>
      </c>
      <c r="E1396" s="118">
        <v>0.29067715178898168</v>
      </c>
      <c r="F1396" s="118">
        <v>0.28991232655730292</v>
      </c>
      <c r="G1396" s="118">
        <v>9.1349436104427806E-2</v>
      </c>
      <c r="H1396" s="118">
        <v>0.17859996783657439</v>
      </c>
      <c r="I1396" s="118">
        <v>0.99171967815280349</v>
      </c>
      <c r="J1396" s="118">
        <v>0.57817822904140082</v>
      </c>
      <c r="K1396" s="51">
        <v>0.71821493118231583</v>
      </c>
      <c r="M1396" s="44">
        <v>394</v>
      </c>
      <c r="N1396" s="118" cm="1">
        <f t="array" ref="N1396:W1396">(TRANSPOSE(MMULT(幕後結果!$AB$37:$AK$46, TRANSPOSE(N395:W395))))</f>
        <v>7.1154660342269513E-2</v>
      </c>
      <c r="O1396" s="118">
        <v>-0.26391039736756011</v>
      </c>
      <c r="P1396" s="118">
        <v>0.5175229129126846</v>
      </c>
      <c r="Q1396" s="118">
        <v>0.24677370848040142</v>
      </c>
      <c r="R1396" s="118">
        <v>-1.1385495237828549</v>
      </c>
      <c r="S1396" s="118">
        <v>1.6119796884307513</v>
      </c>
      <c r="T1396" s="118">
        <v>0.252754647277737</v>
      </c>
      <c r="U1396" s="118">
        <v>-1.4554571843793418</v>
      </c>
      <c r="V1396" s="118">
        <v>-5.6604234636063788E-2</v>
      </c>
      <c r="W1396" s="43">
        <v>0.21573790504653484</v>
      </c>
    </row>
    <row r="1397" spans="1:23" ht="19">
      <c r="A1397" s="88">
        <v>395</v>
      </c>
      <c r="B1397" s="118">
        <v>0.20374303092315671</v>
      </c>
      <c r="C1397" s="118">
        <v>0.84173058454864225</v>
      </c>
      <c r="D1397" s="118">
        <v>0.22878978645539405</v>
      </c>
      <c r="E1397" s="118">
        <v>0.59346607848395494</v>
      </c>
      <c r="F1397" s="118">
        <v>0.61193600180013297</v>
      </c>
      <c r="G1397" s="118">
        <v>0.2677724153543144</v>
      </c>
      <c r="H1397" s="118">
        <v>0.21290164843129977</v>
      </c>
      <c r="I1397" s="118">
        <v>0.73968673578508626</v>
      </c>
      <c r="J1397" s="118">
        <v>0.62545320202961929</v>
      </c>
      <c r="K1397" s="51">
        <v>0.25900270745683107</v>
      </c>
      <c r="M1397" s="44">
        <v>395</v>
      </c>
      <c r="N1397" s="118" cm="1">
        <f t="array" ref="N1397:W1397">(TRANSPOSE(MMULT(幕後結果!$AB$37:$AK$46, TRANSPOSE(N396:W396))))</f>
        <v>9.7338509168434395E-2</v>
      </c>
      <c r="O1397" s="118">
        <v>-0.82772506831099313</v>
      </c>
      <c r="P1397" s="118">
        <v>0.80104000840174905</v>
      </c>
      <c r="Q1397" s="118">
        <v>-1.0588261534811025</v>
      </c>
      <c r="R1397" s="118">
        <v>1.3397393801540063</v>
      </c>
      <c r="S1397" s="118">
        <v>-0.27540145515699999</v>
      </c>
      <c r="T1397" s="118">
        <v>1.3625030375806317</v>
      </c>
      <c r="U1397" s="118">
        <v>-0.55623954871233816</v>
      </c>
      <c r="V1397" s="118">
        <v>-0.35209639144635163</v>
      </c>
      <c r="W1397" s="43">
        <v>1.7081249437738188</v>
      </c>
    </row>
    <row r="1398" spans="1:23" ht="19">
      <c r="A1398" s="88">
        <v>396</v>
      </c>
      <c r="B1398" s="118">
        <v>0.25416438468943214</v>
      </c>
      <c r="C1398" s="118">
        <v>0.2546633929900004</v>
      </c>
      <c r="D1398" s="118">
        <v>0.62201131570697132</v>
      </c>
      <c r="E1398" s="118">
        <v>0.25070428103430165</v>
      </c>
      <c r="F1398" s="118">
        <v>0.92136084266811302</v>
      </c>
      <c r="G1398" s="118">
        <v>0.79029200858363691</v>
      </c>
      <c r="H1398" s="118">
        <v>0.15118497982007861</v>
      </c>
      <c r="I1398" s="118">
        <v>0.59654497965743825</v>
      </c>
      <c r="J1398" s="118">
        <v>0.86702165506356921</v>
      </c>
      <c r="K1398" s="51">
        <v>0.34822890527461614</v>
      </c>
      <c r="M1398" s="44">
        <v>396</v>
      </c>
      <c r="N1398" s="118" cm="1">
        <f t="array" ref="N1398:W1398">(TRANSPOSE(MMULT(幕後結果!$AB$37:$AK$46, TRANSPOSE(N397:W397))))</f>
        <v>0.29610497351035425</v>
      </c>
      <c r="O1398" s="118">
        <v>-0.29525672751651244</v>
      </c>
      <c r="P1398" s="118">
        <v>0.67852988788127044</v>
      </c>
      <c r="Q1398" s="118">
        <v>-1.5096497755816949</v>
      </c>
      <c r="R1398" s="118">
        <v>0.81264072318504332</v>
      </c>
      <c r="S1398" s="118">
        <v>-4.5991794331210922E-2</v>
      </c>
      <c r="T1398" s="118">
        <v>0.48129868700531431</v>
      </c>
      <c r="U1398" s="118">
        <v>-0.80054241108763913</v>
      </c>
      <c r="V1398" s="118">
        <v>0.6127362215023997</v>
      </c>
      <c r="W1398" s="43">
        <v>-0.61998670348013807</v>
      </c>
    </row>
    <row r="1399" spans="1:23" ht="19">
      <c r="A1399" s="88">
        <v>397</v>
      </c>
      <c r="B1399" s="118">
        <v>1.1073111935075541E-2</v>
      </c>
      <c r="C1399" s="118">
        <v>0.80185505912266963</v>
      </c>
      <c r="D1399" s="118">
        <v>0.56168259190062608</v>
      </c>
      <c r="E1399" s="118">
        <v>0.77847089019676585</v>
      </c>
      <c r="F1399" s="118">
        <v>0.94106732586827602</v>
      </c>
      <c r="G1399" s="118">
        <v>0.46179339374101636</v>
      </c>
      <c r="H1399" s="118">
        <v>0.29868576130522739</v>
      </c>
      <c r="I1399" s="118">
        <v>0.26867201292613552</v>
      </c>
      <c r="J1399" s="118">
        <v>0.18290200933591438</v>
      </c>
      <c r="K1399" s="51">
        <v>0.30830162801348004</v>
      </c>
      <c r="M1399" s="44">
        <v>397</v>
      </c>
      <c r="N1399" s="118" cm="1">
        <f t="array" ref="N1399:W1399">(TRANSPOSE(MMULT(幕後結果!$AB$37:$AK$46, TRANSPOSE(N398:W398))))</f>
        <v>2.1218432033576322</v>
      </c>
      <c r="O1399" s="118">
        <v>0.81625172534858703</v>
      </c>
      <c r="P1399" s="118">
        <v>1.0127746079972808</v>
      </c>
      <c r="Q1399" s="118">
        <v>0.54190325181191168</v>
      </c>
      <c r="R1399" s="118">
        <v>2.0404794352124664</v>
      </c>
      <c r="S1399" s="118">
        <v>2.6177827819653943E-2</v>
      </c>
      <c r="T1399" s="118">
        <v>-0.10578874901897228</v>
      </c>
      <c r="U1399" s="118">
        <v>1.4439922598869788</v>
      </c>
      <c r="V1399" s="118">
        <v>1.1454701786805299</v>
      </c>
      <c r="W1399" s="43">
        <v>1.468346376309174</v>
      </c>
    </row>
    <row r="1400" spans="1:23" ht="19">
      <c r="A1400" s="88">
        <v>398</v>
      </c>
      <c r="B1400" s="118">
        <v>0.87604416631216075</v>
      </c>
      <c r="C1400" s="118">
        <v>0.69633605740798443</v>
      </c>
      <c r="D1400" s="118">
        <v>0.80073143647557066</v>
      </c>
      <c r="E1400" s="118">
        <v>0.14754565423051758</v>
      </c>
      <c r="F1400" s="118">
        <v>0.41695276554258176</v>
      </c>
      <c r="G1400" s="118">
        <v>0.75011176094219256</v>
      </c>
      <c r="H1400" s="118">
        <v>0.216366903057438</v>
      </c>
      <c r="I1400" s="118">
        <v>0.369686735759297</v>
      </c>
      <c r="J1400" s="118">
        <v>0.40154617864468589</v>
      </c>
      <c r="K1400" s="51">
        <v>0.8253522259303494</v>
      </c>
      <c r="M1400" s="44">
        <v>398</v>
      </c>
      <c r="N1400" s="118" cm="1">
        <f t="array" ref="N1400:W1400">(TRANSPOSE(MMULT(幕後結果!$AB$37:$AK$46, TRANSPOSE(N399:W399))))</f>
        <v>-3.3669474549077837E-2</v>
      </c>
      <c r="O1400" s="118">
        <v>-1.5831151303492346</v>
      </c>
      <c r="P1400" s="118">
        <v>0.12780437538874972</v>
      </c>
      <c r="Q1400" s="118">
        <v>0.90183790772012762</v>
      </c>
      <c r="R1400" s="118">
        <v>0.40701830585478055</v>
      </c>
      <c r="S1400" s="118">
        <v>1.6454956556727054</v>
      </c>
      <c r="T1400" s="118">
        <v>-1.3709242908532888</v>
      </c>
      <c r="U1400" s="118">
        <v>0.70738093367290344</v>
      </c>
      <c r="V1400" s="118">
        <v>0.54497748372555965</v>
      </c>
      <c r="W1400" s="43">
        <v>1.378872719138434</v>
      </c>
    </row>
    <row r="1401" spans="1:23" ht="19">
      <c r="A1401" s="88">
        <v>399</v>
      </c>
      <c r="B1401" s="118">
        <v>0.81559844772200352</v>
      </c>
      <c r="C1401" s="118">
        <v>0.37338699840889955</v>
      </c>
      <c r="D1401" s="118">
        <v>0.49768683713835427</v>
      </c>
      <c r="E1401" s="118">
        <v>0.39190334759720624</v>
      </c>
      <c r="F1401" s="118">
        <v>0.52249427473295063</v>
      </c>
      <c r="G1401" s="118">
        <v>0.3281434700988799</v>
      </c>
      <c r="H1401" s="118">
        <v>0.79157408189634926</v>
      </c>
      <c r="I1401" s="118">
        <v>4.7250191224357474E-2</v>
      </c>
      <c r="J1401" s="118">
        <v>0.42006112769261006</v>
      </c>
      <c r="K1401" s="51">
        <v>0.71636418794218204</v>
      </c>
      <c r="M1401" s="44">
        <v>399</v>
      </c>
      <c r="N1401" s="118" cm="1">
        <f t="array" ref="N1401:W1401">(TRANSPOSE(MMULT(幕後結果!$AB$37:$AK$46, TRANSPOSE(N400:W400))))</f>
        <v>0.24117663660405975</v>
      </c>
      <c r="O1401" s="118">
        <v>1.7941335714209496</v>
      </c>
      <c r="P1401" s="118">
        <v>-0.31287299969104371</v>
      </c>
      <c r="Q1401" s="118">
        <v>-0.31445934022350847</v>
      </c>
      <c r="R1401" s="118">
        <v>-1.4847827256238602</v>
      </c>
      <c r="S1401" s="118">
        <v>0.26203367187699433</v>
      </c>
      <c r="T1401" s="118">
        <v>-0.87864486725637492</v>
      </c>
      <c r="U1401" s="118">
        <v>1.4025133772097553</v>
      </c>
      <c r="V1401" s="118">
        <v>-0.30018854388488397</v>
      </c>
      <c r="W1401" s="43">
        <v>-0.35864786683281785</v>
      </c>
    </row>
    <row r="1402" spans="1:23" ht="19">
      <c r="A1402" s="88">
        <v>400</v>
      </c>
      <c r="B1402" s="118">
        <v>0.511520173486953</v>
      </c>
      <c r="C1402" s="118">
        <v>0.87644738266553479</v>
      </c>
      <c r="D1402" s="118">
        <v>0.4976393923696032</v>
      </c>
      <c r="E1402" s="118">
        <v>0.83460746105420358</v>
      </c>
      <c r="F1402" s="118">
        <v>0.67569315575532629</v>
      </c>
      <c r="G1402" s="118">
        <v>0.26106898016174562</v>
      </c>
      <c r="H1402" s="118">
        <v>0.39672418062005743</v>
      </c>
      <c r="I1402" s="118">
        <v>0.16064661827759474</v>
      </c>
      <c r="J1402" s="118">
        <v>0.94264829267420125</v>
      </c>
      <c r="K1402" s="51">
        <v>0.95538425598411503</v>
      </c>
      <c r="M1402" s="44">
        <v>400</v>
      </c>
      <c r="N1402" s="118" cm="1">
        <f t="array" ref="N1402:W1402">(TRANSPOSE(MMULT(幕後結果!$AB$37:$AK$46, TRANSPOSE(N401:W401))))</f>
        <v>1.6832769618091701</v>
      </c>
      <c r="O1402" s="118">
        <v>-0.19913035929396189</v>
      </c>
      <c r="P1402" s="118">
        <v>-1.3934597980034811</v>
      </c>
      <c r="Q1402" s="118">
        <v>0.46044004988896364</v>
      </c>
      <c r="R1402" s="118">
        <v>-2.2908836389309128E-2</v>
      </c>
      <c r="S1402" s="118">
        <v>-2.2544065998682528E-3</v>
      </c>
      <c r="T1402" s="118">
        <v>2.1728719984881937</v>
      </c>
      <c r="U1402" s="118">
        <v>0.42538071412948886</v>
      </c>
      <c r="V1402" s="118">
        <v>0.28293516127275253</v>
      </c>
      <c r="W1402" s="43">
        <v>-0.30779098200025451</v>
      </c>
    </row>
    <row r="1403" spans="1:23" ht="19">
      <c r="A1403" s="88">
        <v>401</v>
      </c>
      <c r="B1403" s="118">
        <v>0.22978744901463521</v>
      </c>
      <c r="C1403" s="118">
        <v>0.17051841281397095</v>
      </c>
      <c r="D1403" s="118">
        <v>0.7194028097121552</v>
      </c>
      <c r="E1403" s="118">
        <v>0.94160689248509377</v>
      </c>
      <c r="F1403" s="118">
        <v>0.55460803804763681</v>
      </c>
      <c r="G1403" s="118">
        <v>0.63025531330446416</v>
      </c>
      <c r="H1403" s="118">
        <v>0.82595708576995919</v>
      </c>
      <c r="I1403" s="118">
        <v>0.87990701970845553</v>
      </c>
      <c r="J1403" s="118">
        <v>0.46971014526085364</v>
      </c>
      <c r="K1403" s="51">
        <v>0.22053872515425965</v>
      </c>
      <c r="M1403" s="44">
        <v>401</v>
      </c>
      <c r="N1403" s="118" cm="1">
        <f t="array" ref="N1403:W1403">(TRANSPOSE(MMULT(幕後結果!$AB$37:$AK$46, TRANSPOSE(N402:W402))))</f>
        <v>0.73020741113981791</v>
      </c>
      <c r="O1403" s="118">
        <v>-0.63107606185675391</v>
      </c>
      <c r="P1403" s="118">
        <v>-0.25959781170466212</v>
      </c>
      <c r="Q1403" s="118">
        <v>0.651271935282008</v>
      </c>
      <c r="R1403" s="118">
        <v>-0.34987773456044979</v>
      </c>
      <c r="S1403" s="118">
        <v>-0.24180010207090052</v>
      </c>
      <c r="T1403" s="118">
        <v>-0.18642080690533749</v>
      </c>
      <c r="U1403" s="118">
        <v>0.65690700396040547</v>
      </c>
      <c r="V1403" s="118">
        <v>0.1482344922297</v>
      </c>
      <c r="W1403" s="43">
        <v>-0.90170299019513667</v>
      </c>
    </row>
    <row r="1404" spans="1:23" ht="19">
      <c r="A1404" s="88">
        <v>402</v>
      </c>
      <c r="B1404" s="118">
        <v>6.8813256599649097E-2</v>
      </c>
      <c r="C1404" s="118">
        <v>0.80934445337758287</v>
      </c>
      <c r="D1404" s="118">
        <v>0.50550288788226672</v>
      </c>
      <c r="E1404" s="118">
        <v>0.84500081815378958</v>
      </c>
      <c r="F1404" s="118">
        <v>0.46925090598405528</v>
      </c>
      <c r="G1404" s="118">
        <v>0.21311579262502911</v>
      </c>
      <c r="H1404" s="118">
        <v>0.72796612715921571</v>
      </c>
      <c r="I1404" s="118">
        <v>0.63144372369867674</v>
      </c>
      <c r="J1404" s="118">
        <v>0.91116439378400704</v>
      </c>
      <c r="K1404" s="51">
        <v>0.12307962969868735</v>
      </c>
      <c r="M1404" s="44">
        <v>402</v>
      </c>
      <c r="N1404" s="118" cm="1">
        <f t="array" ref="N1404:W1404">(TRANSPOSE(MMULT(幕後結果!$AB$37:$AK$46, TRANSPOSE(N403:W403))))</f>
        <v>0.44794785781717616</v>
      </c>
      <c r="O1404" s="118">
        <v>-4.7112658020883005E-2</v>
      </c>
      <c r="P1404" s="118">
        <v>0.81153903739427324</v>
      </c>
      <c r="Q1404" s="118">
        <v>1.6992393499299452</v>
      </c>
      <c r="R1404" s="118">
        <v>0.755866485497104</v>
      </c>
      <c r="S1404" s="118">
        <v>-0.60194845682285203</v>
      </c>
      <c r="T1404" s="118">
        <v>0.2803641422609916</v>
      </c>
      <c r="U1404" s="118">
        <v>0.63810130406915866</v>
      </c>
      <c r="V1404" s="118">
        <v>0.71544449848814806</v>
      </c>
      <c r="W1404" s="43">
        <v>1.7217600501539079</v>
      </c>
    </row>
    <row r="1405" spans="1:23" ht="19">
      <c r="A1405" s="88">
        <v>403</v>
      </c>
      <c r="B1405" s="118">
        <v>0.3917428118852877</v>
      </c>
      <c r="C1405" s="118">
        <v>0.19864615019290044</v>
      </c>
      <c r="D1405" s="118">
        <v>0.40878377924161402</v>
      </c>
      <c r="E1405" s="118">
        <v>0.57385089200222028</v>
      </c>
      <c r="F1405" s="118">
        <v>0.9466353219437269</v>
      </c>
      <c r="G1405" s="118">
        <v>0.72364992751245349</v>
      </c>
      <c r="H1405" s="118">
        <v>5.9866261236015683E-2</v>
      </c>
      <c r="I1405" s="118">
        <v>0.57943486455140136</v>
      </c>
      <c r="J1405" s="118">
        <v>0.48862607659181756</v>
      </c>
      <c r="K1405" s="51">
        <v>0.66405045447908706</v>
      </c>
      <c r="M1405" s="44">
        <v>403</v>
      </c>
      <c r="N1405" s="118" cm="1">
        <f t="array" ref="N1405:W1405">(TRANSPOSE(MMULT(幕後結果!$AB$37:$AK$46, TRANSPOSE(N404:W404))))</f>
        <v>0.81977559196696592</v>
      </c>
      <c r="O1405" s="118">
        <v>0.81980228418357992</v>
      </c>
      <c r="P1405" s="118">
        <v>2.1516510439031062</v>
      </c>
      <c r="Q1405" s="118">
        <v>2.8495772431273698</v>
      </c>
      <c r="R1405" s="118">
        <v>0.77288266728210553</v>
      </c>
      <c r="S1405" s="118">
        <v>0.69186381526289709</v>
      </c>
      <c r="T1405" s="118">
        <v>0.52842468009160748</v>
      </c>
      <c r="U1405" s="118">
        <v>1.7616330550481132</v>
      </c>
      <c r="V1405" s="118">
        <v>2.5407654911587345</v>
      </c>
      <c r="W1405" s="43">
        <v>2.117789257219429</v>
      </c>
    </row>
    <row r="1406" spans="1:23" ht="19">
      <c r="A1406" s="88">
        <v>404</v>
      </c>
      <c r="B1406" s="118">
        <v>0.22641459266963326</v>
      </c>
      <c r="C1406" s="118">
        <v>0.11255186040947152</v>
      </c>
      <c r="D1406" s="118">
        <v>0.74729171985383736</v>
      </c>
      <c r="E1406" s="118">
        <v>0.72408317059191862</v>
      </c>
      <c r="F1406" s="118">
        <v>0.3133174607931386</v>
      </c>
      <c r="G1406" s="118">
        <v>0.58042519152363292</v>
      </c>
      <c r="H1406" s="118">
        <v>0.71405724467620901</v>
      </c>
      <c r="I1406" s="118">
        <v>0.63573916959133547</v>
      </c>
      <c r="J1406" s="118">
        <v>0.25792575787687544</v>
      </c>
      <c r="K1406" s="51">
        <v>0.62843365867317735</v>
      </c>
      <c r="M1406" s="44">
        <v>404</v>
      </c>
      <c r="N1406" s="118" cm="1">
        <f t="array" ref="N1406:W1406">(TRANSPOSE(MMULT(幕後結果!$AB$37:$AK$46, TRANSPOSE(N405:W405))))</f>
        <v>1.2446194787247853</v>
      </c>
      <c r="O1406" s="118">
        <v>1.3755017746026945</v>
      </c>
      <c r="P1406" s="118">
        <v>1.0007269148493263</v>
      </c>
      <c r="Q1406" s="118">
        <v>0.56403799075184025</v>
      </c>
      <c r="R1406" s="118">
        <v>1.3146969379510145</v>
      </c>
      <c r="S1406" s="118">
        <v>-1.0732599392415205</v>
      </c>
      <c r="T1406" s="118">
        <v>1.2051039505651882</v>
      </c>
      <c r="U1406" s="118">
        <v>0.440969046067612</v>
      </c>
      <c r="V1406" s="118">
        <v>1.0796882116148685</v>
      </c>
      <c r="W1406" s="43">
        <v>-0.32420533555070696</v>
      </c>
    </row>
    <row r="1407" spans="1:23" ht="19">
      <c r="A1407" s="88">
        <v>405</v>
      </c>
      <c r="B1407" s="118">
        <v>0.73760153772194448</v>
      </c>
      <c r="C1407" s="118">
        <v>0.96781689346989586</v>
      </c>
      <c r="D1407" s="118">
        <v>0.90526293410350522</v>
      </c>
      <c r="E1407" s="118">
        <v>0.76769492294294239</v>
      </c>
      <c r="F1407" s="118">
        <v>0.75441685010902049</v>
      </c>
      <c r="G1407" s="118">
        <v>0.99765221111306368</v>
      </c>
      <c r="H1407" s="118">
        <v>0.5285412020648157</v>
      </c>
      <c r="I1407" s="118">
        <v>0.79327377822560674</v>
      </c>
      <c r="J1407" s="118">
        <v>0.2895087998001209</v>
      </c>
      <c r="K1407" s="51">
        <v>5.6222717112589748E-2</v>
      </c>
      <c r="M1407" s="44">
        <v>405</v>
      </c>
      <c r="N1407" s="118" cm="1">
        <f t="array" ref="N1407:W1407">(TRANSPOSE(MMULT(幕後結果!$AB$37:$AK$46, TRANSPOSE(N406:W406))))</f>
        <v>-1.1489929977583941</v>
      </c>
      <c r="O1407" s="118">
        <v>-1.0733362775710651</v>
      </c>
      <c r="P1407" s="118">
        <v>-0.11551550596751725</v>
      </c>
      <c r="Q1407" s="118">
        <v>-0.84300559311680479</v>
      </c>
      <c r="R1407" s="118">
        <v>-1.7448528006995336</v>
      </c>
      <c r="S1407" s="118">
        <v>-0.10300901537862844</v>
      </c>
      <c r="T1407" s="118">
        <v>-2.1197944080577455</v>
      </c>
      <c r="U1407" s="118">
        <v>-1.7736555577953688</v>
      </c>
      <c r="V1407" s="118">
        <v>-1.2381835753646957</v>
      </c>
      <c r="W1407" s="43">
        <v>-1.9583825909922199</v>
      </c>
    </row>
    <row r="1408" spans="1:23" ht="19">
      <c r="A1408" s="88">
        <v>406</v>
      </c>
      <c r="B1408" s="118">
        <v>0.76307122352013268</v>
      </c>
      <c r="C1408" s="118">
        <v>0.69402348164336991</v>
      </c>
      <c r="D1408" s="118">
        <v>1.0125277374460895E-2</v>
      </c>
      <c r="E1408" s="118">
        <v>0.2668310915837071</v>
      </c>
      <c r="F1408" s="118">
        <v>3.6285815727593373E-2</v>
      </c>
      <c r="G1408" s="118">
        <v>0.91571226291378327</v>
      </c>
      <c r="H1408" s="118">
        <v>0.3196414403605945</v>
      </c>
      <c r="I1408" s="118">
        <v>0.35399171056941037</v>
      </c>
      <c r="J1408" s="118">
        <v>0.4404790890093595</v>
      </c>
      <c r="K1408" s="51">
        <v>0.16048860027116096</v>
      </c>
      <c r="M1408" s="44">
        <v>406</v>
      </c>
      <c r="N1408" s="118" cm="1">
        <f t="array" ref="N1408:W1408">(TRANSPOSE(MMULT(幕後結果!$AB$37:$AK$46, TRANSPOSE(N407:W407))))</f>
        <v>2.0788879177218656E-2</v>
      </c>
      <c r="O1408" s="118">
        <v>-3.8681043818544092E-2</v>
      </c>
      <c r="P1408" s="118">
        <v>1.1002924857270169</v>
      </c>
      <c r="Q1408" s="118">
        <v>-0.84698598832077876</v>
      </c>
      <c r="R1408" s="118">
        <v>-0.6022972889753414</v>
      </c>
      <c r="S1408" s="118">
        <v>-0.5158585211957909</v>
      </c>
      <c r="T1408" s="118">
        <v>0.2413767346908916</v>
      </c>
      <c r="U1408" s="118">
        <v>1.5728134440149177</v>
      </c>
      <c r="V1408" s="118">
        <v>1.5602492961843586</v>
      </c>
      <c r="W1408" s="43">
        <v>0.78012705874016786</v>
      </c>
    </row>
    <row r="1409" spans="1:23" ht="19">
      <c r="A1409" s="88">
        <v>407</v>
      </c>
      <c r="B1409" s="118">
        <v>6.8377750897357981E-2</v>
      </c>
      <c r="C1409" s="118">
        <v>0.84841811381696819</v>
      </c>
      <c r="D1409" s="118">
        <v>0.31080638663051308</v>
      </c>
      <c r="E1409" s="118">
        <v>9.9697083409828746E-2</v>
      </c>
      <c r="F1409" s="118">
        <v>0.39707332052030853</v>
      </c>
      <c r="G1409" s="118">
        <v>0.89345452211811627</v>
      </c>
      <c r="H1409" s="118">
        <v>0.58166450978790873</v>
      </c>
      <c r="I1409" s="118">
        <v>5.5649225748661824E-2</v>
      </c>
      <c r="J1409" s="118">
        <v>0.90102410660922017</v>
      </c>
      <c r="K1409" s="51">
        <v>0.11462954885535082</v>
      </c>
      <c r="M1409" s="44">
        <v>407</v>
      </c>
      <c r="N1409" s="118" cm="1">
        <f t="array" ref="N1409:W1409">(TRANSPOSE(MMULT(幕後結果!$AB$37:$AK$46, TRANSPOSE(N408:W408))))</f>
        <v>8.0225731649064144E-2</v>
      </c>
      <c r="O1409" s="118">
        <v>6.1562672110977174E-3</v>
      </c>
      <c r="P1409" s="118">
        <v>0.77632940289087182</v>
      </c>
      <c r="Q1409" s="118">
        <v>0.38781195668301693</v>
      </c>
      <c r="R1409" s="118">
        <v>-0.68260496976821372</v>
      </c>
      <c r="S1409" s="118">
        <v>0.60199599821868499</v>
      </c>
      <c r="T1409" s="118">
        <v>0.94033845457494214</v>
      </c>
      <c r="U1409" s="118">
        <v>-0.79627815982693939</v>
      </c>
      <c r="V1409" s="118">
        <v>0.24074146875338379</v>
      </c>
      <c r="W1409" s="43">
        <v>0.31181672618672557</v>
      </c>
    </row>
    <row r="1410" spans="1:23" ht="19">
      <c r="A1410" s="88">
        <v>408</v>
      </c>
      <c r="B1410" s="118">
        <v>0.63940143706303654</v>
      </c>
      <c r="C1410" s="118">
        <v>0.90727754640809066</v>
      </c>
      <c r="D1410" s="118">
        <v>0.2935284314292097</v>
      </c>
      <c r="E1410" s="118">
        <v>0.85412986559677795</v>
      </c>
      <c r="F1410" s="118">
        <v>0.5589714462522426</v>
      </c>
      <c r="G1410" s="118">
        <v>0.6064583070461369</v>
      </c>
      <c r="H1410" s="118">
        <v>0.68748051184204151</v>
      </c>
      <c r="I1410" s="118">
        <v>0.37252708115183508</v>
      </c>
      <c r="J1410" s="118">
        <v>0.2400965945032143</v>
      </c>
      <c r="K1410" s="51">
        <v>0.22827034226541199</v>
      </c>
      <c r="M1410" s="44">
        <v>408</v>
      </c>
      <c r="N1410" s="118" cm="1">
        <f t="array" ref="N1410:W1410">(TRANSPOSE(MMULT(幕後結果!$AB$37:$AK$46, TRANSPOSE(N409:W409))))</f>
        <v>-0.94647755429671188</v>
      </c>
      <c r="O1410" s="118">
        <v>0.88252435083573211</v>
      </c>
      <c r="P1410" s="118">
        <v>-0.31508792663819879</v>
      </c>
      <c r="Q1410" s="118">
        <v>2.4516270811018228</v>
      </c>
      <c r="R1410" s="118">
        <v>-1.410990144872049</v>
      </c>
      <c r="S1410" s="118">
        <v>2.2647401415243023</v>
      </c>
      <c r="T1410" s="118">
        <v>-0.12555261343142993</v>
      </c>
      <c r="U1410" s="118">
        <v>3.1786726588049063</v>
      </c>
      <c r="V1410" s="118">
        <v>0.43693587006706358</v>
      </c>
      <c r="W1410" s="43">
        <v>0.16955837413682751</v>
      </c>
    </row>
    <row r="1411" spans="1:23" ht="19">
      <c r="A1411" s="88">
        <v>409</v>
      </c>
      <c r="B1411" s="118">
        <v>0.72584111874506396</v>
      </c>
      <c r="C1411" s="118">
        <v>0.29010438557589824</v>
      </c>
      <c r="D1411" s="118">
        <v>0.31715385151766373</v>
      </c>
      <c r="E1411" s="118">
        <v>0.92503671481078253</v>
      </c>
      <c r="F1411" s="118">
        <v>0.88687202429566026</v>
      </c>
      <c r="G1411" s="118">
        <v>0.89586330460859442</v>
      </c>
      <c r="H1411" s="118">
        <v>0.30252930523897859</v>
      </c>
      <c r="I1411" s="118">
        <v>0.83982019110495121</v>
      </c>
      <c r="J1411" s="118">
        <v>6.9824822363068417E-2</v>
      </c>
      <c r="K1411" s="51">
        <v>0.7505877951510731</v>
      </c>
      <c r="M1411" s="44">
        <v>409</v>
      </c>
      <c r="N1411" s="118" cm="1">
        <f t="array" ref="N1411:W1411">(TRANSPOSE(MMULT(幕後結果!$AB$37:$AK$46, TRANSPOSE(N410:W410))))</f>
        <v>-0.72441824544324207</v>
      </c>
      <c r="O1411" s="118">
        <v>-2.1617727648977438</v>
      </c>
      <c r="P1411" s="118">
        <v>1.1010386128742775</v>
      </c>
      <c r="Q1411" s="118">
        <v>-2.7808156718682793</v>
      </c>
      <c r="R1411" s="118">
        <v>-0.49501822429053433</v>
      </c>
      <c r="S1411" s="118">
        <v>-2.5136817218891192</v>
      </c>
      <c r="T1411" s="118">
        <v>-0.46158784410152076</v>
      </c>
      <c r="U1411" s="118">
        <v>-3.2644601402487785</v>
      </c>
      <c r="V1411" s="118">
        <v>-1.9831728474865211</v>
      </c>
      <c r="W1411" s="43">
        <v>-1.7847777362848385</v>
      </c>
    </row>
    <row r="1412" spans="1:23" ht="19">
      <c r="A1412" s="88">
        <v>410</v>
      </c>
      <c r="B1412" s="118">
        <v>0.2163459382407007</v>
      </c>
      <c r="C1412" s="118">
        <v>9.2317814003501919E-2</v>
      </c>
      <c r="D1412" s="118">
        <v>4.7331081370693528E-2</v>
      </c>
      <c r="E1412" s="118">
        <v>0.40398367381840194</v>
      </c>
      <c r="F1412" s="118">
        <v>0.88568451889385758</v>
      </c>
      <c r="G1412" s="118">
        <v>0.33331574902089156</v>
      </c>
      <c r="H1412" s="118">
        <v>0.84448824507029951</v>
      </c>
      <c r="I1412" s="118">
        <v>0.60548545192318581</v>
      </c>
      <c r="J1412" s="118">
        <v>0.11086047878662053</v>
      </c>
      <c r="K1412" s="51">
        <v>0.11982946774093794</v>
      </c>
      <c r="M1412" s="44">
        <v>410</v>
      </c>
      <c r="N1412" s="118" cm="1">
        <f t="array" ref="N1412:W1412">(TRANSPOSE(MMULT(幕後結果!$AB$37:$AK$46, TRANSPOSE(N411:W411))))</f>
        <v>0.89303944904356747</v>
      </c>
      <c r="O1412" s="118">
        <v>-0.72268816882576337</v>
      </c>
      <c r="P1412" s="118">
        <v>0.57684383764180303</v>
      </c>
      <c r="Q1412" s="118">
        <v>-1.0877271775968425</v>
      </c>
      <c r="R1412" s="118">
        <v>1.147427566027786</v>
      </c>
      <c r="S1412" s="118">
        <v>0.85293945501572688</v>
      </c>
      <c r="T1412" s="118">
        <v>-0.1871282597708917</v>
      </c>
      <c r="U1412" s="118">
        <v>-1.3940237629794339</v>
      </c>
      <c r="V1412" s="118">
        <v>-0.44629310278223888</v>
      </c>
      <c r="W1412" s="43">
        <v>-0.19640576827704087</v>
      </c>
    </row>
    <row r="1413" spans="1:23" ht="19">
      <c r="A1413" s="88">
        <v>411</v>
      </c>
      <c r="B1413" s="118">
        <v>5.5838632528935062E-2</v>
      </c>
      <c r="C1413" s="118">
        <v>0.85877787218008472</v>
      </c>
      <c r="D1413" s="118">
        <v>0.12617931696699181</v>
      </c>
      <c r="E1413" s="118">
        <v>0.44384303857671648</v>
      </c>
      <c r="F1413" s="118">
        <v>0.85568123778651795</v>
      </c>
      <c r="G1413" s="118">
        <v>0.77493109571156227</v>
      </c>
      <c r="H1413" s="118">
        <v>0.77278230945593318</v>
      </c>
      <c r="I1413" s="118">
        <v>0.32589085078863378</v>
      </c>
      <c r="J1413" s="118">
        <v>0.35551257921969892</v>
      </c>
      <c r="K1413" s="51">
        <v>0.6065942478346027</v>
      </c>
      <c r="M1413" s="44">
        <v>411</v>
      </c>
      <c r="N1413" s="118" cm="1">
        <f t="array" ref="N1413:W1413">(TRANSPOSE(MMULT(幕後結果!$AB$37:$AK$46, TRANSPOSE(N412:W412))))</f>
        <v>-0.71956122877944817</v>
      </c>
      <c r="O1413" s="118">
        <v>-1.8524617551781812</v>
      </c>
      <c r="P1413" s="118">
        <v>-1.0668079771686974</v>
      </c>
      <c r="Q1413" s="118">
        <v>-1.2430665333662865</v>
      </c>
      <c r="R1413" s="118">
        <v>0.22769549188077953</v>
      </c>
      <c r="S1413" s="118">
        <v>0.7357180586354154</v>
      </c>
      <c r="T1413" s="118">
        <v>-1.5487646403792619</v>
      </c>
      <c r="U1413" s="118">
        <v>-0.30339161291946071</v>
      </c>
      <c r="V1413" s="118">
        <v>0.13062591081753172</v>
      </c>
      <c r="W1413" s="43">
        <v>1.410966005814787</v>
      </c>
    </row>
    <row r="1414" spans="1:23" ht="19">
      <c r="A1414" s="88">
        <v>412</v>
      </c>
      <c r="B1414" s="118">
        <v>0.45100515580611744</v>
      </c>
      <c r="C1414" s="118">
        <v>0.14653967328715312</v>
      </c>
      <c r="D1414" s="118">
        <v>0.44299596545120967</v>
      </c>
      <c r="E1414" s="118">
        <v>0.26145084189674628</v>
      </c>
      <c r="F1414" s="118">
        <v>0.60717333423887365</v>
      </c>
      <c r="G1414" s="118">
        <v>0.54984083487515312</v>
      </c>
      <c r="H1414" s="118">
        <v>0.86175647748334661</v>
      </c>
      <c r="I1414" s="118">
        <v>0.31412637363893925</v>
      </c>
      <c r="J1414" s="118">
        <v>0.35633255729290303</v>
      </c>
      <c r="K1414" s="51">
        <v>4.4331092558680396E-4</v>
      </c>
      <c r="M1414" s="44">
        <v>412</v>
      </c>
      <c r="N1414" s="118" cm="1">
        <f t="array" ref="N1414:W1414">(TRANSPOSE(MMULT(幕後結果!$AB$37:$AK$46, TRANSPOSE(N413:W413))))</f>
        <v>-1.4606279033186869</v>
      </c>
      <c r="O1414" s="118">
        <v>-0.57561761922696941</v>
      </c>
      <c r="P1414" s="118">
        <v>-2.1367657243588218</v>
      </c>
      <c r="Q1414" s="118">
        <v>0.8127892053547715</v>
      </c>
      <c r="R1414" s="118">
        <v>-1.6828121515728203</v>
      </c>
      <c r="S1414" s="118">
        <v>0.80060979289916179</v>
      </c>
      <c r="T1414" s="118">
        <v>-0.1492553247181998</v>
      </c>
      <c r="U1414" s="118">
        <v>0.36624287102752673</v>
      </c>
      <c r="V1414" s="118">
        <v>-0.56522775637133937</v>
      </c>
      <c r="W1414" s="43">
        <v>-0.52833878561663661</v>
      </c>
    </row>
    <row r="1415" spans="1:23" ht="19">
      <c r="A1415" s="88">
        <v>413</v>
      </c>
      <c r="B1415" s="118">
        <v>0.53437589489787141</v>
      </c>
      <c r="C1415" s="118">
        <v>0.92797506160432475</v>
      </c>
      <c r="D1415" s="118">
        <v>0.2451778469717012</v>
      </c>
      <c r="E1415" s="118">
        <v>0.72411046908907073</v>
      </c>
      <c r="F1415" s="118">
        <v>0.20326025792811397</v>
      </c>
      <c r="G1415" s="118">
        <v>0.26376863148213969</v>
      </c>
      <c r="H1415" s="118">
        <v>0.88559294275178657</v>
      </c>
      <c r="I1415" s="118">
        <v>0.25674458014803836</v>
      </c>
      <c r="J1415" s="118">
        <v>0.71215274025306363</v>
      </c>
      <c r="K1415" s="51">
        <v>0.80450099012041054</v>
      </c>
      <c r="M1415" s="44">
        <v>413</v>
      </c>
      <c r="N1415" s="118" cm="1">
        <f t="array" ref="N1415:W1415">(TRANSPOSE(MMULT(幕後結果!$AB$37:$AK$46, TRANSPOSE(N414:W414))))</f>
        <v>2.4252294423627498</v>
      </c>
      <c r="O1415" s="118">
        <v>-0.5687842119992812</v>
      </c>
      <c r="P1415" s="118">
        <v>0.165383959088993</v>
      </c>
      <c r="Q1415" s="118">
        <v>1.0038987380379791</v>
      </c>
      <c r="R1415" s="118">
        <v>-0.44664375811678103</v>
      </c>
      <c r="S1415" s="118">
        <v>1.6379493690707063</v>
      </c>
      <c r="T1415" s="118">
        <v>-0.60606060007517892</v>
      </c>
      <c r="U1415" s="118">
        <v>1.2969688802794255</v>
      </c>
      <c r="V1415" s="118">
        <v>1.1893256764638926</v>
      </c>
      <c r="W1415" s="43">
        <v>1.163440685745889</v>
      </c>
    </row>
    <row r="1416" spans="1:23" ht="19">
      <c r="A1416" s="88">
        <v>414</v>
      </c>
      <c r="B1416" s="118">
        <v>0.18156015620474664</v>
      </c>
      <c r="C1416" s="118">
        <v>0.84461116735304276</v>
      </c>
      <c r="D1416" s="118">
        <v>0.62766184604119912</v>
      </c>
      <c r="E1416" s="118">
        <v>0.82251728608257269</v>
      </c>
      <c r="F1416" s="118">
        <v>0.91124591741584071</v>
      </c>
      <c r="G1416" s="118">
        <v>0.95417806784730952</v>
      </c>
      <c r="H1416" s="118">
        <v>4.0773122295978848E-2</v>
      </c>
      <c r="I1416" s="118">
        <v>0.65221696365085702</v>
      </c>
      <c r="J1416" s="118">
        <v>0.38232188351038388</v>
      </c>
      <c r="K1416" s="51">
        <v>0.73100727399250109</v>
      </c>
      <c r="M1416" s="44">
        <v>414</v>
      </c>
      <c r="N1416" s="118" cm="1">
        <f t="array" ref="N1416:W1416">(TRANSPOSE(MMULT(幕後結果!$AB$37:$AK$46, TRANSPOSE(N415:W415))))</f>
        <v>0.49055265771909118</v>
      </c>
      <c r="O1416" s="118">
        <v>-0.91707371748935851</v>
      </c>
      <c r="P1416" s="118">
        <v>1.352768493915061</v>
      </c>
      <c r="Q1416" s="118">
        <v>-0.92259989365109996</v>
      </c>
      <c r="R1416" s="118">
        <v>-4.6716363922536475E-2</v>
      </c>
      <c r="S1416" s="118">
        <v>-0.26924576935869043</v>
      </c>
      <c r="T1416" s="118">
        <v>-1.6904282166399072</v>
      </c>
      <c r="U1416" s="118">
        <v>0.22352531789751917</v>
      </c>
      <c r="V1416" s="118">
        <v>-0.97195840019769841</v>
      </c>
      <c r="W1416" s="43">
        <v>-0.41500253229650286</v>
      </c>
    </row>
    <row r="1417" spans="1:23" ht="19">
      <c r="A1417" s="88">
        <v>415</v>
      </c>
      <c r="B1417" s="118">
        <v>0.73226201709144334</v>
      </c>
      <c r="C1417" s="118">
        <v>0.55909998928316429</v>
      </c>
      <c r="D1417" s="118">
        <v>0.15729532259817081</v>
      </c>
      <c r="E1417" s="118">
        <v>0.73277103954229639</v>
      </c>
      <c r="F1417" s="118">
        <v>0.74096729722296684</v>
      </c>
      <c r="G1417" s="118">
        <v>0.21492381747949807</v>
      </c>
      <c r="H1417" s="118">
        <v>0.71782480289084805</v>
      </c>
      <c r="I1417" s="118">
        <v>0.66191693280309494</v>
      </c>
      <c r="J1417" s="118">
        <v>0.47214842230589404</v>
      </c>
      <c r="K1417" s="51">
        <v>0.62417065226429003</v>
      </c>
      <c r="M1417" s="44">
        <v>415</v>
      </c>
      <c r="N1417" s="118" cm="1">
        <f t="array" ref="N1417:W1417">(TRANSPOSE(MMULT(幕後結果!$AB$37:$AK$46, TRANSPOSE(N416:W416))))</f>
        <v>-0.47540679559058757</v>
      </c>
      <c r="O1417" s="118">
        <v>0.57270337871889154</v>
      </c>
      <c r="P1417" s="118">
        <v>-0.86759506040665246</v>
      </c>
      <c r="Q1417" s="118">
        <v>-1.9337158052519887</v>
      </c>
      <c r="R1417" s="118">
        <v>-0.20466896621530228</v>
      </c>
      <c r="S1417" s="118">
        <v>-0.2049628388633512</v>
      </c>
      <c r="T1417" s="118">
        <v>-1.0765315673026996</v>
      </c>
      <c r="U1417" s="118">
        <v>-0.62731275506616868</v>
      </c>
      <c r="V1417" s="118">
        <v>-1.3643225333246747</v>
      </c>
      <c r="W1417" s="43">
        <v>-0.88101555707576273</v>
      </c>
    </row>
    <row r="1418" spans="1:23" ht="19">
      <c r="A1418" s="88">
        <v>416</v>
      </c>
      <c r="B1418" s="118">
        <v>0.50166958137956508</v>
      </c>
      <c r="C1418" s="118">
        <v>0.4328497619551348</v>
      </c>
      <c r="D1418" s="118">
        <v>3.3629666056032015E-2</v>
      </c>
      <c r="E1418" s="118">
        <v>0.1552751626194615</v>
      </c>
      <c r="F1418" s="118">
        <v>0.8931100587856533</v>
      </c>
      <c r="G1418" s="118">
        <v>0.26856690224335344</v>
      </c>
      <c r="H1418" s="118">
        <v>0.13984370027078441</v>
      </c>
      <c r="I1418" s="118">
        <v>0.49805113834372161</v>
      </c>
      <c r="J1418" s="118">
        <v>0.52314787782388072</v>
      </c>
      <c r="K1418" s="51">
        <v>0.69282841776638859</v>
      </c>
      <c r="M1418" s="44">
        <v>416</v>
      </c>
      <c r="N1418" s="118" cm="1">
        <f t="array" ref="N1418:W1418">(TRANSPOSE(MMULT(幕後結果!$AB$37:$AK$46, TRANSPOSE(N417:W417))))</f>
        <v>-0.88066130204994297</v>
      </c>
      <c r="O1418" s="118">
        <v>-0.82819860489341157</v>
      </c>
      <c r="P1418" s="118">
        <v>0.16877353774443771</v>
      </c>
      <c r="Q1418" s="118">
        <v>-0.55963898735322593</v>
      </c>
      <c r="R1418" s="118">
        <v>-0.91649436643328819</v>
      </c>
      <c r="S1418" s="118">
        <v>0.90020924726116902</v>
      </c>
      <c r="T1418" s="118">
        <v>-0.23135704976940938</v>
      </c>
      <c r="U1418" s="118">
        <v>-3.2214793286910626E-2</v>
      </c>
      <c r="V1418" s="118">
        <v>0.47118707273859939</v>
      </c>
      <c r="W1418" s="43">
        <v>2.3697042136448392</v>
      </c>
    </row>
    <row r="1419" spans="1:23" ht="19">
      <c r="A1419" s="88">
        <v>417</v>
      </c>
      <c r="B1419" s="118">
        <v>0.31444825285965927</v>
      </c>
      <c r="C1419" s="118">
        <v>0.1248655904025171</v>
      </c>
      <c r="D1419" s="118">
        <v>0.86523792099922403</v>
      </c>
      <c r="E1419" s="118">
        <v>0.26225153439926818</v>
      </c>
      <c r="F1419" s="118">
        <v>0.73928926882981605</v>
      </c>
      <c r="G1419" s="118">
        <v>0.19923941060550332</v>
      </c>
      <c r="H1419" s="118">
        <v>0.40556976804897338</v>
      </c>
      <c r="I1419" s="118">
        <v>9.3129943952388938E-2</v>
      </c>
      <c r="J1419" s="118">
        <v>4.6264483221699848E-2</v>
      </c>
      <c r="K1419" s="51">
        <v>0.7786338689511707</v>
      </c>
      <c r="M1419" s="44">
        <v>417</v>
      </c>
      <c r="N1419" s="118" cm="1">
        <f t="array" ref="N1419:W1419">(TRANSPOSE(MMULT(幕後結果!$AB$37:$AK$46, TRANSPOSE(N418:W418))))</f>
        <v>3.7821171529557802E-3</v>
      </c>
      <c r="O1419" s="118">
        <v>-0.35187158509102395</v>
      </c>
      <c r="P1419" s="118">
        <v>-0.30693600562414558</v>
      </c>
      <c r="Q1419" s="118">
        <v>0.64280294310229957</v>
      </c>
      <c r="R1419" s="118">
        <v>-1.7537403596537073</v>
      </c>
      <c r="S1419" s="118">
        <v>1.2914195423824042</v>
      </c>
      <c r="T1419" s="118">
        <v>-0.30303780808096742</v>
      </c>
      <c r="U1419" s="118">
        <v>-0.40692199750962321</v>
      </c>
      <c r="V1419" s="118">
        <v>6.126863399946314E-2</v>
      </c>
      <c r="W1419" s="43">
        <v>6.1957053133646835E-2</v>
      </c>
    </row>
    <row r="1420" spans="1:23" ht="19">
      <c r="A1420" s="88">
        <v>418</v>
      </c>
      <c r="B1420" s="118">
        <v>4.4068765774157415E-2</v>
      </c>
      <c r="C1420" s="118">
        <v>0.36349513746413997</v>
      </c>
      <c r="D1420" s="118">
        <v>0.62116920430445943</v>
      </c>
      <c r="E1420" s="118">
        <v>0.60932347578829593</v>
      </c>
      <c r="F1420" s="118">
        <v>0.71232515890043202</v>
      </c>
      <c r="G1420" s="118">
        <v>1.0867580319559922E-2</v>
      </c>
      <c r="H1420" s="118">
        <v>4.5581974917829893E-2</v>
      </c>
      <c r="I1420" s="118">
        <v>0.76207730820049546</v>
      </c>
      <c r="J1420" s="118">
        <v>0.5197174479542126</v>
      </c>
      <c r="K1420" s="51">
        <v>0.52343315052212236</v>
      </c>
      <c r="M1420" s="44">
        <v>418</v>
      </c>
      <c r="N1420" s="118" cm="1">
        <f t="array" ref="N1420:W1420">(TRANSPOSE(MMULT(幕後結果!$AB$37:$AK$46, TRANSPOSE(N419:W419))))</f>
        <v>0.23954898593855248</v>
      </c>
      <c r="O1420" s="118">
        <v>0.8832608307356693</v>
      </c>
      <c r="P1420" s="118">
        <v>-0.93795757610399066</v>
      </c>
      <c r="Q1420" s="118">
        <v>-1.036697082962651</v>
      </c>
      <c r="R1420" s="118">
        <v>-0.68500821947350965</v>
      </c>
      <c r="S1420" s="118">
        <v>-1.5607747787068174</v>
      </c>
      <c r="T1420" s="118">
        <v>-0.67424456845498348</v>
      </c>
      <c r="U1420" s="118">
        <v>-1.200704626654737</v>
      </c>
      <c r="V1420" s="118">
        <v>-1.9104507190878892</v>
      </c>
      <c r="W1420" s="43">
        <v>-2.6812724614893617</v>
      </c>
    </row>
    <row r="1421" spans="1:23" ht="19">
      <c r="A1421" s="88">
        <v>419</v>
      </c>
      <c r="B1421" s="118">
        <v>0.89069946919572196</v>
      </c>
      <c r="C1421" s="118">
        <v>0.70832366158091342</v>
      </c>
      <c r="D1421" s="118">
        <v>0.32513121948619994</v>
      </c>
      <c r="E1421" s="118">
        <v>0.94134140217924145</v>
      </c>
      <c r="F1421" s="118">
        <v>0.65233889361791264</v>
      </c>
      <c r="G1421" s="118">
        <v>0.66499845554935488</v>
      </c>
      <c r="H1421" s="118">
        <v>0.7764491500607742</v>
      </c>
      <c r="I1421" s="118">
        <v>0.26509747277950013</v>
      </c>
      <c r="J1421" s="118">
        <v>0.24462842374794991</v>
      </c>
      <c r="K1421" s="51">
        <v>0.60715042362389449</v>
      </c>
      <c r="M1421" s="44">
        <v>419</v>
      </c>
      <c r="N1421" s="118" cm="1">
        <f t="array" ref="N1421:W1421">(TRANSPOSE(MMULT(幕後結果!$AB$37:$AK$46, TRANSPOSE(N420:W420))))</f>
        <v>0.19190773583475182</v>
      </c>
      <c r="O1421" s="118">
        <v>-1.4441358032573486</v>
      </c>
      <c r="P1421" s="118">
        <v>1.7505531225543811</v>
      </c>
      <c r="Q1421" s="118">
        <v>0.1850054221437093</v>
      </c>
      <c r="R1421" s="118">
        <v>0.50230657850208771</v>
      </c>
      <c r="S1421" s="118">
        <v>-0.84613929597189963</v>
      </c>
      <c r="T1421" s="118">
        <v>-1.4740210691455864</v>
      </c>
      <c r="U1421" s="118">
        <v>-0.73703476851323424</v>
      </c>
      <c r="V1421" s="118">
        <v>-0.13900141300304314</v>
      </c>
      <c r="W1421" s="43">
        <v>1.3658921459586566</v>
      </c>
    </row>
    <row r="1422" spans="1:23" ht="19">
      <c r="A1422" s="88">
        <v>420</v>
      </c>
      <c r="B1422" s="118">
        <v>0.10254401665405477</v>
      </c>
      <c r="C1422" s="118">
        <v>0.40290543529409728</v>
      </c>
      <c r="D1422" s="118">
        <v>0.35588521179088217</v>
      </c>
      <c r="E1422" s="118">
        <v>0.91605902322498656</v>
      </c>
      <c r="F1422" s="118">
        <v>0.80954270201598866</v>
      </c>
      <c r="G1422" s="118">
        <v>0.39365838781334039</v>
      </c>
      <c r="H1422" s="118">
        <v>0.43537921236465604</v>
      </c>
      <c r="I1422" s="118">
        <v>3.9470690099351113E-2</v>
      </c>
      <c r="J1422" s="118">
        <v>1.0327907801412239E-2</v>
      </c>
      <c r="K1422" s="51">
        <v>0.1811478294752622</v>
      </c>
      <c r="M1422" s="44">
        <v>420</v>
      </c>
      <c r="N1422" s="118" cm="1">
        <f t="array" ref="N1422:W1422">(TRANSPOSE(MMULT(幕後結果!$AB$37:$AK$46, TRANSPOSE(N421:W421))))</f>
        <v>0.11454447637953528</v>
      </c>
      <c r="O1422" s="118">
        <v>0.96973621933029708</v>
      </c>
      <c r="P1422" s="118">
        <v>-0.99649034105988932</v>
      </c>
      <c r="Q1422" s="118">
        <v>-0.61916256645568279</v>
      </c>
      <c r="R1422" s="118">
        <v>0.71821350932733008</v>
      </c>
      <c r="S1422" s="118">
        <v>-0.9833558838066192</v>
      </c>
      <c r="T1422" s="118">
        <v>-1.4393696076375448</v>
      </c>
      <c r="U1422" s="118">
        <v>1.1002915272527218</v>
      </c>
      <c r="V1422" s="118">
        <v>-0.42914265017440179</v>
      </c>
      <c r="W1422" s="43">
        <v>-0.17315596977706837</v>
      </c>
    </row>
    <row r="1423" spans="1:23" ht="19">
      <c r="A1423" s="88">
        <v>421</v>
      </c>
      <c r="B1423" s="118">
        <v>0.4093302308816944</v>
      </c>
      <c r="C1423" s="118">
        <v>0.23162437083095577</v>
      </c>
      <c r="D1423" s="118">
        <v>0.74096572922166204</v>
      </c>
      <c r="E1423" s="118">
        <v>0.77375352578896273</v>
      </c>
      <c r="F1423" s="118">
        <v>7.9728644819682115E-2</v>
      </c>
      <c r="G1423" s="118">
        <v>0.42930625942072709</v>
      </c>
      <c r="H1423" s="118">
        <v>0.97101815895439625</v>
      </c>
      <c r="I1423" s="118">
        <v>0.89495334017055428</v>
      </c>
      <c r="J1423" s="118">
        <v>0.714055105453683</v>
      </c>
      <c r="K1423" s="51">
        <v>5.9067229190247206E-2</v>
      </c>
      <c r="M1423" s="44">
        <v>421</v>
      </c>
      <c r="N1423" s="118" cm="1">
        <f t="array" ref="N1423:W1423">(TRANSPOSE(MMULT(幕後結果!$AB$37:$AK$46, TRANSPOSE(N422:W422))))</f>
        <v>-1.4286493652764207</v>
      </c>
      <c r="O1423" s="118">
        <v>0.72225661021136611</v>
      </c>
      <c r="P1423" s="118">
        <v>9.1521223851257327E-2</v>
      </c>
      <c r="Q1423" s="118">
        <v>-1.4240431984192929</v>
      </c>
      <c r="R1423" s="118">
        <v>-2.4187156303388644</v>
      </c>
      <c r="S1423" s="118">
        <v>-0.15410121971311475</v>
      </c>
      <c r="T1423" s="118">
        <v>0.32866788124990076</v>
      </c>
      <c r="U1423" s="118">
        <v>0.50217285229059072</v>
      </c>
      <c r="V1423" s="118">
        <v>-0.50359113004185063</v>
      </c>
      <c r="W1423" s="43">
        <v>-0.18793910597931071</v>
      </c>
    </row>
    <row r="1424" spans="1:23" ht="19">
      <c r="A1424" s="88">
        <v>422</v>
      </c>
      <c r="B1424" s="118">
        <v>0.39813845992079733</v>
      </c>
      <c r="C1424" s="118">
        <v>0.90311994987980104</v>
      </c>
      <c r="D1424" s="118">
        <v>0.78601910931642682</v>
      </c>
      <c r="E1424" s="118">
        <v>0.9831463137385883</v>
      </c>
      <c r="F1424" s="118">
        <v>0.96162745127197602</v>
      </c>
      <c r="G1424" s="118">
        <v>0.54340317317049291</v>
      </c>
      <c r="H1424" s="118">
        <v>0.25619084150093752</v>
      </c>
      <c r="I1424" s="118">
        <v>0.3432900581992957</v>
      </c>
      <c r="J1424" s="118">
        <v>0.54744024992478368</v>
      </c>
      <c r="K1424" s="51">
        <v>0.35886800440159305</v>
      </c>
      <c r="M1424" s="44">
        <v>422</v>
      </c>
      <c r="N1424" s="118" cm="1">
        <f t="array" ref="N1424:W1424">(TRANSPOSE(MMULT(幕後結果!$AB$37:$AK$46, TRANSPOSE(N423:W423))))</f>
        <v>0.13715460551055655</v>
      </c>
      <c r="O1424" s="118">
        <v>-0.15362730917819645</v>
      </c>
      <c r="P1424" s="118">
        <v>-0.66930133830851712</v>
      </c>
      <c r="Q1424" s="118">
        <v>-0.17739737850065779</v>
      </c>
      <c r="R1424" s="118">
        <v>-0.85010321210437712</v>
      </c>
      <c r="S1424" s="118">
        <v>-3.152902958900794E-2</v>
      </c>
      <c r="T1424" s="118">
        <v>-0.63814756300726039</v>
      </c>
      <c r="U1424" s="118">
        <v>-0.19688737305245729</v>
      </c>
      <c r="V1424" s="118">
        <v>1.8969713297083857E-2</v>
      </c>
      <c r="W1424" s="43">
        <v>-0.8963444297745865</v>
      </c>
    </row>
    <row r="1425" spans="1:23" ht="19">
      <c r="A1425" s="88">
        <v>423</v>
      </c>
      <c r="B1425" s="118">
        <v>9.257188157697871E-2</v>
      </c>
      <c r="C1425" s="118">
        <v>0.38809872616111396</v>
      </c>
      <c r="D1425" s="118">
        <v>0.39335990561023859</v>
      </c>
      <c r="E1425" s="118">
        <v>0.2100698164242083</v>
      </c>
      <c r="F1425" s="118">
        <v>0.6240116773977511</v>
      </c>
      <c r="G1425" s="118">
        <v>3.0234172197163511E-2</v>
      </c>
      <c r="H1425" s="118">
        <v>0.65009812508350917</v>
      </c>
      <c r="I1425" s="118">
        <v>0.89406647393752148</v>
      </c>
      <c r="J1425" s="118">
        <v>0.34866095104158945</v>
      </c>
      <c r="K1425" s="51">
        <v>8.0166970955678485E-2</v>
      </c>
      <c r="M1425" s="44">
        <v>423</v>
      </c>
      <c r="N1425" s="118" cm="1">
        <f t="array" ref="N1425:W1425">(TRANSPOSE(MMULT(幕後結果!$AB$37:$AK$46, TRANSPOSE(N424:W424))))</f>
        <v>-2.0256558662216326</v>
      </c>
      <c r="O1425" s="118">
        <v>-0.53131439045655482</v>
      </c>
      <c r="P1425" s="118">
        <v>-0.54253307619833313</v>
      </c>
      <c r="Q1425" s="118">
        <v>-0.82561463146130509</v>
      </c>
      <c r="R1425" s="118">
        <v>-0.29879635340435362</v>
      </c>
      <c r="S1425" s="118">
        <v>-0.17293364742073775</v>
      </c>
      <c r="T1425" s="118">
        <v>-0.51670520602260916</v>
      </c>
      <c r="U1425" s="118">
        <v>0.52854007473079123</v>
      </c>
      <c r="V1425" s="118">
        <v>-3.7871650045765537E-2</v>
      </c>
      <c r="W1425" s="43">
        <v>0.69583190607337841</v>
      </c>
    </row>
    <row r="1426" spans="1:23" ht="19">
      <c r="A1426" s="88">
        <v>424</v>
      </c>
      <c r="B1426" s="118">
        <v>0.27841014957522536</v>
      </c>
      <c r="C1426" s="118">
        <v>0.76217355558738764</v>
      </c>
      <c r="D1426" s="118">
        <v>0.57223160578547039</v>
      </c>
      <c r="E1426" s="118">
        <v>0.69889284231390847</v>
      </c>
      <c r="F1426" s="118">
        <v>0.60393516264889491</v>
      </c>
      <c r="G1426" s="118">
        <v>0.31340417173517476</v>
      </c>
      <c r="H1426" s="118">
        <v>0.25669746910788382</v>
      </c>
      <c r="I1426" s="118">
        <v>0.17759834045988443</v>
      </c>
      <c r="J1426" s="118">
        <v>9.3254605769666377E-2</v>
      </c>
      <c r="K1426" s="51">
        <v>0.99432425468326713</v>
      </c>
      <c r="M1426" s="44">
        <v>424</v>
      </c>
      <c r="N1426" s="118" cm="1">
        <f t="array" ref="N1426:W1426">(TRANSPOSE(MMULT(幕後結果!$AB$37:$AK$46, TRANSPOSE(N425:W425))))</f>
        <v>-0.81752067737527734</v>
      </c>
      <c r="O1426" s="118">
        <v>0.7495768165762331</v>
      </c>
      <c r="P1426" s="118">
        <v>-1.6064648622517099</v>
      </c>
      <c r="Q1426" s="118">
        <v>2.6233521829656308</v>
      </c>
      <c r="R1426" s="118">
        <v>-0.86697673462725522</v>
      </c>
      <c r="S1426" s="118">
        <v>1.428384454944756</v>
      </c>
      <c r="T1426" s="118">
        <v>-0.90097800466515288</v>
      </c>
      <c r="U1426" s="118">
        <v>0.65667694695035661</v>
      </c>
      <c r="V1426" s="118">
        <v>-2.4795751549014033</v>
      </c>
      <c r="W1426" s="43">
        <v>-2.4574985852492732</v>
      </c>
    </row>
    <row r="1427" spans="1:23" ht="19">
      <c r="A1427" s="88">
        <v>425</v>
      </c>
      <c r="B1427" s="118">
        <v>0.74033849738732771</v>
      </c>
      <c r="C1427" s="118">
        <v>7.0271007196745838E-2</v>
      </c>
      <c r="D1427" s="118">
        <v>8.5570253707070609E-2</v>
      </c>
      <c r="E1427" s="118">
        <v>3.7045952592743792E-2</v>
      </c>
      <c r="F1427" s="118">
        <v>0.48411018777020143</v>
      </c>
      <c r="G1427" s="118">
        <v>0.58351049451016479</v>
      </c>
      <c r="H1427" s="118">
        <v>0.36917590363333641</v>
      </c>
      <c r="I1427" s="118">
        <v>0.39980795090089405</v>
      </c>
      <c r="J1427" s="118">
        <v>0.16132900311463949</v>
      </c>
      <c r="K1427" s="51">
        <v>0.54519254287262076</v>
      </c>
      <c r="M1427" s="44">
        <v>425</v>
      </c>
      <c r="N1427" s="118" cm="1">
        <f t="array" ref="N1427:W1427">(TRANSPOSE(MMULT(幕後結果!$AB$37:$AK$46, TRANSPOSE(N426:W426))))</f>
        <v>-0.64008904605639272</v>
      </c>
      <c r="O1427" s="118">
        <v>-4.7855505605369719E-2</v>
      </c>
      <c r="P1427" s="118">
        <v>-0.18537924240942827</v>
      </c>
      <c r="Q1427" s="118">
        <v>-0.13682025046459564</v>
      </c>
      <c r="R1427" s="118">
        <v>1.5488259986514878</v>
      </c>
      <c r="S1427" s="118">
        <v>-0.87433959534736838</v>
      </c>
      <c r="T1427" s="118">
        <v>-0.29531667482706953</v>
      </c>
      <c r="U1427" s="118">
        <v>-1.1876202368251398</v>
      </c>
      <c r="V1427" s="118">
        <v>0.42324488923371317</v>
      </c>
      <c r="W1427" s="43">
        <v>3.1177418693737635E-2</v>
      </c>
    </row>
    <row r="1428" spans="1:23" ht="19">
      <c r="A1428" s="88">
        <v>426</v>
      </c>
      <c r="B1428" s="118">
        <v>0.24486688411055568</v>
      </c>
      <c r="C1428" s="118">
        <v>0.2842275642660228</v>
      </c>
      <c r="D1428" s="118">
        <v>0.32321506055008054</v>
      </c>
      <c r="E1428" s="118">
        <v>9.983312514133158E-2</v>
      </c>
      <c r="F1428" s="118">
        <v>0.86495381631076018</v>
      </c>
      <c r="G1428" s="118">
        <v>0.91631483405421155</v>
      </c>
      <c r="H1428" s="118">
        <v>0.97710214263750861</v>
      </c>
      <c r="I1428" s="118">
        <v>8.6881614607079438E-3</v>
      </c>
      <c r="J1428" s="118">
        <v>0.96843911947952499</v>
      </c>
      <c r="K1428" s="51">
        <v>0.73415966182386083</v>
      </c>
      <c r="M1428" s="44">
        <v>426</v>
      </c>
      <c r="N1428" s="118" cm="1">
        <f t="array" ref="N1428:W1428">(TRANSPOSE(MMULT(幕後結果!$AB$37:$AK$46, TRANSPOSE(N427:W427))))</f>
        <v>0.74697792352206227</v>
      </c>
      <c r="O1428" s="118">
        <v>-0.35423448424489984</v>
      </c>
      <c r="P1428" s="118">
        <v>-0.1927074678272056</v>
      </c>
      <c r="Q1428" s="118">
        <v>-1.5201946426780941</v>
      </c>
      <c r="R1428" s="118">
        <v>0.89000341354633261</v>
      </c>
      <c r="S1428" s="118">
        <v>1.0149003128500835</v>
      </c>
      <c r="T1428" s="118">
        <v>-0.44305628309860912</v>
      </c>
      <c r="U1428" s="118">
        <v>1.1928391457454621</v>
      </c>
      <c r="V1428" s="118">
        <v>1.0884650064952419</v>
      </c>
      <c r="W1428" s="43">
        <v>1.6808873457129345</v>
      </c>
    </row>
    <row r="1429" spans="1:23" ht="19">
      <c r="A1429" s="88">
        <v>427</v>
      </c>
      <c r="B1429" s="118">
        <v>0.16124624600032078</v>
      </c>
      <c r="C1429" s="118">
        <v>0.18294511580416639</v>
      </c>
      <c r="D1429" s="118">
        <v>0.8064397377395216</v>
      </c>
      <c r="E1429" s="118">
        <v>1.1261749945857824E-2</v>
      </c>
      <c r="F1429" s="118">
        <v>0.85872140183693668</v>
      </c>
      <c r="G1429" s="118">
        <v>1.6491441382240568E-2</v>
      </c>
      <c r="H1429" s="118">
        <v>0.1132241142199788</v>
      </c>
      <c r="I1429" s="118">
        <v>2.4911665322292276E-2</v>
      </c>
      <c r="J1429" s="118">
        <v>0.95892155381155209</v>
      </c>
      <c r="K1429" s="51">
        <v>0.54403414866802891</v>
      </c>
      <c r="M1429" s="44">
        <v>427</v>
      </c>
      <c r="N1429" s="118" cm="1">
        <f t="array" ref="N1429:W1429">(TRANSPOSE(MMULT(幕後結果!$AB$37:$AK$46, TRANSPOSE(N428:W428))))</f>
        <v>-0.11123234891398356</v>
      </c>
      <c r="O1429" s="118">
        <v>0.81637608028583619</v>
      </c>
      <c r="P1429" s="118">
        <v>1.38105092726468</v>
      </c>
      <c r="Q1429" s="118">
        <v>0.80855772907078483</v>
      </c>
      <c r="R1429" s="118">
        <v>0.97422271121097348</v>
      </c>
      <c r="S1429" s="118">
        <v>1.366455268314883</v>
      </c>
      <c r="T1429" s="118">
        <v>1.313073008174386</v>
      </c>
      <c r="U1429" s="118">
        <v>2.401414530096504</v>
      </c>
      <c r="V1429" s="118">
        <v>1.6046356566540516</v>
      </c>
      <c r="W1429" s="43">
        <v>0.38942225347926662</v>
      </c>
    </row>
    <row r="1430" spans="1:23" ht="19">
      <c r="A1430" s="88">
        <v>428</v>
      </c>
      <c r="B1430" s="118">
        <v>0.87660631828466573</v>
      </c>
      <c r="C1430" s="118">
        <v>0.69357327676775293</v>
      </c>
      <c r="D1430" s="118">
        <v>0.18778001259685384</v>
      </c>
      <c r="E1430" s="118">
        <v>0.3098385722736452</v>
      </c>
      <c r="F1430" s="118">
        <v>2.2482127976481969E-2</v>
      </c>
      <c r="G1430" s="118">
        <v>0.96499706714777989</v>
      </c>
      <c r="H1430" s="118">
        <v>0.37247823802407809</v>
      </c>
      <c r="I1430" s="118">
        <v>0.65864221974327353</v>
      </c>
      <c r="J1430" s="118">
        <v>0.46525991930121857</v>
      </c>
      <c r="K1430" s="51">
        <v>0.64068762635079635</v>
      </c>
      <c r="M1430" s="44">
        <v>428</v>
      </c>
      <c r="N1430" s="118" cm="1">
        <f t="array" ref="N1430:W1430">(TRANSPOSE(MMULT(幕後結果!$AB$37:$AK$46, TRANSPOSE(N429:W429))))</f>
        <v>-0.13698877599322001</v>
      </c>
      <c r="O1430" s="118">
        <v>-1.1469212060568355</v>
      </c>
      <c r="P1430" s="118">
        <v>-0.91838786816735474</v>
      </c>
      <c r="Q1430" s="118">
        <v>0.52418686842963758</v>
      </c>
      <c r="R1430" s="118">
        <v>-0.70271899023564544</v>
      </c>
      <c r="S1430" s="118">
        <v>-0.85832029835370349</v>
      </c>
      <c r="T1430" s="118">
        <v>-5.6934911543471189E-2</v>
      </c>
      <c r="U1430" s="118">
        <v>-1.3102624033522723</v>
      </c>
      <c r="V1430" s="118">
        <v>-0.70384850743858496</v>
      </c>
      <c r="W1430" s="43">
        <v>-7.7970162324130232E-3</v>
      </c>
    </row>
    <row r="1431" spans="1:23" ht="19">
      <c r="A1431" s="88">
        <v>429</v>
      </c>
      <c r="B1431" s="118">
        <v>0.28421991695250592</v>
      </c>
      <c r="C1431" s="118">
        <v>0.55176002187997786</v>
      </c>
      <c r="D1431" s="118">
        <v>0.14617899447207816</v>
      </c>
      <c r="E1431" s="118">
        <v>0.28337507300334952</v>
      </c>
      <c r="F1431" s="118">
        <v>0.39747932916770368</v>
      </c>
      <c r="G1431" s="118">
        <v>0.35235269386120072</v>
      </c>
      <c r="H1431" s="118">
        <v>0.6373595977028168</v>
      </c>
      <c r="I1431" s="118">
        <v>0.83662615102406357</v>
      </c>
      <c r="J1431" s="118">
        <v>0.1962191020750168</v>
      </c>
      <c r="K1431" s="51">
        <v>0.25690873884697241</v>
      </c>
      <c r="M1431" s="44">
        <v>429</v>
      </c>
      <c r="N1431" s="118" cm="1">
        <f t="array" ref="N1431:W1431">(TRANSPOSE(MMULT(幕後結果!$AB$37:$AK$46, TRANSPOSE(N430:W430))))</f>
        <v>-1.2242535488491868</v>
      </c>
      <c r="O1431" s="118">
        <v>-1.3410964402121226</v>
      </c>
      <c r="P1431" s="118">
        <v>-0.31357622288803966</v>
      </c>
      <c r="Q1431" s="118">
        <v>-0.1891378538513715</v>
      </c>
      <c r="R1431" s="118">
        <v>-1.3753681516508891</v>
      </c>
      <c r="S1431" s="118">
        <v>-2.7827097154377989</v>
      </c>
      <c r="T1431" s="118">
        <v>-1.934828574253705</v>
      </c>
      <c r="U1431" s="118">
        <v>-1.7711099106582977</v>
      </c>
      <c r="V1431" s="118">
        <v>-1.3019816276911671</v>
      </c>
      <c r="W1431" s="43">
        <v>-0.76401256436187259</v>
      </c>
    </row>
    <row r="1432" spans="1:23" ht="19">
      <c r="A1432" s="88">
        <v>430</v>
      </c>
      <c r="B1432" s="118">
        <v>0.99182367574720298</v>
      </c>
      <c r="C1432" s="118">
        <v>0.51633152757650413</v>
      </c>
      <c r="D1432" s="118">
        <v>0.22317301868042327</v>
      </c>
      <c r="E1432" s="118">
        <v>0.84000435458759903</v>
      </c>
      <c r="F1432" s="118">
        <v>0.82466231976507376</v>
      </c>
      <c r="G1432" s="118">
        <v>0.2193118015365112</v>
      </c>
      <c r="H1432" s="118">
        <v>0.52775245345220378</v>
      </c>
      <c r="I1432" s="118">
        <v>0.85592498074801759</v>
      </c>
      <c r="J1432" s="118">
        <v>0.47146480760278009</v>
      </c>
      <c r="K1432" s="51">
        <v>0.22410127969638927</v>
      </c>
      <c r="M1432" s="44">
        <v>430</v>
      </c>
      <c r="N1432" s="118" cm="1">
        <f t="array" ref="N1432:W1432">(TRANSPOSE(MMULT(幕後結果!$AB$37:$AK$46, TRANSPOSE(N431:W431))))</f>
        <v>-0.16822641591761098</v>
      </c>
      <c r="O1432" s="118">
        <v>-1.2657701252986919</v>
      </c>
      <c r="P1432" s="118">
        <v>-1.0635663024337785</v>
      </c>
      <c r="Q1432" s="118">
        <v>-1.5488218335782353</v>
      </c>
      <c r="R1432" s="118">
        <v>-3.315579620932968E-2</v>
      </c>
      <c r="S1432" s="118">
        <v>-0.9676323897305682</v>
      </c>
      <c r="T1432" s="118">
        <v>0.76894457685766215</v>
      </c>
      <c r="U1432" s="118">
        <v>-0.31153706985242491</v>
      </c>
      <c r="V1432" s="118">
        <v>6.7848504960320424E-2</v>
      </c>
      <c r="W1432" s="43">
        <v>0.54274018530846968</v>
      </c>
    </row>
    <row r="1433" spans="1:23" ht="19">
      <c r="A1433" s="88">
        <v>431</v>
      </c>
      <c r="B1433" s="118">
        <v>0.51324703999308952</v>
      </c>
      <c r="C1433" s="118">
        <v>0.69173969475379526</v>
      </c>
      <c r="D1433" s="118">
        <v>0.59144400114015649</v>
      </c>
      <c r="E1433" s="118">
        <v>0.54135563727393166</v>
      </c>
      <c r="F1433" s="118">
        <v>0.26111175208154092</v>
      </c>
      <c r="G1433" s="118">
        <v>0.46838523649173114</v>
      </c>
      <c r="H1433" s="118">
        <v>0.6432038414909611</v>
      </c>
      <c r="I1433" s="118">
        <v>0.25880843305981838</v>
      </c>
      <c r="J1433" s="118">
        <v>0.35829199335961603</v>
      </c>
      <c r="K1433" s="51">
        <v>0.3346327750854512</v>
      </c>
      <c r="M1433" s="44">
        <v>431</v>
      </c>
      <c r="N1433" s="118" cm="1">
        <f t="array" ref="N1433:W1433">(TRANSPOSE(MMULT(幕後結果!$AB$37:$AK$46, TRANSPOSE(N432:W432))))</f>
        <v>0.29425933077059635</v>
      </c>
      <c r="O1433" s="118">
        <v>1.3230617990479248</v>
      </c>
      <c r="P1433" s="118">
        <v>-1.2653932763744287</v>
      </c>
      <c r="Q1433" s="118">
        <v>1.1246786052244899</v>
      </c>
      <c r="R1433" s="118">
        <v>-0.21954404932322202</v>
      </c>
      <c r="S1433" s="118">
        <v>-0.21002259882370578</v>
      </c>
      <c r="T1433" s="118">
        <v>-0.4134899192883158</v>
      </c>
      <c r="U1433" s="118">
        <v>0.30218960510329834</v>
      </c>
      <c r="V1433" s="118">
        <v>-0.77509739168092651</v>
      </c>
      <c r="W1433" s="43">
        <v>0.25191700362595426</v>
      </c>
    </row>
    <row r="1434" spans="1:23" ht="19">
      <c r="A1434" s="88">
        <v>432</v>
      </c>
      <c r="B1434" s="118">
        <v>3.7184187545327818E-2</v>
      </c>
      <c r="C1434" s="118">
        <v>0.12091838501037566</v>
      </c>
      <c r="D1434" s="118">
        <v>0.49757043571781656</v>
      </c>
      <c r="E1434" s="118">
        <v>0.64442993454276376</v>
      </c>
      <c r="F1434" s="118">
        <v>0.41480601650404414</v>
      </c>
      <c r="G1434" s="118">
        <v>0.24059274319715973</v>
      </c>
      <c r="H1434" s="118">
        <v>0.7209931783511776</v>
      </c>
      <c r="I1434" s="118">
        <v>2.7470438208339054E-3</v>
      </c>
      <c r="J1434" s="118">
        <v>0.89530076381499168</v>
      </c>
      <c r="K1434" s="51">
        <v>0.66628356616016826</v>
      </c>
      <c r="M1434" s="44">
        <v>432</v>
      </c>
      <c r="N1434" s="118" cm="1">
        <f t="array" ref="N1434:W1434">(TRANSPOSE(MMULT(幕後結果!$AB$37:$AK$46, TRANSPOSE(N433:W433))))</f>
        <v>-1.4145026231513027</v>
      </c>
      <c r="O1434" s="118">
        <v>-1.2353814855696954</v>
      </c>
      <c r="P1434" s="118">
        <v>0.30677015394198937</v>
      </c>
      <c r="Q1434" s="118">
        <v>-0.71216623129061984</v>
      </c>
      <c r="R1434" s="118">
        <v>-0.34589911439371157</v>
      </c>
      <c r="S1434" s="118">
        <v>1.3510306961873308</v>
      </c>
      <c r="T1434" s="118">
        <v>-1.23438385616142</v>
      </c>
      <c r="U1434" s="118">
        <v>0.76080199207431609</v>
      </c>
      <c r="V1434" s="118">
        <v>0.40582277786059867</v>
      </c>
      <c r="W1434" s="43">
        <v>0.10127237532328964</v>
      </c>
    </row>
    <row r="1435" spans="1:23" ht="19">
      <c r="A1435" s="88">
        <v>433</v>
      </c>
      <c r="B1435" s="118">
        <v>0.52783954466667704</v>
      </c>
      <c r="C1435" s="118">
        <v>0.27739267509063126</v>
      </c>
      <c r="D1435" s="118">
        <v>3.2609491814373115E-2</v>
      </c>
      <c r="E1435" s="118">
        <v>0.11124607727542979</v>
      </c>
      <c r="F1435" s="118">
        <v>0.98191923700868289</v>
      </c>
      <c r="G1435" s="118">
        <v>0.84727649148958895</v>
      </c>
      <c r="H1435" s="118">
        <v>0.21860038693146544</v>
      </c>
      <c r="I1435" s="118">
        <v>0.39096026238434112</v>
      </c>
      <c r="J1435" s="118">
        <v>0.37449630107385068</v>
      </c>
      <c r="K1435" s="51">
        <v>0.73836448543068878</v>
      </c>
      <c r="M1435" s="44">
        <v>433</v>
      </c>
      <c r="N1435" s="118" cm="1">
        <f t="array" ref="N1435:W1435">(TRANSPOSE(MMULT(幕後結果!$AB$37:$AK$46, TRANSPOSE(N434:W434))))</f>
        <v>-1.8487788739741902</v>
      </c>
      <c r="O1435" s="118">
        <v>-1.2673835258788217</v>
      </c>
      <c r="P1435" s="118">
        <v>-0.5356357841031999</v>
      </c>
      <c r="Q1435" s="118">
        <v>-7.4869719879500807E-2</v>
      </c>
      <c r="R1435" s="118">
        <v>4.0062885029755524E-2</v>
      </c>
      <c r="S1435" s="118">
        <v>-1.2096658972577767</v>
      </c>
      <c r="T1435" s="118">
        <v>-1.2411323634410576</v>
      </c>
      <c r="U1435" s="118">
        <v>-0.80061044203204035</v>
      </c>
      <c r="V1435" s="118">
        <v>-1.0165070308885829</v>
      </c>
      <c r="W1435" s="43">
        <v>-0.84536132614609394</v>
      </c>
    </row>
    <row r="1436" spans="1:23" ht="19">
      <c r="A1436" s="88">
        <v>434</v>
      </c>
      <c r="B1436" s="118">
        <v>0.17105613671353037</v>
      </c>
      <c r="C1436" s="118">
        <v>0.6686613647747528</v>
      </c>
      <c r="D1436" s="118">
        <v>0.99405122466960916</v>
      </c>
      <c r="E1436" s="118">
        <v>0.29072847198092133</v>
      </c>
      <c r="F1436" s="118">
        <v>0.87282339507079243</v>
      </c>
      <c r="G1436" s="118">
        <v>0.17024093241329052</v>
      </c>
      <c r="H1436" s="118">
        <v>0.916688162151716</v>
      </c>
      <c r="I1436" s="118">
        <v>8.5713897647290427E-2</v>
      </c>
      <c r="J1436" s="118">
        <v>0.60926912299125502</v>
      </c>
      <c r="K1436" s="51">
        <v>0.15391097491063976</v>
      </c>
      <c r="M1436" s="44">
        <v>434</v>
      </c>
      <c r="N1436" s="118" cm="1">
        <f t="array" ref="N1436:W1436">(TRANSPOSE(MMULT(幕後結果!$AB$37:$AK$46, TRANSPOSE(N435:W435))))</f>
        <v>0.64175219802893924</v>
      </c>
      <c r="O1436" s="118">
        <v>-1.0104134469538688</v>
      </c>
      <c r="P1436" s="118">
        <v>1.6018586604308134</v>
      </c>
      <c r="Q1436" s="118">
        <v>0.15165312484474242</v>
      </c>
      <c r="R1436" s="118">
        <v>1.0119212367946977</v>
      </c>
      <c r="S1436" s="118">
        <v>0.13515277385729774</v>
      </c>
      <c r="T1436" s="118">
        <v>-1.6212200930552971</v>
      </c>
      <c r="U1436" s="118">
        <v>-1.2881686188382973</v>
      </c>
      <c r="V1436" s="118">
        <v>-0.61092315797352004</v>
      </c>
      <c r="W1436" s="43">
        <v>0.53956912803127199</v>
      </c>
    </row>
    <row r="1437" spans="1:23" ht="19">
      <c r="A1437" s="88">
        <v>435</v>
      </c>
      <c r="B1437" s="118">
        <v>7.6921578593233342E-2</v>
      </c>
      <c r="C1437" s="118">
        <v>0.67973227017163462</v>
      </c>
      <c r="D1437" s="118">
        <v>0.98380956845481826</v>
      </c>
      <c r="E1437" s="118">
        <v>0.74575615707491028</v>
      </c>
      <c r="F1437" s="118">
        <v>0.24340954188537522</v>
      </c>
      <c r="G1437" s="118">
        <v>0.79005625913880251</v>
      </c>
      <c r="H1437" s="118">
        <v>0.48130400646750293</v>
      </c>
      <c r="I1437" s="118">
        <v>0.47972604194968915</v>
      </c>
      <c r="J1437" s="118">
        <v>0.29969992193433237</v>
      </c>
      <c r="K1437" s="51">
        <v>0.54048311210361311</v>
      </c>
      <c r="M1437" s="44">
        <v>435</v>
      </c>
      <c r="N1437" s="118" cm="1">
        <f t="array" ref="N1437:W1437">(TRANSPOSE(MMULT(幕後結果!$AB$37:$AK$46, TRANSPOSE(N436:W436))))</f>
        <v>0.64074560619284182</v>
      </c>
      <c r="O1437" s="118">
        <v>0.66233216227060965</v>
      </c>
      <c r="P1437" s="118">
        <v>0.11365254812959992</v>
      </c>
      <c r="Q1437" s="118">
        <v>1.5652629834723608</v>
      </c>
      <c r="R1437" s="118">
        <v>0.73945994728312514</v>
      </c>
      <c r="S1437" s="118">
        <v>1.4469835716727333</v>
      </c>
      <c r="T1437" s="118">
        <v>-0.7852383112586403</v>
      </c>
      <c r="U1437" s="118">
        <v>0.89646948826619877</v>
      </c>
      <c r="V1437" s="118">
        <v>-0.70506105639563388</v>
      </c>
      <c r="W1437" s="43">
        <v>-1.9900402926046699</v>
      </c>
    </row>
    <row r="1438" spans="1:23" ht="19">
      <c r="A1438" s="88">
        <v>436</v>
      </c>
      <c r="B1438" s="118">
        <v>0.23000674581017999</v>
      </c>
      <c r="C1438" s="118">
        <v>0.85053809748901643</v>
      </c>
      <c r="D1438" s="118">
        <v>0.49731569023748778</v>
      </c>
      <c r="E1438" s="118">
        <v>0.33911534310656588</v>
      </c>
      <c r="F1438" s="118">
        <v>0.61054707378784401</v>
      </c>
      <c r="G1438" s="118">
        <v>0.33185167005101057</v>
      </c>
      <c r="H1438" s="118">
        <v>0.846462293717406</v>
      </c>
      <c r="I1438" s="118">
        <v>0.15899654936274898</v>
      </c>
      <c r="J1438" s="118">
        <v>0.114285776696609</v>
      </c>
      <c r="K1438" s="51">
        <v>0.23731727712334361</v>
      </c>
      <c r="M1438" s="44">
        <v>436</v>
      </c>
      <c r="N1438" s="118" cm="1">
        <f t="array" ref="N1438:W1438">(TRANSPOSE(MMULT(幕後結果!$AB$37:$AK$46, TRANSPOSE(N437:W437))))</f>
        <v>0.58451841752343048</v>
      </c>
      <c r="O1438" s="118">
        <v>2.5152715649423838</v>
      </c>
      <c r="P1438" s="118">
        <v>1.1293252095871109</v>
      </c>
      <c r="Q1438" s="118">
        <v>-1.3904170311015966</v>
      </c>
      <c r="R1438" s="118">
        <v>0.81120948029268547</v>
      </c>
      <c r="S1438" s="118">
        <v>-1.6084965236005528</v>
      </c>
      <c r="T1438" s="118">
        <v>-0.39094562800018084</v>
      </c>
      <c r="U1438" s="118">
        <v>7.3626780644023726E-2</v>
      </c>
      <c r="V1438" s="118">
        <v>-0.19884060299230816</v>
      </c>
      <c r="W1438" s="43">
        <v>-0.46863446143191151</v>
      </c>
    </row>
    <row r="1439" spans="1:23" ht="19">
      <c r="A1439" s="88">
        <v>437</v>
      </c>
      <c r="B1439" s="118">
        <v>0.99454341438496829</v>
      </c>
      <c r="C1439" s="118">
        <v>0.56378716504908155</v>
      </c>
      <c r="D1439" s="118">
        <v>0.42532825482217174</v>
      </c>
      <c r="E1439" s="118">
        <v>0.92217240905674758</v>
      </c>
      <c r="F1439" s="118">
        <v>0.45225289638526345</v>
      </c>
      <c r="G1439" s="118">
        <v>0.63643016949620956</v>
      </c>
      <c r="H1439" s="118">
        <v>6.4342488643843287E-2</v>
      </c>
      <c r="I1439" s="118">
        <v>0.45341541753851478</v>
      </c>
      <c r="J1439" s="118">
        <v>0.84367547211864014</v>
      </c>
      <c r="K1439" s="51">
        <v>0.20405276696236729</v>
      </c>
      <c r="M1439" s="44">
        <v>437</v>
      </c>
      <c r="N1439" s="118" cm="1">
        <f t="array" ref="N1439:W1439">(TRANSPOSE(MMULT(幕後結果!$AB$37:$AK$46, TRANSPOSE(N438:W438))))</f>
        <v>-1.4773498673963956</v>
      </c>
      <c r="O1439" s="118">
        <v>0.44252640613342464</v>
      </c>
      <c r="P1439" s="118">
        <v>0.74982077365233168</v>
      </c>
      <c r="Q1439" s="118">
        <v>-7.1187990236152396E-2</v>
      </c>
      <c r="R1439" s="118">
        <v>0.69331192524829988</v>
      </c>
      <c r="S1439" s="118">
        <v>-0.91793594734277417</v>
      </c>
      <c r="T1439" s="118">
        <v>1.6654761458187992</v>
      </c>
      <c r="U1439" s="118">
        <v>-1.0863038090948574</v>
      </c>
      <c r="V1439" s="118">
        <v>0.29020254866993961</v>
      </c>
      <c r="W1439" s="43">
        <v>1.717467156471858</v>
      </c>
    </row>
    <row r="1440" spans="1:23" ht="19">
      <c r="A1440" s="88">
        <v>438</v>
      </c>
      <c r="B1440" s="118">
        <v>9.0751620508176201E-2</v>
      </c>
      <c r="C1440" s="118">
        <v>2.3522614935427288E-2</v>
      </c>
      <c r="D1440" s="118">
        <v>0.29911585993703427</v>
      </c>
      <c r="E1440" s="118">
        <v>0.82158131032740211</v>
      </c>
      <c r="F1440" s="118">
        <v>0.25953178261413035</v>
      </c>
      <c r="G1440" s="118">
        <v>0.6039015242254091</v>
      </c>
      <c r="H1440" s="118">
        <v>0.45018581716182782</v>
      </c>
      <c r="I1440" s="118">
        <v>0.33086908756578159</v>
      </c>
      <c r="J1440" s="118">
        <v>0.33087297156870554</v>
      </c>
      <c r="K1440" s="51">
        <v>0.26283466751859508</v>
      </c>
      <c r="M1440" s="44">
        <v>438</v>
      </c>
      <c r="N1440" s="118" cm="1">
        <f t="array" ref="N1440:W1440">(TRANSPOSE(MMULT(幕後結果!$AB$37:$AK$46, TRANSPOSE(N439:W439))))</f>
        <v>-0.12572033839690561</v>
      </c>
      <c r="O1440" s="118">
        <v>1.1815171693605953</v>
      </c>
      <c r="P1440" s="118">
        <v>-0.67271667071905128</v>
      </c>
      <c r="Q1440" s="118">
        <v>-1.8025487179206832</v>
      </c>
      <c r="R1440" s="118">
        <v>0.29371387387683101</v>
      </c>
      <c r="S1440" s="118">
        <v>-2.5735265016511017</v>
      </c>
      <c r="T1440" s="118">
        <v>0.45858248367269427</v>
      </c>
      <c r="U1440" s="118">
        <v>-1.4732121192635548</v>
      </c>
      <c r="V1440" s="118">
        <v>-1.0240368064455709</v>
      </c>
      <c r="W1440" s="43">
        <v>-1.4198414816778686</v>
      </c>
    </row>
    <row r="1441" spans="1:23" ht="19">
      <c r="A1441" s="88">
        <v>439</v>
      </c>
      <c r="B1441" s="118">
        <v>0.10297880139552018</v>
      </c>
      <c r="C1441" s="118">
        <v>0.24027748993431497</v>
      </c>
      <c r="D1441" s="118">
        <v>0.1356074147484907</v>
      </c>
      <c r="E1441" s="118">
        <v>0.11674657097615393</v>
      </c>
      <c r="F1441" s="118">
        <v>2.5733641306040722E-2</v>
      </c>
      <c r="G1441" s="118">
        <v>0.86414340209036244</v>
      </c>
      <c r="H1441" s="118">
        <v>0.62959190972883738</v>
      </c>
      <c r="I1441" s="118">
        <v>0.76268973607895729</v>
      </c>
      <c r="J1441" s="118">
        <v>0.49034544185581064</v>
      </c>
      <c r="K1441" s="51">
        <v>0.90237315120198258</v>
      </c>
      <c r="M1441" s="44">
        <v>439</v>
      </c>
      <c r="N1441" s="118" cm="1">
        <f t="array" ref="N1441:W1441">(TRANSPOSE(MMULT(幕後結果!$AB$37:$AK$46, TRANSPOSE(N440:W440))))</f>
        <v>-1.1112166508626253</v>
      </c>
      <c r="O1441" s="118">
        <v>-1.6747557072049599</v>
      </c>
      <c r="P1441" s="118">
        <v>-1.7653080666455963</v>
      </c>
      <c r="Q1441" s="118">
        <v>0.86950270447846911</v>
      </c>
      <c r="R1441" s="118">
        <v>1.0391592746343825E-3</v>
      </c>
      <c r="S1441" s="118">
        <v>1.4347114218628572</v>
      </c>
      <c r="T1441" s="118">
        <v>-0.95453965905602445</v>
      </c>
      <c r="U1441" s="118">
        <v>-3.3336894815085338E-2</v>
      </c>
      <c r="V1441" s="118">
        <v>0.21524183153975207</v>
      </c>
      <c r="W1441" s="43">
        <v>0.65627956339950189</v>
      </c>
    </row>
    <row r="1442" spans="1:23" ht="19">
      <c r="A1442" s="88">
        <v>440</v>
      </c>
      <c r="B1442" s="118">
        <v>0.96209790294189412</v>
      </c>
      <c r="C1442" s="118">
        <v>0.22378657770883059</v>
      </c>
      <c r="D1442" s="118">
        <v>0.35201119235573852</v>
      </c>
      <c r="E1442" s="118">
        <v>0.30064882033735851</v>
      </c>
      <c r="F1442" s="118">
        <v>0.66313399079281177</v>
      </c>
      <c r="G1442" s="118">
        <v>0.36964560353083886</v>
      </c>
      <c r="H1442" s="118">
        <v>0.97686077886744593</v>
      </c>
      <c r="I1442" s="118">
        <v>0.15099399368168731</v>
      </c>
      <c r="J1442" s="118">
        <v>0.97671868541107965</v>
      </c>
      <c r="K1442" s="51">
        <v>0.765641085841688</v>
      </c>
      <c r="M1442" s="44">
        <v>440</v>
      </c>
      <c r="N1442" s="118" cm="1">
        <f t="array" ref="N1442:W1442">(TRANSPOSE(MMULT(幕後結果!$AB$37:$AK$46, TRANSPOSE(N441:W441))))</f>
        <v>-1.2168696614490624</v>
      </c>
      <c r="O1442" s="118">
        <v>-1.430157273567336</v>
      </c>
      <c r="P1442" s="118">
        <v>2.6518681450204251E-2</v>
      </c>
      <c r="Q1442" s="118">
        <v>-1.1264681089762283</v>
      </c>
      <c r="R1442" s="118">
        <v>-9.812696957564121E-2</v>
      </c>
      <c r="S1442" s="118">
        <v>0.42821373142792718</v>
      </c>
      <c r="T1442" s="118">
        <v>-0.10495895876665418</v>
      </c>
      <c r="U1442" s="118">
        <v>0.77402879891113507</v>
      </c>
      <c r="V1442" s="118">
        <v>-0.53150984972884996</v>
      </c>
      <c r="W1442" s="43">
        <v>0.46832295888830983</v>
      </c>
    </row>
    <row r="1443" spans="1:23" ht="19">
      <c r="A1443" s="88">
        <v>441</v>
      </c>
      <c r="B1443" s="118">
        <v>0.18825224377551208</v>
      </c>
      <c r="C1443" s="118">
        <v>7.4836122003045791E-2</v>
      </c>
      <c r="D1443" s="118">
        <v>0.1489305921103794</v>
      </c>
      <c r="E1443" s="118">
        <v>0.41952623906336739</v>
      </c>
      <c r="F1443" s="118">
        <v>0.36486614703877418</v>
      </c>
      <c r="G1443" s="118">
        <v>3.0597358246838846E-2</v>
      </c>
      <c r="H1443" s="118">
        <v>0.54357066351964201</v>
      </c>
      <c r="I1443" s="118">
        <v>0.38200600785047611</v>
      </c>
      <c r="J1443" s="118">
        <v>0.58453415969633604</v>
      </c>
      <c r="K1443" s="51">
        <v>0.91989865121282444</v>
      </c>
      <c r="M1443" s="44">
        <v>441</v>
      </c>
      <c r="N1443" s="118" cm="1">
        <f t="array" ref="N1443:W1443">(TRANSPOSE(MMULT(幕後結果!$AB$37:$AK$46, TRANSPOSE(N442:W442))))</f>
        <v>0.47867498515837842</v>
      </c>
      <c r="O1443" s="118">
        <v>1.706534835345513</v>
      </c>
      <c r="P1443" s="118">
        <v>0.39733245424979441</v>
      </c>
      <c r="Q1443" s="118">
        <v>0.67576900726097866</v>
      </c>
      <c r="R1443" s="118">
        <v>-0.62725436808480628</v>
      </c>
      <c r="S1443" s="118">
        <v>1.3269190077228306</v>
      </c>
      <c r="T1443" s="118">
        <v>1.7810950359781677</v>
      </c>
      <c r="U1443" s="118">
        <v>1.1155179234328543</v>
      </c>
      <c r="V1443" s="118">
        <v>6.4929527745394511E-2</v>
      </c>
      <c r="W1443" s="43">
        <v>-0.57834249770824808</v>
      </c>
    </row>
    <row r="1444" spans="1:23" ht="19">
      <c r="A1444" s="88">
        <v>442</v>
      </c>
      <c r="B1444" s="118">
        <v>0.11348557538873005</v>
      </c>
      <c r="C1444" s="118">
        <v>0.61325249249309821</v>
      </c>
      <c r="D1444" s="118">
        <v>0.26386262447235609</v>
      </c>
      <c r="E1444" s="118">
        <v>0.24122377154207175</v>
      </c>
      <c r="F1444" s="118">
        <v>0.88190091378850721</v>
      </c>
      <c r="G1444" s="118">
        <v>0.32897498283153892</v>
      </c>
      <c r="H1444" s="118">
        <v>0.86062283351397229</v>
      </c>
      <c r="I1444" s="118">
        <v>0.73675392684043106</v>
      </c>
      <c r="J1444" s="118">
        <v>7.0954003494518192E-2</v>
      </c>
      <c r="K1444" s="51">
        <v>0.48021047735131694</v>
      </c>
      <c r="M1444" s="44">
        <v>442</v>
      </c>
      <c r="N1444" s="118" cm="1">
        <f t="array" ref="N1444:W1444">(TRANSPOSE(MMULT(幕後結果!$AB$37:$AK$46, TRANSPOSE(N443:W443))))</f>
        <v>0.27511096120560175</v>
      </c>
      <c r="O1444" s="118">
        <v>-0.86475311688991019</v>
      </c>
      <c r="P1444" s="118">
        <v>-1.3208594638132516</v>
      </c>
      <c r="Q1444" s="118">
        <v>-0.9545207382879719</v>
      </c>
      <c r="R1444" s="118">
        <v>-2.003049978734381</v>
      </c>
      <c r="S1444" s="118">
        <v>-0.70701221446867391</v>
      </c>
      <c r="T1444" s="118">
        <v>1.038387592127417</v>
      </c>
      <c r="U1444" s="118">
        <v>-2.4023355785229628</v>
      </c>
      <c r="V1444" s="118">
        <v>-1.3736668742862874</v>
      </c>
      <c r="W1444" s="43">
        <v>-0.30400047217510051</v>
      </c>
    </row>
    <row r="1445" spans="1:23" ht="19">
      <c r="A1445" s="88">
        <v>443</v>
      </c>
      <c r="B1445" s="118">
        <v>0.52818405680964275</v>
      </c>
      <c r="C1445" s="118">
        <v>0.62690166075454101</v>
      </c>
      <c r="D1445" s="118">
        <v>0.98910095759580097</v>
      </c>
      <c r="E1445" s="118">
        <v>0.86598190433596511</v>
      </c>
      <c r="F1445" s="118">
        <v>0.55101393818254718</v>
      </c>
      <c r="G1445" s="118">
        <v>0.51997748316582681</v>
      </c>
      <c r="H1445" s="118">
        <v>0.43162930899210439</v>
      </c>
      <c r="I1445" s="118">
        <v>0.74224355022638044</v>
      </c>
      <c r="J1445" s="118">
        <v>0.23684002787509462</v>
      </c>
      <c r="K1445" s="51">
        <v>0.92215583164359627</v>
      </c>
      <c r="M1445" s="44">
        <v>443</v>
      </c>
      <c r="N1445" s="118" cm="1">
        <f t="array" ref="N1445:W1445">(TRANSPOSE(MMULT(幕後結果!$AB$37:$AK$46, TRANSPOSE(N444:W444))))</f>
        <v>-5.4899555011638727E-2</v>
      </c>
      <c r="O1445" s="118">
        <v>9.4101259812777879E-2</v>
      </c>
      <c r="P1445" s="118">
        <v>-0.99591244897493092</v>
      </c>
      <c r="Q1445" s="118">
        <v>4.6445646182015632E-2</v>
      </c>
      <c r="R1445" s="118">
        <v>0.55919318485045888</v>
      </c>
      <c r="S1445" s="118">
        <v>0.76373106062282792</v>
      </c>
      <c r="T1445" s="118">
        <v>-3.9849579182126844E-2</v>
      </c>
      <c r="U1445" s="118">
        <v>0.12877307244258829</v>
      </c>
      <c r="V1445" s="118">
        <v>-0.20502274760145384</v>
      </c>
      <c r="W1445" s="43">
        <v>-0.68717354469471637</v>
      </c>
    </row>
    <row r="1446" spans="1:23" ht="19">
      <c r="A1446" s="88">
        <v>444</v>
      </c>
      <c r="B1446" s="118">
        <v>0.73104058029998198</v>
      </c>
      <c r="C1446" s="118">
        <v>0.70123641538473636</v>
      </c>
      <c r="D1446" s="118">
        <v>0.56373545614218012</v>
      </c>
      <c r="E1446" s="118">
        <v>0.69600723348038374</v>
      </c>
      <c r="F1446" s="118">
        <v>0.48540333147116899</v>
      </c>
      <c r="G1446" s="118">
        <v>0.86119427743030652</v>
      </c>
      <c r="H1446" s="118">
        <v>0.65016892072874422</v>
      </c>
      <c r="I1446" s="118">
        <v>0.62265661815488271</v>
      </c>
      <c r="J1446" s="118">
        <v>0.58711222628381465</v>
      </c>
      <c r="K1446" s="51">
        <v>0.54541013087558343</v>
      </c>
      <c r="M1446" s="44">
        <v>444</v>
      </c>
      <c r="N1446" s="118" cm="1">
        <f t="array" ref="N1446:W1446">(TRANSPOSE(MMULT(幕後結果!$AB$37:$AK$46, TRANSPOSE(N445:W445))))</f>
        <v>-1.3303985056554752</v>
      </c>
      <c r="O1446" s="118">
        <v>-5.6080189235480762E-2</v>
      </c>
      <c r="P1446" s="118">
        <v>-0.52045312882128347</v>
      </c>
      <c r="Q1446" s="118">
        <v>-1.324633367920321</v>
      </c>
      <c r="R1446" s="118">
        <v>-0.56697693463003274</v>
      </c>
      <c r="S1446" s="118">
        <v>-1.0351189251786461</v>
      </c>
      <c r="T1446" s="118">
        <v>-1.557996491076983</v>
      </c>
      <c r="U1446" s="118">
        <v>-0.66146017329597162</v>
      </c>
      <c r="V1446" s="118">
        <v>-0.38606110532457061</v>
      </c>
      <c r="W1446" s="43">
        <v>-1.640405997450515</v>
      </c>
    </row>
    <row r="1447" spans="1:23" ht="19">
      <c r="A1447" s="88">
        <v>445</v>
      </c>
      <c r="B1447" s="118">
        <v>0.51540845175517624</v>
      </c>
      <c r="C1447" s="118">
        <v>0.53583688720109124</v>
      </c>
      <c r="D1447" s="118">
        <v>0.54538281725510274</v>
      </c>
      <c r="E1447" s="118">
        <v>0.34310853949941644</v>
      </c>
      <c r="F1447" s="118">
        <v>0.98608482152964361</v>
      </c>
      <c r="G1447" s="118">
        <v>0.6446491439922728</v>
      </c>
      <c r="H1447" s="118">
        <v>0.2604070112279242</v>
      </c>
      <c r="I1447" s="118">
        <v>0.62340948598240198</v>
      </c>
      <c r="J1447" s="118">
        <v>0.20376093463916933</v>
      </c>
      <c r="K1447" s="51">
        <v>0.48147955667150555</v>
      </c>
      <c r="M1447" s="44">
        <v>445</v>
      </c>
      <c r="N1447" s="118" cm="1">
        <f t="array" ref="N1447:W1447">(TRANSPOSE(MMULT(幕後結果!$AB$37:$AK$46, TRANSPOSE(N446:W446))))</f>
        <v>-0.1224571138200506</v>
      </c>
      <c r="O1447" s="118">
        <v>1.1758908813657634</v>
      </c>
      <c r="P1447" s="118">
        <v>-0.33869388658844801</v>
      </c>
      <c r="Q1447" s="118">
        <v>-0.22459803427311609</v>
      </c>
      <c r="R1447" s="118">
        <v>-1.467050367992863</v>
      </c>
      <c r="S1447" s="118">
        <v>1.2338944388880231</v>
      </c>
      <c r="T1447" s="118">
        <v>-0.35778633982453889</v>
      </c>
      <c r="U1447" s="118">
        <v>-0.14860440226676558</v>
      </c>
      <c r="V1447" s="118">
        <v>-1.5886158031024098</v>
      </c>
      <c r="W1447" s="43">
        <v>-9.2781466083412756E-2</v>
      </c>
    </row>
    <row r="1448" spans="1:23" ht="19">
      <c r="A1448" s="88">
        <v>446</v>
      </c>
      <c r="B1448" s="118">
        <v>0.68435277967837416</v>
      </c>
      <c r="C1448" s="118">
        <v>0.85642495595068469</v>
      </c>
      <c r="D1448" s="118">
        <v>0.75672622704279924</v>
      </c>
      <c r="E1448" s="118">
        <v>0.93561723505033045</v>
      </c>
      <c r="F1448" s="118">
        <v>0.83279083959985156</v>
      </c>
      <c r="G1448" s="118">
        <v>0.34121616713551317</v>
      </c>
      <c r="H1448" s="118">
        <v>0.60381640534123138</v>
      </c>
      <c r="I1448" s="118">
        <v>0.63100404945313437</v>
      </c>
      <c r="J1448" s="118">
        <v>0.58112637698363523</v>
      </c>
      <c r="K1448" s="51">
        <v>0.62216487948756627</v>
      </c>
      <c r="M1448" s="44">
        <v>446</v>
      </c>
      <c r="N1448" s="118" cm="1">
        <f t="array" ref="N1448:W1448">(TRANSPOSE(MMULT(幕後結果!$AB$37:$AK$46, TRANSPOSE(N447:W447))))</f>
        <v>6.051305633502576E-2</v>
      </c>
      <c r="O1448" s="118">
        <v>-3.8468665625598614E-2</v>
      </c>
      <c r="P1448" s="118">
        <v>0.55156664772455455</v>
      </c>
      <c r="Q1448" s="118">
        <v>5.6304718897401546E-3</v>
      </c>
      <c r="R1448" s="118">
        <v>0.34515324312675566</v>
      </c>
      <c r="S1448" s="118">
        <v>-0.55834309299712437</v>
      </c>
      <c r="T1448" s="118">
        <v>0.39351161052918276</v>
      </c>
      <c r="U1448" s="118">
        <v>-1.381766397127421</v>
      </c>
      <c r="V1448" s="118">
        <v>0.70784023938714413</v>
      </c>
      <c r="W1448" s="43">
        <v>-0.65437332639879431</v>
      </c>
    </row>
    <row r="1449" spans="1:23" ht="19">
      <c r="A1449" s="88">
        <v>447</v>
      </c>
      <c r="B1449" s="118">
        <v>0.52281731566663825</v>
      </c>
      <c r="C1449" s="118">
        <v>0.16201972864413849</v>
      </c>
      <c r="D1449" s="118">
        <v>0.88793214882307425</v>
      </c>
      <c r="E1449" s="118">
        <v>0.70979439257063359</v>
      </c>
      <c r="F1449" s="118">
        <v>0.22678664862402598</v>
      </c>
      <c r="G1449" s="118">
        <v>0.28262058848450544</v>
      </c>
      <c r="H1449" s="118">
        <v>0.99039697551688755</v>
      </c>
      <c r="I1449" s="118">
        <v>0.61278873459175576</v>
      </c>
      <c r="J1449" s="118">
        <v>0.14029098304721033</v>
      </c>
      <c r="K1449" s="51">
        <v>0.75192972706666938</v>
      </c>
      <c r="M1449" s="44">
        <v>447</v>
      </c>
      <c r="N1449" s="118" cm="1">
        <f t="array" ref="N1449:W1449">(TRANSPOSE(MMULT(幕後結果!$AB$37:$AK$46, TRANSPOSE(N448:W448))))</f>
        <v>-2.5009606562383819</v>
      </c>
      <c r="O1449" s="118">
        <v>-6.2200674124814087E-2</v>
      </c>
      <c r="P1449" s="118">
        <v>0.16937467290824304</v>
      </c>
      <c r="Q1449" s="118">
        <v>0.12005766927463463</v>
      </c>
      <c r="R1449" s="118">
        <v>-0.73111442859131082</v>
      </c>
      <c r="S1449" s="118">
        <v>-6.2053349326785773E-2</v>
      </c>
      <c r="T1449" s="118">
        <v>0.33340393454206441</v>
      </c>
      <c r="U1449" s="118">
        <v>-0.38616864300717957</v>
      </c>
      <c r="V1449" s="118">
        <v>-0.317381916005674</v>
      </c>
      <c r="W1449" s="43">
        <v>-0.82358656303109368</v>
      </c>
    </row>
    <row r="1450" spans="1:23" ht="19">
      <c r="A1450" s="88">
        <v>448</v>
      </c>
      <c r="B1450" s="118">
        <v>0.72327578149238625</v>
      </c>
      <c r="C1450" s="118">
        <v>0.50738818571103317</v>
      </c>
      <c r="D1450" s="118">
        <v>0.20612670564236035</v>
      </c>
      <c r="E1450" s="118">
        <v>0.45248996588357548</v>
      </c>
      <c r="F1450" s="118">
        <v>0.10842472455039842</v>
      </c>
      <c r="G1450" s="118">
        <v>0.5742158730344058</v>
      </c>
      <c r="H1450" s="118">
        <v>0.45732367274379149</v>
      </c>
      <c r="I1450" s="118">
        <v>0.7988374572400383</v>
      </c>
      <c r="J1450" s="118">
        <v>0.70552130187109574</v>
      </c>
      <c r="K1450" s="51">
        <v>0.72523220424201384</v>
      </c>
      <c r="M1450" s="44">
        <v>448</v>
      </c>
      <c r="N1450" s="118" cm="1">
        <f t="array" ref="N1450:W1450">(TRANSPOSE(MMULT(幕後結果!$AB$37:$AK$46, TRANSPOSE(N449:W449))))</f>
        <v>0.6594037718146184</v>
      </c>
      <c r="O1450" s="118">
        <v>-1.6408643834132557</v>
      </c>
      <c r="P1450" s="118">
        <v>0.18104770612550047</v>
      </c>
      <c r="Q1450" s="118">
        <v>0.28452043521500647</v>
      </c>
      <c r="R1450" s="118">
        <v>0.12848846114897447</v>
      </c>
      <c r="S1450" s="118">
        <v>-9.6115741496722376E-2</v>
      </c>
      <c r="T1450" s="118">
        <v>-1.3166185831242356</v>
      </c>
      <c r="U1450" s="118">
        <v>-1.1475205335963556</v>
      </c>
      <c r="V1450" s="118">
        <v>-0.83151900363359443</v>
      </c>
      <c r="W1450" s="43">
        <v>0.36743472091356022</v>
      </c>
    </row>
    <row r="1451" spans="1:23" ht="19">
      <c r="A1451" s="88">
        <v>449</v>
      </c>
      <c r="B1451" s="118">
        <v>0.12100012232587565</v>
      </c>
      <c r="C1451" s="118">
        <v>0.56732749720452547</v>
      </c>
      <c r="D1451" s="118">
        <v>0.14952090490585279</v>
      </c>
      <c r="E1451" s="118">
        <v>0.28018853294007795</v>
      </c>
      <c r="F1451" s="118">
        <v>5.0111973596874693E-2</v>
      </c>
      <c r="G1451" s="118">
        <v>8.9398272070421614E-2</v>
      </c>
      <c r="H1451" s="118">
        <v>0.90632870076902239</v>
      </c>
      <c r="I1451" s="118">
        <v>0.24373630070759034</v>
      </c>
      <c r="J1451" s="118">
        <v>0.9346729015726305</v>
      </c>
      <c r="K1451" s="51">
        <v>0.39873671890429585</v>
      </c>
      <c r="M1451" s="44">
        <v>449</v>
      </c>
      <c r="N1451" s="118" cm="1">
        <f t="array" ref="N1451:W1451">(TRANSPOSE(MMULT(幕後結果!$AB$37:$AK$46, TRANSPOSE(N450:W450))))</f>
        <v>-0.61940437911891577</v>
      </c>
      <c r="O1451" s="118">
        <v>0.76278871032620443</v>
      </c>
      <c r="P1451" s="118">
        <v>1.309452602445639</v>
      </c>
      <c r="Q1451" s="118">
        <v>0.36163028062924618</v>
      </c>
      <c r="R1451" s="118">
        <v>1.2306506350340474</v>
      </c>
      <c r="S1451" s="118">
        <v>-1.4413545703628239E-2</v>
      </c>
      <c r="T1451" s="118">
        <v>-0.93120393758301345</v>
      </c>
      <c r="U1451" s="118">
        <v>0.95821273140214402</v>
      </c>
      <c r="V1451" s="118">
        <v>-0.48039699681117126</v>
      </c>
      <c r="W1451" s="43">
        <v>1.0868857044720563</v>
      </c>
    </row>
    <row r="1452" spans="1:23" ht="19">
      <c r="A1452" s="88">
        <v>450</v>
      </c>
      <c r="B1452" s="118">
        <v>0.49612551424151707</v>
      </c>
      <c r="C1452" s="118">
        <v>2.4390153450120522E-2</v>
      </c>
      <c r="D1452" s="118">
        <v>0.79095093529676519</v>
      </c>
      <c r="E1452" s="118">
        <v>0.70469285852677532</v>
      </c>
      <c r="F1452" s="118">
        <v>0.54218635250407932</v>
      </c>
      <c r="G1452" s="118">
        <v>0.75367672665462648</v>
      </c>
      <c r="H1452" s="118">
        <v>7.8134383945043906E-2</v>
      </c>
      <c r="I1452" s="118">
        <v>0.83260212569992298</v>
      </c>
      <c r="J1452" s="118">
        <v>0.53447886054809612</v>
      </c>
      <c r="K1452" s="51">
        <v>0.24741537593926743</v>
      </c>
      <c r="M1452" s="44">
        <v>450</v>
      </c>
      <c r="N1452" s="118" cm="1">
        <f t="array" ref="N1452:W1452">(TRANSPOSE(MMULT(幕後結果!$AB$37:$AK$46, TRANSPOSE(N451:W451))))</f>
        <v>2.322649493730897E-2</v>
      </c>
      <c r="O1452" s="118">
        <v>0.18069128318959418</v>
      </c>
      <c r="P1452" s="118">
        <v>2.1384014519200449</v>
      </c>
      <c r="Q1452" s="118">
        <v>-1.0452875079376656</v>
      </c>
      <c r="R1452" s="118">
        <v>-0.31240846365762359</v>
      </c>
      <c r="S1452" s="118">
        <v>-0.37820853800506105</v>
      </c>
      <c r="T1452" s="118">
        <v>1.436152571507268</v>
      </c>
      <c r="U1452" s="118">
        <v>0.13352704719865927</v>
      </c>
      <c r="V1452" s="118">
        <v>1.3632394220720947</v>
      </c>
      <c r="W1452" s="43">
        <v>1.0698142771632311</v>
      </c>
    </row>
    <row r="1453" spans="1:23" ht="19">
      <c r="A1453" s="88">
        <v>451</v>
      </c>
      <c r="B1453" s="118">
        <v>0.37868887615643998</v>
      </c>
      <c r="C1453" s="118">
        <v>0.88592719435254241</v>
      </c>
      <c r="D1453" s="118">
        <v>0.4287998895322549</v>
      </c>
      <c r="E1453" s="118">
        <v>0.96549056098451191</v>
      </c>
      <c r="F1453" s="118">
        <v>0.41859716712914841</v>
      </c>
      <c r="G1453" s="118">
        <v>0.21293614379510739</v>
      </c>
      <c r="H1453" s="118">
        <v>0.2963993204340365</v>
      </c>
      <c r="I1453" s="118">
        <v>2.6569041878661714E-2</v>
      </c>
      <c r="J1453" s="118">
        <v>0.53992789740880576</v>
      </c>
      <c r="K1453" s="51">
        <v>0.53649571264480311</v>
      </c>
      <c r="M1453" s="44">
        <v>451</v>
      </c>
      <c r="N1453" s="118" cm="1">
        <f t="array" ref="N1453:W1453">(TRANSPOSE(MMULT(幕後結果!$AB$37:$AK$46, TRANSPOSE(N452:W452))))</f>
        <v>-0.73636940320994348</v>
      </c>
      <c r="O1453" s="118">
        <v>-0.67710005914531468</v>
      </c>
      <c r="P1453" s="118">
        <v>1.124550621607135</v>
      </c>
      <c r="Q1453" s="118">
        <v>0.43589962814327349</v>
      </c>
      <c r="R1453" s="118">
        <v>-2.4506474270065035</v>
      </c>
      <c r="S1453" s="118">
        <v>-0.6711842767148275</v>
      </c>
      <c r="T1453" s="118">
        <v>-1.3141688201024559</v>
      </c>
      <c r="U1453" s="118">
        <v>-2.1993407766526625</v>
      </c>
      <c r="V1453" s="118">
        <v>-1.7625179502105963</v>
      </c>
      <c r="W1453" s="43">
        <v>-0.73833192043607754</v>
      </c>
    </row>
    <row r="1454" spans="1:23" ht="19">
      <c r="A1454" s="88">
        <v>452</v>
      </c>
      <c r="B1454" s="118">
        <v>0.31848310637810218</v>
      </c>
      <c r="C1454" s="118">
        <v>0.98297346638779382</v>
      </c>
      <c r="D1454" s="118">
        <v>6.2368980277293096E-2</v>
      </c>
      <c r="E1454" s="118">
        <v>0.33021958523597239</v>
      </c>
      <c r="F1454" s="118">
        <v>0.29500460086586067</v>
      </c>
      <c r="G1454" s="118">
        <v>0.98968853286441449</v>
      </c>
      <c r="H1454" s="118">
        <v>0.14060008190639928</v>
      </c>
      <c r="I1454" s="118">
        <v>0.887221767473235</v>
      </c>
      <c r="J1454" s="118">
        <v>7.5190024734317129E-2</v>
      </c>
      <c r="K1454" s="51">
        <v>0.10142068301453833</v>
      </c>
      <c r="M1454" s="44">
        <v>452</v>
      </c>
      <c r="N1454" s="118" cm="1">
        <f t="array" ref="N1454:W1454">(TRANSPOSE(MMULT(幕後結果!$AB$37:$AK$46, TRANSPOSE(N453:W453))))</f>
        <v>-0.77116814064692429</v>
      </c>
      <c r="O1454" s="118">
        <v>1.3330593540695621</v>
      </c>
      <c r="P1454" s="118">
        <v>-1.0502663914245087</v>
      </c>
      <c r="Q1454" s="118">
        <v>-1.4266979437348368</v>
      </c>
      <c r="R1454" s="118">
        <v>-0.36242322630140278</v>
      </c>
      <c r="S1454" s="118">
        <v>-0.36534145149739194</v>
      </c>
      <c r="T1454" s="118">
        <v>-1.2444630538159549</v>
      </c>
      <c r="U1454" s="118">
        <v>-1.0162930563366177</v>
      </c>
      <c r="V1454" s="118">
        <v>-0.9799367049852028</v>
      </c>
      <c r="W1454" s="43">
        <v>-0.45388251396453194</v>
      </c>
    </row>
    <row r="1455" spans="1:23" ht="19">
      <c r="A1455" s="88">
        <v>453</v>
      </c>
      <c r="B1455" s="118">
        <v>0.1530121140977998</v>
      </c>
      <c r="C1455" s="118">
        <v>0.53168144785538574</v>
      </c>
      <c r="D1455" s="118">
        <v>1.7449643144096472E-2</v>
      </c>
      <c r="E1455" s="118">
        <v>0.93069535592347763</v>
      </c>
      <c r="F1455" s="118">
        <v>0.7643740764513145</v>
      </c>
      <c r="G1455" s="118">
        <v>0.8510076323952418</v>
      </c>
      <c r="H1455" s="118">
        <v>0.26399377007173719</v>
      </c>
      <c r="I1455" s="118">
        <v>0.30469282735657566</v>
      </c>
      <c r="J1455" s="118">
        <v>0.98929899134061583</v>
      </c>
      <c r="K1455" s="51">
        <v>0.306413326338554</v>
      </c>
      <c r="M1455" s="44">
        <v>453</v>
      </c>
      <c r="N1455" s="118" cm="1">
        <f t="array" ref="N1455:W1455">(TRANSPOSE(MMULT(幕後結果!$AB$37:$AK$46, TRANSPOSE(N454:W454))))</f>
        <v>-5.3945785673405806E-2</v>
      </c>
      <c r="O1455" s="118">
        <v>-8.8583144806915984E-3</v>
      </c>
      <c r="P1455" s="118">
        <v>0.51936212724129782</v>
      </c>
      <c r="Q1455" s="118">
        <v>-0.77902407481099778</v>
      </c>
      <c r="R1455" s="118">
        <v>0.51043738971118002</v>
      </c>
      <c r="S1455" s="118">
        <v>0.4534065467352843</v>
      </c>
      <c r="T1455" s="118">
        <v>0.38628335927131885</v>
      </c>
      <c r="U1455" s="118">
        <v>0.68332490742259056</v>
      </c>
      <c r="V1455" s="118">
        <v>0.21731049855982226</v>
      </c>
      <c r="W1455" s="43">
        <v>0.80952919368216469</v>
      </c>
    </row>
    <row r="1456" spans="1:23" ht="19">
      <c r="A1456" s="88">
        <v>454</v>
      </c>
      <c r="B1456" s="118">
        <v>0.86504997133335793</v>
      </c>
      <c r="C1456" s="118">
        <v>0.64459137480487705</v>
      </c>
      <c r="D1456" s="118">
        <v>0.23631422297051952</v>
      </c>
      <c r="E1456" s="118">
        <v>4.0545490301222564E-3</v>
      </c>
      <c r="F1456" s="118">
        <v>0.66566932016416991</v>
      </c>
      <c r="G1456" s="118">
        <v>0.15588085488657732</v>
      </c>
      <c r="H1456" s="118">
        <v>0.44408842909460722</v>
      </c>
      <c r="I1456" s="118">
        <v>0.11294894297568403</v>
      </c>
      <c r="J1456" s="118">
        <v>0.85034504069250416</v>
      </c>
      <c r="K1456" s="51">
        <v>0.94897579805144283</v>
      </c>
      <c r="M1456" s="44">
        <v>454</v>
      </c>
      <c r="N1456" s="118" cm="1">
        <f t="array" ref="N1456:W1456">(TRANSPOSE(MMULT(幕後結果!$AB$37:$AK$46, TRANSPOSE(N455:W455))))</f>
        <v>-0.62552674130816244</v>
      </c>
      <c r="O1456" s="118">
        <v>1.9645539393475595</v>
      </c>
      <c r="P1456" s="118">
        <v>-0.67272473641460362</v>
      </c>
      <c r="Q1456" s="118">
        <v>-0.46920800164563287</v>
      </c>
      <c r="R1456" s="118">
        <v>-1.608132555504985</v>
      </c>
      <c r="S1456" s="118">
        <v>1.2746446685625688</v>
      </c>
      <c r="T1456" s="118">
        <v>-0.28792522770340079</v>
      </c>
      <c r="U1456" s="118">
        <v>-0.9268574628216143</v>
      </c>
      <c r="V1456" s="118">
        <v>-1.0327796471202344</v>
      </c>
      <c r="W1456" s="43">
        <v>-1.2370013170751193</v>
      </c>
    </row>
    <row r="1457" spans="1:23" ht="19">
      <c r="A1457" s="88">
        <v>455</v>
      </c>
      <c r="B1457" s="118">
        <v>0.57837174577510497</v>
      </c>
      <c r="C1457" s="118">
        <v>0.97535812475455463</v>
      </c>
      <c r="D1457" s="118">
        <v>0.20633728702162735</v>
      </c>
      <c r="E1457" s="118">
        <v>0.13658800662199067</v>
      </c>
      <c r="F1457" s="118">
        <v>0.54378875023847151</v>
      </c>
      <c r="G1457" s="118">
        <v>0.70140550407778224</v>
      </c>
      <c r="H1457" s="118">
        <v>0.26607128400661262</v>
      </c>
      <c r="I1457" s="118">
        <v>0.39405121462311321</v>
      </c>
      <c r="J1457" s="118">
        <v>0.35233720819210279</v>
      </c>
      <c r="K1457" s="51">
        <v>0.89751476516318984</v>
      </c>
      <c r="M1457" s="44">
        <v>455</v>
      </c>
      <c r="N1457" s="118" cm="1">
        <f t="array" ref="N1457:W1457">(TRANSPOSE(MMULT(幕後結果!$AB$37:$AK$46, TRANSPOSE(N456:W456))))</f>
        <v>0.59095569917419255</v>
      </c>
      <c r="O1457" s="118">
        <v>1.4146008080507058</v>
      </c>
      <c r="P1457" s="118">
        <v>1.6520483237803498</v>
      </c>
      <c r="Q1457" s="118">
        <v>0.87877522636797611</v>
      </c>
      <c r="R1457" s="118">
        <v>1.4030067334974858</v>
      </c>
      <c r="S1457" s="118">
        <v>1.2812204739643458</v>
      </c>
      <c r="T1457" s="118">
        <v>-0.87220367861198378</v>
      </c>
      <c r="U1457" s="118">
        <v>1.2956105473808495</v>
      </c>
      <c r="V1457" s="118">
        <v>0.20669390491179496</v>
      </c>
      <c r="W1457" s="43">
        <v>1.2771999690592839</v>
      </c>
    </row>
    <row r="1458" spans="1:23" ht="19">
      <c r="A1458" s="88">
        <v>456</v>
      </c>
      <c r="B1458" s="118">
        <v>0.82020600297452995</v>
      </c>
      <c r="C1458" s="118">
        <v>0.10500880717507188</v>
      </c>
      <c r="D1458" s="118">
        <v>0.5294392901523397</v>
      </c>
      <c r="E1458" s="118">
        <v>0.35298523054286091</v>
      </c>
      <c r="F1458" s="118">
        <v>0.910950160396927</v>
      </c>
      <c r="G1458" s="118">
        <v>0.41092363682186805</v>
      </c>
      <c r="H1458" s="118">
        <v>0.71976221376764693</v>
      </c>
      <c r="I1458" s="118">
        <v>0.66578259640399184</v>
      </c>
      <c r="J1458" s="118">
        <v>6.6146694485281543E-2</v>
      </c>
      <c r="K1458" s="51">
        <v>0.13242963949732856</v>
      </c>
      <c r="M1458" s="44">
        <v>456</v>
      </c>
      <c r="N1458" s="118" cm="1">
        <f t="array" ref="N1458:W1458">(TRANSPOSE(MMULT(幕後結果!$AB$37:$AK$46, TRANSPOSE(N457:W457))))</f>
        <v>0.36138270570060788</v>
      </c>
      <c r="O1458" s="118">
        <v>2.9623102127794065E-2</v>
      </c>
      <c r="P1458" s="118">
        <v>-2.2773671704760914</v>
      </c>
      <c r="Q1458" s="118">
        <v>-0.53539779786951935</v>
      </c>
      <c r="R1458" s="118">
        <v>0.71114554847697375</v>
      </c>
      <c r="S1458" s="118">
        <v>-0.32469583084067283</v>
      </c>
      <c r="T1458" s="118">
        <v>5.3704935434739851E-3</v>
      </c>
      <c r="U1458" s="118">
        <v>-0.82200169232933706</v>
      </c>
      <c r="V1458" s="118">
        <v>-0.85175649525513053</v>
      </c>
      <c r="W1458" s="43">
        <v>0.3541304277499091</v>
      </c>
    </row>
    <row r="1459" spans="1:23" ht="19">
      <c r="A1459" s="88">
        <v>457</v>
      </c>
      <c r="B1459" s="118">
        <v>0.12593003986612117</v>
      </c>
      <c r="C1459" s="118">
        <v>0.11836262190610802</v>
      </c>
      <c r="D1459" s="118">
        <v>4.9852492569723017E-2</v>
      </c>
      <c r="E1459" s="118">
        <v>0.69409305349623329</v>
      </c>
      <c r="F1459" s="118">
        <v>0.31012420982716438</v>
      </c>
      <c r="G1459" s="118">
        <v>0.76037496600339138</v>
      </c>
      <c r="H1459" s="118">
        <v>0.80341729355768332</v>
      </c>
      <c r="I1459" s="118">
        <v>0.12377775090664822</v>
      </c>
      <c r="J1459" s="118">
        <v>6.7106470475507773E-2</v>
      </c>
      <c r="K1459" s="51">
        <v>0.95866343623956296</v>
      </c>
      <c r="M1459" s="44">
        <v>457</v>
      </c>
      <c r="N1459" s="118" cm="1">
        <f t="array" ref="N1459:W1459">(TRANSPOSE(MMULT(幕後結果!$AB$37:$AK$46, TRANSPOSE(N458:W458))))</f>
        <v>1.3225671990280001</v>
      </c>
      <c r="O1459" s="118">
        <v>0.2482045403050972</v>
      </c>
      <c r="P1459" s="118">
        <v>1.5684509430812772</v>
      </c>
      <c r="Q1459" s="118">
        <v>-0.5947403324797238</v>
      </c>
      <c r="R1459" s="118">
        <v>-0.14729503737703631</v>
      </c>
      <c r="S1459" s="118">
        <v>-0.28389886566477707</v>
      </c>
      <c r="T1459" s="118">
        <v>0.17903107976441143</v>
      </c>
      <c r="U1459" s="118">
        <v>-0.35180604185898201</v>
      </c>
      <c r="V1459" s="118">
        <v>-0.7833824811987764</v>
      </c>
      <c r="W1459" s="43">
        <v>-0.96660753639969688</v>
      </c>
    </row>
    <row r="1460" spans="1:23" ht="19">
      <c r="A1460" s="88">
        <v>458</v>
      </c>
      <c r="B1460" s="118">
        <v>0.89051481752749018</v>
      </c>
      <c r="C1460" s="118">
        <v>0.23695294551331991</v>
      </c>
      <c r="D1460" s="118">
        <v>0.97347801903067332</v>
      </c>
      <c r="E1460" s="118">
        <v>0.30830503183709079</v>
      </c>
      <c r="F1460" s="118">
        <v>0.26433911229936746</v>
      </c>
      <c r="G1460" s="118">
        <v>0.19087166116718568</v>
      </c>
      <c r="H1460" s="118">
        <v>0.82004194824979448</v>
      </c>
      <c r="I1460" s="118">
        <v>0.31664441466732951</v>
      </c>
      <c r="J1460" s="118">
        <v>0.89217878075869272</v>
      </c>
      <c r="K1460" s="51">
        <v>0.53401436455754037</v>
      </c>
      <c r="M1460" s="44">
        <v>458</v>
      </c>
      <c r="N1460" s="118" cm="1">
        <f t="array" ref="N1460:W1460">(TRANSPOSE(MMULT(幕後結果!$AB$37:$AK$46, TRANSPOSE(N459:W459))))</f>
        <v>-0.92191005856950881</v>
      </c>
      <c r="O1460" s="118">
        <v>-0.60190735559093966</v>
      </c>
      <c r="P1460" s="118">
        <v>0.44586079608885454</v>
      </c>
      <c r="Q1460" s="118">
        <v>-0.60467590327018916</v>
      </c>
      <c r="R1460" s="118">
        <v>-0.19873724914913507</v>
      </c>
      <c r="S1460" s="118">
        <v>1.5643913901184248E-2</v>
      </c>
      <c r="T1460" s="118">
        <v>-0.64083265080222451</v>
      </c>
      <c r="U1460" s="118">
        <v>0.62330671436719665</v>
      </c>
      <c r="V1460" s="118">
        <v>0.97656298966372146</v>
      </c>
      <c r="W1460" s="43">
        <v>1.3311632437307701</v>
      </c>
    </row>
    <row r="1461" spans="1:23" ht="19">
      <c r="A1461" s="88">
        <v>459</v>
      </c>
      <c r="B1461" s="118">
        <v>0.14419330267825958</v>
      </c>
      <c r="C1461" s="118">
        <v>0.75476800173606207</v>
      </c>
      <c r="D1461" s="118">
        <v>0.36843028574112391</v>
      </c>
      <c r="E1461" s="118">
        <v>0.73620018040500845</v>
      </c>
      <c r="F1461" s="118">
        <v>0.98254678142714602</v>
      </c>
      <c r="G1461" s="118">
        <v>0.82794670562948691</v>
      </c>
      <c r="H1461" s="118">
        <v>0.70363020983563618</v>
      </c>
      <c r="I1461" s="118">
        <v>0.36681940692510451</v>
      </c>
      <c r="J1461" s="118">
        <v>0.32822390658011313</v>
      </c>
      <c r="K1461" s="51">
        <v>0.30362477380960939</v>
      </c>
      <c r="M1461" s="44">
        <v>459</v>
      </c>
      <c r="N1461" s="118" cm="1">
        <f t="array" ref="N1461:W1461">(TRANSPOSE(MMULT(幕後結果!$AB$37:$AK$46, TRANSPOSE(N460:W460))))</f>
        <v>-0.32611391887654345</v>
      </c>
      <c r="O1461" s="118">
        <v>-1.4622858003564196</v>
      </c>
      <c r="P1461" s="118">
        <v>-1.0498566388906145</v>
      </c>
      <c r="Q1461" s="118">
        <v>-0.74606275636348807</v>
      </c>
      <c r="R1461" s="118">
        <v>-1.2075448521221817</v>
      </c>
      <c r="S1461" s="118">
        <v>-0.20421667158634016</v>
      </c>
      <c r="T1461" s="118">
        <v>-1.320876169792683</v>
      </c>
      <c r="U1461" s="118">
        <v>0.71229401975686146</v>
      </c>
      <c r="V1461" s="118">
        <v>-1.7801023580692701</v>
      </c>
      <c r="W1461" s="43">
        <v>-0.46686210514032472</v>
      </c>
    </row>
    <row r="1462" spans="1:23" ht="19">
      <c r="A1462" s="88">
        <v>460</v>
      </c>
      <c r="B1462" s="118">
        <v>0.58608376475749147</v>
      </c>
      <c r="C1462" s="118">
        <v>0.52381173105733447</v>
      </c>
      <c r="D1462" s="118">
        <v>0.22903876346917462</v>
      </c>
      <c r="E1462" s="118">
        <v>4.7917508151797961E-2</v>
      </c>
      <c r="F1462" s="118">
        <v>0.36434384796944053</v>
      </c>
      <c r="G1462" s="118">
        <v>0.77599839334866916</v>
      </c>
      <c r="H1462" s="118">
        <v>0.90214005938226194</v>
      </c>
      <c r="I1462" s="118">
        <v>0.46174964952987652</v>
      </c>
      <c r="J1462" s="118">
        <v>0.64788328315528254</v>
      </c>
      <c r="K1462" s="51">
        <v>0.47482244405892504</v>
      </c>
      <c r="M1462" s="44">
        <v>460</v>
      </c>
      <c r="N1462" s="118" cm="1">
        <f t="array" ref="N1462:W1462">(TRANSPOSE(MMULT(幕後結果!$AB$37:$AK$46, TRANSPOSE(N461:W461))))</f>
        <v>1.2147049490556103</v>
      </c>
      <c r="O1462" s="118">
        <v>0.60904096776241134</v>
      </c>
      <c r="P1462" s="118">
        <v>-0.2130460090804781</v>
      </c>
      <c r="Q1462" s="118">
        <v>-0.21689771354076709</v>
      </c>
      <c r="R1462" s="118">
        <v>3.474392667354361</v>
      </c>
      <c r="S1462" s="118">
        <v>-1.6005773495548172</v>
      </c>
      <c r="T1462" s="118">
        <v>0.34925105202965656</v>
      </c>
      <c r="U1462" s="118">
        <v>0.96191431243420178</v>
      </c>
      <c r="V1462" s="118">
        <v>1.9128497963597413</v>
      </c>
      <c r="W1462" s="43">
        <v>1.5904010680893825</v>
      </c>
    </row>
    <row r="1463" spans="1:23" ht="19">
      <c r="A1463" s="88">
        <v>461</v>
      </c>
      <c r="B1463" s="118">
        <v>9.4235973894972069E-2</v>
      </c>
      <c r="C1463" s="118">
        <v>5.6901792871078438E-2</v>
      </c>
      <c r="D1463" s="118">
        <v>0.53232331722447035</v>
      </c>
      <c r="E1463" s="118">
        <v>0.59555161413686553</v>
      </c>
      <c r="F1463" s="118">
        <v>0.47009194020744927</v>
      </c>
      <c r="G1463" s="118">
        <v>0.42459138152323561</v>
      </c>
      <c r="H1463" s="118">
        <v>0.30944619025098863</v>
      </c>
      <c r="I1463" s="118">
        <v>1.5688143772977892E-2</v>
      </c>
      <c r="J1463" s="118">
        <v>0.604355025680819</v>
      </c>
      <c r="K1463" s="51">
        <v>0.53835487886011513</v>
      </c>
      <c r="M1463" s="44">
        <v>461</v>
      </c>
      <c r="N1463" s="118" cm="1">
        <f t="array" ref="N1463:W1463">(TRANSPOSE(MMULT(幕後結果!$AB$37:$AK$46, TRANSPOSE(N462:W462))))</f>
        <v>8.2565524729419026E-2</v>
      </c>
      <c r="O1463" s="118">
        <v>-0.15637226370553406</v>
      </c>
      <c r="P1463" s="118">
        <v>-0.49707699806727013</v>
      </c>
      <c r="Q1463" s="118">
        <v>0.8286949944939328</v>
      </c>
      <c r="R1463" s="118">
        <v>-0.30807462556417364</v>
      </c>
      <c r="S1463" s="118">
        <v>1.8073633003976131</v>
      </c>
      <c r="T1463" s="118">
        <v>0.19977206337647485</v>
      </c>
      <c r="U1463" s="118">
        <v>0.57624377324179743</v>
      </c>
      <c r="V1463" s="118">
        <v>0.71634157441055946</v>
      </c>
      <c r="W1463" s="43">
        <v>0.78152973724249808</v>
      </c>
    </row>
    <row r="1464" spans="1:23" ht="19">
      <c r="A1464" s="88">
        <v>462</v>
      </c>
      <c r="B1464" s="118">
        <v>0.56611860202095521</v>
      </c>
      <c r="C1464" s="118">
        <v>0.84522799904299672</v>
      </c>
      <c r="D1464" s="118">
        <v>0.94265480712283267</v>
      </c>
      <c r="E1464" s="118">
        <v>0.22978742764028204</v>
      </c>
      <c r="F1464" s="118">
        <v>0.20382944152746862</v>
      </c>
      <c r="G1464" s="118">
        <v>0.33747988761792547</v>
      </c>
      <c r="H1464" s="118">
        <v>0.58791515241467374</v>
      </c>
      <c r="I1464" s="118">
        <v>0.43818265018642033</v>
      </c>
      <c r="J1464" s="118">
        <v>0.81973020850651612</v>
      </c>
      <c r="K1464" s="51">
        <v>0.85719111436675255</v>
      </c>
      <c r="M1464" s="44">
        <v>462</v>
      </c>
      <c r="N1464" s="118" cm="1">
        <f t="array" ref="N1464:W1464">(TRANSPOSE(MMULT(幕後結果!$AB$37:$AK$46, TRANSPOSE(N463:W463))))</f>
        <v>0.12903473144841965</v>
      </c>
      <c r="O1464" s="118">
        <v>0.2063327597844396</v>
      </c>
      <c r="P1464" s="118">
        <v>0.79840984349558708</v>
      </c>
      <c r="Q1464" s="118">
        <v>0.41340279063978302</v>
      </c>
      <c r="R1464" s="118">
        <v>0.49318642288540343</v>
      </c>
      <c r="S1464" s="118">
        <v>0.92979181457418925</v>
      </c>
      <c r="T1464" s="118">
        <v>0.98516877296774452</v>
      </c>
      <c r="U1464" s="118">
        <v>-2.3094509553204454</v>
      </c>
      <c r="V1464" s="118">
        <v>-1.3589861566171595</v>
      </c>
      <c r="W1464" s="43">
        <v>-1.0416152883846839</v>
      </c>
    </row>
    <row r="1465" spans="1:23" ht="19">
      <c r="A1465" s="88">
        <v>463</v>
      </c>
      <c r="B1465" s="118">
        <v>8.2669417085257768E-2</v>
      </c>
      <c r="C1465" s="118">
        <v>9.9060705371332158E-3</v>
      </c>
      <c r="D1465" s="118">
        <v>0.52770402847762066</v>
      </c>
      <c r="E1465" s="118">
        <v>0.10065164267267823</v>
      </c>
      <c r="F1465" s="118">
        <v>0.72653816411905847</v>
      </c>
      <c r="G1465" s="118">
        <v>0.84385877807247889</v>
      </c>
      <c r="H1465" s="118">
        <v>0.34453350635134905</v>
      </c>
      <c r="I1465" s="118">
        <v>0.24796469345424876</v>
      </c>
      <c r="J1465" s="118">
        <v>0.68660241719645176</v>
      </c>
      <c r="K1465" s="51">
        <v>2.0381166310867727E-3</v>
      </c>
      <c r="M1465" s="44">
        <v>463</v>
      </c>
      <c r="N1465" s="118" cm="1">
        <f t="array" ref="N1465:W1465">(TRANSPOSE(MMULT(幕後結果!$AB$37:$AK$46, TRANSPOSE(N464:W464))))</f>
        <v>-0.35453805349528367</v>
      </c>
      <c r="O1465" s="118">
        <v>1.4486066055488953</v>
      </c>
      <c r="P1465" s="118">
        <v>0.62850381955522072</v>
      </c>
      <c r="Q1465" s="118">
        <v>0.15533499925903108</v>
      </c>
      <c r="R1465" s="118">
        <v>0.79831971385056588</v>
      </c>
      <c r="S1465" s="118">
        <v>0.65658803244035957</v>
      </c>
      <c r="T1465" s="118">
        <v>0.43847962581315486</v>
      </c>
      <c r="U1465" s="118">
        <v>0.4518593232177735</v>
      </c>
      <c r="V1465" s="118">
        <v>0.53874462172873205</v>
      </c>
      <c r="W1465" s="43">
        <v>1.0274762827139543</v>
      </c>
    </row>
    <row r="1466" spans="1:23" ht="19">
      <c r="A1466" s="88">
        <v>464</v>
      </c>
      <c r="B1466" s="118">
        <v>0.24209626381057836</v>
      </c>
      <c r="C1466" s="118">
        <v>0.72313828118341394</v>
      </c>
      <c r="D1466" s="118">
        <v>7.2335039379742838E-2</v>
      </c>
      <c r="E1466" s="118">
        <v>0.15544689012498725</v>
      </c>
      <c r="F1466" s="118">
        <v>0.68777722906587146</v>
      </c>
      <c r="G1466" s="118">
        <v>0.48273354684689251</v>
      </c>
      <c r="H1466" s="118">
        <v>0.78719665912490866</v>
      </c>
      <c r="I1466" s="118">
        <v>0.35505912414797836</v>
      </c>
      <c r="J1466" s="118">
        <v>0.73353745707065365</v>
      </c>
      <c r="K1466" s="51">
        <v>0.87912041931416263</v>
      </c>
      <c r="M1466" s="44">
        <v>464</v>
      </c>
      <c r="N1466" s="118" cm="1">
        <f t="array" ref="N1466:W1466">(TRANSPOSE(MMULT(幕後結果!$AB$37:$AK$46, TRANSPOSE(N465:W465))))</f>
        <v>-1.7407384573190079</v>
      </c>
      <c r="O1466" s="118">
        <v>-2.0868114393887676</v>
      </c>
      <c r="P1466" s="118">
        <v>0.10707317590360099</v>
      </c>
      <c r="Q1466" s="118">
        <v>-3.043351685897222E-2</v>
      </c>
      <c r="R1466" s="118">
        <v>-0.11830626469238475</v>
      </c>
      <c r="S1466" s="118">
        <v>-1.2275392365066748</v>
      </c>
      <c r="T1466" s="118">
        <v>-1.7805489902052376</v>
      </c>
      <c r="U1466" s="118">
        <v>-0.34870837073031202</v>
      </c>
      <c r="V1466" s="118">
        <v>-1.4032466022092858</v>
      </c>
      <c r="W1466" s="43">
        <v>-0.85450743975338095</v>
      </c>
    </row>
    <row r="1467" spans="1:23" ht="19">
      <c r="A1467" s="88">
        <v>465</v>
      </c>
      <c r="B1467" s="118">
        <v>0.12174774165310009</v>
      </c>
      <c r="C1467" s="118">
        <v>0.30815945165835745</v>
      </c>
      <c r="D1467" s="118">
        <v>0.3471396105068556</v>
      </c>
      <c r="E1467" s="118">
        <v>0.61165407328260524</v>
      </c>
      <c r="F1467" s="118">
        <v>0.76571936200243074</v>
      </c>
      <c r="G1467" s="118">
        <v>0.80375027074299021</v>
      </c>
      <c r="H1467" s="118">
        <v>0.30091291668642994</v>
      </c>
      <c r="I1467" s="118">
        <v>0.38808267605278424</v>
      </c>
      <c r="J1467" s="118">
        <v>0.75645059720997687</v>
      </c>
      <c r="K1467" s="51">
        <v>0.85473260384888561</v>
      </c>
      <c r="M1467" s="44">
        <v>465</v>
      </c>
      <c r="N1467" s="118" cm="1">
        <f t="array" ref="N1467:W1467">(TRANSPOSE(MMULT(幕後結果!$AB$37:$AK$46, TRANSPOSE(N466:W466))))</f>
        <v>-0.60654802536523644</v>
      </c>
      <c r="O1467" s="118">
        <v>-1.483365742997961</v>
      </c>
      <c r="P1467" s="118">
        <v>-0.43461821372675447</v>
      </c>
      <c r="Q1467" s="118">
        <v>-5.0178927096988873E-2</v>
      </c>
      <c r="R1467" s="118">
        <v>-0.83986328283090772</v>
      </c>
      <c r="S1467" s="118">
        <v>-0.78122026903755526</v>
      </c>
      <c r="T1467" s="118">
        <v>0.65424523222415398</v>
      </c>
      <c r="U1467" s="118">
        <v>-1.1835838691096432</v>
      </c>
      <c r="V1467" s="118">
        <v>-1.0998582962983146</v>
      </c>
      <c r="W1467" s="43">
        <v>-0.50915547203357681</v>
      </c>
    </row>
    <row r="1468" spans="1:23" ht="19">
      <c r="A1468" s="88">
        <v>466</v>
      </c>
      <c r="B1468" s="118">
        <v>0.15432850147440291</v>
      </c>
      <c r="C1468" s="118">
        <v>0.96766489573801895</v>
      </c>
      <c r="D1468" s="118">
        <v>0.97691342301511708</v>
      </c>
      <c r="E1468" s="118">
        <v>5.7912996593925348E-2</v>
      </c>
      <c r="F1468" s="118">
        <v>0.57658154893782054</v>
      </c>
      <c r="G1468" s="118">
        <v>0.73797767517796942</v>
      </c>
      <c r="H1468" s="118">
        <v>5.1167512942523308E-2</v>
      </c>
      <c r="I1468" s="118">
        <v>0.17572418670437129</v>
      </c>
      <c r="J1468" s="118">
        <v>0.8657118703052451</v>
      </c>
      <c r="K1468" s="51">
        <v>6.4468646923431239E-2</v>
      </c>
      <c r="M1468" s="44">
        <v>466</v>
      </c>
      <c r="N1468" s="118" cm="1">
        <f t="array" ref="N1468:W1468">(TRANSPOSE(MMULT(幕後結果!$AB$37:$AK$46, TRANSPOSE(N467:W467))))</f>
        <v>0.27842116161434444</v>
      </c>
      <c r="O1468" s="118">
        <v>-0.77420843124320204</v>
      </c>
      <c r="P1468" s="118">
        <v>1.3406079101115191</v>
      </c>
      <c r="Q1468" s="118">
        <v>-0.31964383849079081</v>
      </c>
      <c r="R1468" s="118">
        <v>0.6829455787493437</v>
      </c>
      <c r="S1468" s="118">
        <v>0.65623134789629767</v>
      </c>
      <c r="T1468" s="118">
        <v>0.28336347132752537</v>
      </c>
      <c r="U1468" s="118">
        <v>0.81964517186354768</v>
      </c>
      <c r="V1468" s="118">
        <v>0.10537705565746402</v>
      </c>
      <c r="W1468" s="43">
        <v>0.8938120202839942</v>
      </c>
    </row>
    <row r="1469" spans="1:23" ht="19">
      <c r="A1469" s="88">
        <v>467</v>
      </c>
      <c r="B1469" s="118">
        <v>0.82604101078180747</v>
      </c>
      <c r="C1469" s="118">
        <v>0.71896223225075673</v>
      </c>
      <c r="D1469" s="118">
        <v>6.1775338893681253E-2</v>
      </c>
      <c r="E1469" s="118">
        <v>0.1343844399877927</v>
      </c>
      <c r="F1469" s="118">
        <v>0.34001071856065535</v>
      </c>
      <c r="G1469" s="118">
        <v>0.34984764682100122</v>
      </c>
      <c r="H1469" s="118">
        <v>0.55094179613684946</v>
      </c>
      <c r="I1469" s="118">
        <v>0.69731406613480273</v>
      </c>
      <c r="J1469" s="118">
        <v>0.41743400699770827</v>
      </c>
      <c r="K1469" s="51">
        <v>0.40491411903753605</v>
      </c>
      <c r="M1469" s="44">
        <v>467</v>
      </c>
      <c r="N1469" s="118" cm="1">
        <f t="array" ref="N1469:W1469">(TRANSPOSE(MMULT(幕後結果!$AB$37:$AK$46, TRANSPOSE(N468:W468))))</f>
        <v>-0.62880861407654876</v>
      </c>
      <c r="O1469" s="118">
        <v>-0.49369885664434165</v>
      </c>
      <c r="P1469" s="118">
        <v>-2.2980067314088581E-2</v>
      </c>
      <c r="Q1469" s="118">
        <v>-2.2953354938509647</v>
      </c>
      <c r="R1469" s="118">
        <v>1.1515737527556471</v>
      </c>
      <c r="S1469" s="118">
        <v>-1.207117538375138</v>
      </c>
      <c r="T1469" s="118">
        <v>0.62882383484457216</v>
      </c>
      <c r="U1469" s="118">
        <v>-0.38877980224174957</v>
      </c>
      <c r="V1469" s="118">
        <v>-0.70928022994929751</v>
      </c>
      <c r="W1469" s="43">
        <v>-0.29604821065030312</v>
      </c>
    </row>
    <row r="1470" spans="1:23" ht="19">
      <c r="A1470" s="88">
        <v>468</v>
      </c>
      <c r="B1470" s="118">
        <v>0.75381611566009621</v>
      </c>
      <c r="C1470" s="118">
        <v>8.5893884337879811E-2</v>
      </c>
      <c r="D1470" s="118">
        <v>0.72321113457313957</v>
      </c>
      <c r="E1470" s="118">
        <v>0.25458893530333682</v>
      </c>
      <c r="F1470" s="118">
        <v>0.54671187643301211</v>
      </c>
      <c r="G1470" s="118">
        <v>0.42927384803539415</v>
      </c>
      <c r="H1470" s="118">
        <v>0.90130518337483201</v>
      </c>
      <c r="I1470" s="118">
        <v>0.69628210604251417</v>
      </c>
      <c r="J1470" s="118">
        <v>0.12344135119741217</v>
      </c>
      <c r="K1470" s="51">
        <v>0.68170919542051855</v>
      </c>
      <c r="M1470" s="44">
        <v>468</v>
      </c>
      <c r="N1470" s="118" cm="1">
        <f t="array" ref="N1470:W1470">(TRANSPOSE(MMULT(幕後結果!$AB$37:$AK$46, TRANSPOSE(N469:W469))))</f>
        <v>0.73270219719519225</v>
      </c>
      <c r="O1470" s="118">
        <v>0.44424811885113347</v>
      </c>
      <c r="P1470" s="118">
        <v>-0.32023815110766074</v>
      </c>
      <c r="Q1470" s="118">
        <v>1.3137219766373449</v>
      </c>
      <c r="R1470" s="118">
        <v>-0.44472297128649546</v>
      </c>
      <c r="S1470" s="118">
        <v>0.9040244954583011</v>
      </c>
      <c r="T1470" s="118">
        <v>1.5954612464230242</v>
      </c>
      <c r="U1470" s="118">
        <v>0.58783143333955223</v>
      </c>
      <c r="V1470" s="118">
        <v>-8.1551014163662949E-2</v>
      </c>
      <c r="W1470" s="43">
        <v>-0.34711314713803487</v>
      </c>
    </row>
    <row r="1471" spans="1:23" ht="19">
      <c r="A1471" s="88">
        <v>469</v>
      </c>
      <c r="B1471" s="118">
        <v>0.44360023810518645</v>
      </c>
      <c r="C1471" s="118">
        <v>0.96979231279042155</v>
      </c>
      <c r="D1471" s="118">
        <v>0.85115854045628669</v>
      </c>
      <c r="E1471" s="118">
        <v>0.69690238653705783</v>
      </c>
      <c r="F1471" s="118">
        <v>0.7862148783056484</v>
      </c>
      <c r="G1471" s="118">
        <v>0.10487961287919179</v>
      </c>
      <c r="H1471" s="118">
        <v>0.45531881883251701</v>
      </c>
      <c r="I1471" s="118">
        <v>0.3507325564067505</v>
      </c>
      <c r="J1471" s="118">
        <v>0.16979917771703712</v>
      </c>
      <c r="K1471" s="51">
        <v>0.98253542535995386</v>
      </c>
      <c r="M1471" s="44">
        <v>469</v>
      </c>
      <c r="N1471" s="118" cm="1">
        <f t="array" ref="N1471:W1471">(TRANSPOSE(MMULT(幕後結果!$AB$37:$AK$46, TRANSPOSE(N470:W470))))</f>
        <v>-0.83951288260304113</v>
      </c>
      <c r="O1471" s="118">
        <v>-5.493252049841648E-2</v>
      </c>
      <c r="P1471" s="118">
        <v>0.12234719747213321</v>
      </c>
      <c r="Q1471" s="118">
        <v>1.9010306980717657</v>
      </c>
      <c r="R1471" s="118">
        <v>0.47152820878480317</v>
      </c>
      <c r="S1471" s="118">
        <v>0.10215007600125192</v>
      </c>
      <c r="T1471" s="118">
        <v>1.4429132306714931</v>
      </c>
      <c r="U1471" s="118">
        <v>0.13961939271382456</v>
      </c>
      <c r="V1471" s="118">
        <v>2.3284028855147385</v>
      </c>
      <c r="W1471" s="43">
        <v>1.9627347390614824</v>
      </c>
    </row>
    <row r="1472" spans="1:23" ht="19">
      <c r="A1472" s="88">
        <v>470</v>
      </c>
      <c r="B1472" s="118">
        <v>2.7031251906393994E-2</v>
      </c>
      <c r="C1472" s="118">
        <v>7.3022364493618763E-2</v>
      </c>
      <c r="D1472" s="118">
        <v>0.81781595859651679</v>
      </c>
      <c r="E1472" s="118">
        <v>0.64296671673141792</v>
      </c>
      <c r="F1472" s="118">
        <v>0.18618703275762094</v>
      </c>
      <c r="G1472" s="118">
        <v>0.73670835296652148</v>
      </c>
      <c r="H1472" s="118">
        <v>0.11064667864910938</v>
      </c>
      <c r="I1472" s="118">
        <v>0.1206744849367658</v>
      </c>
      <c r="J1472" s="118">
        <v>0.10161225831754583</v>
      </c>
      <c r="K1472" s="51">
        <v>0.61953661451188324</v>
      </c>
      <c r="M1472" s="44">
        <v>470</v>
      </c>
      <c r="N1472" s="118" cm="1">
        <f t="array" ref="N1472:W1472">(TRANSPOSE(MMULT(幕後結果!$AB$37:$AK$46, TRANSPOSE(N471:W471))))</f>
        <v>1.5745860285642743</v>
      </c>
      <c r="O1472" s="118">
        <v>0.27179578524087267</v>
      </c>
      <c r="P1472" s="118">
        <v>1.2301686686220079</v>
      </c>
      <c r="Q1472" s="118">
        <v>0.74408459871110577</v>
      </c>
      <c r="R1472" s="118">
        <v>0.93837026953949088</v>
      </c>
      <c r="S1472" s="118">
        <v>1.2876712275814874</v>
      </c>
      <c r="T1472" s="118">
        <v>2.1706284409207957</v>
      </c>
      <c r="U1472" s="118">
        <v>0.60119518790024284</v>
      </c>
      <c r="V1472" s="118">
        <v>1.5403468597775756</v>
      </c>
      <c r="W1472" s="43">
        <v>1.4263502354599449</v>
      </c>
    </row>
    <row r="1473" spans="1:23" ht="19">
      <c r="A1473" s="88">
        <v>471</v>
      </c>
      <c r="B1473" s="118">
        <v>0.31438745828469972</v>
      </c>
      <c r="C1473" s="118">
        <v>0.71834410513677605</v>
      </c>
      <c r="D1473" s="118">
        <v>0.64160206185294122</v>
      </c>
      <c r="E1473" s="118">
        <v>7.4114160650450289E-2</v>
      </c>
      <c r="F1473" s="118">
        <v>0.9668825905661369</v>
      </c>
      <c r="G1473" s="118">
        <v>0.76120176724953748</v>
      </c>
      <c r="H1473" s="118">
        <v>0.90566045678072071</v>
      </c>
      <c r="I1473" s="118">
        <v>0.84150600708773293</v>
      </c>
      <c r="J1473" s="118">
        <v>0.75332103548873763</v>
      </c>
      <c r="K1473" s="51">
        <v>0.35819986718745955</v>
      </c>
      <c r="M1473" s="44">
        <v>471</v>
      </c>
      <c r="N1473" s="118" cm="1">
        <f t="array" ref="N1473:W1473">(TRANSPOSE(MMULT(幕後結果!$AB$37:$AK$46, TRANSPOSE(N472:W472))))</f>
        <v>0.58766328581947225</v>
      </c>
      <c r="O1473" s="118">
        <v>-0.5316983731746513</v>
      </c>
      <c r="P1473" s="118">
        <v>0.79577328248130286</v>
      </c>
      <c r="Q1473" s="118">
        <v>-0.59100079276017592</v>
      </c>
      <c r="R1473" s="118">
        <v>0.17328386691981831</v>
      </c>
      <c r="S1473" s="118">
        <v>-0.53238520732225725</v>
      </c>
      <c r="T1473" s="118">
        <v>-0.28466702371424762</v>
      </c>
      <c r="U1473" s="118">
        <v>-1.6117655214546882</v>
      </c>
      <c r="V1473" s="118">
        <v>-1.6037745268955128</v>
      </c>
      <c r="W1473" s="43">
        <v>-0.55578094470166906</v>
      </c>
    </row>
    <row r="1474" spans="1:23" ht="19">
      <c r="A1474" s="88">
        <v>472</v>
      </c>
      <c r="B1474" s="118">
        <v>0.88059336705383018</v>
      </c>
      <c r="C1474" s="118">
        <v>4.0175389131742234E-2</v>
      </c>
      <c r="D1474" s="118">
        <v>0.17613394665767546</v>
      </c>
      <c r="E1474" s="118">
        <v>5.6816642708649168E-2</v>
      </c>
      <c r="F1474" s="118">
        <v>0.78336554065036923</v>
      </c>
      <c r="G1474" s="118">
        <v>0.80025763619402768</v>
      </c>
      <c r="H1474" s="118">
        <v>0.89932092170068323</v>
      </c>
      <c r="I1474" s="118">
        <v>0.22150615250472083</v>
      </c>
      <c r="J1474" s="118">
        <v>0.31111696128398014</v>
      </c>
      <c r="K1474" s="51">
        <v>0.32450256912771969</v>
      </c>
      <c r="M1474" s="44">
        <v>472</v>
      </c>
      <c r="N1474" s="118" cm="1">
        <f t="array" ref="N1474:W1474">(TRANSPOSE(MMULT(幕後結果!$AB$37:$AK$46, TRANSPOSE(N473:W473))))</f>
        <v>-1.1039730083462309</v>
      </c>
      <c r="O1474" s="118">
        <v>-0.63045543702678886</v>
      </c>
      <c r="P1474" s="118">
        <v>1.2659134917164536</v>
      </c>
      <c r="Q1474" s="118">
        <v>-0.37748668826901199</v>
      </c>
      <c r="R1474" s="118">
        <v>1.8249593837559297</v>
      </c>
      <c r="S1474" s="118">
        <v>-1.4697393907714171</v>
      </c>
      <c r="T1474" s="118">
        <v>0.65089808088435741</v>
      </c>
      <c r="U1474" s="118">
        <v>0.70553170226451911</v>
      </c>
      <c r="V1474" s="118">
        <v>1.6869259515413979</v>
      </c>
      <c r="W1474" s="43">
        <v>2.004774229138385</v>
      </c>
    </row>
    <row r="1475" spans="1:23" ht="19">
      <c r="A1475" s="88">
        <v>473</v>
      </c>
      <c r="B1475" s="118">
        <v>0.77441559747936939</v>
      </c>
      <c r="C1475" s="118">
        <v>0.79662022501727581</v>
      </c>
      <c r="D1475" s="118">
        <v>6.4385081801647148E-2</v>
      </c>
      <c r="E1475" s="118">
        <v>0.68021997062807693</v>
      </c>
      <c r="F1475" s="118">
        <v>0.96155867559675468</v>
      </c>
      <c r="G1475" s="118">
        <v>0.23960213905663164</v>
      </c>
      <c r="H1475" s="118">
        <v>0.55925103116812513</v>
      </c>
      <c r="I1475" s="118">
        <v>0.86281473996121516</v>
      </c>
      <c r="J1475" s="118">
        <v>0.85728876987573432</v>
      </c>
      <c r="K1475" s="51">
        <v>0.97119671980622568</v>
      </c>
      <c r="M1475" s="44">
        <v>473</v>
      </c>
      <c r="N1475" s="118" cm="1">
        <f t="array" ref="N1475:W1475">(TRANSPOSE(MMULT(幕後結果!$AB$37:$AK$46, TRANSPOSE(N474:W474))))</f>
        <v>1.2201858369032945</v>
      </c>
      <c r="O1475" s="118">
        <v>-0.78825502839424044</v>
      </c>
      <c r="P1475" s="118">
        <v>-1.8795866242325127E-2</v>
      </c>
      <c r="Q1475" s="118">
        <v>0.28155346510493429</v>
      </c>
      <c r="R1475" s="118">
        <v>-0.2736315208277173</v>
      </c>
      <c r="S1475" s="118">
        <v>0.53673972197406372</v>
      </c>
      <c r="T1475" s="118">
        <v>1.2379231597337421</v>
      </c>
      <c r="U1475" s="118">
        <v>-1.1522515999266831</v>
      </c>
      <c r="V1475" s="118">
        <v>-0.18215172316455031</v>
      </c>
      <c r="W1475" s="43">
        <v>0.59679392216869009</v>
      </c>
    </row>
    <row r="1476" spans="1:23" ht="19">
      <c r="A1476" s="88">
        <v>474</v>
      </c>
      <c r="B1476" s="118">
        <v>0.78946026129707403</v>
      </c>
      <c r="C1476" s="118">
        <v>0.92779468079937177</v>
      </c>
      <c r="D1476" s="118">
        <v>0.64865074874415729</v>
      </c>
      <c r="E1476" s="118">
        <v>0.90591150946273391</v>
      </c>
      <c r="F1476" s="118">
        <v>0.21216501341336591</v>
      </c>
      <c r="G1476" s="118">
        <v>0.40415282353688053</v>
      </c>
      <c r="H1476" s="118">
        <v>0.74296412613629514</v>
      </c>
      <c r="I1476" s="118">
        <v>0.34856136571864549</v>
      </c>
      <c r="J1476" s="118">
        <v>0.52368413203779829</v>
      </c>
      <c r="K1476" s="51">
        <v>0.27074207368424674</v>
      </c>
      <c r="M1476" s="44">
        <v>474</v>
      </c>
      <c r="N1476" s="118" cm="1">
        <f t="array" ref="N1476:W1476">(TRANSPOSE(MMULT(幕後結果!$AB$37:$AK$46, TRANSPOSE(N475:W475))))</f>
        <v>0.21805344359260403</v>
      </c>
      <c r="O1476" s="118">
        <v>-0.71766637838967917</v>
      </c>
      <c r="P1476" s="118">
        <v>0.78540920030313721</v>
      </c>
      <c r="Q1476" s="118">
        <v>0.48909803373044092</v>
      </c>
      <c r="R1476" s="118">
        <v>0.23122029771054045</v>
      </c>
      <c r="S1476" s="118">
        <v>-0.12939096010581383</v>
      </c>
      <c r="T1476" s="118">
        <v>0.88652067370062027</v>
      </c>
      <c r="U1476" s="118">
        <v>0.64220978276931828</v>
      </c>
      <c r="V1476" s="118">
        <v>1.2338784580693001</v>
      </c>
      <c r="W1476" s="43">
        <v>0.69821357538037476</v>
      </c>
    </row>
    <row r="1477" spans="1:23" ht="19">
      <c r="A1477" s="88">
        <v>475</v>
      </c>
      <c r="B1477" s="118">
        <v>0.72087669040135327</v>
      </c>
      <c r="C1477" s="118">
        <v>0.53415121405267429</v>
      </c>
      <c r="D1477" s="118">
        <v>0.69786044234423383</v>
      </c>
      <c r="E1477" s="118">
        <v>5.964661409553651E-3</v>
      </c>
      <c r="F1477" s="118">
        <v>0.31168950869609136</v>
      </c>
      <c r="G1477" s="118">
        <v>0.64843676111012138</v>
      </c>
      <c r="H1477" s="118">
        <v>0.42117919384058133</v>
      </c>
      <c r="I1477" s="118">
        <v>0.97441614404185684</v>
      </c>
      <c r="J1477" s="118">
        <v>0.70598348868895267</v>
      </c>
      <c r="K1477" s="51">
        <v>0.33307260414957551</v>
      </c>
      <c r="M1477" s="44">
        <v>475</v>
      </c>
      <c r="N1477" s="118" cm="1">
        <f t="array" ref="N1477:W1477">(TRANSPOSE(MMULT(幕後結果!$AB$37:$AK$46, TRANSPOSE(N476:W476))))</f>
        <v>-0.53445791765843187</v>
      </c>
      <c r="O1477" s="118">
        <v>-3.8775163235292551E-2</v>
      </c>
      <c r="P1477" s="118">
        <v>0.31705476496861457</v>
      </c>
      <c r="Q1477" s="118">
        <v>1.3688219329066555</v>
      </c>
      <c r="R1477" s="118">
        <v>-0.31173943336828586</v>
      </c>
      <c r="S1477" s="118">
        <v>0.36170546925695679</v>
      </c>
      <c r="T1477" s="118">
        <v>-0.29636560789713473</v>
      </c>
      <c r="U1477" s="118">
        <v>0.47596650910121052</v>
      </c>
      <c r="V1477" s="118">
        <v>6.1939458359746458E-2</v>
      </c>
      <c r="W1477" s="43">
        <v>0.90643922404210064</v>
      </c>
    </row>
    <row r="1478" spans="1:23" ht="19">
      <c r="A1478" s="88">
        <v>476</v>
      </c>
      <c r="B1478" s="118">
        <v>0.81219082850784141</v>
      </c>
      <c r="C1478" s="118">
        <v>0.82723016192170773</v>
      </c>
      <c r="D1478" s="118">
        <v>0.69975479584033784</v>
      </c>
      <c r="E1478" s="118">
        <v>0.14414005412591813</v>
      </c>
      <c r="F1478" s="118">
        <v>0.66804919833777321</v>
      </c>
      <c r="G1478" s="118">
        <v>0.8845689934035128</v>
      </c>
      <c r="H1478" s="118">
        <v>0.69659771806381232</v>
      </c>
      <c r="I1478" s="118">
        <v>0.3746182875166415</v>
      </c>
      <c r="J1478" s="118">
        <v>0.65320955814745663</v>
      </c>
      <c r="K1478" s="51">
        <v>0.63497579123947179</v>
      </c>
      <c r="M1478" s="44">
        <v>476</v>
      </c>
      <c r="N1478" s="118" cm="1">
        <f t="array" ref="N1478:W1478">(TRANSPOSE(MMULT(幕後結果!$AB$37:$AK$46, TRANSPOSE(N477:W477))))</f>
        <v>0.41609143236178109</v>
      </c>
      <c r="O1478" s="118">
        <v>-0.52929555073979806</v>
      </c>
      <c r="P1478" s="118">
        <v>1.7979674075009675</v>
      </c>
      <c r="Q1478" s="118">
        <v>0.98098445576557802</v>
      </c>
      <c r="R1478" s="118">
        <v>-0.61888387806457057</v>
      </c>
      <c r="S1478" s="118">
        <v>0.90043020032989141</v>
      </c>
      <c r="T1478" s="118">
        <v>1.1813757417922417</v>
      </c>
      <c r="U1478" s="118">
        <v>-2.3451911300422155</v>
      </c>
      <c r="V1478" s="118">
        <v>5.2059615148939198E-2</v>
      </c>
      <c r="W1478" s="43">
        <v>0.39438560416903001</v>
      </c>
    </row>
    <row r="1479" spans="1:23" ht="19">
      <c r="A1479" s="88">
        <v>477</v>
      </c>
      <c r="B1479" s="118">
        <v>0.41334953508892269</v>
      </c>
      <c r="C1479" s="118">
        <v>0.43381467407748864</v>
      </c>
      <c r="D1479" s="118">
        <v>0.56138442475238337</v>
      </c>
      <c r="E1479" s="118">
        <v>0.41484606022091142</v>
      </c>
      <c r="F1479" s="118">
        <v>0.62688571954195971</v>
      </c>
      <c r="G1479" s="118">
        <v>0.81750303702262284</v>
      </c>
      <c r="H1479" s="118">
        <v>5.5584100883483201E-2</v>
      </c>
      <c r="I1479" s="118">
        <v>0.65481572117350662</v>
      </c>
      <c r="J1479" s="118">
        <v>0.56072881108342543</v>
      </c>
      <c r="K1479" s="51">
        <v>0.11584789384435368</v>
      </c>
      <c r="M1479" s="44">
        <v>477</v>
      </c>
      <c r="N1479" s="118" cm="1">
        <f t="array" ref="N1479:W1479">(TRANSPOSE(MMULT(幕後結果!$AB$37:$AK$46, TRANSPOSE(N478:W478))))</f>
        <v>0.72808334423877386</v>
      </c>
      <c r="O1479" s="118">
        <v>-0.6788121375486118</v>
      </c>
      <c r="P1479" s="118">
        <v>8.7494088273750187E-2</v>
      </c>
      <c r="Q1479" s="118">
        <v>0.48808311014603045</v>
      </c>
      <c r="R1479" s="118">
        <v>-0.48213282511599737</v>
      </c>
      <c r="S1479" s="118">
        <v>-1.2971328204378252</v>
      </c>
      <c r="T1479" s="118">
        <v>-1.8318348803729965</v>
      </c>
      <c r="U1479" s="118">
        <v>-1.6702355823886752</v>
      </c>
      <c r="V1479" s="118">
        <v>-1.674489472733367</v>
      </c>
      <c r="W1479" s="43">
        <v>-0.9004026216616654</v>
      </c>
    </row>
    <row r="1480" spans="1:23" ht="19">
      <c r="A1480" s="88">
        <v>478</v>
      </c>
      <c r="B1480" s="118">
        <v>0.76510849764799338</v>
      </c>
      <c r="C1480" s="118">
        <v>0.1569271935566332</v>
      </c>
      <c r="D1480" s="118">
        <v>0.74815497909359108</v>
      </c>
      <c r="E1480" s="118">
        <v>0.1562807062869922</v>
      </c>
      <c r="F1480" s="118">
        <v>0.12536645205316788</v>
      </c>
      <c r="G1480" s="118">
        <v>0.23115614098287041</v>
      </c>
      <c r="H1480" s="118">
        <v>0.95937019794281375</v>
      </c>
      <c r="I1480" s="118">
        <v>0.77109230090719083</v>
      </c>
      <c r="J1480" s="118">
        <v>0.57306795781028752</v>
      </c>
      <c r="K1480" s="51">
        <v>0.27921236571944852</v>
      </c>
      <c r="M1480" s="44">
        <v>478</v>
      </c>
      <c r="N1480" s="118" cm="1">
        <f t="array" ref="N1480:W1480">(TRANSPOSE(MMULT(幕後結果!$AB$37:$AK$46, TRANSPOSE(N479:W479))))</f>
        <v>0.56857943638943975</v>
      </c>
      <c r="O1480" s="118">
        <v>0.62597189734534031</v>
      </c>
      <c r="P1480" s="118">
        <v>0.23286796384866931</v>
      </c>
      <c r="Q1480" s="118">
        <v>0.47270766820743376</v>
      </c>
      <c r="R1480" s="118">
        <v>-6.7816473845833197E-2</v>
      </c>
      <c r="S1480" s="118">
        <v>0.19560137166329714</v>
      </c>
      <c r="T1480" s="118">
        <v>0.38356385758143241</v>
      </c>
      <c r="U1480" s="118">
        <v>-1.859084397112637E-2</v>
      </c>
      <c r="V1480" s="118">
        <v>0.62257471908937345</v>
      </c>
      <c r="W1480" s="43">
        <v>-9.3301034703472674E-2</v>
      </c>
    </row>
    <row r="1481" spans="1:23" ht="19">
      <c r="A1481" s="88">
        <v>479</v>
      </c>
      <c r="B1481" s="118">
        <v>0.89340274633463634</v>
      </c>
      <c r="C1481" s="118">
        <v>0.96569010108512354</v>
      </c>
      <c r="D1481" s="118">
        <v>0.19884486270049528</v>
      </c>
      <c r="E1481" s="118">
        <v>0.79025104096520993</v>
      </c>
      <c r="F1481" s="118">
        <v>0.83602365603106521</v>
      </c>
      <c r="G1481" s="118">
        <v>0.50065983600910391</v>
      </c>
      <c r="H1481" s="118">
        <v>0.19267509438497132</v>
      </c>
      <c r="I1481" s="118">
        <v>0.3714783732904603</v>
      </c>
      <c r="J1481" s="118">
        <v>0.2641874334641936</v>
      </c>
      <c r="K1481" s="51">
        <v>0.55224823472948059</v>
      </c>
      <c r="M1481" s="44">
        <v>479</v>
      </c>
      <c r="N1481" s="118" cm="1">
        <f t="array" ref="N1481:W1481">(TRANSPOSE(MMULT(幕後結果!$AB$37:$AK$46, TRANSPOSE(N480:W480))))</f>
        <v>-0.5802000273321859</v>
      </c>
      <c r="O1481" s="118">
        <v>1.3914938069784046</v>
      </c>
      <c r="P1481" s="118">
        <v>-1.4594580481870436</v>
      </c>
      <c r="Q1481" s="118">
        <v>-0.42147321650889802</v>
      </c>
      <c r="R1481" s="118">
        <v>-0.62856740326174798</v>
      </c>
      <c r="S1481" s="118">
        <v>-0.53107179641716318</v>
      </c>
      <c r="T1481" s="118">
        <v>-0.58605171530028755</v>
      </c>
      <c r="U1481" s="118">
        <v>0.72306570583948282</v>
      </c>
      <c r="V1481" s="118">
        <v>-0.66376285714038252</v>
      </c>
      <c r="W1481" s="43">
        <v>-1.3441507040007235</v>
      </c>
    </row>
    <row r="1482" spans="1:23" ht="19">
      <c r="A1482" s="88">
        <v>480</v>
      </c>
      <c r="B1482" s="118">
        <v>0.67536046576962172</v>
      </c>
      <c r="C1482" s="118">
        <v>0.55702761142262158</v>
      </c>
      <c r="D1482" s="118">
        <v>0.88608661435636393</v>
      </c>
      <c r="E1482" s="118">
        <v>0.87276312238688902</v>
      </c>
      <c r="F1482" s="118">
        <v>0.10905394980641181</v>
      </c>
      <c r="G1482" s="118">
        <v>0.8524821313606461</v>
      </c>
      <c r="H1482" s="118">
        <v>0.42939197125934303</v>
      </c>
      <c r="I1482" s="118">
        <v>0.90355723511753161</v>
      </c>
      <c r="J1482" s="118">
        <v>0.55171509780161609</v>
      </c>
      <c r="K1482" s="51">
        <v>0.31262626116327974</v>
      </c>
      <c r="M1482" s="44">
        <v>480</v>
      </c>
      <c r="N1482" s="118" cm="1">
        <f t="array" ref="N1482:W1482">(TRANSPOSE(MMULT(幕後結果!$AB$37:$AK$46, TRANSPOSE(N481:W481))))</f>
        <v>-1.410794222124661</v>
      </c>
      <c r="O1482" s="118">
        <v>0.20124639385105075</v>
      </c>
      <c r="P1482" s="118">
        <v>-0.39889790336103181</v>
      </c>
      <c r="Q1482" s="118">
        <v>-2.5563643257745343</v>
      </c>
      <c r="R1482" s="118">
        <v>-9.4373774467439997E-3</v>
      </c>
      <c r="S1482" s="118">
        <v>-1.8689770808117068E-2</v>
      </c>
      <c r="T1482" s="118">
        <v>-0.65349201702163673</v>
      </c>
      <c r="U1482" s="118">
        <v>-0.93039185270923719</v>
      </c>
      <c r="V1482" s="118">
        <v>-1.5018128691705777</v>
      </c>
      <c r="W1482" s="43">
        <v>-2.5876501915605212</v>
      </c>
    </row>
    <row r="1483" spans="1:23" ht="19">
      <c r="A1483" s="88">
        <v>481</v>
      </c>
      <c r="B1483" s="118">
        <v>0.67418511656451674</v>
      </c>
      <c r="C1483" s="118">
        <v>0.57924317349904708</v>
      </c>
      <c r="D1483" s="118">
        <v>0.96640525493646456</v>
      </c>
      <c r="E1483" s="118">
        <v>0.46327511534557853</v>
      </c>
      <c r="F1483" s="118">
        <v>0.14367012264963619</v>
      </c>
      <c r="G1483" s="118">
        <v>0.69835116086328686</v>
      </c>
      <c r="H1483" s="118">
        <v>0.58800819705967533</v>
      </c>
      <c r="I1483" s="118">
        <v>5.0651726216990101E-2</v>
      </c>
      <c r="J1483" s="118">
        <v>0.17723267215955274</v>
      </c>
      <c r="K1483" s="51">
        <v>0.49242751491299774</v>
      </c>
      <c r="M1483" s="44">
        <v>481</v>
      </c>
      <c r="N1483" s="118" cm="1">
        <f t="array" ref="N1483:W1483">(TRANSPOSE(MMULT(幕後結果!$AB$37:$AK$46, TRANSPOSE(N482:W482))))</f>
        <v>1.6861569800597127</v>
      </c>
      <c r="O1483" s="118">
        <v>-0.41421521057449362</v>
      </c>
      <c r="P1483" s="118">
        <v>0.52178139804147372</v>
      </c>
      <c r="Q1483" s="118">
        <v>-0.19865593379120688</v>
      </c>
      <c r="R1483" s="118">
        <v>-0.17461844548622024</v>
      </c>
      <c r="S1483" s="118">
        <v>2.4985734172126003E-2</v>
      </c>
      <c r="T1483" s="118">
        <v>0.81263965505370983</v>
      </c>
      <c r="U1483" s="118">
        <v>1.6992997874035671</v>
      </c>
      <c r="V1483" s="118">
        <v>1.4883413622979438</v>
      </c>
      <c r="W1483" s="43">
        <v>1.5728831485275632</v>
      </c>
    </row>
    <row r="1484" spans="1:23" ht="19">
      <c r="A1484" s="88">
        <v>482</v>
      </c>
      <c r="B1484" s="118">
        <v>0.95540944763376112</v>
      </c>
      <c r="C1484" s="118">
        <v>4.8253305243070921E-2</v>
      </c>
      <c r="D1484" s="118">
        <v>0.94481866841558282</v>
      </c>
      <c r="E1484" s="118">
        <v>0.85304425081457702</v>
      </c>
      <c r="F1484" s="118">
        <v>0.79871910900462773</v>
      </c>
      <c r="G1484" s="118">
        <v>0.36526212863222574</v>
      </c>
      <c r="H1484" s="118">
        <v>0.20678765636075158</v>
      </c>
      <c r="I1484" s="118">
        <v>0.81577449154104054</v>
      </c>
      <c r="J1484" s="118">
        <v>0.61044825532951408</v>
      </c>
      <c r="K1484" s="51">
        <v>0.51795562889108582</v>
      </c>
      <c r="M1484" s="44">
        <v>482</v>
      </c>
      <c r="N1484" s="118" cm="1">
        <f t="array" ref="N1484:W1484">(TRANSPOSE(MMULT(幕後結果!$AB$37:$AK$46, TRANSPOSE(N483:W483))))</f>
        <v>-0.48204676479425212</v>
      </c>
      <c r="O1484" s="118">
        <v>0.33482207892927984</v>
      </c>
      <c r="P1484" s="118">
        <v>0.93903362676714963</v>
      </c>
      <c r="Q1484" s="118">
        <v>8.5657448862763552E-2</v>
      </c>
      <c r="R1484" s="118">
        <v>1.255585616580166</v>
      </c>
      <c r="S1484" s="118">
        <v>0.75839037378589047</v>
      </c>
      <c r="T1484" s="118">
        <v>-1.0525114563841247</v>
      </c>
      <c r="U1484" s="118">
        <v>1.0596418535001897</v>
      </c>
      <c r="V1484" s="118">
        <v>-1.1734397368696006</v>
      </c>
      <c r="W1484" s="43">
        <v>1.5266857271510075</v>
      </c>
    </row>
    <row r="1485" spans="1:23" ht="19">
      <c r="A1485" s="88">
        <v>483</v>
      </c>
      <c r="B1485" s="118">
        <v>0.49867373762636147</v>
      </c>
      <c r="C1485" s="118">
        <v>0.7993262225546498</v>
      </c>
      <c r="D1485" s="118">
        <v>0.23781313717304675</v>
      </c>
      <c r="E1485" s="118">
        <v>0.30198075956997483</v>
      </c>
      <c r="F1485" s="118">
        <v>0.89175928478261568</v>
      </c>
      <c r="G1485" s="118">
        <v>0.28999418229711615</v>
      </c>
      <c r="H1485" s="118">
        <v>0.23607066304766455</v>
      </c>
      <c r="I1485" s="118">
        <v>0.78396629871885737</v>
      </c>
      <c r="J1485" s="118">
        <v>0.86236343353241951</v>
      </c>
      <c r="K1485" s="51">
        <v>0.22384249631523456</v>
      </c>
      <c r="M1485" s="44">
        <v>483</v>
      </c>
      <c r="N1485" s="118" cm="1">
        <f t="array" ref="N1485:W1485">(TRANSPOSE(MMULT(幕後結果!$AB$37:$AK$46, TRANSPOSE(N484:W484))))</f>
        <v>0.61268337581866572</v>
      </c>
      <c r="O1485" s="118">
        <v>-0.60999926676498151</v>
      </c>
      <c r="P1485" s="118">
        <v>-1.872787234685938</v>
      </c>
      <c r="Q1485" s="118">
        <v>-1.0803442285717539</v>
      </c>
      <c r="R1485" s="118">
        <v>0.1706683603884343</v>
      </c>
      <c r="S1485" s="118">
        <v>0.25636761386033191</v>
      </c>
      <c r="T1485" s="118">
        <v>-0.33978672732631576</v>
      </c>
      <c r="U1485" s="118">
        <v>-1.6403372277684003</v>
      </c>
      <c r="V1485" s="118">
        <v>-1.3096904689945013</v>
      </c>
      <c r="W1485" s="43">
        <v>-1.0345731681493424</v>
      </c>
    </row>
    <row r="1486" spans="1:23" ht="19">
      <c r="A1486" s="88">
        <v>484</v>
      </c>
      <c r="B1486" s="118">
        <v>0.69171587441958948</v>
      </c>
      <c r="C1486" s="118">
        <v>0.96285206776790488</v>
      </c>
      <c r="D1486" s="118">
        <v>0.17336283799511754</v>
      </c>
      <c r="E1486" s="118">
        <v>0.42886017614057814</v>
      </c>
      <c r="F1486" s="118">
        <v>0.2014043298993462</v>
      </c>
      <c r="G1486" s="118">
        <v>0.59488642993672802</v>
      </c>
      <c r="H1486" s="118">
        <v>0.39880010777178065</v>
      </c>
      <c r="I1486" s="118">
        <v>0.23277144859115051</v>
      </c>
      <c r="J1486" s="118">
        <v>0.50911176310357642</v>
      </c>
      <c r="K1486" s="51">
        <v>0.36368826007381583</v>
      </c>
      <c r="M1486" s="44">
        <v>484</v>
      </c>
      <c r="N1486" s="118" cm="1">
        <f t="array" ref="N1486:W1486">(TRANSPOSE(MMULT(幕後結果!$AB$37:$AK$46, TRANSPOSE(N485:W485))))</f>
        <v>0.28700898627693433</v>
      </c>
      <c r="O1486" s="118">
        <v>0.10595756414946571</v>
      </c>
      <c r="P1486" s="118">
        <v>-0.21579960549133986</v>
      </c>
      <c r="Q1486" s="118">
        <v>-1.4293047597783497</v>
      </c>
      <c r="R1486" s="118">
        <v>-0.58412394227237352</v>
      </c>
      <c r="S1486" s="118">
        <v>-0.98505107717410778</v>
      </c>
      <c r="T1486" s="118">
        <v>0.5887554632114107</v>
      </c>
      <c r="U1486" s="118">
        <v>-0.20526733792372959</v>
      </c>
      <c r="V1486" s="118">
        <v>-0.58672284791972829</v>
      </c>
      <c r="W1486" s="43">
        <v>-1.1034551426524466</v>
      </c>
    </row>
    <row r="1487" spans="1:23" ht="19">
      <c r="A1487" s="88">
        <v>485</v>
      </c>
      <c r="B1487" s="118">
        <v>9.8393878888829889E-2</v>
      </c>
      <c r="C1487" s="118">
        <v>0.35465104249935475</v>
      </c>
      <c r="D1487" s="118">
        <v>0.49619388478854698</v>
      </c>
      <c r="E1487" s="118">
        <v>0.39681072088086955</v>
      </c>
      <c r="F1487" s="118">
        <v>0.93609769017318101</v>
      </c>
      <c r="G1487" s="118">
        <v>0.78698383683681294</v>
      </c>
      <c r="H1487" s="118">
        <v>0.35985484475793394</v>
      </c>
      <c r="I1487" s="118">
        <v>0.81549814376898633</v>
      </c>
      <c r="J1487" s="118">
        <v>0.23929331709175705</v>
      </c>
      <c r="K1487" s="51">
        <v>0.13054458030928684</v>
      </c>
      <c r="M1487" s="44">
        <v>485</v>
      </c>
      <c r="N1487" s="118" cm="1">
        <f t="array" ref="N1487:W1487">(TRANSPOSE(MMULT(幕後結果!$AB$37:$AK$46, TRANSPOSE(N486:W486))))</f>
        <v>1.0267732380168006</v>
      </c>
      <c r="O1487" s="118">
        <v>-0.20953484573954662</v>
      </c>
      <c r="P1487" s="118">
        <v>-0.7842392280538294</v>
      </c>
      <c r="Q1487" s="118">
        <v>1.9173609730110521</v>
      </c>
      <c r="R1487" s="118">
        <v>0.33971145141613396</v>
      </c>
      <c r="S1487" s="118">
        <v>0.44917280628893597</v>
      </c>
      <c r="T1487" s="118">
        <v>1.3634214036321946</v>
      </c>
      <c r="U1487" s="118">
        <v>1.0673244996892173</v>
      </c>
      <c r="V1487" s="118">
        <v>1.0491943814127505</v>
      </c>
      <c r="W1487" s="43">
        <v>-0.57492036817221603</v>
      </c>
    </row>
    <row r="1488" spans="1:23" ht="19">
      <c r="A1488" s="88">
        <v>486</v>
      </c>
      <c r="B1488" s="118">
        <v>0.68580979260515029</v>
      </c>
      <c r="C1488" s="118">
        <v>0.60358565314931889</v>
      </c>
      <c r="D1488" s="118">
        <v>0.50052070904026036</v>
      </c>
      <c r="E1488" s="118">
        <v>0.44556785227226414</v>
      </c>
      <c r="F1488" s="118">
        <v>0.25507976436397106</v>
      </c>
      <c r="G1488" s="118">
        <v>0.19373439782148938</v>
      </c>
      <c r="H1488" s="118">
        <v>0.15337022055890848</v>
      </c>
      <c r="I1488" s="118">
        <v>0.16782155769786411</v>
      </c>
      <c r="J1488" s="118">
        <v>0.42868609137729785</v>
      </c>
      <c r="K1488" s="51">
        <v>0.13970651036945481</v>
      </c>
      <c r="M1488" s="44">
        <v>486</v>
      </c>
      <c r="N1488" s="118" cm="1">
        <f t="array" ref="N1488:W1488">(TRANSPOSE(MMULT(幕後結果!$AB$37:$AK$46, TRANSPOSE(N487:W487))))</f>
        <v>0.75221038211915936</v>
      </c>
      <c r="O1488" s="118">
        <v>-0.95613616597202911</v>
      </c>
      <c r="P1488" s="118">
        <v>-0.85387466772749421</v>
      </c>
      <c r="Q1488" s="118">
        <v>0.24360555534562595</v>
      </c>
      <c r="R1488" s="118">
        <v>0.11405873459831094</v>
      </c>
      <c r="S1488" s="118">
        <v>-0.32017712284119648</v>
      </c>
      <c r="T1488" s="118">
        <v>1.0330773010327683</v>
      </c>
      <c r="U1488" s="118">
        <v>-0.33575085677525301</v>
      </c>
      <c r="V1488" s="118">
        <v>1.035193789489288</v>
      </c>
      <c r="W1488" s="43">
        <v>0.97723429520542404</v>
      </c>
    </row>
    <row r="1489" spans="1:23" ht="19">
      <c r="A1489" s="88">
        <v>487</v>
      </c>
      <c r="B1489" s="118">
        <v>0.4675228863731955</v>
      </c>
      <c r="C1489" s="118">
        <v>0.29531068812003758</v>
      </c>
      <c r="D1489" s="118">
        <v>0.95290359049685347</v>
      </c>
      <c r="E1489" s="118">
        <v>0.15035442316303738</v>
      </c>
      <c r="F1489" s="118">
        <v>0.84619744686035481</v>
      </c>
      <c r="G1489" s="118">
        <v>1.6929221726238231E-2</v>
      </c>
      <c r="H1489" s="118">
        <v>0.15549845047984956</v>
      </c>
      <c r="I1489" s="118">
        <v>0.30190961197983657</v>
      </c>
      <c r="J1489" s="118">
        <v>0.57687380705024682</v>
      </c>
      <c r="K1489" s="51">
        <v>0.7451672151806481</v>
      </c>
      <c r="M1489" s="44">
        <v>487</v>
      </c>
      <c r="N1489" s="118" cm="1">
        <f t="array" ref="N1489:W1489">(TRANSPOSE(MMULT(幕後結果!$AB$37:$AK$46, TRANSPOSE(N488:W488))))</f>
        <v>-0.24903854185305124</v>
      </c>
      <c r="O1489" s="118">
        <v>0.79218056948367732</v>
      </c>
      <c r="P1489" s="118">
        <v>0.24618923811939208</v>
      </c>
      <c r="Q1489" s="118">
        <v>9.0786336157293479E-2</v>
      </c>
      <c r="R1489" s="118">
        <v>0.1279715949531898</v>
      </c>
      <c r="S1489" s="118">
        <v>5.9120754151712272E-2</v>
      </c>
      <c r="T1489" s="118">
        <v>-0.62173183649158981</v>
      </c>
      <c r="U1489" s="118">
        <v>-0.692296496505026</v>
      </c>
      <c r="V1489" s="118">
        <v>-0.88185546014819227</v>
      </c>
      <c r="W1489" s="43">
        <v>0.57543169709411268</v>
      </c>
    </row>
    <row r="1490" spans="1:23" ht="19">
      <c r="A1490" s="88">
        <v>488</v>
      </c>
      <c r="B1490" s="118">
        <v>0.798425979631044</v>
      </c>
      <c r="C1490" s="118">
        <v>0.5251992988270846</v>
      </c>
      <c r="D1490" s="118">
        <v>0.1284069449831664</v>
      </c>
      <c r="E1490" s="118">
        <v>0.23973566228328536</v>
      </c>
      <c r="F1490" s="118">
        <v>0.74708113821906563</v>
      </c>
      <c r="G1490" s="118">
        <v>0.87383133875378816</v>
      </c>
      <c r="H1490" s="118">
        <v>0.680803756391408</v>
      </c>
      <c r="I1490" s="118">
        <v>0.6952278747918148</v>
      </c>
      <c r="J1490" s="118">
        <v>0.5691396213773412</v>
      </c>
      <c r="K1490" s="51">
        <v>0.18080662710258788</v>
      </c>
      <c r="M1490" s="44">
        <v>488</v>
      </c>
      <c r="N1490" s="118" cm="1">
        <f t="array" ref="N1490:W1490">(TRANSPOSE(MMULT(幕後結果!$AB$37:$AK$46, TRANSPOSE(N489:W489))))</f>
        <v>-0.26706860779698527</v>
      </c>
      <c r="O1490" s="118">
        <v>-1.6276682993833367</v>
      </c>
      <c r="P1490" s="118">
        <v>0.29760559214547994</v>
      </c>
      <c r="Q1490" s="118">
        <v>0.42191268244558239</v>
      </c>
      <c r="R1490" s="118">
        <v>-0.22066118603864349</v>
      </c>
      <c r="S1490" s="118">
        <v>0.91705700647501853</v>
      </c>
      <c r="T1490" s="118">
        <v>0.97842506965186637</v>
      </c>
      <c r="U1490" s="118">
        <v>0.66752726753192426</v>
      </c>
      <c r="V1490" s="118">
        <v>0.5061110915858873</v>
      </c>
      <c r="W1490" s="43">
        <v>-0.42787032901102717</v>
      </c>
    </row>
    <row r="1491" spans="1:23" ht="19">
      <c r="A1491" s="88">
        <v>489</v>
      </c>
      <c r="B1491" s="118">
        <v>0.316071424935356</v>
      </c>
      <c r="C1491" s="118">
        <v>0.31905324443791683</v>
      </c>
      <c r="D1491" s="118">
        <v>0.10431507817648655</v>
      </c>
      <c r="E1491" s="118">
        <v>0.97189717706666245</v>
      </c>
      <c r="F1491" s="118">
        <v>7.3951606094526667E-3</v>
      </c>
      <c r="G1491" s="118">
        <v>0.80974964360611779</v>
      </c>
      <c r="H1491" s="118">
        <v>5.2778297521100859E-2</v>
      </c>
      <c r="I1491" s="118">
        <v>0.24120700917641025</v>
      </c>
      <c r="J1491" s="118">
        <v>0.18355817848205325</v>
      </c>
      <c r="K1491" s="51">
        <v>2.8700418938672145E-2</v>
      </c>
      <c r="M1491" s="44">
        <v>489</v>
      </c>
      <c r="N1491" s="118" cm="1">
        <f t="array" ref="N1491:W1491">(TRANSPOSE(MMULT(幕後結果!$AB$37:$AK$46, TRANSPOSE(N490:W490))))</f>
        <v>-0.6593659743270065</v>
      </c>
      <c r="O1491" s="118">
        <v>0.65148415285458527</v>
      </c>
      <c r="P1491" s="118">
        <v>1.011178962451928E-2</v>
      </c>
      <c r="Q1491" s="118">
        <v>-1.0426575803473828</v>
      </c>
      <c r="R1491" s="118">
        <v>-1.1572403436583694</v>
      </c>
      <c r="S1491" s="118">
        <v>-0.64898985629897765</v>
      </c>
      <c r="T1491" s="118">
        <v>1.056620768344064</v>
      </c>
      <c r="U1491" s="118">
        <v>-0.46275943558018651</v>
      </c>
      <c r="V1491" s="118">
        <v>-0.97651758356939455</v>
      </c>
      <c r="W1491" s="43">
        <v>-1.293791595671965</v>
      </c>
    </row>
    <row r="1492" spans="1:23" ht="19">
      <c r="A1492" s="88">
        <v>490</v>
      </c>
      <c r="B1492" s="118">
        <v>0.42707532332428166</v>
      </c>
      <c r="C1492" s="118">
        <v>0.72384578728361593</v>
      </c>
      <c r="D1492" s="118">
        <v>0.63597147919441888</v>
      </c>
      <c r="E1492" s="118">
        <v>1.9914534296953335E-2</v>
      </c>
      <c r="F1492" s="118">
        <v>0.16846058046592427</v>
      </c>
      <c r="G1492" s="118">
        <v>0.10228862420206442</v>
      </c>
      <c r="H1492" s="118">
        <v>0.97733011943134773</v>
      </c>
      <c r="I1492" s="118">
        <v>0.50815769927323373</v>
      </c>
      <c r="J1492" s="118">
        <v>0.10513314971181398</v>
      </c>
      <c r="K1492" s="51">
        <v>0.78182621738301128</v>
      </c>
      <c r="M1492" s="44">
        <v>490</v>
      </c>
      <c r="N1492" s="118" cm="1">
        <f t="array" ref="N1492:W1492">(TRANSPOSE(MMULT(幕後結果!$AB$37:$AK$46, TRANSPOSE(N491:W491))))</f>
        <v>0.34404798503470269</v>
      </c>
      <c r="O1492" s="118">
        <v>1.893980989478026</v>
      </c>
      <c r="P1492" s="118">
        <v>-0.42300471985727528</v>
      </c>
      <c r="Q1492" s="118">
        <v>1.1848361005243349</v>
      </c>
      <c r="R1492" s="118">
        <v>1.408112192574942</v>
      </c>
      <c r="S1492" s="118">
        <v>0.66639499552983406</v>
      </c>
      <c r="T1492" s="118">
        <v>1.2134934452539814</v>
      </c>
      <c r="U1492" s="118">
        <v>0.42929039825881898</v>
      </c>
      <c r="V1492" s="118">
        <v>-0.37443504930510163</v>
      </c>
      <c r="W1492" s="43">
        <v>-1.1842007907493315</v>
      </c>
    </row>
    <row r="1493" spans="1:23" ht="19">
      <c r="A1493" s="88">
        <v>491</v>
      </c>
      <c r="B1493" s="118">
        <v>1.1693253048737695E-2</v>
      </c>
      <c r="C1493" s="118">
        <v>0.18916743846456585</v>
      </c>
      <c r="D1493" s="118">
        <v>0.86907670480080013</v>
      </c>
      <c r="E1493" s="118">
        <v>0.47756022470488002</v>
      </c>
      <c r="F1493" s="118">
        <v>0.69254924472261048</v>
      </c>
      <c r="G1493" s="118">
        <v>0.11061059997433276</v>
      </c>
      <c r="H1493" s="118">
        <v>0.55052817700244794</v>
      </c>
      <c r="I1493" s="118">
        <v>0.60417131387588441</v>
      </c>
      <c r="J1493" s="118">
        <v>0.74323222935487854</v>
      </c>
      <c r="K1493" s="51">
        <v>0.50645522148292188</v>
      </c>
      <c r="M1493" s="44">
        <v>491</v>
      </c>
      <c r="N1493" s="118" cm="1">
        <f t="array" ref="N1493:W1493">(TRANSPOSE(MMULT(幕後結果!$AB$37:$AK$46, TRANSPOSE(N492:W492))))</f>
        <v>-0.50870376896112313</v>
      </c>
      <c r="O1493" s="118">
        <v>0.44667391560096065</v>
      </c>
      <c r="P1493" s="118">
        <v>-0.65863462239929338</v>
      </c>
      <c r="Q1493" s="118">
        <v>-2.0048314619338425</v>
      </c>
      <c r="R1493" s="118">
        <v>-0.16538778884102773</v>
      </c>
      <c r="S1493" s="118">
        <v>-1.7630563741261289</v>
      </c>
      <c r="T1493" s="118">
        <v>0.74591193793582056</v>
      </c>
      <c r="U1493" s="118">
        <v>-0.60147768287402026</v>
      </c>
      <c r="V1493" s="118">
        <v>-0.23172117648566234</v>
      </c>
      <c r="W1493" s="43">
        <v>-1.3491548258703068</v>
      </c>
    </row>
    <row r="1494" spans="1:23" ht="19">
      <c r="A1494" s="88">
        <v>492</v>
      </c>
      <c r="B1494" s="118">
        <v>0.45518298154383885</v>
      </c>
      <c r="C1494" s="118">
        <v>0.52061280374884267</v>
      </c>
      <c r="D1494" s="118">
        <v>0.58079423905973515</v>
      </c>
      <c r="E1494" s="118">
        <v>0.97350725209715794</v>
      </c>
      <c r="F1494" s="118">
        <v>0.11072134902582786</v>
      </c>
      <c r="G1494" s="118">
        <v>0.23846602661524763</v>
      </c>
      <c r="H1494" s="118">
        <v>0.97374724583903638</v>
      </c>
      <c r="I1494" s="118">
        <v>0.97567720077389564</v>
      </c>
      <c r="J1494" s="118">
        <v>0.86240876840341385</v>
      </c>
      <c r="K1494" s="51">
        <v>0.8075517572882398</v>
      </c>
      <c r="M1494" s="44">
        <v>492</v>
      </c>
      <c r="N1494" s="118" cm="1">
        <f t="array" ref="N1494:W1494">(TRANSPOSE(MMULT(幕後結果!$AB$37:$AK$46, TRANSPOSE(N493:W493))))</f>
        <v>-3.2021254756465604E-2</v>
      </c>
      <c r="O1494" s="118">
        <v>1.1507727588229799</v>
      </c>
      <c r="P1494" s="118">
        <v>0.84964595704788959</v>
      </c>
      <c r="Q1494" s="118">
        <v>2.5758082485498206</v>
      </c>
      <c r="R1494" s="118">
        <v>0.6331387975625089</v>
      </c>
      <c r="S1494" s="118">
        <v>3.1901195708422847</v>
      </c>
      <c r="T1494" s="118">
        <v>-6.8746258263409299E-2</v>
      </c>
      <c r="U1494" s="118">
        <v>1.7175285407448848</v>
      </c>
      <c r="V1494" s="118">
        <v>1.3498058109506084</v>
      </c>
      <c r="W1494" s="43">
        <v>1.2635311919881975</v>
      </c>
    </row>
    <row r="1495" spans="1:23" ht="19">
      <c r="A1495" s="88">
        <v>493</v>
      </c>
      <c r="B1495" s="118">
        <v>0.28676003542933048</v>
      </c>
      <c r="C1495" s="118">
        <v>0.41295900888806969</v>
      </c>
      <c r="D1495" s="118">
        <v>0.32727552762640966</v>
      </c>
      <c r="E1495" s="118">
        <v>6.5536051650497917E-2</v>
      </c>
      <c r="F1495" s="118">
        <v>0.76412827017083029</v>
      </c>
      <c r="G1495" s="118">
        <v>0.83777739948686447</v>
      </c>
      <c r="H1495" s="118">
        <v>0.91898367759131072</v>
      </c>
      <c r="I1495" s="118">
        <v>0.39109301247903927</v>
      </c>
      <c r="J1495" s="118">
        <v>0.79171318988352346</v>
      </c>
      <c r="K1495" s="51">
        <v>0.15114061515223787</v>
      </c>
      <c r="M1495" s="44">
        <v>493</v>
      </c>
      <c r="N1495" s="118" cm="1">
        <f t="array" ref="N1495:W1495">(TRANSPOSE(MMULT(幕後結果!$AB$37:$AK$46, TRANSPOSE(N494:W494))))</f>
        <v>-1.6135499390632866</v>
      </c>
      <c r="O1495" s="118">
        <v>0.885779285760806</v>
      </c>
      <c r="P1495" s="118">
        <v>0.98835336375756788</v>
      </c>
      <c r="Q1495" s="118">
        <v>1.1416853494576171</v>
      </c>
      <c r="R1495" s="118">
        <v>-0.39618299170529692</v>
      </c>
      <c r="S1495" s="118">
        <v>0.32474122289291379</v>
      </c>
      <c r="T1495" s="118">
        <v>-0.27503289871757991</v>
      </c>
      <c r="U1495" s="118">
        <v>0.31105018106292059</v>
      </c>
      <c r="V1495" s="118">
        <v>-0.86609561564105297</v>
      </c>
      <c r="W1495" s="43">
        <v>1.1351581771942487</v>
      </c>
    </row>
    <row r="1496" spans="1:23" ht="19">
      <c r="A1496" s="88">
        <v>494</v>
      </c>
      <c r="B1496" s="118">
        <v>4.8715007957752299E-2</v>
      </c>
      <c r="C1496" s="118">
        <v>0.51165289499599775</v>
      </c>
      <c r="D1496" s="118">
        <v>0.89232817935062991</v>
      </c>
      <c r="E1496" s="118">
        <v>0.11131142569414454</v>
      </c>
      <c r="F1496" s="118">
        <v>0.60951201017883183</v>
      </c>
      <c r="G1496" s="118">
        <v>5.1212104449199547E-2</v>
      </c>
      <c r="H1496" s="118">
        <v>0.14440489470127726</v>
      </c>
      <c r="I1496" s="118">
        <v>0.50189442093277514</v>
      </c>
      <c r="J1496" s="118">
        <v>0.8811798887890756</v>
      </c>
      <c r="K1496" s="51">
        <v>0.5920790553530213</v>
      </c>
      <c r="M1496" s="44">
        <v>494</v>
      </c>
      <c r="N1496" s="118" cm="1">
        <f t="array" ref="N1496:W1496">(TRANSPOSE(MMULT(幕後結果!$AB$37:$AK$46, TRANSPOSE(N495:W495))))</f>
        <v>1.6161407170846209</v>
      </c>
      <c r="O1496" s="118">
        <v>-0.38141176956577028</v>
      </c>
      <c r="P1496" s="118">
        <v>-1.1096656654284085</v>
      </c>
      <c r="Q1496" s="118">
        <v>-0.92059601115032375</v>
      </c>
      <c r="R1496" s="118">
        <v>0.35725264654084948</v>
      </c>
      <c r="S1496" s="118">
        <v>-2.2763775684444267</v>
      </c>
      <c r="T1496" s="118">
        <v>0.12008974565980252</v>
      </c>
      <c r="U1496" s="118">
        <v>-0.43374948005033065</v>
      </c>
      <c r="V1496" s="118">
        <v>-1.8218331958463834</v>
      </c>
      <c r="W1496" s="43">
        <v>-0.97594823975312217</v>
      </c>
    </row>
    <row r="1497" spans="1:23" ht="19">
      <c r="A1497" s="88">
        <v>495</v>
      </c>
      <c r="B1497" s="118">
        <v>0.98716815837779004</v>
      </c>
      <c r="C1497" s="118">
        <v>0.82507846790333361</v>
      </c>
      <c r="D1497" s="118">
        <v>0.50527578582625976</v>
      </c>
      <c r="E1497" s="118">
        <v>0.35943099320063854</v>
      </c>
      <c r="F1497" s="118">
        <v>0.31269532271461076</v>
      </c>
      <c r="G1497" s="118">
        <v>0.93688379336514815</v>
      </c>
      <c r="H1497" s="118">
        <v>0.41538509726867767</v>
      </c>
      <c r="I1497" s="118">
        <v>0.37184017644859613</v>
      </c>
      <c r="J1497" s="118">
        <v>0.97783581843793632</v>
      </c>
      <c r="K1497" s="51">
        <v>0.4909729309067139</v>
      </c>
      <c r="M1497" s="44">
        <v>495</v>
      </c>
      <c r="N1497" s="118" cm="1">
        <f t="array" ref="N1497:W1497">(TRANSPOSE(MMULT(幕後結果!$AB$37:$AK$46, TRANSPOSE(N496:W496))))</f>
        <v>-0.75430739497912136</v>
      </c>
      <c r="O1497" s="118">
        <v>-1.3717365056260362</v>
      </c>
      <c r="P1497" s="118">
        <v>-2.1814488254840061</v>
      </c>
      <c r="Q1497" s="118">
        <v>0.75018437139403171</v>
      </c>
      <c r="R1497" s="118">
        <v>-1.3637226124128146</v>
      </c>
      <c r="S1497" s="118">
        <v>0.45993921091592449</v>
      </c>
      <c r="T1497" s="118">
        <v>0.2718771373997898</v>
      </c>
      <c r="U1497" s="118">
        <v>-1.091641900240482</v>
      </c>
      <c r="V1497" s="118">
        <v>-1.6686261001506137</v>
      </c>
      <c r="W1497" s="43">
        <v>-1.8466106309601926</v>
      </c>
    </row>
    <row r="1498" spans="1:23" ht="19">
      <c r="A1498" s="88">
        <v>496</v>
      </c>
      <c r="B1498" s="118">
        <v>0.77797596959006787</v>
      </c>
      <c r="C1498" s="118">
        <v>0.72094000064647989</v>
      </c>
      <c r="D1498" s="118">
        <v>0.8482185068200423</v>
      </c>
      <c r="E1498" s="118">
        <v>0.15460298080929324</v>
      </c>
      <c r="F1498" s="118">
        <v>0.42278146359109536</v>
      </c>
      <c r="G1498" s="118">
        <v>0.92192978326088482</v>
      </c>
      <c r="H1498" s="118">
        <v>0.47919152098881201</v>
      </c>
      <c r="I1498" s="118">
        <v>0.88599509338017368</v>
      </c>
      <c r="J1498" s="118">
        <v>0.59576473377847705</v>
      </c>
      <c r="K1498" s="51">
        <v>0.83927456750719265</v>
      </c>
      <c r="M1498" s="44">
        <v>496</v>
      </c>
      <c r="N1498" s="118" cm="1">
        <f t="array" ref="N1498:W1498">(TRANSPOSE(MMULT(幕後結果!$AB$37:$AK$46, TRANSPOSE(N497:W497))))</f>
        <v>-1.3735584802236684</v>
      </c>
      <c r="O1498" s="118">
        <v>-0.19539840971195854</v>
      </c>
      <c r="P1498" s="118">
        <v>-0.76891139399648201</v>
      </c>
      <c r="Q1498" s="118">
        <v>1.4709933356447951</v>
      </c>
      <c r="R1498" s="118">
        <v>-0.42383680549227187</v>
      </c>
      <c r="S1498" s="118">
        <v>-1.3420862551552095</v>
      </c>
      <c r="T1498" s="118">
        <v>-1.2642352621183217</v>
      </c>
      <c r="U1498" s="118">
        <v>0.70665101424899346</v>
      </c>
      <c r="V1498" s="118">
        <v>-0.86693789857656267</v>
      </c>
      <c r="W1498" s="43">
        <v>-0.57658999070003225</v>
      </c>
    </row>
    <row r="1499" spans="1:23" ht="19">
      <c r="A1499" s="88">
        <v>497</v>
      </c>
      <c r="B1499" s="118">
        <v>0.33224978087624946</v>
      </c>
      <c r="C1499" s="118">
        <v>0.99572520418381472</v>
      </c>
      <c r="D1499" s="118">
        <v>0.36029075877801864</v>
      </c>
      <c r="E1499" s="118">
        <v>0.74919097726841177</v>
      </c>
      <c r="F1499" s="118">
        <v>0.86124840891960019</v>
      </c>
      <c r="G1499" s="118">
        <v>0.12150959069481626</v>
      </c>
      <c r="H1499" s="118">
        <v>2.6477061212986985E-2</v>
      </c>
      <c r="I1499" s="118">
        <v>0.24684474398282386</v>
      </c>
      <c r="J1499" s="118">
        <v>5.2238179404213714E-3</v>
      </c>
      <c r="K1499" s="51">
        <v>0.3156816661034243</v>
      </c>
      <c r="M1499" s="44">
        <v>497</v>
      </c>
      <c r="N1499" s="118" cm="1">
        <f t="array" ref="N1499:W1499">(TRANSPOSE(MMULT(幕後結果!$AB$37:$AK$46, TRANSPOSE(N498:W498))))</f>
        <v>0.20283373490050133</v>
      </c>
      <c r="O1499" s="118">
        <v>0.95532111228272476</v>
      </c>
      <c r="P1499" s="118">
        <v>1.9544720449482227</v>
      </c>
      <c r="Q1499" s="118">
        <v>0.26380989634441843</v>
      </c>
      <c r="R1499" s="118">
        <v>2.1515379794765539</v>
      </c>
      <c r="S1499" s="118">
        <v>-0.14765491575479361</v>
      </c>
      <c r="T1499" s="118">
        <v>0.84675875194221129</v>
      </c>
      <c r="U1499" s="118">
        <v>1.0230564838668046</v>
      </c>
      <c r="V1499" s="118">
        <v>1.1116911939576584</v>
      </c>
      <c r="W1499" s="43">
        <v>2.0460930728140938</v>
      </c>
    </row>
    <row r="1500" spans="1:23" ht="19">
      <c r="A1500" s="88">
        <v>498</v>
      </c>
      <c r="B1500" s="118">
        <v>0.10172429711072528</v>
      </c>
      <c r="C1500" s="118">
        <v>0.68992685580926905</v>
      </c>
      <c r="D1500" s="118">
        <v>0.6189557960294525</v>
      </c>
      <c r="E1500" s="118">
        <v>0.71063828690958264</v>
      </c>
      <c r="F1500" s="118">
        <v>0.15725484971431292</v>
      </c>
      <c r="G1500" s="118">
        <v>0.39844724432058198</v>
      </c>
      <c r="H1500" s="118">
        <v>7.0949303205095626E-2</v>
      </c>
      <c r="I1500" s="118">
        <v>0.19261074297465819</v>
      </c>
      <c r="J1500" s="118">
        <v>0.22876875188210022</v>
      </c>
      <c r="K1500" s="51">
        <v>6.6516514425525974E-2</v>
      </c>
      <c r="M1500" s="44">
        <v>498</v>
      </c>
      <c r="N1500" s="118" cm="1">
        <f t="array" ref="N1500:W1500">(TRANSPOSE(MMULT(幕後結果!$AB$37:$AK$46, TRANSPOSE(N499:W499))))</f>
        <v>-0.82202922646903942</v>
      </c>
      <c r="O1500" s="118">
        <v>-0.38219148284956606</v>
      </c>
      <c r="P1500" s="118">
        <v>-1.0435563480256991</v>
      </c>
      <c r="Q1500" s="118">
        <v>-0.91244347522421565</v>
      </c>
      <c r="R1500" s="118">
        <v>-1.4213706792098855</v>
      </c>
      <c r="S1500" s="118">
        <v>-3.4114738603712391E-2</v>
      </c>
      <c r="T1500" s="118">
        <v>-0.66939476442485479</v>
      </c>
      <c r="U1500" s="118">
        <v>0.40417016665963235</v>
      </c>
      <c r="V1500" s="118">
        <v>0.12620356984967984</v>
      </c>
      <c r="W1500" s="43">
        <v>1.1112887195223604</v>
      </c>
    </row>
    <row r="1501" spans="1:23" ht="19">
      <c r="A1501" s="88">
        <v>499</v>
      </c>
      <c r="B1501" s="118">
        <v>0.99889498011321254</v>
      </c>
      <c r="C1501" s="118">
        <v>0.41717521155705239</v>
      </c>
      <c r="D1501" s="118">
        <v>0.16152344586029055</v>
      </c>
      <c r="E1501" s="118">
        <v>0.91299631623108923</v>
      </c>
      <c r="F1501" s="118">
        <v>0.87157810144843584</v>
      </c>
      <c r="G1501" s="118">
        <v>0.81004443086851885</v>
      </c>
      <c r="H1501" s="118">
        <v>0.9453085987272174</v>
      </c>
      <c r="I1501" s="118">
        <v>0.68796752820093054</v>
      </c>
      <c r="J1501" s="118">
        <v>0.16503774314591446</v>
      </c>
      <c r="K1501" s="51">
        <v>0.61221307527499835</v>
      </c>
      <c r="M1501" s="44">
        <v>499</v>
      </c>
      <c r="N1501" s="118" cm="1">
        <f t="array" ref="N1501:W1501">(TRANSPOSE(MMULT(幕後結果!$AB$37:$AK$46, TRANSPOSE(N500:W500))))</f>
        <v>-1.2322846539418846</v>
      </c>
      <c r="O1501" s="118">
        <v>-1.4591785909086421</v>
      </c>
      <c r="P1501" s="118">
        <v>0.5230004627319611</v>
      </c>
      <c r="Q1501" s="118">
        <v>0.33105312580647372</v>
      </c>
      <c r="R1501" s="118">
        <v>-0.72987215593572796</v>
      </c>
      <c r="S1501" s="118">
        <v>1.789133129352023</v>
      </c>
      <c r="T1501" s="118">
        <v>-0.45827871740567711</v>
      </c>
      <c r="U1501" s="118">
        <v>0.54579890001830167</v>
      </c>
      <c r="V1501" s="118">
        <v>0.53524727581871567</v>
      </c>
      <c r="W1501" s="43">
        <v>1.8484418347302685</v>
      </c>
    </row>
    <row r="1502" spans="1:23" ht="19">
      <c r="A1502" s="88">
        <v>500</v>
      </c>
      <c r="B1502" s="118">
        <v>0.69612116790543643</v>
      </c>
      <c r="C1502" s="118">
        <v>0.37797725420273376</v>
      </c>
      <c r="D1502" s="118">
        <v>0.70399060773615374</v>
      </c>
      <c r="E1502" s="118">
        <v>0.13141408780140407</v>
      </c>
      <c r="F1502" s="118">
        <v>5.652070495356698E-2</v>
      </c>
      <c r="G1502" s="118">
        <v>0.94941032776304368</v>
      </c>
      <c r="H1502" s="118">
        <v>0.71338691860097092</v>
      </c>
      <c r="I1502" s="118">
        <v>0.12630653678740855</v>
      </c>
      <c r="J1502" s="118">
        <v>3.9075400638251434E-2</v>
      </c>
      <c r="K1502" s="51">
        <v>0.66916672077244344</v>
      </c>
      <c r="M1502" s="44">
        <v>500</v>
      </c>
      <c r="N1502" s="118" cm="1">
        <f t="array" ref="N1502:W1502">(TRANSPOSE(MMULT(幕後結果!$AB$37:$AK$46, TRANSPOSE(N501:W501))))</f>
        <v>0.1795339326125735</v>
      </c>
      <c r="O1502" s="118">
        <v>-0.58655952964639901</v>
      </c>
      <c r="P1502" s="118">
        <v>-0.67281495101314082</v>
      </c>
      <c r="Q1502" s="118">
        <v>-0.71782710121728255</v>
      </c>
      <c r="R1502" s="118">
        <v>-1.6679723607672854</v>
      </c>
      <c r="S1502" s="118">
        <v>-0.3999424105918794</v>
      </c>
      <c r="T1502" s="118">
        <v>0.31198560291038002</v>
      </c>
      <c r="U1502" s="118">
        <v>-1.6750369668736202</v>
      </c>
      <c r="V1502" s="118">
        <v>-4.2607251899958731E-3</v>
      </c>
      <c r="W1502" s="43">
        <v>-2.1821106409772493</v>
      </c>
    </row>
    <row r="1503" spans="1:23" ht="19">
      <c r="A1503" s="88">
        <v>501</v>
      </c>
      <c r="B1503" s="118">
        <v>0.9015572663635707</v>
      </c>
      <c r="C1503" s="118">
        <v>0.28708896348231261</v>
      </c>
      <c r="D1503" s="118">
        <v>0.186166795821048</v>
      </c>
      <c r="E1503" s="118">
        <v>0.3451504636641356</v>
      </c>
      <c r="F1503" s="118">
        <v>0.82254698199658183</v>
      </c>
      <c r="G1503" s="118">
        <v>0.24312389728616624</v>
      </c>
      <c r="H1503" s="118">
        <v>0.14047319954288384</v>
      </c>
      <c r="I1503" s="118">
        <v>0.77020216670287178</v>
      </c>
      <c r="J1503" s="118">
        <v>0.93817830930129675</v>
      </c>
      <c r="K1503" s="51">
        <v>0.85288284871970599</v>
      </c>
      <c r="M1503" s="44">
        <v>501</v>
      </c>
      <c r="N1503" s="118" cm="1">
        <f t="array" ref="N1503:W1503">(TRANSPOSE(MMULT(幕後結果!$AB$37:$AK$46, TRANSPOSE(N502:W502))))</f>
        <v>1.4574957400762563</v>
      </c>
      <c r="O1503" s="118">
        <v>-0.71494074410552333</v>
      </c>
      <c r="P1503" s="118">
        <v>-1.1326365247120729</v>
      </c>
      <c r="Q1503" s="118">
        <v>-0.15157094243256142</v>
      </c>
      <c r="R1503" s="118">
        <v>0.98071117136398023</v>
      </c>
      <c r="S1503" s="118">
        <v>-0.59791909680204525</v>
      </c>
      <c r="T1503" s="118">
        <v>1.1313623248404268</v>
      </c>
      <c r="U1503" s="118">
        <v>0.47841479876799997</v>
      </c>
      <c r="V1503" s="118">
        <v>1.1359331879189334</v>
      </c>
      <c r="W1503" s="43">
        <v>-0.86168180831402308</v>
      </c>
    </row>
    <row r="1504" spans="1:23" ht="19">
      <c r="A1504" s="88">
        <v>502</v>
      </c>
      <c r="B1504" s="118">
        <v>0.66878647816332415</v>
      </c>
      <c r="C1504" s="118">
        <v>0.87998870741037272</v>
      </c>
      <c r="D1504" s="118">
        <v>0.11217535473698681</v>
      </c>
      <c r="E1504" s="118">
        <v>0.95991441976032732</v>
      </c>
      <c r="F1504" s="118">
        <v>7.0796643283180583E-2</v>
      </c>
      <c r="G1504" s="118">
        <v>0.50209204704183508</v>
      </c>
      <c r="H1504" s="118">
        <v>0.49341775521485109</v>
      </c>
      <c r="I1504" s="118">
        <v>0.85271368583116014</v>
      </c>
      <c r="J1504" s="118">
        <v>0.92115263739004383</v>
      </c>
      <c r="K1504" s="51">
        <v>0.42700372267897579</v>
      </c>
      <c r="M1504" s="44">
        <v>502</v>
      </c>
      <c r="N1504" s="118" cm="1">
        <f t="array" ref="N1504:W1504">(TRANSPOSE(MMULT(幕後結果!$AB$37:$AK$46, TRANSPOSE(N503:W503))))</f>
        <v>0.16216659534612085</v>
      </c>
      <c r="O1504" s="118">
        <v>1.1235355569557133</v>
      </c>
      <c r="P1504" s="118">
        <v>-0.97317382029215216</v>
      </c>
      <c r="Q1504" s="118">
        <v>0.95887441742176538</v>
      </c>
      <c r="R1504" s="118">
        <v>-3.9731482287230474E-2</v>
      </c>
      <c r="S1504" s="118">
        <v>0.54025671457564983</v>
      </c>
      <c r="T1504" s="118">
        <v>0.3861265614442807</v>
      </c>
      <c r="U1504" s="118">
        <v>1.1514424529544807</v>
      </c>
      <c r="V1504" s="118">
        <v>-8.0480092459859764E-3</v>
      </c>
      <c r="W1504" s="43">
        <v>-1.3277293721603505</v>
      </c>
    </row>
    <row r="1505" spans="1:23" ht="19">
      <c r="A1505" s="88">
        <v>503</v>
      </c>
      <c r="B1505" s="118">
        <v>0.72644317870187058</v>
      </c>
      <c r="C1505" s="118">
        <v>0.3984063024194624</v>
      </c>
      <c r="D1505" s="118">
        <v>0.86028973392674879</v>
      </c>
      <c r="E1505" s="118">
        <v>0.37386418947749744</v>
      </c>
      <c r="F1505" s="118">
        <v>0.60648455796110268</v>
      </c>
      <c r="G1505" s="118">
        <v>0.17462964677787274</v>
      </c>
      <c r="H1505" s="118">
        <v>0.93095197690821752</v>
      </c>
      <c r="I1505" s="118">
        <v>0.531845445250964</v>
      </c>
      <c r="J1505" s="118">
        <v>0.61142268814887801</v>
      </c>
      <c r="K1505" s="51">
        <v>0.70589227233141094</v>
      </c>
      <c r="M1505" s="44">
        <v>503</v>
      </c>
      <c r="N1505" s="118" cm="1">
        <f t="array" ref="N1505:W1505">(TRANSPOSE(MMULT(幕後結果!$AB$37:$AK$46, TRANSPOSE(N504:W504))))</f>
        <v>0.51909073151093277</v>
      </c>
      <c r="O1505" s="118">
        <v>-9.6603211219983637E-2</v>
      </c>
      <c r="P1505" s="118">
        <v>-0.91363954681376625</v>
      </c>
      <c r="Q1505" s="118">
        <v>1.3846104803412744</v>
      </c>
      <c r="R1505" s="118">
        <v>-0.6811766486340135</v>
      </c>
      <c r="S1505" s="118">
        <v>2.0998810726323587</v>
      </c>
      <c r="T1505" s="118">
        <v>0.8389383940433055</v>
      </c>
      <c r="U1505" s="118">
        <v>2.1732454963233523</v>
      </c>
      <c r="V1505" s="118">
        <v>1.7456675008494003</v>
      </c>
      <c r="W1505" s="43">
        <v>0.10047030656318245</v>
      </c>
    </row>
    <row r="1506" spans="1:23" ht="19">
      <c r="A1506" s="88">
        <v>504</v>
      </c>
      <c r="B1506" s="118">
        <v>0.67396214729384174</v>
      </c>
      <c r="C1506" s="118">
        <v>0.94254301902466375</v>
      </c>
      <c r="D1506" s="118">
        <v>0.51853651135948997</v>
      </c>
      <c r="E1506" s="118">
        <v>0.67968804886028455</v>
      </c>
      <c r="F1506" s="118">
        <v>0.36081749956086973</v>
      </c>
      <c r="G1506" s="118">
        <v>0.9480003904836567</v>
      </c>
      <c r="H1506" s="118">
        <v>0.18848415343470171</v>
      </c>
      <c r="I1506" s="118">
        <v>2.4693049622420027E-2</v>
      </c>
      <c r="J1506" s="118">
        <v>0.27047827260807722</v>
      </c>
      <c r="K1506" s="51">
        <v>0.98290583678294197</v>
      </c>
      <c r="M1506" s="44">
        <v>504</v>
      </c>
      <c r="N1506" s="118" cm="1">
        <f t="array" ref="N1506:W1506">(TRANSPOSE(MMULT(幕後結果!$AB$37:$AK$46, TRANSPOSE(N505:W505))))</f>
        <v>-6.8966255054395284E-2</v>
      </c>
      <c r="O1506" s="118">
        <v>-0.28952109591739505</v>
      </c>
      <c r="P1506" s="118">
        <v>0.38612698723730915</v>
      </c>
      <c r="Q1506" s="118">
        <v>0.53656886093830081</v>
      </c>
      <c r="R1506" s="118">
        <v>-9.3056758522307728E-2</v>
      </c>
      <c r="S1506" s="118">
        <v>0.44264707936138525</v>
      </c>
      <c r="T1506" s="118">
        <v>0.22588991378847373</v>
      </c>
      <c r="U1506" s="118">
        <v>0.31322974874653287</v>
      </c>
      <c r="V1506" s="118">
        <v>1.0044447695232694</v>
      </c>
      <c r="W1506" s="43">
        <v>0.76796363744335117</v>
      </c>
    </row>
    <row r="1507" spans="1:23" ht="19">
      <c r="A1507" s="88">
        <v>505</v>
      </c>
      <c r="B1507" s="118">
        <v>0.41675400040887989</v>
      </c>
      <c r="C1507" s="118">
        <v>0.24862610447531996</v>
      </c>
      <c r="D1507" s="118">
        <v>0.29866416351761815</v>
      </c>
      <c r="E1507" s="118">
        <v>0.25485526438456296</v>
      </c>
      <c r="F1507" s="118">
        <v>0.88557974543315643</v>
      </c>
      <c r="G1507" s="118">
        <v>0.58364162021879484</v>
      </c>
      <c r="H1507" s="118">
        <v>0.54770936457685471</v>
      </c>
      <c r="I1507" s="118">
        <v>0.50133943285109495</v>
      </c>
      <c r="J1507" s="118">
        <v>0.95478366526981406</v>
      </c>
      <c r="K1507" s="51">
        <v>0.21715153782709207</v>
      </c>
      <c r="M1507" s="44">
        <v>505</v>
      </c>
      <c r="N1507" s="118" cm="1">
        <f t="array" ref="N1507:W1507">(TRANSPOSE(MMULT(幕後結果!$AB$37:$AK$46, TRANSPOSE(N506:W506))))</f>
        <v>0.54832390057017166</v>
      </c>
      <c r="O1507" s="118">
        <v>-0.34563365815168934</v>
      </c>
      <c r="P1507" s="118">
        <v>0.8216465643535743</v>
      </c>
      <c r="Q1507" s="118">
        <v>-0.16843772422557565</v>
      </c>
      <c r="R1507" s="118">
        <v>0.59637312331680881</v>
      </c>
      <c r="S1507" s="118">
        <v>-1.4962955122728414</v>
      </c>
      <c r="T1507" s="118">
        <v>1.0808999382497095</v>
      </c>
      <c r="U1507" s="118">
        <v>0.27497907601152854</v>
      </c>
      <c r="V1507" s="118">
        <v>1.1009900852827008</v>
      </c>
      <c r="W1507" s="43">
        <v>3.4829531120003643E-2</v>
      </c>
    </row>
    <row r="1508" spans="1:23" ht="19">
      <c r="A1508" s="88">
        <v>506</v>
      </c>
      <c r="B1508" s="118">
        <v>0.28121184449907299</v>
      </c>
      <c r="C1508" s="118">
        <v>0.70010791155523933</v>
      </c>
      <c r="D1508" s="118">
        <v>0.45247347784314695</v>
      </c>
      <c r="E1508" s="118">
        <v>0.49253639074613864</v>
      </c>
      <c r="F1508" s="118">
        <v>0.23140585805904124</v>
      </c>
      <c r="G1508" s="118">
        <v>0.85662723577815902</v>
      </c>
      <c r="H1508" s="118">
        <v>0.81165520403361713</v>
      </c>
      <c r="I1508" s="118">
        <v>0.48039568954880241</v>
      </c>
      <c r="J1508" s="118">
        <v>0.21007629498346936</v>
      </c>
      <c r="K1508" s="51">
        <v>0.85419788636040828</v>
      </c>
      <c r="M1508" s="44">
        <v>506</v>
      </c>
      <c r="N1508" s="118" cm="1">
        <f t="array" ref="N1508:W1508">(TRANSPOSE(MMULT(幕後結果!$AB$37:$AK$46, TRANSPOSE(N507:W507))))</f>
        <v>-0.56966609170667137</v>
      </c>
      <c r="O1508" s="118">
        <v>-0.87757829656740094</v>
      </c>
      <c r="P1508" s="118">
        <v>0.40243225278162187</v>
      </c>
      <c r="Q1508" s="118">
        <v>0.69501102830175565</v>
      </c>
      <c r="R1508" s="118">
        <v>-0.94074534604474935</v>
      </c>
      <c r="S1508" s="118">
        <v>-0.22404079543863287</v>
      </c>
      <c r="T1508" s="118">
        <v>-0.29943189884978055</v>
      </c>
      <c r="U1508" s="118">
        <v>-0.38325446383999706</v>
      </c>
      <c r="V1508" s="118">
        <v>0.93465701899753739</v>
      </c>
      <c r="W1508" s="43">
        <v>1.601616536206971</v>
      </c>
    </row>
    <row r="1509" spans="1:23" ht="19">
      <c r="A1509" s="88">
        <v>507</v>
      </c>
      <c r="B1509" s="118">
        <v>0.39141438277557983</v>
      </c>
      <c r="C1509" s="118">
        <v>0.19022219687533082</v>
      </c>
      <c r="D1509" s="118">
        <v>0.17046745866774615</v>
      </c>
      <c r="E1509" s="118">
        <v>0.65529772904468708</v>
      </c>
      <c r="F1509" s="118">
        <v>0.47505755247878123</v>
      </c>
      <c r="G1509" s="118">
        <v>0.25052982943221269</v>
      </c>
      <c r="H1509" s="118">
        <v>0.25413375508658831</v>
      </c>
      <c r="I1509" s="118">
        <v>0.20672290996730536</v>
      </c>
      <c r="J1509" s="118">
        <v>0.55059310221972591</v>
      </c>
      <c r="K1509" s="51">
        <v>0.60345544500474713</v>
      </c>
      <c r="M1509" s="44">
        <v>507</v>
      </c>
      <c r="N1509" s="118" cm="1">
        <f t="array" ref="N1509:W1509">(TRANSPOSE(MMULT(幕後結果!$AB$37:$AK$46, TRANSPOSE(N508:W508))))</f>
        <v>-0.74340723936861841</v>
      </c>
      <c r="O1509" s="118">
        <v>-0.47682757132950776</v>
      </c>
      <c r="P1509" s="118">
        <v>-1.2973338854086751</v>
      </c>
      <c r="Q1509" s="118">
        <v>-0.12632730434931305</v>
      </c>
      <c r="R1509" s="118">
        <v>0.59755020119084234</v>
      </c>
      <c r="S1509" s="118">
        <v>-1.5961739172152907</v>
      </c>
      <c r="T1509" s="118">
        <v>-0.46013551680714726</v>
      </c>
      <c r="U1509" s="118">
        <v>-0.74666396910044208</v>
      </c>
      <c r="V1509" s="118">
        <v>4.5776278989692276E-2</v>
      </c>
      <c r="W1509" s="43">
        <v>-1.2413805034285457</v>
      </c>
    </row>
    <row r="1510" spans="1:23" ht="19">
      <c r="A1510" s="88">
        <v>508</v>
      </c>
      <c r="B1510" s="118">
        <v>0.86482213924953344</v>
      </c>
      <c r="C1510" s="118">
        <v>0.99439891796735824</v>
      </c>
      <c r="D1510" s="118">
        <v>0.80484976659689655</v>
      </c>
      <c r="E1510" s="118">
        <v>0.42400883272985568</v>
      </c>
      <c r="F1510" s="118">
        <v>0.3964633128361652</v>
      </c>
      <c r="G1510" s="118">
        <v>0.39713251715414821</v>
      </c>
      <c r="H1510" s="118">
        <v>0.91259593538825579</v>
      </c>
      <c r="I1510" s="118">
        <v>0.84847742285798833</v>
      </c>
      <c r="J1510" s="118">
        <v>0.20830876887542393</v>
      </c>
      <c r="K1510" s="51">
        <v>7.3056500128349189E-2</v>
      </c>
      <c r="M1510" s="44">
        <v>508</v>
      </c>
      <c r="N1510" s="118" cm="1">
        <f t="array" ref="N1510:W1510">(TRANSPOSE(MMULT(幕後結果!$AB$37:$AK$46, TRANSPOSE(N509:W509))))</f>
        <v>-0.61103682948555293</v>
      </c>
      <c r="O1510" s="118">
        <v>0.91387213367316156</v>
      </c>
      <c r="P1510" s="118">
        <v>1.0543812694618029</v>
      </c>
      <c r="Q1510" s="118">
        <v>-0.53540299356435983</v>
      </c>
      <c r="R1510" s="118">
        <v>0.68870696185172897</v>
      </c>
      <c r="S1510" s="118">
        <v>-0.59858968373015764</v>
      </c>
      <c r="T1510" s="118">
        <v>1.0982244184231373</v>
      </c>
      <c r="U1510" s="118">
        <v>-2.2367475921036153</v>
      </c>
      <c r="V1510" s="118">
        <v>-0.22327998043864886</v>
      </c>
      <c r="W1510" s="43">
        <v>1.0452610408078402</v>
      </c>
    </row>
    <row r="1511" spans="1:23" ht="19">
      <c r="A1511" s="88">
        <v>509</v>
      </c>
      <c r="B1511" s="118">
        <v>0.86667397482524944</v>
      </c>
      <c r="C1511" s="118">
        <v>0.21523372715032907</v>
      </c>
      <c r="D1511" s="118">
        <v>0.48815756565020196</v>
      </c>
      <c r="E1511" s="118">
        <v>0.66609493965571831</v>
      </c>
      <c r="F1511" s="118">
        <v>0.56711264823473573</v>
      </c>
      <c r="G1511" s="118">
        <v>0.99373251303119159</v>
      </c>
      <c r="H1511" s="118">
        <v>0.51183510894692952</v>
      </c>
      <c r="I1511" s="118">
        <v>7.1608309886366017E-2</v>
      </c>
      <c r="J1511" s="118">
        <v>0.59457776030813592</v>
      </c>
      <c r="K1511" s="51">
        <v>0.86478519631617945</v>
      </c>
      <c r="M1511" s="44">
        <v>509</v>
      </c>
      <c r="N1511" s="118" cm="1">
        <f t="array" ref="N1511:W1511">(TRANSPOSE(MMULT(幕後結果!$AB$37:$AK$46, TRANSPOSE(N510:W510))))</f>
        <v>1.3535487248190667</v>
      </c>
      <c r="O1511" s="118">
        <v>-0.10253332141986259</v>
      </c>
      <c r="P1511" s="118">
        <v>1.243131791328312</v>
      </c>
      <c r="Q1511" s="118">
        <v>1.2570817430536458</v>
      </c>
      <c r="R1511" s="118">
        <v>1.3466979843390519</v>
      </c>
      <c r="S1511" s="118">
        <v>1.9346833031223352</v>
      </c>
      <c r="T1511" s="118">
        <v>-0.54780346149880854</v>
      </c>
      <c r="U1511" s="118">
        <v>0.58326566408060021</v>
      </c>
      <c r="V1511" s="118">
        <v>1.9353627311797346</v>
      </c>
      <c r="W1511" s="43">
        <v>0.14576497568021107</v>
      </c>
    </row>
    <row r="1512" spans="1:23" ht="19">
      <c r="A1512" s="88">
        <v>510</v>
      </c>
      <c r="B1512" s="118">
        <v>0.48885994091891649</v>
      </c>
      <c r="C1512" s="118">
        <v>0.22684353296073767</v>
      </c>
      <c r="D1512" s="118">
        <v>0.37176758144875244</v>
      </c>
      <c r="E1512" s="118">
        <v>0.37976605259257212</v>
      </c>
      <c r="F1512" s="118">
        <v>0.88539772936894479</v>
      </c>
      <c r="G1512" s="118">
        <v>0.40171429952556914</v>
      </c>
      <c r="H1512" s="118">
        <v>0.17630456313956433</v>
      </c>
      <c r="I1512" s="118">
        <v>8.8819577066615141E-2</v>
      </c>
      <c r="J1512" s="118">
        <v>0.86447002309730103</v>
      </c>
      <c r="K1512" s="51">
        <v>0.64847444721978542</v>
      </c>
      <c r="M1512" s="44">
        <v>510</v>
      </c>
      <c r="N1512" s="118" cm="1">
        <f t="array" ref="N1512:W1512">(TRANSPOSE(MMULT(幕後結果!$AB$37:$AK$46, TRANSPOSE(N511:W511))))</f>
        <v>-0.42530012568612219</v>
      </c>
      <c r="O1512" s="118">
        <v>-1.7681319579703565</v>
      </c>
      <c r="P1512" s="118">
        <v>-0.57835312587744847</v>
      </c>
      <c r="Q1512" s="118">
        <v>0.26209952090678829</v>
      </c>
      <c r="R1512" s="118">
        <v>1.1160845298072579</v>
      </c>
      <c r="S1512" s="118">
        <v>-0.14235429837331426</v>
      </c>
      <c r="T1512" s="118">
        <v>-2.0698515442543663</v>
      </c>
      <c r="U1512" s="118">
        <v>-0.31199765559519754</v>
      </c>
      <c r="V1512" s="118">
        <v>-0.47928853542784605</v>
      </c>
      <c r="W1512" s="43">
        <v>-0.27470088814340776</v>
      </c>
    </row>
    <row r="1513" spans="1:23" ht="19">
      <c r="A1513" s="88">
        <v>511</v>
      </c>
      <c r="B1513" s="118">
        <v>0.8700547323035499</v>
      </c>
      <c r="C1513" s="118">
        <v>0.12302592488946984</v>
      </c>
      <c r="D1513" s="118">
        <v>0.33082121956522248</v>
      </c>
      <c r="E1513" s="118">
        <v>9.5205768528503931E-2</v>
      </c>
      <c r="F1513" s="118">
        <v>0.48176592837306664</v>
      </c>
      <c r="G1513" s="118">
        <v>0.61291063260864953</v>
      </c>
      <c r="H1513" s="118">
        <v>0.439540235080635</v>
      </c>
      <c r="I1513" s="118">
        <v>0.45449349139648887</v>
      </c>
      <c r="J1513" s="118">
        <v>0.15372422274342412</v>
      </c>
      <c r="K1513" s="51">
        <v>0.59422340401251206</v>
      </c>
      <c r="M1513" s="44">
        <v>511</v>
      </c>
      <c r="N1513" s="118" cm="1">
        <f t="array" ref="N1513:W1513">(TRANSPOSE(MMULT(幕後結果!$AB$37:$AK$46, TRANSPOSE(N512:W512))))</f>
        <v>4.5313395397388687E-3</v>
      </c>
      <c r="O1513" s="118">
        <v>1.551873085870495</v>
      </c>
      <c r="P1513" s="118">
        <v>8.3214014235569983E-2</v>
      </c>
      <c r="Q1513" s="118">
        <v>1.022943402872035</v>
      </c>
      <c r="R1513" s="118">
        <v>-7.1854427866099246E-2</v>
      </c>
      <c r="S1513" s="118">
        <v>-0.53244311616184936</v>
      </c>
      <c r="T1513" s="118">
        <v>0.56401138485494506</v>
      </c>
      <c r="U1513" s="118">
        <v>0.14123563578861012</v>
      </c>
      <c r="V1513" s="118">
        <v>-1.2414309866430953</v>
      </c>
      <c r="W1513" s="43">
        <v>-1.4969924590560602</v>
      </c>
    </row>
    <row r="1514" spans="1:23" ht="19">
      <c r="A1514" s="88">
        <v>512</v>
      </c>
      <c r="B1514" s="118">
        <v>0.77712336514817903</v>
      </c>
      <c r="C1514" s="118">
        <v>0.87020745516280495</v>
      </c>
      <c r="D1514" s="118">
        <v>0.45674413964420646</v>
      </c>
      <c r="E1514" s="118">
        <v>1.9879025225696179E-2</v>
      </c>
      <c r="F1514" s="118">
        <v>0.3789428682340914</v>
      </c>
      <c r="G1514" s="118">
        <v>0.81720011007338544</v>
      </c>
      <c r="H1514" s="118">
        <v>0.62598356058957338</v>
      </c>
      <c r="I1514" s="118">
        <v>0.74121200359282913</v>
      </c>
      <c r="J1514" s="118">
        <v>0.21006245673217916</v>
      </c>
      <c r="K1514" s="51">
        <v>0.32852519344086306</v>
      </c>
      <c r="M1514" s="44">
        <v>512</v>
      </c>
      <c r="N1514" s="118" cm="1">
        <f t="array" ref="N1514:W1514">(TRANSPOSE(MMULT(幕後結果!$AB$37:$AK$46, TRANSPOSE(N513:W513))))</f>
        <v>-0.95815345509050187</v>
      </c>
      <c r="O1514" s="118">
        <v>3.6433212820497989</v>
      </c>
      <c r="P1514" s="118">
        <v>0.44193892077488106</v>
      </c>
      <c r="Q1514" s="118">
        <v>-1.6724642005179164</v>
      </c>
      <c r="R1514" s="118">
        <v>-1.1123621482833075</v>
      </c>
      <c r="S1514" s="118">
        <v>-0.45642233350180911</v>
      </c>
      <c r="T1514" s="118">
        <v>1.0625719949011554</v>
      </c>
      <c r="U1514" s="118">
        <v>0.47231252541640822</v>
      </c>
      <c r="V1514" s="118">
        <v>-0.35913776639001493</v>
      </c>
      <c r="W1514" s="43">
        <v>0.2483736081865906</v>
      </c>
    </row>
    <row r="1515" spans="1:23" ht="19">
      <c r="A1515" s="88">
        <v>513</v>
      </c>
      <c r="B1515" s="118">
        <v>0.74024433638979015</v>
      </c>
      <c r="C1515" s="118">
        <v>0.26308533067050588</v>
      </c>
      <c r="D1515" s="118">
        <v>3.1131341914140354E-2</v>
      </c>
      <c r="E1515" s="118">
        <v>0.13238621261977013</v>
      </c>
      <c r="F1515" s="118">
        <v>0.49911897420771423</v>
      </c>
      <c r="G1515" s="118">
        <v>0.39772831728724989</v>
      </c>
      <c r="H1515" s="118">
        <v>0.78036104566712394</v>
      </c>
      <c r="I1515" s="118">
        <v>0.12885222936605367</v>
      </c>
      <c r="J1515" s="118">
        <v>0.56511889495171341</v>
      </c>
      <c r="K1515" s="51">
        <v>0.95557594646353072</v>
      </c>
      <c r="M1515" s="44">
        <v>513</v>
      </c>
      <c r="N1515" s="118" cm="1">
        <f t="array" ref="N1515:W1515">(TRANSPOSE(MMULT(幕後結果!$AB$37:$AK$46, TRANSPOSE(N514:W514))))</f>
        <v>0.9063631766309741</v>
      </c>
      <c r="O1515" s="118">
        <v>4.3369615481158807E-2</v>
      </c>
      <c r="P1515" s="118">
        <v>0.66406658026518406</v>
      </c>
      <c r="Q1515" s="118">
        <v>0.53495197299547925</v>
      </c>
      <c r="R1515" s="118">
        <v>-0.47647054597372346</v>
      </c>
      <c r="S1515" s="118">
        <v>1.9333034452066757</v>
      </c>
      <c r="T1515" s="118">
        <v>1.2020915228204683</v>
      </c>
      <c r="U1515" s="118">
        <v>1.0417306656384107</v>
      </c>
      <c r="V1515" s="118">
        <v>1.4796639872377615</v>
      </c>
      <c r="W1515" s="43">
        <v>2.1550553355978659</v>
      </c>
    </row>
    <row r="1516" spans="1:23" ht="19">
      <c r="A1516" s="88">
        <v>514</v>
      </c>
      <c r="B1516" s="118">
        <v>0.7896013786701801</v>
      </c>
      <c r="C1516" s="118">
        <v>0.99560507651703412</v>
      </c>
      <c r="D1516" s="118">
        <v>6.0512280477176938E-2</v>
      </c>
      <c r="E1516" s="118">
        <v>0.3614636648723133</v>
      </c>
      <c r="F1516" s="118">
        <v>0.20736524231296349</v>
      </c>
      <c r="G1516" s="118">
        <v>0.54836147751463304</v>
      </c>
      <c r="H1516" s="118">
        <v>0.16729818221986492</v>
      </c>
      <c r="I1516" s="118">
        <v>0.89978823245465755</v>
      </c>
      <c r="J1516" s="118">
        <v>0.2415461342848777</v>
      </c>
      <c r="K1516" s="51">
        <v>0.29440066491925365</v>
      </c>
      <c r="M1516" s="44">
        <v>514</v>
      </c>
      <c r="N1516" s="118" cm="1">
        <f t="array" ref="N1516:W1516">(TRANSPOSE(MMULT(幕後結果!$AB$37:$AK$46, TRANSPOSE(N515:W515))))</f>
        <v>-0.37682617955497261</v>
      </c>
      <c r="O1516" s="118">
        <v>1.161036602852533</v>
      </c>
      <c r="P1516" s="118">
        <v>-0.91732311694731239</v>
      </c>
      <c r="Q1516" s="118">
        <v>-0.79618798725337614</v>
      </c>
      <c r="R1516" s="118">
        <v>-3.2640083713254127</v>
      </c>
      <c r="S1516" s="118">
        <v>-0.5273040576219139</v>
      </c>
      <c r="T1516" s="118">
        <v>0.47150390413381493</v>
      </c>
      <c r="U1516" s="118">
        <v>-0.43866104025198066</v>
      </c>
      <c r="V1516" s="118">
        <v>-0.17681111694129648</v>
      </c>
      <c r="W1516" s="43">
        <v>-0.52415070542437547</v>
      </c>
    </row>
    <row r="1517" spans="1:23" ht="19">
      <c r="A1517" s="88">
        <v>515</v>
      </c>
      <c r="B1517" s="118">
        <v>0.28972462158256507</v>
      </c>
      <c r="C1517" s="118">
        <v>2.9527625054086792E-2</v>
      </c>
      <c r="D1517" s="118">
        <v>0.1407663983485361</v>
      </c>
      <c r="E1517" s="118">
        <v>0.51885220139953847</v>
      </c>
      <c r="F1517" s="118">
        <v>0.33554327039502851</v>
      </c>
      <c r="G1517" s="118">
        <v>0.1287339485562411</v>
      </c>
      <c r="H1517" s="118">
        <v>0.85824019442483324</v>
      </c>
      <c r="I1517" s="118">
        <v>0.43581770980791301</v>
      </c>
      <c r="J1517" s="118">
        <v>0.16686222553179886</v>
      </c>
      <c r="K1517" s="51">
        <v>0.16339888981388695</v>
      </c>
      <c r="M1517" s="44">
        <v>515</v>
      </c>
      <c r="N1517" s="118" cm="1">
        <f t="array" ref="N1517:W1517">(TRANSPOSE(MMULT(幕後結果!$AB$37:$AK$46, TRANSPOSE(N516:W516))))</f>
        <v>0.43155897088471823</v>
      </c>
      <c r="O1517" s="118">
        <v>1.1484174223518526</v>
      </c>
      <c r="P1517" s="118">
        <v>0.68363010879459707</v>
      </c>
      <c r="Q1517" s="118">
        <v>0.26945096127140306</v>
      </c>
      <c r="R1517" s="118">
        <v>-0.20227213418475681</v>
      </c>
      <c r="S1517" s="118">
        <v>-0.40054702842236956</v>
      </c>
      <c r="T1517" s="118">
        <v>-1.2183489538157957</v>
      </c>
      <c r="U1517" s="118">
        <v>0.78258854815370682</v>
      </c>
      <c r="V1517" s="118">
        <v>0.33707534781350768</v>
      </c>
      <c r="W1517" s="43">
        <v>-0.38697518589014557</v>
      </c>
    </row>
    <row r="1518" spans="1:23" ht="19">
      <c r="A1518" s="88">
        <v>516</v>
      </c>
      <c r="B1518" s="118">
        <v>0.61771714115008147</v>
      </c>
      <c r="C1518" s="118">
        <v>0.92624319297043445</v>
      </c>
      <c r="D1518" s="118">
        <v>0.14947464732368632</v>
      </c>
      <c r="E1518" s="118">
        <v>0.85084764219582132</v>
      </c>
      <c r="F1518" s="118">
        <v>0.7364376196221416</v>
      </c>
      <c r="G1518" s="118">
        <v>0.90964891977955875</v>
      </c>
      <c r="H1518" s="118">
        <v>0.33334999287903688</v>
      </c>
      <c r="I1518" s="118">
        <v>0.30738264576187913</v>
      </c>
      <c r="J1518" s="118">
        <v>6.9643225823611044E-2</v>
      </c>
      <c r="K1518" s="51">
        <v>0.43974369178915862</v>
      </c>
      <c r="M1518" s="44">
        <v>516</v>
      </c>
      <c r="N1518" s="118" cm="1">
        <f t="array" ref="N1518:W1518">(TRANSPOSE(MMULT(幕後結果!$AB$37:$AK$46, TRANSPOSE(N517:W517))))</f>
        <v>0.95683763318204318</v>
      </c>
      <c r="O1518" s="118">
        <v>-1.6098514751243431</v>
      </c>
      <c r="P1518" s="118">
        <v>0.28531088994177262</v>
      </c>
      <c r="Q1518" s="118">
        <v>0.16101033360954037</v>
      </c>
      <c r="R1518" s="118">
        <v>0.15067238936675401</v>
      </c>
      <c r="S1518" s="118">
        <v>0.19587547646521952</v>
      </c>
      <c r="T1518" s="118">
        <v>-1.4716752540271008</v>
      </c>
      <c r="U1518" s="118">
        <v>-5.3135631820564688E-2</v>
      </c>
      <c r="V1518" s="118">
        <v>-0.9195263648996217</v>
      </c>
      <c r="W1518" s="43">
        <v>-1.2088917928414709</v>
      </c>
    </row>
    <row r="1519" spans="1:23" ht="19">
      <c r="A1519" s="88">
        <v>517</v>
      </c>
      <c r="B1519" s="118">
        <v>0.63836032481711813</v>
      </c>
      <c r="C1519" s="118">
        <v>0.21624192673574338</v>
      </c>
      <c r="D1519" s="118">
        <v>0.82767649870685189</v>
      </c>
      <c r="E1519" s="118">
        <v>0.82789855231151832</v>
      </c>
      <c r="F1519" s="118">
        <v>0.34290374699922066</v>
      </c>
      <c r="G1519" s="118">
        <v>0.1592403186066107</v>
      </c>
      <c r="H1519" s="118">
        <v>0.49468218793114094</v>
      </c>
      <c r="I1519" s="118">
        <v>0.79417352208931979</v>
      </c>
      <c r="J1519" s="118">
        <v>0.41509707378254213</v>
      </c>
      <c r="K1519" s="51">
        <v>0.96623880825380626</v>
      </c>
      <c r="M1519" s="44">
        <v>517</v>
      </c>
      <c r="N1519" s="118" cm="1">
        <f t="array" ref="N1519:W1519">(TRANSPOSE(MMULT(幕後結果!$AB$37:$AK$46, TRANSPOSE(N518:W518))))</f>
        <v>1.2069107731730191</v>
      </c>
      <c r="O1519" s="118">
        <v>0.6372955176782884</v>
      </c>
      <c r="P1519" s="118">
        <v>0.92743511523744637</v>
      </c>
      <c r="Q1519" s="118">
        <v>0.56284281334469299</v>
      </c>
      <c r="R1519" s="118">
        <v>1.1213702570065607</v>
      </c>
      <c r="S1519" s="118">
        <v>1.052474111858122</v>
      </c>
      <c r="T1519" s="118">
        <v>1.2629534046289899</v>
      </c>
      <c r="U1519" s="118">
        <v>-1.1778945385267994</v>
      </c>
      <c r="V1519" s="118">
        <v>1.6076450969010951</v>
      </c>
      <c r="W1519" s="43">
        <v>0.55061873085737711</v>
      </c>
    </row>
    <row r="1520" spans="1:23" ht="19">
      <c r="A1520" s="88">
        <v>518</v>
      </c>
      <c r="B1520" s="118">
        <v>0.40778518509567507</v>
      </c>
      <c r="C1520" s="118">
        <v>0.55791386202690063</v>
      </c>
      <c r="D1520" s="118">
        <v>0.33474809868150901</v>
      </c>
      <c r="E1520" s="118">
        <v>0.10079933035929933</v>
      </c>
      <c r="F1520" s="118">
        <v>0.31804199867062888</v>
      </c>
      <c r="G1520" s="118">
        <v>0.95191605625570896</v>
      </c>
      <c r="H1520" s="118">
        <v>6.13837480136461E-2</v>
      </c>
      <c r="I1520" s="118">
        <v>0.58607761979846962</v>
      </c>
      <c r="J1520" s="118">
        <v>0.22295453264720422</v>
      </c>
      <c r="K1520" s="51">
        <v>9.4109823102312085E-2</v>
      </c>
      <c r="M1520" s="44">
        <v>518</v>
      </c>
      <c r="N1520" s="118" cm="1">
        <f t="array" ref="N1520:W1520">(TRANSPOSE(MMULT(幕後結果!$AB$37:$AK$46, TRANSPOSE(N519:W519))))</f>
        <v>1.2734210186541559</v>
      </c>
      <c r="O1520" s="118">
        <v>6.2636506779488635E-2</v>
      </c>
      <c r="P1520" s="118">
        <v>8.2199158582806908E-2</v>
      </c>
      <c r="Q1520" s="118">
        <v>0.62616985692129301</v>
      </c>
      <c r="R1520" s="118">
        <v>-1.6529637691427288</v>
      </c>
      <c r="S1520" s="118">
        <v>1.7019552982888628</v>
      </c>
      <c r="T1520" s="118">
        <v>-1.161182733279623</v>
      </c>
      <c r="U1520" s="118">
        <v>-0.79517892548568736</v>
      </c>
      <c r="V1520" s="118">
        <v>-0.4927053970245806</v>
      </c>
      <c r="W1520" s="43">
        <v>0.52385379574574475</v>
      </c>
    </row>
    <row r="1521" spans="1:23" ht="19">
      <c r="A1521" s="88">
        <v>519</v>
      </c>
      <c r="B1521" s="118">
        <v>0.775951710111493</v>
      </c>
      <c r="C1521" s="118">
        <v>0.47503373804858473</v>
      </c>
      <c r="D1521" s="118">
        <v>0.18229231281230485</v>
      </c>
      <c r="E1521" s="118">
        <v>0.40920276472633588</v>
      </c>
      <c r="F1521" s="118">
        <v>0.27786680296337951</v>
      </c>
      <c r="G1521" s="118">
        <v>0.73644651175626663</v>
      </c>
      <c r="H1521" s="118">
        <v>8.72923056092334E-2</v>
      </c>
      <c r="I1521" s="118">
        <v>0.16479550115088015</v>
      </c>
      <c r="J1521" s="118">
        <v>0.24519732841151698</v>
      </c>
      <c r="K1521" s="51">
        <v>0.27739762892773667</v>
      </c>
      <c r="M1521" s="44">
        <v>519</v>
      </c>
      <c r="N1521" s="118" cm="1">
        <f t="array" ref="N1521:W1521">(TRANSPOSE(MMULT(幕後結果!$AB$37:$AK$46, TRANSPOSE(N520:W520))))</f>
        <v>-0.87136162188123767</v>
      </c>
      <c r="O1521" s="118">
        <v>0.81179424205354678</v>
      </c>
      <c r="P1521" s="118">
        <v>0.80603775587865334</v>
      </c>
      <c r="Q1521" s="118">
        <v>-0.34025197162654608</v>
      </c>
      <c r="R1521" s="118">
        <v>-0.75258523243928355</v>
      </c>
      <c r="S1521" s="118">
        <v>0.59571690697400304</v>
      </c>
      <c r="T1521" s="118">
        <v>-1.3582783797274203E-2</v>
      </c>
      <c r="U1521" s="118">
        <v>1.3819319383876343</v>
      </c>
      <c r="V1521" s="118">
        <v>-0.31753576643004466</v>
      </c>
      <c r="W1521" s="43">
        <v>1.7039078127323311</v>
      </c>
    </row>
    <row r="1522" spans="1:23" ht="19">
      <c r="A1522" s="88">
        <v>520</v>
      </c>
      <c r="B1522" s="118">
        <v>0.57203549223568717</v>
      </c>
      <c r="C1522" s="118">
        <v>0.3797593848612375</v>
      </c>
      <c r="D1522" s="118">
        <v>0.646869992224818</v>
      </c>
      <c r="E1522" s="118">
        <v>0.20743977145348214</v>
      </c>
      <c r="F1522" s="118">
        <v>0.18059922578952525</v>
      </c>
      <c r="G1522" s="118">
        <v>0.93991516670144382</v>
      </c>
      <c r="H1522" s="118">
        <v>9.0792976650549528E-2</v>
      </c>
      <c r="I1522" s="118">
        <v>7.7391254406881327E-2</v>
      </c>
      <c r="J1522" s="118">
        <v>0.62359014565789317</v>
      </c>
      <c r="K1522" s="51">
        <v>6.0039273003595905E-3</v>
      </c>
      <c r="M1522" s="44">
        <v>520</v>
      </c>
      <c r="N1522" s="118" cm="1">
        <f t="array" ref="N1522:W1522">(TRANSPOSE(MMULT(幕後結果!$AB$37:$AK$46, TRANSPOSE(N521:W521))))</f>
        <v>-2.5099145184261102</v>
      </c>
      <c r="O1522" s="118">
        <v>0.99762852544560543</v>
      </c>
      <c r="P1522" s="118">
        <v>-1.2848059670093979</v>
      </c>
      <c r="Q1522" s="118">
        <v>-1.5702970214531917</v>
      </c>
      <c r="R1522" s="118">
        <v>-1.1194066188217926</v>
      </c>
      <c r="S1522" s="118">
        <v>0.15779739910252732</v>
      </c>
      <c r="T1522" s="118">
        <v>0.19177170988079528</v>
      </c>
      <c r="U1522" s="118">
        <v>0.47605859485188873</v>
      </c>
      <c r="V1522" s="118">
        <v>-0.54995505914781395</v>
      </c>
      <c r="W1522" s="43">
        <v>-1.3841587420129602</v>
      </c>
    </row>
    <row r="1523" spans="1:23" ht="19">
      <c r="A1523" s="88">
        <v>521</v>
      </c>
      <c r="B1523" s="118">
        <v>0.1322204470227839</v>
      </c>
      <c r="C1523" s="118">
        <v>0.12421168090915269</v>
      </c>
      <c r="D1523" s="118">
        <v>0.86329343556814853</v>
      </c>
      <c r="E1523" s="118">
        <v>0.11489591927343779</v>
      </c>
      <c r="F1523" s="118">
        <v>0.42880981045214117</v>
      </c>
      <c r="G1523" s="118">
        <v>0.89239941319447103</v>
      </c>
      <c r="H1523" s="118">
        <v>0.91935092939709473</v>
      </c>
      <c r="I1523" s="118">
        <v>5.5419112811660565E-2</v>
      </c>
      <c r="J1523" s="118">
        <v>0.41692101558259242</v>
      </c>
      <c r="K1523" s="51">
        <v>8.459462648834748E-2</v>
      </c>
      <c r="M1523" s="44">
        <v>521</v>
      </c>
      <c r="N1523" s="118" cm="1">
        <f t="array" ref="N1523:W1523">(TRANSPOSE(MMULT(幕後結果!$AB$37:$AK$46, TRANSPOSE(N522:W522))))</f>
        <v>-0.37106126215689256</v>
      </c>
      <c r="O1523" s="118">
        <v>-0.15708967915649893</v>
      </c>
      <c r="P1523" s="118">
        <v>-0.28557974764314931</v>
      </c>
      <c r="Q1523" s="118">
        <v>0.17090521569573713</v>
      </c>
      <c r="R1523" s="118">
        <v>-0.31972481077069959</v>
      </c>
      <c r="S1523" s="118">
        <v>-1.9645904331316185E-2</v>
      </c>
      <c r="T1523" s="118">
        <v>1.1770893175076707</v>
      </c>
      <c r="U1523" s="118">
        <v>-0.14905462799474437</v>
      </c>
      <c r="V1523" s="118">
        <v>-0.55176346111231267</v>
      </c>
      <c r="W1523" s="43">
        <v>-0.79544837385907963</v>
      </c>
    </row>
    <row r="1524" spans="1:23" ht="19">
      <c r="A1524" s="88">
        <v>522</v>
      </c>
      <c r="B1524" s="118">
        <v>0.52809131833599943</v>
      </c>
      <c r="C1524" s="118">
        <v>0.75990361167411535</v>
      </c>
      <c r="D1524" s="118">
        <v>0.47620510837039509</v>
      </c>
      <c r="E1524" s="118">
        <v>2.3564693643332468E-2</v>
      </c>
      <c r="F1524" s="118">
        <v>0.99467861396998569</v>
      </c>
      <c r="G1524" s="118">
        <v>0.9924965346861534</v>
      </c>
      <c r="H1524" s="118">
        <v>7.0764561576656115E-2</v>
      </c>
      <c r="I1524" s="118">
        <v>0.4345616758521742</v>
      </c>
      <c r="J1524" s="118">
        <v>0.95808983266645331</v>
      </c>
      <c r="K1524" s="51">
        <v>0.67760384915565464</v>
      </c>
      <c r="M1524" s="44">
        <v>522</v>
      </c>
      <c r="N1524" s="118" cm="1">
        <f t="array" ref="N1524:W1524">(TRANSPOSE(MMULT(幕後結果!$AB$37:$AK$46, TRANSPOSE(N523:W523))))</f>
        <v>-0.19791063197643702</v>
      </c>
      <c r="O1524" s="118">
        <v>-2.1148601348143295E-2</v>
      </c>
      <c r="P1524" s="118">
        <v>1.0477487289009464</v>
      </c>
      <c r="Q1524" s="118">
        <v>-0.34147797210149378</v>
      </c>
      <c r="R1524" s="118">
        <v>1.2146162100522542</v>
      </c>
      <c r="S1524" s="118">
        <v>-0.13696543454033691</v>
      </c>
      <c r="T1524" s="118">
        <v>1.4834303420276129</v>
      </c>
      <c r="U1524" s="118">
        <v>1.9897018715075503</v>
      </c>
      <c r="V1524" s="118">
        <v>2.2408942311603153</v>
      </c>
      <c r="W1524" s="43">
        <v>3.4884681745837693</v>
      </c>
    </row>
    <row r="1525" spans="1:23" ht="19">
      <c r="A1525" s="88">
        <v>523</v>
      </c>
      <c r="B1525" s="118">
        <v>0.70490049521795273</v>
      </c>
      <c r="C1525" s="118">
        <v>0.45428846510978782</v>
      </c>
      <c r="D1525" s="118">
        <v>0.34409217454532159</v>
      </c>
      <c r="E1525" s="118">
        <v>0.37592496502934436</v>
      </c>
      <c r="F1525" s="118">
        <v>0.3218690320407247</v>
      </c>
      <c r="G1525" s="118">
        <v>0.56255757425134734</v>
      </c>
      <c r="H1525" s="118">
        <v>0.16267200070725507</v>
      </c>
      <c r="I1525" s="118">
        <v>4.9834486889198004E-2</v>
      </c>
      <c r="J1525" s="118">
        <v>0.22187823261940087</v>
      </c>
      <c r="K1525" s="51">
        <v>0.95977866982392124</v>
      </c>
      <c r="M1525" s="44">
        <v>523</v>
      </c>
      <c r="N1525" s="118" cm="1">
        <f t="array" ref="N1525:W1525">(TRANSPOSE(MMULT(幕後結果!$AB$37:$AK$46, TRANSPOSE(N524:W524))))</f>
        <v>0.67232392651490325</v>
      </c>
      <c r="O1525" s="118">
        <v>-8.9598342665532224E-2</v>
      </c>
      <c r="P1525" s="118">
        <v>-2.0449320607194683</v>
      </c>
      <c r="Q1525" s="118">
        <v>0.24380969923612916</v>
      </c>
      <c r="R1525" s="118">
        <v>-7.4682946460757904E-3</v>
      </c>
      <c r="S1525" s="118">
        <v>0.43192824580157207</v>
      </c>
      <c r="T1525" s="118">
        <v>-1.5200693155282243</v>
      </c>
      <c r="U1525" s="118">
        <v>1.126172958404293</v>
      </c>
      <c r="V1525" s="118">
        <v>-0.15337924765307298</v>
      </c>
      <c r="W1525" s="43">
        <v>-0.29408321343090721</v>
      </c>
    </row>
    <row r="1526" spans="1:23" ht="19">
      <c r="A1526" s="88">
        <v>524</v>
      </c>
      <c r="B1526" s="118">
        <v>0.66054505989491097</v>
      </c>
      <c r="C1526" s="118">
        <v>0.52684222385414992</v>
      </c>
      <c r="D1526" s="118">
        <v>9.3532305261045057E-2</v>
      </c>
      <c r="E1526" s="118">
        <v>0.49376425492995968</v>
      </c>
      <c r="F1526" s="118">
        <v>0.35825839349525035</v>
      </c>
      <c r="G1526" s="118">
        <v>0.34848460849271601</v>
      </c>
      <c r="H1526" s="118">
        <v>3.8631426358721077E-2</v>
      </c>
      <c r="I1526" s="118">
        <v>0.66188887447820099</v>
      </c>
      <c r="J1526" s="118">
        <v>1.1214601142537139E-2</v>
      </c>
      <c r="K1526" s="51">
        <v>0.79545490784027995</v>
      </c>
      <c r="M1526" s="44">
        <v>524</v>
      </c>
      <c r="N1526" s="118" cm="1">
        <f t="array" ref="N1526:W1526">(TRANSPOSE(MMULT(幕後結果!$AB$37:$AK$46, TRANSPOSE(N525:W525))))</f>
        <v>0.12888446671669282</v>
      </c>
      <c r="O1526" s="118">
        <v>-0.19259520032800073</v>
      </c>
      <c r="P1526" s="118">
        <v>1.2219178954634429</v>
      </c>
      <c r="Q1526" s="118">
        <v>0.88801123134178384</v>
      </c>
      <c r="R1526" s="118">
        <v>7.2107899467416275E-2</v>
      </c>
      <c r="S1526" s="118">
        <v>-4.0509449476921922E-2</v>
      </c>
      <c r="T1526" s="118">
        <v>-0.30311188230752506</v>
      </c>
      <c r="U1526" s="118">
        <v>-0.50978610085245879</v>
      </c>
      <c r="V1526" s="118">
        <v>0.39746038630366254</v>
      </c>
      <c r="W1526" s="43">
        <v>1.4400384699379316</v>
      </c>
    </row>
    <row r="1527" spans="1:23" ht="19">
      <c r="A1527" s="88">
        <v>525</v>
      </c>
      <c r="B1527" s="118">
        <v>0.34241984532399239</v>
      </c>
      <c r="C1527" s="118">
        <v>0.25348021720831904</v>
      </c>
      <c r="D1527" s="118">
        <v>0.28320488795116971</v>
      </c>
      <c r="E1527" s="118">
        <v>0.26969398421213731</v>
      </c>
      <c r="F1527" s="118">
        <v>0.52621388968699945</v>
      </c>
      <c r="G1527" s="118">
        <v>0.17467267845102175</v>
      </c>
      <c r="H1527" s="118">
        <v>0.50594841441093652</v>
      </c>
      <c r="I1527" s="118">
        <v>0.45961441037277062</v>
      </c>
      <c r="J1527" s="118">
        <v>0.75508285781516027</v>
      </c>
      <c r="K1527" s="51">
        <v>0.42499727472570248</v>
      </c>
      <c r="M1527" s="44">
        <v>525</v>
      </c>
      <c r="N1527" s="118" cm="1">
        <f t="array" ref="N1527:W1527">(TRANSPOSE(MMULT(幕後結果!$AB$37:$AK$46, TRANSPOSE(N526:W526))))</f>
        <v>-0.58377848409928434</v>
      </c>
      <c r="O1527" s="118">
        <v>6.9112644757200248E-2</v>
      </c>
      <c r="P1527" s="118">
        <v>0.68566120991078117</v>
      </c>
      <c r="Q1527" s="118">
        <v>1.5312773968981088</v>
      </c>
      <c r="R1527" s="118">
        <v>-0.88486246170332561</v>
      </c>
      <c r="S1527" s="118">
        <v>0.63497309836530758</v>
      </c>
      <c r="T1527" s="118">
        <v>-0.37390965314766583</v>
      </c>
      <c r="U1527" s="118">
        <v>1.0856883350282494</v>
      </c>
      <c r="V1527" s="118">
        <v>0.11686826795403196</v>
      </c>
      <c r="W1527" s="43">
        <v>-0.29975206817671396</v>
      </c>
    </row>
    <row r="1528" spans="1:23" ht="19">
      <c r="A1528" s="88">
        <v>526</v>
      </c>
      <c r="B1528" s="118">
        <v>0.35234314056346161</v>
      </c>
      <c r="C1528" s="118">
        <v>0.72305994953869202</v>
      </c>
      <c r="D1528" s="118">
        <v>2.7826830789869028E-2</v>
      </c>
      <c r="E1528" s="118">
        <v>0.85281614492268432</v>
      </c>
      <c r="F1528" s="118">
        <v>4.8987927797478514E-2</v>
      </c>
      <c r="G1528" s="118">
        <v>0.72391253244124543</v>
      </c>
      <c r="H1528" s="118">
        <v>0.23060563260019973</v>
      </c>
      <c r="I1528" s="118">
        <v>0.38962907652505918</v>
      </c>
      <c r="J1528" s="118">
        <v>0.76316988132448094</v>
      </c>
      <c r="K1528" s="51">
        <v>0.53303019868547818</v>
      </c>
      <c r="M1528" s="44">
        <v>526</v>
      </c>
      <c r="N1528" s="118" cm="1">
        <f t="array" ref="N1528:W1528">(TRANSPOSE(MMULT(幕後結果!$AB$37:$AK$46, TRANSPOSE(N527:W527))))</f>
        <v>-0.83278341866392869</v>
      </c>
      <c r="O1528" s="118">
        <v>0.91974258135851084</v>
      </c>
      <c r="P1528" s="118">
        <v>-0.34586819063343949</v>
      </c>
      <c r="Q1528" s="118">
        <v>0.90199617092122197</v>
      </c>
      <c r="R1528" s="118">
        <v>-1.6988176939083435</v>
      </c>
      <c r="S1528" s="118">
        <v>0.86580100790737458</v>
      </c>
      <c r="T1528" s="118">
        <v>0.72380821081579416</v>
      </c>
      <c r="U1528" s="118">
        <v>8.9636874261193211E-2</v>
      </c>
      <c r="V1528" s="118">
        <v>-1.1444748704284757</v>
      </c>
      <c r="W1528" s="43">
        <v>-9.3113282741370096E-2</v>
      </c>
    </row>
    <row r="1529" spans="1:23" ht="19">
      <c r="A1529" s="88">
        <v>527</v>
      </c>
      <c r="B1529" s="118">
        <v>0.4921832436601945</v>
      </c>
      <c r="C1529" s="118">
        <v>0.69213332103223357</v>
      </c>
      <c r="D1529" s="118">
        <v>0.3576716559238704</v>
      </c>
      <c r="E1529" s="118">
        <v>0.159066851557216</v>
      </c>
      <c r="F1529" s="118">
        <v>9.717456129596358E-2</v>
      </c>
      <c r="G1529" s="118">
        <v>0.7660141115414052</v>
      </c>
      <c r="H1529" s="118">
        <v>0.42441935547469645</v>
      </c>
      <c r="I1529" s="118">
        <v>0.82312729982025612</v>
      </c>
      <c r="J1529" s="118">
        <v>0.11109182030255194</v>
      </c>
      <c r="K1529" s="51">
        <v>0.25994875196195455</v>
      </c>
      <c r="M1529" s="44">
        <v>527</v>
      </c>
      <c r="N1529" s="118" cm="1">
        <f t="array" ref="N1529:W1529">(TRANSPOSE(MMULT(幕後結果!$AB$37:$AK$46, TRANSPOSE(N528:W528))))</f>
        <v>-0.43499394789269114</v>
      </c>
      <c r="O1529" s="118">
        <v>-0.63151478026726937</v>
      </c>
      <c r="P1529" s="118">
        <v>3.8426878151686134E-2</v>
      </c>
      <c r="Q1529" s="118">
        <v>-1.2071203338116394</v>
      </c>
      <c r="R1529" s="118">
        <v>1.1847462095751402</v>
      </c>
      <c r="S1529" s="118">
        <v>-0.89443036596361769</v>
      </c>
      <c r="T1529" s="118">
        <v>1.4398038597032621</v>
      </c>
      <c r="U1529" s="118">
        <v>0.81711487726440768</v>
      </c>
      <c r="V1529" s="118">
        <v>1.0075189213933609</v>
      </c>
      <c r="W1529" s="43">
        <v>0.81521292056869865</v>
      </c>
    </row>
    <row r="1530" spans="1:23" ht="19">
      <c r="A1530" s="88">
        <v>528</v>
      </c>
      <c r="B1530" s="118">
        <v>0.9719902992129732</v>
      </c>
      <c r="C1530" s="118">
        <v>0.21875382140894439</v>
      </c>
      <c r="D1530" s="118">
        <v>0.10830520924429776</v>
      </c>
      <c r="E1530" s="118">
        <v>0.94240777578973867</v>
      </c>
      <c r="F1530" s="118">
        <v>0.82511814192571986</v>
      </c>
      <c r="G1530" s="118">
        <v>0.35826203879680407</v>
      </c>
      <c r="H1530" s="118">
        <v>0.32025345742028688</v>
      </c>
      <c r="I1530" s="118">
        <v>0.1835556926841746</v>
      </c>
      <c r="J1530" s="118">
        <v>0.32240763149790364</v>
      </c>
      <c r="K1530" s="51">
        <v>9.2939220210499718E-2</v>
      </c>
      <c r="M1530" s="44">
        <v>528</v>
      </c>
      <c r="N1530" s="118" cm="1">
        <f t="array" ref="N1530:W1530">(TRANSPOSE(MMULT(幕後結果!$AB$37:$AK$46, TRANSPOSE(N529:W529))))</f>
        <v>1.6039236037371079</v>
      </c>
      <c r="O1530" s="118">
        <v>-4.1632013291347636E-2</v>
      </c>
      <c r="P1530" s="118">
        <v>0.4256844052858314</v>
      </c>
      <c r="Q1530" s="118">
        <v>0.72727000906672634</v>
      </c>
      <c r="R1530" s="118">
        <v>2.5371249535496427</v>
      </c>
      <c r="S1530" s="118">
        <v>0.18576047016414413</v>
      </c>
      <c r="T1530" s="118">
        <v>0.66041832597883354</v>
      </c>
      <c r="U1530" s="118">
        <v>-0.43461816645787144</v>
      </c>
      <c r="V1530" s="118">
        <v>1.4088645597388818</v>
      </c>
      <c r="W1530" s="43">
        <v>0.77888551426285946</v>
      </c>
    </row>
    <row r="1531" spans="1:23" ht="19">
      <c r="A1531" s="88">
        <v>529</v>
      </c>
      <c r="B1531" s="118">
        <v>0.19078205219757671</v>
      </c>
      <c r="C1531" s="118">
        <v>6.5650113635144391E-2</v>
      </c>
      <c r="D1531" s="118">
        <v>0.10583659355532626</v>
      </c>
      <c r="E1531" s="118">
        <v>0.88453350594669589</v>
      </c>
      <c r="F1531" s="118">
        <v>0.22141422650665721</v>
      </c>
      <c r="G1531" s="118">
        <v>0.84587041442497135</v>
      </c>
      <c r="H1531" s="118">
        <v>0.59682397387480535</v>
      </c>
      <c r="I1531" s="118">
        <v>0.81129819445201634</v>
      </c>
      <c r="J1531" s="118">
        <v>0.77160594941955418</v>
      </c>
      <c r="K1531" s="51">
        <v>0.84724208790425903</v>
      </c>
      <c r="M1531" s="44">
        <v>529</v>
      </c>
      <c r="N1531" s="118" cm="1">
        <f t="array" ref="N1531:W1531">(TRANSPOSE(MMULT(幕後結果!$AB$37:$AK$46, TRANSPOSE(N530:W530))))</f>
        <v>0.92115421800873165</v>
      </c>
      <c r="O1531" s="118">
        <v>0.65260392049645133</v>
      </c>
      <c r="P1531" s="118">
        <v>-1.2829284292275336</v>
      </c>
      <c r="Q1531" s="118">
        <v>1.5884790747081448</v>
      </c>
      <c r="R1531" s="118">
        <v>-0.77481892988354806</v>
      </c>
      <c r="S1531" s="118">
        <v>2.7708216588039933</v>
      </c>
      <c r="T1531" s="118">
        <v>2.1842316836043794</v>
      </c>
      <c r="U1531" s="118">
        <v>0.94875249941727247</v>
      </c>
      <c r="V1531" s="118">
        <v>0.82309858960471283</v>
      </c>
      <c r="W1531" s="43">
        <v>0.47641690806024695</v>
      </c>
    </row>
    <row r="1532" spans="1:23" ht="19">
      <c r="A1532" s="88">
        <v>530</v>
      </c>
      <c r="B1532" s="118">
        <v>0.45304422850552073</v>
      </c>
      <c r="C1532" s="118">
        <v>0.37396149822277303</v>
      </c>
      <c r="D1532" s="118">
        <v>0.68791211757264237</v>
      </c>
      <c r="E1532" s="118">
        <v>0.50100233843023645</v>
      </c>
      <c r="F1532" s="118">
        <v>0.17494156459720123</v>
      </c>
      <c r="G1532" s="118">
        <v>0.12900974362150941</v>
      </c>
      <c r="H1532" s="118">
        <v>0.16729546947884177</v>
      </c>
      <c r="I1532" s="118">
        <v>0.24684246648246222</v>
      </c>
      <c r="J1532" s="118">
        <v>0.78606244774280509</v>
      </c>
      <c r="K1532" s="51">
        <v>0.19210370178677949</v>
      </c>
      <c r="M1532" s="44">
        <v>530</v>
      </c>
      <c r="N1532" s="118" cm="1">
        <f t="array" ref="N1532:W1532">(TRANSPOSE(MMULT(幕後結果!$AB$37:$AK$46, TRANSPOSE(N531:W531))))</f>
        <v>1.2528601038446403</v>
      </c>
      <c r="O1532" s="118">
        <v>1.376884557214793</v>
      </c>
      <c r="P1532" s="118">
        <v>0.26141335543308336</v>
      </c>
      <c r="Q1532" s="118">
        <v>1.5122162850891179</v>
      </c>
      <c r="R1532" s="118">
        <v>-0.16663176495974164</v>
      </c>
      <c r="S1532" s="118">
        <v>2.1232253004734427</v>
      </c>
      <c r="T1532" s="118">
        <v>-0.13629904713469077</v>
      </c>
      <c r="U1532" s="118">
        <v>0.60366012260871471</v>
      </c>
      <c r="V1532" s="118">
        <v>0.33063654073137438</v>
      </c>
      <c r="W1532" s="43">
        <v>0.80821448668449947</v>
      </c>
    </row>
    <row r="1533" spans="1:23" ht="19">
      <c r="A1533" s="88">
        <v>531</v>
      </c>
      <c r="B1533" s="118">
        <v>0.79832175353669954</v>
      </c>
      <c r="C1533" s="118">
        <v>0.55169592375925602</v>
      </c>
      <c r="D1533" s="118">
        <v>0.61777041843545422</v>
      </c>
      <c r="E1533" s="118">
        <v>0.59136928257849375</v>
      </c>
      <c r="F1533" s="118">
        <v>0.86891610460958324</v>
      </c>
      <c r="G1533" s="118">
        <v>0.48004162781459181</v>
      </c>
      <c r="H1533" s="118">
        <v>0.55004308394882306</v>
      </c>
      <c r="I1533" s="118">
        <v>0.38621158303897074</v>
      </c>
      <c r="J1533" s="118">
        <v>0.83570397124442786</v>
      </c>
      <c r="K1533" s="51">
        <v>0.15596847954000626</v>
      </c>
      <c r="M1533" s="44">
        <v>531</v>
      </c>
      <c r="N1533" s="118" cm="1">
        <f t="array" ref="N1533:W1533">(TRANSPOSE(MMULT(幕後結果!$AB$37:$AK$46, TRANSPOSE(N532:W532))))</f>
        <v>-0.21848238794175343</v>
      </c>
      <c r="O1533" s="118">
        <v>-0.99277076908105277</v>
      </c>
      <c r="P1533" s="118">
        <v>-1.1459462137866263</v>
      </c>
      <c r="Q1533" s="118">
        <v>0.22049704910914908</v>
      </c>
      <c r="R1533" s="118">
        <v>-1.7247734704504942</v>
      </c>
      <c r="S1533" s="118">
        <v>0.82271440278860686</v>
      </c>
      <c r="T1533" s="118">
        <v>-0.51507992102658329</v>
      </c>
      <c r="U1533" s="118">
        <v>3.0168291317021312E-2</v>
      </c>
      <c r="V1533" s="118">
        <v>-0.64308864011069633</v>
      </c>
      <c r="W1533" s="43">
        <v>0.29134884882089029</v>
      </c>
    </row>
    <row r="1534" spans="1:23" ht="19">
      <c r="A1534" s="88">
        <v>532</v>
      </c>
      <c r="B1534" s="118">
        <v>0.78001406783372795</v>
      </c>
      <c r="C1534" s="118">
        <v>0.97060208773156775</v>
      </c>
      <c r="D1534" s="118">
        <v>0.89231138190887194</v>
      </c>
      <c r="E1534" s="118">
        <v>1.5519682563783777E-2</v>
      </c>
      <c r="F1534" s="118">
        <v>0.46650394923688188</v>
      </c>
      <c r="G1534" s="118">
        <v>0.58502694401351141</v>
      </c>
      <c r="H1534" s="118">
        <v>0.5759037636720703</v>
      </c>
      <c r="I1534" s="118">
        <v>0.84984577251073934</v>
      </c>
      <c r="J1534" s="118">
        <v>6.7512549635983632E-2</v>
      </c>
      <c r="K1534" s="51">
        <v>0.56726889333527875</v>
      </c>
      <c r="M1534" s="44">
        <v>532</v>
      </c>
      <c r="N1534" s="118" cm="1">
        <f t="array" ref="N1534:W1534">(TRANSPOSE(MMULT(幕後結果!$AB$37:$AK$46, TRANSPOSE(N533:W533))))</f>
        <v>-0.92252869791680259</v>
      </c>
      <c r="O1534" s="118">
        <v>-0.45286787426758535</v>
      </c>
      <c r="P1534" s="118">
        <v>0.94116664450538812</v>
      </c>
      <c r="Q1534" s="118">
        <v>-0.49754608380347159</v>
      </c>
      <c r="R1534" s="118">
        <v>-1.2103565944448365</v>
      </c>
      <c r="S1534" s="118">
        <v>1.2948060880735017</v>
      </c>
      <c r="T1534" s="118">
        <v>0.83636312743191221</v>
      </c>
      <c r="U1534" s="118">
        <v>-0.22689225645372457</v>
      </c>
      <c r="V1534" s="118">
        <v>-0.87665010211448657</v>
      </c>
      <c r="W1534" s="43">
        <v>-1.3015726922103918</v>
      </c>
    </row>
    <row r="1535" spans="1:23" ht="19">
      <c r="A1535" s="88">
        <v>533</v>
      </c>
      <c r="B1535" s="118">
        <v>0.46392043510870606</v>
      </c>
      <c r="C1535" s="118">
        <v>0.59312571611979115</v>
      </c>
      <c r="D1535" s="118">
        <v>0.97904449404454508</v>
      </c>
      <c r="E1535" s="118">
        <v>0.77351664031310641</v>
      </c>
      <c r="F1535" s="118">
        <v>0.3753421006381894</v>
      </c>
      <c r="G1535" s="118">
        <v>0.56088899883921473</v>
      </c>
      <c r="H1535" s="118">
        <v>7.7622756686743788E-2</v>
      </c>
      <c r="I1535" s="118">
        <v>0.13738294814200325</v>
      </c>
      <c r="J1535" s="118">
        <v>0.85396763066892101</v>
      </c>
      <c r="K1535" s="51">
        <v>0.37622084663075595</v>
      </c>
      <c r="M1535" s="44">
        <v>533</v>
      </c>
      <c r="N1535" s="118" cm="1">
        <f t="array" ref="N1535:W1535">(TRANSPOSE(MMULT(幕後結果!$AB$37:$AK$46, TRANSPOSE(N534:W534))))</f>
        <v>-0.9472088131184081</v>
      </c>
      <c r="O1535" s="118">
        <v>-1.142313299545604</v>
      </c>
      <c r="P1535" s="118">
        <v>-1.6903215135681608</v>
      </c>
      <c r="Q1535" s="118">
        <v>0.15937204762382184</v>
      </c>
      <c r="R1535" s="118">
        <v>-1.4159747624918926</v>
      </c>
      <c r="S1535" s="118">
        <v>-1.9521548105374904</v>
      </c>
      <c r="T1535" s="118">
        <v>0.10446487745056854</v>
      </c>
      <c r="U1535" s="118">
        <v>-1.6323419431448991</v>
      </c>
      <c r="V1535" s="118">
        <v>-0.35491863708377869</v>
      </c>
      <c r="W1535" s="43">
        <v>-1.3182182544605574</v>
      </c>
    </row>
    <row r="1536" spans="1:23" ht="19">
      <c r="A1536" s="88">
        <v>534</v>
      </c>
      <c r="B1536" s="118">
        <v>0.95568444857364154</v>
      </c>
      <c r="C1536" s="118">
        <v>0.66823493636719022</v>
      </c>
      <c r="D1536" s="118">
        <v>0.21668178933779725</v>
      </c>
      <c r="E1536" s="118">
        <v>0.26226507299839663</v>
      </c>
      <c r="F1536" s="118">
        <v>0.67013579943054413</v>
      </c>
      <c r="G1536" s="118">
        <v>0.9770410620716774</v>
      </c>
      <c r="H1536" s="118">
        <v>0.87821818531673568</v>
      </c>
      <c r="I1536" s="118">
        <v>0.78660694330400371</v>
      </c>
      <c r="J1536" s="118">
        <v>0.36898768487417999</v>
      </c>
      <c r="K1536" s="51">
        <v>0.7529973841900881</v>
      </c>
      <c r="M1536" s="44">
        <v>534</v>
      </c>
      <c r="N1536" s="118" cm="1">
        <f t="array" ref="N1536:W1536">(TRANSPOSE(MMULT(幕後結果!$AB$37:$AK$46, TRANSPOSE(N535:W535))))</f>
        <v>0.13673118392182892</v>
      </c>
      <c r="O1536" s="118">
        <v>-0.59834117182287927</v>
      </c>
      <c r="P1536" s="118">
        <v>0.32021958173066695</v>
      </c>
      <c r="Q1536" s="118">
        <v>6.9667075436416995E-2</v>
      </c>
      <c r="R1536" s="118">
        <v>0.48845467297461787</v>
      </c>
      <c r="S1536" s="118">
        <v>-1.0128255137361137</v>
      </c>
      <c r="T1536" s="118">
        <v>1.0175095942793688</v>
      </c>
      <c r="U1536" s="118">
        <v>-0.13254584351741977</v>
      </c>
      <c r="V1536" s="118">
        <v>3.3875566364226506E-3</v>
      </c>
      <c r="W1536" s="43">
        <v>0.74854407041470317</v>
      </c>
    </row>
    <row r="1537" spans="1:23" ht="19">
      <c r="A1537" s="88">
        <v>535</v>
      </c>
      <c r="B1537" s="118">
        <v>0.35932028356837731</v>
      </c>
      <c r="C1537" s="118">
        <v>0.1147393453325678</v>
      </c>
      <c r="D1537" s="118">
        <v>0.76370170876759347</v>
      </c>
      <c r="E1537" s="118">
        <v>4.8224678996127146E-2</v>
      </c>
      <c r="F1537" s="118">
        <v>0.69446330101045595</v>
      </c>
      <c r="G1537" s="118">
        <v>0.60821462469707011</v>
      </c>
      <c r="H1537" s="118">
        <v>0.59265061735343627</v>
      </c>
      <c r="I1537" s="118">
        <v>0.93652521419385359</v>
      </c>
      <c r="J1537" s="118">
        <v>0.24530826184993404</v>
      </c>
      <c r="K1537" s="51">
        <v>0.69409297916921187</v>
      </c>
      <c r="M1537" s="44">
        <v>535</v>
      </c>
      <c r="N1537" s="118" cm="1">
        <f t="array" ref="N1537:W1537">(TRANSPOSE(MMULT(幕後結果!$AB$37:$AK$46, TRANSPOSE(N536:W536))))</f>
        <v>0.22685534888765052</v>
      </c>
      <c r="O1537" s="118">
        <v>-0.32700202542386569</v>
      </c>
      <c r="P1537" s="118">
        <v>-1.0961407098710809</v>
      </c>
      <c r="Q1537" s="118">
        <v>-1.0304387703787701</v>
      </c>
      <c r="R1537" s="118">
        <v>-1.6064548567379622</v>
      </c>
      <c r="S1537" s="118">
        <v>-0.86388260013500529</v>
      </c>
      <c r="T1537" s="118">
        <v>4.0111669504597824E-2</v>
      </c>
      <c r="U1537" s="118">
        <v>-0.68699921204952907</v>
      </c>
      <c r="V1537" s="118">
        <v>-0.98783448029426568</v>
      </c>
      <c r="W1537" s="43">
        <v>-0.42354252100089529</v>
      </c>
    </row>
    <row r="1538" spans="1:23" ht="19">
      <c r="A1538" s="88">
        <v>536</v>
      </c>
      <c r="B1538" s="118">
        <v>0.93400786082265408</v>
      </c>
      <c r="C1538" s="118">
        <v>0.27659448790151231</v>
      </c>
      <c r="D1538" s="118">
        <v>0.95458668856118223</v>
      </c>
      <c r="E1538" s="118">
        <v>9.3103663804447345E-2</v>
      </c>
      <c r="F1538" s="118">
        <v>0.92586235814012285</v>
      </c>
      <c r="G1538" s="118">
        <v>0.67441682393360036</v>
      </c>
      <c r="H1538" s="118">
        <v>0.79862747572503245</v>
      </c>
      <c r="I1538" s="118">
        <v>0.58343689179088876</v>
      </c>
      <c r="J1538" s="118">
        <v>0.12123805751460504</v>
      </c>
      <c r="K1538" s="51">
        <v>2.5881848924080852E-3</v>
      </c>
      <c r="M1538" s="44">
        <v>536</v>
      </c>
      <c r="N1538" s="118" cm="1">
        <f t="array" ref="N1538:W1538">(TRANSPOSE(MMULT(幕後結果!$AB$37:$AK$46, TRANSPOSE(N537:W537))))</f>
        <v>1.8486158193335329</v>
      </c>
      <c r="O1538" s="118">
        <v>1.6406230924504488</v>
      </c>
      <c r="P1538" s="118">
        <v>0.38585434224928966</v>
      </c>
      <c r="Q1538" s="118">
        <v>-0.45855277730833394</v>
      </c>
      <c r="R1538" s="118">
        <v>1.2383833857820308</v>
      </c>
      <c r="S1538" s="118">
        <v>0.70185276736556113</v>
      </c>
      <c r="T1538" s="118">
        <v>1.417110159425361</v>
      </c>
      <c r="U1538" s="118">
        <v>1.0664149821107667</v>
      </c>
      <c r="V1538" s="118">
        <v>2.1808964107223439</v>
      </c>
      <c r="W1538" s="43">
        <v>2.3252664627065078</v>
      </c>
    </row>
    <row r="1539" spans="1:23" ht="19">
      <c r="A1539" s="88">
        <v>537</v>
      </c>
      <c r="B1539" s="118">
        <v>0.82155499644884533</v>
      </c>
      <c r="C1539" s="118">
        <v>0.71707680606347068</v>
      </c>
      <c r="D1539" s="118">
        <v>1.7679962311064612E-2</v>
      </c>
      <c r="E1539" s="118">
        <v>0.77021038410148357</v>
      </c>
      <c r="F1539" s="118">
        <v>0.82179609513210017</v>
      </c>
      <c r="G1539" s="118">
        <v>0.65980353763104138</v>
      </c>
      <c r="H1539" s="118">
        <v>0.47423354271330109</v>
      </c>
      <c r="I1539" s="118">
        <v>0.70456393624376501</v>
      </c>
      <c r="J1539" s="118">
        <v>0.56454455044618124</v>
      </c>
      <c r="K1539" s="51">
        <v>0.70064572271746917</v>
      </c>
      <c r="M1539" s="44">
        <v>537</v>
      </c>
      <c r="N1539" s="118" cm="1">
        <f t="array" ref="N1539:W1539">(TRANSPOSE(MMULT(幕後結果!$AB$37:$AK$46, TRANSPOSE(N538:W538))))</f>
        <v>0.91339685776248769</v>
      </c>
      <c r="O1539" s="118">
        <v>0.26881586740459673</v>
      </c>
      <c r="P1539" s="118">
        <v>0.17782964327701353</v>
      </c>
      <c r="Q1539" s="118">
        <v>0.45335817345362678</v>
      </c>
      <c r="R1539" s="118">
        <v>-0.97875912772019991</v>
      </c>
      <c r="S1539" s="118">
        <v>0.6328319920622627</v>
      </c>
      <c r="T1539" s="118">
        <v>0.23171548661902988</v>
      </c>
      <c r="U1539" s="118">
        <v>-0.5399696680025492</v>
      </c>
      <c r="V1539" s="118">
        <v>-6.9419030958208963E-2</v>
      </c>
      <c r="W1539" s="43">
        <v>1.088504643184969</v>
      </c>
    </row>
    <row r="1540" spans="1:23" ht="19">
      <c r="A1540" s="88">
        <v>538</v>
      </c>
      <c r="B1540" s="118">
        <v>0.61572272866256639</v>
      </c>
      <c r="C1540" s="118">
        <v>0.86285098774445323</v>
      </c>
      <c r="D1540" s="118">
        <v>0.13380082396483051</v>
      </c>
      <c r="E1540" s="118">
        <v>4.5874468602592477E-2</v>
      </c>
      <c r="F1540" s="118">
        <v>0.66420599650872991</v>
      </c>
      <c r="G1540" s="118">
        <v>0.61060423824780385</v>
      </c>
      <c r="H1540" s="118">
        <v>0.63314052237449747</v>
      </c>
      <c r="I1540" s="118">
        <v>0.80570744754160017</v>
      </c>
      <c r="J1540" s="118">
        <v>0.46460200230284854</v>
      </c>
      <c r="K1540" s="51">
        <v>0.33908522330318913</v>
      </c>
      <c r="M1540" s="44">
        <v>538</v>
      </c>
      <c r="N1540" s="118" cm="1">
        <f t="array" ref="N1540:W1540">(TRANSPOSE(MMULT(幕後結果!$AB$37:$AK$46, TRANSPOSE(N539:W539))))</f>
        <v>-1.4537641367913026</v>
      </c>
      <c r="O1540" s="118">
        <v>0.2484477852839887</v>
      </c>
      <c r="P1540" s="118">
        <v>-1.3232275742358064</v>
      </c>
      <c r="Q1540" s="118">
        <v>-1.8582473876721048</v>
      </c>
      <c r="R1540" s="118">
        <v>-0.88119836711355903</v>
      </c>
      <c r="S1540" s="118">
        <v>-2.2814783489373234</v>
      </c>
      <c r="T1540" s="118">
        <v>0.27547325108668108</v>
      </c>
      <c r="U1540" s="118">
        <v>0.45898946683676334</v>
      </c>
      <c r="V1540" s="118">
        <v>-0.34575281223866933</v>
      </c>
      <c r="W1540" s="43">
        <v>-0.24800343246159953</v>
      </c>
    </row>
    <row r="1541" spans="1:23" ht="19">
      <c r="A1541" s="88">
        <v>539</v>
      </c>
      <c r="B1541" s="118">
        <v>0.6731312371591176</v>
      </c>
      <c r="C1541" s="118">
        <v>0.77362927862716813</v>
      </c>
      <c r="D1541" s="118">
        <v>4.7031233627375046E-2</v>
      </c>
      <c r="E1541" s="118">
        <v>0.84738585839143687</v>
      </c>
      <c r="F1541" s="118">
        <v>0.77585383680729847</v>
      </c>
      <c r="G1541" s="118">
        <v>0.82452377461346504</v>
      </c>
      <c r="H1541" s="118">
        <v>1.6106546818941858E-2</v>
      </c>
      <c r="I1541" s="118">
        <v>6.2980065725323442E-2</v>
      </c>
      <c r="J1541" s="118">
        <v>0.91493103225785388</v>
      </c>
      <c r="K1541" s="51">
        <v>0.43138207784065385</v>
      </c>
      <c r="M1541" s="44">
        <v>539</v>
      </c>
      <c r="N1541" s="118" cm="1">
        <f t="array" ref="N1541:W1541">(TRANSPOSE(MMULT(幕後結果!$AB$37:$AK$46, TRANSPOSE(N540:W540))))</f>
        <v>-0.60601941631314349</v>
      </c>
      <c r="O1541" s="118">
        <v>0.3271202965166336</v>
      </c>
      <c r="P1541" s="118">
        <v>-0.2756801785895665</v>
      </c>
      <c r="Q1541" s="118">
        <v>-1.5363134270624041</v>
      </c>
      <c r="R1541" s="118">
        <v>0.98864575426381174</v>
      </c>
      <c r="S1541" s="118">
        <v>0.55722678262473746</v>
      </c>
      <c r="T1541" s="118">
        <v>-0.57970792053944509</v>
      </c>
      <c r="U1541" s="118">
        <v>0.45137942118114982</v>
      </c>
      <c r="V1541" s="118">
        <v>-1.001445912469483</v>
      </c>
      <c r="W1541" s="43">
        <v>-0.60894267462660867</v>
      </c>
    </row>
    <row r="1542" spans="1:23" ht="19">
      <c r="A1542" s="88">
        <v>540</v>
      </c>
      <c r="B1542" s="118">
        <v>0.18668742697141094</v>
      </c>
      <c r="C1542" s="118">
        <v>0.72383028233829361</v>
      </c>
      <c r="D1542" s="118">
        <v>0.41377757017418149</v>
      </c>
      <c r="E1542" s="118">
        <v>0.58951133520075505</v>
      </c>
      <c r="F1542" s="118">
        <v>0.82128393690849144</v>
      </c>
      <c r="G1542" s="118">
        <v>3.7476215421409442E-2</v>
      </c>
      <c r="H1542" s="118">
        <v>0.4410262853719904</v>
      </c>
      <c r="I1542" s="118">
        <v>0.7941727341104321</v>
      </c>
      <c r="J1542" s="118">
        <v>0.8285045119217691</v>
      </c>
      <c r="K1542" s="51">
        <v>8.7454368749404043E-2</v>
      </c>
      <c r="M1542" s="44">
        <v>540</v>
      </c>
      <c r="N1542" s="118" cm="1">
        <f t="array" ref="N1542:W1542">(TRANSPOSE(MMULT(幕後結果!$AB$37:$AK$46, TRANSPOSE(N541:W541))))</f>
        <v>-0.32536060436212355</v>
      </c>
      <c r="O1542" s="118">
        <v>0.4374892325231714</v>
      </c>
      <c r="P1542" s="118">
        <v>0.31492868703025073</v>
      </c>
      <c r="Q1542" s="118">
        <v>-0.80446477733880195</v>
      </c>
      <c r="R1542" s="118">
        <v>0.15708074734244634</v>
      </c>
      <c r="S1542" s="118">
        <v>9.1270715798461466E-2</v>
      </c>
      <c r="T1542" s="118">
        <v>1.2468952576982089</v>
      </c>
      <c r="U1542" s="118">
        <v>-8.4295141090317327E-2</v>
      </c>
      <c r="V1542" s="118">
        <v>-0.95352172401440694</v>
      </c>
      <c r="W1542" s="43">
        <v>-1.915405902366522</v>
      </c>
    </row>
    <row r="1543" spans="1:23" ht="19">
      <c r="A1543" s="88">
        <v>541</v>
      </c>
      <c r="B1543" s="118">
        <v>0.1152268934445666</v>
      </c>
      <c r="C1543" s="118">
        <v>0.43619524426924117</v>
      </c>
      <c r="D1543" s="118">
        <v>0.17177263192279457</v>
      </c>
      <c r="E1543" s="118">
        <v>0.18436499064957146</v>
      </c>
      <c r="F1543" s="118">
        <v>0.83058684139420769</v>
      </c>
      <c r="G1543" s="118">
        <v>0.82986824449711261</v>
      </c>
      <c r="H1543" s="118">
        <v>0.74842215030629622</v>
      </c>
      <c r="I1543" s="118">
        <v>0.86447298321458121</v>
      </c>
      <c r="J1543" s="118">
        <v>0.4170578149153521</v>
      </c>
      <c r="K1543" s="51">
        <v>0.44111105184685728</v>
      </c>
      <c r="M1543" s="44">
        <v>541</v>
      </c>
      <c r="N1543" s="118" cm="1">
        <f t="array" ref="N1543:W1543">(TRANSPOSE(MMULT(幕後結果!$AB$37:$AK$46, TRANSPOSE(N542:W542))))</f>
        <v>0.19252026644507522</v>
      </c>
      <c r="O1543" s="118">
        <v>0.41059515516050565</v>
      </c>
      <c r="P1543" s="118">
        <v>-1.1834841891444829</v>
      </c>
      <c r="Q1543" s="118">
        <v>-0.7795075071149471</v>
      </c>
      <c r="R1543" s="118">
        <v>-0.23077477568062993</v>
      </c>
      <c r="S1543" s="118">
        <v>1.2005056188911452</v>
      </c>
      <c r="T1543" s="118">
        <v>0.17777228391488969</v>
      </c>
      <c r="U1543" s="118">
        <v>1.209381185988079</v>
      </c>
      <c r="V1543" s="118">
        <v>0.71185729292531064</v>
      </c>
      <c r="W1543" s="43">
        <v>1.3533609625506002</v>
      </c>
    </row>
    <row r="1544" spans="1:23" ht="19">
      <c r="A1544" s="88">
        <v>542</v>
      </c>
      <c r="B1544" s="118">
        <v>0.91874432304623888</v>
      </c>
      <c r="C1544" s="118">
        <v>0.76593735188346002</v>
      </c>
      <c r="D1544" s="118">
        <v>0.25270328003441778</v>
      </c>
      <c r="E1544" s="118">
        <v>0.35098614183800647</v>
      </c>
      <c r="F1544" s="118">
        <v>0.4610089038181393</v>
      </c>
      <c r="G1544" s="118">
        <v>0.8772311904895671</v>
      </c>
      <c r="H1544" s="118">
        <v>0.49524798031891715</v>
      </c>
      <c r="I1544" s="118">
        <v>0.65531706179740556</v>
      </c>
      <c r="J1544" s="118">
        <v>0.95438466199694094</v>
      </c>
      <c r="K1544" s="51">
        <v>0.77288876126403894</v>
      </c>
      <c r="M1544" s="44">
        <v>542</v>
      </c>
      <c r="N1544" s="118" cm="1">
        <f t="array" ref="N1544:W1544">(TRANSPOSE(MMULT(幕後結果!$AB$37:$AK$46, TRANSPOSE(N543:W543))))</f>
        <v>-1.3297702404811671</v>
      </c>
      <c r="O1544" s="118">
        <v>0.13544216195372435</v>
      </c>
      <c r="P1544" s="118">
        <v>0.31111784522664243</v>
      </c>
      <c r="Q1544" s="118">
        <v>-0.94198992103356738</v>
      </c>
      <c r="R1544" s="118">
        <v>0.38017265488272445</v>
      </c>
      <c r="S1544" s="118">
        <v>-1.8643197732376888</v>
      </c>
      <c r="T1544" s="118">
        <v>2.1077515791066714</v>
      </c>
      <c r="U1544" s="118">
        <v>-0.36515075809387715</v>
      </c>
      <c r="V1544" s="118">
        <v>0.84946328412200445</v>
      </c>
      <c r="W1544" s="43">
        <v>-0.37357390888685543</v>
      </c>
    </row>
    <row r="1545" spans="1:23" ht="19">
      <c r="A1545" s="88">
        <v>543</v>
      </c>
      <c r="B1545" s="118">
        <v>0.51737386477167502</v>
      </c>
      <c r="C1545" s="118">
        <v>0.15920273264620088</v>
      </c>
      <c r="D1545" s="118">
        <v>0.3196852461207258</v>
      </c>
      <c r="E1545" s="118">
        <v>0.83681410333277673</v>
      </c>
      <c r="F1545" s="118">
        <v>0.11102487148027684</v>
      </c>
      <c r="G1545" s="118">
        <v>0.44216194149581356</v>
      </c>
      <c r="H1545" s="118">
        <v>0.63341300633539133</v>
      </c>
      <c r="I1545" s="118">
        <v>0.27053698940694315</v>
      </c>
      <c r="J1545" s="118">
        <v>0.66802223071379019</v>
      </c>
      <c r="K1545" s="51">
        <v>0.86526769981078622</v>
      </c>
      <c r="M1545" s="44">
        <v>543</v>
      </c>
      <c r="N1545" s="118" cm="1">
        <f t="array" ref="N1545:W1545">(TRANSPOSE(MMULT(幕後結果!$AB$37:$AK$46, TRANSPOSE(N544:W544))))</f>
        <v>0.68715566173998277</v>
      </c>
      <c r="O1545" s="118">
        <v>-2.0977717841881334</v>
      </c>
      <c r="P1545" s="118">
        <v>-0.12146138000146739</v>
      </c>
      <c r="Q1545" s="118">
        <v>-1.5131506465590627</v>
      </c>
      <c r="R1545" s="118">
        <v>1.9882634550602156</v>
      </c>
      <c r="S1545" s="118">
        <v>-0.71777625835514824</v>
      </c>
      <c r="T1545" s="118">
        <v>0.65663211384337383</v>
      </c>
      <c r="U1545" s="118">
        <v>-1.5322867229959845</v>
      </c>
      <c r="V1545" s="118">
        <v>0.97350860487661706</v>
      </c>
      <c r="W1545" s="43">
        <v>1.3873987996963222</v>
      </c>
    </row>
    <row r="1546" spans="1:23" ht="19">
      <c r="A1546" s="88">
        <v>544</v>
      </c>
      <c r="B1546" s="118">
        <v>0.85188108181395128</v>
      </c>
      <c r="C1546" s="118">
        <v>0.27692510394195513</v>
      </c>
      <c r="D1546" s="118">
        <v>3.3994174556649215E-2</v>
      </c>
      <c r="E1546" s="118">
        <v>1.9511492820124987E-2</v>
      </c>
      <c r="F1546" s="118">
        <v>0.66486755530511643</v>
      </c>
      <c r="G1546" s="118">
        <v>0.1275721826273446</v>
      </c>
      <c r="H1546" s="118">
        <v>0.40466604671010908</v>
      </c>
      <c r="I1546" s="118">
        <v>2.6430634456139579E-2</v>
      </c>
      <c r="J1546" s="118">
        <v>0.83823918355042859</v>
      </c>
      <c r="K1546" s="51">
        <v>0.94518074284831211</v>
      </c>
      <c r="M1546" s="44">
        <v>544</v>
      </c>
      <c r="N1546" s="118" cm="1">
        <f t="array" ref="N1546:W1546">(TRANSPOSE(MMULT(幕後結果!$AB$37:$AK$46, TRANSPOSE(N545:W545))))</f>
        <v>0.5042065293126079</v>
      </c>
      <c r="O1546" s="118">
        <v>-1.3635396833203381</v>
      </c>
      <c r="P1546" s="118">
        <v>0.65045032588533269</v>
      </c>
      <c r="Q1546" s="118">
        <v>-0.25490012779266569</v>
      </c>
      <c r="R1546" s="118">
        <v>0.11292655143598695</v>
      </c>
      <c r="S1546" s="118">
        <v>-0.65061727587300455</v>
      </c>
      <c r="T1546" s="118">
        <v>-0.75432941029824985</v>
      </c>
      <c r="U1546" s="118">
        <v>1.1467351099889855</v>
      </c>
      <c r="V1546" s="118">
        <v>0.84765549950669583</v>
      </c>
      <c r="W1546" s="43">
        <v>1.2693599347073281</v>
      </c>
    </row>
    <row r="1547" spans="1:23" ht="19">
      <c r="A1547" s="88">
        <v>545</v>
      </c>
      <c r="B1547" s="118">
        <v>0.46157579962969542</v>
      </c>
      <c r="C1547" s="118">
        <v>6.914975076132146E-3</v>
      </c>
      <c r="D1547" s="118">
        <v>0.62515340731218205</v>
      </c>
      <c r="E1547" s="118">
        <v>0.33366651951301618</v>
      </c>
      <c r="F1547" s="118">
        <v>0.31034379056596184</v>
      </c>
      <c r="G1547" s="118">
        <v>0.4506230392733257</v>
      </c>
      <c r="H1547" s="118">
        <v>0.4047626571146159</v>
      </c>
      <c r="I1547" s="118">
        <v>0.53162421457907971</v>
      </c>
      <c r="J1547" s="118">
        <v>0.10130946783062589</v>
      </c>
      <c r="K1547" s="51">
        <v>0.16482067710263992</v>
      </c>
      <c r="M1547" s="44">
        <v>545</v>
      </c>
      <c r="N1547" s="118" cm="1">
        <f t="array" ref="N1547:W1547">(TRANSPOSE(MMULT(幕後結果!$AB$37:$AK$46, TRANSPOSE(N546:W546))))</f>
        <v>1.2067011397732739</v>
      </c>
      <c r="O1547" s="118">
        <v>0.29573931222553512</v>
      </c>
      <c r="P1547" s="118">
        <v>-0.50669637076669227</v>
      </c>
      <c r="Q1547" s="118">
        <v>1.6057390388088906</v>
      </c>
      <c r="R1547" s="118">
        <v>0.70071320341496235</v>
      </c>
      <c r="S1547" s="118">
        <v>1.3598637462928271</v>
      </c>
      <c r="T1547" s="118">
        <v>0.72401292076918344</v>
      </c>
      <c r="U1547" s="118">
        <v>-1.2165283096448598E-2</v>
      </c>
      <c r="V1547" s="118">
        <v>-0.31219120709798986</v>
      </c>
      <c r="W1547" s="43">
        <v>1.0554099188078265</v>
      </c>
    </row>
    <row r="1548" spans="1:23" ht="19">
      <c r="A1548" s="88">
        <v>546</v>
      </c>
      <c r="B1548" s="118">
        <v>0.469450242294561</v>
      </c>
      <c r="C1548" s="118">
        <v>0.68443012335361941</v>
      </c>
      <c r="D1548" s="118">
        <v>0.2920953156737176</v>
      </c>
      <c r="E1548" s="118">
        <v>0.49026534359351004</v>
      </c>
      <c r="F1548" s="118">
        <v>0.98718501176086693</v>
      </c>
      <c r="G1548" s="118">
        <v>7.7218010320716735E-2</v>
      </c>
      <c r="H1548" s="118">
        <v>0.25866575954101001</v>
      </c>
      <c r="I1548" s="118">
        <v>0.57342706615736971</v>
      </c>
      <c r="J1548" s="118">
        <v>5.9135131509031602E-3</v>
      </c>
      <c r="K1548" s="51">
        <v>0.4446249688044579</v>
      </c>
      <c r="M1548" s="44">
        <v>546</v>
      </c>
      <c r="N1548" s="118" cm="1">
        <f t="array" ref="N1548:W1548">(TRANSPOSE(MMULT(幕後結果!$AB$37:$AK$46, TRANSPOSE(N547:W547))))</f>
        <v>1.2732438282936969</v>
      </c>
      <c r="O1548" s="118">
        <v>-1.1743507444940391</v>
      </c>
      <c r="P1548" s="118">
        <v>0.17802657465728933</v>
      </c>
      <c r="Q1548" s="118">
        <v>-0.17823308076217079</v>
      </c>
      <c r="R1548" s="118">
        <v>-0.87883566207640462</v>
      </c>
      <c r="S1548" s="118">
        <v>-0.74915959595600079</v>
      </c>
      <c r="T1548" s="118">
        <v>-2.1078817923614857</v>
      </c>
      <c r="U1548" s="118">
        <v>0.11059460493428153</v>
      </c>
      <c r="V1548" s="118">
        <v>-0.50139529296876861</v>
      </c>
      <c r="W1548" s="43">
        <v>0.46412057303969056</v>
      </c>
    </row>
    <row r="1549" spans="1:23" ht="19">
      <c r="A1549" s="88">
        <v>547</v>
      </c>
      <c r="B1549" s="118">
        <v>0.20890374235738429</v>
      </c>
      <c r="C1549" s="118">
        <v>0.9470061855590004</v>
      </c>
      <c r="D1549" s="118">
        <v>0.59505676537514662</v>
      </c>
      <c r="E1549" s="118">
        <v>0.96598706198196505</v>
      </c>
      <c r="F1549" s="118">
        <v>0.88463353130182965</v>
      </c>
      <c r="G1549" s="118">
        <v>0.7450571729330886</v>
      </c>
      <c r="H1549" s="118">
        <v>0.74298920318486439</v>
      </c>
      <c r="I1549" s="118">
        <v>7.3144040182569148E-2</v>
      </c>
      <c r="J1549" s="118">
        <v>0.56505856021427991</v>
      </c>
      <c r="K1549" s="51">
        <v>4.7319734382090806E-2</v>
      </c>
      <c r="M1549" s="44">
        <v>547</v>
      </c>
      <c r="N1549" s="118" cm="1">
        <f t="array" ref="N1549:W1549">(TRANSPOSE(MMULT(幕後結果!$AB$37:$AK$46, TRANSPOSE(N548:W548))))</f>
        <v>0.42173569825901136</v>
      </c>
      <c r="O1549" s="118">
        <v>-0.29308135039418337</v>
      </c>
      <c r="P1549" s="118">
        <v>-0.19872014436885699</v>
      </c>
      <c r="Q1549" s="118">
        <v>-0.76063780818621507</v>
      </c>
      <c r="R1549" s="118">
        <v>1.5835516974789576</v>
      </c>
      <c r="S1549" s="118">
        <v>-1.7812947351243833</v>
      </c>
      <c r="T1549" s="118">
        <v>-0.31777214971080786</v>
      </c>
      <c r="U1549" s="118">
        <v>-8.487222859741525E-2</v>
      </c>
      <c r="V1549" s="118">
        <v>0.36298490740769901</v>
      </c>
      <c r="W1549" s="43">
        <v>1.9858643386721677</v>
      </c>
    </row>
    <row r="1550" spans="1:23" ht="19">
      <c r="A1550" s="88">
        <v>548</v>
      </c>
      <c r="B1550" s="118">
        <v>0.648740630437735</v>
      </c>
      <c r="C1550" s="118">
        <v>0.11346008795008</v>
      </c>
      <c r="D1550" s="118">
        <v>0.95686084031610785</v>
      </c>
      <c r="E1550" s="118">
        <v>0.81081494786043296</v>
      </c>
      <c r="F1550" s="118">
        <v>0.63443209579302984</v>
      </c>
      <c r="G1550" s="118">
        <v>0.58305668824275125</v>
      </c>
      <c r="H1550" s="118">
        <v>0.9101949509255014</v>
      </c>
      <c r="I1550" s="118">
        <v>0.22747942500660745</v>
      </c>
      <c r="J1550" s="118">
        <v>0.15174108644405959</v>
      </c>
      <c r="K1550" s="51">
        <v>0.23325984054782989</v>
      </c>
      <c r="M1550" s="44">
        <v>548</v>
      </c>
      <c r="N1550" s="118" cm="1">
        <f t="array" ref="N1550:W1550">(TRANSPOSE(MMULT(幕後結果!$AB$37:$AK$46, TRANSPOSE(N549:W549))))</f>
        <v>-1.3817040621179917</v>
      </c>
      <c r="O1550" s="118">
        <v>-1.1498728267482572</v>
      </c>
      <c r="P1550" s="118">
        <v>1.0744915864295574</v>
      </c>
      <c r="Q1550" s="118">
        <v>-1.7419810484020484</v>
      </c>
      <c r="R1550" s="118">
        <v>-0.53732754549076966</v>
      </c>
      <c r="S1550" s="118">
        <v>-0.44624771684544978</v>
      </c>
      <c r="T1550" s="118">
        <v>0.70711017391036091</v>
      </c>
      <c r="U1550" s="118">
        <v>-0.87791412033196337</v>
      </c>
      <c r="V1550" s="118">
        <v>0.4875302312456416</v>
      </c>
      <c r="W1550" s="43">
        <v>0.56095087825933831</v>
      </c>
    </row>
    <row r="1551" spans="1:23" ht="19">
      <c r="A1551" s="88">
        <v>549</v>
      </c>
      <c r="B1551" s="118">
        <v>0.27569308167414364</v>
      </c>
      <c r="C1551" s="118">
        <v>0.4746553888022329</v>
      </c>
      <c r="D1551" s="118">
        <v>0.90621865431466797</v>
      </c>
      <c r="E1551" s="118">
        <v>0.10784419512291721</v>
      </c>
      <c r="F1551" s="118">
        <v>0.33865900407498062</v>
      </c>
      <c r="G1551" s="118">
        <v>0.76124833888600874</v>
      </c>
      <c r="H1551" s="118">
        <v>0.1768637791998291</v>
      </c>
      <c r="I1551" s="118">
        <v>0.25059272261401322</v>
      </c>
      <c r="J1551" s="118">
        <v>0.90892031014016883</v>
      </c>
      <c r="K1551" s="51">
        <v>0.35243759432270227</v>
      </c>
      <c r="M1551" s="44">
        <v>549</v>
      </c>
      <c r="N1551" s="118" cm="1">
        <f t="array" ref="N1551:W1551">(TRANSPOSE(MMULT(幕後結果!$AB$37:$AK$46, TRANSPOSE(N550:W550))))</f>
        <v>-1.4473167954808819</v>
      </c>
      <c r="O1551" s="118">
        <v>0.81238228588914463</v>
      </c>
      <c r="P1551" s="118">
        <v>-0.10463021505545103</v>
      </c>
      <c r="Q1551" s="118">
        <v>0.5782300386107958</v>
      </c>
      <c r="R1551" s="118">
        <v>-1.2358497255240728</v>
      </c>
      <c r="S1551" s="118">
        <v>1.4161887543938585</v>
      </c>
      <c r="T1551" s="118">
        <v>0.4061077396576972</v>
      </c>
      <c r="U1551" s="118">
        <v>-0.48064658725355069</v>
      </c>
      <c r="V1551" s="118">
        <v>-1.1563628119134473E-2</v>
      </c>
      <c r="W1551" s="43">
        <v>4.6715074922320909E-2</v>
      </c>
    </row>
    <row r="1552" spans="1:23" ht="19">
      <c r="A1552" s="88">
        <v>550</v>
      </c>
      <c r="B1552" s="118">
        <v>0.84996439087765907</v>
      </c>
      <c r="C1552" s="118">
        <v>8.5762385518041828E-2</v>
      </c>
      <c r="D1552" s="118">
        <v>0.54273381460360515</v>
      </c>
      <c r="E1552" s="118">
        <v>0.73386939088103142</v>
      </c>
      <c r="F1552" s="118">
        <v>0.13323476156740988</v>
      </c>
      <c r="G1552" s="118">
        <v>0.7138024916452701</v>
      </c>
      <c r="H1552" s="118">
        <v>0.5340158450760617</v>
      </c>
      <c r="I1552" s="118">
        <v>0.42036173883609385</v>
      </c>
      <c r="J1552" s="118">
        <v>0.15181213774337143</v>
      </c>
      <c r="K1552" s="51">
        <v>0.93964649715258597</v>
      </c>
      <c r="M1552" s="44">
        <v>550</v>
      </c>
      <c r="N1552" s="118" cm="1">
        <f t="array" ref="N1552:W1552">(TRANSPOSE(MMULT(幕後結果!$AB$37:$AK$46, TRANSPOSE(N551:W551))))</f>
        <v>1.0061688172740562</v>
      </c>
      <c r="O1552" s="118">
        <v>0.27513266830287092</v>
      </c>
      <c r="P1552" s="118">
        <v>-0.29461351313814294</v>
      </c>
      <c r="Q1552" s="118">
        <v>-0.9635035851043241</v>
      </c>
      <c r="R1552" s="118">
        <v>0.83495384174082221</v>
      </c>
      <c r="S1552" s="118">
        <v>0.60776987548296413</v>
      </c>
      <c r="T1552" s="118">
        <v>0.14793951810334249</v>
      </c>
      <c r="U1552" s="118">
        <v>0.48340742527128649</v>
      </c>
      <c r="V1552" s="118">
        <v>0.42019919877076634</v>
      </c>
      <c r="W1552" s="43">
        <v>0.87619278974655712</v>
      </c>
    </row>
    <row r="1553" spans="1:23" ht="19">
      <c r="A1553" s="88">
        <v>551</v>
      </c>
      <c r="B1553" s="118">
        <v>0.37115913751307428</v>
      </c>
      <c r="C1553" s="118">
        <v>8.7959215660414314E-2</v>
      </c>
      <c r="D1553" s="118">
        <v>0.22369128705747232</v>
      </c>
      <c r="E1553" s="118">
        <v>0.64941548570174978</v>
      </c>
      <c r="F1553" s="118">
        <v>0.63505889626969592</v>
      </c>
      <c r="G1553" s="118">
        <v>0.93335507443166588</v>
      </c>
      <c r="H1553" s="118">
        <v>0.9151258071663928</v>
      </c>
      <c r="I1553" s="118">
        <v>0.24401128495727509</v>
      </c>
      <c r="J1553" s="118">
        <v>0.24924181822980418</v>
      </c>
      <c r="K1553" s="51">
        <v>0.69626067377501788</v>
      </c>
      <c r="M1553" s="44">
        <v>551</v>
      </c>
      <c r="N1553" s="118" cm="1">
        <f t="array" ref="N1553:W1553">(TRANSPOSE(MMULT(幕後結果!$AB$37:$AK$46, TRANSPOSE(N552:W552))))</f>
        <v>1.0346991322725949</v>
      </c>
      <c r="O1553" s="118">
        <v>-0.31178062418712571</v>
      </c>
      <c r="P1553" s="118">
        <v>-0.631705869742065</v>
      </c>
      <c r="Q1553" s="118">
        <v>-0.12790655434961518</v>
      </c>
      <c r="R1553" s="118">
        <v>0.34842065603721672</v>
      </c>
      <c r="S1553" s="118">
        <v>-0.2716606538853571</v>
      </c>
      <c r="T1553" s="118">
        <v>-0.88621009562992192</v>
      </c>
      <c r="U1553" s="118">
        <v>0.32135329208144159</v>
      </c>
      <c r="V1553" s="118">
        <v>-0.24466708692262568</v>
      </c>
      <c r="W1553" s="43">
        <v>1.0417972440756407</v>
      </c>
    </row>
    <row r="1554" spans="1:23" ht="19">
      <c r="A1554" s="88">
        <v>552</v>
      </c>
      <c r="B1554" s="118">
        <v>0.76881379599503541</v>
      </c>
      <c r="C1554" s="118">
        <v>0.65763364539992253</v>
      </c>
      <c r="D1554" s="118">
        <v>0.46999172696187652</v>
      </c>
      <c r="E1554" s="118">
        <v>0.53851701668996266</v>
      </c>
      <c r="F1554" s="118">
        <v>0.32434709437337439</v>
      </c>
      <c r="G1554" s="118">
        <v>0.82660905826158482</v>
      </c>
      <c r="H1554" s="118">
        <v>0.50121578675606759</v>
      </c>
      <c r="I1554" s="118">
        <v>0.3280877027367648</v>
      </c>
      <c r="J1554" s="118">
        <v>0.29156239337762302</v>
      </c>
      <c r="K1554" s="51">
        <v>0.75198504586681936</v>
      </c>
      <c r="M1554" s="44">
        <v>552</v>
      </c>
      <c r="N1554" s="118" cm="1">
        <f t="array" ref="N1554:W1554">(TRANSPOSE(MMULT(幕後結果!$AB$37:$AK$46, TRANSPOSE(N553:W553))))</f>
        <v>-0.19677665135526595</v>
      </c>
      <c r="O1554" s="118">
        <v>4.6514392368946847E-3</v>
      </c>
      <c r="P1554" s="118">
        <v>0.63163358028711081</v>
      </c>
      <c r="Q1554" s="118">
        <v>1.2753118674706025</v>
      </c>
      <c r="R1554" s="118">
        <v>0.78860106584513157</v>
      </c>
      <c r="S1554" s="118">
        <v>-0.98124659785022739</v>
      </c>
      <c r="T1554" s="118">
        <v>1.1704125863055739</v>
      </c>
      <c r="U1554" s="118">
        <v>9.7584818971048051E-2</v>
      </c>
      <c r="V1554" s="118">
        <v>0.84909030992273016</v>
      </c>
      <c r="W1554" s="43">
        <v>0.35842172659187643</v>
      </c>
    </row>
    <row r="1555" spans="1:23" ht="19">
      <c r="A1555" s="88">
        <v>553</v>
      </c>
      <c r="B1555" s="118">
        <v>4.70998505233724E-2</v>
      </c>
      <c r="C1555" s="118">
        <v>0.21256824647258865</v>
      </c>
      <c r="D1555" s="118">
        <v>0.95486818059750411</v>
      </c>
      <c r="E1555" s="118">
        <v>0.8599148922440325</v>
      </c>
      <c r="F1555" s="118">
        <v>0.34162183041257088</v>
      </c>
      <c r="G1555" s="118">
        <v>0.81519021530542335</v>
      </c>
      <c r="H1555" s="118">
        <v>0.76705793267735989</v>
      </c>
      <c r="I1555" s="118">
        <v>0.86999677833072164</v>
      </c>
      <c r="J1555" s="118">
        <v>0.51309978197512596</v>
      </c>
      <c r="K1555" s="51">
        <v>0.31161545777811317</v>
      </c>
      <c r="M1555" s="44">
        <v>553</v>
      </c>
      <c r="N1555" s="118" cm="1">
        <f t="array" ref="N1555:W1555">(TRANSPOSE(MMULT(幕後結果!$AB$37:$AK$46, TRANSPOSE(N554:W554))))</f>
        <v>-0.31795815939309036</v>
      </c>
      <c r="O1555" s="118">
        <v>-1.4861167261668407</v>
      </c>
      <c r="P1555" s="118">
        <v>0.42024902750245252</v>
      </c>
      <c r="Q1555" s="118">
        <v>-0.40085564717012773</v>
      </c>
      <c r="R1555" s="118">
        <v>-0.9251517709159669</v>
      </c>
      <c r="S1555" s="118">
        <v>-0.4707066742019973</v>
      </c>
      <c r="T1555" s="118">
        <v>-0.90428175442245418</v>
      </c>
      <c r="U1555" s="118">
        <v>-1.1723081964712718</v>
      </c>
      <c r="V1555" s="118">
        <v>-1.5829718243462723</v>
      </c>
      <c r="W1555" s="43">
        <v>1.3514630038793851</v>
      </c>
    </row>
    <row r="1556" spans="1:23" ht="19">
      <c r="A1556" s="88">
        <v>554</v>
      </c>
      <c r="B1556" s="118">
        <v>0.18615919096887334</v>
      </c>
      <c r="C1556" s="118">
        <v>0.15852697042545549</v>
      </c>
      <c r="D1556" s="118">
        <v>0.34661025013115454</v>
      </c>
      <c r="E1556" s="118">
        <v>0.31715411713943542</v>
      </c>
      <c r="F1556" s="118">
        <v>0.91666712943198725</v>
      </c>
      <c r="G1556" s="118">
        <v>0.83301001629806493</v>
      </c>
      <c r="H1556" s="118">
        <v>0.16960229488430478</v>
      </c>
      <c r="I1556" s="118">
        <v>0.67701632311415816</v>
      </c>
      <c r="J1556" s="118">
        <v>0.10354931460195127</v>
      </c>
      <c r="K1556" s="51">
        <v>0.98229443153486384</v>
      </c>
      <c r="M1556" s="44">
        <v>554</v>
      </c>
      <c r="N1556" s="118" cm="1">
        <f t="array" ref="N1556:W1556">(TRANSPOSE(MMULT(幕後結果!$AB$37:$AK$46, TRANSPOSE(N555:W555))))</f>
        <v>-0.14194852541585312</v>
      </c>
      <c r="O1556" s="118">
        <v>1.7689127239766476</v>
      </c>
      <c r="P1556" s="118">
        <v>-0.44211017247376039</v>
      </c>
      <c r="Q1556" s="118">
        <v>-0.94328474515040572</v>
      </c>
      <c r="R1556" s="118">
        <v>-0.39107110146621898</v>
      </c>
      <c r="S1556" s="118">
        <v>-1.4692125410389036</v>
      </c>
      <c r="T1556" s="118">
        <v>1.4537172128647504</v>
      </c>
      <c r="U1556" s="118">
        <v>0.41638761453065176</v>
      </c>
      <c r="V1556" s="118">
        <v>1.3110355442477428</v>
      </c>
      <c r="W1556" s="43">
        <v>0.40971725450404256</v>
      </c>
    </row>
    <row r="1557" spans="1:23" ht="19">
      <c r="A1557" s="88">
        <v>555</v>
      </c>
      <c r="B1557" s="118">
        <v>0.26748616389361968</v>
      </c>
      <c r="C1557" s="118">
        <v>0.58311955444750274</v>
      </c>
      <c r="D1557" s="118">
        <v>0.61597146290276972</v>
      </c>
      <c r="E1557" s="118">
        <v>0.27866733069804805</v>
      </c>
      <c r="F1557" s="118">
        <v>0.76175170248704305</v>
      </c>
      <c r="G1557" s="118">
        <v>0.52420243425762125</v>
      </c>
      <c r="H1557" s="118">
        <v>0.57962033154736381</v>
      </c>
      <c r="I1557" s="118">
        <v>0.24033433733093301</v>
      </c>
      <c r="J1557" s="118">
        <v>0.47535627209084197</v>
      </c>
      <c r="K1557" s="51">
        <v>0.51818171942355828</v>
      </c>
      <c r="M1557" s="44">
        <v>555</v>
      </c>
      <c r="N1557" s="118" cm="1">
        <f t="array" ref="N1557:W1557">(TRANSPOSE(MMULT(幕後結果!$AB$37:$AK$46, TRANSPOSE(N556:W556))))</f>
        <v>0.29727325216395389</v>
      </c>
      <c r="O1557" s="118">
        <v>-1.1360878699834931</v>
      </c>
      <c r="P1557" s="118">
        <v>0.1428735572501435</v>
      </c>
      <c r="Q1557" s="118">
        <v>-1.1336524463347737</v>
      </c>
      <c r="R1557" s="118">
        <v>0.88320720051239665</v>
      </c>
      <c r="S1557" s="118">
        <v>-2.2686489285746734</v>
      </c>
      <c r="T1557" s="118">
        <v>1.1570036808773834</v>
      </c>
      <c r="U1557" s="118">
        <v>-1.455296732544582</v>
      </c>
      <c r="V1557" s="118">
        <v>-1.0712696482230668</v>
      </c>
      <c r="W1557" s="43">
        <v>-0.63625252233565466</v>
      </c>
    </row>
    <row r="1558" spans="1:23" ht="19">
      <c r="A1558" s="88">
        <v>556</v>
      </c>
      <c r="B1558" s="118">
        <v>0.23073672740452644</v>
      </c>
      <c r="C1558" s="118">
        <v>0.57680201816626031</v>
      </c>
      <c r="D1558" s="118">
        <v>0.67659749716448214</v>
      </c>
      <c r="E1558" s="118">
        <v>0.86516379299290769</v>
      </c>
      <c r="F1558" s="118">
        <v>0.2961359668002701</v>
      </c>
      <c r="G1558" s="118">
        <v>3.0291119301737446E-3</v>
      </c>
      <c r="H1558" s="118">
        <v>0.71394484495162658</v>
      </c>
      <c r="I1558" s="118">
        <v>0.40619683319069133</v>
      </c>
      <c r="J1558" s="118">
        <v>0.10696660621588872</v>
      </c>
      <c r="K1558" s="51">
        <v>0.43217534482907127</v>
      </c>
      <c r="M1558" s="44">
        <v>556</v>
      </c>
      <c r="N1558" s="118" cm="1">
        <f t="array" ref="N1558:W1558">(TRANSPOSE(MMULT(幕後結果!$AB$37:$AK$46, TRANSPOSE(N557:W557))))</f>
        <v>0.43038364894258629</v>
      </c>
      <c r="O1558" s="118">
        <v>-0.15134895191611519</v>
      </c>
      <c r="P1558" s="118">
        <v>2.4089726896420447</v>
      </c>
      <c r="Q1558" s="118">
        <v>0.23932968505957866</v>
      </c>
      <c r="R1558" s="118">
        <v>0.69844558405115431</v>
      </c>
      <c r="S1558" s="118">
        <v>1.476767746981648</v>
      </c>
      <c r="T1558" s="118">
        <v>1.9643373211567745</v>
      </c>
      <c r="U1558" s="118">
        <v>0.90172724497109358</v>
      </c>
      <c r="V1558" s="118">
        <v>1.7135904232230776</v>
      </c>
      <c r="W1558" s="43">
        <v>0.21780380663365251</v>
      </c>
    </row>
    <row r="1559" spans="1:23" ht="19">
      <c r="A1559" s="88">
        <v>557</v>
      </c>
      <c r="B1559" s="118">
        <v>0.42141431403895213</v>
      </c>
      <c r="C1559" s="118">
        <v>0.64587906507019732</v>
      </c>
      <c r="D1559" s="118">
        <v>0.25892236412483438</v>
      </c>
      <c r="E1559" s="118">
        <v>0.17183661176557163</v>
      </c>
      <c r="F1559" s="118">
        <v>0.9981718583711785</v>
      </c>
      <c r="G1559" s="118">
        <v>0.95000326231097798</v>
      </c>
      <c r="H1559" s="118">
        <v>0.42691009917786915</v>
      </c>
      <c r="I1559" s="118">
        <v>0.78761760792637148</v>
      </c>
      <c r="J1559" s="118">
        <v>0.38128374458794445</v>
      </c>
      <c r="K1559" s="51">
        <v>0.7268735377430533</v>
      </c>
      <c r="M1559" s="44">
        <v>557</v>
      </c>
      <c r="N1559" s="118" cm="1">
        <f t="array" ref="N1559:W1559">(TRANSPOSE(MMULT(幕後結果!$AB$37:$AK$46, TRANSPOSE(N558:W558))))</f>
        <v>-0.4087862060449558</v>
      </c>
      <c r="O1559" s="118">
        <v>0.16717057752322431</v>
      </c>
      <c r="P1559" s="118">
        <v>0.47960585489273194</v>
      </c>
      <c r="Q1559" s="118">
        <v>-0.955430447311022</v>
      </c>
      <c r="R1559" s="118">
        <v>-0.22053283228843584</v>
      </c>
      <c r="S1559" s="118">
        <v>0.15561138816845238</v>
      </c>
      <c r="T1559" s="118">
        <v>-0.84332798966748224</v>
      </c>
      <c r="U1559" s="118">
        <v>0.21068009508883961</v>
      </c>
      <c r="V1559" s="118">
        <v>-2.1269287281957039E-2</v>
      </c>
      <c r="W1559" s="43">
        <v>-1.5126744127896385E-2</v>
      </c>
    </row>
    <row r="1560" spans="1:23" ht="19">
      <c r="A1560" s="88">
        <v>558</v>
      </c>
      <c r="B1560" s="118">
        <v>0.99060793392978552</v>
      </c>
      <c r="C1560" s="118">
        <v>0.38740542035243242</v>
      </c>
      <c r="D1560" s="118">
        <v>0.91201234785721286</v>
      </c>
      <c r="E1560" s="118">
        <v>0.48070728435784016</v>
      </c>
      <c r="F1560" s="118">
        <v>2.8331997364767103E-2</v>
      </c>
      <c r="G1560" s="118">
        <v>0.66324100571598343</v>
      </c>
      <c r="H1560" s="118">
        <v>4.0287096406108613E-3</v>
      </c>
      <c r="I1560" s="118">
        <v>0.11186718190100398</v>
      </c>
      <c r="J1560" s="118">
        <v>0.78536122458653712</v>
      </c>
      <c r="K1560" s="51">
        <v>0.25841196511797526</v>
      </c>
      <c r="M1560" s="44">
        <v>558</v>
      </c>
      <c r="N1560" s="118" cm="1">
        <f t="array" ref="N1560:W1560">(TRANSPOSE(MMULT(幕後結果!$AB$37:$AK$46, TRANSPOSE(N559:W559))))</f>
        <v>0.34318937318951892</v>
      </c>
      <c r="O1560" s="118">
        <v>-0.23238694802291765</v>
      </c>
      <c r="P1560" s="118">
        <v>-0.34475709567734131</v>
      </c>
      <c r="Q1560" s="118">
        <v>1.1301856292528121</v>
      </c>
      <c r="R1560" s="118">
        <v>-0.74405060947294899</v>
      </c>
      <c r="S1560" s="118">
        <v>0.38542582320229046</v>
      </c>
      <c r="T1560" s="118">
        <v>-0.50477544220897208</v>
      </c>
      <c r="U1560" s="118">
        <v>0.24747581485945527</v>
      </c>
      <c r="V1560" s="118">
        <v>-0.27318792954086968</v>
      </c>
      <c r="W1560" s="43">
        <v>-5.9146495037764056E-2</v>
      </c>
    </row>
    <row r="1561" spans="1:23" ht="19">
      <c r="A1561" s="88">
        <v>559</v>
      </c>
      <c r="B1561" s="118">
        <v>0.77728572170435228</v>
      </c>
      <c r="C1561" s="118">
        <v>0.92834124172340537</v>
      </c>
      <c r="D1561" s="118">
        <v>6.785670939139532E-2</v>
      </c>
      <c r="E1561" s="118">
        <v>0.78686333294751032</v>
      </c>
      <c r="F1561" s="118">
        <v>8.7257367945690056E-2</v>
      </c>
      <c r="G1561" s="118">
        <v>0.15159424287973544</v>
      </c>
      <c r="H1561" s="118">
        <v>0.43411972686649669</v>
      </c>
      <c r="I1561" s="118">
        <v>0.36176032518928092</v>
      </c>
      <c r="J1561" s="118">
        <v>0.10645085002469168</v>
      </c>
      <c r="K1561" s="51">
        <v>0.50366440255694678</v>
      </c>
      <c r="M1561" s="44">
        <v>559</v>
      </c>
      <c r="N1561" s="118" cm="1">
        <f t="array" ref="N1561:W1561">(TRANSPOSE(MMULT(幕後結果!$AB$37:$AK$46, TRANSPOSE(N560:W560))))</f>
        <v>-0.48962304795819844</v>
      </c>
      <c r="O1561" s="118">
        <v>0.57854865547101941</v>
      </c>
      <c r="P1561" s="118">
        <v>-1.6205876300589799</v>
      </c>
      <c r="Q1561" s="118">
        <v>0.28652881356684939</v>
      </c>
      <c r="R1561" s="118">
        <v>1.4567726127999892</v>
      </c>
      <c r="S1561" s="118">
        <v>1.4666811365147936</v>
      </c>
      <c r="T1561" s="118">
        <v>0.64138074218891195</v>
      </c>
      <c r="U1561" s="118">
        <v>0.60468795022033106</v>
      </c>
      <c r="V1561" s="118">
        <v>0.27086398596595596</v>
      </c>
      <c r="W1561" s="43">
        <v>0.19720119666294253</v>
      </c>
    </row>
    <row r="1562" spans="1:23" ht="19">
      <c r="A1562" s="88">
        <v>560</v>
      </c>
      <c r="B1562" s="118">
        <v>0.65419045007692689</v>
      </c>
      <c r="C1562" s="118">
        <v>0.96673706873556586</v>
      </c>
      <c r="D1562" s="118">
        <v>0.46607691427455666</v>
      </c>
      <c r="E1562" s="118">
        <v>0.89739025205249012</v>
      </c>
      <c r="F1562" s="118">
        <v>1.0071531741534301E-2</v>
      </c>
      <c r="G1562" s="118">
        <v>0.29533299327241336</v>
      </c>
      <c r="H1562" s="118">
        <v>0.27223575964183988</v>
      </c>
      <c r="I1562" s="118">
        <v>8.9040842545531573E-2</v>
      </c>
      <c r="J1562" s="118">
        <v>0.52858344303758331</v>
      </c>
      <c r="K1562" s="51">
        <v>0.8410227021874499</v>
      </c>
      <c r="M1562" s="44">
        <v>560</v>
      </c>
      <c r="N1562" s="118" cm="1">
        <f t="array" ref="N1562:W1562">(TRANSPOSE(MMULT(幕後結果!$AB$37:$AK$46, TRANSPOSE(N561:W561))))</f>
        <v>-0.36146007956373022</v>
      </c>
      <c r="O1562" s="118">
        <v>-6.9967803825711369E-2</v>
      </c>
      <c r="P1562" s="118">
        <v>-0.29809773538172851</v>
      </c>
      <c r="Q1562" s="118">
        <v>-1.8619244505516033</v>
      </c>
      <c r="R1562" s="118">
        <v>-1.7020313460694276</v>
      </c>
      <c r="S1562" s="118">
        <v>-1.3371423246673335</v>
      </c>
      <c r="T1562" s="118">
        <v>4.9716570866454424E-2</v>
      </c>
      <c r="U1562" s="118">
        <v>-1.6516435258578621</v>
      </c>
      <c r="V1562" s="118">
        <v>-1.6199946292070666</v>
      </c>
      <c r="W1562" s="43">
        <v>-1.1698818990226443</v>
      </c>
    </row>
    <row r="1563" spans="1:23" ht="19">
      <c r="A1563" s="88">
        <v>561</v>
      </c>
      <c r="B1563" s="118">
        <v>0.42275720801091166</v>
      </c>
      <c r="C1563" s="118">
        <v>0.48413548128881678</v>
      </c>
      <c r="D1563" s="118">
        <v>0.58006891653623982</v>
      </c>
      <c r="E1563" s="118">
        <v>0.39166307078969553</v>
      </c>
      <c r="F1563" s="118">
        <v>0.6375934239513481</v>
      </c>
      <c r="G1563" s="118">
        <v>0.72934088577771239</v>
      </c>
      <c r="H1563" s="118">
        <v>0.84073547856215813</v>
      </c>
      <c r="I1563" s="118">
        <v>0.87023879843408514</v>
      </c>
      <c r="J1563" s="118">
        <v>0.36626473667245918</v>
      </c>
      <c r="K1563" s="51">
        <v>0.41576485012162223</v>
      </c>
      <c r="M1563" s="44">
        <v>561</v>
      </c>
      <c r="N1563" s="118" cm="1">
        <f t="array" ref="N1563:W1563">(TRANSPOSE(MMULT(幕後結果!$AB$37:$AK$46, TRANSPOSE(N562:W562))))</f>
        <v>-0.77883602497765136</v>
      </c>
      <c r="O1563" s="118">
        <v>0.76277741032409552</v>
      </c>
      <c r="P1563" s="118">
        <v>-0.40069312664129508</v>
      </c>
      <c r="Q1563" s="118">
        <v>0.75426105490547179</v>
      </c>
      <c r="R1563" s="118">
        <v>-1.249835166279329</v>
      </c>
      <c r="S1563" s="118">
        <v>1.3126644566197432</v>
      </c>
      <c r="T1563" s="118">
        <v>1.7181301150895543</v>
      </c>
      <c r="U1563" s="118">
        <v>0.37574115357322457</v>
      </c>
      <c r="V1563" s="118">
        <v>1.3499305141698112</v>
      </c>
      <c r="W1563" s="43">
        <v>0.86499817338556828</v>
      </c>
    </row>
    <row r="1564" spans="1:23" ht="19">
      <c r="A1564" s="88">
        <v>562</v>
      </c>
      <c r="B1564" s="118">
        <v>0.26021695072955975</v>
      </c>
      <c r="C1564" s="118">
        <v>0.52573167683571653</v>
      </c>
      <c r="D1564" s="118">
        <v>1.2049345684017831E-2</v>
      </c>
      <c r="E1564" s="118">
        <v>0.61860052014522116</v>
      </c>
      <c r="F1564" s="118">
        <v>0.46056245453951017</v>
      </c>
      <c r="G1564" s="118">
        <v>0.76687215927731778</v>
      </c>
      <c r="H1564" s="118">
        <v>5.3780559422243579E-2</v>
      </c>
      <c r="I1564" s="118">
        <v>0.41633611455489761</v>
      </c>
      <c r="J1564" s="118">
        <v>0.29039737124774767</v>
      </c>
      <c r="K1564" s="51">
        <v>0.22746608747592356</v>
      </c>
      <c r="M1564" s="44">
        <v>562</v>
      </c>
      <c r="N1564" s="118" cm="1">
        <f t="array" ref="N1564:W1564">(TRANSPOSE(MMULT(幕後結果!$AB$37:$AK$46, TRANSPOSE(N563:W563))))</f>
        <v>-0.48532750634434529</v>
      </c>
      <c r="O1564" s="118">
        <v>-0.45966465810756574</v>
      </c>
      <c r="P1564" s="118">
        <v>0.20610121287834821</v>
      </c>
      <c r="Q1564" s="118">
        <v>5.6159356032741831E-2</v>
      </c>
      <c r="R1564" s="118">
        <v>-0.23362479018228594</v>
      </c>
      <c r="S1564" s="118">
        <v>1.1178985308456546</v>
      </c>
      <c r="T1564" s="118">
        <v>2.1183900710498658</v>
      </c>
      <c r="U1564" s="118">
        <v>0.49235075368972736</v>
      </c>
      <c r="V1564" s="118">
        <v>1.4416304640818152</v>
      </c>
      <c r="W1564" s="43">
        <v>0.85883233117941316</v>
      </c>
    </row>
    <row r="1565" spans="1:23" ht="19">
      <c r="A1565" s="88">
        <v>563</v>
      </c>
      <c r="B1565" s="118">
        <v>0.4524836008150841</v>
      </c>
      <c r="C1565" s="118">
        <v>0.138044333587799</v>
      </c>
      <c r="D1565" s="118">
        <v>0.13838718520303983</v>
      </c>
      <c r="E1565" s="118">
        <v>0.40066104318385376</v>
      </c>
      <c r="F1565" s="118">
        <v>2.8987221617364556E-2</v>
      </c>
      <c r="G1565" s="118">
        <v>0.77650061995469133</v>
      </c>
      <c r="H1565" s="118">
        <v>0.19352942381456417</v>
      </c>
      <c r="I1565" s="118">
        <v>0.83928062260568348</v>
      </c>
      <c r="J1565" s="118">
        <v>0.51042750026604478</v>
      </c>
      <c r="K1565" s="51">
        <v>0.13609105180594572</v>
      </c>
      <c r="M1565" s="44">
        <v>563</v>
      </c>
      <c r="N1565" s="118" cm="1">
        <f t="array" ref="N1565:W1565">(TRANSPOSE(MMULT(幕後結果!$AB$37:$AK$46, TRANSPOSE(N564:W564))))</f>
        <v>0.19576217295668183</v>
      </c>
      <c r="O1565" s="118">
        <v>6.5520778145876542E-3</v>
      </c>
      <c r="P1565" s="118">
        <v>-0.20411904556144089</v>
      </c>
      <c r="Q1565" s="118">
        <v>-0.27592428185341028</v>
      </c>
      <c r="R1565" s="118">
        <v>-1.5185295287592744</v>
      </c>
      <c r="S1565" s="118">
        <v>0.45737539432961466</v>
      </c>
      <c r="T1565" s="118">
        <v>-0.82522501092446765</v>
      </c>
      <c r="U1565" s="118">
        <v>-1.4028946695627522</v>
      </c>
      <c r="V1565" s="118">
        <v>-2.5068472475700796</v>
      </c>
      <c r="W1565" s="43">
        <v>-0.99119481259789244</v>
      </c>
    </row>
    <row r="1566" spans="1:23" ht="19">
      <c r="A1566" s="88">
        <v>564</v>
      </c>
      <c r="B1566" s="118">
        <v>0.59128421683257648</v>
      </c>
      <c r="C1566" s="118">
        <v>0.34776511228323681</v>
      </c>
      <c r="D1566" s="118">
        <v>0.23460913871163269</v>
      </c>
      <c r="E1566" s="118">
        <v>1.2749096047807384E-2</v>
      </c>
      <c r="F1566" s="118">
        <v>0.45151798732446391</v>
      </c>
      <c r="G1566" s="118">
        <v>0.7274757661312572</v>
      </c>
      <c r="H1566" s="118">
        <v>0.30783384224805976</v>
      </c>
      <c r="I1566" s="118">
        <v>9.6205167922663648E-2</v>
      </c>
      <c r="J1566" s="118">
        <v>0.82351704644075396</v>
      </c>
      <c r="K1566" s="51">
        <v>0.62023093758614145</v>
      </c>
      <c r="M1566" s="44">
        <v>564</v>
      </c>
      <c r="N1566" s="118" cm="1">
        <f t="array" ref="N1566:W1566">(TRANSPOSE(MMULT(幕後結果!$AB$37:$AK$46, TRANSPOSE(N565:W565))))</f>
        <v>-0.65145840205279915</v>
      </c>
      <c r="O1566" s="118">
        <v>1.5750692639432464</v>
      </c>
      <c r="P1566" s="118">
        <v>-3.4270348340507718E-2</v>
      </c>
      <c r="Q1566" s="118">
        <v>-0.35894537555689043</v>
      </c>
      <c r="R1566" s="118">
        <v>0.45899705864460011</v>
      </c>
      <c r="S1566" s="118">
        <v>-1.0211068651553976</v>
      </c>
      <c r="T1566" s="118">
        <v>-0.25733350555663331</v>
      </c>
      <c r="U1566" s="118">
        <v>0.83641779898251933</v>
      </c>
      <c r="V1566" s="118">
        <v>-6.1801583060121637E-2</v>
      </c>
      <c r="W1566" s="43">
        <v>0.84694491500684155</v>
      </c>
    </row>
    <row r="1567" spans="1:23" ht="19">
      <c r="A1567" s="88">
        <v>565</v>
      </c>
      <c r="B1567" s="118">
        <v>0.67847187787242702</v>
      </c>
      <c r="C1567" s="118">
        <v>0.8973947753152649</v>
      </c>
      <c r="D1567" s="118">
        <v>1.0489861446483895E-2</v>
      </c>
      <c r="E1567" s="118">
        <v>4.1658220864024154E-2</v>
      </c>
      <c r="F1567" s="118">
        <v>0.11266670339113172</v>
      </c>
      <c r="G1567" s="118">
        <v>0.27544618846311519</v>
      </c>
      <c r="H1567" s="118">
        <v>0.64364317031417428</v>
      </c>
      <c r="I1567" s="118">
        <v>0.53635812346274681</v>
      </c>
      <c r="J1567" s="118">
        <v>0.18070859279086293</v>
      </c>
      <c r="K1567" s="51">
        <v>0.23678247281674958</v>
      </c>
      <c r="M1567" s="44">
        <v>565</v>
      </c>
      <c r="N1567" s="118" cm="1">
        <f t="array" ref="N1567:W1567">(TRANSPOSE(MMULT(幕後結果!$AB$37:$AK$46, TRANSPOSE(N566:W566))))</f>
        <v>-1.3671118451223152</v>
      </c>
      <c r="O1567" s="118">
        <v>1.4825425085532489</v>
      </c>
      <c r="P1567" s="118">
        <v>-0.99154794468759833</v>
      </c>
      <c r="Q1567" s="118">
        <v>-1.5991955158639088</v>
      </c>
      <c r="R1567" s="118">
        <v>-0.93963049351077355</v>
      </c>
      <c r="S1567" s="118">
        <v>0.97660551086032621</v>
      </c>
      <c r="T1567" s="118">
        <v>-0.88625579086960971</v>
      </c>
      <c r="U1567" s="118">
        <v>0.69938996615036375</v>
      </c>
      <c r="V1567" s="118">
        <v>-1.1547192034002816</v>
      </c>
      <c r="W1567" s="43">
        <v>-1.4593941019782126</v>
      </c>
    </row>
    <row r="1568" spans="1:23" ht="19">
      <c r="A1568" s="88">
        <v>566</v>
      </c>
      <c r="B1568" s="118">
        <v>0.43522318670350324</v>
      </c>
      <c r="C1568" s="118">
        <v>6.473142867861359E-2</v>
      </c>
      <c r="D1568" s="118">
        <v>0.13178151926233972</v>
      </c>
      <c r="E1568" s="118">
        <v>0.6392595927312581</v>
      </c>
      <c r="F1568" s="118">
        <v>0.54001694515233778</v>
      </c>
      <c r="G1568" s="118">
        <v>0.82289921209876438</v>
      </c>
      <c r="H1568" s="118">
        <v>0.41792265136777118</v>
      </c>
      <c r="I1568" s="118">
        <v>0.60558044403670142</v>
      </c>
      <c r="J1568" s="118">
        <v>0.18250717219378387</v>
      </c>
      <c r="K1568" s="51">
        <v>0.50990476725053147</v>
      </c>
      <c r="M1568" s="44">
        <v>566</v>
      </c>
      <c r="N1568" s="118" cm="1">
        <f t="array" ref="N1568:W1568">(TRANSPOSE(MMULT(幕後結果!$AB$37:$AK$46, TRANSPOSE(N567:W567))))</f>
        <v>1.9225218717313113</v>
      </c>
      <c r="O1568" s="118">
        <v>-1.411616722947352</v>
      </c>
      <c r="P1568" s="118">
        <v>0.80329904365021754</v>
      </c>
      <c r="Q1568" s="118">
        <v>1.9954063030270117</v>
      </c>
      <c r="R1568" s="118">
        <v>1.3430527842832798</v>
      </c>
      <c r="S1568" s="118">
        <v>-0.37139852572277099</v>
      </c>
      <c r="T1568" s="118">
        <v>1.2489512213369709</v>
      </c>
      <c r="U1568" s="118">
        <v>0.44215733998610507</v>
      </c>
      <c r="V1568" s="118">
        <v>2.3605969660353363</v>
      </c>
      <c r="W1568" s="43">
        <v>1.2455020776058379</v>
      </c>
    </row>
    <row r="1569" spans="1:23" ht="19">
      <c r="A1569" s="88">
        <v>567</v>
      </c>
      <c r="B1569" s="118">
        <v>0.14315343521542956</v>
      </c>
      <c r="C1569" s="118">
        <v>0.33816851529286351</v>
      </c>
      <c r="D1569" s="118">
        <v>2.0770824733424398E-2</v>
      </c>
      <c r="E1569" s="118">
        <v>0.38090969716722523</v>
      </c>
      <c r="F1569" s="118">
        <v>0.41188248437198416</v>
      </c>
      <c r="G1569" s="118">
        <v>0.23749422320381353</v>
      </c>
      <c r="H1569" s="118">
        <v>0.44083456945387978</v>
      </c>
      <c r="I1569" s="118">
        <v>0.19290480057411763</v>
      </c>
      <c r="J1569" s="118">
        <v>0.32558492204750134</v>
      </c>
      <c r="K1569" s="51">
        <v>0.94588291828891458</v>
      </c>
      <c r="M1569" s="44">
        <v>567</v>
      </c>
      <c r="N1569" s="118" cm="1">
        <f t="array" ref="N1569:W1569">(TRANSPOSE(MMULT(幕後結果!$AB$37:$AK$46, TRANSPOSE(N568:W568))))</f>
        <v>-1.016329436805633</v>
      </c>
      <c r="O1569" s="118">
        <v>1.6868015797813882</v>
      </c>
      <c r="P1569" s="118">
        <v>0.97615180138246183</v>
      </c>
      <c r="Q1569" s="118">
        <v>5.4548207151422945E-2</v>
      </c>
      <c r="R1569" s="118">
        <v>0.60447191297789415</v>
      </c>
      <c r="S1569" s="118">
        <v>-0.82726093339961715</v>
      </c>
      <c r="T1569" s="118">
        <v>1.4267270278010566</v>
      </c>
      <c r="U1569" s="118">
        <v>-7.1400214382998151E-2</v>
      </c>
      <c r="V1569" s="118">
        <v>0.55218808308272882</v>
      </c>
      <c r="W1569" s="43">
        <v>1.4081873828283096</v>
      </c>
    </row>
    <row r="1570" spans="1:23" ht="19">
      <c r="A1570" s="88">
        <v>568</v>
      </c>
      <c r="B1570" s="118">
        <v>0.5911250879567147</v>
      </c>
      <c r="C1570" s="118">
        <v>0.86648975400723627</v>
      </c>
      <c r="D1570" s="118">
        <v>0.71680358810776124</v>
      </c>
      <c r="E1570" s="118">
        <v>0.10158509408099525</v>
      </c>
      <c r="F1570" s="118">
        <v>0.76069406612203183</v>
      </c>
      <c r="G1570" s="118">
        <v>0.47333771281394776</v>
      </c>
      <c r="H1570" s="118">
        <v>0.37861940502985458</v>
      </c>
      <c r="I1570" s="118">
        <v>0.62315636111672479</v>
      </c>
      <c r="J1570" s="118">
        <v>0.24670878018991638</v>
      </c>
      <c r="K1570" s="51">
        <v>0.24005807094631515</v>
      </c>
      <c r="M1570" s="44">
        <v>568</v>
      </c>
      <c r="N1570" s="118" cm="1">
        <f t="array" ref="N1570:W1570">(TRANSPOSE(MMULT(幕後結果!$AB$37:$AK$46, TRANSPOSE(N569:W569))))</f>
        <v>1.086732200842093</v>
      </c>
      <c r="O1570" s="118">
        <v>-0.19070953383073</v>
      </c>
      <c r="P1570" s="118">
        <v>2.1080821105115062</v>
      </c>
      <c r="Q1570" s="118">
        <v>9.0138980397726776E-2</v>
      </c>
      <c r="R1570" s="118">
        <v>0.83629830912083869</v>
      </c>
      <c r="S1570" s="118">
        <v>0.8843243630302704</v>
      </c>
      <c r="T1570" s="118">
        <v>2.2125799000409203</v>
      </c>
      <c r="U1570" s="118">
        <v>0.74800221194151861</v>
      </c>
      <c r="V1570" s="118">
        <v>0.67066608303504038</v>
      </c>
      <c r="W1570" s="43">
        <v>0.93875378912200336</v>
      </c>
    </row>
    <row r="1571" spans="1:23" ht="19">
      <c r="A1571" s="88">
        <v>569</v>
      </c>
      <c r="B1571" s="118">
        <v>0.12914271417999723</v>
      </c>
      <c r="C1571" s="118">
        <v>0.46982753109776554</v>
      </c>
      <c r="D1571" s="118">
        <v>7.3719054475719803E-2</v>
      </c>
      <c r="E1571" s="118">
        <v>0.68643594592314683</v>
      </c>
      <c r="F1571" s="118">
        <v>8.8456680256026265E-2</v>
      </c>
      <c r="G1571" s="118">
        <v>8.688700783328196E-2</v>
      </c>
      <c r="H1571" s="118">
        <v>0.86014275180133981</v>
      </c>
      <c r="I1571" s="118">
        <v>3.429612977365859E-2</v>
      </c>
      <c r="J1571" s="118">
        <v>0.82790219943836263</v>
      </c>
      <c r="K1571" s="51">
        <v>0.47940044305165341</v>
      </c>
      <c r="M1571" s="44">
        <v>569</v>
      </c>
      <c r="N1571" s="118" cm="1">
        <f t="array" ref="N1571:W1571">(TRANSPOSE(MMULT(幕後結果!$AB$37:$AK$46, TRANSPOSE(N570:W570))))</f>
        <v>1.4068936512772037</v>
      </c>
      <c r="O1571" s="118">
        <v>-1.5060354366638049</v>
      </c>
      <c r="P1571" s="118">
        <v>1.0760084209579932</v>
      </c>
      <c r="Q1571" s="118">
        <v>-1.8141409220796347</v>
      </c>
      <c r="R1571" s="118">
        <v>0.91004366812378068</v>
      </c>
      <c r="S1571" s="118">
        <v>-1.6948996780012151</v>
      </c>
      <c r="T1571" s="118">
        <v>2.2933248683654414E-3</v>
      </c>
      <c r="U1571" s="118">
        <v>-1.0426009637717992</v>
      </c>
      <c r="V1571" s="118">
        <v>-0.18111610488595364</v>
      </c>
      <c r="W1571" s="43">
        <v>-0.48222551481716991</v>
      </c>
    </row>
    <row r="1572" spans="1:23" ht="19">
      <c r="A1572" s="88">
        <v>570</v>
      </c>
      <c r="B1572" s="118">
        <v>0.50831578648528053</v>
      </c>
      <c r="C1572" s="118">
        <v>0.93361384136459158</v>
      </c>
      <c r="D1572" s="118">
        <v>8.3931101639165284E-2</v>
      </c>
      <c r="E1572" s="118">
        <v>0.75090811563606708</v>
      </c>
      <c r="F1572" s="118">
        <v>0.74367373482184185</v>
      </c>
      <c r="G1572" s="118">
        <v>0.69558497205772296</v>
      </c>
      <c r="H1572" s="118">
        <v>0.14701921728255973</v>
      </c>
      <c r="I1572" s="118">
        <v>0.76984833296463506</v>
      </c>
      <c r="J1572" s="118">
        <v>0.25575340094252796</v>
      </c>
      <c r="K1572" s="51">
        <v>0.64485125070951721</v>
      </c>
      <c r="M1572" s="44">
        <v>570</v>
      </c>
      <c r="N1572" s="118" cm="1">
        <f t="array" ref="N1572:W1572">(TRANSPOSE(MMULT(幕後結果!$AB$37:$AK$46, TRANSPOSE(N571:W571))))</f>
        <v>-0.24155633120649606</v>
      </c>
      <c r="O1572" s="118">
        <v>0.97986745750722737</v>
      </c>
      <c r="P1572" s="118">
        <v>0.22096734661375447</v>
      </c>
      <c r="Q1572" s="118">
        <v>0.97519983287671219</v>
      </c>
      <c r="R1572" s="118">
        <v>-0.57037727728976506</v>
      </c>
      <c r="S1572" s="118">
        <v>1.6487755576199015</v>
      </c>
      <c r="T1572" s="118">
        <v>3.1441378112095162</v>
      </c>
      <c r="U1572" s="118">
        <v>-0.40887390963265635</v>
      </c>
      <c r="V1572" s="118">
        <v>2.0832183783093976</v>
      </c>
      <c r="W1572" s="43">
        <v>0.12940309924410986</v>
      </c>
    </row>
    <row r="1573" spans="1:23" ht="19">
      <c r="A1573" s="88">
        <v>571</v>
      </c>
      <c r="B1573" s="118">
        <v>0.30773459249331836</v>
      </c>
      <c r="C1573" s="118">
        <v>0.36812011190533966</v>
      </c>
      <c r="D1573" s="118">
        <v>0.20338326701209541</v>
      </c>
      <c r="E1573" s="118">
        <v>0.26769122715477289</v>
      </c>
      <c r="F1573" s="118">
        <v>0.68043742909878024</v>
      </c>
      <c r="G1573" s="118">
        <v>0.53412051733834809</v>
      </c>
      <c r="H1573" s="118">
        <v>0.13530309229624526</v>
      </c>
      <c r="I1573" s="118">
        <v>0.87002927680516895</v>
      </c>
      <c r="J1573" s="118">
        <v>0.29776578894233308</v>
      </c>
      <c r="K1573" s="51">
        <v>0.83657564029431186</v>
      </c>
      <c r="M1573" s="44">
        <v>571</v>
      </c>
      <c r="N1573" s="118" cm="1">
        <f t="array" ref="N1573:W1573">(TRANSPOSE(MMULT(幕後結果!$AB$37:$AK$46, TRANSPOSE(N572:W572))))</f>
        <v>0.12823664153983536</v>
      </c>
      <c r="O1573" s="118">
        <v>0.65948495037800892</v>
      </c>
      <c r="P1573" s="118">
        <v>-0.13301246919104837</v>
      </c>
      <c r="Q1573" s="118">
        <v>2.8742864647434847</v>
      </c>
      <c r="R1573" s="118">
        <v>-1.2385266952609852</v>
      </c>
      <c r="S1573" s="118">
        <v>0.52582452985510097</v>
      </c>
      <c r="T1573" s="118">
        <v>0.37771201228974449</v>
      </c>
      <c r="U1573" s="118">
        <v>0.712830874865645</v>
      </c>
      <c r="V1573" s="118">
        <v>-0.41399793616771097</v>
      </c>
      <c r="W1573" s="43">
        <v>1.0506131202992082</v>
      </c>
    </row>
    <row r="1574" spans="1:23" ht="19">
      <c r="A1574" s="88">
        <v>572</v>
      </c>
      <c r="B1574" s="118">
        <v>0.87282977587736355</v>
      </c>
      <c r="C1574" s="118">
        <v>5.2760146485616222E-2</v>
      </c>
      <c r="D1574" s="118">
        <v>0.18563064713873278</v>
      </c>
      <c r="E1574" s="118">
        <v>0.96460841921639506</v>
      </c>
      <c r="F1574" s="118">
        <v>0.74231307171385552</v>
      </c>
      <c r="G1574" s="118">
        <v>0.9774050382977455</v>
      </c>
      <c r="H1574" s="118">
        <v>0.79958766037588602</v>
      </c>
      <c r="I1574" s="118">
        <v>0.9512650226920325</v>
      </c>
      <c r="J1574" s="118">
        <v>0.68044013400914682</v>
      </c>
      <c r="K1574" s="51">
        <v>0.94533246400836268</v>
      </c>
      <c r="M1574" s="44">
        <v>572</v>
      </c>
      <c r="N1574" s="118" cm="1">
        <f t="array" ref="N1574:W1574">(TRANSPOSE(MMULT(幕後結果!$AB$37:$AK$46, TRANSPOSE(N573:W573))))</f>
        <v>-0.13203413478530038</v>
      </c>
      <c r="O1574" s="118">
        <v>0.40444470207552619</v>
      </c>
      <c r="P1574" s="118">
        <v>1.0014807913827719</v>
      </c>
      <c r="Q1574" s="118">
        <v>0.26382270677623826</v>
      </c>
      <c r="R1574" s="118">
        <v>-0.18324825017069199</v>
      </c>
      <c r="S1574" s="118">
        <v>1.4710103725795003</v>
      </c>
      <c r="T1574" s="118">
        <v>0.26204195685648446</v>
      </c>
      <c r="U1574" s="118">
        <v>-1.1671221655854054</v>
      </c>
      <c r="V1574" s="118">
        <v>0.66837652855583218</v>
      </c>
      <c r="W1574" s="43">
        <v>1.8057214707071687</v>
      </c>
    </row>
    <row r="1575" spans="1:23" ht="19">
      <c r="A1575" s="88">
        <v>573</v>
      </c>
      <c r="B1575" s="118">
        <v>0.52179849981551918</v>
      </c>
      <c r="C1575" s="118">
        <v>0.73118992173982678</v>
      </c>
      <c r="D1575" s="118">
        <v>0.96187447203317822</v>
      </c>
      <c r="E1575" s="118">
        <v>0.36064111796958942</v>
      </c>
      <c r="F1575" s="118">
        <v>0.80891345908303824</v>
      </c>
      <c r="G1575" s="118">
        <v>0.66790875268599614</v>
      </c>
      <c r="H1575" s="118">
        <v>0.95686895933317406</v>
      </c>
      <c r="I1575" s="118">
        <v>0.5635506516284805</v>
      </c>
      <c r="J1575" s="118">
        <v>0.80747793313892346</v>
      </c>
      <c r="K1575" s="51">
        <v>0.54755034963295368</v>
      </c>
      <c r="M1575" s="44">
        <v>573</v>
      </c>
      <c r="N1575" s="118" cm="1">
        <f t="array" ref="N1575:W1575">(TRANSPOSE(MMULT(幕後結果!$AB$37:$AK$46, TRANSPOSE(N574:W574))))</f>
        <v>0.19343565791525363</v>
      </c>
      <c r="O1575" s="118">
        <v>0.81673209105525679</v>
      </c>
      <c r="P1575" s="118">
        <v>-0.13342905637222394</v>
      </c>
      <c r="Q1575" s="118">
        <v>2.0360517431135463</v>
      </c>
      <c r="R1575" s="118">
        <v>-1.4111161318234413</v>
      </c>
      <c r="S1575" s="118">
        <v>1.4827084366983474</v>
      </c>
      <c r="T1575" s="118">
        <v>-0.13748047210883813</v>
      </c>
      <c r="U1575" s="118">
        <v>-0.58852368307224945</v>
      </c>
      <c r="V1575" s="118">
        <v>-0.96986580610124928</v>
      </c>
      <c r="W1575" s="43">
        <v>0.20356902221580697</v>
      </c>
    </row>
    <row r="1576" spans="1:23" ht="19">
      <c r="A1576" s="88">
        <v>574</v>
      </c>
      <c r="B1576" s="118">
        <v>0.53964742847248082</v>
      </c>
      <c r="C1576" s="118">
        <v>0.42542858902585601</v>
      </c>
      <c r="D1576" s="118">
        <v>0.87816936636504983</v>
      </c>
      <c r="E1576" s="118">
        <v>0.11494686988664893</v>
      </c>
      <c r="F1576" s="118">
        <v>0.29173126190014553</v>
      </c>
      <c r="G1576" s="118">
        <v>0.49358404058093508</v>
      </c>
      <c r="H1576" s="118">
        <v>0.34687715648856909</v>
      </c>
      <c r="I1576" s="118">
        <v>0.54903870600342164</v>
      </c>
      <c r="J1576" s="118">
        <v>0.92236829899505923</v>
      </c>
      <c r="K1576" s="51">
        <v>0.84555250233583945</v>
      </c>
      <c r="M1576" s="44">
        <v>574</v>
      </c>
      <c r="N1576" s="118" cm="1">
        <f t="array" ref="N1576:W1576">(TRANSPOSE(MMULT(幕後結果!$AB$37:$AK$46, TRANSPOSE(N575:W575))))</f>
        <v>-0.62549057399233832</v>
      </c>
      <c r="O1576" s="118">
        <v>-3.3297867476050062E-2</v>
      </c>
      <c r="P1576" s="118">
        <v>0.55158019978528161</v>
      </c>
      <c r="Q1576" s="118">
        <v>-0.83978849264308941</v>
      </c>
      <c r="R1576" s="118">
        <v>-0.20041415196891324</v>
      </c>
      <c r="S1576" s="118">
        <v>0.25562957821775123</v>
      </c>
      <c r="T1576" s="118">
        <v>-0.3087181465200543</v>
      </c>
      <c r="U1576" s="118">
        <v>-0.29057194813646586</v>
      </c>
      <c r="V1576" s="118">
        <v>-0.34121247783627612</v>
      </c>
      <c r="W1576" s="43">
        <v>-0.52906453418582045</v>
      </c>
    </row>
    <row r="1577" spans="1:23" ht="19">
      <c r="A1577" s="88">
        <v>575</v>
      </c>
      <c r="B1577" s="118">
        <v>0.41682142416724433</v>
      </c>
      <c r="C1577" s="118">
        <v>0.4239740233391931</v>
      </c>
      <c r="D1577" s="118">
        <v>0.95114858442954553</v>
      </c>
      <c r="E1577" s="118">
        <v>0.93349039253198951</v>
      </c>
      <c r="F1577" s="118">
        <v>0.32533177779028022</v>
      </c>
      <c r="G1577" s="118">
        <v>0.65667628753268814</v>
      </c>
      <c r="H1577" s="118">
        <v>0.60422800417531297</v>
      </c>
      <c r="I1577" s="118">
        <v>0.53633048253025195</v>
      </c>
      <c r="J1577" s="118">
        <v>0.44143500199786367</v>
      </c>
      <c r="K1577" s="51">
        <v>0.19904771482905081</v>
      </c>
      <c r="M1577" s="44">
        <v>575</v>
      </c>
      <c r="N1577" s="118" cm="1">
        <f t="array" ref="N1577:W1577">(TRANSPOSE(MMULT(幕後結果!$AB$37:$AK$46, TRANSPOSE(N576:W576))))</f>
        <v>-0.55272170028476275</v>
      </c>
      <c r="O1577" s="118">
        <v>0.56673747084117876</v>
      </c>
      <c r="P1577" s="118">
        <v>0.18912552805993821</v>
      </c>
      <c r="Q1577" s="118">
        <v>0.39569538489804579</v>
      </c>
      <c r="R1577" s="118">
        <v>-1.5015805089220418</v>
      </c>
      <c r="S1577" s="118">
        <v>0.7487715249104685</v>
      </c>
      <c r="T1577" s="118">
        <v>-9.1673136853047496E-2</v>
      </c>
      <c r="U1577" s="118">
        <v>-1.3465284135812368E-2</v>
      </c>
      <c r="V1577" s="118">
        <v>-0.85192135253117762</v>
      </c>
      <c r="W1577" s="43">
        <v>3.2272385593727415E-2</v>
      </c>
    </row>
    <row r="1578" spans="1:23" ht="19">
      <c r="A1578" s="88">
        <v>576</v>
      </c>
      <c r="B1578" s="118">
        <v>0.79873176535298551</v>
      </c>
      <c r="C1578" s="118">
        <v>0.63301401046058592</v>
      </c>
      <c r="D1578" s="118">
        <v>8.74026670264898E-2</v>
      </c>
      <c r="E1578" s="118">
        <v>0.29184987476522695</v>
      </c>
      <c r="F1578" s="118">
        <v>0.25711292441278921</v>
      </c>
      <c r="G1578" s="118">
        <v>0.4558302331324211</v>
      </c>
      <c r="H1578" s="118">
        <v>0.79413255147732453</v>
      </c>
      <c r="I1578" s="118">
        <v>0.860831531348347</v>
      </c>
      <c r="J1578" s="118">
        <v>5.6939252739205415E-2</v>
      </c>
      <c r="K1578" s="51">
        <v>0.77514070272343449</v>
      </c>
      <c r="M1578" s="44">
        <v>576</v>
      </c>
      <c r="N1578" s="118" cm="1">
        <f t="array" ref="N1578:W1578">(TRANSPOSE(MMULT(幕後結果!$AB$37:$AK$46, TRANSPOSE(N577:W577))))</f>
        <v>0.69912140054196725</v>
      </c>
      <c r="O1578" s="118">
        <v>1.695002973917461</v>
      </c>
      <c r="P1578" s="118">
        <v>-1.7380108250068129</v>
      </c>
      <c r="Q1578" s="118">
        <v>-0.16384519694389202</v>
      </c>
      <c r="R1578" s="118">
        <v>1.0611463267670314</v>
      </c>
      <c r="S1578" s="118">
        <v>-0.39761589247402018</v>
      </c>
      <c r="T1578" s="118">
        <v>0.50833842774423388</v>
      </c>
      <c r="U1578" s="118">
        <v>-0.91405695380996654</v>
      </c>
      <c r="V1578" s="118">
        <v>-1.0079486949583174</v>
      </c>
      <c r="W1578" s="43">
        <v>-1.0625884493632571</v>
      </c>
    </row>
    <row r="1579" spans="1:23" ht="19">
      <c r="A1579" s="88">
        <v>577</v>
      </c>
      <c r="B1579" s="118">
        <v>0.20403574482046971</v>
      </c>
      <c r="C1579" s="118">
        <v>0.2769666632666099</v>
      </c>
      <c r="D1579" s="118">
        <v>0.55625830875553461</v>
      </c>
      <c r="E1579" s="118">
        <v>0.52002736552025608</v>
      </c>
      <c r="F1579" s="118">
        <v>0.57608563583804551</v>
      </c>
      <c r="G1579" s="118">
        <v>0.51089660544437088</v>
      </c>
      <c r="H1579" s="118">
        <v>0.39926064202596767</v>
      </c>
      <c r="I1579" s="118">
        <v>0.89018493223643991</v>
      </c>
      <c r="J1579" s="118">
        <v>0.90513553687578319</v>
      </c>
      <c r="K1579" s="51">
        <v>0.26323092328734132</v>
      </c>
      <c r="M1579" s="44">
        <v>577</v>
      </c>
      <c r="N1579" s="118" cm="1">
        <f t="array" ref="N1579:W1579">(TRANSPOSE(MMULT(幕後結果!$AB$37:$AK$46, TRANSPOSE(N578:W578))))</f>
        <v>4.9051116997168645E-3</v>
      </c>
      <c r="O1579" s="118">
        <v>2.0554042472098524</v>
      </c>
      <c r="P1579" s="118">
        <v>-0.38655236906034618</v>
      </c>
      <c r="Q1579" s="118">
        <v>-0.24814705312700755</v>
      </c>
      <c r="R1579" s="118">
        <v>0.36000011395452297</v>
      </c>
      <c r="S1579" s="118">
        <v>-1.5912497863139619</v>
      </c>
      <c r="T1579" s="118">
        <v>-0.67575945141284266</v>
      </c>
      <c r="U1579" s="118">
        <v>0.4794365032050098</v>
      </c>
      <c r="V1579" s="118">
        <v>0.53881580385169825</v>
      </c>
      <c r="W1579" s="43">
        <v>-0.94946305656233476</v>
      </c>
    </row>
    <row r="1580" spans="1:23" ht="19">
      <c r="A1580" s="88">
        <v>578</v>
      </c>
      <c r="B1580" s="118">
        <v>0.92393922501824388</v>
      </c>
      <c r="C1580" s="118">
        <v>0.97565391947418023</v>
      </c>
      <c r="D1580" s="118">
        <v>0.2854711958133529</v>
      </c>
      <c r="E1580" s="118">
        <v>0.45771575929450248</v>
      </c>
      <c r="F1580" s="118">
        <v>0.14812306832250433</v>
      </c>
      <c r="G1580" s="118">
        <v>1.9416635777963265E-2</v>
      </c>
      <c r="H1580" s="118">
        <v>0.15459579250043531</v>
      </c>
      <c r="I1580" s="118">
        <v>0.68399457503954486</v>
      </c>
      <c r="J1580" s="118">
        <v>0.54108383149356087</v>
      </c>
      <c r="K1580" s="51">
        <v>0.68801562009612449</v>
      </c>
      <c r="M1580" s="44">
        <v>578</v>
      </c>
      <c r="N1580" s="118" cm="1">
        <f t="array" ref="N1580:W1580">(TRANSPOSE(MMULT(幕後結果!$AB$37:$AK$46, TRANSPOSE(N579:W579))))</f>
        <v>-0.56616380008209954</v>
      </c>
      <c r="O1580" s="118">
        <v>1.2182643662675687</v>
      </c>
      <c r="P1580" s="118">
        <v>0.21191031311777273</v>
      </c>
      <c r="Q1580" s="118">
        <v>-1.490135774355255</v>
      </c>
      <c r="R1580" s="118">
        <v>0.68820593286702714</v>
      </c>
      <c r="S1580" s="118">
        <v>-1.0425788857418163</v>
      </c>
      <c r="T1580" s="118">
        <v>4.3643611376939062E-2</v>
      </c>
      <c r="U1580" s="118">
        <v>-0.46882049125361419</v>
      </c>
      <c r="V1580" s="118">
        <v>-0.46313324963918068</v>
      </c>
      <c r="W1580" s="43">
        <v>0.18321066047055767</v>
      </c>
    </row>
    <row r="1581" spans="1:23" ht="19">
      <c r="A1581" s="88">
        <v>579</v>
      </c>
      <c r="B1581" s="118">
        <v>0.61720772350694242</v>
      </c>
      <c r="C1581" s="118">
        <v>0.57961421329997398</v>
      </c>
      <c r="D1581" s="118">
        <v>0.3424262833797278</v>
      </c>
      <c r="E1581" s="118">
        <v>0.94566686618794882</v>
      </c>
      <c r="F1581" s="118">
        <v>0.67352634146132906</v>
      </c>
      <c r="G1581" s="118">
        <v>0.87196248361730766</v>
      </c>
      <c r="H1581" s="118">
        <v>0.49487281830459184</v>
      </c>
      <c r="I1581" s="118">
        <v>9.2469648185232067E-2</v>
      </c>
      <c r="J1581" s="118">
        <v>0.60452546974664978</v>
      </c>
      <c r="K1581" s="51">
        <v>0.52964717665392569</v>
      </c>
      <c r="M1581" s="44">
        <v>579</v>
      </c>
      <c r="N1581" s="118" cm="1">
        <f t="array" ref="N1581:W1581">(TRANSPOSE(MMULT(幕後結果!$AB$37:$AK$46, TRANSPOSE(N580:W580))))</f>
        <v>-6.9912561371014731E-2</v>
      </c>
      <c r="O1581" s="118">
        <v>-1.507076217171037</v>
      </c>
      <c r="P1581" s="118">
        <v>-0.1159881828204964</v>
      </c>
      <c r="Q1581" s="118">
        <v>-0.33925710703180112</v>
      </c>
      <c r="R1581" s="118">
        <v>0.93376164188012556</v>
      </c>
      <c r="S1581" s="118">
        <v>0.56783137761437408</v>
      </c>
      <c r="T1581" s="118">
        <v>-0.44181515176985897</v>
      </c>
      <c r="U1581" s="118">
        <v>-0.39862505695719241</v>
      </c>
      <c r="V1581" s="118">
        <v>0.62967031613747859</v>
      </c>
      <c r="W1581" s="43">
        <v>1.4123245940974711</v>
      </c>
    </row>
    <row r="1582" spans="1:23" ht="19">
      <c r="A1582" s="88">
        <v>580</v>
      </c>
      <c r="B1582" s="118">
        <v>0.65779636794627527</v>
      </c>
      <c r="C1582" s="118">
        <v>0.49190235658429438</v>
      </c>
      <c r="D1582" s="118">
        <v>0.47180534512894634</v>
      </c>
      <c r="E1582" s="118">
        <v>0.73338380564031458</v>
      </c>
      <c r="F1582" s="118">
        <v>8.4035505916439046E-2</v>
      </c>
      <c r="G1582" s="118">
        <v>0.45101678072491591</v>
      </c>
      <c r="H1582" s="118">
        <v>0.22361383720061689</v>
      </c>
      <c r="I1582" s="118">
        <v>0.73956858641404666</v>
      </c>
      <c r="J1582" s="118">
        <v>0.59781075376436088</v>
      </c>
      <c r="K1582" s="51">
        <v>0.79338159167796252</v>
      </c>
      <c r="M1582" s="44">
        <v>580</v>
      </c>
      <c r="N1582" s="118" cm="1">
        <f t="array" ref="N1582:W1582">(TRANSPOSE(MMULT(幕後結果!$AB$37:$AK$46, TRANSPOSE(N581:W581))))</f>
        <v>-1.6438415453994637</v>
      </c>
      <c r="O1582" s="118">
        <v>-2.1754254857480251</v>
      </c>
      <c r="P1582" s="118">
        <v>-0.10912322648930478</v>
      </c>
      <c r="Q1582" s="118">
        <v>0.4507882601268558</v>
      </c>
      <c r="R1582" s="118">
        <v>0.7954043525246155</v>
      </c>
      <c r="S1582" s="118">
        <v>0.347177300403476</v>
      </c>
      <c r="T1582" s="118">
        <v>1.254945468649423</v>
      </c>
      <c r="U1582" s="118">
        <v>1.4629667935039306</v>
      </c>
      <c r="V1582" s="118">
        <v>0.55640990573922489</v>
      </c>
      <c r="W1582" s="43">
        <v>-0.28394663886554738</v>
      </c>
    </row>
    <row r="1583" spans="1:23" ht="19">
      <c r="A1583" s="88">
        <v>581</v>
      </c>
      <c r="B1583" s="118">
        <v>0.78035935810956447</v>
      </c>
      <c r="C1583" s="118">
        <v>0.39378915478614585</v>
      </c>
      <c r="D1583" s="118">
        <v>0.29335880304719075</v>
      </c>
      <c r="E1583" s="118">
        <v>0.27171232405286072</v>
      </c>
      <c r="F1583" s="118">
        <v>0.11364409130437747</v>
      </c>
      <c r="G1583" s="118">
        <v>0.28727129687209563</v>
      </c>
      <c r="H1583" s="118">
        <v>0.29113486049017001</v>
      </c>
      <c r="I1583" s="118">
        <v>0.46500834618174403</v>
      </c>
      <c r="J1583" s="118">
        <v>0.26854266706919949</v>
      </c>
      <c r="K1583" s="51">
        <v>8.0845651069352931E-2</v>
      </c>
      <c r="M1583" s="44">
        <v>581</v>
      </c>
      <c r="N1583" s="118" cm="1">
        <f t="array" ref="N1583:W1583">(TRANSPOSE(MMULT(幕後結果!$AB$37:$AK$46, TRANSPOSE(N582:W582))))</f>
        <v>2.1107597584998037</v>
      </c>
      <c r="O1583" s="118">
        <v>-1.148200668743931</v>
      </c>
      <c r="P1583" s="118">
        <v>0.93656729840338127</v>
      </c>
      <c r="Q1583" s="118">
        <v>-1.1858137241266442E-2</v>
      </c>
      <c r="R1583" s="118">
        <v>0.42673250070450258</v>
      </c>
      <c r="S1583" s="118">
        <v>0.84300225161717623</v>
      </c>
      <c r="T1583" s="118">
        <v>-0.97530798139132169</v>
      </c>
      <c r="U1583" s="118">
        <v>-1.6969627396066482</v>
      </c>
      <c r="V1583" s="118">
        <v>-0.67440732036207462</v>
      </c>
      <c r="W1583" s="43">
        <v>-0.71113370316338242</v>
      </c>
    </row>
    <row r="1584" spans="1:23" ht="19">
      <c r="A1584" s="88">
        <v>582</v>
      </c>
      <c r="B1584" s="118">
        <v>0.93382620272623762</v>
      </c>
      <c r="C1584" s="118">
        <v>0.13260355900139653</v>
      </c>
      <c r="D1584" s="118">
        <v>0.75139337757076219</v>
      </c>
      <c r="E1584" s="118">
        <v>0.60214728930895189</v>
      </c>
      <c r="F1584" s="118">
        <v>0.74854594067188418</v>
      </c>
      <c r="G1584" s="118">
        <v>0.88028067727432813</v>
      </c>
      <c r="H1584" s="118">
        <v>0.60102074268251138</v>
      </c>
      <c r="I1584" s="118">
        <v>0.78084150279156939</v>
      </c>
      <c r="J1584" s="118">
        <v>1.1188401987209273E-2</v>
      </c>
      <c r="K1584" s="51">
        <v>0.25023485634357145</v>
      </c>
      <c r="M1584" s="44">
        <v>582</v>
      </c>
      <c r="N1584" s="118" cm="1">
        <f t="array" ref="N1584:W1584">(TRANSPOSE(MMULT(幕後結果!$AB$37:$AK$46, TRANSPOSE(N583:W583))))</f>
        <v>-1.614468651017273</v>
      </c>
      <c r="O1584" s="118">
        <v>2.4216018847388954</v>
      </c>
      <c r="P1584" s="118">
        <v>2.3893732652056734</v>
      </c>
      <c r="Q1584" s="118">
        <v>0.45281631295047198</v>
      </c>
      <c r="R1584" s="118">
        <v>1.3148617778368261</v>
      </c>
      <c r="S1584" s="118">
        <v>-0.4242809935670156</v>
      </c>
      <c r="T1584" s="118">
        <v>1.1942122844454279</v>
      </c>
      <c r="U1584" s="118">
        <v>1.2126711140426627</v>
      </c>
      <c r="V1584" s="118">
        <v>1.1443937328911518</v>
      </c>
      <c r="W1584" s="43">
        <v>-0.44473295597775087</v>
      </c>
    </row>
    <row r="1585" spans="1:23" ht="19">
      <c r="A1585" s="88">
        <v>583</v>
      </c>
      <c r="B1585" s="118">
        <v>0.87899613940393118</v>
      </c>
      <c r="C1585" s="118">
        <v>0.74077887384843399</v>
      </c>
      <c r="D1585" s="118">
        <v>0.86285368421707376</v>
      </c>
      <c r="E1585" s="118">
        <v>0.24421730303017863</v>
      </c>
      <c r="F1585" s="118">
        <v>1.4189818956496847E-2</v>
      </c>
      <c r="G1585" s="118">
        <v>0.80445650494091625</v>
      </c>
      <c r="H1585" s="118">
        <v>0.14784886662814811</v>
      </c>
      <c r="I1585" s="118">
        <v>0.36635427208245619</v>
      </c>
      <c r="J1585" s="118">
        <v>0.15193167334977109</v>
      </c>
      <c r="K1585" s="51">
        <v>0.14096866622430149</v>
      </c>
      <c r="M1585" s="44">
        <v>583</v>
      </c>
      <c r="N1585" s="118" cm="1">
        <f t="array" ref="N1585:W1585">(TRANSPOSE(MMULT(幕後結果!$AB$37:$AK$46, TRANSPOSE(N584:W584))))</f>
        <v>0.19157600818155807</v>
      </c>
      <c r="O1585" s="118">
        <v>0.15437531978540336</v>
      </c>
      <c r="P1585" s="118">
        <v>-0.56932145985198124</v>
      </c>
      <c r="Q1585" s="118">
        <v>0.98494139213928522</v>
      </c>
      <c r="R1585" s="118">
        <v>0.64637506518127474</v>
      </c>
      <c r="S1585" s="118">
        <v>0.40990010003541455</v>
      </c>
      <c r="T1585" s="118">
        <v>0.94440333197692206</v>
      </c>
      <c r="U1585" s="118">
        <v>0.72366289340265544</v>
      </c>
      <c r="V1585" s="118">
        <v>-8.1562566644532097E-2</v>
      </c>
      <c r="W1585" s="43">
        <v>0.69508519983784745</v>
      </c>
    </row>
    <row r="1586" spans="1:23" ht="19">
      <c r="A1586" s="88">
        <v>584</v>
      </c>
      <c r="B1586" s="118">
        <v>0.54269105722672051</v>
      </c>
      <c r="C1586" s="118">
        <v>0.5830815734739907</v>
      </c>
      <c r="D1586" s="118">
        <v>0.19599025217210797</v>
      </c>
      <c r="E1586" s="118">
        <v>0.14767680650110337</v>
      </c>
      <c r="F1586" s="118">
        <v>0.45447913946215523</v>
      </c>
      <c r="G1586" s="118">
        <v>0.96741864571260794</v>
      </c>
      <c r="H1586" s="118">
        <v>0.35945805295324984</v>
      </c>
      <c r="I1586" s="118">
        <v>0.26764345925356836</v>
      </c>
      <c r="J1586" s="118">
        <v>0.38037128078037363</v>
      </c>
      <c r="K1586" s="51">
        <v>0.6813945500833325</v>
      </c>
      <c r="M1586" s="44">
        <v>584</v>
      </c>
      <c r="N1586" s="118" cm="1">
        <f t="array" ref="N1586:W1586">(TRANSPOSE(MMULT(幕後結果!$AB$37:$AK$46, TRANSPOSE(N585:W585))))</f>
        <v>0.44482723284222725</v>
      </c>
      <c r="O1586" s="118">
        <v>-0.34571569860672069</v>
      </c>
      <c r="P1586" s="118">
        <v>4.4887955280815565E-2</v>
      </c>
      <c r="Q1586" s="118">
        <v>-0.14914756889416991</v>
      </c>
      <c r="R1586" s="118">
        <v>0.96483721883983864</v>
      </c>
      <c r="S1586" s="118">
        <v>-0.78834571830853384</v>
      </c>
      <c r="T1586" s="118">
        <v>0.31974525880409221</v>
      </c>
      <c r="U1586" s="118">
        <v>0.46396188321563481</v>
      </c>
      <c r="V1586" s="118">
        <v>0.55143685405926379</v>
      </c>
      <c r="W1586" s="43">
        <v>-0.1605865554195901</v>
      </c>
    </row>
    <row r="1587" spans="1:23" ht="19">
      <c r="A1587" s="88">
        <v>585</v>
      </c>
      <c r="B1587" s="118">
        <v>1.507870622749774E-2</v>
      </c>
      <c r="C1587" s="118">
        <v>0.37971932934807628</v>
      </c>
      <c r="D1587" s="118">
        <v>0.7962145331049193</v>
      </c>
      <c r="E1587" s="118">
        <v>0.10886674738162494</v>
      </c>
      <c r="F1587" s="118">
        <v>1.1295766030559262E-2</v>
      </c>
      <c r="G1587" s="118">
        <v>0.72286835349141709</v>
      </c>
      <c r="H1587" s="118">
        <v>0.88293352404083159</v>
      </c>
      <c r="I1587" s="118">
        <v>7.6643078318316293E-2</v>
      </c>
      <c r="J1587" s="118">
        <v>0.80030903656055252</v>
      </c>
      <c r="K1587" s="51">
        <v>0.81651216952415706</v>
      </c>
      <c r="M1587" s="44">
        <v>585</v>
      </c>
      <c r="N1587" s="118" cm="1">
        <f t="array" ref="N1587:W1587">(TRANSPOSE(MMULT(幕後結果!$AB$37:$AK$46, TRANSPOSE(N586:W586))))</f>
        <v>1.6620596793731439</v>
      </c>
      <c r="O1587" s="118">
        <v>3.110878313360374E-2</v>
      </c>
      <c r="P1587" s="118">
        <v>-0.59278944820779378</v>
      </c>
      <c r="Q1587" s="118">
        <v>-0.92279357954266539</v>
      </c>
      <c r="R1587" s="118">
        <v>-1.8993017339530829</v>
      </c>
      <c r="S1587" s="118">
        <v>-0.94743216449573775</v>
      </c>
      <c r="T1587" s="118">
        <v>-0.61835164300997347</v>
      </c>
      <c r="U1587" s="118">
        <v>-1.0742595086703686</v>
      </c>
      <c r="V1587" s="118">
        <v>-1.6068972104556694</v>
      </c>
      <c r="W1587" s="43">
        <v>-1.6612742830241707</v>
      </c>
    </row>
    <row r="1588" spans="1:23" ht="19">
      <c r="A1588" s="88">
        <v>586</v>
      </c>
      <c r="B1588" s="118">
        <v>0.83248742621689353</v>
      </c>
      <c r="C1588" s="118">
        <v>0.11762423824068313</v>
      </c>
      <c r="D1588" s="118">
        <v>7.49997933181068E-3</v>
      </c>
      <c r="E1588" s="118">
        <v>0.55495464607862188</v>
      </c>
      <c r="F1588" s="118">
        <v>0.14549453980641092</v>
      </c>
      <c r="G1588" s="118">
        <v>0.15114778602001033</v>
      </c>
      <c r="H1588" s="118">
        <v>0.44721370303718189</v>
      </c>
      <c r="I1588" s="118">
        <v>0.58982550100793762</v>
      </c>
      <c r="J1588" s="118">
        <v>7.2678652099249064E-2</v>
      </c>
      <c r="K1588" s="51">
        <v>0.82780165128936378</v>
      </c>
      <c r="M1588" s="44">
        <v>586</v>
      </c>
      <c r="N1588" s="118" cm="1">
        <f t="array" ref="N1588:W1588">(TRANSPOSE(MMULT(幕後結果!$AB$37:$AK$46, TRANSPOSE(N587:W587))))</f>
        <v>1.1028725151831931</v>
      </c>
      <c r="O1588" s="118">
        <v>-0.62330759358576704</v>
      </c>
      <c r="P1588" s="118">
        <v>-0.26387585371278655</v>
      </c>
      <c r="Q1588" s="118">
        <v>-0.36316757402282374</v>
      </c>
      <c r="R1588" s="118">
        <v>0.47940566632217158</v>
      </c>
      <c r="S1588" s="118">
        <v>0.10838145572653463</v>
      </c>
      <c r="T1588" s="118">
        <v>-0.57795533277973732</v>
      </c>
      <c r="U1588" s="118">
        <v>-0.26810218123461405</v>
      </c>
      <c r="V1588" s="118">
        <v>-2.7579305356956213E-2</v>
      </c>
      <c r="W1588" s="43">
        <v>1.2781302909060723</v>
      </c>
    </row>
    <row r="1589" spans="1:23" ht="19">
      <c r="A1589" s="88">
        <v>587</v>
      </c>
      <c r="B1589" s="118">
        <v>1.6386729927778676E-2</v>
      </c>
      <c r="C1589" s="118">
        <v>0.1312331642300546</v>
      </c>
      <c r="D1589" s="118">
        <v>0.15648353553928507</v>
      </c>
      <c r="E1589" s="118">
        <v>0.79638329579859701</v>
      </c>
      <c r="F1589" s="118">
        <v>0.75125016285232782</v>
      </c>
      <c r="G1589" s="118">
        <v>9.9497608771058621E-2</v>
      </c>
      <c r="H1589" s="118">
        <v>0.11574029274936315</v>
      </c>
      <c r="I1589" s="118">
        <v>0.48321813734796826</v>
      </c>
      <c r="J1589" s="118">
        <v>0.16273927167249091</v>
      </c>
      <c r="K1589" s="51">
        <v>0.8610387209613144</v>
      </c>
      <c r="M1589" s="44">
        <v>587</v>
      </c>
      <c r="N1589" s="118" cm="1">
        <f t="array" ref="N1589:W1589">(TRANSPOSE(MMULT(幕後結果!$AB$37:$AK$46, TRANSPOSE(N588:W588))))</f>
        <v>-1.8957722739602085</v>
      </c>
      <c r="O1589" s="118">
        <v>-0.12720542677460916</v>
      </c>
      <c r="P1589" s="118">
        <v>-0.61411151518126039</v>
      </c>
      <c r="Q1589" s="118">
        <v>-1.301333506881885</v>
      </c>
      <c r="R1589" s="118">
        <v>-0.48403276770187265</v>
      </c>
      <c r="S1589" s="118">
        <v>0.71993623140606855</v>
      </c>
      <c r="T1589" s="118">
        <v>-1.1748185425389768</v>
      </c>
      <c r="U1589" s="118">
        <v>0.48521595072527768</v>
      </c>
      <c r="V1589" s="118">
        <v>-0.84618182899092032</v>
      </c>
      <c r="W1589" s="43">
        <v>-0.91571509249188421</v>
      </c>
    </row>
    <row r="1590" spans="1:23" ht="19">
      <c r="A1590" s="88">
        <v>588</v>
      </c>
      <c r="B1590" s="118">
        <v>0.65947753761626871</v>
      </c>
      <c r="C1590" s="118">
        <v>0.67482275494084232</v>
      </c>
      <c r="D1590" s="118">
        <v>0.13450028841523021</v>
      </c>
      <c r="E1590" s="118">
        <v>0.99879616975801722</v>
      </c>
      <c r="F1590" s="118">
        <v>0.31424742535379879</v>
      </c>
      <c r="G1590" s="118">
        <v>0.70305015766442414</v>
      </c>
      <c r="H1590" s="118">
        <v>0.84689731029659376</v>
      </c>
      <c r="I1590" s="118">
        <v>0.59619239253759315</v>
      </c>
      <c r="J1590" s="118">
        <v>0.81645271124682295</v>
      </c>
      <c r="K1590" s="51">
        <v>0.46358174628826831</v>
      </c>
      <c r="M1590" s="44">
        <v>588</v>
      </c>
      <c r="N1590" s="118" cm="1">
        <f t="array" ref="N1590:W1590">(TRANSPOSE(MMULT(幕後結果!$AB$37:$AK$46, TRANSPOSE(N589:W589))))</f>
        <v>3.8052986529110646E-3</v>
      </c>
      <c r="O1590" s="118">
        <v>0.69840043396193008</v>
      </c>
      <c r="P1590" s="118">
        <v>1.1488991762942193</v>
      </c>
      <c r="Q1590" s="118">
        <v>-0.3433804678270288</v>
      </c>
      <c r="R1590" s="118">
        <v>-0.5998012947672392</v>
      </c>
      <c r="S1590" s="118">
        <v>-0.55858144174160618</v>
      </c>
      <c r="T1590" s="118">
        <v>-1.1658388248971192</v>
      </c>
      <c r="U1590" s="118">
        <v>-0.33551055799194246</v>
      </c>
      <c r="V1590" s="118">
        <v>1.3662330878145668E-2</v>
      </c>
      <c r="W1590" s="43">
        <v>1.3723959454969487E-2</v>
      </c>
    </row>
    <row r="1591" spans="1:23" ht="19">
      <c r="A1591" s="88">
        <v>589</v>
      </c>
      <c r="B1591" s="118">
        <v>0.54655407374400622</v>
      </c>
      <c r="C1591" s="118">
        <v>0.59590624834457384</v>
      </c>
      <c r="D1591" s="118">
        <v>0.26734413514128241</v>
      </c>
      <c r="E1591" s="118">
        <v>0.17210153664069527</v>
      </c>
      <c r="F1591" s="118">
        <v>0.72050653955377952</v>
      </c>
      <c r="G1591" s="118">
        <v>0.14907945702798253</v>
      </c>
      <c r="H1591" s="118">
        <v>0.39813236684575193</v>
      </c>
      <c r="I1591" s="118">
        <v>0.23309971569849841</v>
      </c>
      <c r="J1591" s="118">
        <v>0.31170171335619123</v>
      </c>
      <c r="K1591" s="51">
        <v>0.66907425141206067</v>
      </c>
      <c r="M1591" s="44">
        <v>589</v>
      </c>
      <c r="N1591" s="118" cm="1">
        <f t="array" ref="N1591:W1591">(TRANSPOSE(MMULT(幕後結果!$AB$37:$AK$46, TRANSPOSE(N590:W590))))</f>
        <v>-1.5828678714167645</v>
      </c>
      <c r="O1591" s="118">
        <v>0.59076476399259348</v>
      </c>
      <c r="P1591" s="118">
        <v>-2.191290637342036</v>
      </c>
      <c r="Q1591" s="118">
        <v>-0.64681302341913816</v>
      </c>
      <c r="R1591" s="118">
        <v>-0.47611422646839974</v>
      </c>
      <c r="S1591" s="118">
        <v>-0.42690581552316059</v>
      </c>
      <c r="T1591" s="118">
        <v>0.61507746355107384</v>
      </c>
      <c r="U1591" s="118">
        <v>0.80554302345630768</v>
      </c>
      <c r="V1591" s="118">
        <v>-0.25390513280502058</v>
      </c>
      <c r="W1591" s="43">
        <v>-0.92580653153331616</v>
      </c>
    </row>
    <row r="1592" spans="1:23" ht="19">
      <c r="A1592" s="88">
        <v>590</v>
      </c>
      <c r="B1592" s="118">
        <v>0.24508532423531149</v>
      </c>
      <c r="C1592" s="118">
        <v>0.85933104734138288</v>
      </c>
      <c r="D1592" s="118">
        <v>0.1998278616211242</v>
      </c>
      <c r="E1592" s="118">
        <v>0.23078042467083049</v>
      </c>
      <c r="F1592" s="118">
        <v>4.6124039514661597E-2</v>
      </c>
      <c r="G1592" s="118">
        <v>0.36334148587183002</v>
      </c>
      <c r="H1592" s="118">
        <v>0.17289012293319628</v>
      </c>
      <c r="I1592" s="118">
        <v>0.11709211765073158</v>
      </c>
      <c r="J1592" s="118">
        <v>0.49487072193167903</v>
      </c>
      <c r="K1592" s="51">
        <v>0.23169000855516275</v>
      </c>
      <c r="M1592" s="44">
        <v>590</v>
      </c>
      <c r="N1592" s="118" cm="1">
        <f t="array" ref="N1592:W1592">(TRANSPOSE(MMULT(幕後結果!$AB$37:$AK$46, TRANSPOSE(N591:W591))))</f>
        <v>0.82427395962798178</v>
      </c>
      <c r="O1592" s="118">
        <v>-0.37452344047822583</v>
      </c>
      <c r="P1592" s="118">
        <v>1.2355252174369402</v>
      </c>
      <c r="Q1592" s="118">
        <v>-0.45638406765576733</v>
      </c>
      <c r="R1592" s="118">
        <v>0.93603566099704083</v>
      </c>
      <c r="S1592" s="118">
        <v>-0.59685735184127631</v>
      </c>
      <c r="T1592" s="118">
        <v>-0.33419130490558258</v>
      </c>
      <c r="U1592" s="118">
        <v>0.8309780168456945</v>
      </c>
      <c r="V1592" s="118">
        <v>1.3258873699515503</v>
      </c>
      <c r="W1592" s="43">
        <v>0.6723263326148351</v>
      </c>
    </row>
    <row r="1593" spans="1:23" ht="19">
      <c r="A1593" s="88">
        <v>591</v>
      </c>
      <c r="B1593" s="118">
        <v>0.29253193564203861</v>
      </c>
      <c r="C1593" s="118">
        <v>0.63087195004361574</v>
      </c>
      <c r="D1593" s="118">
        <v>8.7083156042471854E-2</v>
      </c>
      <c r="E1593" s="118">
        <v>0.34187561420812562</v>
      </c>
      <c r="F1593" s="118">
        <v>0.87680906934259006</v>
      </c>
      <c r="G1593" s="118">
        <v>0.49729992395417244</v>
      </c>
      <c r="H1593" s="118">
        <v>0.72262242724700387</v>
      </c>
      <c r="I1593" s="118">
        <v>0.59475204135013793</v>
      </c>
      <c r="J1593" s="118">
        <v>0.81717242789018663</v>
      </c>
      <c r="K1593" s="51">
        <v>0.64332455370292907</v>
      </c>
      <c r="M1593" s="44">
        <v>591</v>
      </c>
      <c r="N1593" s="118" cm="1">
        <f t="array" ref="N1593:W1593">(TRANSPOSE(MMULT(幕後結果!$AB$37:$AK$46, TRANSPOSE(N592:W592))))</f>
        <v>0.68555701660043933</v>
      </c>
      <c r="O1593" s="118">
        <v>1.3010456312572425</v>
      </c>
      <c r="P1593" s="118">
        <v>-0.40495595577332905</v>
      </c>
      <c r="Q1593" s="118">
        <v>-0.65459028782667661</v>
      </c>
      <c r="R1593" s="118">
        <v>-0.83084724052579551</v>
      </c>
      <c r="S1593" s="118">
        <v>0.88609302994565042</v>
      </c>
      <c r="T1593" s="118">
        <v>-0.25022972413925038</v>
      </c>
      <c r="U1593" s="118">
        <v>0.86740399128058021</v>
      </c>
      <c r="V1593" s="118">
        <v>-1.5605683752334154</v>
      </c>
      <c r="W1593" s="43">
        <v>-1.3250752814468678</v>
      </c>
    </row>
    <row r="1594" spans="1:23" ht="19">
      <c r="A1594" s="88">
        <v>592</v>
      </c>
      <c r="B1594" s="118">
        <v>0.48733515304780273</v>
      </c>
      <c r="C1594" s="118">
        <v>0.28839429654658133</v>
      </c>
      <c r="D1594" s="118">
        <v>5.2351962429760812E-2</v>
      </c>
      <c r="E1594" s="118">
        <v>0.11941301038180518</v>
      </c>
      <c r="F1594" s="118">
        <v>0.39491690992910256</v>
      </c>
      <c r="G1594" s="118">
        <v>0.5388919674739705</v>
      </c>
      <c r="H1594" s="118">
        <v>0.57279676550504033</v>
      </c>
      <c r="I1594" s="118">
        <v>0.97477671944228517</v>
      </c>
      <c r="J1594" s="118">
        <v>0.46696410840685099</v>
      </c>
      <c r="K1594" s="51">
        <v>0.4880510224258201</v>
      </c>
      <c r="M1594" s="44">
        <v>592</v>
      </c>
      <c r="N1594" s="118" cm="1">
        <f t="array" ref="N1594:W1594">(TRANSPOSE(MMULT(幕後結果!$AB$37:$AK$46, TRANSPOSE(N593:W593))))</f>
        <v>0.85166851635230734</v>
      </c>
      <c r="O1594" s="118">
        <v>0.62673574433072055</v>
      </c>
      <c r="P1594" s="118">
        <v>-0.57428106538737445</v>
      </c>
      <c r="Q1594" s="118">
        <v>-0.50430047120194432</v>
      </c>
      <c r="R1594" s="118">
        <v>-1.0827092164060841</v>
      </c>
      <c r="S1594" s="118">
        <v>0.41625344063321618</v>
      </c>
      <c r="T1594" s="118">
        <v>-0.33487725754269565</v>
      </c>
      <c r="U1594" s="118">
        <v>-1.3544234652223226</v>
      </c>
      <c r="V1594" s="118">
        <v>-0.79278249140058221</v>
      </c>
      <c r="W1594" s="43">
        <v>-0.37932338862239362</v>
      </c>
    </row>
    <row r="1595" spans="1:23" ht="19">
      <c r="A1595" s="88">
        <v>593</v>
      </c>
      <c r="B1595" s="118">
        <v>3.0258598598232433E-2</v>
      </c>
      <c r="C1595" s="118">
        <v>0.47982932616441154</v>
      </c>
      <c r="D1595" s="118">
        <v>0.54173526764518609</v>
      </c>
      <c r="E1595" s="118">
        <v>0.13732953937840042</v>
      </c>
      <c r="F1595" s="118">
        <v>0.37074553658117826</v>
      </c>
      <c r="G1595" s="118">
        <v>1.9404506447782577E-2</v>
      </c>
      <c r="H1595" s="118">
        <v>0.44362285605953367</v>
      </c>
      <c r="I1595" s="118">
        <v>0.62363078113721149</v>
      </c>
      <c r="J1595" s="118">
        <v>0.53437212121238664</v>
      </c>
      <c r="K1595" s="51">
        <v>0.48118391147919382</v>
      </c>
      <c r="M1595" s="44">
        <v>593</v>
      </c>
      <c r="N1595" s="118" cm="1">
        <f t="array" ref="N1595:W1595">(TRANSPOSE(MMULT(幕後結果!$AB$37:$AK$46, TRANSPOSE(N594:W594))))</f>
        <v>-0.63433396533278275</v>
      </c>
      <c r="O1595" s="118">
        <v>0.54965223841968935</v>
      </c>
      <c r="P1595" s="118">
        <v>1.1814501346429753</v>
      </c>
      <c r="Q1595" s="118">
        <v>-8.4965913924610753E-2</v>
      </c>
      <c r="R1595" s="118">
        <v>-0.10179210241789363</v>
      </c>
      <c r="S1595" s="118">
        <v>1.3460722142932375</v>
      </c>
      <c r="T1595" s="118">
        <v>-0.37254546602955363</v>
      </c>
      <c r="U1595" s="118">
        <v>-0.20532936738076535</v>
      </c>
      <c r="V1595" s="118">
        <v>0.75665007070805201</v>
      </c>
      <c r="W1595" s="43">
        <v>1.1533094790672576</v>
      </c>
    </row>
    <row r="1596" spans="1:23" ht="19">
      <c r="A1596" s="88">
        <v>594</v>
      </c>
      <c r="B1596" s="118">
        <v>0.66081168969207615</v>
      </c>
      <c r="C1596" s="118">
        <v>6.5775098024728251E-2</v>
      </c>
      <c r="D1596" s="118">
        <v>0.6953843282908565</v>
      </c>
      <c r="E1596" s="118">
        <v>0.31108698945516378</v>
      </c>
      <c r="F1596" s="118">
        <v>0.52654218482476245</v>
      </c>
      <c r="G1596" s="118">
        <v>0.45214944080336084</v>
      </c>
      <c r="H1596" s="118">
        <v>0.4704549899377275</v>
      </c>
      <c r="I1596" s="118">
        <v>0.19468132094465984</v>
      </c>
      <c r="J1596" s="118">
        <v>0.3741494684048785</v>
      </c>
      <c r="K1596" s="51">
        <v>0.80796511379219993</v>
      </c>
      <c r="M1596" s="44">
        <v>594</v>
      </c>
      <c r="N1596" s="118" cm="1">
        <f t="array" ref="N1596:W1596">(TRANSPOSE(MMULT(幕後結果!$AB$37:$AK$46, TRANSPOSE(N595:W595))))</f>
        <v>0.33471519855235282</v>
      </c>
      <c r="O1596" s="118">
        <v>-0.78812475841703655</v>
      </c>
      <c r="P1596" s="118">
        <v>-1.9245874461914334</v>
      </c>
      <c r="Q1596" s="118">
        <v>-0.45580715861913618</v>
      </c>
      <c r="R1596" s="118">
        <v>-0.94899675084813129</v>
      </c>
      <c r="S1596" s="118">
        <v>0.60601212721683406</v>
      </c>
      <c r="T1596" s="118">
        <v>-1.5226394637520051</v>
      </c>
      <c r="U1596" s="118">
        <v>-0.77345659194423078</v>
      </c>
      <c r="V1596" s="118">
        <v>-0.97022870521355609</v>
      </c>
      <c r="W1596" s="43">
        <v>-0.94700233296437797</v>
      </c>
    </row>
    <row r="1597" spans="1:23" ht="19">
      <c r="A1597" s="88">
        <v>595</v>
      </c>
      <c r="B1597" s="118">
        <v>0.20866071627603899</v>
      </c>
      <c r="C1597" s="118">
        <v>0.80392688964738701</v>
      </c>
      <c r="D1597" s="118">
        <v>0.83019203188483193</v>
      </c>
      <c r="E1597" s="118">
        <v>0.39881812109854331</v>
      </c>
      <c r="F1597" s="118">
        <v>0.82592993881344112</v>
      </c>
      <c r="G1597" s="118">
        <v>0.25382541988569751</v>
      </c>
      <c r="H1597" s="118">
        <v>0.30336827140131972</v>
      </c>
      <c r="I1597" s="118">
        <v>5.2124067104188709E-2</v>
      </c>
      <c r="J1597" s="118">
        <v>0.15087092301782778</v>
      </c>
      <c r="K1597" s="51">
        <v>0.57537067525668428</v>
      </c>
      <c r="M1597" s="44">
        <v>595</v>
      </c>
      <c r="N1597" s="118" cm="1">
        <f t="array" ref="N1597:W1597">(TRANSPOSE(MMULT(幕後結果!$AB$37:$AK$46, TRANSPOSE(N596:W596))))</f>
        <v>-0.79446909591396053</v>
      </c>
      <c r="O1597" s="118">
        <v>0.76817469760000456</v>
      </c>
      <c r="P1597" s="118">
        <v>-0.38034261548005954</v>
      </c>
      <c r="Q1597" s="118">
        <v>-0.86720087802166745</v>
      </c>
      <c r="R1597" s="118">
        <v>-0.91500099307266014</v>
      </c>
      <c r="S1597" s="118">
        <v>-3.6556952736394976E-2</v>
      </c>
      <c r="T1597" s="118">
        <v>0.60992970772774924</v>
      </c>
      <c r="U1597" s="118">
        <v>0.70605321316766223</v>
      </c>
      <c r="V1597" s="118">
        <v>-0.56920486332842923</v>
      </c>
      <c r="W1597" s="43">
        <v>-1.1002697122744327</v>
      </c>
    </row>
    <row r="1598" spans="1:23" ht="19">
      <c r="A1598" s="88">
        <v>596</v>
      </c>
      <c r="B1598" s="118">
        <v>0.21843755829580047</v>
      </c>
      <c r="C1598" s="118">
        <v>0.3844751134631299</v>
      </c>
      <c r="D1598" s="118">
        <v>0.75266647243835516</v>
      </c>
      <c r="E1598" s="118">
        <v>0.99678142482316479</v>
      </c>
      <c r="F1598" s="118">
        <v>0.16546611562935776</v>
      </c>
      <c r="G1598" s="118">
        <v>0.64584636939576456</v>
      </c>
      <c r="H1598" s="118">
        <v>0.63305721657511338</v>
      </c>
      <c r="I1598" s="118">
        <v>0.30976600589797787</v>
      </c>
      <c r="J1598" s="118">
        <v>8.6045182278763344E-2</v>
      </c>
      <c r="K1598" s="51">
        <v>0.9001116005918699</v>
      </c>
      <c r="M1598" s="44">
        <v>596</v>
      </c>
      <c r="N1598" s="118" cm="1">
        <f t="array" ref="N1598:W1598">(TRANSPOSE(MMULT(幕後結果!$AB$37:$AK$46, TRANSPOSE(N597:W597))))</f>
        <v>-0.74861889395648906</v>
      </c>
      <c r="O1598" s="118">
        <v>-1.2239474398493699</v>
      </c>
      <c r="P1598" s="118">
        <v>-0.67005806121382094</v>
      </c>
      <c r="Q1598" s="118">
        <v>-0.76806353228207724</v>
      </c>
      <c r="R1598" s="118">
        <v>0.93560493565234881</v>
      </c>
      <c r="S1598" s="118">
        <v>-1.5799687285629189</v>
      </c>
      <c r="T1598" s="118">
        <v>1.5128244487727172</v>
      </c>
      <c r="U1598" s="118">
        <v>-0.94239772033611713</v>
      </c>
      <c r="V1598" s="118">
        <v>1.8897629092138637</v>
      </c>
      <c r="W1598" s="43">
        <v>0.81965502329553785</v>
      </c>
    </row>
    <row r="1599" spans="1:23" ht="19">
      <c r="A1599" s="88">
        <v>597</v>
      </c>
      <c r="B1599" s="118">
        <v>0.74486038797030307</v>
      </c>
      <c r="C1599" s="118">
        <v>2.9305963046663441E-2</v>
      </c>
      <c r="D1599" s="118">
        <v>0.84554447640477592</v>
      </c>
      <c r="E1599" s="118">
        <v>0.40719551659790332</v>
      </c>
      <c r="F1599" s="118">
        <v>7.3574759321083372E-2</v>
      </c>
      <c r="G1599" s="118">
        <v>0.21968908028483769</v>
      </c>
      <c r="H1599" s="118">
        <v>0.25519242282080312</v>
      </c>
      <c r="I1599" s="118">
        <v>0.32662663896288868</v>
      </c>
      <c r="J1599" s="118">
        <v>0.12345825283755141</v>
      </c>
      <c r="K1599" s="51">
        <v>0.84503783193829829</v>
      </c>
      <c r="M1599" s="44">
        <v>597</v>
      </c>
      <c r="N1599" s="118" cm="1">
        <f t="array" ref="N1599:W1599">(TRANSPOSE(MMULT(幕後結果!$AB$37:$AK$46, TRANSPOSE(N598:W598))))</f>
        <v>-1.019379090912971</v>
      </c>
      <c r="O1599" s="118">
        <v>-0.18000454483905226</v>
      </c>
      <c r="P1599" s="118">
        <v>0.29958929967575237</v>
      </c>
      <c r="Q1599" s="118">
        <v>0.26550347876706049</v>
      </c>
      <c r="R1599" s="118">
        <v>-1.2429629612479414</v>
      </c>
      <c r="S1599" s="118">
        <v>-1.9387028454052602E-2</v>
      </c>
      <c r="T1599" s="118">
        <v>-0.33592041637028869</v>
      </c>
      <c r="U1599" s="118">
        <v>1.4023786895751751</v>
      </c>
      <c r="V1599" s="118">
        <v>-7.6757378607809679E-2</v>
      </c>
      <c r="W1599" s="43">
        <v>0.63888780998673411</v>
      </c>
    </row>
    <row r="1600" spans="1:23" ht="19">
      <c r="A1600" s="88">
        <v>598</v>
      </c>
      <c r="B1600" s="118">
        <v>2.337381216914336E-2</v>
      </c>
      <c r="C1600" s="118">
        <v>0.54774332808999704</v>
      </c>
      <c r="D1600" s="118">
        <v>0.10815241632707573</v>
      </c>
      <c r="E1600" s="118">
        <v>0.59347644792097842</v>
      </c>
      <c r="F1600" s="118">
        <v>0.80641902334213245</v>
      </c>
      <c r="G1600" s="118">
        <v>0.24116764459947748</v>
      </c>
      <c r="H1600" s="118">
        <v>3.0524736941622832E-2</v>
      </c>
      <c r="I1600" s="118">
        <v>0.4036002493824149</v>
      </c>
      <c r="J1600" s="118">
        <v>0.77697809969603848</v>
      </c>
      <c r="K1600" s="51">
        <v>0.54704125703661122</v>
      </c>
      <c r="M1600" s="44">
        <v>598</v>
      </c>
      <c r="N1600" s="118" cm="1">
        <f t="array" ref="N1600:W1600">(TRANSPOSE(MMULT(幕後結果!$AB$37:$AK$46, TRANSPOSE(N599:W599))))</f>
        <v>1.0848423212628107</v>
      </c>
      <c r="O1600" s="118">
        <v>1.879873236468492</v>
      </c>
      <c r="P1600" s="118">
        <v>-0.25138250758895914</v>
      </c>
      <c r="Q1600" s="118">
        <v>1.6652675851586303</v>
      </c>
      <c r="R1600" s="118">
        <v>-0.30861818177309347</v>
      </c>
      <c r="S1600" s="118">
        <v>1.0293986963801041</v>
      </c>
      <c r="T1600" s="118">
        <v>-0.91780177355393411</v>
      </c>
      <c r="U1600" s="118">
        <v>1.5491561408272472</v>
      </c>
      <c r="V1600" s="118">
        <v>-1.4603573663278726</v>
      </c>
      <c r="W1600" s="43">
        <v>-1.4201266487592488</v>
      </c>
    </row>
    <row r="1601" spans="1:23" ht="19">
      <c r="A1601" s="88">
        <v>599</v>
      </c>
      <c r="B1601" s="118">
        <v>0.52748597341227366</v>
      </c>
      <c r="C1601" s="118">
        <v>0.61802490367812912</v>
      </c>
      <c r="D1601" s="118">
        <v>0.62538844789190273</v>
      </c>
      <c r="E1601" s="118">
        <v>0.35137961067403523</v>
      </c>
      <c r="F1601" s="118">
        <v>0.66077926275214804</v>
      </c>
      <c r="G1601" s="118">
        <v>0.41730425874443111</v>
      </c>
      <c r="H1601" s="118">
        <v>0.62295009264111556</v>
      </c>
      <c r="I1601" s="118">
        <v>0.71393979471297975</v>
      </c>
      <c r="J1601" s="118">
        <v>0.7575626241168687</v>
      </c>
      <c r="K1601" s="51">
        <v>0.32528802008333657</v>
      </c>
      <c r="M1601" s="44">
        <v>599</v>
      </c>
      <c r="N1601" s="118" cm="1">
        <f t="array" ref="N1601:W1601">(TRANSPOSE(MMULT(幕後結果!$AB$37:$AK$46, TRANSPOSE(N600:W600))))</f>
        <v>-0.43384620536802609</v>
      </c>
      <c r="O1601" s="118">
        <v>0.58671645514367765</v>
      </c>
      <c r="P1601" s="118">
        <v>-0.87117390996321253</v>
      </c>
      <c r="Q1601" s="118">
        <v>-0.66079070131581319</v>
      </c>
      <c r="R1601" s="118">
        <v>1.0364615086310538</v>
      </c>
      <c r="S1601" s="118">
        <v>-9.7249617620000561E-2</v>
      </c>
      <c r="T1601" s="118">
        <v>0.37567318685063655</v>
      </c>
      <c r="U1601" s="118">
        <v>1.3657954196360773</v>
      </c>
      <c r="V1601" s="118">
        <v>1.550448405911464</v>
      </c>
      <c r="W1601" s="43">
        <v>1.4807417606818642</v>
      </c>
    </row>
    <row r="1602" spans="1:23" ht="19">
      <c r="A1602" s="88">
        <v>600</v>
      </c>
      <c r="B1602" s="118">
        <v>0.16817346637954489</v>
      </c>
      <c r="C1602" s="118">
        <v>0.29003395275186827</v>
      </c>
      <c r="D1602" s="118">
        <v>0.22746009564982894</v>
      </c>
      <c r="E1602" s="118">
        <v>0.51608805952678782</v>
      </c>
      <c r="F1602" s="118">
        <v>9.3328876370603497E-2</v>
      </c>
      <c r="G1602" s="118">
        <v>0.13551842753005716</v>
      </c>
      <c r="H1602" s="118">
        <v>4.6077166022038041E-2</v>
      </c>
      <c r="I1602" s="118">
        <v>0.85534155851744553</v>
      </c>
      <c r="J1602" s="118">
        <v>0.1459555363140046</v>
      </c>
      <c r="K1602" s="51">
        <v>0.77439636501012865</v>
      </c>
      <c r="M1602" s="44">
        <v>600</v>
      </c>
      <c r="N1602" s="118" cm="1">
        <f t="array" ref="N1602:W1602">(TRANSPOSE(MMULT(幕後結果!$AB$37:$AK$46, TRANSPOSE(N601:W601))))</f>
        <v>1.5702384239836362</v>
      </c>
      <c r="O1602" s="118">
        <v>2.888961541478742E-2</v>
      </c>
      <c r="P1602" s="118">
        <v>0.99068616438797596</v>
      </c>
      <c r="Q1602" s="118">
        <v>0.87607421641814054</v>
      </c>
      <c r="R1602" s="118">
        <v>1.4302982374975539</v>
      </c>
      <c r="S1602" s="118">
        <v>0.61892506161688199</v>
      </c>
      <c r="T1602" s="118">
        <v>-0.52636674610730083</v>
      </c>
      <c r="U1602" s="118">
        <v>0.4034824944804305</v>
      </c>
      <c r="V1602" s="118">
        <v>-1.0489205097006298</v>
      </c>
      <c r="W1602" s="43">
        <v>0.25089171276390348</v>
      </c>
    </row>
    <row r="1603" spans="1:23" ht="19">
      <c r="A1603" s="88">
        <v>601</v>
      </c>
      <c r="B1603" s="118">
        <v>2.3275904253612145E-2</v>
      </c>
      <c r="C1603" s="118">
        <v>0.52610111686650995</v>
      </c>
      <c r="D1603" s="118">
        <v>0.75025041134357684</v>
      </c>
      <c r="E1603" s="118">
        <v>0.54387598762940925</v>
      </c>
      <c r="F1603" s="118">
        <v>0.8499830687783041</v>
      </c>
      <c r="G1603" s="118">
        <v>0.70430611805164545</v>
      </c>
      <c r="H1603" s="118">
        <v>0.11419061298093247</v>
      </c>
      <c r="I1603" s="118">
        <v>0.24191936261879898</v>
      </c>
      <c r="J1603" s="118">
        <v>0.63251795789245691</v>
      </c>
      <c r="K1603" s="51">
        <v>0.22316168844681017</v>
      </c>
      <c r="M1603" s="44">
        <v>601</v>
      </c>
      <c r="N1603" s="118" cm="1">
        <f t="array" ref="N1603:W1603">(TRANSPOSE(MMULT(幕後結果!$AB$37:$AK$46, TRANSPOSE(N602:W602))))</f>
        <v>0.52240018610676875</v>
      </c>
      <c r="O1603" s="118">
        <v>0.63113920724104533</v>
      </c>
      <c r="P1603" s="118">
        <v>1.4469379072870374</v>
      </c>
      <c r="Q1603" s="118">
        <v>1.0922672666202542</v>
      </c>
      <c r="R1603" s="118">
        <v>0.39831829580026373</v>
      </c>
      <c r="S1603" s="118">
        <v>2.8137312976630824</v>
      </c>
      <c r="T1603" s="118">
        <v>-0.6928773760399709</v>
      </c>
      <c r="U1603" s="118">
        <v>1.5817385316962691</v>
      </c>
      <c r="V1603" s="118">
        <v>1.4021209702487398</v>
      </c>
      <c r="W1603" s="43">
        <v>-0.26843701720441993</v>
      </c>
    </row>
    <row r="1604" spans="1:23" ht="19">
      <c r="A1604" s="88">
        <v>602</v>
      </c>
      <c r="B1604" s="118">
        <v>0.79210221716112517</v>
      </c>
      <c r="C1604" s="118">
        <v>0.77971328176416632</v>
      </c>
      <c r="D1604" s="118">
        <v>0.15839740752255649</v>
      </c>
      <c r="E1604" s="118">
        <v>9.1789400901562956E-2</v>
      </c>
      <c r="F1604" s="118">
        <v>0.61141007231106204</v>
      </c>
      <c r="G1604" s="118">
        <v>0.57502210023274447</v>
      </c>
      <c r="H1604" s="118">
        <v>0.27235354234539111</v>
      </c>
      <c r="I1604" s="118">
        <v>0.6294698965372667</v>
      </c>
      <c r="J1604" s="118">
        <v>0.11594641791295235</v>
      </c>
      <c r="K1604" s="51">
        <v>0.43399666159166683</v>
      </c>
      <c r="M1604" s="44">
        <v>602</v>
      </c>
      <c r="N1604" s="118" cm="1">
        <f t="array" ref="N1604:W1604">(TRANSPOSE(MMULT(幕後結果!$AB$37:$AK$46, TRANSPOSE(N603:W603))))</f>
        <v>-0.76546483315910729</v>
      </c>
      <c r="O1604" s="118">
        <v>2.8993561821916063</v>
      </c>
      <c r="P1604" s="118">
        <v>-0.10851274077327033</v>
      </c>
      <c r="Q1604" s="118">
        <v>-0.35633095043142771</v>
      </c>
      <c r="R1604" s="118">
        <v>-1.8116164011455296</v>
      </c>
      <c r="S1604" s="118">
        <v>0.72072516932676622</v>
      </c>
      <c r="T1604" s="118">
        <v>0.67073325347686696</v>
      </c>
      <c r="U1604" s="118">
        <v>1.1755446522732251</v>
      </c>
      <c r="V1604" s="118">
        <v>0.26310061096023929</v>
      </c>
      <c r="W1604" s="43">
        <v>-0.21845910311446462</v>
      </c>
    </row>
    <row r="1605" spans="1:23" ht="19">
      <c r="A1605" s="88">
        <v>603</v>
      </c>
      <c r="B1605" s="118">
        <v>0.12264618831317398</v>
      </c>
      <c r="C1605" s="118">
        <v>8.5635729019574613E-2</v>
      </c>
      <c r="D1605" s="118">
        <v>0.58427539589297828</v>
      </c>
      <c r="E1605" s="118">
        <v>0.29013209249981586</v>
      </c>
      <c r="F1605" s="118">
        <v>0.30753907782652901</v>
      </c>
      <c r="G1605" s="118">
        <v>0.2847092415109711</v>
      </c>
      <c r="H1605" s="118">
        <v>0.96613564811493036</v>
      </c>
      <c r="I1605" s="118">
        <v>0.15383285947417158</v>
      </c>
      <c r="J1605" s="118">
        <v>0.84807211625797452</v>
      </c>
      <c r="K1605" s="51">
        <v>0.29841141984040864</v>
      </c>
      <c r="M1605" s="44">
        <v>603</v>
      </c>
      <c r="N1605" s="118" cm="1">
        <f t="array" ref="N1605:W1605">(TRANSPOSE(MMULT(幕後結果!$AB$37:$AK$46, TRANSPOSE(N604:W604))))</f>
        <v>1.5911096519398049</v>
      </c>
      <c r="O1605" s="118">
        <v>0.75131829053226051</v>
      </c>
      <c r="P1605" s="118">
        <v>-0.19792378392978621</v>
      </c>
      <c r="Q1605" s="118">
        <v>-1.2470854553010668</v>
      </c>
      <c r="R1605" s="118">
        <v>-0.9387970906113301</v>
      </c>
      <c r="S1605" s="118">
        <v>-0.31676238110869914</v>
      </c>
      <c r="T1605" s="118">
        <v>-0.24015190536146325</v>
      </c>
      <c r="U1605" s="118">
        <v>-2.0611016597708387</v>
      </c>
      <c r="V1605" s="118">
        <v>-0.95945573234115233</v>
      </c>
      <c r="W1605" s="43">
        <v>0.13791320259047346</v>
      </c>
    </row>
    <row r="1606" spans="1:23" ht="19">
      <c r="A1606" s="88">
        <v>604</v>
      </c>
      <c r="B1606" s="118">
        <v>0.22565402266318957</v>
      </c>
      <c r="C1606" s="118">
        <v>0.82118845575782684</v>
      </c>
      <c r="D1606" s="118">
        <v>5.4415577757507938E-2</v>
      </c>
      <c r="E1606" s="118">
        <v>0.95298866054325115</v>
      </c>
      <c r="F1606" s="118">
        <v>9.7806793750818466E-2</v>
      </c>
      <c r="G1606" s="118">
        <v>0.17427085523871089</v>
      </c>
      <c r="H1606" s="118">
        <v>9.2152102575139505E-2</v>
      </c>
      <c r="I1606" s="118">
        <v>0.2782404769579796</v>
      </c>
      <c r="J1606" s="118">
        <v>0.72783640242491354</v>
      </c>
      <c r="K1606" s="51">
        <v>0.17552913704102013</v>
      </c>
      <c r="M1606" s="44">
        <v>604</v>
      </c>
      <c r="N1606" s="118" cm="1">
        <f t="array" ref="N1606:W1606">(TRANSPOSE(MMULT(幕後結果!$AB$37:$AK$46, TRANSPOSE(N605:W605))))</f>
        <v>-0.2484657051123404</v>
      </c>
      <c r="O1606" s="118">
        <v>1.1438205982562475</v>
      </c>
      <c r="P1606" s="118">
        <v>-0.44647206992739241</v>
      </c>
      <c r="Q1606" s="118">
        <v>-1.0254495309143417</v>
      </c>
      <c r="R1606" s="118">
        <v>0.14819631682463213</v>
      </c>
      <c r="S1606" s="118">
        <v>-0.73084424444873131</v>
      </c>
      <c r="T1606" s="118">
        <v>-2.331040438188682</v>
      </c>
      <c r="U1606" s="118">
        <v>0.23889809350224675</v>
      </c>
      <c r="V1606" s="118">
        <v>1.6069363411605697E-2</v>
      </c>
      <c r="W1606" s="43">
        <v>-3.1003571780774286E-2</v>
      </c>
    </row>
    <row r="1607" spans="1:23" ht="19">
      <c r="A1607" s="88">
        <v>605</v>
      </c>
      <c r="B1607" s="118">
        <v>0.3398083169489432</v>
      </c>
      <c r="C1607" s="118">
        <v>0.8789499665971392</v>
      </c>
      <c r="D1607" s="118">
        <v>0.38445481631583323</v>
      </c>
      <c r="E1607" s="118">
        <v>0.58124507263629654</v>
      </c>
      <c r="F1607" s="118">
        <v>0.86357353360858391</v>
      </c>
      <c r="G1607" s="118">
        <v>0.86276850019373041</v>
      </c>
      <c r="H1607" s="118">
        <v>0.26774458593249828</v>
      </c>
      <c r="I1607" s="118">
        <v>0.1347216343105877</v>
      </c>
      <c r="J1607" s="118">
        <v>0.6714653112988469</v>
      </c>
      <c r="K1607" s="51">
        <v>0.56549980744164619</v>
      </c>
      <c r="M1607" s="44">
        <v>605</v>
      </c>
      <c r="N1607" s="118" cm="1">
        <f t="array" ref="N1607:W1607">(TRANSPOSE(MMULT(幕後結果!$AB$37:$AK$46, TRANSPOSE(N606:W606))))</f>
        <v>-0.32473871708160901</v>
      </c>
      <c r="O1607" s="118">
        <v>9.2738933574436994E-2</v>
      </c>
      <c r="P1607" s="118">
        <v>-1.7990520693284997</v>
      </c>
      <c r="Q1607" s="118">
        <v>-1.8270051354115031</v>
      </c>
      <c r="R1607" s="118">
        <v>-4.5670331656424035E-2</v>
      </c>
      <c r="S1607" s="118">
        <v>-1.034431566238303</v>
      </c>
      <c r="T1607" s="118">
        <v>-0.52315504561375192</v>
      </c>
      <c r="U1607" s="118">
        <v>1.6057222815939602</v>
      </c>
      <c r="V1607" s="118">
        <v>-1.556403590041568</v>
      </c>
      <c r="W1607" s="43">
        <v>-0.68010457148729742</v>
      </c>
    </row>
    <row r="1608" spans="1:23" ht="19">
      <c r="A1608" s="88">
        <v>606</v>
      </c>
      <c r="B1608" s="118">
        <v>0.48752914934810798</v>
      </c>
      <c r="C1608" s="118">
        <v>0.10841471402837577</v>
      </c>
      <c r="D1608" s="118">
        <v>0.367444276022866</v>
      </c>
      <c r="E1608" s="118">
        <v>0.1073707995193609</v>
      </c>
      <c r="F1608" s="118">
        <v>0.93708563757318752</v>
      </c>
      <c r="G1608" s="118">
        <v>0.89826479326562692</v>
      </c>
      <c r="H1608" s="118">
        <v>0.91385260634769194</v>
      </c>
      <c r="I1608" s="118">
        <v>0.38915294145831769</v>
      </c>
      <c r="J1608" s="118">
        <v>0.52940374944317292</v>
      </c>
      <c r="K1608" s="51">
        <v>0.38485553217532575</v>
      </c>
      <c r="M1608" s="44">
        <v>606</v>
      </c>
      <c r="N1608" s="118" cm="1">
        <f t="array" ref="N1608:W1608">(TRANSPOSE(MMULT(幕後結果!$AB$37:$AK$46, TRANSPOSE(N607:W607))))</f>
        <v>-2.3617745142268998E-2</v>
      </c>
      <c r="O1608" s="118">
        <v>-0.94116356846271176</v>
      </c>
      <c r="P1608" s="118">
        <v>-1.515959962690268</v>
      </c>
      <c r="Q1608" s="118">
        <v>-0.99659692567218827</v>
      </c>
      <c r="R1608" s="118">
        <v>-0.65634826914593047</v>
      </c>
      <c r="S1608" s="118">
        <v>0.36919452870197811</v>
      </c>
      <c r="T1608" s="118">
        <v>-1.2956691358330459</v>
      </c>
      <c r="U1608" s="118">
        <v>-2.0214994950039067</v>
      </c>
      <c r="V1608" s="118">
        <v>-0.92152286391199056</v>
      </c>
      <c r="W1608" s="43">
        <v>-1.8752873718215683</v>
      </c>
    </row>
    <row r="1609" spans="1:23" ht="19">
      <c r="A1609" s="88">
        <v>607</v>
      </c>
      <c r="B1609" s="118">
        <v>0.71744738307442213</v>
      </c>
      <c r="C1609" s="118">
        <v>0.91615008219541738</v>
      </c>
      <c r="D1609" s="118">
        <v>0.42522591386705932</v>
      </c>
      <c r="E1609" s="118">
        <v>0.46761583505450122</v>
      </c>
      <c r="F1609" s="118">
        <v>0.84780130117960506</v>
      </c>
      <c r="G1609" s="118">
        <v>7.5024874656028917E-3</v>
      </c>
      <c r="H1609" s="118">
        <v>0.5955565425432312</v>
      </c>
      <c r="I1609" s="118">
        <v>0.50390693523894203</v>
      </c>
      <c r="J1609" s="118">
        <v>0.26258574165246107</v>
      </c>
      <c r="K1609" s="51">
        <v>0.23876187963053552</v>
      </c>
      <c r="M1609" s="44">
        <v>607</v>
      </c>
      <c r="N1609" s="118" cm="1">
        <f t="array" ref="N1609:W1609">(TRANSPOSE(MMULT(幕後結果!$AB$37:$AK$46, TRANSPOSE(N608:W608))))</f>
        <v>0.47540739809043109</v>
      </c>
      <c r="O1609" s="118">
        <v>1.0171225330987617</v>
      </c>
      <c r="P1609" s="118">
        <v>0.445050189820546</v>
      </c>
      <c r="Q1609" s="118">
        <v>-0.4484815831856559</v>
      </c>
      <c r="R1609" s="118">
        <v>0.48965961362138377</v>
      </c>
      <c r="S1609" s="118">
        <v>1.1366808104440762</v>
      </c>
      <c r="T1609" s="118">
        <v>-0.6487258864159493</v>
      </c>
      <c r="U1609" s="118">
        <v>0.92558462534626085</v>
      </c>
      <c r="V1609" s="118">
        <v>0.76276248427484405</v>
      </c>
      <c r="W1609" s="43">
        <v>-0.14091275965526567</v>
      </c>
    </row>
    <row r="1610" spans="1:23" ht="19">
      <c r="A1610" s="88">
        <v>608</v>
      </c>
      <c r="B1610" s="118">
        <v>0.47045890338915552</v>
      </c>
      <c r="C1610" s="118">
        <v>0.28537462430743776</v>
      </c>
      <c r="D1610" s="118">
        <v>0.28951891292220244</v>
      </c>
      <c r="E1610" s="118">
        <v>0.16704218580889862</v>
      </c>
      <c r="F1610" s="118">
        <v>0.4580730784971041</v>
      </c>
      <c r="G1610" s="118">
        <v>0.9146999516070462</v>
      </c>
      <c r="H1610" s="118">
        <v>0.48122806977257349</v>
      </c>
      <c r="I1610" s="118">
        <v>0.52753595876734938</v>
      </c>
      <c r="J1610" s="118">
        <v>7.6692765554456255E-2</v>
      </c>
      <c r="K1610" s="51">
        <v>0.16732438600209476</v>
      </c>
      <c r="M1610" s="44">
        <v>608</v>
      </c>
      <c r="N1610" s="118" cm="1">
        <f t="array" ref="N1610:W1610">(TRANSPOSE(MMULT(幕後結果!$AB$37:$AK$46, TRANSPOSE(N609:W609))))</f>
        <v>0.58995770624565091</v>
      </c>
      <c r="O1610" s="118">
        <v>-1.3173781482986917</v>
      </c>
      <c r="P1610" s="118">
        <v>-0.83913116646940356</v>
      </c>
      <c r="Q1610" s="118">
        <v>-0.67237496284926768</v>
      </c>
      <c r="R1610" s="118">
        <v>-1.4030219402892201</v>
      </c>
      <c r="S1610" s="118">
        <v>-2.1556803030383684</v>
      </c>
      <c r="T1610" s="118">
        <v>0.58009843546423323</v>
      </c>
      <c r="U1610" s="118">
        <v>0.8259951652356432</v>
      </c>
      <c r="V1610" s="118">
        <v>0.42190699009393645</v>
      </c>
      <c r="W1610" s="43">
        <v>1.5863451525890291</v>
      </c>
    </row>
    <row r="1611" spans="1:23" ht="19">
      <c r="A1611" s="88">
        <v>609</v>
      </c>
      <c r="B1611" s="118">
        <v>0.87812753178172631</v>
      </c>
      <c r="C1611" s="118">
        <v>0.45404680697233757</v>
      </c>
      <c r="D1611" s="118">
        <v>0.64657196968357122</v>
      </c>
      <c r="E1611" s="118">
        <v>0.2035139508888435</v>
      </c>
      <c r="F1611" s="118">
        <v>0.40508655696527507</v>
      </c>
      <c r="G1611" s="118">
        <v>0.92239132697553616</v>
      </c>
      <c r="H1611" s="118">
        <v>0.5056140001849454</v>
      </c>
      <c r="I1611" s="118">
        <v>0.65037454838528652</v>
      </c>
      <c r="J1611" s="118">
        <v>7.586352043292699E-2</v>
      </c>
      <c r="K1611" s="51">
        <v>6.7879935397320956E-2</v>
      </c>
      <c r="M1611" s="44">
        <v>609</v>
      </c>
      <c r="N1611" s="118" cm="1">
        <f t="array" ref="N1611:W1611">(TRANSPOSE(MMULT(幕後結果!$AB$37:$AK$46, TRANSPOSE(N610:W610))))</f>
        <v>1.2729048022222995</v>
      </c>
      <c r="O1611" s="118">
        <v>0.93140306284094199</v>
      </c>
      <c r="P1611" s="118">
        <v>1.8115885133299914</v>
      </c>
      <c r="Q1611" s="118">
        <v>0.33263554678672569</v>
      </c>
      <c r="R1611" s="118">
        <v>0.41923882779464205</v>
      </c>
      <c r="S1611" s="118">
        <v>0.40587001135835904</v>
      </c>
      <c r="T1611" s="118">
        <v>1.8622716945491011</v>
      </c>
      <c r="U1611" s="118">
        <v>4.7312807246157607E-2</v>
      </c>
      <c r="V1611" s="118">
        <v>1.3427585749355266</v>
      </c>
      <c r="W1611" s="43">
        <v>5.5497930963037456E-2</v>
      </c>
    </row>
    <row r="1612" spans="1:23" ht="19">
      <c r="A1612" s="88">
        <v>610</v>
      </c>
      <c r="B1612" s="118">
        <v>0.30358786306244046</v>
      </c>
      <c r="C1612" s="118">
        <v>0.29088587097495822</v>
      </c>
      <c r="D1612" s="118">
        <v>0.71493979506604854</v>
      </c>
      <c r="E1612" s="118">
        <v>0.36596967914881517</v>
      </c>
      <c r="F1612" s="118">
        <v>0.4661904733454505</v>
      </c>
      <c r="G1612" s="118">
        <v>0.8098829436955961</v>
      </c>
      <c r="H1612" s="118">
        <v>2.3704849400328909E-2</v>
      </c>
      <c r="I1612" s="118">
        <v>2.6604313111382449E-3</v>
      </c>
      <c r="J1612" s="118">
        <v>0.5822329361689853</v>
      </c>
      <c r="K1612" s="51">
        <v>0.84735287226640099</v>
      </c>
      <c r="M1612" s="44">
        <v>610</v>
      </c>
      <c r="N1612" s="118" cm="1">
        <f t="array" ref="N1612:W1612">(TRANSPOSE(MMULT(幕後結果!$AB$37:$AK$46, TRANSPOSE(N611:W611))))</f>
        <v>6.0849239403698387E-2</v>
      </c>
      <c r="O1612" s="118">
        <v>-0.94070008187235266</v>
      </c>
      <c r="P1612" s="118">
        <v>0.49273434635111268</v>
      </c>
      <c r="Q1612" s="118">
        <v>0.16547514710541589</v>
      </c>
      <c r="R1612" s="118">
        <v>-9.3857197720211533E-2</v>
      </c>
      <c r="S1612" s="118">
        <v>-1.9851545431518763E-2</v>
      </c>
      <c r="T1612" s="118">
        <v>-1.5959360485475702</v>
      </c>
      <c r="U1612" s="118">
        <v>-0.18305910488538343</v>
      </c>
      <c r="V1612" s="118">
        <v>-0.8838260074643336</v>
      </c>
      <c r="W1612" s="43">
        <v>-0.63780173839969923</v>
      </c>
    </row>
    <row r="1613" spans="1:23" ht="19">
      <c r="A1613" s="88">
        <v>611</v>
      </c>
      <c r="B1613" s="118">
        <v>0.49446530669117617</v>
      </c>
      <c r="C1613" s="118">
        <v>0.85647826978603603</v>
      </c>
      <c r="D1613" s="118">
        <v>0.4982081943394554</v>
      </c>
      <c r="E1613" s="118">
        <v>0.50874910835982368</v>
      </c>
      <c r="F1613" s="118">
        <v>0.82622566324059266</v>
      </c>
      <c r="G1613" s="118">
        <v>0.73571610015449673</v>
      </c>
      <c r="H1613" s="118">
        <v>0.91358197184465451</v>
      </c>
      <c r="I1613" s="118">
        <v>0.40216858502297859</v>
      </c>
      <c r="J1613" s="118">
        <v>0.7903913779013696</v>
      </c>
      <c r="K1613" s="51">
        <v>0.61097746270985476</v>
      </c>
      <c r="M1613" s="44">
        <v>611</v>
      </c>
      <c r="N1613" s="118" cm="1">
        <f t="array" ref="N1613:W1613">(TRANSPOSE(MMULT(幕後結果!$AB$37:$AK$46, TRANSPOSE(N612:W612))))</f>
        <v>-0.67357772080700273</v>
      </c>
      <c r="O1613" s="118">
        <v>-0.18152363323277829</v>
      </c>
      <c r="P1613" s="118">
        <v>1.4230479697449303</v>
      </c>
      <c r="Q1613" s="118">
        <v>0.88795518400577111</v>
      </c>
      <c r="R1613" s="118">
        <v>1.7698035993517758</v>
      </c>
      <c r="S1613" s="118">
        <v>0.692946330293845</v>
      </c>
      <c r="T1613" s="118">
        <v>0.84082518897631919</v>
      </c>
      <c r="U1613" s="118">
        <v>0.36367478410346199</v>
      </c>
      <c r="V1613" s="118">
        <v>1.440655260954397</v>
      </c>
      <c r="W1613" s="43">
        <v>0.53472691872174227</v>
      </c>
    </row>
    <row r="1614" spans="1:23" ht="19">
      <c r="A1614" s="88">
        <v>612</v>
      </c>
      <c r="B1614" s="118">
        <v>0.30216044252867458</v>
      </c>
      <c r="C1614" s="118">
        <v>0.27945874283139149</v>
      </c>
      <c r="D1614" s="118">
        <v>0.93969561222874476</v>
      </c>
      <c r="E1614" s="118">
        <v>0.3831651144013335</v>
      </c>
      <c r="F1614" s="118">
        <v>0.86574590006268792</v>
      </c>
      <c r="G1614" s="118">
        <v>0.88980005154763986</v>
      </c>
      <c r="H1614" s="118">
        <v>0.19511938486595315</v>
      </c>
      <c r="I1614" s="118">
        <v>8.6828757953329339E-2</v>
      </c>
      <c r="J1614" s="118">
        <v>0.3027663737686872</v>
      </c>
      <c r="K1614" s="51">
        <v>0.24992569187135749</v>
      </c>
      <c r="M1614" s="44">
        <v>612</v>
      </c>
      <c r="N1614" s="118" cm="1">
        <f t="array" ref="N1614:W1614">(TRANSPOSE(MMULT(幕後結果!$AB$37:$AK$46, TRANSPOSE(N613:W613))))</f>
        <v>-0.70954485406043322</v>
      </c>
      <c r="O1614" s="118">
        <v>0.38505708116076087</v>
      </c>
      <c r="P1614" s="118">
        <v>0.38276423434106188</v>
      </c>
      <c r="Q1614" s="118">
        <v>-1.3004090983542951</v>
      </c>
      <c r="R1614" s="118">
        <v>-0.206073275157932</v>
      </c>
      <c r="S1614" s="118">
        <v>-0.4878325741673426</v>
      </c>
      <c r="T1614" s="118">
        <v>0.66651510663752611</v>
      </c>
      <c r="U1614" s="118">
        <v>-1.42173131471905</v>
      </c>
      <c r="V1614" s="118">
        <v>0.27563392572545881</v>
      </c>
      <c r="W1614" s="43">
        <v>0.27568176674337203</v>
      </c>
    </row>
    <row r="1615" spans="1:23" ht="19">
      <c r="A1615" s="88">
        <v>613</v>
      </c>
      <c r="B1615" s="118">
        <v>2.5144510068406012E-2</v>
      </c>
      <c r="C1615" s="118">
        <v>0.44885664461474706</v>
      </c>
      <c r="D1615" s="118">
        <v>0.33107095940950515</v>
      </c>
      <c r="E1615" s="118">
        <v>0.62417886403034828</v>
      </c>
      <c r="F1615" s="118">
        <v>0.74377287213708465</v>
      </c>
      <c r="G1615" s="118">
        <v>0.44565068698961374</v>
      </c>
      <c r="H1615" s="118">
        <v>0.60077737254663877</v>
      </c>
      <c r="I1615" s="118">
        <v>0.26425404626002691</v>
      </c>
      <c r="J1615" s="118">
        <v>0.90565729022345787</v>
      </c>
      <c r="K1615" s="51">
        <v>0.37446194973271352</v>
      </c>
      <c r="M1615" s="44">
        <v>613</v>
      </c>
      <c r="N1615" s="118" cm="1">
        <f t="array" ref="N1615:W1615">(TRANSPOSE(MMULT(幕後結果!$AB$37:$AK$46, TRANSPOSE(N614:W614))))</f>
        <v>0.28906193307292127</v>
      </c>
      <c r="O1615" s="118">
        <v>5.4237076960338762E-2</v>
      </c>
      <c r="P1615" s="118">
        <v>6.4052247558056302E-2</v>
      </c>
      <c r="Q1615" s="118">
        <v>0.11484091090735984</v>
      </c>
      <c r="R1615" s="118">
        <v>-0.43677734964301923</v>
      </c>
      <c r="S1615" s="118">
        <v>0.87745300584557817</v>
      </c>
      <c r="T1615" s="118">
        <v>0.58994967054036529</v>
      </c>
      <c r="U1615" s="118">
        <v>-8.368169971508127E-2</v>
      </c>
      <c r="V1615" s="118">
        <v>-0.19046015701906177</v>
      </c>
      <c r="W1615" s="43">
        <v>8.9286745799794301E-3</v>
      </c>
    </row>
    <row r="1616" spans="1:23" ht="19">
      <c r="A1616" s="88">
        <v>614</v>
      </c>
      <c r="B1616" s="118">
        <v>8.1048968357075868E-3</v>
      </c>
      <c r="C1616" s="118">
        <v>0.6444080593436643</v>
      </c>
      <c r="D1616" s="118">
        <v>0.56122534468460827</v>
      </c>
      <c r="E1616" s="118">
        <v>0.93391277691340102</v>
      </c>
      <c r="F1616" s="118">
        <v>0.66056190095331258</v>
      </c>
      <c r="G1616" s="118">
        <v>0.32569303757280643</v>
      </c>
      <c r="H1616" s="118">
        <v>0.60042836745536565</v>
      </c>
      <c r="I1616" s="118">
        <v>0.14000522339010346</v>
      </c>
      <c r="J1616" s="118">
        <v>0.58633404420958279</v>
      </c>
      <c r="K1616" s="51">
        <v>0.66073990680449235</v>
      </c>
      <c r="M1616" s="44">
        <v>614</v>
      </c>
      <c r="N1616" s="118" cm="1">
        <f t="array" ref="N1616:W1616">(TRANSPOSE(MMULT(幕後結果!$AB$37:$AK$46, TRANSPOSE(N615:W615))))</f>
        <v>-1.3159773774017796</v>
      </c>
      <c r="O1616" s="118">
        <v>-0.52348183451043595</v>
      </c>
      <c r="P1616" s="118">
        <v>-2.2352434910556518</v>
      </c>
      <c r="Q1616" s="118">
        <v>-2.9030735659292195</v>
      </c>
      <c r="R1616" s="118">
        <v>-1.3265913610214635</v>
      </c>
      <c r="S1616" s="118">
        <v>-1.393929188075568</v>
      </c>
      <c r="T1616" s="118">
        <v>-0.65727492308867941</v>
      </c>
      <c r="U1616" s="118">
        <v>-1.6500598525197212</v>
      </c>
      <c r="V1616" s="118">
        <v>-1.596962512525385</v>
      </c>
      <c r="W1616" s="43">
        <v>-2.0764839216199831</v>
      </c>
    </row>
    <row r="1617" spans="1:23" ht="19">
      <c r="A1617" s="88">
        <v>615</v>
      </c>
      <c r="B1617" s="118">
        <v>0.40957906623351614</v>
      </c>
      <c r="C1617" s="118">
        <v>0.74667781262167865</v>
      </c>
      <c r="D1617" s="118">
        <v>0.32023073750004016</v>
      </c>
      <c r="E1617" s="118">
        <v>9.3374988476340626E-2</v>
      </c>
      <c r="F1617" s="118">
        <v>0.9285821556792202</v>
      </c>
      <c r="G1617" s="118">
        <v>0.40544686858460843</v>
      </c>
      <c r="H1617" s="118">
        <v>0.9209825658073254</v>
      </c>
      <c r="I1617" s="118">
        <v>0.98337081758311418</v>
      </c>
      <c r="J1617" s="118">
        <v>0.1177097685868862</v>
      </c>
      <c r="K1617" s="51">
        <v>0.75479148886400016</v>
      </c>
      <c r="M1617" s="44">
        <v>615</v>
      </c>
      <c r="N1617" s="118" cm="1">
        <f t="array" ref="N1617:W1617">(TRANSPOSE(MMULT(幕後結果!$AB$37:$AK$46, TRANSPOSE(N616:W616))))</f>
        <v>-0.373469047850157</v>
      </c>
      <c r="O1617" s="118">
        <v>2.3221816313197419</v>
      </c>
      <c r="P1617" s="118">
        <v>1.839329875312693</v>
      </c>
      <c r="Q1617" s="118">
        <v>1.1081303981136086</v>
      </c>
      <c r="R1617" s="118">
        <v>1.529501889580017</v>
      </c>
      <c r="S1617" s="118">
        <v>2.1688189299103726</v>
      </c>
      <c r="T1617" s="118">
        <v>-0.49720893330287752</v>
      </c>
      <c r="U1617" s="118">
        <v>1.8386650830171718</v>
      </c>
      <c r="V1617" s="118">
        <v>2.7265726480440486</v>
      </c>
      <c r="W1617" s="43">
        <v>-0.50757786130314053</v>
      </c>
    </row>
    <row r="1618" spans="1:23" ht="19">
      <c r="A1618" s="88">
        <v>616</v>
      </c>
      <c r="B1618" s="118">
        <v>0.24771801813798455</v>
      </c>
      <c r="C1618" s="118">
        <v>0.85488831774280016</v>
      </c>
      <c r="D1618" s="118">
        <v>0.2347489496017976</v>
      </c>
      <c r="E1618" s="118">
        <v>0.28365386672243775</v>
      </c>
      <c r="F1618" s="118">
        <v>0.45757554308253279</v>
      </c>
      <c r="G1618" s="118">
        <v>0.76196673474920318</v>
      </c>
      <c r="H1618" s="118">
        <v>5.7378363037227764E-2</v>
      </c>
      <c r="I1618" s="118">
        <v>0.95515215844610046</v>
      </c>
      <c r="J1618" s="118">
        <v>0.65885685325573595</v>
      </c>
      <c r="K1618" s="51">
        <v>0.50084344719108365</v>
      </c>
      <c r="M1618" s="44">
        <v>616</v>
      </c>
      <c r="N1618" s="118" cm="1">
        <f t="array" ref="N1618:W1618">(TRANSPOSE(MMULT(幕後結果!$AB$37:$AK$46, TRANSPOSE(N617:W617))))</f>
        <v>-0.34212937395442949</v>
      </c>
      <c r="O1618" s="118">
        <v>0.87763806458379467</v>
      </c>
      <c r="P1618" s="118">
        <v>0.50147270189693638</v>
      </c>
      <c r="Q1618" s="118">
        <v>0.32115782594859243</v>
      </c>
      <c r="R1618" s="118">
        <v>-0.69381805230180726</v>
      </c>
      <c r="S1618" s="118">
        <v>0.13442402463543499</v>
      </c>
      <c r="T1618" s="118">
        <v>-1.300441924717314</v>
      </c>
      <c r="U1618" s="118">
        <v>-0.83906398956002182</v>
      </c>
      <c r="V1618" s="118">
        <v>-0.61499566805663819</v>
      </c>
      <c r="W1618" s="43">
        <v>0.45146276327525359</v>
      </c>
    </row>
    <row r="1619" spans="1:23" ht="19">
      <c r="A1619" s="88">
        <v>617</v>
      </c>
      <c r="B1619" s="118">
        <v>0.19822397550978077</v>
      </c>
      <c r="C1619" s="118">
        <v>7.0444532371028767E-2</v>
      </c>
      <c r="D1619" s="118">
        <v>3.8799404906064927E-2</v>
      </c>
      <c r="E1619" s="118">
        <v>0.78775848355096834</v>
      </c>
      <c r="F1619" s="118">
        <v>0.59598775818976213</v>
      </c>
      <c r="G1619" s="118">
        <v>0.2672114458703263</v>
      </c>
      <c r="H1619" s="118">
        <v>0.47024715477253975</v>
      </c>
      <c r="I1619" s="118">
        <v>0.9834935790125261</v>
      </c>
      <c r="J1619" s="118">
        <v>0.90726738429320819</v>
      </c>
      <c r="K1619" s="51">
        <v>0.25122702518172146</v>
      </c>
      <c r="M1619" s="44">
        <v>617</v>
      </c>
      <c r="N1619" s="118" cm="1">
        <f t="array" ref="N1619:W1619">(TRANSPOSE(MMULT(幕後結果!$AB$37:$AK$46, TRANSPOSE(N618:W618))))</f>
        <v>-1.4703938465221724</v>
      </c>
      <c r="O1619" s="118">
        <v>0.43680546033555462</v>
      </c>
      <c r="P1619" s="118">
        <v>-0.74803434710713979</v>
      </c>
      <c r="Q1619" s="118">
        <v>0.85815902137534228</v>
      </c>
      <c r="R1619" s="118">
        <v>1.1587272858713094</v>
      </c>
      <c r="S1619" s="118">
        <v>2.3810760834226428</v>
      </c>
      <c r="T1619" s="118">
        <v>0.4299437217559508</v>
      </c>
      <c r="U1619" s="118">
        <v>1.4733249782492241</v>
      </c>
      <c r="V1619" s="118">
        <v>1.993153073619057</v>
      </c>
      <c r="W1619" s="43">
        <v>1.9173995888566626</v>
      </c>
    </row>
    <row r="1620" spans="1:23" ht="19">
      <c r="A1620" s="88">
        <v>618</v>
      </c>
      <c r="B1620" s="118">
        <v>0.13290650032714946</v>
      </c>
      <c r="C1620" s="118">
        <v>0.84246755289593112</v>
      </c>
      <c r="D1620" s="118">
        <v>0.44021304554359464</v>
      </c>
      <c r="E1620" s="118">
        <v>0.87693205033431187</v>
      </c>
      <c r="F1620" s="118">
        <v>0.89900991951422649</v>
      </c>
      <c r="G1620" s="118">
        <v>0.55049155294641205</v>
      </c>
      <c r="H1620" s="118">
        <v>0.79600192991901197</v>
      </c>
      <c r="I1620" s="118">
        <v>0.1616971391764972</v>
      </c>
      <c r="J1620" s="118">
        <v>9.6938520947816631E-2</v>
      </c>
      <c r="K1620" s="51">
        <v>0.77735216020269049</v>
      </c>
      <c r="M1620" s="44">
        <v>618</v>
      </c>
      <c r="N1620" s="118" cm="1">
        <f t="array" ref="N1620:W1620">(TRANSPOSE(MMULT(幕後結果!$AB$37:$AK$46, TRANSPOSE(N619:W619))))</f>
        <v>-0.73808893713552359</v>
      </c>
      <c r="O1620" s="118">
        <v>0.59449177910091633</v>
      </c>
      <c r="P1620" s="118">
        <v>0.69938625630251827</v>
      </c>
      <c r="Q1620" s="118">
        <v>-0.45295786230913848</v>
      </c>
      <c r="R1620" s="118">
        <v>-0.14913293731852817</v>
      </c>
      <c r="S1620" s="118">
        <v>-0.30499720915970702</v>
      </c>
      <c r="T1620" s="118">
        <v>-0.26967612405607977</v>
      </c>
      <c r="U1620" s="118">
        <v>-1.0790349854668704</v>
      </c>
      <c r="V1620" s="118">
        <v>-0.15585646546732668</v>
      </c>
      <c r="W1620" s="43">
        <v>0.49239187393822037</v>
      </c>
    </row>
    <row r="1621" spans="1:23" ht="19">
      <c r="A1621" s="88">
        <v>619</v>
      </c>
      <c r="B1621" s="118">
        <v>0.80700850331098994</v>
      </c>
      <c r="C1621" s="118">
        <v>0.95815758246649474</v>
      </c>
      <c r="D1621" s="118">
        <v>0.38508268621924358</v>
      </c>
      <c r="E1621" s="118">
        <v>0.59894994514406785</v>
      </c>
      <c r="F1621" s="118">
        <v>0.78759678145794543</v>
      </c>
      <c r="G1621" s="118">
        <v>0.4624217270183415</v>
      </c>
      <c r="H1621" s="118">
        <v>0.62223940859368843</v>
      </c>
      <c r="I1621" s="118">
        <v>0.99270571978840216</v>
      </c>
      <c r="J1621" s="118">
        <v>0.95644595959822243</v>
      </c>
      <c r="K1621" s="51">
        <v>6.0374106337771627E-2</v>
      </c>
      <c r="M1621" s="44">
        <v>619</v>
      </c>
      <c r="N1621" s="118" cm="1">
        <f t="array" ref="N1621:W1621">(TRANSPOSE(MMULT(幕後結果!$AB$37:$AK$46, TRANSPOSE(N620:W620))))</f>
        <v>-0.79609809196955905</v>
      </c>
      <c r="O1621" s="118">
        <v>0.97212594876546143</v>
      </c>
      <c r="P1621" s="118">
        <v>-0.34777926009958043</v>
      </c>
      <c r="Q1621" s="118">
        <v>-0.22654541719876126</v>
      </c>
      <c r="R1621" s="118">
        <v>-0.1839320557905062</v>
      </c>
      <c r="S1621" s="118">
        <v>0.77020893422151282</v>
      </c>
      <c r="T1621" s="118">
        <v>1.3060828772848871</v>
      </c>
      <c r="U1621" s="118">
        <v>1.1538962951893255</v>
      </c>
      <c r="V1621" s="118">
        <v>1.2605461419568749</v>
      </c>
      <c r="W1621" s="43">
        <v>0.38435681259102344</v>
      </c>
    </row>
    <row r="1622" spans="1:23" ht="19">
      <c r="A1622" s="88">
        <v>620</v>
      </c>
      <c r="B1622" s="118">
        <v>0.10925550991315092</v>
      </c>
      <c r="C1622" s="118">
        <v>6.5253000248705506E-2</v>
      </c>
      <c r="D1622" s="118">
        <v>0.70122207487584132</v>
      </c>
      <c r="E1622" s="118">
        <v>0.10859930649747751</v>
      </c>
      <c r="F1622" s="118">
        <v>0.84100315030934669</v>
      </c>
      <c r="G1622" s="118">
        <v>0.81190928303359078</v>
      </c>
      <c r="H1622" s="118">
        <v>0.3921361402393011</v>
      </c>
      <c r="I1622" s="118">
        <v>0.63071900070678466</v>
      </c>
      <c r="J1622" s="118">
        <v>0.55065342949264773</v>
      </c>
      <c r="K1622" s="51">
        <v>6.0225969246298972E-2</v>
      </c>
      <c r="M1622" s="44">
        <v>620</v>
      </c>
      <c r="N1622" s="118" cm="1">
        <f t="array" ref="N1622:W1622">(TRANSPOSE(MMULT(幕後結果!$AB$37:$AK$46, TRANSPOSE(N621:W621))))</f>
        <v>0.80174097556258095</v>
      </c>
      <c r="O1622" s="118">
        <v>-2.3163695787094247</v>
      </c>
      <c r="P1622" s="118">
        <v>-9.6417440541063673E-2</v>
      </c>
      <c r="Q1622" s="118">
        <v>-0.99734875735086614</v>
      </c>
      <c r="R1622" s="118">
        <v>-0.37718140435352643</v>
      </c>
      <c r="S1622" s="118">
        <v>-0.6735232570397347</v>
      </c>
      <c r="T1622" s="118">
        <v>-1.3349380655895073</v>
      </c>
      <c r="U1622" s="118">
        <v>-1.1612697727204953</v>
      </c>
      <c r="V1622" s="118">
        <v>-1.2805994747951037</v>
      </c>
      <c r="W1622" s="43">
        <v>-1.3410385005941783</v>
      </c>
    </row>
    <row r="1623" spans="1:23" ht="19">
      <c r="A1623" s="88">
        <v>621</v>
      </c>
      <c r="B1623" s="118">
        <v>0.46353541030236145</v>
      </c>
      <c r="C1623" s="118">
        <v>0.86227211649463253</v>
      </c>
      <c r="D1623" s="118">
        <v>0.35151000402407817</v>
      </c>
      <c r="E1623" s="118">
        <v>0.30524927835567262</v>
      </c>
      <c r="F1623" s="118">
        <v>0.47126521469252891</v>
      </c>
      <c r="G1623" s="118">
        <v>0.70771178682026203</v>
      </c>
      <c r="H1623" s="118">
        <v>0.75524691720528203</v>
      </c>
      <c r="I1623" s="118">
        <v>0.35713292777438266</v>
      </c>
      <c r="J1623" s="118">
        <v>0.14372224163979919</v>
      </c>
      <c r="K1623" s="51">
        <v>0.3715054467710357</v>
      </c>
      <c r="M1623" s="44">
        <v>621</v>
      </c>
      <c r="N1623" s="118" cm="1">
        <f t="array" ref="N1623:W1623">(TRANSPOSE(MMULT(幕後結果!$AB$37:$AK$46, TRANSPOSE(N622:W622))))</f>
        <v>-1.6461665205575613</v>
      </c>
      <c r="O1623" s="118">
        <v>0.18512467711116343</v>
      </c>
      <c r="P1623" s="118">
        <v>-0.65548228759185434</v>
      </c>
      <c r="Q1623" s="118">
        <v>0.21104959912087318</v>
      </c>
      <c r="R1623" s="118">
        <v>-0.66257040249024257</v>
      </c>
      <c r="S1623" s="118">
        <v>1.1200984176886388</v>
      </c>
      <c r="T1623" s="118">
        <v>-0.71395932646559745</v>
      </c>
      <c r="U1623" s="118">
        <v>-0.29448562328624911</v>
      </c>
      <c r="V1623" s="118">
        <v>1.5007180884875599</v>
      </c>
      <c r="W1623" s="43">
        <v>1.1368098090799119</v>
      </c>
    </row>
    <row r="1624" spans="1:23" ht="19">
      <c r="A1624" s="88">
        <v>622</v>
      </c>
      <c r="B1624" s="118">
        <v>3.9989620197817155E-2</v>
      </c>
      <c r="C1624" s="118">
        <v>0.25556027434781736</v>
      </c>
      <c r="D1624" s="118">
        <v>0.26884485580162809</v>
      </c>
      <c r="E1624" s="118">
        <v>0.46688645860006206</v>
      </c>
      <c r="F1624" s="118">
        <v>6.8638527138795036E-2</v>
      </c>
      <c r="G1624" s="118">
        <v>5.6207153372979546E-2</v>
      </c>
      <c r="H1624" s="118">
        <v>0.35769435054963727</v>
      </c>
      <c r="I1624" s="118">
        <v>0.4171372837748577</v>
      </c>
      <c r="J1624" s="118">
        <v>0.3474422329198068</v>
      </c>
      <c r="K1624" s="51">
        <v>0.67050450647879112</v>
      </c>
      <c r="M1624" s="44">
        <v>622</v>
      </c>
      <c r="N1624" s="118" cm="1">
        <f t="array" ref="N1624:W1624">(TRANSPOSE(MMULT(幕後結果!$AB$37:$AK$46, TRANSPOSE(N623:W623))))</f>
        <v>0.13265516883267053</v>
      </c>
      <c r="O1624" s="118">
        <v>-0.29783457879530728</v>
      </c>
      <c r="P1624" s="118">
        <v>-0.57159953126605478</v>
      </c>
      <c r="Q1624" s="118">
        <v>-1.5700890233062244</v>
      </c>
      <c r="R1624" s="118">
        <v>-0.14934847025289805</v>
      </c>
      <c r="S1624" s="118">
        <v>-0.4049529721615619</v>
      </c>
      <c r="T1624" s="118">
        <v>0.45606341385492188</v>
      </c>
      <c r="U1624" s="118">
        <v>0.27179204030807957</v>
      </c>
      <c r="V1624" s="118">
        <v>-1.3935352702988735</v>
      </c>
      <c r="W1624" s="43">
        <v>-0.46964775307900747</v>
      </c>
    </row>
    <row r="1625" spans="1:23" ht="19">
      <c r="A1625" s="88">
        <v>623</v>
      </c>
      <c r="B1625" s="118">
        <v>0.57526509507073098</v>
      </c>
      <c r="C1625" s="118">
        <v>0.16136536717444194</v>
      </c>
      <c r="D1625" s="118">
        <v>0.17663458257096498</v>
      </c>
      <c r="E1625" s="118">
        <v>0.30597016490058104</v>
      </c>
      <c r="F1625" s="118">
        <v>0.59785828925402273</v>
      </c>
      <c r="G1625" s="118">
        <v>0.15012498126665297</v>
      </c>
      <c r="H1625" s="118">
        <v>0.79702313353285792</v>
      </c>
      <c r="I1625" s="118">
        <v>0.48172172709026184</v>
      </c>
      <c r="J1625" s="118">
        <v>0.64843621598693746</v>
      </c>
      <c r="K1625" s="51">
        <v>0.56599721678141446</v>
      </c>
      <c r="M1625" s="44">
        <v>623</v>
      </c>
      <c r="N1625" s="118" cm="1">
        <f t="array" ref="N1625:W1625">(TRANSPOSE(MMULT(幕後結果!$AB$37:$AK$46, TRANSPOSE(N624:W624))))</f>
        <v>-0.63263723729250065</v>
      </c>
      <c r="O1625" s="118">
        <v>0.98900406086430137</v>
      </c>
      <c r="P1625" s="118">
        <v>0.21287037443991647</v>
      </c>
      <c r="Q1625" s="118">
        <v>0.63309618793499545</v>
      </c>
      <c r="R1625" s="118">
        <v>1.5121517324627216</v>
      </c>
      <c r="S1625" s="118">
        <v>0.80500881931477353</v>
      </c>
      <c r="T1625" s="118">
        <v>0.86576801875264997</v>
      </c>
      <c r="U1625" s="118">
        <v>1.076215107660178</v>
      </c>
      <c r="V1625" s="118">
        <v>0.17173808439954752</v>
      </c>
      <c r="W1625" s="43">
        <v>-1.0545125705307348</v>
      </c>
    </row>
    <row r="1626" spans="1:23" ht="19">
      <c r="A1626" s="88">
        <v>624</v>
      </c>
      <c r="B1626" s="118">
        <v>0.20992629167014898</v>
      </c>
      <c r="C1626" s="118">
        <v>0.553133095161775</v>
      </c>
      <c r="D1626" s="118">
        <v>0.53869202519093018</v>
      </c>
      <c r="E1626" s="118">
        <v>1.3010367175022353E-2</v>
      </c>
      <c r="F1626" s="118">
        <v>7.2430871535690056E-2</v>
      </c>
      <c r="G1626" s="118">
        <v>0.15257864379860786</v>
      </c>
      <c r="H1626" s="118">
        <v>0.60991131536665244</v>
      </c>
      <c r="I1626" s="118">
        <v>0.20493404576063345</v>
      </c>
      <c r="J1626" s="118">
        <v>0.40774817439198685</v>
      </c>
      <c r="K1626" s="51">
        <v>0.92108637613920341</v>
      </c>
      <c r="M1626" s="44">
        <v>624</v>
      </c>
      <c r="N1626" s="118" cm="1">
        <f t="array" ref="N1626:W1626">(TRANSPOSE(MMULT(幕後結果!$AB$37:$AK$46, TRANSPOSE(N625:W625))))</f>
        <v>0.12057054224101817</v>
      </c>
      <c r="O1626" s="118">
        <v>0.44349929969017926</v>
      </c>
      <c r="P1626" s="118">
        <v>-0.57197635447386252</v>
      </c>
      <c r="Q1626" s="118">
        <v>1.5980784617956911</v>
      </c>
      <c r="R1626" s="118">
        <v>-0.32810233175340803</v>
      </c>
      <c r="S1626" s="118">
        <v>2.0351110607896667</v>
      </c>
      <c r="T1626" s="118">
        <v>1.0443121116447709</v>
      </c>
      <c r="U1626" s="118">
        <v>0.58859839814967296</v>
      </c>
      <c r="V1626" s="118">
        <v>2.8612976273457713E-2</v>
      </c>
      <c r="W1626" s="43">
        <v>1.985524676365769</v>
      </c>
    </row>
    <row r="1627" spans="1:23" ht="19">
      <c r="A1627" s="88">
        <v>625</v>
      </c>
      <c r="B1627" s="118">
        <v>0.70069009418962414</v>
      </c>
      <c r="C1627" s="118">
        <v>6.3250353252865876E-2</v>
      </c>
      <c r="D1627" s="118">
        <v>0.89625046193024605</v>
      </c>
      <c r="E1627" s="118">
        <v>0.44869079972027759</v>
      </c>
      <c r="F1627" s="118">
        <v>0.75935779322686803</v>
      </c>
      <c r="G1627" s="118">
        <v>0.64208128215750904</v>
      </c>
      <c r="H1627" s="118">
        <v>0.79675154734278575</v>
      </c>
      <c r="I1627" s="118">
        <v>0.85853556522308616</v>
      </c>
      <c r="J1627" s="118">
        <v>0.6839317407030947</v>
      </c>
      <c r="K1627" s="51">
        <v>0.61768443156455155</v>
      </c>
      <c r="M1627" s="44">
        <v>625</v>
      </c>
      <c r="N1627" s="118" cm="1">
        <f t="array" ref="N1627:W1627">(TRANSPOSE(MMULT(幕後結果!$AB$37:$AK$46, TRANSPOSE(N626:W626))))</f>
        <v>-0.20211566733516628</v>
      </c>
      <c r="O1627" s="118">
        <v>1.4307800859343263</v>
      </c>
      <c r="P1627" s="118">
        <v>-1.6228049035331802</v>
      </c>
      <c r="Q1627" s="118">
        <v>0.93487639188887695</v>
      </c>
      <c r="R1627" s="118">
        <v>-0.36431118945638186</v>
      </c>
      <c r="S1627" s="118">
        <v>-1.0835608109721915</v>
      </c>
      <c r="T1627" s="118">
        <v>-0.54135461859812972</v>
      </c>
      <c r="U1627" s="118">
        <v>1.2537490416717956</v>
      </c>
      <c r="V1627" s="118">
        <v>-0.47122405634187298</v>
      </c>
      <c r="W1627" s="43">
        <v>-4.6371659443512736E-2</v>
      </c>
    </row>
    <row r="1628" spans="1:23" ht="19">
      <c r="A1628" s="88">
        <v>626</v>
      </c>
      <c r="B1628" s="118">
        <v>0.13244848465914005</v>
      </c>
      <c r="C1628" s="118">
        <v>0.54314859963123507</v>
      </c>
      <c r="D1628" s="118">
        <v>5.0330471191841974E-2</v>
      </c>
      <c r="E1628" s="118">
        <v>0.73608855447093169</v>
      </c>
      <c r="F1628" s="118">
        <v>0.97870543705399338</v>
      </c>
      <c r="G1628" s="118">
        <v>0.61276003957553216</v>
      </c>
      <c r="H1628" s="118">
        <v>0.18337395574199178</v>
      </c>
      <c r="I1628" s="118">
        <v>0.93352129218573721</v>
      </c>
      <c r="J1628" s="118">
        <v>0.48607294999289419</v>
      </c>
      <c r="K1628" s="51">
        <v>0.26693736014351432</v>
      </c>
      <c r="M1628" s="44">
        <v>626</v>
      </c>
      <c r="N1628" s="118" cm="1">
        <f t="array" ref="N1628:W1628">(TRANSPOSE(MMULT(幕後結果!$AB$37:$AK$46, TRANSPOSE(N627:W627))))</f>
        <v>0.43096920198335503</v>
      </c>
      <c r="O1628" s="118">
        <v>0.9955871095495249</v>
      </c>
      <c r="P1628" s="118">
        <v>-0.37120188937104726</v>
      </c>
      <c r="Q1628" s="118">
        <v>0.53981650538696058</v>
      </c>
      <c r="R1628" s="118">
        <v>1.1832519261799419</v>
      </c>
      <c r="S1628" s="118">
        <v>1.6137758923176408</v>
      </c>
      <c r="T1628" s="118">
        <v>1.1015791115683444</v>
      </c>
      <c r="U1628" s="118">
        <v>-0.42694012512507928</v>
      </c>
      <c r="V1628" s="118">
        <v>1.6358550442960513</v>
      </c>
      <c r="W1628" s="43">
        <v>-1.4205591989637942</v>
      </c>
    </row>
    <row r="1629" spans="1:23" ht="19">
      <c r="A1629" s="88">
        <v>627</v>
      </c>
      <c r="B1629" s="118">
        <v>0.46192548504118847</v>
      </c>
      <c r="C1629" s="118">
        <v>0.46965566362489053</v>
      </c>
      <c r="D1629" s="118">
        <v>0.95336102681553303</v>
      </c>
      <c r="E1629" s="118">
        <v>5.8946247841374699E-2</v>
      </c>
      <c r="F1629" s="118">
        <v>0.67269917293820636</v>
      </c>
      <c r="G1629" s="118">
        <v>0.27026003669040422</v>
      </c>
      <c r="H1629" s="118">
        <v>0.70092322856915468</v>
      </c>
      <c r="I1629" s="118">
        <v>0.94203108504444222</v>
      </c>
      <c r="J1629" s="118">
        <v>0.17575833139479102</v>
      </c>
      <c r="K1629" s="51">
        <v>0.48249983840072064</v>
      </c>
      <c r="M1629" s="44">
        <v>627</v>
      </c>
      <c r="N1629" s="118" cm="1">
        <f t="array" ref="N1629:W1629">(TRANSPOSE(MMULT(幕後結果!$AB$37:$AK$46, TRANSPOSE(N628:W628))))</f>
        <v>1.3796520228133657</v>
      </c>
      <c r="O1629" s="118">
        <v>-0.51657844744354253</v>
      </c>
      <c r="P1629" s="118">
        <v>0.50496592256847772</v>
      </c>
      <c r="Q1629" s="118">
        <v>1.5059852848997752</v>
      </c>
      <c r="R1629" s="118">
        <v>-0.37362786538992399</v>
      </c>
      <c r="S1629" s="118">
        <v>1.7348933928730443</v>
      </c>
      <c r="T1629" s="118">
        <v>1.9380271062234555E-3</v>
      </c>
      <c r="U1629" s="118">
        <v>-0.94593584438271683</v>
      </c>
      <c r="V1629" s="118">
        <v>-0.26820647384515062</v>
      </c>
      <c r="W1629" s="43">
        <v>1.0326156579277597</v>
      </c>
    </row>
    <row r="1630" spans="1:23" ht="19">
      <c r="A1630" s="88">
        <v>628</v>
      </c>
      <c r="B1630" s="118">
        <v>0.89652719621768151</v>
      </c>
      <c r="C1630" s="118">
        <v>0.51748531211726023</v>
      </c>
      <c r="D1630" s="118">
        <v>0.72091122938716001</v>
      </c>
      <c r="E1630" s="118">
        <v>0.2918854554627186</v>
      </c>
      <c r="F1630" s="118">
        <v>0.79014742984599939</v>
      </c>
      <c r="G1630" s="118">
        <v>8.9905742774483155E-2</v>
      </c>
      <c r="H1630" s="118">
        <v>0.84542343100583017</v>
      </c>
      <c r="I1630" s="118">
        <v>0.20261573065042193</v>
      </c>
      <c r="J1630" s="118">
        <v>0.34779265685539307</v>
      </c>
      <c r="K1630" s="51">
        <v>0.98596936184724426</v>
      </c>
      <c r="M1630" s="44">
        <v>628</v>
      </c>
      <c r="N1630" s="118" cm="1">
        <f t="array" ref="N1630:W1630">(TRANSPOSE(MMULT(幕後結果!$AB$37:$AK$46, TRANSPOSE(N629:W629))))</f>
        <v>3.3588926599878728E-2</v>
      </c>
      <c r="O1630" s="118">
        <v>-0.28935345117298072</v>
      </c>
      <c r="P1630" s="118">
        <v>-0.64999204093691776</v>
      </c>
      <c r="Q1630" s="118">
        <v>-1.1328218436577666</v>
      </c>
      <c r="R1630" s="118">
        <v>-0.3961049547297531</v>
      </c>
      <c r="S1630" s="118">
        <v>0.99471745500863307</v>
      </c>
      <c r="T1630" s="118">
        <v>0.73802443781471161</v>
      </c>
      <c r="U1630" s="118">
        <v>0.5856442142140027</v>
      </c>
      <c r="V1630" s="118">
        <v>1.6832230898752221</v>
      </c>
      <c r="W1630" s="43">
        <v>1.2313125585136762</v>
      </c>
    </row>
    <row r="1631" spans="1:23" ht="19">
      <c r="A1631" s="88">
        <v>629</v>
      </c>
      <c r="B1631" s="118">
        <v>0.72365455735749862</v>
      </c>
      <c r="C1631" s="118">
        <v>0.62598965183002142</v>
      </c>
      <c r="D1631" s="118">
        <v>0.77988949032982657</v>
      </c>
      <c r="E1631" s="118">
        <v>1.7726575930001154E-2</v>
      </c>
      <c r="F1631" s="118">
        <v>0.7962399777956588</v>
      </c>
      <c r="G1631" s="118">
        <v>8.9869280531011064E-2</v>
      </c>
      <c r="H1631" s="118">
        <v>0.43879737849302658</v>
      </c>
      <c r="I1631" s="118">
        <v>0.61573124705424198</v>
      </c>
      <c r="J1631" s="118">
        <v>0.43035861001442433</v>
      </c>
      <c r="K1631" s="51">
        <v>0.32592236728643997</v>
      </c>
      <c r="M1631" s="44">
        <v>629</v>
      </c>
      <c r="N1631" s="118" cm="1">
        <f t="array" ref="N1631:W1631">(TRANSPOSE(MMULT(幕後結果!$AB$37:$AK$46, TRANSPOSE(N630:W630))))</f>
        <v>9.4253592156694543E-2</v>
      </c>
      <c r="O1631" s="118">
        <v>0.26903913591271017</v>
      </c>
      <c r="P1631" s="118">
        <v>-1.8560473419407728</v>
      </c>
      <c r="Q1631" s="118">
        <v>0.3266238508617092</v>
      </c>
      <c r="R1631" s="118">
        <v>-0.41139066588577622</v>
      </c>
      <c r="S1631" s="118">
        <v>5.1487809692294016E-2</v>
      </c>
      <c r="T1631" s="118">
        <v>0.27404081939172253</v>
      </c>
      <c r="U1631" s="118">
        <v>-1.0776137996112243</v>
      </c>
      <c r="V1631" s="118">
        <v>0.31639543917775503</v>
      </c>
      <c r="W1631" s="43">
        <v>-0.97140947114658882</v>
      </c>
    </row>
    <row r="1632" spans="1:23" ht="19">
      <c r="A1632" s="88">
        <v>630</v>
      </c>
      <c r="B1632" s="118">
        <v>0.72990050051203026</v>
      </c>
      <c r="C1632" s="118">
        <v>0.31863522845683878</v>
      </c>
      <c r="D1632" s="118">
        <v>0.48576811326775871</v>
      </c>
      <c r="E1632" s="118">
        <v>0.94662023537580287</v>
      </c>
      <c r="F1632" s="118">
        <v>0.11677118232402983</v>
      </c>
      <c r="G1632" s="118">
        <v>0.38443848929228563</v>
      </c>
      <c r="H1632" s="118">
        <v>0.4554959225369386</v>
      </c>
      <c r="I1632" s="118">
        <v>0.98114032294734477</v>
      </c>
      <c r="J1632" s="118">
        <v>0.38136435654185119</v>
      </c>
      <c r="K1632" s="51">
        <v>6.9539967960081661E-3</v>
      </c>
      <c r="M1632" s="44">
        <v>630</v>
      </c>
      <c r="N1632" s="118" cm="1">
        <f t="array" ref="N1632:W1632">(TRANSPOSE(MMULT(幕後結果!$AB$37:$AK$46, TRANSPOSE(N631:W631))))</f>
        <v>0.86871250766339869</v>
      </c>
      <c r="O1632" s="118">
        <v>5.1300092887554695E-2</v>
      </c>
      <c r="P1632" s="118">
        <v>0.69383692249977269</v>
      </c>
      <c r="Q1632" s="118">
        <v>-1.1547380196846118</v>
      </c>
      <c r="R1632" s="118">
        <v>0.67400928802047244</v>
      </c>
      <c r="S1632" s="118">
        <v>-0.48606041455627824</v>
      </c>
      <c r="T1632" s="118">
        <v>-7.0377565921847796E-3</v>
      </c>
      <c r="U1632" s="118">
        <v>-1.5610328128191149</v>
      </c>
      <c r="V1632" s="118">
        <v>-0.3925287700096603</v>
      </c>
      <c r="W1632" s="43">
        <v>-0.67513439929521979</v>
      </c>
    </row>
    <row r="1633" spans="1:23" ht="19">
      <c r="A1633" s="88">
        <v>631</v>
      </c>
      <c r="B1633" s="118">
        <v>0.94311385404072845</v>
      </c>
      <c r="C1633" s="118">
        <v>0.70381428952111302</v>
      </c>
      <c r="D1633" s="118">
        <v>0.30303232237739963</v>
      </c>
      <c r="E1633" s="118">
        <v>0.29444617268051698</v>
      </c>
      <c r="F1633" s="118">
        <v>0.70142661317087174</v>
      </c>
      <c r="G1633" s="118">
        <v>0.30694148370929009</v>
      </c>
      <c r="H1633" s="118">
        <v>0.64065033565865614</v>
      </c>
      <c r="I1633" s="118">
        <v>0.79463785511878582</v>
      </c>
      <c r="J1633" s="118">
        <v>0.59327598702333173</v>
      </c>
      <c r="K1633" s="51">
        <v>0.52491485482778577</v>
      </c>
      <c r="M1633" s="44">
        <v>631</v>
      </c>
      <c r="N1633" s="118" cm="1">
        <f t="array" ref="N1633:W1633">(TRANSPOSE(MMULT(幕後結果!$AB$37:$AK$46, TRANSPOSE(N632:W632))))</f>
        <v>0.33282073375440274</v>
      </c>
      <c r="O1633" s="118">
        <v>0.44144334969304855</v>
      </c>
      <c r="P1633" s="118">
        <v>-0.11212662186766795</v>
      </c>
      <c r="Q1633" s="118">
        <v>0.66471660056573589</v>
      </c>
      <c r="R1633" s="118">
        <v>0.27267556461021997</v>
      </c>
      <c r="S1633" s="118">
        <v>-6.1285381552032669E-2</v>
      </c>
      <c r="T1633" s="118">
        <v>0.4196696631144915</v>
      </c>
      <c r="U1633" s="118">
        <v>-0.64933537375261396</v>
      </c>
      <c r="V1633" s="118">
        <v>-0.58230736399945959</v>
      </c>
      <c r="W1633" s="43">
        <v>-0.32409489583214457</v>
      </c>
    </row>
    <row r="1634" spans="1:23" ht="19">
      <c r="A1634" s="88">
        <v>632</v>
      </c>
      <c r="B1634" s="118">
        <v>0.10307882024543358</v>
      </c>
      <c r="C1634" s="118">
        <v>0.23672340981062501</v>
      </c>
      <c r="D1634" s="118">
        <v>0.43519658000156847</v>
      </c>
      <c r="E1634" s="118">
        <v>0.24278704912613103</v>
      </c>
      <c r="F1634" s="118">
        <v>0.42411911938317881</v>
      </c>
      <c r="G1634" s="118">
        <v>0.51351735245744212</v>
      </c>
      <c r="H1634" s="118">
        <v>0.12292006676510425</v>
      </c>
      <c r="I1634" s="118">
        <v>0.97141080850481654</v>
      </c>
      <c r="J1634" s="118">
        <v>0.11998525207014143</v>
      </c>
      <c r="K1634" s="51">
        <v>2.7405726232255123E-2</v>
      </c>
      <c r="M1634" s="44">
        <v>632</v>
      </c>
      <c r="N1634" s="118" cm="1">
        <f t="array" ref="N1634:W1634">(TRANSPOSE(MMULT(幕後結果!$AB$37:$AK$46, TRANSPOSE(N633:W633))))</f>
        <v>-8.9844033633220508E-2</v>
      </c>
      <c r="O1634" s="118">
        <v>1.8812802390820744</v>
      </c>
      <c r="P1634" s="118">
        <v>0.43017374834511019</v>
      </c>
      <c r="Q1634" s="118">
        <v>-0.22267512813093765</v>
      </c>
      <c r="R1634" s="118">
        <v>0.10620245373767942</v>
      </c>
      <c r="S1634" s="118">
        <v>0.36381105355554649</v>
      </c>
      <c r="T1634" s="118">
        <v>0.6834027393249964</v>
      </c>
      <c r="U1634" s="118">
        <v>1.2607716737205783</v>
      </c>
      <c r="V1634" s="118">
        <v>0.72537640844740436</v>
      </c>
      <c r="W1634" s="43">
        <v>0.71769172054558505</v>
      </c>
    </row>
    <row r="1635" spans="1:23" ht="19">
      <c r="A1635" s="88">
        <v>633</v>
      </c>
      <c r="B1635" s="118">
        <v>0.89088850226846672</v>
      </c>
      <c r="C1635" s="118">
        <v>0.11618057844754537</v>
      </c>
      <c r="D1635" s="118">
        <v>0.22129433879152938</v>
      </c>
      <c r="E1635" s="118">
        <v>0.88969104583410075</v>
      </c>
      <c r="F1635" s="118">
        <v>3.6896737220417641E-3</v>
      </c>
      <c r="G1635" s="118">
        <v>0.40752423995026188</v>
      </c>
      <c r="H1635" s="118">
        <v>0.29687755346989086</v>
      </c>
      <c r="I1635" s="118">
        <v>0.94234511972789514</v>
      </c>
      <c r="J1635" s="118">
        <v>0.96913568534002681</v>
      </c>
      <c r="K1635" s="51">
        <v>0.30195250814031604</v>
      </c>
      <c r="M1635" s="44">
        <v>633</v>
      </c>
      <c r="N1635" s="118" cm="1">
        <f t="array" ref="N1635:W1635">(TRANSPOSE(MMULT(幕後結果!$AB$37:$AK$46, TRANSPOSE(N634:W634))))</f>
        <v>2.4530489937725046</v>
      </c>
      <c r="O1635" s="118">
        <v>0.32600650655704744</v>
      </c>
      <c r="P1635" s="118">
        <v>-0.67953404009068685</v>
      </c>
      <c r="Q1635" s="118">
        <v>0.47242076979558478</v>
      </c>
      <c r="R1635" s="118">
        <v>-0.34224813463188924</v>
      </c>
      <c r="S1635" s="118">
        <v>0.72408451531321505</v>
      </c>
      <c r="T1635" s="118">
        <v>1.6071488738155097</v>
      </c>
      <c r="U1635" s="118">
        <v>-1.0590057200110932</v>
      </c>
      <c r="V1635" s="118">
        <v>-2.9193689702431566E-2</v>
      </c>
      <c r="W1635" s="43">
        <v>-0.81356363494276174</v>
      </c>
    </row>
    <row r="1636" spans="1:23" ht="19">
      <c r="A1636" s="88">
        <v>634</v>
      </c>
      <c r="B1636" s="118">
        <v>0.75521556444882254</v>
      </c>
      <c r="C1636" s="118">
        <v>0.37949026291721921</v>
      </c>
      <c r="D1636" s="118">
        <v>0.86115424356457138</v>
      </c>
      <c r="E1636" s="118">
        <v>0.24832798810212275</v>
      </c>
      <c r="F1636" s="118">
        <v>0.26935543408502438</v>
      </c>
      <c r="G1636" s="118">
        <v>0.88402426475679796</v>
      </c>
      <c r="H1636" s="118">
        <v>0.32872658581540937</v>
      </c>
      <c r="I1636" s="118">
        <v>3.5706460237352688E-2</v>
      </c>
      <c r="J1636" s="118">
        <v>0.34948632928895518</v>
      </c>
      <c r="K1636" s="51">
        <v>0.28024861072315743</v>
      </c>
      <c r="M1636" s="44">
        <v>634</v>
      </c>
      <c r="N1636" s="118" cm="1">
        <f t="array" ref="N1636:W1636">(TRANSPOSE(MMULT(幕後結果!$AB$37:$AK$46, TRANSPOSE(N635:W635))))</f>
        <v>0.72791976433374483</v>
      </c>
      <c r="O1636" s="118">
        <v>0.20109866283477648</v>
      </c>
      <c r="P1636" s="118">
        <v>-1.4890698114583001</v>
      </c>
      <c r="Q1636" s="118">
        <v>-1.1527956245383797</v>
      </c>
      <c r="R1636" s="118">
        <v>-0.49258264052166811</v>
      </c>
      <c r="S1636" s="118">
        <v>-1.5734084203051315</v>
      </c>
      <c r="T1636" s="118">
        <v>-2.1854686888186068</v>
      </c>
      <c r="U1636" s="118">
        <v>0.28627578841876178</v>
      </c>
      <c r="V1636" s="118">
        <v>-0.33936474852178711</v>
      </c>
      <c r="W1636" s="43">
        <v>-0.74176440490704987</v>
      </c>
    </row>
    <row r="1637" spans="1:23" ht="19">
      <c r="A1637" s="88">
        <v>635</v>
      </c>
      <c r="B1637" s="118">
        <v>0.42538055532093155</v>
      </c>
      <c r="C1637" s="118">
        <v>0.88752363920243305</v>
      </c>
      <c r="D1637" s="118">
        <v>0.13912849700923213</v>
      </c>
      <c r="E1637" s="118">
        <v>0.43568325001504982</v>
      </c>
      <c r="F1637" s="118">
        <v>0.97627898478613995</v>
      </c>
      <c r="G1637" s="118">
        <v>0.68176648311426091</v>
      </c>
      <c r="H1637" s="118">
        <v>0.57443783770446433</v>
      </c>
      <c r="I1637" s="118">
        <v>0.40647914174268918</v>
      </c>
      <c r="J1637" s="118">
        <v>0.17245825725151698</v>
      </c>
      <c r="K1637" s="51">
        <v>0.38622679580367314</v>
      </c>
      <c r="M1637" s="44">
        <v>635</v>
      </c>
      <c r="N1637" s="118" cm="1">
        <f t="array" ref="N1637:W1637">(TRANSPOSE(MMULT(幕後結果!$AB$37:$AK$46, TRANSPOSE(N636:W636))))</f>
        <v>7.6468927945868737E-2</v>
      </c>
      <c r="O1637" s="118">
        <v>-1.7013629452767538</v>
      </c>
      <c r="P1637" s="118">
        <v>0.91155485953882587</v>
      </c>
      <c r="Q1637" s="118">
        <v>-1.0264590047417406</v>
      </c>
      <c r="R1637" s="118">
        <v>0.30877578232367742</v>
      </c>
      <c r="S1637" s="118">
        <v>-1.7587725974686179</v>
      </c>
      <c r="T1637" s="118">
        <v>1.4129363680674809</v>
      </c>
      <c r="U1637" s="118">
        <v>-0.42968141809610416</v>
      </c>
      <c r="V1637" s="118">
        <v>2.3422231717564745E-3</v>
      </c>
      <c r="W1637" s="43">
        <v>0.83880025213156684</v>
      </c>
    </row>
    <row r="1638" spans="1:23" ht="19">
      <c r="A1638" s="88">
        <v>636</v>
      </c>
      <c r="B1638" s="118">
        <v>0.11896423906938614</v>
      </c>
      <c r="C1638" s="118">
        <v>0.64082259975795464</v>
      </c>
      <c r="D1638" s="118">
        <v>0.90813962120287051</v>
      </c>
      <c r="E1638" s="118">
        <v>0.13434338083955621</v>
      </c>
      <c r="F1638" s="118">
        <v>0.17296145922728168</v>
      </c>
      <c r="G1638" s="118">
        <v>0.1180762976352332</v>
      </c>
      <c r="H1638" s="118">
        <v>0.19188062151486696</v>
      </c>
      <c r="I1638" s="118">
        <v>0.37083701593054785</v>
      </c>
      <c r="J1638" s="118">
        <v>0.64961290035890307</v>
      </c>
      <c r="K1638" s="51">
        <v>0.12911627704330031</v>
      </c>
      <c r="M1638" s="44">
        <v>636</v>
      </c>
      <c r="N1638" s="118" cm="1">
        <f t="array" ref="N1638:W1638">(TRANSPOSE(MMULT(幕後結果!$AB$37:$AK$46, TRANSPOSE(N637:W637))))</f>
        <v>-1.2662490398768453</v>
      </c>
      <c r="O1638" s="118">
        <v>-1.0407487490360667</v>
      </c>
      <c r="P1638" s="118">
        <v>-0.32883308952935786</v>
      </c>
      <c r="Q1638" s="118">
        <v>-0.34784781021483208</v>
      </c>
      <c r="R1638" s="118">
        <v>0.31812768904545347</v>
      </c>
      <c r="S1638" s="118">
        <v>-1.8438721646024421</v>
      </c>
      <c r="T1638" s="118">
        <v>-1.6273922297162062</v>
      </c>
      <c r="U1638" s="118">
        <v>-0.8036208681429543</v>
      </c>
      <c r="V1638" s="118">
        <v>-0.83131113226492659</v>
      </c>
      <c r="W1638" s="43">
        <v>-1.2989217336563472</v>
      </c>
    </row>
    <row r="1639" spans="1:23" ht="19">
      <c r="A1639" s="88">
        <v>637</v>
      </c>
      <c r="B1639" s="118">
        <v>0.18355378646330323</v>
      </c>
      <c r="C1639" s="118">
        <v>0.49834559665775569</v>
      </c>
      <c r="D1639" s="118">
        <v>7.6883833768797816E-2</v>
      </c>
      <c r="E1639" s="118">
        <v>0.44852763710881804</v>
      </c>
      <c r="F1639" s="118">
        <v>0.83952209370403486</v>
      </c>
      <c r="G1639" s="118">
        <v>6.6701974184315338E-2</v>
      </c>
      <c r="H1639" s="118">
        <v>0.92076882679647953</v>
      </c>
      <c r="I1639" s="118">
        <v>0.27629499416387726</v>
      </c>
      <c r="J1639" s="118">
        <v>4.2354053809269043E-2</v>
      </c>
      <c r="K1639" s="51">
        <v>0.3757619508058534</v>
      </c>
      <c r="M1639" s="44">
        <v>637</v>
      </c>
      <c r="N1639" s="118" cm="1">
        <f t="array" ref="N1639:W1639">(TRANSPOSE(MMULT(幕後結果!$AB$37:$AK$46, TRANSPOSE(N638:W638))))</f>
        <v>0.55378391255655812</v>
      </c>
      <c r="O1639" s="118">
        <v>0.27071649332639464</v>
      </c>
      <c r="P1639" s="118">
        <v>1.6519056964184848</v>
      </c>
      <c r="Q1639" s="118">
        <v>0.5063207432465946</v>
      </c>
      <c r="R1639" s="118">
        <v>2.1506875201082236</v>
      </c>
      <c r="S1639" s="118">
        <v>1.4347681054674872</v>
      </c>
      <c r="T1639" s="118">
        <v>6.0767505492889951E-2</v>
      </c>
      <c r="U1639" s="118">
        <v>2.0251781841686931</v>
      </c>
      <c r="V1639" s="118">
        <v>1.5347654700999924</v>
      </c>
      <c r="W1639" s="43">
        <v>3.0040492489900767</v>
      </c>
    </row>
    <row r="1640" spans="1:23" ht="19">
      <c r="A1640" s="88">
        <v>638</v>
      </c>
      <c r="B1640" s="118">
        <v>0.19178028151138315</v>
      </c>
      <c r="C1640" s="118">
        <v>0.13933918868798401</v>
      </c>
      <c r="D1640" s="118">
        <v>0.68040114797477824</v>
      </c>
      <c r="E1640" s="118">
        <v>0.55042110723823456</v>
      </c>
      <c r="F1640" s="118">
        <v>0.54647975367629331</v>
      </c>
      <c r="G1640" s="118">
        <v>0.85297317723210964</v>
      </c>
      <c r="H1640" s="118">
        <v>0.42235019170788712</v>
      </c>
      <c r="I1640" s="118">
        <v>0.763499391839634</v>
      </c>
      <c r="J1640" s="118">
        <v>0.68706438174924944</v>
      </c>
      <c r="K1640" s="51">
        <v>2.8529533244615601E-2</v>
      </c>
      <c r="M1640" s="44">
        <v>638</v>
      </c>
      <c r="N1640" s="118" cm="1">
        <f t="array" ref="N1640:W1640">(TRANSPOSE(MMULT(幕後結果!$AB$37:$AK$46, TRANSPOSE(N639:W639))))</f>
        <v>1.721878806780224</v>
      </c>
      <c r="O1640" s="118">
        <v>-1.3659585839423078</v>
      </c>
      <c r="P1640" s="118">
        <v>-6.5423977749307916E-2</v>
      </c>
      <c r="Q1640" s="118">
        <v>-1.0768620969609204</v>
      </c>
      <c r="R1640" s="118">
        <v>1.2863778612049286</v>
      </c>
      <c r="S1640" s="118">
        <v>-1.9492450358190774</v>
      </c>
      <c r="T1640" s="118">
        <v>-0.86635354896309147</v>
      </c>
      <c r="U1640" s="118">
        <v>0.47490836278952409</v>
      </c>
      <c r="V1640" s="118">
        <v>-0.60215167074611164</v>
      </c>
      <c r="W1640" s="43">
        <v>-0.1057317092279941</v>
      </c>
    </row>
    <row r="1641" spans="1:23" ht="19">
      <c r="A1641" s="88">
        <v>639</v>
      </c>
      <c r="B1641" s="118">
        <v>0.6331807084239045</v>
      </c>
      <c r="C1641" s="118">
        <v>3.2702540404617286E-2</v>
      </c>
      <c r="D1641" s="118">
        <v>0.46162597144415751</v>
      </c>
      <c r="E1641" s="118">
        <v>0.60011019735574744</v>
      </c>
      <c r="F1641" s="118">
        <v>0.12893850448778821</v>
      </c>
      <c r="G1641" s="118">
        <v>0.63774990095117823</v>
      </c>
      <c r="H1641" s="118">
        <v>6.0661484266629762E-2</v>
      </c>
      <c r="I1641" s="118">
        <v>0.71597562772741696</v>
      </c>
      <c r="J1641" s="118">
        <v>0.17782540749114517</v>
      </c>
      <c r="K1641" s="51">
        <v>0.381289964872086</v>
      </c>
      <c r="M1641" s="44">
        <v>639</v>
      </c>
      <c r="N1641" s="118" cm="1">
        <f t="array" ref="N1641:W1641">(TRANSPOSE(MMULT(幕後結果!$AB$37:$AK$46, TRANSPOSE(N640:W640))))</f>
        <v>-0.29120638302464946</v>
      </c>
      <c r="O1641" s="118">
        <v>-0.41099474922523588</v>
      </c>
      <c r="P1641" s="118">
        <v>-0.22688652200402615</v>
      </c>
      <c r="Q1641" s="118">
        <v>-0.41099514048924518</v>
      </c>
      <c r="R1641" s="118">
        <v>1.3731508925864937</v>
      </c>
      <c r="S1641" s="118">
        <v>0.86013432227886366</v>
      </c>
      <c r="T1641" s="118">
        <v>-1.4666694301671066</v>
      </c>
      <c r="U1641" s="118">
        <v>-9.0181012376860048E-2</v>
      </c>
      <c r="V1641" s="118">
        <v>-2.1430814772415001</v>
      </c>
      <c r="W1641" s="43">
        <v>-1.3524528053890466</v>
      </c>
    </row>
    <row r="1642" spans="1:23" ht="19">
      <c r="A1642" s="88">
        <v>640</v>
      </c>
      <c r="B1642" s="118">
        <v>0.94834291200936383</v>
      </c>
      <c r="C1642" s="118">
        <v>0.91233556320054565</v>
      </c>
      <c r="D1642" s="118">
        <v>0.3161069862828052</v>
      </c>
      <c r="E1642" s="118">
        <v>0.18052421947458308</v>
      </c>
      <c r="F1642" s="118">
        <v>0.18768282223149257</v>
      </c>
      <c r="G1642" s="118">
        <v>9.3693694791126214E-2</v>
      </c>
      <c r="H1642" s="118">
        <v>0.83030556984418502</v>
      </c>
      <c r="I1642" s="118">
        <v>0.83436299171944617</v>
      </c>
      <c r="J1642" s="118">
        <v>0.16710568955956084</v>
      </c>
      <c r="K1642" s="51">
        <v>0.12061599732212613</v>
      </c>
      <c r="M1642" s="44">
        <v>640</v>
      </c>
      <c r="N1642" s="118" cm="1">
        <f t="array" ref="N1642:W1642">(TRANSPOSE(MMULT(幕後結果!$AB$37:$AK$46, TRANSPOSE(N641:W641))))</f>
        <v>-0.38908564480396796</v>
      </c>
      <c r="O1642" s="118">
        <v>-1.2694027698795682</v>
      </c>
      <c r="P1642" s="118">
        <v>-1.8456775946634711</v>
      </c>
      <c r="Q1642" s="118">
        <v>1.6396417043404428</v>
      </c>
      <c r="R1642" s="118">
        <v>0.93504453413660937</v>
      </c>
      <c r="S1642" s="118">
        <v>5.5113581295872793E-2</v>
      </c>
      <c r="T1642" s="118">
        <v>1.5856252149746899</v>
      </c>
      <c r="U1642" s="118">
        <v>0.99375875725675344</v>
      </c>
      <c r="V1642" s="118">
        <v>1.9176091827526962</v>
      </c>
      <c r="W1642" s="43">
        <v>1.3897896214733976</v>
      </c>
    </row>
    <row r="1643" spans="1:23" ht="19">
      <c r="A1643" s="88">
        <v>641</v>
      </c>
      <c r="B1643" s="118">
        <v>0.90616935229762041</v>
      </c>
      <c r="C1643" s="118">
        <v>7.0055967401727592E-3</v>
      </c>
      <c r="D1643" s="118">
        <v>0.70499779896620973</v>
      </c>
      <c r="E1643" s="118">
        <v>0.22351392628810429</v>
      </c>
      <c r="F1643" s="118">
        <v>0.75663730834649923</v>
      </c>
      <c r="G1643" s="118">
        <v>0.8875101975441495</v>
      </c>
      <c r="H1643" s="118">
        <v>0.46933408200582694</v>
      </c>
      <c r="I1643" s="118">
        <v>0.97362470376373866</v>
      </c>
      <c r="J1643" s="118">
        <v>0.18993869892445803</v>
      </c>
      <c r="K1643" s="51">
        <v>0.91270413945850182</v>
      </c>
      <c r="M1643" s="44">
        <v>641</v>
      </c>
      <c r="N1643" s="118" cm="1">
        <f t="array" ref="N1643:W1643">(TRANSPOSE(MMULT(幕後結果!$AB$37:$AK$46, TRANSPOSE(N642:W642))))</f>
        <v>1.4092838050275585</v>
      </c>
      <c r="O1643" s="118">
        <v>-0.81314755995512566</v>
      </c>
      <c r="P1643" s="118">
        <v>-0.26735955922530769</v>
      </c>
      <c r="Q1643" s="118">
        <v>-0.11738569973482321</v>
      </c>
      <c r="R1643" s="118">
        <v>-0.35677575001081685</v>
      </c>
      <c r="S1643" s="118">
        <v>0.88833245367302183</v>
      </c>
      <c r="T1643" s="118">
        <v>0.85536102755994303</v>
      </c>
      <c r="U1643" s="118">
        <v>-0.9061254404692769</v>
      </c>
      <c r="V1643" s="118">
        <v>-0.28222663731471209</v>
      </c>
      <c r="W1643" s="43">
        <v>-0.11892013005711748</v>
      </c>
    </row>
    <row r="1644" spans="1:23" ht="19">
      <c r="A1644" s="88">
        <v>642</v>
      </c>
      <c r="B1644" s="118">
        <v>0.23949574845238386</v>
      </c>
      <c r="C1644" s="118">
        <v>0.7597916514291303</v>
      </c>
      <c r="D1644" s="118">
        <v>0.48148317189989553</v>
      </c>
      <c r="E1644" s="118">
        <v>0.94525839679951895</v>
      </c>
      <c r="F1644" s="118">
        <v>0.51033200955689884</v>
      </c>
      <c r="G1644" s="118">
        <v>0.88525601263841303</v>
      </c>
      <c r="H1644" s="118">
        <v>0.83320621837336684</v>
      </c>
      <c r="I1644" s="118">
        <v>6.6274903182872436E-4</v>
      </c>
      <c r="J1644" s="118">
        <v>0.54127861075801964</v>
      </c>
      <c r="K1644" s="51">
        <v>0.62358395926736399</v>
      </c>
      <c r="M1644" s="44">
        <v>642</v>
      </c>
      <c r="N1644" s="118" cm="1">
        <f t="array" ref="N1644:W1644">(TRANSPOSE(MMULT(幕後結果!$AB$37:$AK$46, TRANSPOSE(N643:W643))))</f>
        <v>1.3546430770743132</v>
      </c>
      <c r="O1644" s="118">
        <v>-0.49129388895474824</v>
      </c>
      <c r="P1644" s="118">
        <v>-0.2854598434738489</v>
      </c>
      <c r="Q1644" s="118">
        <v>0.6747302763344718</v>
      </c>
      <c r="R1644" s="118">
        <v>5.6431997072853346E-2</v>
      </c>
      <c r="S1644" s="118">
        <v>1.0786169414814526</v>
      </c>
      <c r="T1644" s="118">
        <v>-0.90942524804758262</v>
      </c>
      <c r="U1644" s="118">
        <v>-1.1071788835763388</v>
      </c>
      <c r="V1644" s="118">
        <v>-0.24213483613532127</v>
      </c>
      <c r="W1644" s="43">
        <v>-0.39296189690380068</v>
      </c>
    </row>
    <row r="1645" spans="1:23" ht="19">
      <c r="A1645" s="88">
        <v>643</v>
      </c>
      <c r="B1645" s="118">
        <v>0.94760445945145344</v>
      </c>
      <c r="C1645" s="118">
        <v>0.53051552652519596</v>
      </c>
      <c r="D1645" s="118">
        <v>0.51105134587576506</v>
      </c>
      <c r="E1645" s="118">
        <v>0.90236745054849998</v>
      </c>
      <c r="F1645" s="118">
        <v>0.54560176410158645</v>
      </c>
      <c r="G1645" s="118">
        <v>0.66021578002134818</v>
      </c>
      <c r="H1645" s="118">
        <v>0.45644142259291787</v>
      </c>
      <c r="I1645" s="118">
        <v>0.33236988053184646</v>
      </c>
      <c r="J1645" s="118">
        <v>0.69316298400950038</v>
      </c>
      <c r="K1645" s="51">
        <v>0.24838428434731519</v>
      </c>
      <c r="M1645" s="44">
        <v>643</v>
      </c>
      <c r="N1645" s="118" cm="1">
        <f t="array" ref="N1645:W1645">(TRANSPOSE(MMULT(幕後結果!$AB$37:$AK$46, TRANSPOSE(N644:W644))))</f>
        <v>-0.14879653489563746</v>
      </c>
      <c r="O1645" s="118">
        <v>-1.0510667013221087</v>
      </c>
      <c r="P1645" s="118">
        <v>-1.2120356296611317</v>
      </c>
      <c r="Q1645" s="118">
        <v>-1.1830239727022216</v>
      </c>
      <c r="R1645" s="118">
        <v>-1.787217331118041</v>
      </c>
      <c r="S1645" s="118">
        <v>0.68973261102378147</v>
      </c>
      <c r="T1645" s="118">
        <v>-9.8308895492425552E-2</v>
      </c>
      <c r="U1645" s="118">
        <v>-0.9187508787630696</v>
      </c>
      <c r="V1645" s="118">
        <v>-1.5592727881004447</v>
      </c>
      <c r="W1645" s="43">
        <v>-1.5071476568394959</v>
      </c>
    </row>
    <row r="1646" spans="1:23" ht="19">
      <c r="A1646" s="88">
        <v>644</v>
      </c>
      <c r="B1646" s="118">
        <v>0.14788349844388371</v>
      </c>
      <c r="C1646" s="118">
        <v>0.73840946500814675</v>
      </c>
      <c r="D1646" s="118">
        <v>0.16855431968547796</v>
      </c>
      <c r="E1646" s="118">
        <v>0.21981688159859059</v>
      </c>
      <c r="F1646" s="118">
        <v>0.74058636003855338</v>
      </c>
      <c r="G1646" s="118">
        <v>0.32162133562095985</v>
      </c>
      <c r="H1646" s="118">
        <v>5.0461226787943403E-2</v>
      </c>
      <c r="I1646" s="118">
        <v>0.11839053946042255</v>
      </c>
      <c r="J1646" s="118">
        <v>0.84278998929488136</v>
      </c>
      <c r="K1646" s="51">
        <v>0.35826244087331083</v>
      </c>
      <c r="M1646" s="44">
        <v>644</v>
      </c>
      <c r="N1646" s="118" cm="1">
        <f t="array" ref="N1646:W1646">(TRANSPOSE(MMULT(幕後結果!$AB$37:$AK$46, TRANSPOSE(N645:W645))))</f>
        <v>1.0763229747141292</v>
      </c>
      <c r="O1646" s="118">
        <v>0.28108044764976703</v>
      </c>
      <c r="P1646" s="118">
        <v>-0.3957417737973784</v>
      </c>
      <c r="Q1646" s="118">
        <v>0.25938082557655168</v>
      </c>
      <c r="R1646" s="118">
        <v>-0.96077814692031638</v>
      </c>
      <c r="S1646" s="118">
        <v>0.65227970902428467</v>
      </c>
      <c r="T1646" s="118">
        <v>-0.71921131265586402</v>
      </c>
      <c r="U1646" s="118">
        <v>0.16528694121040891</v>
      </c>
      <c r="V1646" s="118">
        <v>-0.32739388960810689</v>
      </c>
      <c r="W1646" s="43">
        <v>-0.52804597819808585</v>
      </c>
    </row>
    <row r="1647" spans="1:23" ht="19">
      <c r="A1647" s="88">
        <v>645</v>
      </c>
      <c r="B1647" s="118">
        <v>0.24399329223761268</v>
      </c>
      <c r="C1647" s="118">
        <v>0.88629789284785709</v>
      </c>
      <c r="D1647" s="118">
        <v>0.94727923638582112</v>
      </c>
      <c r="E1647" s="118">
        <v>0.75697283728898968</v>
      </c>
      <c r="F1647" s="118">
        <v>0.4118277415406324</v>
      </c>
      <c r="G1647" s="118">
        <v>2.6049946363353227E-2</v>
      </c>
      <c r="H1647" s="118">
        <v>0.6188710188203006</v>
      </c>
      <c r="I1647" s="118">
        <v>0.63283196695984878</v>
      </c>
      <c r="J1647" s="118">
        <v>0.91351728578186497</v>
      </c>
      <c r="K1647" s="51">
        <v>0.56393266065804659</v>
      </c>
      <c r="M1647" s="44">
        <v>645</v>
      </c>
      <c r="N1647" s="118" cm="1">
        <f t="array" ref="N1647:W1647">(TRANSPOSE(MMULT(幕後結果!$AB$37:$AK$46, TRANSPOSE(N646:W646))))</f>
        <v>-0.20985493618263545</v>
      </c>
      <c r="O1647" s="118">
        <v>0.30116354986727456</v>
      </c>
      <c r="P1647" s="118">
        <v>1.6779360836145445</v>
      </c>
      <c r="Q1647" s="118">
        <v>-0.16327370277381359</v>
      </c>
      <c r="R1647" s="118">
        <v>1.8564657132249938</v>
      </c>
      <c r="S1647" s="118">
        <v>0.74282740075920795</v>
      </c>
      <c r="T1647" s="118">
        <v>-4.3163636520111404E-2</v>
      </c>
      <c r="U1647" s="118">
        <v>-0.12951574337235028</v>
      </c>
      <c r="V1647" s="118">
        <v>0.78097546430554599</v>
      </c>
      <c r="W1647" s="43">
        <v>1.5685566416209491</v>
      </c>
    </row>
    <row r="1648" spans="1:23" ht="19">
      <c r="A1648" s="88">
        <v>646</v>
      </c>
      <c r="B1648" s="118">
        <v>0.70850446744524942</v>
      </c>
      <c r="C1648" s="118">
        <v>2.7254785833415562E-2</v>
      </c>
      <c r="D1648" s="118">
        <v>0.78211365865445615</v>
      </c>
      <c r="E1648" s="118">
        <v>0.46737952035698682</v>
      </c>
      <c r="F1648" s="118">
        <v>0.91942715008664555</v>
      </c>
      <c r="G1648" s="118">
        <v>0.67259765622520096</v>
      </c>
      <c r="H1648" s="118">
        <v>0.42261899329069652</v>
      </c>
      <c r="I1648" s="118">
        <v>0.86715711264476081</v>
      </c>
      <c r="J1648" s="118">
        <v>0.82984261038645113</v>
      </c>
      <c r="K1648" s="51">
        <v>0.12731645809922121</v>
      </c>
      <c r="M1648" s="44">
        <v>646</v>
      </c>
      <c r="N1648" s="118" cm="1">
        <f t="array" ref="N1648:W1648">(TRANSPOSE(MMULT(幕後結果!$AB$37:$AK$46, TRANSPOSE(N647:W647))))</f>
        <v>0.21550776679028041</v>
      </c>
      <c r="O1648" s="118">
        <v>-0.72124970487780649</v>
      </c>
      <c r="P1648" s="118">
        <v>0.61372262843520098</v>
      </c>
      <c r="Q1648" s="118">
        <v>0.85227415040839194</v>
      </c>
      <c r="R1648" s="118">
        <v>-1.3796376521212199</v>
      </c>
      <c r="S1648" s="118">
        <v>6.0704180065401014E-2</v>
      </c>
      <c r="T1648" s="118">
        <v>-0.46053220619384949</v>
      </c>
      <c r="U1648" s="118">
        <v>-0.9079075431569531</v>
      </c>
      <c r="V1648" s="118">
        <v>-5.3546987433518545E-2</v>
      </c>
      <c r="W1648" s="43">
        <v>-0.95457653994777347</v>
      </c>
    </row>
    <row r="1649" spans="1:23" ht="19">
      <c r="A1649" s="88">
        <v>647</v>
      </c>
      <c r="B1649" s="118">
        <v>8.4910134275087534E-2</v>
      </c>
      <c r="C1649" s="118">
        <v>0.54918338534014177</v>
      </c>
      <c r="D1649" s="118">
        <v>0.65713012399059934</v>
      </c>
      <c r="E1649" s="118">
        <v>0.18565614716314238</v>
      </c>
      <c r="F1649" s="118">
        <v>0.24415368199444809</v>
      </c>
      <c r="G1649" s="118">
        <v>0.14882255432820601</v>
      </c>
      <c r="H1649" s="118">
        <v>0.84258003489542355</v>
      </c>
      <c r="I1649" s="118">
        <v>0.83624686922137581</v>
      </c>
      <c r="J1649" s="118">
        <v>0.63657497548596864</v>
      </c>
      <c r="K1649" s="51">
        <v>0.12679510353925494</v>
      </c>
      <c r="M1649" s="44">
        <v>647</v>
      </c>
      <c r="N1649" s="118" cm="1">
        <f t="array" ref="N1649:W1649">(TRANSPOSE(MMULT(幕後結果!$AB$37:$AK$46, TRANSPOSE(N648:W648))))</f>
        <v>-0.71444498158716607</v>
      </c>
      <c r="O1649" s="118">
        <v>0.842274069905532</v>
      </c>
      <c r="P1649" s="118">
        <v>0.23171348645562995</v>
      </c>
      <c r="Q1649" s="118">
        <v>1.0426215942796488</v>
      </c>
      <c r="R1649" s="118">
        <v>-0.17246590046227064</v>
      </c>
      <c r="S1649" s="118">
        <v>1.0720845473854377</v>
      </c>
      <c r="T1649" s="118">
        <v>0.90008117322131398</v>
      </c>
      <c r="U1649" s="118">
        <v>0.83709279285761085</v>
      </c>
      <c r="V1649" s="118">
        <v>0.34152419187632588</v>
      </c>
      <c r="W1649" s="43">
        <v>-0.40295913469628664</v>
      </c>
    </row>
    <row r="1650" spans="1:23" ht="19">
      <c r="A1650" s="88">
        <v>648</v>
      </c>
      <c r="B1650" s="118">
        <v>0.32035401055999291</v>
      </c>
      <c r="C1650" s="118">
        <v>8.9548869978171464E-2</v>
      </c>
      <c r="D1650" s="118">
        <v>0.14628816976008596</v>
      </c>
      <c r="E1650" s="118">
        <v>1.9142112983163484E-2</v>
      </c>
      <c r="F1650" s="118">
        <v>0.53700466118292067</v>
      </c>
      <c r="G1650" s="118">
        <v>0.5877412725687674</v>
      </c>
      <c r="H1650" s="118">
        <v>0.57030014952998953</v>
      </c>
      <c r="I1650" s="118">
        <v>0.45838812653890249</v>
      </c>
      <c r="J1650" s="118">
        <v>0.7914201506019285</v>
      </c>
      <c r="K1650" s="51">
        <v>0.38908653722630526</v>
      </c>
      <c r="M1650" s="44">
        <v>648</v>
      </c>
      <c r="N1650" s="118" cm="1">
        <f t="array" ref="N1650:W1650">(TRANSPOSE(MMULT(幕後結果!$AB$37:$AK$46, TRANSPOSE(N649:W649))))</f>
        <v>-1.2139493402656023</v>
      </c>
      <c r="O1650" s="118">
        <v>-2.084598140832473</v>
      </c>
      <c r="P1650" s="118">
        <v>-0.76289151167398184</v>
      </c>
      <c r="Q1650" s="118">
        <v>-0.17702156234764149</v>
      </c>
      <c r="R1650" s="118">
        <v>-0.32499658922059332</v>
      </c>
      <c r="S1650" s="118">
        <v>-0.98354870197503019</v>
      </c>
      <c r="T1650" s="118">
        <v>-0.62156707038343484</v>
      </c>
      <c r="U1650" s="118">
        <v>-2.1774182918596563E-2</v>
      </c>
      <c r="V1650" s="118">
        <v>0.65788872756729777</v>
      </c>
      <c r="W1650" s="43">
        <v>0.95267992082695085</v>
      </c>
    </row>
    <row r="1651" spans="1:23" ht="19">
      <c r="A1651" s="88">
        <v>649</v>
      </c>
      <c r="B1651" s="118">
        <v>0.52685441250996545</v>
      </c>
      <c r="C1651" s="118">
        <v>0.7710250897810722</v>
      </c>
      <c r="D1651" s="118">
        <v>0.19758708655178947</v>
      </c>
      <c r="E1651" s="118">
        <v>0.71432147225987008</v>
      </c>
      <c r="F1651" s="118">
        <v>0.42274601783909183</v>
      </c>
      <c r="G1651" s="118">
        <v>8.9399226248371377E-2</v>
      </c>
      <c r="H1651" s="118">
        <v>0.42706149124853354</v>
      </c>
      <c r="I1651" s="118">
        <v>0.94404582466204001</v>
      </c>
      <c r="J1651" s="118">
        <v>0.54079315557286534</v>
      </c>
      <c r="K1651" s="51">
        <v>0.17602066142496109</v>
      </c>
      <c r="M1651" s="44">
        <v>649</v>
      </c>
      <c r="N1651" s="118" cm="1">
        <f t="array" ref="N1651:W1651">(TRANSPOSE(MMULT(幕後結果!$AB$37:$AK$46, TRANSPOSE(N650:W650))))</f>
        <v>0.59005131305994329</v>
      </c>
      <c r="O1651" s="118">
        <v>1.124646770324673</v>
      </c>
      <c r="P1651" s="118">
        <v>-1.047371606476778</v>
      </c>
      <c r="Q1651" s="118">
        <v>-0.46735272665790639</v>
      </c>
      <c r="R1651" s="118">
        <v>-2.8831616912395273</v>
      </c>
      <c r="S1651" s="118">
        <v>0.51548941537044746</v>
      </c>
      <c r="T1651" s="118">
        <v>0.90847363495834021</v>
      </c>
      <c r="U1651" s="118">
        <v>-0.8209867183407844</v>
      </c>
      <c r="V1651" s="118">
        <v>0.79625481079131633</v>
      </c>
      <c r="W1651" s="43">
        <v>-1.7208285190183732</v>
      </c>
    </row>
    <row r="1652" spans="1:23" ht="19">
      <c r="A1652" s="88">
        <v>650</v>
      </c>
      <c r="B1652" s="118">
        <v>0.57151706629417265</v>
      </c>
      <c r="C1652" s="118">
        <v>4.8781373026710151E-2</v>
      </c>
      <c r="D1652" s="118">
        <v>0.76231827435298682</v>
      </c>
      <c r="E1652" s="118">
        <v>5.189127279018968E-2</v>
      </c>
      <c r="F1652" s="118">
        <v>0.72404430330459113</v>
      </c>
      <c r="G1652" s="118">
        <v>0.49942148559372224</v>
      </c>
      <c r="H1652" s="118">
        <v>0.49245129487808148</v>
      </c>
      <c r="I1652" s="118">
        <v>0.19502380915072726</v>
      </c>
      <c r="J1652" s="118">
        <v>8.1016724510905691E-2</v>
      </c>
      <c r="K1652" s="51">
        <v>0.50507859699407298</v>
      </c>
      <c r="M1652" s="44">
        <v>650</v>
      </c>
      <c r="N1652" s="118" cm="1">
        <f t="array" ref="N1652:W1652">(TRANSPOSE(MMULT(幕後結果!$AB$37:$AK$46, TRANSPOSE(N651:W651))))</f>
        <v>-1.7893291431458269</v>
      </c>
      <c r="O1652" s="118">
        <v>1.4084577296332521</v>
      </c>
      <c r="P1652" s="118">
        <v>1.1834573753749111</v>
      </c>
      <c r="Q1652" s="118">
        <v>-0.96249077069591893</v>
      </c>
      <c r="R1652" s="118">
        <v>-0.54248516318539008</v>
      </c>
      <c r="S1652" s="118">
        <v>-0.54589569379210845</v>
      </c>
      <c r="T1652" s="118">
        <v>1.5762819140766708</v>
      </c>
      <c r="U1652" s="118">
        <v>-0.19774903077122336</v>
      </c>
      <c r="V1652" s="118">
        <v>-0.77291132423232212</v>
      </c>
      <c r="W1652" s="43">
        <v>-0.4764325616091919</v>
      </c>
    </row>
    <row r="1653" spans="1:23" ht="19">
      <c r="A1653" s="88">
        <v>651</v>
      </c>
      <c r="B1653" s="118">
        <v>0.24536217402105165</v>
      </c>
      <c r="C1653" s="118">
        <v>0.87636134462225912</v>
      </c>
      <c r="D1653" s="118">
        <v>0.23147561720478071</v>
      </c>
      <c r="E1653" s="118">
        <v>0.84860124742762078</v>
      </c>
      <c r="F1653" s="118">
        <v>6.5788187041650126E-2</v>
      </c>
      <c r="G1653" s="118">
        <v>0.80689892915127714</v>
      </c>
      <c r="H1653" s="118">
        <v>0.13756190750687081</v>
      </c>
      <c r="I1653" s="118">
        <v>0.71136119004305343</v>
      </c>
      <c r="J1653" s="118">
        <v>0.51817348766899074</v>
      </c>
      <c r="K1653" s="51">
        <v>0.35080573305134544</v>
      </c>
      <c r="M1653" s="44">
        <v>651</v>
      </c>
      <c r="N1653" s="118" cm="1">
        <f t="array" ref="N1653:W1653">(TRANSPOSE(MMULT(幕後結果!$AB$37:$AK$46, TRANSPOSE(N652:W652))))</f>
        <v>-0.86368804999865734</v>
      </c>
      <c r="O1653" s="118">
        <v>-4.6124476211961501E-2</v>
      </c>
      <c r="P1653" s="118">
        <v>0.96254719647293463</v>
      </c>
      <c r="Q1653" s="118">
        <v>0.20937259958620821</v>
      </c>
      <c r="R1653" s="118">
        <v>-0.6619234376674803</v>
      </c>
      <c r="S1653" s="118">
        <v>0.17769364163224305</v>
      </c>
      <c r="T1653" s="118">
        <v>0.85003102019962762</v>
      </c>
      <c r="U1653" s="118">
        <v>-2.440178923066525</v>
      </c>
      <c r="V1653" s="118">
        <v>-0.70255612730266126</v>
      </c>
      <c r="W1653" s="43">
        <v>-0.9350468233380631</v>
      </c>
    </row>
    <row r="1654" spans="1:23" ht="19">
      <c r="A1654" s="88">
        <v>652</v>
      </c>
      <c r="B1654" s="118">
        <v>0.2955432033447587</v>
      </c>
      <c r="C1654" s="118">
        <v>7.5085832196061908E-2</v>
      </c>
      <c r="D1654" s="118">
        <v>0.59953297335600775</v>
      </c>
      <c r="E1654" s="118">
        <v>0.80818356687881465</v>
      </c>
      <c r="F1654" s="118">
        <v>0.10663195804860259</v>
      </c>
      <c r="G1654" s="118">
        <v>0.28154877420156565</v>
      </c>
      <c r="H1654" s="118">
        <v>0.76603489097835586</v>
      </c>
      <c r="I1654" s="118">
        <v>0.51234098231871017</v>
      </c>
      <c r="J1654" s="118">
        <v>0.75891954697703312</v>
      </c>
      <c r="K1654" s="51">
        <v>0.86506123835014792</v>
      </c>
      <c r="M1654" s="44">
        <v>652</v>
      </c>
      <c r="N1654" s="118" cm="1">
        <f t="array" ref="N1654:W1654">(TRANSPOSE(MMULT(幕後結果!$AB$37:$AK$46, TRANSPOSE(N653:W653))))</f>
        <v>0.15783685634911132</v>
      </c>
      <c r="O1654" s="118">
        <v>1.0422366885101706</v>
      </c>
      <c r="P1654" s="118">
        <v>0.97157326660650689</v>
      </c>
      <c r="Q1654" s="118">
        <v>1.0412027822701619</v>
      </c>
      <c r="R1654" s="118">
        <v>1.0078501633421455</v>
      </c>
      <c r="S1654" s="118">
        <v>1.47633269904088</v>
      </c>
      <c r="T1654" s="118">
        <v>0.66799191411518399</v>
      </c>
      <c r="U1654" s="118">
        <v>1.9555041279174978</v>
      </c>
      <c r="V1654" s="118">
        <v>1.7508602407380154</v>
      </c>
      <c r="W1654" s="43">
        <v>1.2166765557505543</v>
      </c>
    </row>
    <row r="1655" spans="1:23" ht="19">
      <c r="A1655" s="88">
        <v>653</v>
      </c>
      <c r="B1655" s="118">
        <v>0.9305056351767651</v>
      </c>
      <c r="C1655" s="118">
        <v>0.42058550756855251</v>
      </c>
      <c r="D1655" s="118">
        <v>0.56044883322944083</v>
      </c>
      <c r="E1655" s="118">
        <v>7.7078063960924537E-2</v>
      </c>
      <c r="F1655" s="118">
        <v>0.50321975169000011</v>
      </c>
      <c r="G1655" s="118">
        <v>0.56275671842192665</v>
      </c>
      <c r="H1655" s="118">
        <v>0.81816972185928916</v>
      </c>
      <c r="I1655" s="118">
        <v>0.68796657731533539</v>
      </c>
      <c r="J1655" s="118">
        <v>0.86511297735466774</v>
      </c>
      <c r="K1655" s="51">
        <v>0.79588601285967875</v>
      </c>
      <c r="M1655" s="44">
        <v>653</v>
      </c>
      <c r="N1655" s="118" cm="1">
        <f t="array" ref="N1655:W1655">(TRANSPOSE(MMULT(幕後結果!$AB$37:$AK$46, TRANSPOSE(N654:W654))))</f>
        <v>-0.43130322179400837</v>
      </c>
      <c r="O1655" s="118">
        <v>-1.6269361581238098</v>
      </c>
      <c r="P1655" s="118">
        <v>-1.2780414665626074</v>
      </c>
      <c r="Q1655" s="118">
        <v>0.94923266446601084</v>
      </c>
      <c r="R1655" s="118">
        <v>1.26928829400625</v>
      </c>
      <c r="S1655" s="118">
        <v>-8.2217934270996731E-2</v>
      </c>
      <c r="T1655" s="118">
        <v>0.97118535706451314</v>
      </c>
      <c r="U1655" s="118">
        <v>-1.2831279659999435</v>
      </c>
      <c r="V1655" s="118">
        <v>0.87150872082085029</v>
      </c>
      <c r="W1655" s="43">
        <v>-1.6878465565890151</v>
      </c>
    </row>
    <row r="1656" spans="1:23" ht="19">
      <c r="A1656" s="88">
        <v>654</v>
      </c>
      <c r="B1656" s="118">
        <v>0.92946356607868963</v>
      </c>
      <c r="C1656" s="118">
        <v>0.42440471646639821</v>
      </c>
      <c r="D1656" s="118">
        <v>0.37869483127671799</v>
      </c>
      <c r="E1656" s="118">
        <v>0.86810576102755488</v>
      </c>
      <c r="F1656" s="118">
        <v>0.50326365523324346</v>
      </c>
      <c r="G1656" s="118">
        <v>0.21002274427303758</v>
      </c>
      <c r="H1656" s="118">
        <v>0.4405809636518212</v>
      </c>
      <c r="I1656" s="118">
        <v>7.6393532748720405E-2</v>
      </c>
      <c r="J1656" s="118">
        <v>0.57597317488960598</v>
      </c>
      <c r="K1656" s="51">
        <v>9.6578367504571272E-2</v>
      </c>
      <c r="M1656" s="44">
        <v>654</v>
      </c>
      <c r="N1656" s="118" cm="1">
        <f t="array" ref="N1656:W1656">(TRANSPOSE(MMULT(幕後結果!$AB$37:$AK$46, TRANSPOSE(N655:W655))))</f>
        <v>0.23026414716103571</v>
      </c>
      <c r="O1656" s="118">
        <v>-0.36010277718272204</v>
      </c>
      <c r="P1656" s="118">
        <v>-1.4555453872065292</v>
      </c>
      <c r="Q1656" s="118">
        <v>-0.61394848479455411</v>
      </c>
      <c r="R1656" s="118">
        <v>-0.73983843133079796</v>
      </c>
      <c r="S1656" s="118">
        <v>-1.0567636798562652</v>
      </c>
      <c r="T1656" s="118">
        <v>-0.96793602064419337</v>
      </c>
      <c r="U1656" s="118">
        <v>-0.21182581388203225</v>
      </c>
      <c r="V1656" s="118">
        <v>-0.13911802459935996</v>
      </c>
      <c r="W1656" s="43">
        <v>-0.46927970830041865</v>
      </c>
    </row>
    <row r="1657" spans="1:23" ht="19">
      <c r="A1657" s="88">
        <v>655</v>
      </c>
      <c r="B1657" s="118">
        <v>0.91441298445471397</v>
      </c>
      <c r="C1657" s="118">
        <v>0.55717083418136637</v>
      </c>
      <c r="D1657" s="118">
        <v>0.1513371781775994</v>
      </c>
      <c r="E1657" s="118">
        <v>0.8230741496742835</v>
      </c>
      <c r="F1657" s="118">
        <v>0.54769918392574612</v>
      </c>
      <c r="G1657" s="118">
        <v>4.898018101428625E-2</v>
      </c>
      <c r="H1657" s="118">
        <v>4.4675163131029816E-2</v>
      </c>
      <c r="I1657" s="118">
        <v>0.10403211566763249</v>
      </c>
      <c r="J1657" s="118">
        <v>0.93366296147663719</v>
      </c>
      <c r="K1657" s="51">
        <v>0.85363151060675357</v>
      </c>
      <c r="M1657" s="44">
        <v>655</v>
      </c>
      <c r="N1657" s="118" cm="1">
        <f t="array" ref="N1657:W1657">(TRANSPOSE(MMULT(幕後結果!$AB$37:$AK$46, TRANSPOSE(N656:W656))))</f>
        <v>-0.90429995870584212</v>
      </c>
      <c r="O1657" s="118">
        <v>0.4289619245039607</v>
      </c>
      <c r="P1657" s="118">
        <v>-0.26158571243672674</v>
      </c>
      <c r="Q1657" s="118">
        <v>-0.18031065515978231</v>
      </c>
      <c r="R1657" s="118">
        <v>-1.9004261035358081</v>
      </c>
      <c r="S1657" s="118">
        <v>-2.0767522900907252</v>
      </c>
      <c r="T1657" s="118">
        <v>6.9938119937249799E-2</v>
      </c>
      <c r="U1657" s="118">
        <v>-0.91485189435720127</v>
      </c>
      <c r="V1657" s="118">
        <v>-1.0720064744825175</v>
      </c>
      <c r="W1657" s="43">
        <v>-0.98937022593391444</v>
      </c>
    </row>
    <row r="1658" spans="1:23" ht="19">
      <c r="A1658" s="88">
        <v>656</v>
      </c>
      <c r="B1658" s="118">
        <v>0.32522634585880561</v>
      </c>
      <c r="C1658" s="118">
        <v>0.15068503561402258</v>
      </c>
      <c r="D1658" s="118">
        <v>0.72749170757241832</v>
      </c>
      <c r="E1658" s="118">
        <v>0.21149229801631808</v>
      </c>
      <c r="F1658" s="118">
        <v>0.46032955359177685</v>
      </c>
      <c r="G1658" s="118">
        <v>0.10363409662707435</v>
      </c>
      <c r="H1658" s="118">
        <v>0.64532384264703468</v>
      </c>
      <c r="I1658" s="118">
        <v>0.85190169885312361</v>
      </c>
      <c r="J1658" s="118">
        <v>0.9148180000853412</v>
      </c>
      <c r="K1658" s="51">
        <v>0.53673706546692013</v>
      </c>
      <c r="M1658" s="44">
        <v>656</v>
      </c>
      <c r="N1658" s="118" cm="1">
        <f t="array" ref="N1658:W1658">(TRANSPOSE(MMULT(幕後結果!$AB$37:$AK$46, TRANSPOSE(N657:W657))))</f>
        <v>0.9779340502925995</v>
      </c>
      <c r="O1658" s="118">
        <v>2.2896007659742597</v>
      </c>
      <c r="P1658" s="118">
        <v>-0.16705120249374772</v>
      </c>
      <c r="Q1658" s="118">
        <v>-0.44980056839632498</v>
      </c>
      <c r="R1658" s="118">
        <v>-0.93626173520680567</v>
      </c>
      <c r="S1658" s="118">
        <v>-0.64246738646065071</v>
      </c>
      <c r="T1658" s="118">
        <v>0.36868735040676276</v>
      </c>
      <c r="U1658" s="118">
        <v>0.61729782256303889</v>
      </c>
      <c r="V1658" s="118">
        <v>-0.90896163694221166</v>
      </c>
      <c r="W1658" s="43">
        <v>0.48115726803442516</v>
      </c>
    </row>
    <row r="1659" spans="1:23" ht="19">
      <c r="A1659" s="88">
        <v>657</v>
      </c>
      <c r="B1659" s="118">
        <v>0.5533662467310001</v>
      </c>
      <c r="C1659" s="118">
        <v>0.27919111308543321</v>
      </c>
      <c r="D1659" s="118">
        <v>1.376565040510358E-2</v>
      </c>
      <c r="E1659" s="118">
        <v>0.82214939702212075</v>
      </c>
      <c r="F1659" s="118">
        <v>0.82806278087795748</v>
      </c>
      <c r="G1659" s="118">
        <v>0.87829398435325956</v>
      </c>
      <c r="H1659" s="118">
        <v>0.63354333569651144</v>
      </c>
      <c r="I1659" s="118">
        <v>0.37422720770912443</v>
      </c>
      <c r="J1659" s="118">
        <v>0.93248689523316064</v>
      </c>
      <c r="K1659" s="51">
        <v>0.99656283700144588</v>
      </c>
      <c r="M1659" s="44">
        <v>657</v>
      </c>
      <c r="N1659" s="118" cm="1">
        <f t="array" ref="N1659:W1659">(TRANSPOSE(MMULT(幕後結果!$AB$37:$AK$46, TRANSPOSE(N658:W658))))</f>
        <v>-0.78371035489305074</v>
      </c>
      <c r="O1659" s="118">
        <v>-0.59789017285179757</v>
      </c>
      <c r="P1659" s="118">
        <v>-5.5275208009866378E-2</v>
      </c>
      <c r="Q1659" s="118">
        <v>-3.0951626890846344</v>
      </c>
      <c r="R1659" s="118">
        <v>-1.5700011322634331</v>
      </c>
      <c r="S1659" s="118">
        <v>-0.5924859076830743</v>
      </c>
      <c r="T1659" s="118">
        <v>-0.3847391490207982</v>
      </c>
      <c r="U1659" s="118">
        <v>-0.83420708273566146</v>
      </c>
      <c r="V1659" s="118">
        <v>-1.3126146312612186</v>
      </c>
      <c r="W1659" s="43">
        <v>0.18416297860807651</v>
      </c>
    </row>
    <row r="1660" spans="1:23" ht="19">
      <c r="A1660" s="88">
        <v>658</v>
      </c>
      <c r="B1660" s="118">
        <v>0.54611720410254749</v>
      </c>
      <c r="C1660" s="118">
        <v>0.48549508470017289</v>
      </c>
      <c r="D1660" s="118">
        <v>0.96356004494702119</v>
      </c>
      <c r="E1660" s="118">
        <v>0.67487702471503108</v>
      </c>
      <c r="F1660" s="118">
        <v>0.67809557836198819</v>
      </c>
      <c r="G1660" s="118">
        <v>0.5311257020666118</v>
      </c>
      <c r="H1660" s="118">
        <v>0.92928583133449516</v>
      </c>
      <c r="I1660" s="118">
        <v>0.34046658259524842</v>
      </c>
      <c r="J1660" s="118">
        <v>0.11420644959472281</v>
      </c>
      <c r="K1660" s="51">
        <v>3.0718419600538116E-2</v>
      </c>
      <c r="M1660" s="44">
        <v>658</v>
      </c>
      <c r="N1660" s="118" cm="1">
        <f t="array" ref="N1660:W1660">(TRANSPOSE(MMULT(幕後結果!$AB$37:$AK$46, TRANSPOSE(N659:W659))))</f>
        <v>-0.39731503279907304</v>
      </c>
      <c r="O1660" s="118">
        <v>0.60266100070195472</v>
      </c>
      <c r="P1660" s="118">
        <v>-0.3521157837129405</v>
      </c>
      <c r="Q1660" s="118">
        <v>0.25715056735654152</v>
      </c>
      <c r="R1660" s="118">
        <v>-0.60457960149346945</v>
      </c>
      <c r="S1660" s="118">
        <v>0.15348136265797985</v>
      </c>
      <c r="T1660" s="118">
        <v>-0.42251560178954795</v>
      </c>
      <c r="U1660" s="118">
        <v>0.70223447202498412</v>
      </c>
      <c r="V1660" s="118">
        <v>0.38443701789496132</v>
      </c>
      <c r="W1660" s="43">
        <v>-0.18656002725749216</v>
      </c>
    </row>
    <row r="1661" spans="1:23" ht="19">
      <c r="A1661" s="88">
        <v>659</v>
      </c>
      <c r="B1661" s="118">
        <v>0.20040419077909588</v>
      </c>
      <c r="C1661" s="118">
        <v>0.37046918440228338</v>
      </c>
      <c r="D1661" s="118">
        <v>1.9160805260372671E-2</v>
      </c>
      <c r="E1661" s="118">
        <v>0.65107272982905284</v>
      </c>
      <c r="F1661" s="118">
        <v>0.87533096813820377</v>
      </c>
      <c r="G1661" s="118">
        <v>0.84567832648241015</v>
      </c>
      <c r="H1661" s="118">
        <v>0.92103554435916801</v>
      </c>
      <c r="I1661" s="118">
        <v>0.96529859527775308</v>
      </c>
      <c r="J1661" s="118">
        <v>0.5459298168389275</v>
      </c>
      <c r="K1661" s="51">
        <v>0.84044993480844665</v>
      </c>
      <c r="M1661" s="44">
        <v>659</v>
      </c>
      <c r="N1661" s="118" cm="1">
        <f t="array" ref="N1661:W1661">(TRANSPOSE(MMULT(幕後結果!$AB$37:$AK$46, TRANSPOSE(N660:W660))))</f>
        <v>0.37182317373553658</v>
      </c>
      <c r="O1661" s="118">
        <v>-1.1176021880016516</v>
      </c>
      <c r="P1661" s="118">
        <v>-0.53527830965713341</v>
      </c>
      <c r="Q1661" s="118">
        <v>0.24056319658710867</v>
      </c>
      <c r="R1661" s="118">
        <v>-0.40535078871097352</v>
      </c>
      <c r="S1661" s="118">
        <v>-0.7324490944018115</v>
      </c>
      <c r="T1661" s="118">
        <v>0.36898928474159648</v>
      </c>
      <c r="U1661" s="118">
        <v>-0.84834712576324123</v>
      </c>
      <c r="V1661" s="118">
        <v>9.7929341774979473E-2</v>
      </c>
      <c r="W1661" s="43">
        <v>-5.1916230317716507E-3</v>
      </c>
    </row>
    <row r="1662" spans="1:23" ht="19">
      <c r="A1662" s="88">
        <v>660</v>
      </c>
      <c r="B1662" s="118">
        <v>0.23834793733569648</v>
      </c>
      <c r="C1662" s="118">
        <v>0.78163127372731678</v>
      </c>
      <c r="D1662" s="118">
        <v>0.74298314367293816</v>
      </c>
      <c r="E1662" s="118">
        <v>0.75754997181905348</v>
      </c>
      <c r="F1662" s="118">
        <v>0.20400783681024492</v>
      </c>
      <c r="G1662" s="118">
        <v>0.84385639300854631</v>
      </c>
      <c r="H1662" s="118">
        <v>2.3095899254041097E-2</v>
      </c>
      <c r="I1662" s="118">
        <v>0.76926224759160644</v>
      </c>
      <c r="J1662" s="118">
        <v>0.85699347189459707</v>
      </c>
      <c r="K1662" s="51">
        <v>0.84963956291299425</v>
      </c>
      <c r="M1662" s="44">
        <v>660</v>
      </c>
      <c r="N1662" s="118" cm="1">
        <f t="array" ref="N1662:W1662">(TRANSPOSE(MMULT(幕後結果!$AB$37:$AK$46, TRANSPOSE(N661:W661))))</f>
        <v>-0.67506883186559941</v>
      </c>
      <c r="O1662" s="118">
        <v>-1.118161066675732</v>
      </c>
      <c r="P1662" s="118">
        <v>-0.82706563375617437</v>
      </c>
      <c r="Q1662" s="118">
        <v>0.32468320350685609</v>
      </c>
      <c r="R1662" s="118">
        <v>-0.51977936185015416</v>
      </c>
      <c r="S1662" s="118">
        <v>-0.20028973730075278</v>
      </c>
      <c r="T1662" s="118">
        <v>-0.59550836096657411</v>
      </c>
      <c r="U1662" s="118">
        <v>-0.6421282815383762</v>
      </c>
      <c r="V1662" s="118">
        <v>-1.1036585403132888</v>
      </c>
      <c r="W1662" s="43">
        <v>-0.90133115503095795</v>
      </c>
    </row>
    <row r="1663" spans="1:23" ht="19">
      <c r="A1663" s="88">
        <v>661</v>
      </c>
      <c r="B1663" s="118">
        <v>0.52887462968680787</v>
      </c>
      <c r="C1663" s="118">
        <v>0.44972183617562078</v>
      </c>
      <c r="D1663" s="118">
        <v>0.94356286918074361</v>
      </c>
      <c r="E1663" s="118">
        <v>8.0546143307125284E-2</v>
      </c>
      <c r="F1663" s="118">
        <v>0.4247896876699071</v>
      </c>
      <c r="G1663" s="118">
        <v>0.18267925559322462</v>
      </c>
      <c r="H1663" s="118">
        <v>0.82627628291911259</v>
      </c>
      <c r="I1663" s="118">
        <v>0.45685982079717502</v>
      </c>
      <c r="J1663" s="118">
        <v>0.90164770306200626</v>
      </c>
      <c r="K1663" s="51">
        <v>0.26034892667340559</v>
      </c>
      <c r="M1663" s="44">
        <v>661</v>
      </c>
      <c r="N1663" s="118" cm="1">
        <f t="array" ref="N1663:W1663">(TRANSPOSE(MMULT(幕後結果!$AB$37:$AK$46, TRANSPOSE(N662:W662))))</f>
        <v>-0.62776709233340433</v>
      </c>
      <c r="O1663" s="118">
        <v>0.41116236827685737</v>
      </c>
      <c r="P1663" s="118">
        <v>0.48610251163393381</v>
      </c>
      <c r="Q1663" s="118">
        <v>1.0105088897135768</v>
      </c>
      <c r="R1663" s="118">
        <v>0.2441325369901001</v>
      </c>
      <c r="S1663" s="118">
        <v>-0.16282859062001021</v>
      </c>
      <c r="T1663" s="118">
        <v>-0.90036076766279927</v>
      </c>
      <c r="U1663" s="118">
        <v>0.22766853416843369</v>
      </c>
      <c r="V1663" s="118">
        <v>0.13529676053473955</v>
      </c>
      <c r="W1663" s="43">
        <v>1.5985507949718074</v>
      </c>
    </row>
    <row r="1664" spans="1:23" ht="19">
      <c r="A1664" s="88">
        <v>662</v>
      </c>
      <c r="B1664" s="118">
        <v>0.36919873390699465</v>
      </c>
      <c r="C1664" s="118">
        <v>0.12381309264172424</v>
      </c>
      <c r="D1664" s="118">
        <v>0.90842725926614332</v>
      </c>
      <c r="E1664" s="118">
        <v>0.47544011092148275</v>
      </c>
      <c r="F1664" s="118">
        <v>0.39429235414683195</v>
      </c>
      <c r="G1664" s="118">
        <v>6.0268162103653156E-2</v>
      </c>
      <c r="H1664" s="118">
        <v>0.9965668215206589</v>
      </c>
      <c r="I1664" s="118">
        <v>0.96663099914228612</v>
      </c>
      <c r="J1664" s="118">
        <v>0.19569728822895294</v>
      </c>
      <c r="K1664" s="51">
        <v>0.42930739897585979</v>
      </c>
      <c r="M1664" s="44">
        <v>662</v>
      </c>
      <c r="N1664" s="118" cm="1">
        <f t="array" ref="N1664:W1664">(TRANSPOSE(MMULT(幕後結果!$AB$37:$AK$46, TRANSPOSE(N663:W663))))</f>
        <v>0.42227903069631756</v>
      </c>
      <c r="O1664" s="118">
        <v>-0.29581384558302842</v>
      </c>
      <c r="P1664" s="118">
        <v>2.4464095267808017E-2</v>
      </c>
      <c r="Q1664" s="118">
        <v>0.87403522810375422</v>
      </c>
      <c r="R1664" s="118">
        <v>0.14644762801676611</v>
      </c>
      <c r="S1664" s="118">
        <v>1.408017716357564</v>
      </c>
      <c r="T1664" s="118">
        <v>-0.2706673740880759</v>
      </c>
      <c r="U1664" s="118">
        <v>0.78603868973293101</v>
      </c>
      <c r="V1664" s="118">
        <v>0.49670648748975121</v>
      </c>
      <c r="W1664" s="43">
        <v>1.9955512288602706</v>
      </c>
    </row>
    <row r="1665" spans="1:23" ht="19">
      <c r="A1665" s="88">
        <v>663</v>
      </c>
      <c r="B1665" s="118">
        <v>0.23629028273454966</v>
      </c>
      <c r="C1665" s="118">
        <v>0.25950654752520053</v>
      </c>
      <c r="D1665" s="118">
        <v>0.37476212051083224</v>
      </c>
      <c r="E1665" s="118">
        <v>0.79373790591829607</v>
      </c>
      <c r="F1665" s="118">
        <v>0.29994325503508357</v>
      </c>
      <c r="G1665" s="118">
        <v>0.69221804767930939</v>
      </c>
      <c r="H1665" s="118">
        <v>0.13807343448075104</v>
      </c>
      <c r="I1665" s="118">
        <v>0.37850927664487211</v>
      </c>
      <c r="J1665" s="118">
        <v>0.93317878835984902</v>
      </c>
      <c r="K1665" s="51">
        <v>0.55849534065031148</v>
      </c>
      <c r="M1665" s="44">
        <v>663</v>
      </c>
      <c r="N1665" s="118" cm="1">
        <f t="array" ref="N1665:W1665">(TRANSPOSE(MMULT(幕後結果!$AB$37:$AK$46, TRANSPOSE(N664:W664))))</f>
        <v>-1.8480167874986429E-2</v>
      </c>
      <c r="O1665" s="118">
        <v>1.7813186427384529</v>
      </c>
      <c r="P1665" s="118">
        <v>0.78069050488038849</v>
      </c>
      <c r="Q1665" s="118">
        <v>-0.90210222583902255</v>
      </c>
      <c r="R1665" s="118">
        <v>-1.0770728162579485E-3</v>
      </c>
      <c r="S1665" s="118">
        <v>1.4761892544649509</v>
      </c>
      <c r="T1665" s="118">
        <v>-0.70836235819835924</v>
      </c>
      <c r="U1665" s="118">
        <v>2.1563655940758584</v>
      </c>
      <c r="V1665" s="118">
        <v>3.6285314235550814E-2</v>
      </c>
      <c r="W1665" s="43">
        <v>-0.47419398738771079</v>
      </c>
    </row>
    <row r="1666" spans="1:23" ht="19">
      <c r="A1666" s="88">
        <v>664</v>
      </c>
      <c r="B1666" s="118">
        <v>0.19694335743368141</v>
      </c>
      <c r="C1666" s="118">
        <v>0.36790824832276536</v>
      </c>
      <c r="D1666" s="118">
        <v>0.97039466056822121</v>
      </c>
      <c r="E1666" s="118">
        <v>0.2687048625142241</v>
      </c>
      <c r="F1666" s="118">
        <v>0.45423833897099475</v>
      </c>
      <c r="G1666" s="118">
        <v>0.24135176597225949</v>
      </c>
      <c r="H1666" s="118">
        <v>0.83650593258910377</v>
      </c>
      <c r="I1666" s="118">
        <v>0.43346561475174727</v>
      </c>
      <c r="J1666" s="118">
        <v>0.14446743288022157</v>
      </c>
      <c r="K1666" s="51">
        <v>0.43871479584970308</v>
      </c>
      <c r="M1666" s="44">
        <v>664</v>
      </c>
      <c r="N1666" s="118" cm="1">
        <f t="array" ref="N1666:W1666">(TRANSPOSE(MMULT(幕後結果!$AB$37:$AK$46, TRANSPOSE(N665:W665))))</f>
        <v>0.51171913056321683</v>
      </c>
      <c r="O1666" s="118">
        <v>0.10532621489790639</v>
      </c>
      <c r="P1666" s="118">
        <v>-4.9129384872611703E-2</v>
      </c>
      <c r="Q1666" s="118">
        <v>-0.87644402076993022</v>
      </c>
      <c r="R1666" s="118">
        <v>4.0783236625371144E-2</v>
      </c>
      <c r="S1666" s="118">
        <v>1.2804572455208603</v>
      </c>
      <c r="T1666" s="118">
        <v>0.41438898094758853</v>
      </c>
      <c r="U1666" s="118">
        <v>0.67419138263927358</v>
      </c>
      <c r="V1666" s="118">
        <v>0.74177810132564226</v>
      </c>
      <c r="W1666" s="43">
        <v>1.0817657077542724</v>
      </c>
    </row>
    <row r="1667" spans="1:23" ht="19">
      <c r="A1667" s="88">
        <v>665</v>
      </c>
      <c r="B1667" s="118">
        <v>0.44125198059611415</v>
      </c>
      <c r="C1667" s="118">
        <v>0.3491632962407194</v>
      </c>
      <c r="D1667" s="118">
        <v>0.49851769615559238</v>
      </c>
      <c r="E1667" s="118">
        <v>0.76159620213729262</v>
      </c>
      <c r="F1667" s="118">
        <v>0.76448970056658805</v>
      </c>
      <c r="G1667" s="118">
        <v>0.76819632087807221</v>
      </c>
      <c r="H1667" s="118">
        <v>0.20228360260251099</v>
      </c>
      <c r="I1667" s="118">
        <v>0.79658092916406242</v>
      </c>
      <c r="J1667" s="118">
        <v>0.74118483436310201</v>
      </c>
      <c r="K1667" s="51">
        <v>6.8847616049305893E-2</v>
      </c>
      <c r="M1667" s="44">
        <v>665</v>
      </c>
      <c r="N1667" s="118" cm="1">
        <f t="array" ref="N1667:W1667">(TRANSPOSE(MMULT(幕後結果!$AB$37:$AK$46, TRANSPOSE(N666:W666))))</f>
        <v>-0.81564632325369302</v>
      </c>
      <c r="O1667" s="118">
        <v>-0.8903251045486904</v>
      </c>
      <c r="P1667" s="118">
        <v>-1.3478667990520659</v>
      </c>
      <c r="Q1667" s="118">
        <v>-0.5821016222598534</v>
      </c>
      <c r="R1667" s="118">
        <v>1.6645685186305255</v>
      </c>
      <c r="S1667" s="118">
        <v>0.15361856728704737</v>
      </c>
      <c r="T1667" s="118">
        <v>0.14230159724380678</v>
      </c>
      <c r="U1667" s="118">
        <v>0.81147829101319524</v>
      </c>
      <c r="V1667" s="118">
        <v>-0.66715660371008967</v>
      </c>
      <c r="W1667" s="43">
        <v>-1.6402922902600117</v>
      </c>
    </row>
    <row r="1668" spans="1:23" ht="19">
      <c r="A1668" s="88">
        <v>666</v>
      </c>
      <c r="B1668" s="118">
        <v>0.95489209479182247</v>
      </c>
      <c r="C1668" s="118">
        <v>0.66412021416543987</v>
      </c>
      <c r="D1668" s="118">
        <v>0.32720623379445302</v>
      </c>
      <c r="E1668" s="118">
        <v>0.18633681027855364</v>
      </c>
      <c r="F1668" s="118">
        <v>0.50815592995279202</v>
      </c>
      <c r="G1668" s="118">
        <v>0.66093875138387292</v>
      </c>
      <c r="H1668" s="118">
        <v>0.75387912109202038</v>
      </c>
      <c r="I1668" s="118">
        <v>0.25249307997072834</v>
      </c>
      <c r="J1668" s="118">
        <v>6.7069223525742849E-2</v>
      </c>
      <c r="K1668" s="51">
        <v>0.97645828330949969</v>
      </c>
      <c r="M1668" s="44">
        <v>666</v>
      </c>
      <c r="N1668" s="118" cm="1">
        <f t="array" ref="N1668:W1668">(TRANSPOSE(MMULT(幕後結果!$AB$37:$AK$46, TRANSPOSE(N667:W667))))</f>
        <v>-0.61255674242851754</v>
      </c>
      <c r="O1668" s="118">
        <v>1.7796782871539907</v>
      </c>
      <c r="P1668" s="118">
        <v>-0.86215994330006296</v>
      </c>
      <c r="Q1668" s="118">
        <v>-0.45840112780515985</v>
      </c>
      <c r="R1668" s="118">
        <v>-0.47408668262855863</v>
      </c>
      <c r="S1668" s="118">
        <v>-0.9508839626894422</v>
      </c>
      <c r="T1668" s="118">
        <v>-0.18929024638000874</v>
      </c>
      <c r="U1668" s="118">
        <v>-0.46852889302388601</v>
      </c>
      <c r="V1668" s="118">
        <v>-0.26439493717128021</v>
      </c>
      <c r="W1668" s="43">
        <v>-1.0638638156884259</v>
      </c>
    </row>
    <row r="1669" spans="1:23" ht="19">
      <c r="A1669" s="88">
        <v>667</v>
      </c>
      <c r="B1669" s="118">
        <v>0.92139000889861822</v>
      </c>
      <c r="C1669" s="118">
        <v>0.78596994101786866</v>
      </c>
      <c r="D1669" s="118">
        <v>3.2502162726885109E-2</v>
      </c>
      <c r="E1669" s="118">
        <v>0.11801547166040627</v>
      </c>
      <c r="F1669" s="118">
        <v>9.756650595854155E-2</v>
      </c>
      <c r="G1669" s="118">
        <v>0.78194256040304477</v>
      </c>
      <c r="H1669" s="118">
        <v>0.85179964454063417</v>
      </c>
      <c r="I1669" s="118">
        <v>9.1922205450089667E-2</v>
      </c>
      <c r="J1669" s="118">
        <v>0.85646478826985017</v>
      </c>
      <c r="K1669" s="51">
        <v>0.15429357761239926</v>
      </c>
      <c r="M1669" s="44">
        <v>667</v>
      </c>
      <c r="N1669" s="118" cm="1">
        <f t="array" ref="N1669:W1669">(TRANSPOSE(MMULT(幕後結果!$AB$37:$AK$46, TRANSPOSE(N668:W668))))</f>
        <v>-0.32878086974752102</v>
      </c>
      <c r="O1669" s="118">
        <v>-0.96957769570092855</v>
      </c>
      <c r="P1669" s="118">
        <v>0.4772165691490251</v>
      </c>
      <c r="Q1669" s="118">
        <v>1.509205604903683E-2</v>
      </c>
      <c r="R1669" s="118">
        <v>-0.10418360063452092</v>
      </c>
      <c r="S1669" s="118">
        <v>-0.36941932951364859</v>
      </c>
      <c r="T1669" s="118">
        <v>-0.61967413829320905</v>
      </c>
      <c r="U1669" s="118">
        <v>-0.13923845270872565</v>
      </c>
      <c r="V1669" s="118">
        <v>0.70350493198768282</v>
      </c>
      <c r="W1669" s="43">
        <v>-0.58622545890735767</v>
      </c>
    </row>
    <row r="1670" spans="1:23" ht="19">
      <c r="A1670" s="88">
        <v>668</v>
      </c>
      <c r="B1670" s="118">
        <v>0.17779302382882678</v>
      </c>
      <c r="C1670" s="118">
        <v>8.6501658307309048E-2</v>
      </c>
      <c r="D1670" s="118">
        <v>2.9195156896499208E-2</v>
      </c>
      <c r="E1670" s="118">
        <v>0.6427589289514466</v>
      </c>
      <c r="F1670" s="118">
        <v>0.58287578970359699</v>
      </c>
      <c r="G1670" s="118">
        <v>0.85290210214163165</v>
      </c>
      <c r="H1670" s="118">
        <v>0.75597133858108934</v>
      </c>
      <c r="I1670" s="118">
        <v>0.73855205310349281</v>
      </c>
      <c r="J1670" s="118">
        <v>3.1386953564442877E-3</v>
      </c>
      <c r="K1670" s="51">
        <v>0.83378249499119295</v>
      </c>
      <c r="M1670" s="44">
        <v>668</v>
      </c>
      <c r="N1670" s="118" cm="1">
        <f t="array" ref="N1670:W1670">(TRANSPOSE(MMULT(幕後結果!$AB$37:$AK$46, TRANSPOSE(N669:W669))))</f>
        <v>-5.6087874624545569E-3</v>
      </c>
      <c r="O1670" s="118">
        <v>0.71508933255200469</v>
      </c>
      <c r="P1670" s="118">
        <v>-5.7093075640555296E-2</v>
      </c>
      <c r="Q1670" s="118">
        <v>0.3565712111062424</v>
      </c>
      <c r="R1670" s="118">
        <v>0.36847036631472491</v>
      </c>
      <c r="S1670" s="118">
        <v>-0.78621244254863787</v>
      </c>
      <c r="T1670" s="118">
        <v>-1.7512834911871704</v>
      </c>
      <c r="U1670" s="118">
        <v>0.83435259200317635</v>
      </c>
      <c r="V1670" s="118">
        <v>-8.6493924441688103E-2</v>
      </c>
      <c r="W1670" s="43">
        <v>-0.26377564604940418</v>
      </c>
    </row>
    <row r="1671" spans="1:23" ht="19">
      <c r="A1671" s="88">
        <v>669</v>
      </c>
      <c r="B1671" s="118">
        <v>0.5186850927135318</v>
      </c>
      <c r="C1671" s="118">
        <v>0.10594646129661434</v>
      </c>
      <c r="D1671" s="118">
        <v>0.20927887399637934</v>
      </c>
      <c r="E1671" s="118">
        <v>0.57782299693946304</v>
      </c>
      <c r="F1671" s="118">
        <v>0.68779836665093863</v>
      </c>
      <c r="G1671" s="118">
        <v>0.1848171167067294</v>
      </c>
      <c r="H1671" s="118">
        <v>0.89242961148655509</v>
      </c>
      <c r="I1671" s="118">
        <v>5.3785056676008969E-2</v>
      </c>
      <c r="J1671" s="118">
        <v>0.69294429850008576</v>
      </c>
      <c r="K1671" s="51">
        <v>0.22262190890314892</v>
      </c>
      <c r="M1671" s="44">
        <v>669</v>
      </c>
      <c r="N1671" s="118" cm="1">
        <f t="array" ref="N1671:W1671">(TRANSPOSE(MMULT(幕後結果!$AB$37:$AK$46, TRANSPOSE(N670:W670))))</f>
        <v>0.59603977399594765</v>
      </c>
      <c r="O1671" s="118">
        <v>0.39022692648651225</v>
      </c>
      <c r="P1671" s="118">
        <v>0.9581842538580696</v>
      </c>
      <c r="Q1671" s="118">
        <v>1.2570735322205389</v>
      </c>
      <c r="R1671" s="118">
        <v>0.35695625947758219</v>
      </c>
      <c r="S1671" s="118">
        <v>1.4740929419289428</v>
      </c>
      <c r="T1671" s="118">
        <v>-0.9079302642442425</v>
      </c>
      <c r="U1671" s="118">
        <v>-0.72227026068494626</v>
      </c>
      <c r="V1671" s="118">
        <v>1.2019558309822846</v>
      </c>
      <c r="W1671" s="43">
        <v>0.68722318702523988</v>
      </c>
    </row>
    <row r="1672" spans="1:23" ht="19">
      <c r="A1672" s="88">
        <v>670</v>
      </c>
      <c r="B1672" s="118">
        <v>0.89476294794965239</v>
      </c>
      <c r="C1672" s="118">
        <v>0.38058011706103323</v>
      </c>
      <c r="D1672" s="118">
        <v>0.80840878930944049</v>
      </c>
      <c r="E1672" s="118">
        <v>0.57610093850877075</v>
      </c>
      <c r="F1672" s="118">
        <v>0.18344245859939989</v>
      </c>
      <c r="G1672" s="118">
        <v>0.1388286562673795</v>
      </c>
      <c r="H1672" s="118">
        <v>0.94492114625962409</v>
      </c>
      <c r="I1672" s="118">
        <v>0.29365406050650744</v>
      </c>
      <c r="J1672" s="118">
        <v>0.95095439838489582</v>
      </c>
      <c r="K1672" s="51">
        <v>0.85843582894882453</v>
      </c>
      <c r="M1672" s="44">
        <v>670</v>
      </c>
      <c r="N1672" s="118" cm="1">
        <f t="array" ref="N1672:W1672">(TRANSPOSE(MMULT(幕後結果!$AB$37:$AK$46, TRANSPOSE(N671:W671))))</f>
        <v>-0.42245916222333701</v>
      </c>
      <c r="O1672" s="118">
        <v>-0.43470044514057238</v>
      </c>
      <c r="P1672" s="118">
        <v>-1.7353493304312648</v>
      </c>
      <c r="Q1672" s="118">
        <v>-0.3336343762801659</v>
      </c>
      <c r="R1672" s="118">
        <v>-0.6698052112659405</v>
      </c>
      <c r="S1672" s="118">
        <v>0.40983676749019993</v>
      </c>
      <c r="T1672" s="118">
        <v>-3.603394987611247E-2</v>
      </c>
      <c r="U1672" s="118">
        <v>0.97311664851031643</v>
      </c>
      <c r="V1672" s="118">
        <v>-8.2981115602631925E-2</v>
      </c>
      <c r="W1672" s="43">
        <v>1.1174186220080811</v>
      </c>
    </row>
    <row r="1673" spans="1:23" ht="19">
      <c r="A1673" s="88">
        <v>671</v>
      </c>
      <c r="B1673" s="118">
        <v>0.88092144896444102</v>
      </c>
      <c r="C1673" s="118">
        <v>0.17540731300670465</v>
      </c>
      <c r="D1673" s="118">
        <v>0.70444588449144363</v>
      </c>
      <c r="E1673" s="118">
        <v>0.68094171944355808</v>
      </c>
      <c r="F1673" s="118">
        <v>0.57157578782525253</v>
      </c>
      <c r="G1673" s="118">
        <v>0.47247340788142078</v>
      </c>
      <c r="H1673" s="118">
        <v>0.41800893190360799</v>
      </c>
      <c r="I1673" s="118">
        <v>0.24946920353392099</v>
      </c>
      <c r="J1673" s="118">
        <v>1.7569973699787855E-2</v>
      </c>
      <c r="K1673" s="51">
        <v>0.70679930755557741</v>
      </c>
      <c r="M1673" s="44">
        <v>671</v>
      </c>
      <c r="N1673" s="118" cm="1">
        <f t="array" ref="N1673:W1673">(TRANSPOSE(MMULT(幕後結果!$AB$37:$AK$46, TRANSPOSE(N672:W672))))</f>
        <v>-1.3826319389524186</v>
      </c>
      <c r="O1673" s="118">
        <v>0.51206638837267726</v>
      </c>
      <c r="P1673" s="118">
        <v>-0.88971557522185019</v>
      </c>
      <c r="Q1673" s="118">
        <v>0.46909972504082409</v>
      </c>
      <c r="R1673" s="118">
        <v>-1.2425462468135495</v>
      </c>
      <c r="S1673" s="118">
        <v>-0.34850002652880241</v>
      </c>
      <c r="T1673" s="118">
        <v>-0.44070575428409942</v>
      </c>
      <c r="U1673" s="118">
        <v>-0.66251602937221987</v>
      </c>
      <c r="V1673" s="118">
        <v>-0.433649345125597</v>
      </c>
      <c r="W1673" s="43">
        <v>-0.27954950784717109</v>
      </c>
    </row>
    <row r="1674" spans="1:23" ht="19">
      <c r="A1674" s="88">
        <v>672</v>
      </c>
      <c r="B1674" s="118">
        <v>0.94317769291436782</v>
      </c>
      <c r="C1674" s="118">
        <v>0.24308387220214689</v>
      </c>
      <c r="D1674" s="118">
        <v>0.15517400768629397</v>
      </c>
      <c r="E1674" s="118">
        <v>0.96570553184340469</v>
      </c>
      <c r="F1674" s="118">
        <v>0.98835940947948231</v>
      </c>
      <c r="G1674" s="118">
        <v>0.95747614220540722</v>
      </c>
      <c r="H1674" s="118">
        <v>0.16247378339230334</v>
      </c>
      <c r="I1674" s="118">
        <v>0.20642765961921761</v>
      </c>
      <c r="J1674" s="118">
        <v>0.75160957136653961</v>
      </c>
      <c r="K1674" s="51">
        <v>0.43402882749834437</v>
      </c>
      <c r="M1674" s="44">
        <v>672</v>
      </c>
      <c r="N1674" s="118" cm="1">
        <f t="array" ref="N1674:W1674">(TRANSPOSE(MMULT(幕後結果!$AB$37:$AK$46, TRANSPOSE(N673:W673))))</f>
        <v>1.0258309745071486</v>
      </c>
      <c r="O1674" s="118">
        <v>-0.46839592719877415</v>
      </c>
      <c r="P1674" s="118">
        <v>-1.0049859246418282</v>
      </c>
      <c r="Q1674" s="118">
        <v>0.68974433983776562</v>
      </c>
      <c r="R1674" s="118">
        <v>0.47153362667844323</v>
      </c>
      <c r="S1674" s="118">
        <v>1.7236292792595951</v>
      </c>
      <c r="T1674" s="118">
        <v>1.0439725016340484</v>
      </c>
      <c r="U1674" s="118">
        <v>-0.3785531344165276</v>
      </c>
      <c r="V1674" s="118">
        <v>0.25000953799431813</v>
      </c>
      <c r="W1674" s="43">
        <v>-0.56943287740097759</v>
      </c>
    </row>
    <row r="1675" spans="1:23" ht="19">
      <c r="A1675" s="88">
        <v>673</v>
      </c>
      <c r="B1675" s="118">
        <v>0.79214181851300025</v>
      </c>
      <c r="C1675" s="118">
        <v>0.11832282973027164</v>
      </c>
      <c r="D1675" s="118">
        <v>0.63986611384266445</v>
      </c>
      <c r="E1675" s="118">
        <v>0.60111187249589482</v>
      </c>
      <c r="F1675" s="118">
        <v>0.41652751227981888</v>
      </c>
      <c r="G1675" s="118">
        <v>0.89795667484998964</v>
      </c>
      <c r="H1675" s="118">
        <v>0.54030326981790244</v>
      </c>
      <c r="I1675" s="118">
        <v>0.62816510466191322</v>
      </c>
      <c r="J1675" s="118">
        <v>0.3901168164066382</v>
      </c>
      <c r="K1675" s="51">
        <v>0.71069168438242425</v>
      </c>
      <c r="M1675" s="44">
        <v>673</v>
      </c>
      <c r="N1675" s="118" cm="1">
        <f t="array" ref="N1675:W1675">(TRANSPOSE(MMULT(幕後結果!$AB$37:$AK$46, TRANSPOSE(N674:W674))))</f>
        <v>0.49066287307342304</v>
      </c>
      <c r="O1675" s="118">
        <v>0.98129075771470742</v>
      </c>
      <c r="P1675" s="118">
        <v>-0.7181215951060097</v>
      </c>
      <c r="Q1675" s="118">
        <v>0.30485654188001632</v>
      </c>
      <c r="R1675" s="118">
        <v>-0.52266135178370954</v>
      </c>
      <c r="S1675" s="118">
        <v>-1.4586100807696145</v>
      </c>
      <c r="T1675" s="118">
        <v>-1.6098957282901831</v>
      </c>
      <c r="U1675" s="118">
        <v>-7.3412557867913564E-2</v>
      </c>
      <c r="V1675" s="118">
        <v>-0.69992155059274508</v>
      </c>
      <c r="W1675" s="43">
        <v>-1.8880290386122944</v>
      </c>
    </row>
    <row r="1676" spans="1:23" ht="19">
      <c r="A1676" s="88">
        <v>674</v>
      </c>
      <c r="B1676" s="118">
        <v>0.91768212607890565</v>
      </c>
      <c r="C1676" s="118">
        <v>0.91351815758523713</v>
      </c>
      <c r="D1676" s="118">
        <v>0.37606730979850078</v>
      </c>
      <c r="E1676" s="118">
        <v>0.27147318216280736</v>
      </c>
      <c r="F1676" s="118">
        <v>0.30276565077293549</v>
      </c>
      <c r="G1676" s="118">
        <v>0.64118920308794314</v>
      </c>
      <c r="H1676" s="118">
        <v>0.569019266014128</v>
      </c>
      <c r="I1676" s="118">
        <v>0.29134665690060468</v>
      </c>
      <c r="J1676" s="118">
        <v>0.90829300085652331</v>
      </c>
      <c r="K1676" s="51">
        <v>0.50460302948409907</v>
      </c>
      <c r="M1676" s="44">
        <v>674</v>
      </c>
      <c r="N1676" s="118" cm="1">
        <f t="array" ref="N1676:W1676">(TRANSPOSE(MMULT(幕後結果!$AB$37:$AK$46, TRANSPOSE(N675:W675))))</f>
        <v>-1.5190715898945362</v>
      </c>
      <c r="O1676" s="118">
        <v>1.1972869643617776</v>
      </c>
      <c r="P1676" s="118">
        <v>-0.8328463558786281</v>
      </c>
      <c r="Q1676" s="118">
        <v>-1.0426958106137065</v>
      </c>
      <c r="R1676" s="118">
        <v>-1.0979698320624403</v>
      </c>
      <c r="S1676" s="118">
        <v>-0.17596875587531163</v>
      </c>
      <c r="T1676" s="118">
        <v>-1.8815515779091518E-2</v>
      </c>
      <c r="U1676" s="118">
        <v>1.6045983786324882</v>
      </c>
      <c r="V1676" s="118">
        <v>0.49792666358027776</v>
      </c>
      <c r="W1676" s="43">
        <v>2.7419312017995835E-2</v>
      </c>
    </row>
    <row r="1677" spans="1:23" ht="19">
      <c r="A1677" s="88">
        <v>675</v>
      </c>
      <c r="B1677" s="118">
        <v>0.48932561506324856</v>
      </c>
      <c r="C1677" s="118">
        <v>0.21391737938797406</v>
      </c>
      <c r="D1677" s="118">
        <v>0.85302781480758494</v>
      </c>
      <c r="E1677" s="118">
        <v>8.976119990318554E-2</v>
      </c>
      <c r="F1677" s="118">
        <v>0.8276841258261185</v>
      </c>
      <c r="G1677" s="118">
        <v>0.53182277547212364</v>
      </c>
      <c r="H1677" s="118">
        <v>0.42020474772707384</v>
      </c>
      <c r="I1677" s="118">
        <v>0.25500270188201779</v>
      </c>
      <c r="J1677" s="118">
        <v>0.14027141938786358</v>
      </c>
      <c r="K1677" s="51">
        <v>0.96689134043168234</v>
      </c>
      <c r="M1677" s="44">
        <v>675</v>
      </c>
      <c r="N1677" s="118" cm="1">
        <f t="array" ref="N1677:W1677">(TRANSPOSE(MMULT(幕後結果!$AB$37:$AK$46, TRANSPOSE(N676:W676))))</f>
        <v>-0.66327694141875304</v>
      </c>
      <c r="O1677" s="118">
        <v>1.2491376182786951</v>
      </c>
      <c r="P1677" s="118">
        <v>0.68135531736511834</v>
      </c>
      <c r="Q1677" s="118">
        <v>1.9545224846805038</v>
      </c>
      <c r="R1677" s="118">
        <v>-0.36568139766791186</v>
      </c>
      <c r="S1677" s="118">
        <v>0.78953358280365249</v>
      </c>
      <c r="T1677" s="118">
        <v>-1.0848054786391192</v>
      </c>
      <c r="U1677" s="118">
        <v>0.22916810208024946</v>
      </c>
      <c r="V1677" s="118">
        <v>0.2498247012277694</v>
      </c>
      <c r="W1677" s="43">
        <v>1.0818748831807117</v>
      </c>
    </row>
    <row r="1678" spans="1:23" ht="19">
      <c r="A1678" s="88">
        <v>676</v>
      </c>
      <c r="B1678" s="118">
        <v>0.58618613520642726</v>
      </c>
      <c r="C1678" s="118">
        <v>0.45715973123427123</v>
      </c>
      <c r="D1678" s="118">
        <v>0.18040316798300271</v>
      </c>
      <c r="E1678" s="118">
        <v>0.93184467811994764</v>
      </c>
      <c r="F1678" s="118">
        <v>0.50617641135624947</v>
      </c>
      <c r="G1678" s="118">
        <v>0.88609426543277658</v>
      </c>
      <c r="H1678" s="118">
        <v>0.87059755414905027</v>
      </c>
      <c r="I1678" s="118">
        <v>0.96860379337800628</v>
      </c>
      <c r="J1678" s="118">
        <v>0.98308199613996194</v>
      </c>
      <c r="K1678" s="51">
        <v>4.3992528697486044E-2</v>
      </c>
      <c r="M1678" s="44">
        <v>676</v>
      </c>
      <c r="N1678" s="118" cm="1">
        <f t="array" ref="N1678:W1678">(TRANSPOSE(MMULT(幕後結果!$AB$37:$AK$46, TRANSPOSE(N677:W677))))</f>
        <v>1.0391292107988195</v>
      </c>
      <c r="O1678" s="118">
        <v>1.2490952724072861</v>
      </c>
      <c r="P1678" s="118">
        <v>1.2259260439778012</v>
      </c>
      <c r="Q1678" s="118">
        <v>1.3325203141879394</v>
      </c>
      <c r="R1678" s="118">
        <v>-0.52940885742587418</v>
      </c>
      <c r="S1678" s="118">
        <v>0.30135997990692387</v>
      </c>
      <c r="T1678" s="118">
        <v>0.69108501954404145</v>
      </c>
      <c r="U1678" s="118">
        <v>-5.5956507330550603E-2</v>
      </c>
      <c r="V1678" s="118">
        <v>-0.23103808267507003</v>
      </c>
      <c r="W1678" s="43">
        <v>0.67325440397635339</v>
      </c>
    </row>
    <row r="1679" spans="1:23" ht="19">
      <c r="A1679" s="88">
        <v>677</v>
      </c>
      <c r="B1679" s="118">
        <v>0.84853204388943149</v>
      </c>
      <c r="C1679" s="118">
        <v>0.1619812331363828</v>
      </c>
      <c r="D1679" s="118">
        <v>0.21381978340555952</v>
      </c>
      <c r="E1679" s="118">
        <v>0.83701509919058514</v>
      </c>
      <c r="F1679" s="118">
        <v>0.49553141084823316</v>
      </c>
      <c r="G1679" s="118">
        <v>0.6679756632946614</v>
      </c>
      <c r="H1679" s="118">
        <v>0.65939083068644644</v>
      </c>
      <c r="I1679" s="118">
        <v>0.62378349586700144</v>
      </c>
      <c r="J1679" s="118">
        <v>1.9513199085886335E-2</v>
      </c>
      <c r="K1679" s="51">
        <v>0.74380935654732072</v>
      </c>
      <c r="M1679" s="44">
        <v>677</v>
      </c>
      <c r="N1679" s="118" cm="1">
        <f t="array" ref="N1679:W1679">(TRANSPOSE(MMULT(幕後結果!$AB$37:$AK$46, TRANSPOSE(N678:W678))))</f>
        <v>1.8312333203465183</v>
      </c>
      <c r="O1679" s="118">
        <v>-1.0357064909142593</v>
      </c>
      <c r="P1679" s="118">
        <v>0.31812479465925231</v>
      </c>
      <c r="Q1679" s="118">
        <v>-0.3337033161790558</v>
      </c>
      <c r="R1679" s="118">
        <v>-5.1339334488385124E-2</v>
      </c>
      <c r="S1679" s="118">
        <v>0.23077547891544056</v>
      </c>
      <c r="T1679" s="118">
        <v>0.97940888394315295</v>
      </c>
      <c r="U1679" s="118">
        <v>2.8529382119576507E-2</v>
      </c>
      <c r="V1679" s="118">
        <v>-6.9288944076384418E-3</v>
      </c>
      <c r="W1679" s="43">
        <v>1.2032567101834011</v>
      </c>
    </row>
    <row r="1680" spans="1:23" ht="19">
      <c r="A1680" s="88">
        <v>678</v>
      </c>
      <c r="B1680" s="118">
        <v>0.85323668558321608</v>
      </c>
      <c r="C1680" s="118">
        <v>0.6355150467276911</v>
      </c>
      <c r="D1680" s="118">
        <v>0.68960382051612079</v>
      </c>
      <c r="E1680" s="118">
        <v>0.21556776512575371</v>
      </c>
      <c r="F1680" s="118">
        <v>0.51321674429306907</v>
      </c>
      <c r="G1680" s="118">
        <v>0.81256244989223325</v>
      </c>
      <c r="H1680" s="118">
        <v>6.5468073201941923E-3</v>
      </c>
      <c r="I1680" s="118">
        <v>4.3374793987421612E-2</v>
      </c>
      <c r="J1680" s="118">
        <v>0.90278391593914908</v>
      </c>
      <c r="K1680" s="51">
        <v>0.73234026745701386</v>
      </c>
      <c r="M1680" s="44">
        <v>678</v>
      </c>
      <c r="N1680" s="118" cm="1">
        <f t="array" ref="N1680:W1680">(TRANSPOSE(MMULT(幕後結果!$AB$37:$AK$46, TRANSPOSE(N679:W679))))</f>
        <v>0.89568783951724074</v>
      </c>
      <c r="O1680" s="118">
        <v>1.3486869813149152</v>
      </c>
      <c r="P1680" s="118">
        <v>-0.66053246069746463</v>
      </c>
      <c r="Q1680" s="118">
        <v>1.6287181891414002</v>
      </c>
      <c r="R1680" s="118">
        <v>-0.31293456181819679</v>
      </c>
      <c r="S1680" s="118">
        <v>1.6546294507391583</v>
      </c>
      <c r="T1680" s="118">
        <v>-2.1949938632677968E-2</v>
      </c>
      <c r="U1680" s="118">
        <v>0.44847764354679803</v>
      </c>
      <c r="V1680" s="118">
        <v>0.5804077014445379</v>
      </c>
      <c r="W1680" s="43">
        <v>-1.3176645495290873</v>
      </c>
    </row>
    <row r="1681" spans="1:23" ht="19">
      <c r="A1681" s="88">
        <v>679</v>
      </c>
      <c r="B1681" s="118">
        <v>0.6872108356594544</v>
      </c>
      <c r="C1681" s="118">
        <v>0.62365981745991639</v>
      </c>
      <c r="D1681" s="118">
        <v>0.93290601179551369</v>
      </c>
      <c r="E1681" s="118">
        <v>0.2315497027856166</v>
      </c>
      <c r="F1681" s="118">
        <v>0.41875965314115082</v>
      </c>
      <c r="G1681" s="118">
        <v>0.14816012760114528</v>
      </c>
      <c r="H1681" s="118">
        <v>0.4646895082544078</v>
      </c>
      <c r="I1681" s="118">
        <v>0.39170748679669765</v>
      </c>
      <c r="J1681" s="118">
        <v>0.77707733952389413</v>
      </c>
      <c r="K1681" s="51">
        <v>0.93305392177791302</v>
      </c>
      <c r="M1681" s="44">
        <v>679</v>
      </c>
      <c r="N1681" s="118" cm="1">
        <f t="array" ref="N1681:W1681">(TRANSPOSE(MMULT(幕後結果!$AB$37:$AK$46, TRANSPOSE(N680:W680))))</f>
        <v>-0.46877048013291178</v>
      </c>
      <c r="O1681" s="118">
        <v>-0.29541674074311586</v>
      </c>
      <c r="P1681" s="118">
        <v>-0.3702382285033643</v>
      </c>
      <c r="Q1681" s="118">
        <v>0.54168150615619659</v>
      </c>
      <c r="R1681" s="118">
        <v>1.0404331658339325</v>
      </c>
      <c r="S1681" s="118">
        <v>-1.0435835946907051</v>
      </c>
      <c r="T1681" s="118">
        <v>-9.8123837081708111E-3</v>
      </c>
      <c r="U1681" s="118">
        <v>0.52746548130298998</v>
      </c>
      <c r="V1681" s="118">
        <v>-0.2063193491684327</v>
      </c>
      <c r="W1681" s="43">
        <v>-1.2082221466285084</v>
      </c>
    </row>
    <row r="1682" spans="1:23" ht="19">
      <c r="A1682" s="88">
        <v>680</v>
      </c>
      <c r="B1682" s="118">
        <v>0.35399396870691624</v>
      </c>
      <c r="C1682" s="118">
        <v>0.93283892056488193</v>
      </c>
      <c r="D1682" s="118">
        <v>0.83299549510140292</v>
      </c>
      <c r="E1682" s="118">
        <v>0.90099778237503947</v>
      </c>
      <c r="F1682" s="118">
        <v>0.26540043612680475</v>
      </c>
      <c r="G1682" s="118">
        <v>0.88777025296264611</v>
      </c>
      <c r="H1682" s="118">
        <v>0.7839034982016666</v>
      </c>
      <c r="I1682" s="118">
        <v>0.77861462159277117</v>
      </c>
      <c r="J1682" s="118">
        <v>0.50942128291763544</v>
      </c>
      <c r="K1682" s="51">
        <v>0.22157537514460435</v>
      </c>
      <c r="M1682" s="44">
        <v>680</v>
      </c>
      <c r="N1682" s="118" cm="1">
        <f t="array" ref="N1682:W1682">(TRANSPOSE(MMULT(幕後結果!$AB$37:$AK$46, TRANSPOSE(N681:W681))))</f>
        <v>1.3670088160591125</v>
      </c>
      <c r="O1682" s="118">
        <v>-0.33345972558484238</v>
      </c>
      <c r="P1682" s="118">
        <v>0.57398711569328675</v>
      </c>
      <c r="Q1682" s="118">
        <v>1.2084685772310644</v>
      </c>
      <c r="R1682" s="118">
        <v>1.2374066061099578</v>
      </c>
      <c r="S1682" s="118">
        <v>1.2528098903488547</v>
      </c>
      <c r="T1682" s="118">
        <v>0.44534483083171328</v>
      </c>
      <c r="U1682" s="118">
        <v>0.36503111891943585</v>
      </c>
      <c r="V1682" s="118">
        <v>0.53710269227092478</v>
      </c>
      <c r="W1682" s="43">
        <v>0.97664438401116449</v>
      </c>
    </row>
    <row r="1683" spans="1:23" ht="19">
      <c r="A1683" s="88">
        <v>681</v>
      </c>
      <c r="B1683" s="118">
        <v>0.91787512540947436</v>
      </c>
      <c r="C1683" s="118">
        <v>0.96753912462564684</v>
      </c>
      <c r="D1683" s="118">
        <v>0.67764259490116951</v>
      </c>
      <c r="E1683" s="118">
        <v>9.6783767539110332E-3</v>
      </c>
      <c r="F1683" s="118">
        <v>0.2388209280882847</v>
      </c>
      <c r="G1683" s="118">
        <v>2.9843389982766588E-3</v>
      </c>
      <c r="H1683" s="118">
        <v>0.10691286780995402</v>
      </c>
      <c r="I1683" s="118">
        <v>0.26298458389892199</v>
      </c>
      <c r="J1683" s="118">
        <v>0.40560432617721887</v>
      </c>
      <c r="K1683" s="51">
        <v>0.42087787962241063</v>
      </c>
      <c r="M1683" s="44">
        <v>681</v>
      </c>
      <c r="N1683" s="118" cm="1">
        <f t="array" ref="N1683:W1683">(TRANSPOSE(MMULT(幕後結果!$AB$37:$AK$46, TRANSPOSE(N682:W682))))</f>
        <v>-0.92717777265564227</v>
      </c>
      <c r="O1683" s="118">
        <v>-0.94166478828099376</v>
      </c>
      <c r="P1683" s="118">
        <v>-0.85209104056739871</v>
      </c>
      <c r="Q1683" s="118">
        <v>-5.1448568933768868E-2</v>
      </c>
      <c r="R1683" s="118">
        <v>-1.1324020024895969</v>
      </c>
      <c r="S1683" s="118">
        <v>-0.68426794505413124</v>
      </c>
      <c r="T1683" s="118">
        <v>-0.5319974371448819</v>
      </c>
      <c r="U1683" s="118">
        <v>-0.13162168847988431</v>
      </c>
      <c r="V1683" s="118">
        <v>-0.65174414277793102</v>
      </c>
      <c r="W1683" s="43">
        <v>1.7252476715346621</v>
      </c>
    </row>
    <row r="1684" spans="1:23" ht="19">
      <c r="A1684" s="88">
        <v>682</v>
      </c>
      <c r="B1684" s="118">
        <v>0.47313573240008422</v>
      </c>
      <c r="C1684" s="118">
        <v>0.74906682016444037</v>
      </c>
      <c r="D1684" s="118">
        <v>0.89246267699465931</v>
      </c>
      <c r="E1684" s="118">
        <v>0.28124663681634887</v>
      </c>
      <c r="F1684" s="118">
        <v>0.73050772332219749</v>
      </c>
      <c r="G1684" s="118">
        <v>0.42799961631645989</v>
      </c>
      <c r="H1684" s="118">
        <v>0.76865507310353998</v>
      </c>
      <c r="I1684" s="118">
        <v>0.20070093224127628</v>
      </c>
      <c r="J1684" s="118">
        <v>0.75531164844679699</v>
      </c>
      <c r="K1684" s="51">
        <v>0.76306907762941911</v>
      </c>
      <c r="M1684" s="44">
        <v>682</v>
      </c>
      <c r="N1684" s="118" cm="1">
        <f t="array" ref="N1684:W1684">(TRANSPOSE(MMULT(幕後結果!$AB$37:$AK$46, TRANSPOSE(N683:W683))))</f>
        <v>-0.25824272583861724</v>
      </c>
      <c r="O1684" s="118">
        <v>1.9954969576038062</v>
      </c>
      <c r="P1684" s="118">
        <v>-0.33726110365399964</v>
      </c>
      <c r="Q1684" s="118">
        <v>-0.65448889504537733</v>
      </c>
      <c r="R1684" s="118">
        <v>0.32951847091158604</v>
      </c>
      <c r="S1684" s="118">
        <v>-1.5442145813620396</v>
      </c>
      <c r="T1684" s="118">
        <v>3.9316139332215255E-2</v>
      </c>
      <c r="U1684" s="118">
        <v>1.3649895408521511</v>
      </c>
      <c r="V1684" s="118">
        <v>-0.27850735184370967</v>
      </c>
      <c r="W1684" s="43">
        <v>-2.1608357073282072</v>
      </c>
    </row>
    <row r="1685" spans="1:23" ht="19">
      <c r="A1685" s="88">
        <v>683</v>
      </c>
      <c r="B1685" s="118">
        <v>0.7826160057616478</v>
      </c>
      <c r="C1685" s="118">
        <v>0.73799261975262853</v>
      </c>
      <c r="D1685" s="118">
        <v>0.12209123116284193</v>
      </c>
      <c r="E1685" s="118">
        <v>0.41987282432230755</v>
      </c>
      <c r="F1685" s="118">
        <v>0.31604010847310926</v>
      </c>
      <c r="G1685" s="118">
        <v>0.80418375830426125</v>
      </c>
      <c r="H1685" s="118">
        <v>0.4773358391776219</v>
      </c>
      <c r="I1685" s="118">
        <v>0.35457234448237451</v>
      </c>
      <c r="J1685" s="118">
        <v>0.42967950487128026</v>
      </c>
      <c r="K1685" s="51">
        <v>0.23841528264259337</v>
      </c>
      <c r="M1685" s="44">
        <v>683</v>
      </c>
      <c r="N1685" s="118" cm="1">
        <f t="array" ref="N1685:W1685">(TRANSPOSE(MMULT(幕後結果!$AB$37:$AK$46, TRANSPOSE(N684:W684))))</f>
        <v>-1.4197976734226669</v>
      </c>
      <c r="O1685" s="118">
        <v>1.2156409433578019</v>
      </c>
      <c r="P1685" s="118">
        <v>-0.84050336617350907</v>
      </c>
      <c r="Q1685" s="118">
        <v>-1.8958186418625069</v>
      </c>
      <c r="R1685" s="118">
        <v>0.46602089041427797</v>
      </c>
      <c r="S1685" s="118">
        <v>-1.823246121623213</v>
      </c>
      <c r="T1685" s="118">
        <v>0.16440641694624142</v>
      </c>
      <c r="U1685" s="118">
        <v>1.0746349513069329</v>
      </c>
      <c r="V1685" s="118">
        <v>0.86924545207824488</v>
      </c>
      <c r="W1685" s="43">
        <v>0.640672598584063</v>
      </c>
    </row>
    <row r="1686" spans="1:23" ht="19">
      <c r="A1686" s="88">
        <v>684</v>
      </c>
      <c r="B1686" s="118">
        <v>0.62526861361469344</v>
      </c>
      <c r="C1686" s="118">
        <v>0.87029521129108778</v>
      </c>
      <c r="D1686" s="118">
        <v>0.7705557429218084</v>
      </c>
      <c r="E1686" s="118">
        <v>0.35490203288326216</v>
      </c>
      <c r="F1686" s="118">
        <v>1.8890913480499316E-2</v>
      </c>
      <c r="G1686" s="118">
        <v>0.69193683848073162</v>
      </c>
      <c r="H1686" s="118">
        <v>0.56650149836448804</v>
      </c>
      <c r="I1686" s="118">
        <v>0.14089215023605295</v>
      </c>
      <c r="J1686" s="118">
        <v>0.86174573608433591</v>
      </c>
      <c r="K1686" s="51">
        <v>0.63988321966710049</v>
      </c>
      <c r="M1686" s="44">
        <v>684</v>
      </c>
      <c r="N1686" s="118" cm="1">
        <f t="array" ref="N1686:W1686">(TRANSPOSE(MMULT(幕後結果!$AB$37:$AK$46, TRANSPOSE(N685:W685))))</f>
        <v>-1.4617696431915801</v>
      </c>
      <c r="O1686" s="118">
        <v>0.94875023794883107</v>
      </c>
      <c r="P1686" s="118">
        <v>0.49222308742744331</v>
      </c>
      <c r="Q1686" s="118">
        <v>-1.0166982665702908</v>
      </c>
      <c r="R1686" s="118">
        <v>-1.139610983500642</v>
      </c>
      <c r="S1686" s="118">
        <v>0.13805474663579737</v>
      </c>
      <c r="T1686" s="118">
        <v>0.96130834133948018</v>
      </c>
      <c r="U1686" s="118">
        <v>0.90089911732692807</v>
      </c>
      <c r="V1686" s="118">
        <v>-0.34152405967300054</v>
      </c>
      <c r="W1686" s="43">
        <v>0.27139528380413469</v>
      </c>
    </row>
    <row r="1687" spans="1:23" ht="19">
      <c r="A1687" s="88">
        <v>685</v>
      </c>
      <c r="B1687" s="118">
        <v>0.73726073039774653</v>
      </c>
      <c r="C1687" s="118">
        <v>0.52349045884706724</v>
      </c>
      <c r="D1687" s="118">
        <v>0.53081390448042876</v>
      </c>
      <c r="E1687" s="118">
        <v>0.46318144447677145</v>
      </c>
      <c r="F1687" s="118">
        <v>0.68320708762713056</v>
      </c>
      <c r="G1687" s="118">
        <v>0.37503854392385727</v>
      </c>
      <c r="H1687" s="118">
        <v>0.1392985197410963</v>
      </c>
      <c r="I1687" s="118">
        <v>9.0348954629273948E-2</v>
      </c>
      <c r="J1687" s="118">
        <v>0.64611923782650882</v>
      </c>
      <c r="K1687" s="51">
        <v>0.45945022128138446</v>
      </c>
      <c r="M1687" s="44">
        <v>685</v>
      </c>
      <c r="N1687" s="118" cm="1">
        <f t="array" ref="N1687:W1687">(TRANSPOSE(MMULT(幕後結果!$AB$37:$AK$46, TRANSPOSE(N686:W686))))</f>
        <v>-0.55628243437017499</v>
      </c>
      <c r="O1687" s="118">
        <v>1.0399895169012539</v>
      </c>
      <c r="P1687" s="118">
        <v>0.42733502898230613</v>
      </c>
      <c r="Q1687" s="118">
        <v>-0.5699206766628595</v>
      </c>
      <c r="R1687" s="118">
        <v>1.7246670145166414</v>
      </c>
      <c r="S1687" s="118">
        <v>-0.73513466352796941</v>
      </c>
      <c r="T1687" s="118">
        <v>0.72352730363932705</v>
      </c>
      <c r="U1687" s="118">
        <v>1.2712218328510585</v>
      </c>
      <c r="V1687" s="118">
        <v>-0.5258150344121677</v>
      </c>
      <c r="W1687" s="43">
        <v>-0.26757630261129672</v>
      </c>
    </row>
    <row r="1688" spans="1:23" ht="19">
      <c r="A1688" s="88">
        <v>686</v>
      </c>
      <c r="B1688" s="118">
        <v>0.52152283251205112</v>
      </c>
      <c r="C1688" s="118">
        <v>0.6653666237107454</v>
      </c>
      <c r="D1688" s="118">
        <v>3.3455401638690319E-2</v>
      </c>
      <c r="E1688" s="118">
        <v>4.2994667912098272E-2</v>
      </c>
      <c r="F1688" s="118">
        <v>0.88819227742041273</v>
      </c>
      <c r="G1688" s="118">
        <v>0.74992513488035373</v>
      </c>
      <c r="H1688" s="118">
        <v>0.9728442468050964</v>
      </c>
      <c r="I1688" s="118">
        <v>0.56071978933892463</v>
      </c>
      <c r="J1688" s="118">
        <v>4.0734089705931398E-2</v>
      </c>
      <c r="K1688" s="51">
        <v>0.7077087726589022</v>
      </c>
      <c r="M1688" s="44">
        <v>686</v>
      </c>
      <c r="N1688" s="118" cm="1">
        <f t="array" ref="N1688:W1688">(TRANSPOSE(MMULT(幕後結果!$AB$37:$AK$46, TRANSPOSE(N687:W687))))</f>
        <v>0.16660896938486616</v>
      </c>
      <c r="O1688" s="118">
        <v>-1.001138583872645</v>
      </c>
      <c r="P1688" s="118">
        <v>0.36515339905307209</v>
      </c>
      <c r="Q1688" s="118">
        <v>1.1524184474459844</v>
      </c>
      <c r="R1688" s="118">
        <v>0.23351536076587595</v>
      </c>
      <c r="S1688" s="118">
        <v>1.8100841780303867</v>
      </c>
      <c r="T1688" s="118">
        <v>-0.50189111948184539</v>
      </c>
      <c r="U1688" s="118">
        <v>0.44368252920437823</v>
      </c>
      <c r="V1688" s="118">
        <v>0.67480529732849504</v>
      </c>
      <c r="W1688" s="43">
        <v>1.2131337511462152</v>
      </c>
    </row>
    <row r="1689" spans="1:23" ht="19">
      <c r="A1689" s="88">
        <v>687</v>
      </c>
      <c r="B1689" s="118">
        <v>0.69064027315908194</v>
      </c>
      <c r="C1689" s="118">
        <v>0.26062187186360375</v>
      </c>
      <c r="D1689" s="118">
        <v>8.1061059537346214E-2</v>
      </c>
      <c r="E1689" s="118">
        <v>0.43579413285458579</v>
      </c>
      <c r="F1689" s="118">
        <v>0.98500923956943143</v>
      </c>
      <c r="G1689" s="118">
        <v>0.57733211598791656</v>
      </c>
      <c r="H1689" s="118">
        <v>0.53788107206672375</v>
      </c>
      <c r="I1689" s="118">
        <v>0.76398071824635139</v>
      </c>
      <c r="J1689" s="118">
        <v>0.57049655024896495</v>
      </c>
      <c r="K1689" s="51">
        <v>0.44465920663803082</v>
      </c>
      <c r="M1689" s="44">
        <v>687</v>
      </c>
      <c r="N1689" s="118" cm="1">
        <f t="array" ref="N1689:W1689">(TRANSPOSE(MMULT(幕後結果!$AB$37:$AK$46, TRANSPOSE(N688:W688))))</f>
        <v>1.1432501930637047</v>
      </c>
      <c r="O1689" s="118">
        <v>1.1364906540839881E-2</v>
      </c>
      <c r="P1689" s="118">
        <v>-7.4544178885672718E-2</v>
      </c>
      <c r="Q1689" s="118">
        <v>-0.37031560114468265</v>
      </c>
      <c r="R1689" s="118">
        <v>-0.79174141587908864</v>
      </c>
      <c r="S1689" s="118">
        <v>-0.37570513501149827</v>
      </c>
      <c r="T1689" s="118">
        <v>-1.1212685213359033</v>
      </c>
      <c r="U1689" s="118">
        <v>-0.69235265098763665</v>
      </c>
      <c r="V1689" s="118">
        <v>0.34857323161107356</v>
      </c>
      <c r="W1689" s="43">
        <v>-0.44367693173230366</v>
      </c>
    </row>
    <row r="1690" spans="1:23" ht="19">
      <c r="A1690" s="88">
        <v>688</v>
      </c>
      <c r="B1690" s="118">
        <v>0.56009014822769587</v>
      </c>
      <c r="C1690" s="118">
        <v>0.91606901205489155</v>
      </c>
      <c r="D1690" s="118">
        <v>0.17956828267361091</v>
      </c>
      <c r="E1690" s="118">
        <v>1.4069342571130461E-2</v>
      </c>
      <c r="F1690" s="118">
        <v>0.35753582188908473</v>
      </c>
      <c r="G1690" s="118">
        <v>0.62822662631392423</v>
      </c>
      <c r="H1690" s="118">
        <v>0.79846511458786806</v>
      </c>
      <c r="I1690" s="118">
        <v>0.46634750965971383</v>
      </c>
      <c r="J1690" s="118">
        <v>0.96663636416936805</v>
      </c>
      <c r="K1690" s="51">
        <v>0.49359131979582838</v>
      </c>
      <c r="M1690" s="44">
        <v>688</v>
      </c>
      <c r="N1690" s="118" cm="1">
        <f t="array" ref="N1690:W1690">(TRANSPOSE(MMULT(幕後結果!$AB$37:$AK$46, TRANSPOSE(N689:W689))))</f>
        <v>-1.3035490379206895</v>
      </c>
      <c r="O1690" s="118">
        <v>-1.214042822189028</v>
      </c>
      <c r="P1690" s="118">
        <v>3.8112365295735251E-2</v>
      </c>
      <c r="Q1690" s="118">
        <v>0.5367403223349938</v>
      </c>
      <c r="R1690" s="118">
        <v>-1.4487726000435481</v>
      </c>
      <c r="S1690" s="118">
        <v>1.1156590847904426</v>
      </c>
      <c r="T1690" s="118">
        <v>-1.6804412155747217</v>
      </c>
      <c r="U1690" s="118">
        <v>-0.35074410144871321</v>
      </c>
      <c r="V1690" s="118">
        <v>-0.52967990729915648</v>
      </c>
      <c r="W1690" s="43">
        <v>-5.501129996534404E-3</v>
      </c>
    </row>
    <row r="1691" spans="1:23" ht="19">
      <c r="A1691" s="88">
        <v>689</v>
      </c>
      <c r="B1691" s="118">
        <v>0.72092103032066901</v>
      </c>
      <c r="C1691" s="118">
        <v>0.67437555880195954</v>
      </c>
      <c r="D1691" s="118">
        <v>0.67973512909492251</v>
      </c>
      <c r="E1691" s="118">
        <v>9.5122342090097955E-2</v>
      </c>
      <c r="F1691" s="118">
        <v>0.89007858315862975</v>
      </c>
      <c r="G1691" s="118">
        <v>0.81179228169526518</v>
      </c>
      <c r="H1691" s="118">
        <v>0.11415184557740354</v>
      </c>
      <c r="I1691" s="118">
        <v>0.27875918295851432</v>
      </c>
      <c r="J1691" s="118">
        <v>0.60819172022784418</v>
      </c>
      <c r="K1691" s="51">
        <v>0.38276666744293975</v>
      </c>
      <c r="M1691" s="44">
        <v>689</v>
      </c>
      <c r="N1691" s="118" cm="1">
        <f t="array" ref="N1691:W1691">(TRANSPOSE(MMULT(幕後結果!$AB$37:$AK$46, TRANSPOSE(N690:W690))))</f>
        <v>-0.16793057203120554</v>
      </c>
      <c r="O1691" s="118">
        <v>0.88519158197507741</v>
      </c>
      <c r="P1691" s="118">
        <v>1.0319451703808347</v>
      </c>
      <c r="Q1691" s="118">
        <v>-0.19057335343650539</v>
      </c>
      <c r="R1691" s="118">
        <v>1.8268591455091163</v>
      </c>
      <c r="S1691" s="118">
        <v>0.44651032169809468</v>
      </c>
      <c r="T1691" s="118">
        <v>2.3532405908800311</v>
      </c>
      <c r="U1691" s="118">
        <v>0.55251249551447534</v>
      </c>
      <c r="V1691" s="118">
        <v>0.99157414038211045</v>
      </c>
      <c r="W1691" s="43">
        <v>-1.1881020295187215</v>
      </c>
    </row>
    <row r="1692" spans="1:23" ht="19">
      <c r="A1692" s="88">
        <v>690</v>
      </c>
      <c r="B1692" s="118">
        <v>0.34832544320906567</v>
      </c>
      <c r="C1692" s="118">
        <v>0.77097601067661015</v>
      </c>
      <c r="D1692" s="118">
        <v>0.56801178795148122</v>
      </c>
      <c r="E1692" s="118">
        <v>0.15488597670366455</v>
      </c>
      <c r="F1692" s="118">
        <v>0.11386608603410009</v>
      </c>
      <c r="G1692" s="118">
        <v>0.30384074945327333</v>
      </c>
      <c r="H1692" s="118">
        <v>0.69437979102402259</v>
      </c>
      <c r="I1692" s="118">
        <v>0.16631936835006056</v>
      </c>
      <c r="J1692" s="118">
        <v>0.73745850682593495</v>
      </c>
      <c r="K1692" s="51">
        <v>1.8662016377102519E-2</v>
      </c>
      <c r="M1692" s="44">
        <v>690</v>
      </c>
      <c r="N1692" s="118" cm="1">
        <f t="array" ref="N1692:W1692">(TRANSPOSE(MMULT(幕後結果!$AB$37:$AK$46, TRANSPOSE(N691:W691))))</f>
        <v>-1.7099597125317088</v>
      </c>
      <c r="O1692" s="118">
        <v>-5.3605256685945873E-3</v>
      </c>
      <c r="P1692" s="118">
        <v>-0.87025239747876659</v>
      </c>
      <c r="Q1692" s="118">
        <v>-0.97938208208257205</v>
      </c>
      <c r="R1692" s="118">
        <v>0.97233556505020313</v>
      </c>
      <c r="S1692" s="118">
        <v>-1.5760649584029376</v>
      </c>
      <c r="T1692" s="118">
        <v>-1.4780623511430844</v>
      </c>
      <c r="U1692" s="118">
        <v>0.20529197384522008</v>
      </c>
      <c r="V1692" s="118">
        <v>-1.2654073698585204</v>
      </c>
      <c r="W1692" s="43">
        <v>-0.55467674568876812</v>
      </c>
    </row>
    <row r="1693" spans="1:23" ht="19">
      <c r="A1693" s="88">
        <v>691</v>
      </c>
      <c r="B1693" s="118">
        <v>0.29995038652185557</v>
      </c>
      <c r="C1693" s="118">
        <v>0.54492953461197158</v>
      </c>
      <c r="D1693" s="118">
        <v>0.1082945814775258</v>
      </c>
      <c r="E1693" s="118">
        <v>0.80174513465031927</v>
      </c>
      <c r="F1693" s="118">
        <v>0.60188445250941491</v>
      </c>
      <c r="G1693" s="118">
        <v>0.76261999592112284</v>
      </c>
      <c r="H1693" s="118">
        <v>0.71920703204749237</v>
      </c>
      <c r="I1693" s="118">
        <v>0.62681646478840802</v>
      </c>
      <c r="J1693" s="118">
        <v>0.80733526809938372</v>
      </c>
      <c r="K1693" s="51">
        <v>0.26560517397264638</v>
      </c>
      <c r="M1693" s="44">
        <v>691</v>
      </c>
      <c r="N1693" s="118" cm="1">
        <f t="array" ref="N1693:W1693">(TRANSPOSE(MMULT(幕後結果!$AB$37:$AK$46, TRANSPOSE(N692:W692))))</f>
        <v>-0.76894960335783891</v>
      </c>
      <c r="O1693" s="118">
        <v>-2.2339118979409993</v>
      </c>
      <c r="P1693" s="118">
        <v>0.22812013499938011</v>
      </c>
      <c r="Q1693" s="118">
        <v>-0.49352660454216174</v>
      </c>
      <c r="R1693" s="118">
        <v>0.12366716030554989</v>
      </c>
      <c r="S1693" s="118">
        <v>-0.52735404714281953</v>
      </c>
      <c r="T1693" s="118">
        <v>-1.2479473314366674</v>
      </c>
      <c r="U1693" s="118">
        <v>-0.48220467278076851</v>
      </c>
      <c r="V1693" s="118">
        <v>0.23458181688261442</v>
      </c>
      <c r="W1693" s="43">
        <v>0.47684313602982042</v>
      </c>
    </row>
    <row r="1694" spans="1:23" ht="19">
      <c r="A1694" s="88">
        <v>692</v>
      </c>
      <c r="B1694" s="118">
        <v>0.99606806889412547</v>
      </c>
      <c r="C1694" s="118">
        <v>0.75364419159515683</v>
      </c>
      <c r="D1694" s="118">
        <v>0.2462566691167698</v>
      </c>
      <c r="E1694" s="118">
        <v>0.62672784852204533</v>
      </c>
      <c r="F1694" s="118">
        <v>0.31562967807092157</v>
      </c>
      <c r="G1694" s="118">
        <v>0.30073350240738406</v>
      </c>
      <c r="H1694" s="118">
        <v>0.26991000099231854</v>
      </c>
      <c r="I1694" s="118">
        <v>0.58117590834302812</v>
      </c>
      <c r="J1694" s="118">
        <v>0.33052674344857946</v>
      </c>
      <c r="K1694" s="51">
        <v>0.35504170606357754</v>
      </c>
      <c r="M1694" s="44">
        <v>692</v>
      </c>
      <c r="N1694" s="118" cm="1">
        <f t="array" ref="N1694:W1694">(TRANSPOSE(MMULT(幕後結果!$AB$37:$AK$46, TRANSPOSE(N693:W693))))</f>
        <v>1.5295155364197758E-2</v>
      </c>
      <c r="O1694" s="118">
        <v>0.38380685317282703</v>
      </c>
      <c r="P1694" s="118">
        <v>8.2936125802178212E-2</v>
      </c>
      <c r="Q1694" s="118">
        <v>-6.8182110811856211E-2</v>
      </c>
      <c r="R1694" s="118">
        <v>0.89029561834138726</v>
      </c>
      <c r="S1694" s="118">
        <v>-0.99684908457946719</v>
      </c>
      <c r="T1694" s="118">
        <v>-0.56349395683435854</v>
      </c>
      <c r="U1694" s="118">
        <v>-0.3671408974346928</v>
      </c>
      <c r="V1694" s="118">
        <v>-0.28395274263565107</v>
      </c>
      <c r="W1694" s="43">
        <v>-0.37846319590878646</v>
      </c>
    </row>
    <row r="1695" spans="1:23" ht="19">
      <c r="A1695" s="88">
        <v>693</v>
      </c>
      <c r="B1695" s="118">
        <v>0.30521951972335026</v>
      </c>
      <c r="C1695" s="118">
        <v>0.95377051418298486</v>
      </c>
      <c r="D1695" s="118">
        <v>0.48717956177398514</v>
      </c>
      <c r="E1695" s="118">
        <v>0.7881699299000815</v>
      </c>
      <c r="F1695" s="118">
        <v>0.52372082909016071</v>
      </c>
      <c r="G1695" s="118">
        <v>0.39859008311862998</v>
      </c>
      <c r="H1695" s="118">
        <v>0.94305624699179558</v>
      </c>
      <c r="I1695" s="118">
        <v>0.40661507477465819</v>
      </c>
      <c r="J1695" s="118">
        <v>3.9617880968221719E-2</v>
      </c>
      <c r="K1695" s="51">
        <v>0.53422855246773637</v>
      </c>
      <c r="M1695" s="44">
        <v>693</v>
      </c>
      <c r="N1695" s="118" cm="1">
        <f t="array" ref="N1695:W1695">(TRANSPOSE(MMULT(幕後結果!$AB$37:$AK$46, TRANSPOSE(N694:W694))))</f>
        <v>-0.48842400926664048</v>
      </c>
      <c r="O1695" s="118">
        <v>-0.49561263813684253</v>
      </c>
      <c r="P1695" s="118">
        <v>-1.0192577320814131</v>
      </c>
      <c r="Q1695" s="118">
        <v>0.95669144682089591</v>
      </c>
      <c r="R1695" s="118">
        <v>1.1579127791046133</v>
      </c>
      <c r="S1695" s="118">
        <v>8.9996971820687152E-2</v>
      </c>
      <c r="T1695" s="118">
        <v>-0.17292742261994881</v>
      </c>
      <c r="U1695" s="118">
        <v>-1.3343080828353191</v>
      </c>
      <c r="V1695" s="118">
        <v>-1.3089088106931734</v>
      </c>
      <c r="W1695" s="43">
        <v>-1.3613655529882358</v>
      </c>
    </row>
    <row r="1696" spans="1:23" ht="19">
      <c r="A1696" s="88">
        <v>694</v>
      </c>
      <c r="B1696" s="118">
        <v>0.49065749764929723</v>
      </c>
      <c r="C1696" s="118">
        <v>0.22903549629314601</v>
      </c>
      <c r="D1696" s="118">
        <v>0.45164660546263224</v>
      </c>
      <c r="E1696" s="118">
        <v>0.14655065291388381</v>
      </c>
      <c r="F1696" s="118">
        <v>0.15782715138024916</v>
      </c>
      <c r="G1696" s="118">
        <v>0.86333589057464977</v>
      </c>
      <c r="H1696" s="118">
        <v>0.6974750454063432</v>
      </c>
      <c r="I1696" s="118">
        <v>0.79800059177402871</v>
      </c>
      <c r="J1696" s="118">
        <v>0.76737629495317994</v>
      </c>
      <c r="K1696" s="51">
        <v>2.3795001672154426E-2</v>
      </c>
      <c r="M1696" s="44">
        <v>694</v>
      </c>
      <c r="N1696" s="118" cm="1">
        <f t="array" ref="N1696:W1696">(TRANSPOSE(MMULT(幕後結果!$AB$37:$AK$46, TRANSPOSE(N695:W695))))</f>
        <v>0.73095157043552783</v>
      </c>
      <c r="O1696" s="118">
        <v>3.0475057512112408E-2</v>
      </c>
      <c r="P1696" s="118">
        <v>-1.3830515050524792</v>
      </c>
      <c r="Q1696" s="118">
        <v>-0.33858568894815266</v>
      </c>
      <c r="R1696" s="118">
        <v>0.52209441127365919</v>
      </c>
      <c r="S1696" s="118">
        <v>-0.65934548612858368</v>
      </c>
      <c r="T1696" s="118">
        <v>-1.0852474810231421</v>
      </c>
      <c r="U1696" s="118">
        <v>6.9828323318051236E-2</v>
      </c>
      <c r="V1696" s="118">
        <v>-7.1245910741774332E-2</v>
      </c>
      <c r="W1696" s="43">
        <v>6.4514014044392054E-2</v>
      </c>
    </row>
    <row r="1697" spans="1:23" ht="19">
      <c r="A1697" s="88">
        <v>695</v>
      </c>
      <c r="B1697" s="118">
        <v>0.12521028259946343</v>
      </c>
      <c r="C1697" s="118">
        <v>0.53157390574485341</v>
      </c>
      <c r="D1697" s="118">
        <v>0.90656236433876902</v>
      </c>
      <c r="E1697" s="118">
        <v>0.95633172838838965</v>
      </c>
      <c r="F1697" s="118">
        <v>0.33633221815551106</v>
      </c>
      <c r="G1697" s="118">
        <v>0.18357114703800215</v>
      </c>
      <c r="H1697" s="118">
        <v>0.18972123171883859</v>
      </c>
      <c r="I1697" s="118">
        <v>0.80693609084327766</v>
      </c>
      <c r="J1697" s="118">
        <v>7.5352909910356702E-2</v>
      </c>
      <c r="K1697" s="51">
        <v>0.68365092618219947</v>
      </c>
      <c r="M1697" s="44">
        <v>695</v>
      </c>
      <c r="N1697" s="118" cm="1">
        <f t="array" ref="N1697:W1697">(TRANSPOSE(MMULT(幕後結果!$AB$37:$AK$46, TRANSPOSE(N696:W696))))</f>
        <v>1.513508137865468</v>
      </c>
      <c r="O1697" s="118">
        <v>0.258676143687947</v>
      </c>
      <c r="P1697" s="118">
        <v>-1.428849975802353</v>
      </c>
      <c r="Q1697" s="118">
        <v>-0.86393159315363666</v>
      </c>
      <c r="R1697" s="118">
        <v>0.86011422543546767</v>
      </c>
      <c r="S1697" s="118">
        <v>-0.50081688541129377</v>
      </c>
      <c r="T1697" s="118">
        <v>0.31599823132593469</v>
      </c>
      <c r="U1697" s="118">
        <v>-0.12061138813643743</v>
      </c>
      <c r="V1697" s="118">
        <v>-0.54118254145506461</v>
      </c>
      <c r="W1697" s="43">
        <v>-0.10363316114025906</v>
      </c>
    </row>
    <row r="1698" spans="1:23" ht="19">
      <c r="A1698" s="88">
        <v>696</v>
      </c>
      <c r="B1698" s="118">
        <v>0.40545455874134118</v>
      </c>
      <c r="C1698" s="118">
        <v>0.49611183414485605</v>
      </c>
      <c r="D1698" s="118">
        <v>0.54535545673146735</v>
      </c>
      <c r="E1698" s="118">
        <v>0.19415450513612131</v>
      </c>
      <c r="F1698" s="118">
        <v>0.9681329287690037</v>
      </c>
      <c r="G1698" s="118">
        <v>0.36359340756017544</v>
      </c>
      <c r="H1698" s="118">
        <v>0.14558532873729169</v>
      </c>
      <c r="I1698" s="118">
        <v>0.10901660907781396</v>
      </c>
      <c r="J1698" s="118">
        <v>0.42468576363908395</v>
      </c>
      <c r="K1698" s="51">
        <v>0.5978706149442059</v>
      </c>
      <c r="M1698" s="44">
        <v>696</v>
      </c>
      <c r="N1698" s="118" cm="1">
        <f t="array" ref="N1698:W1698">(TRANSPOSE(MMULT(幕後結果!$AB$37:$AK$46, TRANSPOSE(N697:W697))))</f>
        <v>-5.7531076821241652E-2</v>
      </c>
      <c r="O1698" s="118">
        <v>-1.4209109623935232</v>
      </c>
      <c r="P1698" s="118">
        <v>-1.7247568945818463</v>
      </c>
      <c r="Q1698" s="118">
        <v>1.57325549804722</v>
      </c>
      <c r="R1698" s="118">
        <v>-0.83185497792599505</v>
      </c>
      <c r="S1698" s="118">
        <v>1.2197405281439917</v>
      </c>
      <c r="T1698" s="118">
        <v>1.0909027562421612</v>
      </c>
      <c r="U1698" s="118">
        <v>-0.32058083112307162</v>
      </c>
      <c r="V1698" s="118">
        <v>0.38300026668365506</v>
      </c>
      <c r="W1698" s="43">
        <v>1.6333344084662249</v>
      </c>
    </row>
    <row r="1699" spans="1:23" ht="19">
      <c r="A1699" s="88">
        <v>697</v>
      </c>
      <c r="B1699" s="118">
        <v>0.44845095509320632</v>
      </c>
      <c r="C1699" s="118">
        <v>0.31431599786800746</v>
      </c>
      <c r="D1699" s="118">
        <v>0.83045373095060904</v>
      </c>
      <c r="E1699" s="118">
        <v>0.15850401052267604</v>
      </c>
      <c r="F1699" s="118">
        <v>0.21307505730473686</v>
      </c>
      <c r="G1699" s="118">
        <v>0.32638636010551636</v>
      </c>
      <c r="H1699" s="118">
        <v>0.39579175558094226</v>
      </c>
      <c r="I1699" s="118">
        <v>0.23878942776268719</v>
      </c>
      <c r="J1699" s="118">
        <v>0.69873162497619701</v>
      </c>
      <c r="K1699" s="51">
        <v>0.70466089969721213</v>
      </c>
      <c r="M1699" s="44">
        <v>697</v>
      </c>
      <c r="N1699" s="118" cm="1">
        <f t="array" ref="N1699:W1699">(TRANSPOSE(MMULT(幕後結果!$AB$37:$AK$46, TRANSPOSE(N698:W698))))</f>
        <v>3.389491264624532E-2</v>
      </c>
      <c r="O1699" s="118">
        <v>-0.12642251750834282</v>
      </c>
      <c r="P1699" s="118">
        <v>-2.2307860166224334</v>
      </c>
      <c r="Q1699" s="118">
        <v>0.10225622622943048</v>
      </c>
      <c r="R1699" s="118">
        <v>0.77378314961111005</v>
      </c>
      <c r="S1699" s="118">
        <v>0.33642467089588912</v>
      </c>
      <c r="T1699" s="118">
        <v>0.25263922973940983</v>
      </c>
      <c r="U1699" s="118">
        <v>0.68488699492212457</v>
      </c>
      <c r="V1699" s="118">
        <v>0.96314857798684983</v>
      </c>
      <c r="W1699" s="43">
        <v>0.55279634893867358</v>
      </c>
    </row>
    <row r="1700" spans="1:23" ht="19">
      <c r="A1700" s="88">
        <v>698</v>
      </c>
      <c r="B1700" s="118">
        <v>0.72775023431797736</v>
      </c>
      <c r="C1700" s="118">
        <v>0.11626030766532747</v>
      </c>
      <c r="D1700" s="118">
        <v>0.37405405545198311</v>
      </c>
      <c r="E1700" s="118">
        <v>2.051437499758979E-2</v>
      </c>
      <c r="F1700" s="118">
        <v>8.2360110292589939E-2</v>
      </c>
      <c r="G1700" s="118">
        <v>0.95800579833578192</v>
      </c>
      <c r="H1700" s="118">
        <v>0.69111000381727417</v>
      </c>
      <c r="I1700" s="118">
        <v>0.15721920687925262</v>
      </c>
      <c r="J1700" s="118">
        <v>8.671741749932238E-3</v>
      </c>
      <c r="K1700" s="51">
        <v>0.58493579269625617</v>
      </c>
      <c r="M1700" s="44">
        <v>698</v>
      </c>
      <c r="N1700" s="118" cm="1">
        <f t="array" ref="N1700:W1700">(TRANSPOSE(MMULT(幕後結果!$AB$37:$AK$46, TRANSPOSE(N699:W699))))</f>
        <v>-1.9629848739084259</v>
      </c>
      <c r="O1700" s="118">
        <v>-0.23162013541005605</v>
      </c>
      <c r="P1700" s="118">
        <v>0.67034710629213268</v>
      </c>
      <c r="Q1700" s="118">
        <v>-0.35973778409861673</v>
      </c>
      <c r="R1700" s="118">
        <v>-1.0010064616576737</v>
      </c>
      <c r="S1700" s="118">
        <v>-1.9800954601813128</v>
      </c>
      <c r="T1700" s="118">
        <v>-0.8940977925581578</v>
      </c>
      <c r="U1700" s="118">
        <v>-0.21589067802731776</v>
      </c>
      <c r="V1700" s="118">
        <v>-0.10418050154792846</v>
      </c>
      <c r="W1700" s="43">
        <v>-2.0418719076153842</v>
      </c>
    </row>
    <row r="1701" spans="1:23" ht="19">
      <c r="A1701" s="88">
        <v>699</v>
      </c>
      <c r="B1701" s="118">
        <v>0.80403605021757452</v>
      </c>
      <c r="C1701" s="118">
        <v>0.98670500429485375</v>
      </c>
      <c r="D1701" s="118">
        <v>0.27529607211410401</v>
      </c>
      <c r="E1701" s="118">
        <v>0.5719942425064084</v>
      </c>
      <c r="F1701" s="118">
        <v>0.78834263205980082</v>
      </c>
      <c r="G1701" s="118">
        <v>8.9224412317949087E-2</v>
      </c>
      <c r="H1701" s="118">
        <v>0.91102837697674111</v>
      </c>
      <c r="I1701" s="118">
        <v>3.9458748878621996E-2</v>
      </c>
      <c r="J1701" s="118">
        <v>0.65329200479708027</v>
      </c>
      <c r="K1701" s="51">
        <v>0.23137971463189722</v>
      </c>
      <c r="M1701" s="44">
        <v>699</v>
      </c>
      <c r="N1701" s="118" cm="1">
        <f t="array" ref="N1701:W1701">(TRANSPOSE(MMULT(幕後結果!$AB$37:$AK$46, TRANSPOSE(N700:W700))))</f>
        <v>-2.012167010632741E-2</v>
      </c>
      <c r="O1701" s="118">
        <v>0.86043378672515236</v>
      </c>
      <c r="P1701" s="118">
        <v>-0.65099558949339231</v>
      </c>
      <c r="Q1701" s="118">
        <v>0.87123900629948314</v>
      </c>
      <c r="R1701" s="118">
        <v>-0.84943613767573078</v>
      </c>
      <c r="S1701" s="118">
        <v>0.73129215668581904</v>
      </c>
      <c r="T1701" s="118">
        <v>-0.62364844881531012</v>
      </c>
      <c r="U1701" s="118">
        <v>0.34877675106302275</v>
      </c>
      <c r="V1701" s="118">
        <v>-4.597833341068619E-2</v>
      </c>
      <c r="W1701" s="43">
        <v>-0.769487315748696</v>
      </c>
    </row>
    <row r="1702" spans="1:23" ht="19">
      <c r="A1702" s="88">
        <v>700</v>
      </c>
      <c r="B1702" s="118">
        <v>0.77591816711702966</v>
      </c>
      <c r="C1702" s="118">
        <v>0.89723351770886439</v>
      </c>
      <c r="D1702" s="118">
        <v>0.21361560204487939</v>
      </c>
      <c r="E1702" s="118">
        <v>4.7948219484132526E-2</v>
      </c>
      <c r="F1702" s="118">
        <v>0.95031033697268974</v>
      </c>
      <c r="G1702" s="118">
        <v>0.37528041415177138</v>
      </c>
      <c r="H1702" s="118">
        <v>0.11206645892556888</v>
      </c>
      <c r="I1702" s="118">
        <v>0.29380090136173731</v>
      </c>
      <c r="J1702" s="118">
        <v>0.15766850202994043</v>
      </c>
      <c r="K1702" s="51">
        <v>0.5328593557667336</v>
      </c>
      <c r="M1702" s="44">
        <v>700</v>
      </c>
      <c r="N1702" s="118" cm="1">
        <f t="array" ref="N1702:W1702">(TRANSPOSE(MMULT(幕後結果!$AB$37:$AK$46, TRANSPOSE(N701:W701))))</f>
        <v>1.9054455169881697</v>
      </c>
      <c r="O1702" s="118">
        <v>-0.54078951617206616</v>
      </c>
      <c r="P1702" s="118">
        <v>0.49537802478387344</v>
      </c>
      <c r="Q1702" s="118">
        <v>1.2098249142302568</v>
      </c>
      <c r="R1702" s="118">
        <v>0.96275038336168794</v>
      </c>
      <c r="S1702" s="118">
        <v>-0.7964358364730213</v>
      </c>
      <c r="T1702" s="118">
        <v>2.9232567999675214</v>
      </c>
      <c r="U1702" s="118">
        <v>0.67585030580436523</v>
      </c>
      <c r="V1702" s="118">
        <v>1.5447845245064344</v>
      </c>
      <c r="W1702" s="43">
        <v>0.5653097768679356</v>
      </c>
    </row>
    <row r="1703" spans="1:23" ht="19">
      <c r="A1703" s="88">
        <v>701</v>
      </c>
      <c r="B1703" s="118">
        <v>0.63256804574955505</v>
      </c>
      <c r="C1703" s="118">
        <v>0.94928214873171113</v>
      </c>
      <c r="D1703" s="118">
        <v>0.23191621952781794</v>
      </c>
      <c r="E1703" s="118">
        <v>0.9815695751713287</v>
      </c>
      <c r="F1703" s="118">
        <v>0.18393680954012948</v>
      </c>
      <c r="G1703" s="118">
        <v>0.67696565810026632</v>
      </c>
      <c r="H1703" s="118">
        <v>0.86869336102253514</v>
      </c>
      <c r="I1703" s="118">
        <v>0.19725880531951567</v>
      </c>
      <c r="J1703" s="118">
        <v>0.44481935032310504</v>
      </c>
      <c r="K1703" s="51">
        <v>0.42455355018185559</v>
      </c>
      <c r="M1703" s="44">
        <v>701</v>
      </c>
      <c r="N1703" s="118" cm="1">
        <f t="array" ref="N1703:W1703">(TRANSPOSE(MMULT(幕後結果!$AB$37:$AK$46, TRANSPOSE(N702:W702))))</f>
        <v>-0.36800453904881009</v>
      </c>
      <c r="O1703" s="118">
        <v>-0.43822773590863323</v>
      </c>
      <c r="P1703" s="118">
        <v>-1.4004460834889463</v>
      </c>
      <c r="Q1703" s="118">
        <v>-1.1676615686680127</v>
      </c>
      <c r="R1703" s="118">
        <v>0.68790552582210096</v>
      </c>
      <c r="S1703" s="118">
        <v>-1.6637480578663815</v>
      </c>
      <c r="T1703" s="118">
        <v>0.11161171141525836</v>
      </c>
      <c r="U1703" s="118">
        <v>0.34090731939441105</v>
      </c>
      <c r="V1703" s="118">
        <v>-0.32264263938274967</v>
      </c>
      <c r="W1703" s="43">
        <v>-2.7380131783868583E-2</v>
      </c>
    </row>
    <row r="1704" spans="1:23" ht="19">
      <c r="A1704" s="88">
        <v>702</v>
      </c>
      <c r="B1704" s="118">
        <v>4.6886640790725798E-2</v>
      </c>
      <c r="C1704" s="118">
        <v>0.50416215791190577</v>
      </c>
      <c r="D1704" s="118">
        <v>0.77486392598772769</v>
      </c>
      <c r="E1704" s="118">
        <v>0.89953226611662251</v>
      </c>
      <c r="F1704" s="118">
        <v>0.33906075618950315</v>
      </c>
      <c r="G1704" s="118">
        <v>0.53672626862280515</v>
      </c>
      <c r="H1704" s="118">
        <v>0.63631699579087075</v>
      </c>
      <c r="I1704" s="118">
        <v>0.18087002022083443</v>
      </c>
      <c r="J1704" s="118">
        <v>0.22484007501178693</v>
      </c>
      <c r="K1704" s="51">
        <v>0.65942872312749623</v>
      </c>
      <c r="M1704" s="44">
        <v>702</v>
      </c>
      <c r="N1704" s="118" cm="1">
        <f t="array" ref="N1704:W1704">(TRANSPOSE(MMULT(幕後結果!$AB$37:$AK$46, TRANSPOSE(N703:W703))))</f>
        <v>0.5004003800762572</v>
      </c>
      <c r="O1704" s="118">
        <v>-0.77708624516983327</v>
      </c>
      <c r="P1704" s="118">
        <v>1.3156695065967849</v>
      </c>
      <c r="Q1704" s="118">
        <v>0.66354548541538005</v>
      </c>
      <c r="R1704" s="118">
        <v>0.83002402320786406</v>
      </c>
      <c r="S1704" s="118">
        <v>-5.7508586976656284E-2</v>
      </c>
      <c r="T1704" s="118">
        <v>0.59799455136287594</v>
      </c>
      <c r="U1704" s="118">
        <v>-1.7446784306517282</v>
      </c>
      <c r="V1704" s="118">
        <v>0.3127254285872747</v>
      </c>
      <c r="W1704" s="43">
        <v>-1.2766762547539372</v>
      </c>
    </row>
    <row r="1705" spans="1:23" ht="19">
      <c r="A1705" s="88">
        <v>703</v>
      </c>
      <c r="B1705" s="118">
        <v>0.31067308030278706</v>
      </c>
      <c r="C1705" s="118">
        <v>0.88009863934190435</v>
      </c>
      <c r="D1705" s="118">
        <v>0.55782059015372654</v>
      </c>
      <c r="E1705" s="118">
        <v>0.70930755218117936</v>
      </c>
      <c r="F1705" s="118">
        <v>0.46090401929807157</v>
      </c>
      <c r="G1705" s="118">
        <v>0.50469223994600254</v>
      </c>
      <c r="H1705" s="118">
        <v>0.33651808639238556</v>
      </c>
      <c r="I1705" s="118">
        <v>0.83413350139350739</v>
      </c>
      <c r="J1705" s="118">
        <v>0.4812156329233126</v>
      </c>
      <c r="K1705" s="51">
        <v>0.22093979310344269</v>
      </c>
      <c r="M1705" s="44">
        <v>703</v>
      </c>
      <c r="N1705" s="118" cm="1">
        <f t="array" ref="N1705:W1705">(TRANSPOSE(MMULT(幕後結果!$AB$37:$AK$46, TRANSPOSE(N704:W704))))</f>
        <v>-0.39259074002456174</v>
      </c>
      <c r="O1705" s="118">
        <v>0.25339561115870612</v>
      </c>
      <c r="P1705" s="118">
        <v>-0.27779664557514372</v>
      </c>
      <c r="Q1705" s="118">
        <v>-7.5124241449961701E-2</v>
      </c>
      <c r="R1705" s="118">
        <v>-0.87512033868383099</v>
      </c>
      <c r="S1705" s="118">
        <v>5.0244998296435292E-2</v>
      </c>
      <c r="T1705" s="118">
        <v>-1.1792943495940029</v>
      </c>
      <c r="U1705" s="118">
        <v>0.95592496599597288</v>
      </c>
      <c r="V1705" s="118">
        <v>0.62606361201138472</v>
      </c>
      <c r="W1705" s="43">
        <v>0.16002829929944523</v>
      </c>
    </row>
    <row r="1706" spans="1:23" ht="19">
      <c r="A1706" s="88">
        <v>704</v>
      </c>
      <c r="B1706" s="118">
        <v>0.36040488301318141</v>
      </c>
      <c r="C1706" s="118">
        <v>0.71959952156437779</v>
      </c>
      <c r="D1706" s="118">
        <v>0.27050483823185112</v>
      </c>
      <c r="E1706" s="118">
        <v>0.8527480210772469</v>
      </c>
      <c r="F1706" s="118">
        <v>0.354384247157147</v>
      </c>
      <c r="G1706" s="118">
        <v>0.8540853797376371</v>
      </c>
      <c r="H1706" s="118">
        <v>0.46678147923230973</v>
      </c>
      <c r="I1706" s="118">
        <v>0.35430030267005863</v>
      </c>
      <c r="J1706" s="118">
        <v>0.98371388969501972</v>
      </c>
      <c r="K1706" s="51">
        <v>0.7459178419495327</v>
      </c>
      <c r="M1706" s="44">
        <v>704</v>
      </c>
      <c r="N1706" s="118" cm="1">
        <f t="array" ref="N1706:W1706">(TRANSPOSE(MMULT(幕後結果!$AB$37:$AK$46, TRANSPOSE(N705:W705))))</f>
        <v>-9.0039750357581591E-2</v>
      </c>
      <c r="O1706" s="118">
        <v>-7.7754441473467332E-3</v>
      </c>
      <c r="P1706" s="118">
        <v>1.6844012210096917</v>
      </c>
      <c r="Q1706" s="118">
        <v>-0.2337630382787198</v>
      </c>
      <c r="R1706" s="118">
        <v>1.928528332177349</v>
      </c>
      <c r="S1706" s="118">
        <v>1.5458134815822626</v>
      </c>
      <c r="T1706" s="118">
        <v>1.5975306319240934</v>
      </c>
      <c r="U1706" s="118">
        <v>2.1821242433114509</v>
      </c>
      <c r="V1706" s="118">
        <v>2.4528920446696789</v>
      </c>
      <c r="W1706" s="43">
        <v>3.1112808605693658</v>
      </c>
    </row>
    <row r="1707" spans="1:23" ht="19">
      <c r="A1707" s="88">
        <v>705</v>
      </c>
      <c r="B1707" s="118">
        <v>0.87640298865598143</v>
      </c>
      <c r="C1707" s="118">
        <v>0.77279705688238853</v>
      </c>
      <c r="D1707" s="118">
        <v>0.12286379208911957</v>
      </c>
      <c r="E1707" s="118">
        <v>9.9861836529245851E-2</v>
      </c>
      <c r="F1707" s="118">
        <v>0.52253616152952986</v>
      </c>
      <c r="G1707" s="118">
        <v>0.95874954996350503</v>
      </c>
      <c r="H1707" s="118">
        <v>0.64743383060435522</v>
      </c>
      <c r="I1707" s="118">
        <v>0.47509506852377603</v>
      </c>
      <c r="J1707" s="118">
        <v>0.69474267270807677</v>
      </c>
      <c r="K1707" s="51">
        <v>0.23037454079604647</v>
      </c>
      <c r="M1707" s="44">
        <v>705</v>
      </c>
      <c r="N1707" s="118" cm="1">
        <f t="array" ref="N1707:W1707">(TRANSPOSE(MMULT(幕後結果!$AB$37:$AK$46, TRANSPOSE(N706:W706))))</f>
        <v>1.8139408881510102</v>
      </c>
      <c r="O1707" s="118">
        <v>0.55199421608883203</v>
      </c>
      <c r="P1707" s="118">
        <v>1.2197687541645055</v>
      </c>
      <c r="Q1707" s="118">
        <v>1.0541551168621415</v>
      </c>
      <c r="R1707" s="118">
        <v>0.56318225147244849</v>
      </c>
      <c r="S1707" s="118">
        <v>1.5808208812692688</v>
      </c>
      <c r="T1707" s="118">
        <v>0.58386498766873263</v>
      </c>
      <c r="U1707" s="118">
        <v>-0.34219010099387992</v>
      </c>
      <c r="V1707" s="118">
        <v>0.69899569678004658</v>
      </c>
      <c r="W1707" s="43">
        <v>-0.37689148497725411</v>
      </c>
    </row>
    <row r="1708" spans="1:23" ht="19">
      <c r="A1708" s="88">
        <v>706</v>
      </c>
      <c r="B1708" s="118">
        <v>0.37064441407349413</v>
      </c>
      <c r="C1708" s="118">
        <v>0.83003675266361276</v>
      </c>
      <c r="D1708" s="118">
        <v>6.0669041146017344E-2</v>
      </c>
      <c r="E1708" s="118">
        <v>0.14369670773237631</v>
      </c>
      <c r="F1708" s="118">
        <v>0.14593703728132335</v>
      </c>
      <c r="G1708" s="118">
        <v>0.19296618219744377</v>
      </c>
      <c r="H1708" s="118">
        <v>6.0613913026336785E-2</v>
      </c>
      <c r="I1708" s="118">
        <v>0.25777972869881216</v>
      </c>
      <c r="J1708" s="118">
        <v>6.679296642287702E-2</v>
      </c>
      <c r="K1708" s="51">
        <v>0.53231508176123432</v>
      </c>
      <c r="M1708" s="44">
        <v>706</v>
      </c>
      <c r="N1708" s="118" cm="1">
        <f t="array" ref="N1708:W1708">(TRANSPOSE(MMULT(幕後結果!$AB$37:$AK$46, TRANSPOSE(N707:W707))))</f>
        <v>0.22003509361204257</v>
      </c>
      <c r="O1708" s="118">
        <v>0.76378515987263207</v>
      </c>
      <c r="P1708" s="118">
        <v>1.8187403488440561</v>
      </c>
      <c r="Q1708" s="118">
        <v>1.6715945570924733</v>
      </c>
      <c r="R1708" s="118">
        <v>-7.4155701800334206E-2</v>
      </c>
      <c r="S1708" s="118">
        <v>0.19697767398999344</v>
      </c>
      <c r="T1708" s="118">
        <v>0.55488075846078022</v>
      </c>
      <c r="U1708" s="118">
        <v>1.9411054167361221</v>
      </c>
      <c r="V1708" s="118">
        <v>1.0704679642100849</v>
      </c>
      <c r="W1708" s="43">
        <v>0.3209963356621407</v>
      </c>
    </row>
    <row r="1709" spans="1:23" ht="19">
      <c r="A1709" s="88">
        <v>707</v>
      </c>
      <c r="B1709" s="118">
        <v>0.81348889683106118</v>
      </c>
      <c r="C1709" s="118">
        <v>0.9367811224353948</v>
      </c>
      <c r="D1709" s="118">
        <v>0.93936758838532786</v>
      </c>
      <c r="E1709" s="118">
        <v>0.98590291115134199</v>
      </c>
      <c r="F1709" s="118">
        <v>0.40388429382477642</v>
      </c>
      <c r="G1709" s="118">
        <v>0.81814456603321362</v>
      </c>
      <c r="H1709" s="118">
        <v>0.1213290349245717</v>
      </c>
      <c r="I1709" s="118">
        <v>0.21748120780167302</v>
      </c>
      <c r="J1709" s="118">
        <v>4.9071325197918014E-3</v>
      </c>
      <c r="K1709" s="51">
        <v>0.60546606103025224</v>
      </c>
      <c r="M1709" s="44">
        <v>707</v>
      </c>
      <c r="N1709" s="118" cm="1">
        <f t="array" ref="N1709:W1709">(TRANSPOSE(MMULT(幕後結果!$AB$37:$AK$46, TRANSPOSE(N708:W708))))</f>
        <v>0.70853313775654581</v>
      </c>
      <c r="O1709" s="118">
        <v>-0.26280742119534789</v>
      </c>
      <c r="P1709" s="118">
        <v>-0.28284467913915279</v>
      </c>
      <c r="Q1709" s="118">
        <v>-0.26639816534852773</v>
      </c>
      <c r="R1709" s="118">
        <v>-0.48889859689317672</v>
      </c>
      <c r="S1709" s="118">
        <v>-0.47142753833837614</v>
      </c>
      <c r="T1709" s="118">
        <v>-1.5481241568894304</v>
      </c>
      <c r="U1709" s="118">
        <v>-1.6611779913481031</v>
      </c>
      <c r="V1709" s="118">
        <v>-2.8713166703262876</v>
      </c>
      <c r="W1709" s="43">
        <v>-2.1163910167195321</v>
      </c>
    </row>
    <row r="1710" spans="1:23" ht="19">
      <c r="A1710" s="88">
        <v>708</v>
      </c>
      <c r="B1710" s="118">
        <v>0.15230309964651179</v>
      </c>
      <c r="C1710" s="118">
        <v>0.88908433657959574</v>
      </c>
      <c r="D1710" s="118">
        <v>0.6116865977444943</v>
      </c>
      <c r="E1710" s="118">
        <v>0.52868851029400754</v>
      </c>
      <c r="F1710" s="118">
        <v>0.55540053038976578</v>
      </c>
      <c r="G1710" s="118">
        <v>3.0654177967569085E-2</v>
      </c>
      <c r="H1710" s="118">
        <v>0.61919423802802331</v>
      </c>
      <c r="I1710" s="118">
        <v>0.15146401004437271</v>
      </c>
      <c r="J1710" s="118">
        <v>0.71561928466791569</v>
      </c>
      <c r="K1710" s="51">
        <v>0.54948587037250562</v>
      </c>
      <c r="M1710" s="44">
        <v>708</v>
      </c>
      <c r="N1710" s="118" cm="1">
        <f t="array" ref="N1710:W1710">(TRANSPOSE(MMULT(幕後結果!$AB$37:$AK$46, TRANSPOSE(N709:W709))))</f>
        <v>2.6805992222542561E-2</v>
      </c>
      <c r="O1710" s="118">
        <v>-1.8346791376379223</v>
      </c>
      <c r="P1710" s="118">
        <v>-0.27447605190186192</v>
      </c>
      <c r="Q1710" s="118">
        <v>-0.25700698430782065</v>
      </c>
      <c r="R1710" s="118">
        <v>-0.35741081971742478</v>
      </c>
      <c r="S1710" s="118">
        <v>3.5853567722380297E-2</v>
      </c>
      <c r="T1710" s="118">
        <v>1.0100472218831575</v>
      </c>
      <c r="U1710" s="118">
        <v>-0.34198508902753505</v>
      </c>
      <c r="V1710" s="118">
        <v>1.0106124552040887</v>
      </c>
      <c r="W1710" s="43">
        <v>0.44797063036555806</v>
      </c>
    </row>
    <row r="1711" spans="1:23" ht="19">
      <c r="A1711" s="88">
        <v>709</v>
      </c>
      <c r="B1711" s="118">
        <v>0.33611909822497177</v>
      </c>
      <c r="C1711" s="118">
        <v>4.6265960830872421E-2</v>
      </c>
      <c r="D1711" s="118">
        <v>0.3163964484206685</v>
      </c>
      <c r="E1711" s="118">
        <v>0.90199949942373259</v>
      </c>
      <c r="F1711" s="118">
        <v>4.3612921520234105E-2</v>
      </c>
      <c r="G1711" s="118">
        <v>0.59335679200420355</v>
      </c>
      <c r="H1711" s="118">
        <v>0.60599176079292216</v>
      </c>
      <c r="I1711" s="118">
        <v>8.798043797614552E-2</v>
      </c>
      <c r="J1711" s="118">
        <v>0.485974176500932</v>
      </c>
      <c r="K1711" s="51">
        <v>0.46395353287157404</v>
      </c>
      <c r="M1711" s="44">
        <v>709</v>
      </c>
      <c r="N1711" s="118" cm="1">
        <f t="array" ref="N1711:W1711">(TRANSPOSE(MMULT(幕後結果!$AB$37:$AK$46, TRANSPOSE(N710:W710))))</f>
        <v>-0.58236877305443446</v>
      </c>
      <c r="O1711" s="118">
        <v>0.609725885718161</v>
      </c>
      <c r="P1711" s="118">
        <v>-0.56622584062898929</v>
      </c>
      <c r="Q1711" s="118">
        <v>1.1703583449744848</v>
      </c>
      <c r="R1711" s="118">
        <v>-0.99861405847583118</v>
      </c>
      <c r="S1711" s="118">
        <v>0.8733019596492626</v>
      </c>
      <c r="T1711" s="118">
        <v>-6.8777996992202717E-2</v>
      </c>
      <c r="U1711" s="118">
        <v>0.35239428865167927</v>
      </c>
      <c r="V1711" s="118">
        <v>-0.38797736600700039</v>
      </c>
      <c r="W1711" s="43">
        <v>-1.1996894315138178</v>
      </c>
    </row>
    <row r="1712" spans="1:23" ht="19">
      <c r="A1712" s="88">
        <v>710</v>
      </c>
      <c r="B1712" s="118">
        <v>0.26074509301414173</v>
      </c>
      <c r="C1712" s="118">
        <v>0.37037790207422461</v>
      </c>
      <c r="D1712" s="118">
        <v>0.82023810623318583</v>
      </c>
      <c r="E1712" s="118">
        <v>0.49979401104414301</v>
      </c>
      <c r="F1712" s="118">
        <v>0.82367091527619651</v>
      </c>
      <c r="G1712" s="118">
        <v>0.13380128089813947</v>
      </c>
      <c r="H1712" s="118">
        <v>0.43905078385405694</v>
      </c>
      <c r="I1712" s="118">
        <v>0.48722279141801006</v>
      </c>
      <c r="J1712" s="118">
        <v>0.60823585373846645</v>
      </c>
      <c r="K1712" s="51">
        <v>0.16333090782291726</v>
      </c>
      <c r="M1712" s="44">
        <v>710</v>
      </c>
      <c r="N1712" s="118" cm="1">
        <f t="array" ref="N1712:W1712">(TRANSPOSE(MMULT(幕後結果!$AB$37:$AK$46, TRANSPOSE(N711:W711))))</f>
        <v>-0.25256457265620946</v>
      </c>
      <c r="O1712" s="118">
        <v>0.42562763163894257</v>
      </c>
      <c r="P1712" s="118">
        <v>-0.45434614023618874</v>
      </c>
      <c r="Q1712" s="118">
        <v>1.2592353741741309</v>
      </c>
      <c r="R1712" s="118">
        <v>1.1688720938767301</v>
      </c>
      <c r="S1712" s="118">
        <v>-0.13010883320524191</v>
      </c>
      <c r="T1712" s="118">
        <v>2.0922902844501547</v>
      </c>
      <c r="U1712" s="118">
        <v>-0.19878545442201023</v>
      </c>
      <c r="V1712" s="118">
        <v>0.91381772311228371</v>
      </c>
      <c r="W1712" s="43">
        <v>-0.47689114309052161</v>
      </c>
    </row>
    <row r="1713" spans="1:23" ht="19">
      <c r="A1713" s="88">
        <v>711</v>
      </c>
      <c r="B1713" s="118">
        <v>0.9961961361355538</v>
      </c>
      <c r="C1713" s="118">
        <v>0.70035660385449749</v>
      </c>
      <c r="D1713" s="118">
        <v>0.87340007008975884</v>
      </c>
      <c r="E1713" s="118">
        <v>0.83081289949829928</v>
      </c>
      <c r="F1713" s="118">
        <v>0.31833032490315927</v>
      </c>
      <c r="G1713" s="118">
        <v>0.65365527416257829</v>
      </c>
      <c r="H1713" s="118">
        <v>0.69317979069353197</v>
      </c>
      <c r="I1713" s="118">
        <v>0.88668829755237</v>
      </c>
      <c r="J1713" s="118">
        <v>0.45478630730916714</v>
      </c>
      <c r="K1713" s="51">
        <v>0.75268357985666512</v>
      </c>
      <c r="M1713" s="44">
        <v>711</v>
      </c>
      <c r="N1713" s="118" cm="1">
        <f t="array" ref="N1713:W1713">(TRANSPOSE(MMULT(幕後結果!$AB$37:$AK$46, TRANSPOSE(N712:W712))))</f>
        <v>-0.88723549607589836</v>
      </c>
      <c r="O1713" s="118">
        <v>1.9724167482368775</v>
      </c>
      <c r="P1713" s="118">
        <v>-0.45961579055645324</v>
      </c>
      <c r="Q1713" s="118">
        <v>-0.12964010469987675</v>
      </c>
      <c r="R1713" s="118">
        <v>1.3001433681408998</v>
      </c>
      <c r="S1713" s="118">
        <v>0.12068412838643225</v>
      </c>
      <c r="T1713" s="118">
        <v>-6.3564380795286257E-2</v>
      </c>
      <c r="U1713" s="118">
        <v>1.5866996797416406</v>
      </c>
      <c r="V1713" s="118">
        <v>0.83974823912274088</v>
      </c>
      <c r="W1713" s="43">
        <v>0.86602686492654757</v>
      </c>
    </row>
    <row r="1714" spans="1:23" ht="19">
      <c r="A1714" s="88">
        <v>712</v>
      </c>
      <c r="B1714" s="118">
        <v>0.38296116594205443</v>
      </c>
      <c r="C1714" s="118">
        <v>0.74504612852460572</v>
      </c>
      <c r="D1714" s="118">
        <v>0.80765308428571347</v>
      </c>
      <c r="E1714" s="118">
        <v>0.12858017930400134</v>
      </c>
      <c r="F1714" s="118">
        <v>0.83296048752192631</v>
      </c>
      <c r="G1714" s="118">
        <v>9.9158698387931121E-2</v>
      </c>
      <c r="H1714" s="118">
        <v>3.6040549016814971E-2</v>
      </c>
      <c r="I1714" s="118">
        <v>0.18302545681101656</v>
      </c>
      <c r="J1714" s="118">
        <v>0.90905160893912607</v>
      </c>
      <c r="K1714" s="51">
        <v>1.5447457029340583E-2</v>
      </c>
      <c r="M1714" s="44">
        <v>712</v>
      </c>
      <c r="N1714" s="118" cm="1">
        <f t="array" ref="N1714:W1714">(TRANSPOSE(MMULT(幕後結果!$AB$37:$AK$46, TRANSPOSE(N713:W713))))</f>
        <v>-1.4033484539458514</v>
      </c>
      <c r="O1714" s="118">
        <v>-0.96000740983272292</v>
      </c>
      <c r="P1714" s="118">
        <v>1.0195827450759216</v>
      </c>
      <c r="Q1714" s="118">
        <v>-0.29301932053119539</v>
      </c>
      <c r="R1714" s="118">
        <v>0.29623993527632264</v>
      </c>
      <c r="S1714" s="118">
        <v>-0.40584894266273813</v>
      </c>
      <c r="T1714" s="118">
        <v>1.4358717705109163</v>
      </c>
      <c r="U1714" s="118">
        <v>-0.96782707191131001</v>
      </c>
      <c r="V1714" s="118">
        <v>9.8842785819978879E-2</v>
      </c>
      <c r="W1714" s="43">
        <v>0.88523207892713041</v>
      </c>
    </row>
    <row r="1715" spans="1:23" ht="19">
      <c r="A1715" s="88">
        <v>713</v>
      </c>
      <c r="B1715" s="118">
        <v>0.82716911301502516</v>
      </c>
      <c r="C1715" s="118">
        <v>0.851664440183445</v>
      </c>
      <c r="D1715" s="118">
        <v>0.93817719012384315</v>
      </c>
      <c r="E1715" s="118">
        <v>0.97408000817434548</v>
      </c>
      <c r="F1715" s="118">
        <v>0.32965595133785519</v>
      </c>
      <c r="G1715" s="118">
        <v>0.76416565773872991</v>
      </c>
      <c r="H1715" s="118">
        <v>0.63060289019386562</v>
      </c>
      <c r="I1715" s="118">
        <v>0.33749525146927661</v>
      </c>
      <c r="J1715" s="118">
        <v>0.11237256536857299</v>
      </c>
      <c r="K1715" s="51">
        <v>0.90359967904490568</v>
      </c>
      <c r="M1715" s="44">
        <v>713</v>
      </c>
      <c r="N1715" s="118" cm="1">
        <f t="array" ref="N1715:W1715">(TRANSPOSE(MMULT(幕後結果!$AB$37:$AK$46, TRANSPOSE(N714:W714))))</f>
        <v>-0.79643924455229886</v>
      </c>
      <c r="O1715" s="118">
        <v>0.59189779575687074</v>
      </c>
      <c r="P1715" s="118">
        <v>1.0500169810217768</v>
      </c>
      <c r="Q1715" s="118">
        <v>-0.76233588192070023</v>
      </c>
      <c r="R1715" s="118">
        <v>0.21064503091336167</v>
      </c>
      <c r="S1715" s="118">
        <v>0.19050832502987597</v>
      </c>
      <c r="T1715" s="118">
        <v>-1.219903559627401</v>
      </c>
      <c r="U1715" s="118">
        <v>0.29949536737712251</v>
      </c>
      <c r="V1715" s="118">
        <v>-9.6897892036503785E-2</v>
      </c>
      <c r="W1715" s="43">
        <v>0.50773723074295585</v>
      </c>
    </row>
    <row r="1716" spans="1:23" ht="19">
      <c r="A1716" s="88">
        <v>714</v>
      </c>
      <c r="B1716" s="118">
        <v>0.8157336457223161</v>
      </c>
      <c r="C1716" s="118">
        <v>0.38875194003680602</v>
      </c>
      <c r="D1716" s="118">
        <v>0.58808298888053656</v>
      </c>
      <c r="E1716" s="118">
        <v>0.92822239411857921</v>
      </c>
      <c r="F1716" s="118">
        <v>0.82918510116720801</v>
      </c>
      <c r="G1716" s="118">
        <v>0.80460086291179223</v>
      </c>
      <c r="H1716" s="118">
        <v>0.46244706856620232</v>
      </c>
      <c r="I1716" s="118">
        <v>0.36191299667456756</v>
      </c>
      <c r="J1716" s="118">
        <v>4.8151963751078997E-2</v>
      </c>
      <c r="K1716" s="51">
        <v>0.48357373011906168</v>
      </c>
      <c r="M1716" s="44">
        <v>714</v>
      </c>
      <c r="N1716" s="118" cm="1">
        <f t="array" ref="N1716:W1716">(TRANSPOSE(MMULT(幕後結果!$AB$37:$AK$46, TRANSPOSE(N715:W715))))</f>
        <v>-0.79551052027450075</v>
      </c>
      <c r="O1716" s="118">
        <v>-0.98857015520029112</v>
      </c>
      <c r="P1716" s="118">
        <v>0.24065237916715704</v>
      </c>
      <c r="Q1716" s="118">
        <v>0.89788511637635604</v>
      </c>
      <c r="R1716" s="118">
        <v>-0.55509997672194999</v>
      </c>
      <c r="S1716" s="118">
        <v>0.36981786130593353</v>
      </c>
      <c r="T1716" s="118">
        <v>0.16685417702308897</v>
      </c>
      <c r="U1716" s="118">
        <v>0.51017899672867972</v>
      </c>
      <c r="V1716" s="118">
        <v>1.2523431960476401</v>
      </c>
      <c r="W1716" s="43">
        <v>1.7036267436706867</v>
      </c>
    </row>
    <row r="1717" spans="1:23" ht="19">
      <c r="A1717" s="88">
        <v>715</v>
      </c>
      <c r="B1717" s="118">
        <v>0.40274841115317006</v>
      </c>
      <c r="C1717" s="118">
        <v>0.38472457084414402</v>
      </c>
      <c r="D1717" s="118">
        <v>0.53369452770649972</v>
      </c>
      <c r="E1717" s="118">
        <v>0.60039415124087081</v>
      </c>
      <c r="F1717" s="118">
        <v>0.31246982057851458</v>
      </c>
      <c r="G1717" s="118">
        <v>0.13475602935570685</v>
      </c>
      <c r="H1717" s="118">
        <v>0.68507739476632201</v>
      </c>
      <c r="I1717" s="118">
        <v>0.25597580124616615</v>
      </c>
      <c r="J1717" s="118">
        <v>0.98477179673800297</v>
      </c>
      <c r="K1717" s="51">
        <v>0.63942521355454973</v>
      </c>
      <c r="M1717" s="44">
        <v>715</v>
      </c>
      <c r="N1717" s="118" cm="1">
        <f t="array" ref="N1717:W1717">(TRANSPOSE(MMULT(幕後結果!$AB$37:$AK$46, TRANSPOSE(N716:W716))))</f>
        <v>-0.40765292985175511</v>
      </c>
      <c r="O1717" s="118">
        <v>1.5077676369337694</v>
      </c>
      <c r="P1717" s="118">
        <v>-0.70825920567211298</v>
      </c>
      <c r="Q1717" s="118">
        <v>-1.0123012354267407</v>
      </c>
      <c r="R1717" s="118">
        <v>-0.67160722311781929</v>
      </c>
      <c r="S1717" s="118">
        <v>9.9691657787477184E-2</v>
      </c>
      <c r="T1717" s="118">
        <v>-5.98751566850525E-3</v>
      </c>
      <c r="U1717" s="118">
        <v>1.1771410237495323</v>
      </c>
      <c r="V1717" s="118">
        <v>0.33543945051223767</v>
      </c>
      <c r="W1717" s="43">
        <v>-0.21955886359645813</v>
      </c>
    </row>
    <row r="1718" spans="1:23" ht="19">
      <c r="A1718" s="88">
        <v>716</v>
      </c>
      <c r="B1718" s="118">
        <v>0.49369512155565931</v>
      </c>
      <c r="C1718" s="118">
        <v>0.55152459848638924</v>
      </c>
      <c r="D1718" s="118">
        <v>0.20198812693740753</v>
      </c>
      <c r="E1718" s="118">
        <v>0.76709680268109293</v>
      </c>
      <c r="F1718" s="118">
        <v>3.4287614906149066E-2</v>
      </c>
      <c r="G1718" s="118">
        <v>0.20757278840998827</v>
      </c>
      <c r="H1718" s="118">
        <v>0.98132477895814363</v>
      </c>
      <c r="I1718" s="118">
        <v>0.34386851985114308</v>
      </c>
      <c r="J1718" s="118">
        <v>0.63758730814817932</v>
      </c>
      <c r="K1718" s="51">
        <v>0.94871290570626354</v>
      </c>
      <c r="M1718" s="44">
        <v>716</v>
      </c>
      <c r="N1718" s="118" cm="1">
        <f t="array" ref="N1718:W1718">(TRANSPOSE(MMULT(幕後結果!$AB$37:$AK$46, TRANSPOSE(N717:W717))))</f>
        <v>0.83656190431793254</v>
      </c>
      <c r="O1718" s="118">
        <v>0.4078275038370594</v>
      </c>
      <c r="P1718" s="118">
        <v>0.72066735179314712</v>
      </c>
      <c r="Q1718" s="118">
        <v>1.0814726544650228</v>
      </c>
      <c r="R1718" s="118">
        <v>0.98366779861544362</v>
      </c>
      <c r="S1718" s="118">
        <v>0.10711252179057884</v>
      </c>
      <c r="T1718" s="118">
        <v>0.73172988692048202</v>
      </c>
      <c r="U1718" s="118">
        <v>0.46102563237869609</v>
      </c>
      <c r="V1718" s="118">
        <v>0.20915997569959277</v>
      </c>
      <c r="W1718" s="43">
        <v>-0.34150759542092407</v>
      </c>
    </row>
    <row r="1719" spans="1:23" ht="19">
      <c r="A1719" s="88">
        <v>717</v>
      </c>
      <c r="B1719" s="118">
        <v>0.80150063741655098</v>
      </c>
      <c r="C1719" s="118">
        <v>0.24320979030936907</v>
      </c>
      <c r="D1719" s="118">
        <v>0.95212529645240385</v>
      </c>
      <c r="E1719" s="118">
        <v>0.99966723529713075</v>
      </c>
      <c r="F1719" s="118">
        <v>0.2331305894678386</v>
      </c>
      <c r="G1719" s="118">
        <v>0.12028486697910101</v>
      </c>
      <c r="H1719" s="118">
        <v>0.96014248686624248</v>
      </c>
      <c r="I1719" s="118">
        <v>0.82374281366178126</v>
      </c>
      <c r="J1719" s="118">
        <v>0.17096745345769504</v>
      </c>
      <c r="K1719" s="51">
        <v>0.80225014195112143</v>
      </c>
      <c r="M1719" s="44">
        <v>717</v>
      </c>
      <c r="N1719" s="118" cm="1">
        <f t="array" ref="N1719:W1719">(TRANSPOSE(MMULT(幕後結果!$AB$37:$AK$46, TRANSPOSE(N718:W718))))</f>
        <v>-0.60088674834474387</v>
      </c>
      <c r="O1719" s="118">
        <v>0.867965545559368</v>
      </c>
      <c r="P1719" s="118">
        <v>-0.99704842263229665</v>
      </c>
      <c r="Q1719" s="118">
        <v>-0.72421981622726772</v>
      </c>
      <c r="R1719" s="118">
        <v>0.3097558272876576</v>
      </c>
      <c r="S1719" s="118">
        <v>-0.27223286443907679</v>
      </c>
      <c r="T1719" s="118">
        <v>-0.37889405138864413</v>
      </c>
      <c r="U1719" s="118">
        <v>-0.53208944159319649</v>
      </c>
      <c r="V1719" s="118">
        <v>-1.4395499613760128</v>
      </c>
      <c r="W1719" s="43">
        <v>8.2795004023290097E-2</v>
      </c>
    </row>
    <row r="1720" spans="1:23" ht="19">
      <c r="A1720" s="88">
        <v>718</v>
      </c>
      <c r="B1720" s="118">
        <v>3.6158193697214625E-2</v>
      </c>
      <c r="C1720" s="118">
        <v>0.21375767937799894</v>
      </c>
      <c r="D1720" s="118">
        <v>0.27419466111920832</v>
      </c>
      <c r="E1720" s="118">
        <v>0.73138740212670106</v>
      </c>
      <c r="F1720" s="118">
        <v>0.50858490292974001</v>
      </c>
      <c r="G1720" s="118">
        <v>0.68301126731409001</v>
      </c>
      <c r="H1720" s="118">
        <v>0.26988889078433531</v>
      </c>
      <c r="I1720" s="118">
        <v>0.97621011514677947</v>
      </c>
      <c r="J1720" s="118">
        <v>0.29384289527710528</v>
      </c>
      <c r="K1720" s="51">
        <v>0.87151723431037453</v>
      </c>
      <c r="M1720" s="44">
        <v>718</v>
      </c>
      <c r="N1720" s="118" cm="1">
        <f t="array" ref="N1720:W1720">(TRANSPOSE(MMULT(幕後結果!$AB$37:$AK$46, TRANSPOSE(N719:W719))))</f>
        <v>-0.13431291225299311</v>
      </c>
      <c r="O1720" s="118">
        <v>0.5083828295607018</v>
      </c>
      <c r="P1720" s="118">
        <v>-1.4319989503432846</v>
      </c>
      <c r="Q1720" s="118">
        <v>0.28685423839289159</v>
      </c>
      <c r="R1720" s="118">
        <v>-1.7914453316766565</v>
      </c>
      <c r="S1720" s="118">
        <v>0.49401429577573996</v>
      </c>
      <c r="T1720" s="118">
        <v>1.5168716756980216</v>
      </c>
      <c r="U1720" s="118">
        <v>0.4104808090256491</v>
      </c>
      <c r="V1720" s="118">
        <v>-0.48857055747102779</v>
      </c>
      <c r="W1720" s="43">
        <v>-0.97438837285445679</v>
      </c>
    </row>
    <row r="1721" spans="1:23" ht="19">
      <c r="A1721" s="88">
        <v>719</v>
      </c>
      <c r="B1721" s="118">
        <v>0.93504067703855953</v>
      </c>
      <c r="C1721" s="118">
        <v>0.13591355390631565</v>
      </c>
      <c r="D1721" s="118">
        <v>0.51434848223746021</v>
      </c>
      <c r="E1721" s="118">
        <v>6.4192832592951721E-2</v>
      </c>
      <c r="F1721" s="118">
        <v>0.86418103732123974</v>
      </c>
      <c r="G1721" s="118">
        <v>0.74828892871526098</v>
      </c>
      <c r="H1721" s="118">
        <v>0.61620687627250192</v>
      </c>
      <c r="I1721" s="118">
        <v>0.36629479950768751</v>
      </c>
      <c r="J1721" s="118">
        <v>0.44500839202144604</v>
      </c>
      <c r="K1721" s="51">
        <v>3.2930656090524257E-2</v>
      </c>
      <c r="M1721" s="44">
        <v>719</v>
      </c>
      <c r="N1721" s="118" cm="1">
        <f t="array" ref="N1721:W1721">(TRANSPOSE(MMULT(幕後結果!$AB$37:$AK$46, TRANSPOSE(N720:W720))))</f>
        <v>1.5352988018145977</v>
      </c>
      <c r="O1721" s="118">
        <v>-0.30848049024822849</v>
      </c>
      <c r="P1721" s="118">
        <v>-1.2042744733069788</v>
      </c>
      <c r="Q1721" s="118">
        <v>-0.45714830426105318</v>
      </c>
      <c r="R1721" s="118">
        <v>-0.89298881522510531</v>
      </c>
      <c r="S1721" s="118">
        <v>-0.27109118779217428</v>
      </c>
      <c r="T1721" s="118">
        <v>-0.40523978486568352</v>
      </c>
      <c r="U1721" s="118">
        <v>-0.23613240715085559</v>
      </c>
      <c r="V1721" s="118">
        <v>-0.34643138257532968</v>
      </c>
      <c r="W1721" s="43">
        <v>-0.18407809907279904</v>
      </c>
    </row>
    <row r="1722" spans="1:23" ht="19">
      <c r="A1722" s="88">
        <v>720</v>
      </c>
      <c r="B1722" s="118">
        <v>0.34590856897873512</v>
      </c>
      <c r="C1722" s="118">
        <v>0.79578803935015241</v>
      </c>
      <c r="D1722" s="118">
        <v>0.27989277950017932</v>
      </c>
      <c r="E1722" s="118">
        <v>0.70338808278270859</v>
      </c>
      <c r="F1722" s="118">
        <v>0.52984759397170245</v>
      </c>
      <c r="G1722" s="118">
        <v>0.38964058109676358</v>
      </c>
      <c r="H1722" s="118">
        <v>1.9232228331854229E-2</v>
      </c>
      <c r="I1722" s="118">
        <v>0.46754954702230478</v>
      </c>
      <c r="J1722" s="118">
        <v>0.37452855953804454</v>
      </c>
      <c r="K1722" s="51">
        <v>0.74052779496650767</v>
      </c>
      <c r="M1722" s="44">
        <v>720</v>
      </c>
      <c r="N1722" s="118" cm="1">
        <f t="array" ref="N1722:W1722">(TRANSPOSE(MMULT(幕後結果!$AB$37:$AK$46, TRANSPOSE(N721:W721))))</f>
        <v>0.36236995203639794</v>
      </c>
      <c r="O1722" s="118">
        <v>0.29566693223255058</v>
      </c>
      <c r="P1722" s="118">
        <v>-0.13301298618785973</v>
      </c>
      <c r="Q1722" s="118">
        <v>-0.39753752643121798</v>
      </c>
      <c r="R1722" s="118">
        <v>0.54888592175082418</v>
      </c>
      <c r="S1722" s="118">
        <v>-4.2742520091075584E-2</v>
      </c>
      <c r="T1722" s="118">
        <v>1.3255349693061615</v>
      </c>
      <c r="U1722" s="118">
        <v>0.8713489425470986</v>
      </c>
      <c r="V1722" s="118">
        <v>0.88930210452557623</v>
      </c>
      <c r="W1722" s="43">
        <v>-6.7070952937541728E-2</v>
      </c>
    </row>
    <row r="1723" spans="1:23" ht="19">
      <c r="A1723" s="88">
        <v>721</v>
      </c>
      <c r="B1723" s="118">
        <v>0.20475127879904087</v>
      </c>
      <c r="C1723" s="118">
        <v>0.95756659541197742</v>
      </c>
      <c r="D1723" s="118">
        <v>0.375761444324195</v>
      </c>
      <c r="E1723" s="118">
        <v>0.553048151905293</v>
      </c>
      <c r="F1723" s="118">
        <v>0.48490742538756715</v>
      </c>
      <c r="G1723" s="118">
        <v>0.68336525998357533</v>
      </c>
      <c r="H1723" s="118">
        <v>0.84091462561142527</v>
      </c>
      <c r="I1723" s="118">
        <v>0.74180899377875575</v>
      </c>
      <c r="J1723" s="118">
        <v>0.8510096604337416</v>
      </c>
      <c r="K1723" s="51">
        <v>0.72388487203395147</v>
      </c>
      <c r="M1723" s="44">
        <v>721</v>
      </c>
      <c r="N1723" s="118" cm="1">
        <f t="array" ref="N1723:W1723">(TRANSPOSE(MMULT(幕後結果!$AB$37:$AK$46, TRANSPOSE(N722:W722))))</f>
        <v>1.3887918016751741E-3</v>
      </c>
      <c r="O1723" s="118">
        <v>0.62530636114603555</v>
      </c>
      <c r="P1723" s="118">
        <v>7.9327112297765984E-2</v>
      </c>
      <c r="Q1723" s="118">
        <v>1.900477192004576</v>
      </c>
      <c r="R1723" s="118">
        <v>1.2716265664696982</v>
      </c>
      <c r="S1723" s="118">
        <v>0.95749634259111749</v>
      </c>
      <c r="T1723" s="118">
        <v>2.0989614928608864</v>
      </c>
      <c r="U1723" s="118">
        <v>0.27811844142154951</v>
      </c>
      <c r="V1723" s="118">
        <v>1.8725498864195256</v>
      </c>
      <c r="W1723" s="43">
        <v>0.28051275458835845</v>
      </c>
    </row>
    <row r="1724" spans="1:23" ht="19">
      <c r="A1724" s="88">
        <v>722</v>
      </c>
      <c r="B1724" s="118">
        <v>0.11990352114401293</v>
      </c>
      <c r="C1724" s="118">
        <v>0.33230284692452772</v>
      </c>
      <c r="D1724" s="118">
        <v>0.48359388020157623</v>
      </c>
      <c r="E1724" s="118">
        <v>0.37267365393969021</v>
      </c>
      <c r="F1724" s="118">
        <v>0.5980888598720755</v>
      </c>
      <c r="G1724" s="118">
        <v>0.7956839532572213</v>
      </c>
      <c r="H1724" s="118">
        <v>0.80968859869512277</v>
      </c>
      <c r="I1724" s="118">
        <v>0.58365865411690998</v>
      </c>
      <c r="J1724" s="118">
        <v>0.81679713304390011</v>
      </c>
      <c r="K1724" s="51">
        <v>0.19157590330732566</v>
      </c>
      <c r="M1724" s="44">
        <v>722</v>
      </c>
      <c r="N1724" s="118" cm="1">
        <f t="array" ref="N1724:W1724">(TRANSPOSE(MMULT(幕後結果!$AB$37:$AK$46, TRANSPOSE(N723:W723))))</f>
        <v>-1.7935845944752764</v>
      </c>
      <c r="O1724" s="118">
        <v>1.4025382313691583</v>
      </c>
      <c r="P1724" s="118">
        <v>1.1604948489009901</v>
      </c>
      <c r="Q1724" s="118">
        <v>-0.82210061611453411</v>
      </c>
      <c r="R1724" s="118">
        <v>0.82812576241615921</v>
      </c>
      <c r="S1724" s="118">
        <v>-1.1836924490229546</v>
      </c>
      <c r="T1724" s="118">
        <v>1.2688409363323394</v>
      </c>
      <c r="U1724" s="118">
        <v>0.3469482499413028</v>
      </c>
      <c r="V1724" s="118">
        <v>1.8392420477371871</v>
      </c>
      <c r="W1724" s="43">
        <v>0.45263330983071881</v>
      </c>
    </row>
    <row r="1725" spans="1:23" ht="19">
      <c r="A1725" s="88">
        <v>723</v>
      </c>
      <c r="B1725" s="118">
        <v>0.74977914116908706</v>
      </c>
      <c r="C1725" s="118">
        <v>0.56751803717113658</v>
      </c>
      <c r="D1725" s="118">
        <v>0.8615618329622261</v>
      </c>
      <c r="E1725" s="118">
        <v>5.726324811182959E-3</v>
      </c>
      <c r="F1725" s="118">
        <v>0.65565092479736253</v>
      </c>
      <c r="G1725" s="118">
        <v>8.4969654766538172E-2</v>
      </c>
      <c r="H1725" s="118">
        <v>0.65484624045991779</v>
      </c>
      <c r="I1725" s="118">
        <v>0.16351982613555771</v>
      </c>
      <c r="J1725" s="118">
        <v>0.22544887612922504</v>
      </c>
      <c r="K1725" s="51">
        <v>0.64819205463822227</v>
      </c>
      <c r="M1725" s="44">
        <v>723</v>
      </c>
      <c r="N1725" s="118" cm="1">
        <f t="array" ref="N1725:W1725">(TRANSPOSE(MMULT(幕後結果!$AB$37:$AK$46, TRANSPOSE(N724:W724))))</f>
        <v>-0.27529674881587485</v>
      </c>
      <c r="O1725" s="118">
        <v>0.34871648853665582</v>
      </c>
      <c r="P1725" s="118">
        <v>-0.44857431830321332</v>
      </c>
      <c r="Q1725" s="118">
        <v>-0.93557666000494766</v>
      </c>
      <c r="R1725" s="118">
        <v>-0.84107071763059038</v>
      </c>
      <c r="S1725" s="118">
        <v>1.6073418591655957</v>
      </c>
      <c r="T1725" s="118">
        <v>0.84775101453034085</v>
      </c>
      <c r="U1725" s="118">
        <v>0.78798445249292048</v>
      </c>
      <c r="V1725" s="118">
        <v>-1.0708114542647209</v>
      </c>
      <c r="W1725" s="43">
        <v>0.50492717751680161</v>
      </c>
    </row>
    <row r="1726" spans="1:23" ht="19">
      <c r="A1726" s="88">
        <v>724</v>
      </c>
      <c r="B1726" s="118">
        <v>0.90808928544885892</v>
      </c>
      <c r="C1726" s="118">
        <v>0.62560997725662904</v>
      </c>
      <c r="D1726" s="118">
        <v>0.60581185089980338</v>
      </c>
      <c r="E1726" s="118">
        <v>0.3426510379753791</v>
      </c>
      <c r="F1726" s="118">
        <v>0.65819199115174087</v>
      </c>
      <c r="G1726" s="118">
        <v>0.73623921643833845</v>
      </c>
      <c r="H1726" s="118">
        <v>0.3129216495652678</v>
      </c>
      <c r="I1726" s="118">
        <v>0.77832720584709159</v>
      </c>
      <c r="J1726" s="118">
        <v>0.56184962305289621</v>
      </c>
      <c r="K1726" s="51">
        <v>0.16170056419847767</v>
      </c>
      <c r="M1726" s="44">
        <v>724</v>
      </c>
      <c r="N1726" s="118" cm="1">
        <f t="array" ref="N1726:W1726">(TRANSPOSE(MMULT(幕後結果!$AB$37:$AK$46, TRANSPOSE(N725:W725))))</f>
        <v>-0.43382763314741785</v>
      </c>
      <c r="O1726" s="118">
        <v>3.5361314206194878E-2</v>
      </c>
      <c r="P1726" s="118">
        <v>-5.3627473834945809E-2</v>
      </c>
      <c r="Q1726" s="118">
        <v>0.77835755454390632</v>
      </c>
      <c r="R1726" s="118">
        <v>-0.26733787821353661</v>
      </c>
      <c r="S1726" s="118">
        <v>0.36234327615120809</v>
      </c>
      <c r="T1726" s="118">
        <v>0.57528243133266632</v>
      </c>
      <c r="U1726" s="118">
        <v>1.053040129963184</v>
      </c>
      <c r="V1726" s="118">
        <v>0.84750125488195516</v>
      </c>
      <c r="W1726" s="43">
        <v>0.62996787152098788</v>
      </c>
    </row>
    <row r="1727" spans="1:23" ht="19">
      <c r="A1727" s="88">
        <v>725</v>
      </c>
      <c r="B1727" s="118">
        <v>0.15949560029909726</v>
      </c>
      <c r="C1727" s="118">
        <v>0.83681607932583324</v>
      </c>
      <c r="D1727" s="118">
        <v>0.26432644547403528</v>
      </c>
      <c r="E1727" s="118">
        <v>0.63733976350735455</v>
      </c>
      <c r="F1727" s="118">
        <v>0.78187350714104409</v>
      </c>
      <c r="G1727" s="118">
        <v>0.59887036169572294</v>
      </c>
      <c r="H1727" s="118">
        <v>4.5228060385543722E-2</v>
      </c>
      <c r="I1727" s="118">
        <v>0.25783291100006189</v>
      </c>
      <c r="J1727" s="118">
        <v>0.75628893558041121</v>
      </c>
      <c r="K1727" s="51">
        <v>0.825660948908709</v>
      </c>
      <c r="M1727" s="44">
        <v>725</v>
      </c>
      <c r="N1727" s="118" cm="1">
        <f t="array" ref="N1727:W1727">(TRANSPOSE(MMULT(幕後結果!$AB$37:$AK$46, TRANSPOSE(N726:W726))))</f>
        <v>0.92175911235242169</v>
      </c>
      <c r="O1727" s="118">
        <v>-0.11016121000914503</v>
      </c>
      <c r="P1727" s="118">
        <v>0.60484213345290583</v>
      </c>
      <c r="Q1727" s="118">
        <v>-0.38002662412592297</v>
      </c>
      <c r="R1727" s="118">
        <v>1.3177265012573272</v>
      </c>
      <c r="S1727" s="118">
        <v>0.8095475139359305</v>
      </c>
      <c r="T1727" s="118">
        <v>1.767477367295075</v>
      </c>
      <c r="U1727" s="118">
        <v>-0.90191574419579867</v>
      </c>
      <c r="V1727" s="118">
        <v>1.4510727563389203</v>
      </c>
      <c r="W1727" s="43">
        <v>2.3111572977770565</v>
      </c>
    </row>
    <row r="1728" spans="1:23" ht="19">
      <c r="A1728" s="88">
        <v>726</v>
      </c>
      <c r="B1728" s="118">
        <v>0.60507990428172498</v>
      </c>
      <c r="C1728" s="118">
        <v>0.88755209647737976</v>
      </c>
      <c r="D1728" s="118">
        <v>0.14371423963950525</v>
      </c>
      <c r="E1728" s="118">
        <v>0.92390845791309006</v>
      </c>
      <c r="F1728" s="118">
        <v>0.12370588204933863</v>
      </c>
      <c r="G1728" s="118">
        <v>0.26154645109467478</v>
      </c>
      <c r="H1728" s="118">
        <v>0.64410339959811114</v>
      </c>
      <c r="I1728" s="118">
        <v>0.99291650542528753</v>
      </c>
      <c r="J1728" s="118">
        <v>0.21958509011406058</v>
      </c>
      <c r="K1728" s="51">
        <v>0.65427739475847035</v>
      </c>
      <c r="M1728" s="44">
        <v>726</v>
      </c>
      <c r="N1728" s="118" cm="1">
        <f t="array" ref="N1728:W1728">(TRANSPOSE(MMULT(幕後結果!$AB$37:$AK$46, TRANSPOSE(N727:W727))))</f>
        <v>-1.1853778400241954</v>
      </c>
      <c r="O1728" s="118">
        <v>1.1369861516872546</v>
      </c>
      <c r="P1728" s="118">
        <v>-1.3924982159381396</v>
      </c>
      <c r="Q1728" s="118">
        <v>0.44828114965771809</v>
      </c>
      <c r="R1728" s="118">
        <v>-3.5259761655926032</v>
      </c>
      <c r="S1728" s="118">
        <v>1.015562644143214</v>
      </c>
      <c r="T1728" s="118">
        <v>-0.4852270881035069</v>
      </c>
      <c r="U1728" s="118">
        <v>-0.71994479612582629</v>
      </c>
      <c r="V1728" s="118">
        <v>-1.0189440566696399</v>
      </c>
      <c r="W1728" s="43">
        <v>-1.4658616130078743</v>
      </c>
    </row>
    <row r="1729" spans="1:23" ht="19">
      <c r="A1729" s="88">
        <v>727</v>
      </c>
      <c r="B1729" s="118">
        <v>4.1622031949800631E-2</v>
      </c>
      <c r="C1729" s="118">
        <v>0.14909859698255024</v>
      </c>
      <c r="D1729" s="118">
        <v>0.6639565387202262</v>
      </c>
      <c r="E1729" s="118">
        <v>0.21703600179022864</v>
      </c>
      <c r="F1729" s="118">
        <v>8.0534270466743774E-2</v>
      </c>
      <c r="G1729" s="118">
        <v>0.80451375504300437</v>
      </c>
      <c r="H1729" s="118">
        <v>0.78954725166483275</v>
      </c>
      <c r="I1729" s="118">
        <v>0.56102088435736652</v>
      </c>
      <c r="J1729" s="118">
        <v>0.9685229734951033</v>
      </c>
      <c r="K1729" s="51">
        <v>0.92134907409940081</v>
      </c>
      <c r="M1729" s="44">
        <v>727</v>
      </c>
      <c r="N1729" s="118" cm="1">
        <f t="array" ref="N1729:W1729">(TRANSPOSE(MMULT(幕後結果!$AB$37:$AK$46, TRANSPOSE(N728:W728))))</f>
        <v>1.4338856178596706</v>
      </c>
      <c r="O1729" s="118">
        <v>-0.3983704558277319</v>
      </c>
      <c r="P1729" s="118">
        <v>2.1684793107215325</v>
      </c>
      <c r="Q1729" s="118">
        <v>0.71665959768541165</v>
      </c>
      <c r="R1729" s="118">
        <v>1.2201361564022601</v>
      </c>
      <c r="S1729" s="118">
        <v>1.6010495026901295</v>
      </c>
      <c r="T1729" s="118">
        <v>-0.17292782125409722</v>
      </c>
      <c r="U1729" s="118">
        <v>-0.28672306688939109</v>
      </c>
      <c r="V1729" s="118">
        <v>0.30380599755984522</v>
      </c>
      <c r="W1729" s="43">
        <v>1.2904278288177111</v>
      </c>
    </row>
    <row r="1730" spans="1:23" ht="19">
      <c r="A1730" s="88">
        <v>728</v>
      </c>
      <c r="B1730" s="118">
        <v>0.3466721964915811</v>
      </c>
      <c r="C1730" s="118">
        <v>0.36965039567730229</v>
      </c>
      <c r="D1730" s="118">
        <v>0.38326976419473513</v>
      </c>
      <c r="E1730" s="118">
        <v>0.11308414211367723</v>
      </c>
      <c r="F1730" s="118">
        <v>0.57584104404740422</v>
      </c>
      <c r="G1730" s="118">
        <v>0.31774854630370752</v>
      </c>
      <c r="H1730" s="118">
        <v>0.49530124861046154</v>
      </c>
      <c r="I1730" s="118">
        <v>0.65214881559105198</v>
      </c>
      <c r="J1730" s="118">
        <v>0.89562936139102822</v>
      </c>
      <c r="K1730" s="51">
        <v>0.29215654787395207</v>
      </c>
      <c r="M1730" s="44">
        <v>728</v>
      </c>
      <c r="N1730" s="118" cm="1">
        <f t="array" ref="N1730:W1730">(TRANSPOSE(MMULT(幕後結果!$AB$37:$AK$46, TRANSPOSE(N729:W729))))</f>
        <v>1.1577054882681654</v>
      </c>
      <c r="O1730" s="118">
        <v>-0.70872721020329199</v>
      </c>
      <c r="P1730" s="118">
        <v>0.11128418897155323</v>
      </c>
      <c r="Q1730" s="118">
        <v>0.71912388592076293</v>
      </c>
      <c r="R1730" s="118">
        <v>-0.72294741190727874</v>
      </c>
      <c r="S1730" s="118">
        <v>0.5068589479856187</v>
      </c>
      <c r="T1730" s="118">
        <v>-1.0366982769574193</v>
      </c>
      <c r="U1730" s="118">
        <v>-0.28328420828357581</v>
      </c>
      <c r="V1730" s="118">
        <v>-0.76351752501785608</v>
      </c>
      <c r="W1730" s="43">
        <v>-0.22268701415138004</v>
      </c>
    </row>
    <row r="1731" spans="1:23" ht="19">
      <c r="A1731" s="88">
        <v>729</v>
      </c>
      <c r="B1731" s="118">
        <v>0.75947830638541314</v>
      </c>
      <c r="C1731" s="118">
        <v>0.13489391607544432</v>
      </c>
      <c r="D1731" s="118">
        <v>0.39782065823801616</v>
      </c>
      <c r="E1731" s="118">
        <v>0.11989195743949366</v>
      </c>
      <c r="F1731" s="118">
        <v>0.79305280315579618</v>
      </c>
      <c r="G1731" s="118">
        <v>0.58586356575842835</v>
      </c>
      <c r="H1731" s="118">
        <v>0.51597707155790529</v>
      </c>
      <c r="I1731" s="118">
        <v>0.48648528913289457</v>
      </c>
      <c r="J1731" s="118">
        <v>0.48440276010785954</v>
      </c>
      <c r="K1731" s="51">
        <v>0.33930205088193555</v>
      </c>
      <c r="M1731" s="44">
        <v>729</v>
      </c>
      <c r="N1731" s="118" cm="1">
        <f t="array" ref="N1731:W1731">(TRANSPOSE(MMULT(幕後結果!$AB$37:$AK$46, TRANSPOSE(N730:W730))))</f>
        <v>-2.1969190195968009</v>
      </c>
      <c r="O1731" s="118">
        <v>1.9613492179760237</v>
      </c>
      <c r="P1731" s="118">
        <v>-0.62970952707792327</v>
      </c>
      <c r="Q1731" s="118">
        <v>-1.4994623070201683</v>
      </c>
      <c r="R1731" s="118">
        <v>-2.7396380148549926</v>
      </c>
      <c r="S1731" s="118">
        <v>0.11817026688256438</v>
      </c>
      <c r="T1731" s="118">
        <v>-2.923014440345556E-2</v>
      </c>
      <c r="U1731" s="118">
        <v>-0.38482756091356457</v>
      </c>
      <c r="V1731" s="118">
        <v>0.33465996926886654</v>
      </c>
      <c r="W1731" s="43">
        <v>-3.6445994425029413</v>
      </c>
    </row>
    <row r="1732" spans="1:23" ht="19">
      <c r="A1732" s="88">
        <v>730</v>
      </c>
      <c r="B1732" s="118">
        <v>0.85785383109152225</v>
      </c>
      <c r="C1732" s="118">
        <v>2.0392268294190607E-2</v>
      </c>
      <c r="D1732" s="118">
        <v>0.12999465081804362</v>
      </c>
      <c r="E1732" s="118">
        <v>0.16959492924997277</v>
      </c>
      <c r="F1732" s="118">
        <v>0.73274562010831867</v>
      </c>
      <c r="G1732" s="118">
        <v>0.54432640802022636</v>
      </c>
      <c r="H1732" s="118">
        <v>0.17990153567548162</v>
      </c>
      <c r="I1732" s="118">
        <v>0.8483468183073628</v>
      </c>
      <c r="J1732" s="118">
        <v>0.55432153607200352</v>
      </c>
      <c r="K1732" s="51">
        <v>0.72842715076216535</v>
      </c>
      <c r="M1732" s="44">
        <v>730</v>
      </c>
      <c r="N1732" s="118" cm="1">
        <f t="array" ref="N1732:W1732">(TRANSPOSE(MMULT(幕後結果!$AB$37:$AK$46, TRANSPOSE(N731:W731))))</f>
        <v>-0.18493260558253818</v>
      </c>
      <c r="O1732" s="118">
        <v>0.16936443208961821</v>
      </c>
      <c r="P1732" s="118">
        <v>0.66013325810902301</v>
      </c>
      <c r="Q1732" s="118">
        <v>0.8737561139164165</v>
      </c>
      <c r="R1732" s="118">
        <v>-0.46585626845440575</v>
      </c>
      <c r="S1732" s="118">
        <v>0.10493287509790405</v>
      </c>
      <c r="T1732" s="118">
        <v>0.83591959070473565</v>
      </c>
      <c r="U1732" s="118">
        <v>-0.53644263517663382</v>
      </c>
      <c r="V1732" s="118">
        <v>-0.36210525867958965</v>
      </c>
      <c r="W1732" s="43">
        <v>-0.75907311246128251</v>
      </c>
    </row>
    <row r="1733" spans="1:23" ht="19">
      <c r="A1733" s="88">
        <v>731</v>
      </c>
      <c r="B1733" s="118">
        <v>0.22643408266318521</v>
      </c>
      <c r="C1733" s="118">
        <v>0.15762189026750439</v>
      </c>
      <c r="D1733" s="118">
        <v>0.41826908310430189</v>
      </c>
      <c r="E1733" s="118">
        <v>0.79460079347282364</v>
      </c>
      <c r="F1733" s="118">
        <v>0.12696283639271733</v>
      </c>
      <c r="G1733" s="118">
        <v>0.27237045015065853</v>
      </c>
      <c r="H1733" s="118">
        <v>7.9073806491051668E-2</v>
      </c>
      <c r="I1733" s="118">
        <v>0.83403438501453153</v>
      </c>
      <c r="J1733" s="118">
        <v>0.1320679482331284</v>
      </c>
      <c r="K1733" s="51">
        <v>0.96200191021305703</v>
      </c>
      <c r="M1733" s="44">
        <v>731</v>
      </c>
      <c r="N1733" s="118" cm="1">
        <f t="array" ref="N1733:W1733">(TRANSPOSE(MMULT(幕後結果!$AB$37:$AK$46, TRANSPOSE(N732:W732))))</f>
        <v>0.94752603716598049</v>
      </c>
      <c r="O1733" s="118">
        <v>1.2077695027035344</v>
      </c>
      <c r="P1733" s="118">
        <v>-0.70083142130165665</v>
      </c>
      <c r="Q1733" s="118">
        <v>1.6705178437907422</v>
      </c>
      <c r="R1733" s="118">
        <v>-0.17938556840884334</v>
      </c>
      <c r="S1733" s="118">
        <v>2.4451249010537328</v>
      </c>
      <c r="T1733" s="118">
        <v>0.61340682827586446</v>
      </c>
      <c r="U1733" s="118">
        <v>0.65374945754192404</v>
      </c>
      <c r="V1733" s="118">
        <v>-0.57294370286236163</v>
      </c>
      <c r="W1733" s="43">
        <v>0.24050889942657266</v>
      </c>
    </row>
    <row r="1734" spans="1:23" ht="19">
      <c r="A1734" s="88">
        <v>732</v>
      </c>
      <c r="B1734" s="118">
        <v>0.66813700941344134</v>
      </c>
      <c r="C1734" s="118">
        <v>0.48600537566193625</v>
      </c>
      <c r="D1734" s="118">
        <v>0.92631606624812091</v>
      </c>
      <c r="E1734" s="118">
        <v>0.58342876473636607</v>
      </c>
      <c r="F1734" s="118">
        <v>6.4993193808787986E-2</v>
      </c>
      <c r="G1734" s="118">
        <v>0.64244024455886639</v>
      </c>
      <c r="H1734" s="118">
        <v>0.25661700368693952</v>
      </c>
      <c r="I1734" s="118">
        <v>0.3541745029687311</v>
      </c>
      <c r="J1734" s="118">
        <v>0.18012754899578942</v>
      </c>
      <c r="K1734" s="51">
        <v>0.99246906812114633</v>
      </c>
      <c r="M1734" s="44">
        <v>732</v>
      </c>
      <c r="N1734" s="118" cm="1">
        <f t="array" ref="N1734:W1734">(TRANSPOSE(MMULT(幕後結果!$AB$37:$AK$46, TRANSPOSE(N733:W733))))</f>
        <v>9.7692225233966326E-3</v>
      </c>
      <c r="O1734" s="118">
        <v>-0.59796005328258672</v>
      </c>
      <c r="P1734" s="118">
        <v>0.40105220009035081</v>
      </c>
      <c r="Q1734" s="118">
        <v>0.64873514326169746</v>
      </c>
      <c r="R1734" s="118">
        <v>1.7675933889161235</v>
      </c>
      <c r="S1734" s="118">
        <v>-0.25245468745206906</v>
      </c>
      <c r="T1734" s="118">
        <v>-0.16916204254225173</v>
      </c>
      <c r="U1734" s="118">
        <v>0.74647445329213036</v>
      </c>
      <c r="V1734" s="118">
        <v>-0.6784680876529523</v>
      </c>
      <c r="W1734" s="43">
        <v>0.11997662049190207</v>
      </c>
    </row>
    <row r="1735" spans="1:23" ht="19">
      <c r="A1735" s="88">
        <v>733</v>
      </c>
      <c r="B1735" s="118">
        <v>0.69067308506206149</v>
      </c>
      <c r="C1735" s="118">
        <v>0.89382110678672588</v>
      </c>
      <c r="D1735" s="118">
        <v>0.19649683911006588</v>
      </c>
      <c r="E1735" s="118">
        <v>1.512188971169004E-2</v>
      </c>
      <c r="F1735" s="118">
        <v>0.57250616394383447</v>
      </c>
      <c r="G1735" s="118">
        <v>0.64358540371857687</v>
      </c>
      <c r="H1735" s="118">
        <v>0.40068305562081608</v>
      </c>
      <c r="I1735" s="118">
        <v>0.79479345560889758</v>
      </c>
      <c r="J1735" s="118">
        <v>0.87508751648489169</v>
      </c>
      <c r="K1735" s="51">
        <v>0.94761394820241285</v>
      </c>
      <c r="M1735" s="44">
        <v>733</v>
      </c>
      <c r="N1735" s="118" cm="1">
        <f t="array" ref="N1735:W1735">(TRANSPOSE(MMULT(幕後結果!$AB$37:$AK$46, TRANSPOSE(N734:W734))))</f>
        <v>-0.79546213159269019</v>
      </c>
      <c r="O1735" s="118">
        <v>-1.5398244612985208</v>
      </c>
      <c r="P1735" s="118">
        <v>5.603651491534134E-2</v>
      </c>
      <c r="Q1735" s="118">
        <v>1.2954325625421141</v>
      </c>
      <c r="R1735" s="118">
        <v>-0.73970181400425494</v>
      </c>
      <c r="S1735" s="118">
        <v>1.1830827911398063</v>
      </c>
      <c r="T1735" s="118">
        <v>-1.6958853722449265</v>
      </c>
      <c r="U1735" s="118">
        <v>-0.45533424715673471</v>
      </c>
      <c r="V1735" s="118">
        <v>-0.48781505557450427</v>
      </c>
      <c r="W1735" s="43">
        <v>-1.2687793548650829E-2</v>
      </c>
    </row>
    <row r="1736" spans="1:23" ht="19">
      <c r="A1736" s="88">
        <v>734</v>
      </c>
      <c r="B1736" s="118">
        <v>0.7033735951604656</v>
      </c>
      <c r="C1736" s="118">
        <v>0.84354357117822065</v>
      </c>
      <c r="D1736" s="118">
        <v>0.37846454274049246</v>
      </c>
      <c r="E1736" s="118">
        <v>0.35472693078479489</v>
      </c>
      <c r="F1736" s="118">
        <v>0.99770197061598043</v>
      </c>
      <c r="G1736" s="118">
        <v>0.28245740353151239</v>
      </c>
      <c r="H1736" s="118">
        <v>0.48819440696344962</v>
      </c>
      <c r="I1736" s="118">
        <v>0.33181550621993838</v>
      </c>
      <c r="J1736" s="118">
        <v>9.3092643966306676E-2</v>
      </c>
      <c r="K1736" s="51">
        <v>0.12163963817898837</v>
      </c>
      <c r="M1736" s="44">
        <v>734</v>
      </c>
      <c r="N1736" s="118" cm="1">
        <f t="array" ref="N1736:W1736">(TRANSPOSE(MMULT(幕後結果!$AB$37:$AK$46, TRANSPOSE(N735:W735))))</f>
        <v>1.1733776687171025</v>
      </c>
      <c r="O1736" s="118">
        <v>-9.2944693110754414E-2</v>
      </c>
      <c r="P1736" s="118">
        <v>1.3405238947766278</v>
      </c>
      <c r="Q1736" s="118">
        <v>4.0863890088244759E-2</v>
      </c>
      <c r="R1736" s="118">
        <v>1.6139880525214361</v>
      </c>
      <c r="S1736" s="118">
        <v>0.87641574237499209</v>
      </c>
      <c r="T1736" s="118">
        <v>9.7015916407305114E-2</v>
      </c>
      <c r="U1736" s="118">
        <v>1.0891774115480881</v>
      </c>
      <c r="V1736" s="118">
        <v>1.6630449469250961</v>
      </c>
      <c r="W1736" s="43">
        <v>1.5110713374676279</v>
      </c>
    </row>
    <row r="1737" spans="1:23" ht="19">
      <c r="A1737" s="88">
        <v>735</v>
      </c>
      <c r="B1737" s="118">
        <v>5.8850492787268394E-2</v>
      </c>
      <c r="C1737" s="118">
        <v>0.42968475308739706</v>
      </c>
      <c r="D1737" s="118">
        <v>0.11326147952032373</v>
      </c>
      <c r="E1737" s="118">
        <v>0.48561995088737775</v>
      </c>
      <c r="F1737" s="118">
        <v>0.76521722453539542</v>
      </c>
      <c r="G1737" s="118">
        <v>0.59765937971377392</v>
      </c>
      <c r="H1737" s="118">
        <v>0.72723618374223165</v>
      </c>
      <c r="I1737" s="118">
        <v>0.92000120242851624</v>
      </c>
      <c r="J1737" s="118">
        <v>0.33085286080834653</v>
      </c>
      <c r="K1737" s="51">
        <v>0.50610341453007623</v>
      </c>
      <c r="M1737" s="44">
        <v>735</v>
      </c>
      <c r="N1737" s="118" cm="1">
        <f t="array" ref="N1737:W1737">(TRANSPOSE(MMULT(幕後結果!$AB$37:$AK$46, TRANSPOSE(N736:W736))))</f>
        <v>0.45618642117773434</v>
      </c>
      <c r="O1737" s="118">
        <v>1.2098532557592223</v>
      </c>
      <c r="P1737" s="118">
        <v>0.34892532720919694</v>
      </c>
      <c r="Q1737" s="118">
        <v>-1.0173926802746864</v>
      </c>
      <c r="R1737" s="118">
        <v>-0.80227345442890763</v>
      </c>
      <c r="S1737" s="118">
        <v>-0.15518658097928065</v>
      </c>
      <c r="T1737" s="118">
        <v>-0.50033998481288688</v>
      </c>
      <c r="U1737" s="118">
        <v>0.3567572185254812</v>
      </c>
      <c r="V1737" s="118">
        <v>-0.43094572139878873</v>
      </c>
      <c r="W1737" s="43">
        <v>5.6831792269747328E-2</v>
      </c>
    </row>
    <row r="1738" spans="1:23" ht="19">
      <c r="A1738" s="88">
        <v>736</v>
      </c>
      <c r="B1738" s="118">
        <v>0.14984414982791705</v>
      </c>
      <c r="C1738" s="118">
        <v>0.47714998253728758</v>
      </c>
      <c r="D1738" s="118">
        <v>0.26613747623253836</v>
      </c>
      <c r="E1738" s="118">
        <v>0.65451953685270681</v>
      </c>
      <c r="F1738" s="118">
        <v>0.43257972165156588</v>
      </c>
      <c r="G1738" s="118">
        <v>0.52653921958087313</v>
      </c>
      <c r="H1738" s="118">
        <v>0.23534959280916512</v>
      </c>
      <c r="I1738" s="118">
        <v>0.39492785841663514</v>
      </c>
      <c r="J1738" s="118">
        <v>0.76536872824493618</v>
      </c>
      <c r="K1738" s="51">
        <v>0.42999206234009102</v>
      </c>
      <c r="M1738" s="44">
        <v>736</v>
      </c>
      <c r="N1738" s="118" cm="1">
        <f t="array" ref="N1738:W1738">(TRANSPOSE(MMULT(幕後結果!$AB$37:$AK$46, TRANSPOSE(N737:W737))))</f>
        <v>0.88485794222796021</v>
      </c>
      <c r="O1738" s="118">
        <v>0.46851688501990341</v>
      </c>
      <c r="P1738" s="118">
        <v>0.28932771717906675</v>
      </c>
      <c r="Q1738" s="118">
        <v>2.0741354063363198</v>
      </c>
      <c r="R1738" s="118">
        <v>0.36184014910171908</v>
      </c>
      <c r="S1738" s="118">
        <v>0.33172907860968615</v>
      </c>
      <c r="T1738" s="118">
        <v>-0.66640643807557531</v>
      </c>
      <c r="U1738" s="118">
        <v>-1.4416836268181661</v>
      </c>
      <c r="V1738" s="118">
        <v>-0.75621693430988968</v>
      </c>
      <c r="W1738" s="43">
        <v>-0.95423128485213216</v>
      </c>
    </row>
    <row r="1739" spans="1:23" ht="19">
      <c r="A1739" s="88">
        <v>737</v>
      </c>
      <c r="B1739" s="118">
        <v>0.24431751235744614</v>
      </c>
      <c r="C1739" s="118">
        <v>0.17977887177548024</v>
      </c>
      <c r="D1739" s="118">
        <v>0.2029924941672685</v>
      </c>
      <c r="E1739" s="118">
        <v>0.74876578763686696</v>
      </c>
      <c r="F1739" s="118">
        <v>0.24964641294371326</v>
      </c>
      <c r="G1739" s="118">
        <v>0.67259365102945279</v>
      </c>
      <c r="H1739" s="118">
        <v>4.0062713778929115E-2</v>
      </c>
      <c r="I1739" s="118">
        <v>0.24892906377934954</v>
      </c>
      <c r="J1739" s="118">
        <v>5.3189807681991885E-2</v>
      </c>
      <c r="K1739" s="51">
        <v>0.2348170452223084</v>
      </c>
      <c r="M1739" s="44">
        <v>737</v>
      </c>
      <c r="N1739" s="118" cm="1">
        <f t="array" ref="N1739:W1739">(TRANSPOSE(MMULT(幕後結果!$AB$37:$AK$46, TRANSPOSE(N738:W738))))</f>
        <v>0.91020724474382642</v>
      </c>
      <c r="O1739" s="118">
        <v>0.66635235258369507</v>
      </c>
      <c r="P1739" s="118">
        <v>-0.42577034332941366</v>
      </c>
      <c r="Q1739" s="118">
        <v>-0.37649410439287867</v>
      </c>
      <c r="R1739" s="118">
        <v>0.25904901691149124</v>
      </c>
      <c r="S1739" s="118">
        <v>0.44324567525878389</v>
      </c>
      <c r="T1739" s="118">
        <v>1.036612999507569</v>
      </c>
      <c r="U1739" s="118">
        <v>0.5941910372948418</v>
      </c>
      <c r="V1739" s="118">
        <v>-0.39021552168036</v>
      </c>
      <c r="W1739" s="43">
        <v>0.49579583541584188</v>
      </c>
    </row>
    <row r="1740" spans="1:23" ht="19">
      <c r="A1740" s="88">
        <v>738</v>
      </c>
      <c r="B1740" s="118">
        <v>0.62747560828510918</v>
      </c>
      <c r="C1740" s="118">
        <v>0.46647310623032556</v>
      </c>
      <c r="D1740" s="118">
        <v>8.3989142627971525E-3</v>
      </c>
      <c r="E1740" s="118">
        <v>0.36948186968327157</v>
      </c>
      <c r="F1740" s="118">
        <v>0.6682776539430253</v>
      </c>
      <c r="G1740" s="118">
        <v>0.13403924280435953</v>
      </c>
      <c r="H1740" s="118">
        <v>0.50316306985671888</v>
      </c>
      <c r="I1740" s="118">
        <v>0.8218849009087561</v>
      </c>
      <c r="J1740" s="118">
        <v>0.9390622011799481</v>
      </c>
      <c r="K1740" s="51">
        <v>0.85013176085428976</v>
      </c>
      <c r="M1740" s="44">
        <v>738</v>
      </c>
      <c r="N1740" s="118" cm="1">
        <f t="array" ref="N1740:W1740">(TRANSPOSE(MMULT(幕後結果!$AB$37:$AK$46, TRANSPOSE(N739:W739))))</f>
        <v>0.562496189440851</v>
      </c>
      <c r="O1740" s="118">
        <v>0.21823471835976213</v>
      </c>
      <c r="P1740" s="118">
        <v>-0.92247028912165097</v>
      </c>
      <c r="Q1740" s="118">
        <v>-0.11117086904714538</v>
      </c>
      <c r="R1740" s="118">
        <v>0.38272084133037726</v>
      </c>
      <c r="S1740" s="118">
        <v>-0.80206454723095921</v>
      </c>
      <c r="T1740" s="118">
        <v>-0.13230442643311766</v>
      </c>
      <c r="U1740" s="118">
        <v>0.17129352271845283</v>
      </c>
      <c r="V1740" s="118">
        <v>-9.924233513882158E-2</v>
      </c>
      <c r="W1740" s="43">
        <v>-1.8595868786538572E-2</v>
      </c>
    </row>
    <row r="1741" spans="1:23" ht="19">
      <c r="A1741" s="88">
        <v>739</v>
      </c>
      <c r="B1741" s="118">
        <v>0.97631944260935799</v>
      </c>
      <c r="C1741" s="118">
        <v>0.42485339606214434</v>
      </c>
      <c r="D1741" s="118">
        <v>0.63701683041684465</v>
      </c>
      <c r="E1741" s="118">
        <v>0.57968255516196421</v>
      </c>
      <c r="F1741" s="118">
        <v>0.43616170535509147</v>
      </c>
      <c r="G1741" s="118">
        <v>4.177698035252253E-2</v>
      </c>
      <c r="H1741" s="118">
        <v>0.3979530970550611</v>
      </c>
      <c r="I1741" s="118">
        <v>0.58132681206473968</v>
      </c>
      <c r="J1741" s="118">
        <v>0.93538606313873807</v>
      </c>
      <c r="K1741" s="51">
        <v>2.2387432511269179E-2</v>
      </c>
      <c r="M1741" s="44">
        <v>739</v>
      </c>
      <c r="N1741" s="118" cm="1">
        <f t="array" ref="N1741:W1741">(TRANSPOSE(MMULT(幕後結果!$AB$37:$AK$46, TRANSPOSE(N740:W740))))</f>
        <v>-0.84819496953870155</v>
      </c>
      <c r="O1741" s="118">
        <v>-0.6365853206806088</v>
      </c>
      <c r="P1741" s="118">
        <v>0.26938038021938993</v>
      </c>
      <c r="Q1741" s="118">
        <v>-0.15638642036041889</v>
      </c>
      <c r="R1741" s="118">
        <v>-0.93451054568654912</v>
      </c>
      <c r="S1741" s="118">
        <v>0.16659404408019429</v>
      </c>
      <c r="T1741" s="118">
        <v>7.7738541748125167E-2</v>
      </c>
      <c r="U1741" s="118">
        <v>-0.35925729558122466</v>
      </c>
      <c r="V1741" s="118">
        <v>-0.32580621286587297</v>
      </c>
      <c r="W1741" s="43">
        <v>0.73719859401839105</v>
      </c>
    </row>
    <row r="1742" spans="1:23" ht="19">
      <c r="A1742" s="88">
        <v>740</v>
      </c>
      <c r="B1742" s="118">
        <v>0.40242901993104252</v>
      </c>
      <c r="C1742" s="118">
        <v>5.3993363117306181E-2</v>
      </c>
      <c r="D1742" s="118">
        <v>0.65902777425958381</v>
      </c>
      <c r="E1742" s="118">
        <v>0.84604759073899061</v>
      </c>
      <c r="F1742" s="118">
        <v>0.45753801943014816</v>
      </c>
      <c r="G1742" s="118">
        <v>0.4164308559564438</v>
      </c>
      <c r="H1742" s="118">
        <v>0.71099449857150732</v>
      </c>
      <c r="I1742" s="118">
        <v>0.79958276240533688</v>
      </c>
      <c r="J1742" s="118">
        <v>0.51222258989187619</v>
      </c>
      <c r="K1742" s="51">
        <v>0.57724602679528858</v>
      </c>
      <c r="M1742" s="44">
        <v>740</v>
      </c>
      <c r="N1742" s="118" cm="1">
        <f t="array" ref="N1742:W1742">(TRANSPOSE(MMULT(幕後結果!$AB$37:$AK$46, TRANSPOSE(N741:W741))))</f>
        <v>-0.5971603518497659</v>
      </c>
      <c r="O1742" s="118">
        <v>0.44169651071731003</v>
      </c>
      <c r="P1742" s="118">
        <v>-1.2136420670413361</v>
      </c>
      <c r="Q1742" s="118">
        <v>-0.33679781846507367</v>
      </c>
      <c r="R1742" s="118">
        <v>-1.5483383441643781</v>
      </c>
      <c r="S1742" s="118">
        <v>-0.82705500996460379</v>
      </c>
      <c r="T1742" s="118">
        <v>-1.4827230076839146</v>
      </c>
      <c r="U1742" s="118">
        <v>-0.23595170482539957</v>
      </c>
      <c r="V1742" s="118">
        <v>-1.0726326994930613</v>
      </c>
      <c r="W1742" s="43">
        <v>-1.5804731926289644</v>
      </c>
    </row>
    <row r="1743" spans="1:23" ht="19">
      <c r="A1743" s="88">
        <v>741</v>
      </c>
      <c r="B1743" s="118">
        <v>0.60096672295745091</v>
      </c>
      <c r="C1743" s="118">
        <v>6.9896212364744637E-2</v>
      </c>
      <c r="D1743" s="118">
        <v>0.79317478538970509</v>
      </c>
      <c r="E1743" s="118">
        <v>0.38516492398378976</v>
      </c>
      <c r="F1743" s="118">
        <v>0.35439346753387779</v>
      </c>
      <c r="G1743" s="118">
        <v>0.90195100584058485</v>
      </c>
      <c r="H1743" s="118">
        <v>0.12743118231715522</v>
      </c>
      <c r="I1743" s="118">
        <v>0.43895017182033791</v>
      </c>
      <c r="J1743" s="118">
        <v>0.87605903224668102</v>
      </c>
      <c r="K1743" s="51">
        <v>0.68938257596546304</v>
      </c>
      <c r="M1743" s="44">
        <v>741</v>
      </c>
      <c r="N1743" s="118" cm="1">
        <f t="array" ref="N1743:W1743">(TRANSPOSE(MMULT(幕後結果!$AB$37:$AK$46, TRANSPOSE(N742:W742))))</f>
        <v>1.0332469803791815</v>
      </c>
      <c r="O1743" s="118">
        <v>1.3750811495727335</v>
      </c>
      <c r="P1743" s="118">
        <v>0.70091454090026328</v>
      </c>
      <c r="Q1743" s="118">
        <v>-0.19068285257351969</v>
      </c>
      <c r="R1743" s="118">
        <v>-5.281527489092086E-2</v>
      </c>
      <c r="S1743" s="118">
        <v>0.83612498046903938</v>
      </c>
      <c r="T1743" s="118">
        <v>-1.5598965967377523</v>
      </c>
      <c r="U1743" s="118">
        <v>-0.96997522025193628</v>
      </c>
      <c r="V1743" s="118">
        <v>-1.8869279461788391</v>
      </c>
      <c r="W1743" s="43">
        <v>-1.4791225774347372</v>
      </c>
    </row>
    <row r="1744" spans="1:23" ht="19">
      <c r="A1744" s="88">
        <v>742</v>
      </c>
      <c r="B1744" s="118">
        <v>0.57432492008047586</v>
      </c>
      <c r="C1744" s="118">
        <v>0.15277483214152365</v>
      </c>
      <c r="D1744" s="118">
        <v>0.73397027618890465</v>
      </c>
      <c r="E1744" s="118">
        <v>0.47175691534821196</v>
      </c>
      <c r="F1744" s="118">
        <v>1.8630966558355944E-2</v>
      </c>
      <c r="G1744" s="118">
        <v>0.19908547503788276</v>
      </c>
      <c r="H1744" s="118">
        <v>0.69321210343537221</v>
      </c>
      <c r="I1744" s="118">
        <v>2.6232147773650683E-2</v>
      </c>
      <c r="J1744" s="118">
        <v>0.37901105438385985</v>
      </c>
      <c r="K1744" s="51">
        <v>0.73371105704215256</v>
      </c>
      <c r="M1744" s="44">
        <v>742</v>
      </c>
      <c r="N1744" s="118" cm="1">
        <f t="array" ref="N1744:W1744">(TRANSPOSE(MMULT(幕後結果!$AB$37:$AK$46, TRANSPOSE(N743:W743))))</f>
        <v>-0.52853483843759508</v>
      </c>
      <c r="O1744" s="118">
        <v>-1.2672894204844019</v>
      </c>
      <c r="P1744" s="118">
        <v>0.40444611446757139</v>
      </c>
      <c r="Q1744" s="118">
        <v>0.28514768231831056</v>
      </c>
      <c r="R1744" s="118">
        <v>-1.3997130226738432</v>
      </c>
      <c r="S1744" s="118">
        <v>-1.1186359136642903</v>
      </c>
      <c r="T1744" s="118">
        <v>0.20707541039132094</v>
      </c>
      <c r="U1744" s="118">
        <v>-0.56345957259312596</v>
      </c>
      <c r="V1744" s="118">
        <v>-1.0409155482577097</v>
      </c>
      <c r="W1744" s="43">
        <v>0.89924382134595859</v>
      </c>
    </row>
    <row r="1745" spans="1:23" ht="19">
      <c r="A1745" s="88">
        <v>743</v>
      </c>
      <c r="B1745" s="118">
        <v>0.80413838746738131</v>
      </c>
      <c r="C1745" s="118">
        <v>0.59059094290031178</v>
      </c>
      <c r="D1745" s="118">
        <v>0.22479171070821802</v>
      </c>
      <c r="E1745" s="118">
        <v>0.38202362050155547</v>
      </c>
      <c r="F1745" s="118">
        <v>0.11550458989478951</v>
      </c>
      <c r="G1745" s="118">
        <v>0.12621977223292991</v>
      </c>
      <c r="H1745" s="118">
        <v>0.65489857005665075</v>
      </c>
      <c r="I1745" s="118">
        <v>0.18845325221162157</v>
      </c>
      <c r="J1745" s="118">
        <v>0.1321470638652269</v>
      </c>
      <c r="K1745" s="51">
        <v>0.23904223776372513</v>
      </c>
      <c r="M1745" s="44">
        <v>743</v>
      </c>
      <c r="N1745" s="118" cm="1">
        <f t="array" ref="N1745:W1745">(TRANSPOSE(MMULT(幕後結果!$AB$37:$AK$46, TRANSPOSE(N744:W744))))</f>
        <v>0.70091943600138051</v>
      </c>
      <c r="O1745" s="118">
        <v>-0.12599165845138627</v>
      </c>
      <c r="P1745" s="118">
        <v>-0.37257231762010001</v>
      </c>
      <c r="Q1745" s="118">
        <v>-0.32374880538462858</v>
      </c>
      <c r="R1745" s="118">
        <v>0.28875637956889766</v>
      </c>
      <c r="S1745" s="118">
        <v>0.79173456174318879</v>
      </c>
      <c r="T1745" s="118">
        <v>-0.64281532690034049</v>
      </c>
      <c r="U1745" s="118">
        <v>0.98324993519355752</v>
      </c>
      <c r="V1745" s="118">
        <v>0.9295845353082256</v>
      </c>
      <c r="W1745" s="43">
        <v>-0.42132015030792092</v>
      </c>
    </row>
    <row r="1746" spans="1:23" ht="19">
      <c r="A1746" s="88">
        <v>744</v>
      </c>
      <c r="B1746" s="118">
        <v>0.55905807116837658</v>
      </c>
      <c r="C1746" s="118">
        <v>0.97321478196942279</v>
      </c>
      <c r="D1746" s="118">
        <v>0.45992540257423409</v>
      </c>
      <c r="E1746" s="118">
        <v>0.37391719152004654</v>
      </c>
      <c r="F1746" s="118">
        <v>0.24605757252071081</v>
      </c>
      <c r="G1746" s="118">
        <v>0.33918334566402608</v>
      </c>
      <c r="H1746" s="118">
        <v>0.9704494394890224</v>
      </c>
      <c r="I1746" s="118">
        <v>0.20089266907483516</v>
      </c>
      <c r="J1746" s="118">
        <v>0.7707758598915222</v>
      </c>
      <c r="K1746" s="51">
        <v>8.3589261099147771E-2</v>
      </c>
      <c r="M1746" s="44">
        <v>744</v>
      </c>
      <c r="N1746" s="118" cm="1">
        <f t="array" ref="N1746:W1746">(TRANSPOSE(MMULT(幕後結果!$AB$37:$AK$46, TRANSPOSE(N745:W745))))</f>
        <v>0.4551877939752253</v>
      </c>
      <c r="O1746" s="118">
        <v>0.61448667534883794</v>
      </c>
      <c r="P1746" s="118">
        <v>0.5455972419051951</v>
      </c>
      <c r="Q1746" s="118">
        <v>0.49680459249078956</v>
      </c>
      <c r="R1746" s="118">
        <v>1.9755414766372308</v>
      </c>
      <c r="S1746" s="118">
        <v>3.4328056025001719E-2</v>
      </c>
      <c r="T1746" s="118">
        <v>1.0686290249494743</v>
      </c>
      <c r="U1746" s="118">
        <v>1.9851200475843576</v>
      </c>
      <c r="V1746" s="118">
        <v>1.3914113104764381</v>
      </c>
      <c r="W1746" s="43">
        <v>0.31995535667330921</v>
      </c>
    </row>
    <row r="1747" spans="1:23" ht="19">
      <c r="A1747" s="88">
        <v>745</v>
      </c>
      <c r="B1747" s="118">
        <v>0.9805643593065152</v>
      </c>
      <c r="C1747" s="118">
        <v>0.92516275384638447</v>
      </c>
      <c r="D1747" s="118">
        <v>0.79664253475243973</v>
      </c>
      <c r="E1747" s="118">
        <v>0.769474353225162</v>
      </c>
      <c r="F1747" s="118">
        <v>0.32715403037349589</v>
      </c>
      <c r="G1747" s="118">
        <v>0.95980774694294002</v>
      </c>
      <c r="H1747" s="118">
        <v>0.80095439180057992</v>
      </c>
      <c r="I1747" s="118">
        <v>0.61595819727301415</v>
      </c>
      <c r="J1747" s="118">
        <v>0.31461222547753831</v>
      </c>
      <c r="K1747" s="51">
        <v>0.24523389154502251</v>
      </c>
      <c r="M1747" s="44">
        <v>745</v>
      </c>
      <c r="N1747" s="118" cm="1">
        <f t="array" ref="N1747:W1747">(TRANSPOSE(MMULT(幕後結果!$AB$37:$AK$46, TRANSPOSE(N746:W746))))</f>
        <v>-1.0416831763048056</v>
      </c>
      <c r="O1747" s="118">
        <v>-9.3416707624325634E-2</v>
      </c>
      <c r="P1747" s="118">
        <v>-0.39528137151726894</v>
      </c>
      <c r="Q1747" s="118">
        <v>-7.5447029461153864E-2</v>
      </c>
      <c r="R1747" s="118">
        <v>0.84957923340427755</v>
      </c>
      <c r="S1747" s="118">
        <v>1.1069955138902965</v>
      </c>
      <c r="T1747" s="118">
        <v>-1.3499349723770768</v>
      </c>
      <c r="U1747" s="118">
        <v>0.86281632922126772</v>
      </c>
      <c r="V1747" s="118">
        <v>-1.9662242538816224</v>
      </c>
      <c r="W1747" s="43">
        <v>-1.117549462530421</v>
      </c>
    </row>
    <row r="1748" spans="1:23" ht="19">
      <c r="A1748" s="88">
        <v>746</v>
      </c>
      <c r="B1748" s="118">
        <v>0.77755368141916592</v>
      </c>
      <c r="C1748" s="118">
        <v>0.78786137902738274</v>
      </c>
      <c r="D1748" s="118">
        <v>0.44642101053854155</v>
      </c>
      <c r="E1748" s="118">
        <v>0.26793948041300242</v>
      </c>
      <c r="F1748" s="118">
        <v>0.64828062454077462</v>
      </c>
      <c r="G1748" s="118">
        <v>6.5691870392025509E-2</v>
      </c>
      <c r="H1748" s="118">
        <v>0.21111275078423541</v>
      </c>
      <c r="I1748" s="118">
        <v>0.55566898764410588</v>
      </c>
      <c r="J1748" s="118">
        <v>0.19020746544278655</v>
      </c>
      <c r="K1748" s="51">
        <v>0.59399151566549468</v>
      </c>
      <c r="M1748" s="44">
        <v>746</v>
      </c>
      <c r="N1748" s="118" cm="1">
        <f t="array" ref="N1748:W1748">(TRANSPOSE(MMULT(幕後結果!$AB$37:$AK$46, TRANSPOSE(N747:W747))))</f>
        <v>-0.9282631508652649</v>
      </c>
      <c r="O1748" s="118">
        <v>-1.3537598401329052</v>
      </c>
      <c r="P1748" s="118">
        <v>-1.0655115761121179</v>
      </c>
      <c r="Q1748" s="118">
        <v>-1.9310174667338194</v>
      </c>
      <c r="R1748" s="118">
        <v>0.32825141257412427</v>
      </c>
      <c r="S1748" s="118">
        <v>-3.0918326950823856</v>
      </c>
      <c r="T1748" s="118">
        <v>0.14866373866402882</v>
      </c>
      <c r="U1748" s="118">
        <v>-1.7229198356716289</v>
      </c>
      <c r="V1748" s="118">
        <v>-0.88690424018626135</v>
      </c>
      <c r="W1748" s="43">
        <v>0.11576439156323581</v>
      </c>
    </row>
    <row r="1749" spans="1:23" ht="19">
      <c r="A1749" s="88">
        <v>747</v>
      </c>
      <c r="B1749" s="118">
        <v>0.66530573333769882</v>
      </c>
      <c r="C1749" s="118">
        <v>0.37275728235432193</v>
      </c>
      <c r="D1749" s="118">
        <v>0.67766515416421336</v>
      </c>
      <c r="E1749" s="118">
        <v>0.56819000634579409</v>
      </c>
      <c r="F1749" s="118">
        <v>0.45220236741533149</v>
      </c>
      <c r="G1749" s="118">
        <v>0.80517036976792911</v>
      </c>
      <c r="H1749" s="118">
        <v>0.61503478764428654</v>
      </c>
      <c r="I1749" s="118">
        <v>0.39388424493678831</v>
      </c>
      <c r="J1749" s="118">
        <v>0.46506096545450837</v>
      </c>
      <c r="K1749" s="51">
        <v>0.71715590131916129</v>
      </c>
      <c r="M1749" s="44">
        <v>747</v>
      </c>
      <c r="N1749" s="118" cm="1">
        <f t="array" ref="N1749:W1749">(TRANSPOSE(MMULT(幕後結果!$AB$37:$AK$46, TRANSPOSE(N748:W748))))</f>
        <v>1.4600591872542921</v>
      </c>
      <c r="O1749" s="118">
        <v>0.95540898060202206</v>
      </c>
      <c r="P1749" s="118">
        <v>1.6555286712002044</v>
      </c>
      <c r="Q1749" s="118">
        <v>0.76355728278494239</v>
      </c>
      <c r="R1749" s="118">
        <v>-0.22277268492155067</v>
      </c>
      <c r="S1749" s="118">
        <v>0.93427429866964529</v>
      </c>
      <c r="T1749" s="118">
        <v>-7.8792307723090316E-2</v>
      </c>
      <c r="U1749" s="118">
        <v>1.5112993245265982</v>
      </c>
      <c r="V1749" s="118">
        <v>0.13465251861919603</v>
      </c>
      <c r="W1749" s="43">
        <v>0.3823180641718778</v>
      </c>
    </row>
    <row r="1750" spans="1:23" ht="19">
      <c r="A1750" s="88">
        <v>748</v>
      </c>
      <c r="B1750" s="118">
        <v>0.46480041415778395</v>
      </c>
      <c r="C1750" s="118">
        <v>0.34032360597464395</v>
      </c>
      <c r="D1750" s="118">
        <v>0.27785734065460899</v>
      </c>
      <c r="E1750" s="118">
        <v>0.80742557734825127</v>
      </c>
      <c r="F1750" s="118">
        <v>0.47655162482570401</v>
      </c>
      <c r="G1750" s="118">
        <v>0.41559269804402543</v>
      </c>
      <c r="H1750" s="118">
        <v>0.80254028523442655</v>
      </c>
      <c r="I1750" s="118">
        <v>0.8074002278207042</v>
      </c>
      <c r="J1750" s="118">
        <v>0.7055986711902491</v>
      </c>
      <c r="K1750" s="51">
        <v>0.77026984542206667</v>
      </c>
      <c r="M1750" s="44">
        <v>748</v>
      </c>
      <c r="N1750" s="118" cm="1">
        <f t="array" ref="N1750:W1750">(TRANSPOSE(MMULT(幕後結果!$AB$37:$AK$46, TRANSPOSE(N749:W749))))</f>
        <v>-1.1494882602101615</v>
      </c>
      <c r="O1750" s="118">
        <v>-2.0011058573088705</v>
      </c>
      <c r="P1750" s="118">
        <v>1.0808389562240019</v>
      </c>
      <c r="Q1750" s="118">
        <v>-0.96514507435407704</v>
      </c>
      <c r="R1750" s="118">
        <v>-1.4415044192631123</v>
      </c>
      <c r="S1750" s="118">
        <v>-0.31711531982558278</v>
      </c>
      <c r="T1750" s="118">
        <v>-1.4091754016113951</v>
      </c>
      <c r="U1750" s="118">
        <v>-2.0725039583397553</v>
      </c>
      <c r="V1750" s="118">
        <v>-1.0265508689184297</v>
      </c>
      <c r="W1750" s="43">
        <v>-1.2173475492278869</v>
      </c>
    </row>
    <row r="1751" spans="1:23" ht="19">
      <c r="A1751" s="88">
        <v>749</v>
      </c>
      <c r="B1751" s="118">
        <v>0.78857295772197245</v>
      </c>
      <c r="C1751" s="118">
        <v>0.6962059849909199</v>
      </c>
      <c r="D1751" s="118">
        <v>0.3583129348103018</v>
      </c>
      <c r="E1751" s="118">
        <v>0.56752618202270555</v>
      </c>
      <c r="F1751" s="118">
        <v>0.99033255322044234</v>
      </c>
      <c r="G1751" s="118">
        <v>0.26374335049170861</v>
      </c>
      <c r="H1751" s="118">
        <v>0.37211349823514617</v>
      </c>
      <c r="I1751" s="118">
        <v>0.13007387518182512</v>
      </c>
      <c r="J1751" s="118">
        <v>0.40795203037354688</v>
      </c>
      <c r="K1751" s="51">
        <v>0.48087444615735109</v>
      </c>
      <c r="M1751" s="44">
        <v>749</v>
      </c>
      <c r="N1751" s="118" cm="1">
        <f t="array" ref="N1751:W1751">(TRANSPOSE(MMULT(幕後結果!$AB$37:$AK$46, TRANSPOSE(N750:W750))))</f>
        <v>-1.0296599206754538</v>
      </c>
      <c r="O1751" s="118">
        <v>0.1507038483668578</v>
      </c>
      <c r="P1751" s="118">
        <v>1.6885152803246335</v>
      </c>
      <c r="Q1751" s="118">
        <v>0.16755252796917303</v>
      </c>
      <c r="R1751" s="118">
        <v>-0.72526555060325548</v>
      </c>
      <c r="S1751" s="118">
        <v>-0.40015488685158035</v>
      </c>
      <c r="T1751" s="118">
        <v>-1.1318388604343161</v>
      </c>
      <c r="U1751" s="118">
        <v>-4.4678241335688096E-2</v>
      </c>
      <c r="V1751" s="118">
        <v>1.1017415403524606</v>
      </c>
      <c r="W1751" s="43">
        <v>-0.55095661267326024</v>
      </c>
    </row>
    <row r="1752" spans="1:23" ht="19">
      <c r="A1752" s="88">
        <v>750</v>
      </c>
      <c r="B1752" s="118">
        <v>0.28307101616731178</v>
      </c>
      <c r="C1752" s="118">
        <v>0.48552156602480667</v>
      </c>
      <c r="D1752" s="118">
        <v>0.31790348952800684</v>
      </c>
      <c r="E1752" s="118">
        <v>0.57504771458636439</v>
      </c>
      <c r="F1752" s="118">
        <v>0.52059917327325222</v>
      </c>
      <c r="G1752" s="118">
        <v>0.34827936399212356</v>
      </c>
      <c r="H1752" s="118">
        <v>0.44935337533855679</v>
      </c>
      <c r="I1752" s="118">
        <v>0.35781972893071634</v>
      </c>
      <c r="J1752" s="118">
        <v>0.44004730851237328</v>
      </c>
      <c r="K1752" s="51">
        <v>0.90298049433799799</v>
      </c>
      <c r="M1752" s="44">
        <v>750</v>
      </c>
      <c r="N1752" s="118" cm="1">
        <f t="array" ref="N1752:W1752">(TRANSPOSE(MMULT(幕後結果!$AB$37:$AK$46, TRANSPOSE(N751:W751))))</f>
        <v>0.98818765282364829</v>
      </c>
      <c r="O1752" s="118">
        <v>-0.33092938364007696</v>
      </c>
      <c r="P1752" s="118">
        <v>1.363215989060397</v>
      </c>
      <c r="Q1752" s="118">
        <v>-0.88719599662718118</v>
      </c>
      <c r="R1752" s="118">
        <v>0.69340828623083295</v>
      </c>
      <c r="S1752" s="118">
        <v>-0.53064544646299572</v>
      </c>
      <c r="T1752" s="118">
        <v>-1.2978236614050616</v>
      </c>
      <c r="U1752" s="118">
        <v>1.289133941214218</v>
      </c>
      <c r="V1752" s="118">
        <v>-0.71792922236781487</v>
      </c>
      <c r="W1752" s="43">
        <v>0.13117877173959613</v>
      </c>
    </row>
    <row r="1753" spans="1:23" ht="19">
      <c r="A1753" s="88">
        <v>751</v>
      </c>
      <c r="B1753" s="118">
        <v>0.83253600108990833</v>
      </c>
      <c r="C1753" s="118">
        <v>0.39145307128633311</v>
      </c>
      <c r="D1753" s="118">
        <v>0.77710415891905371</v>
      </c>
      <c r="E1753" s="118">
        <v>0.55304706902134715</v>
      </c>
      <c r="F1753" s="118">
        <v>0.83044909741123263</v>
      </c>
      <c r="G1753" s="118">
        <v>0.588064914639439</v>
      </c>
      <c r="H1753" s="118">
        <v>2.4553416327716349E-2</v>
      </c>
      <c r="I1753" s="118">
        <v>0.66491559761475827</v>
      </c>
      <c r="J1753" s="118">
        <v>0.55925880726523292</v>
      </c>
      <c r="K1753" s="51">
        <v>5.6641149374880184E-2</v>
      </c>
      <c r="M1753" s="44">
        <v>751</v>
      </c>
      <c r="N1753" s="118" cm="1">
        <f t="array" ref="N1753:W1753">(TRANSPOSE(MMULT(幕後結果!$AB$37:$AK$46, TRANSPOSE(N752:W752))))</f>
        <v>1.9044717409157617</v>
      </c>
      <c r="O1753" s="118">
        <v>0.81994160760384338</v>
      </c>
      <c r="P1753" s="118">
        <v>2.312086608839635</v>
      </c>
      <c r="Q1753" s="118">
        <v>0.46610063064349649</v>
      </c>
      <c r="R1753" s="118">
        <v>-0.96183379097402122</v>
      </c>
      <c r="S1753" s="118">
        <v>-1.3162533980508397</v>
      </c>
      <c r="T1753" s="118">
        <v>-0.99454378909703278</v>
      </c>
      <c r="U1753" s="118">
        <v>-0.3694707885532289</v>
      </c>
      <c r="V1753" s="118">
        <v>0.22519385223629124</v>
      </c>
      <c r="W1753" s="43">
        <v>-0.83590734817386247</v>
      </c>
    </row>
    <row r="1754" spans="1:23" ht="19">
      <c r="A1754" s="88">
        <v>752</v>
      </c>
      <c r="B1754" s="118">
        <v>6.5068389645228653E-3</v>
      </c>
      <c r="C1754" s="118">
        <v>0.85982200766625461</v>
      </c>
      <c r="D1754" s="118">
        <v>0.22852098752211103</v>
      </c>
      <c r="E1754" s="118">
        <v>0.84485812141733407</v>
      </c>
      <c r="F1754" s="118">
        <v>0.70912615600197615</v>
      </c>
      <c r="G1754" s="118">
        <v>0.87042297907880894</v>
      </c>
      <c r="H1754" s="118">
        <v>0.71867506897973232</v>
      </c>
      <c r="I1754" s="118">
        <v>0.86595137070236694</v>
      </c>
      <c r="J1754" s="118">
        <v>0.54552596432129441</v>
      </c>
      <c r="K1754" s="51">
        <v>2.2705265490143178E-2</v>
      </c>
      <c r="M1754" s="44">
        <v>752</v>
      </c>
      <c r="N1754" s="118" cm="1">
        <f t="array" ref="N1754:W1754">(TRANSPOSE(MMULT(幕後結果!$AB$37:$AK$46, TRANSPOSE(N753:W753))))</f>
        <v>0.43086087133070672</v>
      </c>
      <c r="O1754" s="118">
        <v>1.84827355854148</v>
      </c>
      <c r="P1754" s="118">
        <v>-1.6524527614366811</v>
      </c>
      <c r="Q1754" s="118">
        <v>-0.32945529422033965</v>
      </c>
      <c r="R1754" s="118">
        <v>0.47778615169253141</v>
      </c>
      <c r="S1754" s="118">
        <v>1.523324895015135</v>
      </c>
      <c r="T1754" s="118">
        <v>0.82645355054528258</v>
      </c>
      <c r="U1754" s="118">
        <v>1.467065772765054</v>
      </c>
      <c r="V1754" s="118">
        <v>-0.30594807845860261</v>
      </c>
      <c r="W1754" s="43">
        <v>0.71167336994798847</v>
      </c>
    </row>
    <row r="1755" spans="1:23" ht="19">
      <c r="A1755" s="88">
        <v>753</v>
      </c>
      <c r="B1755" s="118">
        <v>0.87330820503576101</v>
      </c>
      <c r="C1755" s="118">
        <v>0.33247227770206722</v>
      </c>
      <c r="D1755" s="118">
        <v>3.3649377066538477E-2</v>
      </c>
      <c r="E1755" s="118">
        <v>0.67082365673700539</v>
      </c>
      <c r="F1755" s="118">
        <v>0.29939499404228176</v>
      </c>
      <c r="G1755" s="118">
        <v>0.9469695947704786</v>
      </c>
      <c r="H1755" s="118">
        <v>0.59932157049538493</v>
      </c>
      <c r="I1755" s="118">
        <v>0.25109547664603316</v>
      </c>
      <c r="J1755" s="118">
        <v>0.46777788854616875</v>
      </c>
      <c r="K1755" s="51">
        <v>0.61779665947631313</v>
      </c>
      <c r="M1755" s="44">
        <v>753</v>
      </c>
      <c r="N1755" s="118" cm="1">
        <f t="array" ref="N1755:W1755">(TRANSPOSE(MMULT(幕後結果!$AB$37:$AK$46, TRANSPOSE(N754:W754))))</f>
        <v>0.11040854407725405</v>
      </c>
      <c r="O1755" s="118">
        <v>1.6889114672991865</v>
      </c>
      <c r="P1755" s="118">
        <v>0.2237070665949108</v>
      </c>
      <c r="Q1755" s="118">
        <v>0.48898893906613028</v>
      </c>
      <c r="R1755" s="118">
        <v>0.31423750912208842</v>
      </c>
      <c r="S1755" s="118">
        <v>0.24161829941862678</v>
      </c>
      <c r="T1755" s="118">
        <v>1.0618412701118298</v>
      </c>
      <c r="U1755" s="118">
        <v>1.1233537476429691</v>
      </c>
      <c r="V1755" s="118">
        <v>-0.15836823390489663</v>
      </c>
      <c r="W1755" s="43">
        <v>-0.61088286203747966</v>
      </c>
    </row>
    <row r="1756" spans="1:23" ht="19">
      <c r="A1756" s="88">
        <v>754</v>
      </c>
      <c r="B1756" s="118">
        <v>0.61459093615767313</v>
      </c>
      <c r="C1756" s="118">
        <v>0.58250354960163264</v>
      </c>
      <c r="D1756" s="118">
        <v>0.55437322613611406</v>
      </c>
      <c r="E1756" s="118">
        <v>1.7522622437039281E-2</v>
      </c>
      <c r="F1756" s="118">
        <v>8.1205578666805778E-2</v>
      </c>
      <c r="G1756" s="118">
        <v>0.9003105863662646</v>
      </c>
      <c r="H1756" s="118">
        <v>0.36195231969972341</v>
      </c>
      <c r="I1756" s="118">
        <v>0.96173341813329261</v>
      </c>
      <c r="J1756" s="118">
        <v>0.95967846805967905</v>
      </c>
      <c r="K1756" s="51">
        <v>0.53759062017775383</v>
      </c>
      <c r="M1756" s="44">
        <v>754</v>
      </c>
      <c r="N1756" s="118" cm="1">
        <f t="array" ref="N1756:W1756">(TRANSPOSE(MMULT(幕後結果!$AB$37:$AK$46, TRANSPOSE(N755:W755))))</f>
        <v>-0.50588129864328257</v>
      </c>
      <c r="O1756" s="118">
        <v>0.80538540984198637</v>
      </c>
      <c r="P1756" s="118">
        <v>0.32664689360894128</v>
      </c>
      <c r="Q1756" s="118">
        <v>-0.47056849515543614</v>
      </c>
      <c r="R1756" s="118">
        <v>-1.0828762638740523</v>
      </c>
      <c r="S1756" s="118">
        <v>0.71059105658782185</v>
      </c>
      <c r="T1756" s="118">
        <v>-0.99670321276094842</v>
      </c>
      <c r="U1756" s="118">
        <v>0.61967247700502326</v>
      </c>
      <c r="V1756" s="118">
        <v>-0.83631149706585728</v>
      </c>
      <c r="W1756" s="43">
        <v>-0.8397401161199578</v>
      </c>
    </row>
    <row r="1757" spans="1:23" ht="19">
      <c r="A1757" s="88">
        <v>755</v>
      </c>
      <c r="B1757" s="118">
        <v>0.61194648584906863</v>
      </c>
      <c r="C1757" s="118">
        <v>9.3228799956299513E-2</v>
      </c>
      <c r="D1757" s="118">
        <v>0.10393614123774531</v>
      </c>
      <c r="E1757" s="118">
        <v>0.40028700346863522</v>
      </c>
      <c r="F1757" s="118">
        <v>9.6816064659792644E-3</v>
      </c>
      <c r="G1757" s="118">
        <v>0.859374486257096</v>
      </c>
      <c r="H1757" s="118">
        <v>0.64199720539751315</v>
      </c>
      <c r="I1757" s="118">
        <v>0.64823479735627432</v>
      </c>
      <c r="J1757" s="118">
        <v>0.7409322562933407</v>
      </c>
      <c r="K1757" s="51">
        <v>0.55425800935423886</v>
      </c>
      <c r="M1757" s="44">
        <v>755</v>
      </c>
      <c r="N1757" s="118" cm="1">
        <f t="array" ref="N1757:W1757">(TRANSPOSE(MMULT(幕後結果!$AB$37:$AK$46, TRANSPOSE(N756:W756))))</f>
        <v>-0.91613722099022121</v>
      </c>
      <c r="O1757" s="118">
        <v>-0.13549849821936363</v>
      </c>
      <c r="P1757" s="118">
        <v>-0.13710311729741853</v>
      </c>
      <c r="Q1757" s="118">
        <v>-0.8503173741351211</v>
      </c>
      <c r="R1757" s="118">
        <v>-0.39437085434628527</v>
      </c>
      <c r="S1757" s="118">
        <v>-0.41245311037292604</v>
      </c>
      <c r="T1757" s="118">
        <v>-0.32765014360266992</v>
      </c>
      <c r="U1757" s="118">
        <v>-0.70410515582739219</v>
      </c>
      <c r="V1757" s="118">
        <v>0.48376302520873038</v>
      </c>
      <c r="W1757" s="43">
        <v>1.1085686049396581E-2</v>
      </c>
    </row>
    <row r="1758" spans="1:23" ht="19">
      <c r="A1758" s="88">
        <v>756</v>
      </c>
      <c r="B1758" s="118">
        <v>0.72615766125421954</v>
      </c>
      <c r="C1758" s="118">
        <v>0.11014739394947815</v>
      </c>
      <c r="D1758" s="118">
        <v>0.15817543981929605</v>
      </c>
      <c r="E1758" s="118">
        <v>3.1166296509306246E-3</v>
      </c>
      <c r="F1758" s="118">
        <v>0.52191309561081467</v>
      </c>
      <c r="G1758" s="118">
        <v>0.21767440345548761</v>
      </c>
      <c r="H1758" s="118">
        <v>0.73144185876399748</v>
      </c>
      <c r="I1758" s="118">
        <v>0.28209848911802848</v>
      </c>
      <c r="J1758" s="118">
        <v>0.61684182040746749</v>
      </c>
      <c r="K1758" s="51">
        <v>0.4491487468288955</v>
      </c>
      <c r="M1758" s="44">
        <v>756</v>
      </c>
      <c r="N1758" s="118" cm="1">
        <f t="array" ref="N1758:W1758">(TRANSPOSE(MMULT(幕後結果!$AB$37:$AK$46, TRANSPOSE(N757:W757))))</f>
        <v>1.1854937080820409</v>
      </c>
      <c r="O1758" s="118">
        <v>0.36026014238807763</v>
      </c>
      <c r="P1758" s="118">
        <v>-1.3537157482228535</v>
      </c>
      <c r="Q1758" s="118">
        <v>0.32838889781905256</v>
      </c>
      <c r="R1758" s="118">
        <v>-0.3349924023551788</v>
      </c>
      <c r="S1758" s="118">
        <v>0.46849166061352099</v>
      </c>
      <c r="T1758" s="118">
        <v>-0.20123669077629719</v>
      </c>
      <c r="U1758" s="118">
        <v>0.15611986386249777</v>
      </c>
      <c r="V1758" s="118">
        <v>-5.9385354124172146E-2</v>
      </c>
      <c r="W1758" s="43">
        <v>0.43839067273218563</v>
      </c>
    </row>
    <row r="1759" spans="1:23" ht="19">
      <c r="A1759" s="88">
        <v>757</v>
      </c>
      <c r="B1759" s="118">
        <v>0.35524851190355045</v>
      </c>
      <c r="C1759" s="118">
        <v>0.9638927058647071</v>
      </c>
      <c r="D1759" s="118">
        <v>0.77024003611620029</v>
      </c>
      <c r="E1759" s="118">
        <v>0.83597637637140543</v>
      </c>
      <c r="F1759" s="118">
        <v>0.37467025080238825</v>
      </c>
      <c r="G1759" s="118">
        <v>0.7676138711664624</v>
      </c>
      <c r="H1759" s="118">
        <v>0.48697792725411859</v>
      </c>
      <c r="I1759" s="118">
        <v>0.94824980692306604</v>
      </c>
      <c r="J1759" s="118">
        <v>0.38364446423835319</v>
      </c>
      <c r="K1759" s="51">
        <v>0.47496307495776935</v>
      </c>
      <c r="M1759" s="44">
        <v>757</v>
      </c>
      <c r="N1759" s="118" cm="1">
        <f t="array" ref="N1759:W1759">(TRANSPOSE(MMULT(幕後結果!$AB$37:$AK$46, TRANSPOSE(N758:W758))))</f>
        <v>0.44396820913598539</v>
      </c>
      <c r="O1759" s="118">
        <v>-0.59126512757993677</v>
      </c>
      <c r="P1759" s="118">
        <v>0.70549510943954719</v>
      </c>
      <c r="Q1759" s="118">
        <v>0.7418160215055456</v>
      </c>
      <c r="R1759" s="118">
        <v>1.3570308295835953</v>
      </c>
      <c r="S1759" s="118">
        <v>0.80564300732978311</v>
      </c>
      <c r="T1759" s="118">
        <v>-0.57039587354777987</v>
      </c>
      <c r="U1759" s="118">
        <v>-0.3229822320174468</v>
      </c>
      <c r="V1759" s="118">
        <v>0.78959462409522774</v>
      </c>
      <c r="W1759" s="43">
        <v>0.76725457750970394</v>
      </c>
    </row>
    <row r="1760" spans="1:23" ht="19">
      <c r="A1760" s="88">
        <v>758</v>
      </c>
      <c r="B1760" s="118">
        <v>0.96387411814590207</v>
      </c>
      <c r="C1760" s="118">
        <v>0.59401924363288949</v>
      </c>
      <c r="D1760" s="118">
        <v>0.93976946548922635</v>
      </c>
      <c r="E1760" s="118">
        <v>0.3730063636510379</v>
      </c>
      <c r="F1760" s="118">
        <v>0.11218809937305108</v>
      </c>
      <c r="G1760" s="118">
        <v>5.9167937938865212E-2</v>
      </c>
      <c r="H1760" s="118">
        <v>0.57226409801818812</v>
      </c>
      <c r="I1760" s="118">
        <v>0.17377518689636218</v>
      </c>
      <c r="J1760" s="118">
        <v>7.2516935542764172E-2</v>
      </c>
      <c r="K1760" s="51">
        <v>9.0987782231510828E-4</v>
      </c>
      <c r="M1760" s="44">
        <v>758</v>
      </c>
      <c r="N1760" s="118" cm="1">
        <f t="array" ref="N1760:W1760">(TRANSPOSE(MMULT(幕後結果!$AB$37:$AK$46, TRANSPOSE(N759:W759))))</f>
        <v>3.4259066525576136E-2</v>
      </c>
      <c r="O1760" s="118">
        <v>0.63353683996167443</v>
      </c>
      <c r="P1760" s="118">
        <v>0.45745054483353548</v>
      </c>
      <c r="Q1760" s="118">
        <v>-1.0304758131107463</v>
      </c>
      <c r="R1760" s="118">
        <v>0.62041666399581286</v>
      </c>
      <c r="S1760" s="118">
        <v>-1.3637923008644675</v>
      </c>
      <c r="T1760" s="118">
        <v>0.49346694729137497</v>
      </c>
      <c r="U1760" s="118">
        <v>-0.184747992222205</v>
      </c>
      <c r="V1760" s="118">
        <v>0.53474048616589021</v>
      </c>
      <c r="W1760" s="43">
        <v>0.10258785555329672</v>
      </c>
    </row>
    <row r="1761" spans="1:23" ht="19">
      <c r="A1761" s="88">
        <v>759</v>
      </c>
      <c r="B1761" s="118">
        <v>5.4322703807795802E-2</v>
      </c>
      <c r="C1761" s="118">
        <v>0.61858586327806586</v>
      </c>
      <c r="D1761" s="118">
        <v>0.65759274449019189</v>
      </c>
      <c r="E1761" s="118">
        <v>0.24933548416075357</v>
      </c>
      <c r="F1761" s="118">
        <v>0.31358209555834127</v>
      </c>
      <c r="G1761" s="118">
        <v>0.75096664068600361</v>
      </c>
      <c r="H1761" s="118">
        <v>0.85862949614017459</v>
      </c>
      <c r="I1761" s="118">
        <v>0.75452786049271348</v>
      </c>
      <c r="J1761" s="118">
        <v>0.11305142586440442</v>
      </c>
      <c r="K1761" s="51">
        <v>0.52969545485855885</v>
      </c>
      <c r="M1761" s="44">
        <v>759</v>
      </c>
      <c r="N1761" s="118" cm="1">
        <f t="array" ref="N1761:W1761">(TRANSPOSE(MMULT(幕後結果!$AB$37:$AK$46, TRANSPOSE(N760:W760))))</f>
        <v>1.349600782817526</v>
      </c>
      <c r="O1761" s="118">
        <v>-1.379790001905798</v>
      </c>
      <c r="P1761" s="118">
        <v>-0.72263502681543579</v>
      </c>
      <c r="Q1761" s="118">
        <v>1.0904181921733627</v>
      </c>
      <c r="R1761" s="118">
        <v>1.1061879509371475</v>
      </c>
      <c r="S1761" s="118">
        <v>0.3521402590216467</v>
      </c>
      <c r="T1761" s="118">
        <v>0.80933328691165585</v>
      </c>
      <c r="U1761" s="118">
        <v>-3.3364810249168812E-2</v>
      </c>
      <c r="V1761" s="118">
        <v>1.8253344134173159</v>
      </c>
      <c r="W1761" s="43">
        <v>2.0194827562353344</v>
      </c>
    </row>
    <row r="1762" spans="1:23" ht="19">
      <c r="A1762" s="88">
        <v>760</v>
      </c>
      <c r="B1762" s="118">
        <v>0.12403801532679637</v>
      </c>
      <c r="C1762" s="118">
        <v>0.65955922535727152</v>
      </c>
      <c r="D1762" s="118">
        <v>0.57749122749300885</v>
      </c>
      <c r="E1762" s="118">
        <v>0.74835472651387147</v>
      </c>
      <c r="F1762" s="118">
        <v>0.97429860963873161</v>
      </c>
      <c r="G1762" s="118">
        <v>0.5331408122541732</v>
      </c>
      <c r="H1762" s="118">
        <v>0.50379479874214073</v>
      </c>
      <c r="I1762" s="118">
        <v>0.16275130497199175</v>
      </c>
      <c r="J1762" s="118">
        <v>6.1161575608515983E-2</v>
      </c>
      <c r="K1762" s="51">
        <v>0.87251668320286724</v>
      </c>
      <c r="M1762" s="44">
        <v>760</v>
      </c>
      <c r="N1762" s="118" cm="1">
        <f t="array" ref="N1762:W1762">(TRANSPOSE(MMULT(幕後結果!$AB$37:$AK$46, TRANSPOSE(N761:W761))))</f>
        <v>1.8131062675974061</v>
      </c>
      <c r="O1762" s="118">
        <v>-2.1411379953743941</v>
      </c>
      <c r="P1762" s="118">
        <v>1.6438253689950706</v>
      </c>
      <c r="Q1762" s="118">
        <v>0.92852098011901429</v>
      </c>
      <c r="R1762" s="118">
        <v>1.6132167852404291</v>
      </c>
      <c r="S1762" s="118">
        <v>1.0741545879478935</v>
      </c>
      <c r="T1762" s="118">
        <v>0.24823999038234706</v>
      </c>
      <c r="U1762" s="118">
        <v>1.1657366541561371</v>
      </c>
      <c r="V1762" s="118">
        <v>1.796802299422908</v>
      </c>
      <c r="W1762" s="43">
        <v>0.48112989176591014</v>
      </c>
    </row>
    <row r="1763" spans="1:23" ht="19">
      <c r="A1763" s="88">
        <v>761</v>
      </c>
      <c r="B1763" s="118">
        <v>0.74572080038928656</v>
      </c>
      <c r="C1763" s="118">
        <v>0.71253118275838667</v>
      </c>
      <c r="D1763" s="118">
        <v>0.69535226919095638</v>
      </c>
      <c r="E1763" s="118">
        <v>0.76646420643546209</v>
      </c>
      <c r="F1763" s="118">
        <v>0.74303236143546236</v>
      </c>
      <c r="G1763" s="118">
        <v>0.26172170439865439</v>
      </c>
      <c r="H1763" s="118">
        <v>0.62098721291691805</v>
      </c>
      <c r="I1763" s="118">
        <v>0.48381241549416654</v>
      </c>
      <c r="J1763" s="118">
        <v>0.69655575630008904</v>
      </c>
      <c r="K1763" s="51">
        <v>0.91742150551254875</v>
      </c>
      <c r="M1763" s="44">
        <v>761</v>
      </c>
      <c r="N1763" s="118" cm="1">
        <f t="array" ref="N1763:W1763">(TRANSPOSE(MMULT(幕後結果!$AB$37:$AK$46, TRANSPOSE(N762:W762))))</f>
        <v>1.0077396735183239</v>
      </c>
      <c r="O1763" s="118">
        <v>-0.38382968428840852</v>
      </c>
      <c r="P1763" s="118">
        <v>-0.7552485131493516</v>
      </c>
      <c r="Q1763" s="118">
        <v>-0.39556377226091077</v>
      </c>
      <c r="R1763" s="118">
        <v>-1.0137176927610754</v>
      </c>
      <c r="S1763" s="118">
        <v>0.5347300408837603</v>
      </c>
      <c r="T1763" s="118">
        <v>-0.31293507091798456</v>
      </c>
      <c r="U1763" s="118">
        <v>5.9775386735915759E-3</v>
      </c>
      <c r="V1763" s="118">
        <v>-0.37051454110636872</v>
      </c>
      <c r="W1763" s="43">
        <v>0.7938306175142007</v>
      </c>
    </row>
    <row r="1764" spans="1:23" ht="19">
      <c r="A1764" s="88">
        <v>762</v>
      </c>
      <c r="B1764" s="118">
        <v>0.12548607940664591</v>
      </c>
      <c r="C1764" s="118">
        <v>0.73431250824036098</v>
      </c>
      <c r="D1764" s="118">
        <v>3.6457008160600157E-2</v>
      </c>
      <c r="E1764" s="118">
        <v>0.78721442585955326</v>
      </c>
      <c r="F1764" s="118">
        <v>0.23669691952742178</v>
      </c>
      <c r="G1764" s="118">
        <v>0.35236723066022591</v>
      </c>
      <c r="H1764" s="118">
        <v>0.57132623212438882</v>
      </c>
      <c r="I1764" s="118">
        <v>0.41264899080881601</v>
      </c>
      <c r="J1764" s="118">
        <v>0.2096543143602505</v>
      </c>
      <c r="K1764" s="51">
        <v>0.82288125845427307</v>
      </c>
      <c r="M1764" s="44">
        <v>762</v>
      </c>
      <c r="N1764" s="118" cm="1">
        <f t="array" ref="N1764:W1764">(TRANSPOSE(MMULT(幕後結果!$AB$37:$AK$46, TRANSPOSE(N763:W763))))</f>
        <v>1.0399123604422007</v>
      </c>
      <c r="O1764" s="118">
        <v>-0.16944270001467998</v>
      </c>
      <c r="P1764" s="118">
        <v>0.70075510352118198</v>
      </c>
      <c r="Q1764" s="118">
        <v>0.46671106505432536</v>
      </c>
      <c r="R1764" s="118">
        <v>0.32897263046780451</v>
      </c>
      <c r="S1764" s="118">
        <v>0.3675242504507672</v>
      </c>
      <c r="T1764" s="118">
        <v>-0.64865288812718558</v>
      </c>
      <c r="U1764" s="118">
        <v>-1.8568227320899369</v>
      </c>
      <c r="V1764" s="118">
        <v>-0.8336813685414618</v>
      </c>
      <c r="W1764" s="43">
        <v>-0.75776634463984238</v>
      </c>
    </row>
    <row r="1765" spans="1:23" ht="19">
      <c r="A1765" s="88">
        <v>763</v>
      </c>
      <c r="B1765" s="118">
        <v>0.7394286019521692</v>
      </c>
      <c r="C1765" s="118">
        <v>0.54511197225437846</v>
      </c>
      <c r="D1765" s="118">
        <v>0.35101688267508835</v>
      </c>
      <c r="E1765" s="118">
        <v>0.40370689502830559</v>
      </c>
      <c r="F1765" s="118">
        <v>0.91108386524170926</v>
      </c>
      <c r="G1765" s="118">
        <v>0.44166398677813734</v>
      </c>
      <c r="H1765" s="118">
        <v>0.49660769699041207</v>
      </c>
      <c r="I1765" s="118">
        <v>0.55629069535959252</v>
      </c>
      <c r="J1765" s="118">
        <v>0.24146850687970867</v>
      </c>
      <c r="K1765" s="51">
        <v>0.64860100814623145</v>
      </c>
      <c r="M1765" s="44">
        <v>763</v>
      </c>
      <c r="N1765" s="118" cm="1">
        <f t="array" ref="N1765:W1765">(TRANSPOSE(MMULT(幕後結果!$AB$37:$AK$46, TRANSPOSE(N764:W764))))</f>
        <v>0.40869948330073375</v>
      </c>
      <c r="O1765" s="118">
        <v>0.46776149733488054</v>
      </c>
      <c r="P1765" s="118">
        <v>-0.64644509946233564</v>
      </c>
      <c r="Q1765" s="118">
        <v>0.21555812936677241</v>
      </c>
      <c r="R1765" s="118">
        <v>-0.69104380550991773</v>
      </c>
      <c r="S1765" s="118">
        <v>1.1587283309551868</v>
      </c>
      <c r="T1765" s="118">
        <v>-0.21716660032448423</v>
      </c>
      <c r="U1765" s="118">
        <v>0.53345370543983905</v>
      </c>
      <c r="V1765" s="118">
        <v>-0.26418747268240417</v>
      </c>
      <c r="W1765" s="43">
        <v>0.12311844453360025</v>
      </c>
    </row>
    <row r="1766" spans="1:23" ht="19">
      <c r="A1766" s="88">
        <v>764</v>
      </c>
      <c r="B1766" s="118">
        <v>0.54403881024019896</v>
      </c>
      <c r="C1766" s="118">
        <v>0.17148582069012885</v>
      </c>
      <c r="D1766" s="118">
        <v>0.26716757193735963</v>
      </c>
      <c r="E1766" s="118">
        <v>0.29097901484535571</v>
      </c>
      <c r="F1766" s="118">
        <v>0.97430858402409859</v>
      </c>
      <c r="G1766" s="118">
        <v>0.33294209374513617</v>
      </c>
      <c r="H1766" s="118">
        <v>0.94954151046423974</v>
      </c>
      <c r="I1766" s="118">
        <v>0.66836069328013337</v>
      </c>
      <c r="J1766" s="118">
        <v>0.72657706109742848</v>
      </c>
      <c r="K1766" s="51">
        <v>0.95237646577084689</v>
      </c>
      <c r="M1766" s="44">
        <v>764</v>
      </c>
      <c r="N1766" s="118" cm="1">
        <f t="array" ref="N1766:W1766">(TRANSPOSE(MMULT(幕後結果!$AB$37:$AK$46, TRANSPOSE(N765:W765))))</f>
        <v>1.6236639770433841</v>
      </c>
      <c r="O1766" s="118">
        <v>-0.22705613141593556</v>
      </c>
      <c r="P1766" s="118">
        <v>0.5866888172687037</v>
      </c>
      <c r="Q1766" s="118">
        <v>0.77314250160807307</v>
      </c>
      <c r="R1766" s="118">
        <v>-0.51478697598618539</v>
      </c>
      <c r="S1766" s="118">
        <v>-7.2295571411254755E-2</v>
      </c>
      <c r="T1766" s="118">
        <v>4.5668386630756758E-2</v>
      </c>
      <c r="U1766" s="118">
        <v>-0.20245605392269944</v>
      </c>
      <c r="V1766" s="118">
        <v>-9.7731489498745494E-2</v>
      </c>
      <c r="W1766" s="43">
        <v>0.47624877279619926</v>
      </c>
    </row>
    <row r="1767" spans="1:23" ht="19">
      <c r="A1767" s="88">
        <v>765</v>
      </c>
      <c r="B1767" s="118">
        <v>0.71112134068440636</v>
      </c>
      <c r="C1767" s="118">
        <v>0.75629733777553398</v>
      </c>
      <c r="D1767" s="118">
        <v>0.68061909892204309</v>
      </c>
      <c r="E1767" s="118">
        <v>0.52822215705246345</v>
      </c>
      <c r="F1767" s="118">
        <v>0.56684692727957353</v>
      </c>
      <c r="G1767" s="118">
        <v>0.292594505314137</v>
      </c>
      <c r="H1767" s="118">
        <v>0.28651027932781292</v>
      </c>
      <c r="I1767" s="118">
        <v>0.43837125663420617</v>
      </c>
      <c r="J1767" s="118">
        <v>0.23615094687636651</v>
      </c>
      <c r="K1767" s="51">
        <v>0.78474805932789016</v>
      </c>
      <c r="M1767" s="44">
        <v>765</v>
      </c>
      <c r="N1767" s="118" cm="1">
        <f t="array" ref="N1767:W1767">(TRANSPOSE(MMULT(幕後結果!$AB$37:$AK$46, TRANSPOSE(N766:W766))))</f>
        <v>-0.11468898556912621</v>
      </c>
      <c r="O1767" s="118">
        <v>-0.42333986739587776</v>
      </c>
      <c r="P1767" s="118">
        <v>1.4161333787344133</v>
      </c>
      <c r="Q1767" s="118">
        <v>0.43064310831787012</v>
      </c>
      <c r="R1767" s="118">
        <v>1.5026573558521443</v>
      </c>
      <c r="S1767" s="118">
        <v>1.3198841102918444</v>
      </c>
      <c r="T1767" s="118">
        <v>1.0407197992614858E-3</v>
      </c>
      <c r="U1767" s="118">
        <v>0.67146952066504106</v>
      </c>
      <c r="V1767" s="118">
        <v>1.3955724174016702</v>
      </c>
      <c r="W1767" s="43">
        <v>1.4709152817095259</v>
      </c>
    </row>
    <row r="1768" spans="1:23" ht="19">
      <c r="A1768" s="88">
        <v>766</v>
      </c>
      <c r="B1768" s="118">
        <v>0.19686700216971476</v>
      </c>
      <c r="C1768" s="118">
        <v>0.4916724822536549</v>
      </c>
      <c r="D1768" s="118">
        <v>0.85170145627679861</v>
      </c>
      <c r="E1768" s="118">
        <v>0.54257833058474825</v>
      </c>
      <c r="F1768" s="118">
        <v>0.13743211612450201</v>
      </c>
      <c r="G1768" s="118">
        <v>0.77058226842456556</v>
      </c>
      <c r="H1768" s="118">
        <v>3.836100748365201E-2</v>
      </c>
      <c r="I1768" s="118">
        <v>0.47435703502986803</v>
      </c>
      <c r="J1768" s="118">
        <v>0.76534233703138055</v>
      </c>
      <c r="K1768" s="51">
        <v>0.77956874940552412</v>
      </c>
      <c r="M1768" s="44">
        <v>766</v>
      </c>
      <c r="N1768" s="118" cm="1">
        <f t="array" ref="N1768:W1768">(TRANSPOSE(MMULT(幕後結果!$AB$37:$AK$46, TRANSPOSE(N767:W767))))</f>
        <v>1.1411692610679864</v>
      </c>
      <c r="O1768" s="118">
        <v>1.60445083434681</v>
      </c>
      <c r="P1768" s="118">
        <v>0.74831021814819509</v>
      </c>
      <c r="Q1768" s="118">
        <v>1.4514799459298233E-2</v>
      </c>
      <c r="R1768" s="118">
        <v>0.99226617911783843</v>
      </c>
      <c r="S1768" s="118">
        <v>0.74262923629369892</v>
      </c>
      <c r="T1768" s="118">
        <v>-1.2384097694840035</v>
      </c>
      <c r="U1768" s="118">
        <v>1.1080876554471981</v>
      </c>
      <c r="V1768" s="118">
        <v>-0.22536091684050691</v>
      </c>
      <c r="W1768" s="43">
        <v>-0.24830807110892625</v>
      </c>
    </row>
    <row r="1769" spans="1:23" ht="19">
      <c r="A1769" s="88">
        <v>767</v>
      </c>
      <c r="B1769" s="118">
        <v>0.55923904405743685</v>
      </c>
      <c r="C1769" s="118">
        <v>0.64596157880131666</v>
      </c>
      <c r="D1769" s="118">
        <v>0.18679705381013934</v>
      </c>
      <c r="E1769" s="118">
        <v>0.61180414808822681</v>
      </c>
      <c r="F1769" s="118">
        <v>0.22245540048458845</v>
      </c>
      <c r="G1769" s="118">
        <v>0.19212064054780864</v>
      </c>
      <c r="H1769" s="118">
        <v>0.54149895130020043</v>
      </c>
      <c r="I1769" s="118">
        <v>0.52738365638013329</v>
      </c>
      <c r="J1769" s="118">
        <v>0.78917564477175062</v>
      </c>
      <c r="K1769" s="51">
        <v>0.94836920295792027</v>
      </c>
      <c r="M1769" s="44">
        <v>767</v>
      </c>
      <c r="N1769" s="118" cm="1">
        <f t="array" ref="N1769:W1769">(TRANSPOSE(MMULT(幕後結果!$AB$37:$AK$46, TRANSPOSE(N768:W768))))</f>
        <v>-0.96040453061309661</v>
      </c>
      <c r="O1769" s="118">
        <v>0.62809737087554851</v>
      </c>
      <c r="P1769" s="118">
        <v>9.700591279909887E-2</v>
      </c>
      <c r="Q1769" s="118">
        <v>-0.78863588852620414</v>
      </c>
      <c r="R1769" s="118">
        <v>1.2326775078708734</v>
      </c>
      <c r="S1769" s="118">
        <v>-1.0745138422086247</v>
      </c>
      <c r="T1769" s="118">
        <v>1.7518978591868848</v>
      </c>
      <c r="U1769" s="118">
        <v>1.83850603675797</v>
      </c>
      <c r="V1769" s="118">
        <v>1.3316332501206132</v>
      </c>
      <c r="W1769" s="43">
        <v>1.4686423171200866</v>
      </c>
    </row>
    <row r="1770" spans="1:23" ht="19">
      <c r="A1770" s="88">
        <v>768</v>
      </c>
      <c r="B1770" s="118">
        <v>0.44012670301181478</v>
      </c>
      <c r="C1770" s="118">
        <v>0.54380593873255223</v>
      </c>
      <c r="D1770" s="118">
        <v>1.0432416768050512E-2</v>
      </c>
      <c r="E1770" s="118">
        <v>0.79641528222621627</v>
      </c>
      <c r="F1770" s="118">
        <v>0.78999993491617593</v>
      </c>
      <c r="G1770" s="118">
        <v>0.56932591975961944</v>
      </c>
      <c r="H1770" s="118">
        <v>0.27604889245658071</v>
      </c>
      <c r="I1770" s="118">
        <v>0.2735562982523041</v>
      </c>
      <c r="J1770" s="118">
        <v>0.9800692429122726</v>
      </c>
      <c r="K1770" s="51">
        <v>0.34978434962089766</v>
      </c>
      <c r="M1770" s="44">
        <v>768</v>
      </c>
      <c r="N1770" s="118" cm="1">
        <f t="array" ref="N1770:W1770">(TRANSPOSE(MMULT(幕後結果!$AB$37:$AK$46, TRANSPOSE(N769:W769))))</f>
        <v>9.3038984541512076E-2</v>
      </c>
      <c r="O1770" s="118">
        <v>9.4610602722107279E-2</v>
      </c>
      <c r="P1770" s="118">
        <v>-2.6886640224161588E-2</v>
      </c>
      <c r="Q1770" s="118">
        <v>-0.14924562393658936</v>
      </c>
      <c r="R1770" s="118">
        <v>0.76051881893635342</v>
      </c>
      <c r="S1770" s="118">
        <v>0.77951038257698357</v>
      </c>
      <c r="T1770" s="118">
        <v>-1.3665173422582311</v>
      </c>
      <c r="U1770" s="118">
        <v>-0.9354072262623746</v>
      </c>
      <c r="V1770" s="118">
        <v>-1.8049527222188795</v>
      </c>
      <c r="W1770" s="43">
        <v>0.66964526435451177</v>
      </c>
    </row>
    <row r="1771" spans="1:23" ht="19">
      <c r="A1771" s="88">
        <v>769</v>
      </c>
      <c r="B1771" s="118">
        <v>0.41498722599385074</v>
      </c>
      <c r="C1771" s="118">
        <v>0.66067510585252398</v>
      </c>
      <c r="D1771" s="118">
        <v>0.8640889770935507</v>
      </c>
      <c r="E1771" s="118">
        <v>0.92177888999490643</v>
      </c>
      <c r="F1771" s="118">
        <v>2.0156135814938692E-2</v>
      </c>
      <c r="G1771" s="118">
        <v>0.32263227509325643</v>
      </c>
      <c r="H1771" s="118">
        <v>0.67236011684104935</v>
      </c>
      <c r="I1771" s="118">
        <v>0.91667373819220277</v>
      </c>
      <c r="J1771" s="118">
        <v>0.36320574056790944</v>
      </c>
      <c r="K1771" s="51">
        <v>1.4076244282909878E-2</v>
      </c>
      <c r="M1771" s="44">
        <v>769</v>
      </c>
      <c r="N1771" s="118" cm="1">
        <f t="array" ref="N1771:W1771">(TRANSPOSE(MMULT(幕後結果!$AB$37:$AK$46, TRANSPOSE(N770:W770))))</f>
        <v>-0.25269545895383633</v>
      </c>
      <c r="O1771" s="118">
        <v>-7.9086867682135437E-2</v>
      </c>
      <c r="P1771" s="118">
        <v>0.22508889448795344</v>
      </c>
      <c r="Q1771" s="118">
        <v>-1.1646534660512859</v>
      </c>
      <c r="R1771" s="118">
        <v>1.4418471866649614</v>
      </c>
      <c r="S1771" s="118">
        <v>0.55143412287599924</v>
      </c>
      <c r="T1771" s="118">
        <v>-0.20057862051027098</v>
      </c>
      <c r="U1771" s="118">
        <v>0.37013638950692301</v>
      </c>
      <c r="V1771" s="118">
        <v>3.0097202109076404E-2</v>
      </c>
      <c r="W1771" s="43">
        <v>-0.49030509383400134</v>
      </c>
    </row>
    <row r="1772" spans="1:23" ht="19">
      <c r="A1772" s="88">
        <v>770</v>
      </c>
      <c r="B1772" s="118">
        <v>0.11333192365747169</v>
      </c>
      <c r="C1772" s="118">
        <v>0.20487600181130672</v>
      </c>
      <c r="D1772" s="118">
        <v>0.4884394646821657</v>
      </c>
      <c r="E1772" s="118">
        <v>0.6044633696212609</v>
      </c>
      <c r="F1772" s="118">
        <v>0.23740263962312058</v>
      </c>
      <c r="G1772" s="118">
        <v>0.37176741754793441</v>
      </c>
      <c r="H1772" s="118">
        <v>0.83352367613050271</v>
      </c>
      <c r="I1772" s="118">
        <v>0.30492196998728072</v>
      </c>
      <c r="J1772" s="118">
        <v>0.41182602829895654</v>
      </c>
      <c r="K1772" s="51">
        <v>0.35223200868006432</v>
      </c>
      <c r="M1772" s="44">
        <v>770</v>
      </c>
      <c r="N1772" s="118" cm="1">
        <f t="array" ref="N1772:W1772">(TRANSPOSE(MMULT(幕後結果!$AB$37:$AK$46, TRANSPOSE(N771:W771))))</f>
        <v>0.68550997048151219</v>
      </c>
      <c r="O1772" s="118">
        <v>0.48862458525145785</v>
      </c>
      <c r="P1772" s="118">
        <v>0.68876491806043139</v>
      </c>
      <c r="Q1772" s="118">
        <v>0.45232471269341834</v>
      </c>
      <c r="R1772" s="118">
        <v>1.0613975515547005</v>
      </c>
      <c r="S1772" s="118">
        <v>-8.1550507421337404E-3</v>
      </c>
      <c r="T1772" s="118">
        <v>-0.31096558064936908</v>
      </c>
      <c r="U1772" s="118">
        <v>1.1321053981486981</v>
      </c>
      <c r="V1772" s="118">
        <v>0.21345992159532468</v>
      </c>
      <c r="W1772" s="43">
        <v>-1.1994706960882495</v>
      </c>
    </row>
    <row r="1773" spans="1:23" ht="19">
      <c r="A1773" s="88">
        <v>771</v>
      </c>
      <c r="B1773" s="118">
        <v>0.19592627467043267</v>
      </c>
      <c r="C1773" s="118">
        <v>0.67434516618223572</v>
      </c>
      <c r="D1773" s="118">
        <v>0.88070904893459967</v>
      </c>
      <c r="E1773" s="118">
        <v>0.26740825081671327</v>
      </c>
      <c r="F1773" s="118">
        <v>0.15991272316277061</v>
      </c>
      <c r="G1773" s="118">
        <v>0.24261055340929594</v>
      </c>
      <c r="H1773" s="118">
        <v>0.95202809760537677</v>
      </c>
      <c r="I1773" s="118">
        <v>0.47905044909859695</v>
      </c>
      <c r="J1773" s="118">
        <v>0.33018560607910663</v>
      </c>
      <c r="K1773" s="51">
        <v>0.30342781259531537</v>
      </c>
      <c r="M1773" s="44">
        <v>771</v>
      </c>
      <c r="N1773" s="118" cm="1">
        <f t="array" ref="N1773:W1773">(TRANSPOSE(MMULT(幕後結果!$AB$37:$AK$46, TRANSPOSE(N772:W772))))</f>
        <v>1.0241165839825415</v>
      </c>
      <c r="O1773" s="118">
        <v>2.6565515756361244</v>
      </c>
      <c r="P1773" s="118">
        <v>0.67532380188658303</v>
      </c>
      <c r="Q1773" s="118">
        <v>0.65288785864691035</v>
      </c>
      <c r="R1773" s="118">
        <v>-1.079217621973332</v>
      </c>
      <c r="S1773" s="118">
        <v>0.79884743812686387</v>
      </c>
      <c r="T1773" s="118">
        <v>2.1057659117075826</v>
      </c>
      <c r="U1773" s="118">
        <v>-0.46764135058960998</v>
      </c>
      <c r="V1773" s="118">
        <v>1.393488958252274</v>
      </c>
      <c r="W1773" s="43">
        <v>-0.47902040529236611</v>
      </c>
    </row>
    <row r="1774" spans="1:23" ht="19">
      <c r="A1774" s="88">
        <v>772</v>
      </c>
      <c r="B1774" s="118">
        <v>0.80759369093553701</v>
      </c>
      <c r="C1774" s="118">
        <v>0.46294153622902878</v>
      </c>
      <c r="D1774" s="118">
        <v>0.29472482316486293</v>
      </c>
      <c r="E1774" s="118">
        <v>0.60280915913362287</v>
      </c>
      <c r="F1774" s="118">
        <v>0.78840394699867899</v>
      </c>
      <c r="G1774" s="118">
        <v>0.92657271168538435</v>
      </c>
      <c r="H1774" s="118">
        <v>0.78461283842325202</v>
      </c>
      <c r="I1774" s="118">
        <v>0.8579824306510988</v>
      </c>
      <c r="J1774" s="118">
        <v>7.6259204635612754E-2</v>
      </c>
      <c r="K1774" s="51">
        <v>0.16720534021861466</v>
      </c>
      <c r="M1774" s="44">
        <v>772</v>
      </c>
      <c r="N1774" s="118" cm="1">
        <f t="array" ref="N1774:W1774">(TRANSPOSE(MMULT(幕後結果!$AB$37:$AK$46, TRANSPOSE(N773:W773))))</f>
        <v>-0.73024120355761024</v>
      </c>
      <c r="O1774" s="118">
        <v>0.85400353162870557</v>
      </c>
      <c r="P1774" s="118">
        <v>0.59101073379436242</v>
      </c>
      <c r="Q1774" s="118">
        <v>1.2122299872902402</v>
      </c>
      <c r="R1774" s="118">
        <v>-0.86758578302982914</v>
      </c>
      <c r="S1774" s="118">
        <v>-0.28342285728052541</v>
      </c>
      <c r="T1774" s="118">
        <v>-0.40628562216844466</v>
      </c>
      <c r="U1774" s="118">
        <v>-1.7831402557127858</v>
      </c>
      <c r="V1774" s="118">
        <v>-1.2475634246481224</v>
      </c>
      <c r="W1774" s="43">
        <v>-0.37197029321790709</v>
      </c>
    </row>
    <row r="1775" spans="1:23" ht="19">
      <c r="A1775" s="88">
        <v>773</v>
      </c>
      <c r="B1775" s="118">
        <v>2.3800631970153363E-2</v>
      </c>
      <c r="C1775" s="118">
        <v>0.85220839609275778</v>
      </c>
      <c r="D1775" s="118">
        <v>0.80084932616448401</v>
      </c>
      <c r="E1775" s="118">
        <v>0.76837950286786127</v>
      </c>
      <c r="F1775" s="118">
        <v>0.74592334208802491</v>
      </c>
      <c r="G1775" s="118">
        <v>0.65736063884506146</v>
      </c>
      <c r="H1775" s="118">
        <v>0.3563423931378662</v>
      </c>
      <c r="I1775" s="118">
        <v>0.8414871018828316</v>
      </c>
      <c r="J1775" s="118">
        <v>0.1866716237345567</v>
      </c>
      <c r="K1775" s="51">
        <v>0.54760580431636363</v>
      </c>
      <c r="M1775" s="44">
        <v>773</v>
      </c>
      <c r="N1775" s="118" cm="1">
        <f t="array" ref="N1775:W1775">(TRANSPOSE(MMULT(幕後結果!$AB$37:$AK$46, TRANSPOSE(N774:W774))))</f>
        <v>-0.51744943991788594</v>
      </c>
      <c r="O1775" s="118">
        <v>-0.86525121424104023</v>
      </c>
      <c r="P1775" s="118">
        <v>-1.5202660298627364</v>
      </c>
      <c r="Q1775" s="118">
        <v>-9.4902292348901074E-2</v>
      </c>
      <c r="R1775" s="118">
        <v>-0.65207222350525385</v>
      </c>
      <c r="S1775" s="118">
        <v>-1.4803977915346502</v>
      </c>
      <c r="T1775" s="118">
        <v>-0.45048692933755807</v>
      </c>
      <c r="U1775" s="118">
        <v>-2.2595375831374644</v>
      </c>
      <c r="V1775" s="118">
        <v>-1.5595215300287419</v>
      </c>
      <c r="W1775" s="43">
        <v>-0.50095682138377373</v>
      </c>
    </row>
    <row r="1776" spans="1:23" ht="19">
      <c r="A1776" s="88">
        <v>774</v>
      </c>
      <c r="B1776" s="118">
        <v>0.23786018778767382</v>
      </c>
      <c r="C1776" s="118">
        <v>0.99191625773226844</v>
      </c>
      <c r="D1776" s="118">
        <v>4.1607923176949724E-2</v>
      </c>
      <c r="E1776" s="118">
        <v>0.40270431218149128</v>
      </c>
      <c r="F1776" s="118">
        <v>0.60937045734085826</v>
      </c>
      <c r="G1776" s="118">
        <v>0.18843753718491052</v>
      </c>
      <c r="H1776" s="118">
        <v>0.25751609859310576</v>
      </c>
      <c r="I1776" s="118">
        <v>0.80500308561877865</v>
      </c>
      <c r="J1776" s="118">
        <v>0.53383065894791271</v>
      </c>
      <c r="K1776" s="51">
        <v>0.33045164533929028</v>
      </c>
      <c r="M1776" s="44">
        <v>774</v>
      </c>
      <c r="N1776" s="118" cm="1">
        <f t="array" ref="N1776:W1776">(TRANSPOSE(MMULT(幕後結果!$AB$37:$AK$46, TRANSPOSE(N775:W775))))</f>
        <v>2.8910483554277051</v>
      </c>
      <c r="O1776" s="118">
        <v>-0.47271402555558856</v>
      </c>
      <c r="P1776" s="118">
        <v>2.2282366666435403</v>
      </c>
      <c r="Q1776" s="118">
        <v>-0.38333495466506684</v>
      </c>
      <c r="R1776" s="118">
        <v>0.74021483140342081</v>
      </c>
      <c r="S1776" s="118">
        <v>0.68084856059581722</v>
      </c>
      <c r="T1776" s="118">
        <v>-1.4678587675738779</v>
      </c>
      <c r="U1776" s="118">
        <v>0.52710985540187505</v>
      </c>
      <c r="V1776" s="118">
        <v>0.65886179731142225</v>
      </c>
      <c r="W1776" s="43">
        <v>2.0443808926449085</v>
      </c>
    </row>
    <row r="1777" spans="1:23" ht="19">
      <c r="A1777" s="88">
        <v>775</v>
      </c>
      <c r="B1777" s="118">
        <v>0.81168907060361439</v>
      </c>
      <c r="C1777" s="118">
        <v>7.7631924699444577E-2</v>
      </c>
      <c r="D1777" s="118">
        <v>0.54615531483907542</v>
      </c>
      <c r="E1777" s="118">
        <v>0.83239065365578391</v>
      </c>
      <c r="F1777" s="118">
        <v>0.31102193524957711</v>
      </c>
      <c r="G1777" s="118">
        <v>0.91253620392434209</v>
      </c>
      <c r="H1777" s="118">
        <v>0.28382599986464974</v>
      </c>
      <c r="I1777" s="118">
        <v>0.38130194125548145</v>
      </c>
      <c r="J1777" s="118">
        <v>0.78297281898024917</v>
      </c>
      <c r="K1777" s="51">
        <v>0.13069863271726945</v>
      </c>
      <c r="M1777" s="44">
        <v>775</v>
      </c>
      <c r="N1777" s="118" cm="1">
        <f t="array" ref="N1777:W1777">(TRANSPOSE(MMULT(幕後結果!$AB$37:$AK$46, TRANSPOSE(N776:W776))))</f>
        <v>0.90404546441266043</v>
      </c>
      <c r="O1777" s="118">
        <v>-0.67455843031582363</v>
      </c>
      <c r="P1777" s="118">
        <v>-0.99957238450812647</v>
      </c>
      <c r="Q1777" s="118">
        <v>-0.10982587638161304</v>
      </c>
      <c r="R1777" s="118">
        <v>3.0072577907394336E-2</v>
      </c>
      <c r="S1777" s="118">
        <v>5.5163606665813179E-2</v>
      </c>
      <c r="T1777" s="118">
        <v>1.9076815717067392</v>
      </c>
      <c r="U1777" s="118">
        <v>-0.61798171707628025</v>
      </c>
      <c r="V1777" s="118">
        <v>0.82241494148736993</v>
      </c>
      <c r="W1777" s="43">
        <v>-0.47313419411828311</v>
      </c>
    </row>
    <row r="1778" spans="1:23" ht="19">
      <c r="A1778" s="88">
        <v>776</v>
      </c>
      <c r="B1778" s="118">
        <v>0.80132641757131862</v>
      </c>
      <c r="C1778" s="118">
        <v>0.27156932517877519</v>
      </c>
      <c r="D1778" s="118">
        <v>0.95600969298421035</v>
      </c>
      <c r="E1778" s="118">
        <v>0.6879360700386361</v>
      </c>
      <c r="F1778" s="118">
        <v>0.82898459732479601</v>
      </c>
      <c r="G1778" s="118">
        <v>7.0828117035252935E-2</v>
      </c>
      <c r="H1778" s="118">
        <v>9.9367098300330969E-2</v>
      </c>
      <c r="I1778" s="118">
        <v>0.12035365937155951</v>
      </c>
      <c r="J1778" s="118">
        <v>0.97734027637392384</v>
      </c>
      <c r="K1778" s="51">
        <v>0.27141255181516066</v>
      </c>
      <c r="M1778" s="44">
        <v>776</v>
      </c>
      <c r="N1778" s="118" cm="1">
        <f t="array" ref="N1778:W1778">(TRANSPOSE(MMULT(幕後結果!$AB$37:$AK$46, TRANSPOSE(N777:W777))))</f>
        <v>-0.92576568701236339</v>
      </c>
      <c r="O1778" s="118">
        <v>0.4017302419321489</v>
      </c>
      <c r="P1778" s="118">
        <v>0.20605823613991553</v>
      </c>
      <c r="Q1778" s="118">
        <v>-0.84193779134895252</v>
      </c>
      <c r="R1778" s="118">
        <v>0.6335367305027827</v>
      </c>
      <c r="S1778" s="118">
        <v>-2.7104878800544658</v>
      </c>
      <c r="T1778" s="118">
        <v>1.2926818055012188</v>
      </c>
      <c r="U1778" s="118">
        <v>-0.12696752306101949</v>
      </c>
      <c r="V1778" s="118">
        <v>1.4216083093562299</v>
      </c>
      <c r="W1778" s="43">
        <v>0.20087552904903516</v>
      </c>
    </row>
    <row r="1779" spans="1:23" ht="19">
      <c r="A1779" s="88">
        <v>777</v>
      </c>
      <c r="B1779" s="118">
        <v>0.9487203656480292</v>
      </c>
      <c r="C1779" s="118">
        <v>0.33715479518914959</v>
      </c>
      <c r="D1779" s="118">
        <v>0.60285827057761909</v>
      </c>
      <c r="E1779" s="118">
        <v>0.84865102161258466</v>
      </c>
      <c r="F1779" s="118">
        <v>0.73636399773931349</v>
      </c>
      <c r="G1779" s="118">
        <v>0.73046294280962609</v>
      </c>
      <c r="H1779" s="118">
        <v>0.67178538611199623</v>
      </c>
      <c r="I1779" s="118">
        <v>0.86405574594930057</v>
      </c>
      <c r="J1779" s="118">
        <v>0.63996078181331728</v>
      </c>
      <c r="K1779" s="51">
        <v>0.20217434167920945</v>
      </c>
      <c r="M1779" s="44">
        <v>777</v>
      </c>
      <c r="N1779" s="118" cm="1">
        <f t="array" ref="N1779:W1779">(TRANSPOSE(MMULT(幕後結果!$AB$37:$AK$46, TRANSPOSE(N778:W778))))</f>
        <v>-1.1058288564711072</v>
      </c>
      <c r="O1779" s="118">
        <v>1.0365861205275499</v>
      </c>
      <c r="P1779" s="118">
        <v>-2.5906279526346649</v>
      </c>
      <c r="Q1779" s="118">
        <v>0.15971355564618983</v>
      </c>
      <c r="R1779" s="118">
        <v>-5.8759886982371556E-2</v>
      </c>
      <c r="S1779" s="118">
        <v>-3.7402988728531525E-2</v>
      </c>
      <c r="T1779" s="118">
        <v>-0.58039291423504724</v>
      </c>
      <c r="U1779" s="118">
        <v>0.12005525949627921</v>
      </c>
      <c r="V1779" s="118">
        <v>-1.6275500363360438</v>
      </c>
      <c r="W1779" s="43">
        <v>-1.7706614020413523</v>
      </c>
    </row>
    <row r="1780" spans="1:23" ht="19">
      <c r="A1780" s="88">
        <v>778</v>
      </c>
      <c r="B1780" s="118">
        <v>0.8616272590234344</v>
      </c>
      <c r="C1780" s="118">
        <v>0.41884318008449251</v>
      </c>
      <c r="D1780" s="118">
        <v>0.39059063566589369</v>
      </c>
      <c r="E1780" s="118">
        <v>0.12845864431263432</v>
      </c>
      <c r="F1780" s="118">
        <v>0.15085468259382862</v>
      </c>
      <c r="G1780" s="118">
        <v>9.6788808294758111E-2</v>
      </c>
      <c r="H1780" s="118">
        <v>0.47496244374859731</v>
      </c>
      <c r="I1780" s="118">
        <v>0.40132489264782256</v>
      </c>
      <c r="J1780" s="118">
        <v>0.30636970524579721</v>
      </c>
      <c r="K1780" s="51">
        <v>0.90311594777527104</v>
      </c>
      <c r="M1780" s="44">
        <v>778</v>
      </c>
      <c r="N1780" s="118" cm="1">
        <f t="array" ref="N1780:W1780">(TRANSPOSE(MMULT(幕後結果!$AB$37:$AK$46, TRANSPOSE(N779:W779))))</f>
        <v>2.1576654288865593</v>
      </c>
      <c r="O1780" s="118">
        <v>-1.2523494783065536</v>
      </c>
      <c r="P1780" s="118">
        <v>0.97892634874876461</v>
      </c>
      <c r="Q1780" s="118">
        <v>5.3294727836439071E-2</v>
      </c>
      <c r="R1780" s="118">
        <v>-5.1346689021357417E-2</v>
      </c>
      <c r="S1780" s="118">
        <v>0.79967896003688455</v>
      </c>
      <c r="T1780" s="118">
        <v>-0.25000511468814296</v>
      </c>
      <c r="U1780" s="118">
        <v>1.2016859943610492</v>
      </c>
      <c r="V1780" s="118">
        <v>1.6752927780425597</v>
      </c>
      <c r="W1780" s="43">
        <v>2.180965930274906</v>
      </c>
    </row>
    <row r="1781" spans="1:23" ht="19">
      <c r="A1781" s="88">
        <v>779</v>
      </c>
      <c r="B1781" s="118">
        <v>0.57570671567403475</v>
      </c>
      <c r="C1781" s="118">
        <v>0.91184063848325536</v>
      </c>
      <c r="D1781" s="118">
        <v>0.40181159218768703</v>
      </c>
      <c r="E1781" s="118">
        <v>0.11332706445637308</v>
      </c>
      <c r="F1781" s="118">
        <v>0.665857777855549</v>
      </c>
      <c r="G1781" s="118">
        <v>0.58444826071303635</v>
      </c>
      <c r="H1781" s="118">
        <v>0.65297808121882261</v>
      </c>
      <c r="I1781" s="118">
        <v>0.77523731212733482</v>
      </c>
      <c r="J1781" s="118">
        <v>0.79596677207824218</v>
      </c>
      <c r="K1781" s="51">
        <v>0.24449123749411283</v>
      </c>
      <c r="M1781" s="44">
        <v>779</v>
      </c>
      <c r="N1781" s="118" cm="1">
        <f t="array" ref="N1781:W1781">(TRANSPOSE(MMULT(幕後結果!$AB$37:$AK$46, TRANSPOSE(N780:W780))))</f>
        <v>0.58574564661577366</v>
      </c>
      <c r="O1781" s="118">
        <v>-0.62083915091465602</v>
      </c>
      <c r="P1781" s="118">
        <v>-1.0480592783634264</v>
      </c>
      <c r="Q1781" s="118">
        <v>-1.1519015464858002</v>
      </c>
      <c r="R1781" s="118">
        <v>-1.8727716895106794</v>
      </c>
      <c r="S1781" s="118">
        <v>-1.665677548945574</v>
      </c>
      <c r="T1781" s="118">
        <v>0.88375460429477115</v>
      </c>
      <c r="U1781" s="118">
        <v>-2.2152290523048279</v>
      </c>
      <c r="V1781" s="118">
        <v>-1.7096644489665871</v>
      </c>
      <c r="W1781" s="43">
        <v>-1.424900489411274</v>
      </c>
    </row>
    <row r="1782" spans="1:23" ht="19">
      <c r="A1782" s="88">
        <v>780</v>
      </c>
      <c r="B1782" s="118">
        <v>6.1503426418759055E-2</v>
      </c>
      <c r="C1782" s="118">
        <v>0.30675413603803459</v>
      </c>
      <c r="D1782" s="118">
        <v>0.18595786300860606</v>
      </c>
      <c r="E1782" s="118">
        <v>0.25981572673307984</v>
      </c>
      <c r="F1782" s="118">
        <v>0.5379543157555926</v>
      </c>
      <c r="G1782" s="118">
        <v>0.91149022674056956</v>
      </c>
      <c r="H1782" s="118">
        <v>1.3827590136128443E-4</v>
      </c>
      <c r="I1782" s="118">
        <v>0.7379109213095798</v>
      </c>
      <c r="J1782" s="118">
        <v>0.25264341186059447</v>
      </c>
      <c r="K1782" s="51">
        <v>0.26827033671736555</v>
      </c>
      <c r="M1782" s="44">
        <v>780</v>
      </c>
      <c r="N1782" s="118" cm="1">
        <f t="array" ref="N1782:W1782">(TRANSPOSE(MMULT(幕後結果!$AB$37:$AK$46, TRANSPOSE(N781:W781))))</f>
        <v>-0.70003248535877549</v>
      </c>
      <c r="O1782" s="118">
        <v>-0.19816123749058595</v>
      </c>
      <c r="P1782" s="118">
        <v>-0.45937525818326275</v>
      </c>
      <c r="Q1782" s="118">
        <v>7.95551036208067E-3</v>
      </c>
      <c r="R1782" s="118">
        <v>-1.5150790596457566</v>
      </c>
      <c r="S1782" s="118">
        <v>0.59049303313896595</v>
      </c>
      <c r="T1782" s="118">
        <v>0.12287264456253721</v>
      </c>
      <c r="U1782" s="118">
        <v>-1.9042173167803023</v>
      </c>
      <c r="V1782" s="118">
        <v>-2.5899492194640912</v>
      </c>
      <c r="W1782" s="43">
        <v>-0.90934379570880475</v>
      </c>
    </row>
    <row r="1783" spans="1:23" ht="19">
      <c r="A1783" s="88">
        <v>781</v>
      </c>
      <c r="B1783" s="118">
        <v>0.19201718632129716</v>
      </c>
      <c r="C1783" s="118">
        <v>0.69150048793305841</v>
      </c>
      <c r="D1783" s="118">
        <v>1.491227623053315E-2</v>
      </c>
      <c r="E1783" s="118">
        <v>0.32592522242702615</v>
      </c>
      <c r="F1783" s="118">
        <v>0.13179420290246346</v>
      </c>
      <c r="G1783" s="118">
        <v>0.49307781635350678</v>
      </c>
      <c r="H1783" s="118">
        <v>0.24788782892038586</v>
      </c>
      <c r="I1783" s="118">
        <v>0.24335436360060947</v>
      </c>
      <c r="J1783" s="118">
        <v>0.29168909058283798</v>
      </c>
      <c r="K1783" s="51">
        <v>0.17304608075765593</v>
      </c>
      <c r="M1783" s="44">
        <v>781</v>
      </c>
      <c r="N1783" s="118" cm="1">
        <f t="array" ref="N1783:W1783">(TRANSPOSE(MMULT(幕後結果!$AB$37:$AK$46, TRANSPOSE(N782:W782))))</f>
        <v>0.61456236792424401</v>
      </c>
      <c r="O1783" s="118">
        <v>1.4900007011588785</v>
      </c>
      <c r="P1783" s="118">
        <v>0.36391294346091219</v>
      </c>
      <c r="Q1783" s="118">
        <v>-4.9275644017716669E-2</v>
      </c>
      <c r="R1783" s="118">
        <v>-1.4256798732604745</v>
      </c>
      <c r="S1783" s="118">
        <v>1.3389118576360151</v>
      </c>
      <c r="T1783" s="118">
        <v>0.4268123890955049</v>
      </c>
      <c r="U1783" s="118">
        <v>-1.7457324642557768</v>
      </c>
      <c r="V1783" s="118">
        <v>0.34980340089134176</v>
      </c>
      <c r="W1783" s="43">
        <v>-0.87133081825164904</v>
      </c>
    </row>
    <row r="1784" spans="1:23" ht="19">
      <c r="A1784" s="88">
        <v>782</v>
      </c>
      <c r="B1784" s="118">
        <v>0.15530578792973992</v>
      </c>
      <c r="C1784" s="118">
        <v>4.1930357767097082E-2</v>
      </c>
      <c r="D1784" s="118">
        <v>5.6771883223463826E-2</v>
      </c>
      <c r="E1784" s="118">
        <v>0.18728985307514567</v>
      </c>
      <c r="F1784" s="118">
        <v>0.96232848917462732</v>
      </c>
      <c r="G1784" s="118">
        <v>0.14535862639762942</v>
      </c>
      <c r="H1784" s="118">
        <v>0.34232734892355121</v>
      </c>
      <c r="I1784" s="118">
        <v>0.2542286236394955</v>
      </c>
      <c r="J1784" s="118">
        <v>0.13445814495135688</v>
      </c>
      <c r="K1784" s="51">
        <v>0.35348446345082229</v>
      </c>
      <c r="M1784" s="44">
        <v>782</v>
      </c>
      <c r="N1784" s="118" cm="1">
        <f t="array" ref="N1784:W1784">(TRANSPOSE(MMULT(幕後結果!$AB$37:$AK$46, TRANSPOSE(N783:W783))))</f>
        <v>0.73144220822944528</v>
      </c>
      <c r="O1784" s="118">
        <v>-0.18955357054421434</v>
      </c>
      <c r="P1784" s="118">
        <v>-6.5544721785500415E-2</v>
      </c>
      <c r="Q1784" s="118">
        <v>0.54407085481170214</v>
      </c>
      <c r="R1784" s="118">
        <v>0.22093180806009077</v>
      </c>
      <c r="S1784" s="118">
        <v>0.68238661064740658</v>
      </c>
      <c r="T1784" s="118">
        <v>-0.44265011938441112</v>
      </c>
      <c r="U1784" s="118">
        <v>0.25277087516175711</v>
      </c>
      <c r="V1784" s="118">
        <v>0.68496341270208705</v>
      </c>
      <c r="W1784" s="43">
        <v>-1.4242866435811967</v>
      </c>
    </row>
    <row r="1785" spans="1:23" ht="19">
      <c r="A1785" s="88">
        <v>783</v>
      </c>
      <c r="B1785" s="118">
        <v>7.6247409047696557E-2</v>
      </c>
      <c r="C1785" s="118">
        <v>0.49371765575341353</v>
      </c>
      <c r="D1785" s="118">
        <v>0.51259772285358873</v>
      </c>
      <c r="E1785" s="118">
        <v>0.32072973634229562</v>
      </c>
      <c r="F1785" s="118">
        <v>0.7309400485096178</v>
      </c>
      <c r="G1785" s="118">
        <v>0.6293903197697841</v>
      </c>
      <c r="H1785" s="118">
        <v>0.62971166183535199</v>
      </c>
      <c r="I1785" s="118">
        <v>0.72482793813527291</v>
      </c>
      <c r="J1785" s="118">
        <v>0.87905663082197294</v>
      </c>
      <c r="K1785" s="51">
        <v>0.18671694186925136</v>
      </c>
      <c r="M1785" s="44">
        <v>783</v>
      </c>
      <c r="N1785" s="118" cm="1">
        <f t="array" ref="N1785:W1785">(TRANSPOSE(MMULT(幕後結果!$AB$37:$AK$46, TRANSPOSE(N784:W784))))</f>
        <v>-1.0996627923541145</v>
      </c>
      <c r="O1785" s="118">
        <v>2.1193430637545849</v>
      </c>
      <c r="P1785" s="118">
        <v>-1.1939182800906258</v>
      </c>
      <c r="Q1785" s="118">
        <v>-4.0263332835545701E-2</v>
      </c>
      <c r="R1785" s="118">
        <v>-1.038373169259331</v>
      </c>
      <c r="S1785" s="118">
        <v>-1.1228482182406818</v>
      </c>
      <c r="T1785" s="118">
        <v>0.38739851747584847</v>
      </c>
      <c r="U1785" s="118">
        <v>1.0071167163733385</v>
      </c>
      <c r="V1785" s="118">
        <v>1.4801681362108754</v>
      </c>
      <c r="W1785" s="43">
        <v>0.39392085700936064</v>
      </c>
    </row>
    <row r="1786" spans="1:23" ht="19">
      <c r="A1786" s="88">
        <v>784</v>
      </c>
      <c r="B1786" s="118">
        <v>0.36301802893628365</v>
      </c>
      <c r="C1786" s="118">
        <v>0.25616883280848723</v>
      </c>
      <c r="D1786" s="118">
        <v>0.10824422238447684</v>
      </c>
      <c r="E1786" s="118">
        <v>4.3631097912752326E-2</v>
      </c>
      <c r="F1786" s="118">
        <v>0.89180211541690202</v>
      </c>
      <c r="G1786" s="118">
        <v>0.7386811128382178</v>
      </c>
      <c r="H1786" s="118">
        <v>0.84292896563633835</v>
      </c>
      <c r="I1786" s="118">
        <v>0.90192467426056711</v>
      </c>
      <c r="J1786" s="118">
        <v>0.89561859657249698</v>
      </c>
      <c r="K1786" s="51">
        <v>0.28434933756154157</v>
      </c>
      <c r="M1786" s="44">
        <v>784</v>
      </c>
      <c r="N1786" s="118" cm="1">
        <f t="array" ref="N1786:W1786">(TRANSPOSE(MMULT(幕後結果!$AB$37:$AK$46, TRANSPOSE(N785:W785))))</f>
        <v>8.159390650883272E-2</v>
      </c>
      <c r="O1786" s="118">
        <v>-0.33956126655096269</v>
      </c>
      <c r="P1786" s="118">
        <v>-1.1459385039045493</v>
      </c>
      <c r="Q1786" s="118">
        <v>-0.55300462885733648</v>
      </c>
      <c r="R1786" s="118">
        <v>-6.9133415338197807E-2</v>
      </c>
      <c r="S1786" s="118">
        <v>-1.3378411958975549</v>
      </c>
      <c r="T1786" s="118">
        <v>-0.20091429501815217</v>
      </c>
      <c r="U1786" s="118">
        <v>-0.63497978154707591</v>
      </c>
      <c r="V1786" s="118">
        <v>-0.82201687826791248</v>
      </c>
      <c r="W1786" s="43">
        <v>-0.45425229253632049</v>
      </c>
    </row>
    <row r="1787" spans="1:23" ht="19">
      <c r="A1787" s="88">
        <v>785</v>
      </c>
      <c r="B1787" s="118">
        <v>0.47622279319690897</v>
      </c>
      <c r="C1787" s="118">
        <v>0.12867640182563056</v>
      </c>
      <c r="D1787" s="118">
        <v>0.62755897959015527</v>
      </c>
      <c r="E1787" s="118">
        <v>0.15268104410334704</v>
      </c>
      <c r="F1787" s="118">
        <v>0.52692104560514874</v>
      </c>
      <c r="G1787" s="118">
        <v>0.23825381723053618</v>
      </c>
      <c r="H1787" s="118">
        <v>0.12689775012353</v>
      </c>
      <c r="I1787" s="118">
        <v>0.56564180095870054</v>
      </c>
      <c r="J1787" s="118">
        <v>0.36052151738327853</v>
      </c>
      <c r="K1787" s="51">
        <v>0.98753997490027068</v>
      </c>
      <c r="M1787" s="44">
        <v>785</v>
      </c>
      <c r="N1787" s="118" cm="1">
        <f t="array" ref="N1787:W1787">(TRANSPOSE(MMULT(幕後結果!$AB$37:$AK$46, TRANSPOSE(N786:W786))))</f>
        <v>-0.57878337343161812</v>
      </c>
      <c r="O1787" s="118">
        <v>1.45723933156148</v>
      </c>
      <c r="P1787" s="118">
        <v>2.4803415833791725E-2</v>
      </c>
      <c r="Q1787" s="118">
        <v>1.0485871278896661</v>
      </c>
      <c r="R1787" s="118">
        <v>-0.67529565378938727</v>
      </c>
      <c r="S1787" s="118">
        <v>-1.2459373056398635</v>
      </c>
      <c r="T1787" s="118">
        <v>-0.67233940895652922</v>
      </c>
      <c r="U1787" s="118">
        <v>-1.0062910269695715</v>
      </c>
      <c r="V1787" s="118">
        <v>-0.15050413889844827</v>
      </c>
      <c r="W1787" s="43">
        <v>-0.89291050571792474</v>
      </c>
    </row>
    <row r="1788" spans="1:23" ht="19">
      <c r="A1788" s="88">
        <v>786</v>
      </c>
      <c r="B1788" s="118">
        <v>0.72855486561762683</v>
      </c>
      <c r="C1788" s="118">
        <v>0.72505091263237254</v>
      </c>
      <c r="D1788" s="118">
        <v>0.64573792117543327</v>
      </c>
      <c r="E1788" s="118">
        <v>0.84503808778251344</v>
      </c>
      <c r="F1788" s="118">
        <v>7.0699367318459938E-2</v>
      </c>
      <c r="G1788" s="118">
        <v>0.8223541163614112</v>
      </c>
      <c r="H1788" s="118">
        <v>0.63201014950195389</v>
      </c>
      <c r="I1788" s="118">
        <v>0.13797326998185611</v>
      </c>
      <c r="J1788" s="118">
        <v>0.7446786530928593</v>
      </c>
      <c r="K1788" s="51">
        <v>0.38560852757294373</v>
      </c>
      <c r="M1788" s="44">
        <v>786</v>
      </c>
      <c r="N1788" s="118" cm="1">
        <f t="array" ref="N1788:W1788">(TRANSPOSE(MMULT(幕後結果!$AB$37:$AK$46, TRANSPOSE(N787:W787))))</f>
        <v>-0.90724641722617549</v>
      </c>
      <c r="O1788" s="118">
        <v>0.79852458024358253</v>
      </c>
      <c r="P1788" s="118">
        <v>-0.40537025740045274</v>
      </c>
      <c r="Q1788" s="118">
        <v>-0.63867750595732131</v>
      </c>
      <c r="R1788" s="118">
        <v>0.60782154473646011</v>
      </c>
      <c r="S1788" s="118">
        <v>-2.2835548563741841</v>
      </c>
      <c r="T1788" s="118">
        <v>0.86943117982118778</v>
      </c>
      <c r="U1788" s="118">
        <v>-0.31343029213618728</v>
      </c>
      <c r="V1788" s="118">
        <v>-0.82034348085718833</v>
      </c>
      <c r="W1788" s="43">
        <v>-0.7040914162690578</v>
      </c>
    </row>
    <row r="1789" spans="1:23" ht="19">
      <c r="A1789" s="88">
        <v>787</v>
      </c>
      <c r="B1789" s="118">
        <v>3.5693528242144001E-2</v>
      </c>
      <c r="C1789" s="118">
        <v>0.17385736953881348</v>
      </c>
      <c r="D1789" s="118">
        <v>0.59246168498752794</v>
      </c>
      <c r="E1789" s="118">
        <v>0.78644534602916982</v>
      </c>
      <c r="F1789" s="118">
        <v>0.76287882567873955</v>
      </c>
      <c r="G1789" s="118">
        <v>0.60070252058180307</v>
      </c>
      <c r="H1789" s="118">
        <v>0.39860332830084655</v>
      </c>
      <c r="I1789" s="118">
        <v>0.41341542100887874</v>
      </c>
      <c r="J1789" s="118">
        <v>0.43587025687696279</v>
      </c>
      <c r="K1789" s="51">
        <v>0.30603209381863161</v>
      </c>
      <c r="M1789" s="44">
        <v>787</v>
      </c>
      <c r="N1789" s="118" cm="1">
        <f t="array" ref="N1789:W1789">(TRANSPOSE(MMULT(幕後結果!$AB$37:$AK$46, TRANSPOSE(N788:W788))))</f>
        <v>-0.43586044336053331</v>
      </c>
      <c r="O1789" s="118">
        <v>-2.1426978249260094</v>
      </c>
      <c r="P1789" s="118">
        <v>-8.6634755053254991E-2</v>
      </c>
      <c r="Q1789" s="118">
        <v>-1.6859620140220384</v>
      </c>
      <c r="R1789" s="118">
        <v>0.49506127504151193</v>
      </c>
      <c r="S1789" s="118">
        <v>0.21596779808976219</v>
      </c>
      <c r="T1789" s="118">
        <v>1.5907517162441318</v>
      </c>
      <c r="U1789" s="118">
        <v>1.1448774425051649</v>
      </c>
      <c r="V1789" s="118">
        <v>0.7735784491535953</v>
      </c>
      <c r="W1789" s="43">
        <v>1.9678491032972212</v>
      </c>
    </row>
    <row r="1790" spans="1:23" ht="19">
      <c r="A1790" s="88">
        <v>788</v>
      </c>
      <c r="B1790" s="118">
        <v>0.12173596712464962</v>
      </c>
      <c r="C1790" s="118">
        <v>0.34724215984485896</v>
      </c>
      <c r="D1790" s="118">
        <v>0.8917781249610659</v>
      </c>
      <c r="E1790" s="118">
        <v>0.51921846261746429</v>
      </c>
      <c r="F1790" s="118">
        <v>0.71180253048859332</v>
      </c>
      <c r="G1790" s="118">
        <v>0.51796492682634265</v>
      </c>
      <c r="H1790" s="118">
        <v>0.76585732285379837</v>
      </c>
      <c r="I1790" s="118">
        <v>0.87482458528821483</v>
      </c>
      <c r="J1790" s="118">
        <v>0.31808047432320019</v>
      </c>
      <c r="K1790" s="51">
        <v>0.23368582676289207</v>
      </c>
      <c r="M1790" s="44">
        <v>788</v>
      </c>
      <c r="N1790" s="118" cm="1">
        <f t="array" ref="N1790:W1790">(TRANSPOSE(MMULT(幕後結果!$AB$37:$AK$46, TRANSPOSE(N789:W789))))</f>
        <v>-0.600829042779359</v>
      </c>
      <c r="O1790" s="118">
        <v>0.61867387507443461</v>
      </c>
      <c r="P1790" s="118">
        <v>0.31098159379197032</v>
      </c>
      <c r="Q1790" s="118">
        <v>-0.30826881543157342</v>
      </c>
      <c r="R1790" s="118">
        <v>-0.58848290637665979</v>
      </c>
      <c r="S1790" s="118">
        <v>-1.1859492264073237</v>
      </c>
      <c r="T1790" s="118">
        <v>1.4975693049231342</v>
      </c>
      <c r="U1790" s="118">
        <v>-1.0768419959310076</v>
      </c>
      <c r="V1790" s="118">
        <v>1.2843297881060842</v>
      </c>
      <c r="W1790" s="43">
        <v>-0.75996254495294469</v>
      </c>
    </row>
    <row r="1791" spans="1:23" ht="19">
      <c r="A1791" s="88">
        <v>789</v>
      </c>
      <c r="B1791" s="118">
        <v>0.33936908790088816</v>
      </c>
      <c r="C1791" s="118">
        <v>0.14692142042133716</v>
      </c>
      <c r="D1791" s="118">
        <v>0.57278726862904317</v>
      </c>
      <c r="E1791" s="118">
        <v>0.24719945907956675</v>
      </c>
      <c r="F1791" s="118">
        <v>0.94409078956974901</v>
      </c>
      <c r="G1791" s="118">
        <v>0.32194528145285162</v>
      </c>
      <c r="H1791" s="118">
        <v>0.98057564689759502</v>
      </c>
      <c r="I1791" s="118">
        <v>4.5188213345283001E-2</v>
      </c>
      <c r="J1791" s="118">
        <v>0.47892563121172138</v>
      </c>
      <c r="K1791" s="51">
        <v>0.11568997132478875</v>
      </c>
      <c r="M1791" s="44">
        <v>789</v>
      </c>
      <c r="N1791" s="118" cm="1">
        <f t="array" ref="N1791:W1791">(TRANSPOSE(MMULT(幕後結果!$AB$37:$AK$46, TRANSPOSE(N790:W790))))</f>
        <v>0.45394549634815134</v>
      </c>
      <c r="O1791" s="118">
        <v>-9.3365561178509804E-2</v>
      </c>
      <c r="P1791" s="118">
        <v>0.81761665636522407</v>
      </c>
      <c r="Q1791" s="118">
        <v>-0.40572492168010427</v>
      </c>
      <c r="R1791" s="118">
        <v>0.81906582072220657</v>
      </c>
      <c r="S1791" s="118">
        <v>0.11030056768763513</v>
      </c>
      <c r="T1791" s="118">
        <v>0.73008736086299042</v>
      </c>
      <c r="U1791" s="118">
        <v>9.6143451098427452E-2</v>
      </c>
      <c r="V1791" s="118">
        <v>-0.29494320944368935</v>
      </c>
      <c r="W1791" s="43">
        <v>2.1533640298531083</v>
      </c>
    </row>
    <row r="1792" spans="1:23" ht="19">
      <c r="A1792" s="88">
        <v>790</v>
      </c>
      <c r="B1792" s="118">
        <v>0.15911399315627706</v>
      </c>
      <c r="C1792" s="118">
        <v>0.12661244924441117</v>
      </c>
      <c r="D1792" s="118">
        <v>0.70295880540460742</v>
      </c>
      <c r="E1792" s="118">
        <v>0.79546475223357582</v>
      </c>
      <c r="F1792" s="118">
        <v>0.73844673433699159</v>
      </c>
      <c r="G1792" s="118">
        <v>0.86238557949882422</v>
      </c>
      <c r="H1792" s="118">
        <v>0.40843568084358073</v>
      </c>
      <c r="I1792" s="118">
        <v>0.17979262302885024</v>
      </c>
      <c r="J1792" s="118">
        <v>0.54755062810215871</v>
      </c>
      <c r="K1792" s="51">
        <v>0.86780539437388482</v>
      </c>
      <c r="M1792" s="44">
        <v>790</v>
      </c>
      <c r="N1792" s="118" cm="1">
        <f t="array" ref="N1792:W1792">(TRANSPOSE(MMULT(幕後結果!$AB$37:$AK$46, TRANSPOSE(N791:W791))))</f>
        <v>-1.382828528974706</v>
      </c>
      <c r="O1792" s="118">
        <v>0.34643257961228285</v>
      </c>
      <c r="P1792" s="118">
        <v>-0.79486821940061436</v>
      </c>
      <c r="Q1792" s="118">
        <v>-0.91636891775009666</v>
      </c>
      <c r="R1792" s="118">
        <v>0.7236738375507008</v>
      </c>
      <c r="S1792" s="118">
        <v>1.7321645372883232</v>
      </c>
      <c r="T1792" s="118">
        <v>2.202640034079943</v>
      </c>
      <c r="U1792" s="118">
        <v>0.50805069411999881</v>
      </c>
      <c r="V1792" s="118">
        <v>2.1452165334934254</v>
      </c>
      <c r="W1792" s="43">
        <v>0.50137103465727217</v>
      </c>
    </row>
    <row r="1793" spans="1:23" ht="19">
      <c r="A1793" s="88">
        <v>791</v>
      </c>
      <c r="B1793" s="118">
        <v>0.70820553299205491</v>
      </c>
      <c r="C1793" s="118">
        <v>0.53504030358884691</v>
      </c>
      <c r="D1793" s="118">
        <v>0.40795258820253877</v>
      </c>
      <c r="E1793" s="118">
        <v>5.8797340121648611E-2</v>
      </c>
      <c r="F1793" s="118">
        <v>0.30412425716325164</v>
      </c>
      <c r="G1793" s="118">
        <v>0.98283196326908939</v>
      </c>
      <c r="H1793" s="118">
        <v>0.29084494132229088</v>
      </c>
      <c r="I1793" s="118">
        <v>0.28408391878533812</v>
      </c>
      <c r="J1793" s="118">
        <v>0.18903103284548184</v>
      </c>
      <c r="K1793" s="51">
        <v>0.94428656386770848</v>
      </c>
      <c r="M1793" s="44">
        <v>791</v>
      </c>
      <c r="N1793" s="118" cm="1">
        <f t="array" ref="N1793:W1793">(TRANSPOSE(MMULT(幕後結果!$AB$37:$AK$46, TRANSPOSE(N792:W792))))</f>
        <v>-0.54046907109306386</v>
      </c>
      <c r="O1793" s="118">
        <v>0.93667497035853742</v>
      </c>
      <c r="P1793" s="118">
        <v>-1.431562911909025</v>
      </c>
      <c r="Q1793" s="118">
        <v>-0.57947822914072933</v>
      </c>
      <c r="R1793" s="118">
        <v>-1.6528173174834766</v>
      </c>
      <c r="S1793" s="118">
        <v>-1.1860310365902715</v>
      </c>
      <c r="T1793" s="118">
        <v>-0.31411048703448902</v>
      </c>
      <c r="U1793" s="118">
        <v>-1.0519920135124583</v>
      </c>
      <c r="V1793" s="118">
        <v>-1.270985313285488</v>
      </c>
      <c r="W1793" s="43">
        <v>-1.686752190021291</v>
      </c>
    </row>
    <row r="1794" spans="1:23" ht="19">
      <c r="A1794" s="88">
        <v>792</v>
      </c>
      <c r="B1794" s="118">
        <v>0.59329751526000885</v>
      </c>
      <c r="C1794" s="118">
        <v>0.49447924035076518</v>
      </c>
      <c r="D1794" s="118">
        <v>0.18601767502997668</v>
      </c>
      <c r="E1794" s="118">
        <v>9.3679999303530215E-2</v>
      </c>
      <c r="F1794" s="118">
        <v>0.20171478075434668</v>
      </c>
      <c r="G1794" s="118">
        <v>0.24675839695419155</v>
      </c>
      <c r="H1794" s="118">
        <v>0.60533767062117239</v>
      </c>
      <c r="I1794" s="118">
        <v>0.10832214017293373</v>
      </c>
      <c r="J1794" s="118">
        <v>0.6513424379315067</v>
      </c>
      <c r="K1794" s="51">
        <v>4.1182138727466899E-3</v>
      </c>
      <c r="M1794" s="44">
        <v>792</v>
      </c>
      <c r="N1794" s="118" cm="1">
        <f t="array" ref="N1794:W1794">(TRANSPOSE(MMULT(幕後結果!$AB$37:$AK$46, TRANSPOSE(N793:W793))))</f>
        <v>-0.19371594940104525</v>
      </c>
      <c r="O1794" s="118">
        <v>0.39878679812509443</v>
      </c>
      <c r="P1794" s="118">
        <v>0.10017513226686275</v>
      </c>
      <c r="Q1794" s="118">
        <v>0.25033412119986115</v>
      </c>
      <c r="R1794" s="118">
        <v>-1.3343925774654268</v>
      </c>
      <c r="S1794" s="118">
        <v>-1.1738463520664473</v>
      </c>
      <c r="T1794" s="118">
        <v>2.960805450329429E-2</v>
      </c>
      <c r="U1794" s="118">
        <v>-2.0622949167779829</v>
      </c>
      <c r="V1794" s="118">
        <v>-0.75425291025433572</v>
      </c>
      <c r="W1794" s="43">
        <v>0.19270790058167231</v>
      </c>
    </row>
    <row r="1795" spans="1:23" ht="19">
      <c r="A1795" s="88">
        <v>793</v>
      </c>
      <c r="B1795" s="118">
        <v>0.18178324965406567</v>
      </c>
      <c r="C1795" s="118">
        <v>0.64244822749234731</v>
      </c>
      <c r="D1795" s="118">
        <v>0.40987429040306567</v>
      </c>
      <c r="E1795" s="118">
        <v>0.77208946763239505</v>
      </c>
      <c r="F1795" s="118">
        <v>0.92625891622910683</v>
      </c>
      <c r="G1795" s="118">
        <v>8.6153637692058416E-2</v>
      </c>
      <c r="H1795" s="118">
        <v>0.52466696279480152</v>
      </c>
      <c r="I1795" s="118">
        <v>0.20271720999806031</v>
      </c>
      <c r="J1795" s="118">
        <v>0.44288781618713879</v>
      </c>
      <c r="K1795" s="51">
        <v>0.35888729102082761</v>
      </c>
      <c r="M1795" s="44">
        <v>793</v>
      </c>
      <c r="N1795" s="118" cm="1">
        <f t="array" ref="N1795:W1795">(TRANSPOSE(MMULT(幕後結果!$AB$37:$AK$46, TRANSPOSE(N794:W794))))</f>
        <v>-0.79076046313074022</v>
      </c>
      <c r="O1795" s="118">
        <v>0.17286102762886613</v>
      </c>
      <c r="P1795" s="118">
        <v>5.6423895941332125E-2</v>
      </c>
      <c r="Q1795" s="118">
        <v>-0.45184154458160392</v>
      </c>
      <c r="R1795" s="118">
        <v>1.0283895963210266</v>
      </c>
      <c r="S1795" s="118">
        <v>-0.80941751987085375</v>
      </c>
      <c r="T1795" s="118">
        <v>-4.1514307813239573E-2</v>
      </c>
      <c r="U1795" s="118">
        <v>8.9398211070674E-2</v>
      </c>
      <c r="V1795" s="118">
        <v>0.7329345302634217</v>
      </c>
      <c r="W1795" s="43">
        <v>0.1696709071403405</v>
      </c>
    </row>
    <row r="1796" spans="1:23" ht="19">
      <c r="A1796" s="88">
        <v>794</v>
      </c>
      <c r="B1796" s="118">
        <v>2.855570789856321E-2</v>
      </c>
      <c r="C1796" s="118">
        <v>0.91442990836883387</v>
      </c>
      <c r="D1796" s="118">
        <v>0.53777066914898408</v>
      </c>
      <c r="E1796" s="118">
        <v>0.11127742562915111</v>
      </c>
      <c r="F1796" s="118">
        <v>0.94000516100270803</v>
      </c>
      <c r="G1796" s="118">
        <v>0.29293679778291604</v>
      </c>
      <c r="H1796" s="118">
        <v>0.36612565110530038</v>
      </c>
      <c r="I1796" s="118">
        <v>0.69982520810489857</v>
      </c>
      <c r="J1796" s="118">
        <v>0.4983507800339857</v>
      </c>
      <c r="K1796" s="51">
        <v>4.12384659672409E-2</v>
      </c>
      <c r="M1796" s="44">
        <v>794</v>
      </c>
      <c r="N1796" s="118" cm="1">
        <f t="array" ref="N1796:W1796">(TRANSPOSE(MMULT(幕後結果!$AB$37:$AK$46, TRANSPOSE(N795:W795))))</f>
        <v>1.0716310735950789</v>
      </c>
      <c r="O1796" s="118">
        <v>-1.1670714339032175</v>
      </c>
      <c r="P1796" s="118">
        <v>-8.9892537559718377E-2</v>
      </c>
      <c r="Q1796" s="118">
        <v>0.92912167771724619</v>
      </c>
      <c r="R1796" s="118">
        <v>-0.14944345938784231</v>
      </c>
      <c r="S1796" s="118">
        <v>0.44983920653750187</v>
      </c>
      <c r="T1796" s="118">
        <v>-0.90241565754278208</v>
      </c>
      <c r="U1796" s="118">
        <v>0.21915745137335857</v>
      </c>
      <c r="V1796" s="118">
        <v>-0.35461988031098546</v>
      </c>
      <c r="W1796" s="43">
        <v>2.106390509567329</v>
      </c>
    </row>
    <row r="1797" spans="1:23" ht="19">
      <c r="A1797" s="88">
        <v>795</v>
      </c>
      <c r="B1797" s="118">
        <v>3.5537476267575752E-2</v>
      </c>
      <c r="C1797" s="118">
        <v>0.59947405104566776</v>
      </c>
      <c r="D1797" s="118">
        <v>0.2285936053134725</v>
      </c>
      <c r="E1797" s="118">
        <v>0.43057057663693388</v>
      </c>
      <c r="F1797" s="118">
        <v>0.39770035416303617</v>
      </c>
      <c r="G1797" s="118">
        <v>1.5847891786850754E-2</v>
      </c>
      <c r="H1797" s="118">
        <v>0.63755018085066695</v>
      </c>
      <c r="I1797" s="118">
        <v>0.6473810425067148</v>
      </c>
      <c r="J1797" s="118">
        <v>0.59822088937431461</v>
      </c>
      <c r="K1797" s="51">
        <v>5.6807209237441647E-3</v>
      </c>
      <c r="M1797" s="44">
        <v>795</v>
      </c>
      <c r="N1797" s="118" cm="1">
        <f t="array" ref="N1797:W1797">(TRANSPOSE(MMULT(幕後結果!$AB$37:$AK$46, TRANSPOSE(N796:W796))))</f>
        <v>0.16614592357542815</v>
      </c>
      <c r="O1797" s="118">
        <v>-6.1178325661769353E-2</v>
      </c>
      <c r="P1797" s="118">
        <v>0.22637456845386728</v>
      </c>
      <c r="Q1797" s="118">
        <v>2.327291390506403</v>
      </c>
      <c r="R1797" s="118">
        <v>0.30810396695224651</v>
      </c>
      <c r="S1797" s="118">
        <v>1.4112092515844055</v>
      </c>
      <c r="T1797" s="118">
        <v>0.43661384768738704</v>
      </c>
      <c r="U1797" s="118">
        <v>0.17935152028854284</v>
      </c>
      <c r="V1797" s="118">
        <v>1.3074389045276678</v>
      </c>
      <c r="W1797" s="43">
        <v>1.0125987508509089</v>
      </c>
    </row>
    <row r="1798" spans="1:23" ht="19">
      <c r="A1798" s="88">
        <v>796</v>
      </c>
      <c r="B1798" s="118">
        <v>0.69041786322774601</v>
      </c>
      <c r="C1798" s="118">
        <v>0.68471549048162639</v>
      </c>
      <c r="D1798" s="118">
        <v>0.38680367675939942</v>
      </c>
      <c r="E1798" s="118">
        <v>0.7676784909604335</v>
      </c>
      <c r="F1798" s="118">
        <v>0.26600943521322074</v>
      </c>
      <c r="G1798" s="118">
        <v>0.91055946844237634</v>
      </c>
      <c r="H1798" s="118">
        <v>0.63589952411673001</v>
      </c>
      <c r="I1798" s="118">
        <v>0.69364270025582186</v>
      </c>
      <c r="J1798" s="118">
        <v>0.77107477218130627</v>
      </c>
      <c r="K1798" s="51">
        <v>0.76153170728234643</v>
      </c>
      <c r="M1798" s="44">
        <v>796</v>
      </c>
      <c r="N1798" s="118" cm="1">
        <f t="array" ref="N1798:W1798">(TRANSPOSE(MMULT(幕後結果!$AB$37:$AK$46, TRANSPOSE(N797:W797))))</f>
        <v>0.81159911147374564</v>
      </c>
      <c r="O1798" s="118">
        <v>-0.52662339595953478</v>
      </c>
      <c r="P1798" s="118">
        <v>2.4823307671211242E-2</v>
      </c>
      <c r="Q1798" s="118">
        <v>1.1798782876427227</v>
      </c>
      <c r="R1798" s="118">
        <v>-3.0909601637462925E-2</v>
      </c>
      <c r="S1798" s="118">
        <v>0.13718232268461794</v>
      </c>
      <c r="T1798" s="118">
        <v>0.4928747974633565</v>
      </c>
      <c r="U1798" s="118">
        <v>-1.0432436680556489</v>
      </c>
      <c r="V1798" s="118">
        <v>-2.7863797975450438E-2</v>
      </c>
      <c r="W1798" s="43">
        <v>0.94823580691335452</v>
      </c>
    </row>
    <row r="1799" spans="1:23" ht="19">
      <c r="A1799" s="88">
        <v>797</v>
      </c>
      <c r="B1799" s="118">
        <v>0.52642622518781668</v>
      </c>
      <c r="C1799" s="118">
        <v>0.73200667443928258</v>
      </c>
      <c r="D1799" s="118">
        <v>0.34605730989686712</v>
      </c>
      <c r="E1799" s="118">
        <v>0.63878402667108847</v>
      </c>
      <c r="F1799" s="118">
        <v>7.6769655707165541E-2</v>
      </c>
      <c r="G1799" s="118">
        <v>0.86507092850411627</v>
      </c>
      <c r="H1799" s="118">
        <v>0.44191155175460994</v>
      </c>
      <c r="I1799" s="118">
        <v>0.48551971651654924</v>
      </c>
      <c r="J1799" s="118">
        <v>0.63739726179822331</v>
      </c>
      <c r="K1799" s="51">
        <v>0.74441417383780339</v>
      </c>
      <c r="M1799" s="44">
        <v>797</v>
      </c>
      <c r="N1799" s="118" cm="1">
        <f t="array" ref="N1799:W1799">(TRANSPOSE(MMULT(幕後結果!$AB$37:$AK$46, TRANSPOSE(N798:W798))))</f>
        <v>0.29032859367174174</v>
      </c>
      <c r="O1799" s="118">
        <v>8.818782321458124E-2</v>
      </c>
      <c r="P1799" s="118">
        <v>1.4869279083574096</v>
      </c>
      <c r="Q1799" s="118">
        <v>-0.73230065476645678</v>
      </c>
      <c r="R1799" s="118">
        <v>1.088973601384418</v>
      </c>
      <c r="S1799" s="118">
        <v>0.11528468418087379</v>
      </c>
      <c r="T1799" s="118">
        <v>2.1593586858367875</v>
      </c>
      <c r="U1799" s="118">
        <v>0.67701150680281352</v>
      </c>
      <c r="V1799" s="118">
        <v>1.431340559124445</v>
      </c>
      <c r="W1799" s="43">
        <v>0.24681067391699474</v>
      </c>
    </row>
    <row r="1800" spans="1:23" ht="19">
      <c r="A1800" s="88">
        <v>798</v>
      </c>
      <c r="B1800" s="118">
        <v>0.71107880207346952</v>
      </c>
      <c r="C1800" s="118">
        <v>0.10853352222991086</v>
      </c>
      <c r="D1800" s="118">
        <v>2.2138741149295704E-2</v>
      </c>
      <c r="E1800" s="118">
        <v>0.15517854072841786</v>
      </c>
      <c r="F1800" s="118">
        <v>0.34865161756720719</v>
      </c>
      <c r="G1800" s="118">
        <v>0.60277806426494629</v>
      </c>
      <c r="H1800" s="118">
        <v>0.6096717597710426</v>
      </c>
      <c r="I1800" s="118">
        <v>0.54130028806642172</v>
      </c>
      <c r="J1800" s="118">
        <v>0.32288446409130733</v>
      </c>
      <c r="K1800" s="51">
        <v>0.21834605978395372</v>
      </c>
      <c r="M1800" s="44">
        <v>798</v>
      </c>
      <c r="N1800" s="118" cm="1">
        <f t="array" ref="N1800:W1800">(TRANSPOSE(MMULT(幕後結果!$AB$37:$AK$46, TRANSPOSE(N799:W799))))</f>
        <v>-0.68277982546811289</v>
      </c>
      <c r="O1800" s="118">
        <v>0.72246368108660153</v>
      </c>
      <c r="P1800" s="118">
        <v>-6.9156025654133035E-2</v>
      </c>
      <c r="Q1800" s="118">
        <v>0.45976990471430979</v>
      </c>
      <c r="R1800" s="118">
        <v>-0.7862464560320912</v>
      </c>
      <c r="S1800" s="118">
        <v>-0.95776934761352084</v>
      </c>
      <c r="T1800" s="118">
        <v>0.84038128001786894</v>
      </c>
      <c r="U1800" s="118">
        <v>-1.3372604203130651</v>
      </c>
      <c r="V1800" s="118">
        <v>3.1728119401032817E-2</v>
      </c>
      <c r="W1800" s="43">
        <v>-0.19013828816034531</v>
      </c>
    </row>
    <row r="1801" spans="1:23" ht="19">
      <c r="A1801" s="88">
        <v>799</v>
      </c>
      <c r="B1801" s="118">
        <v>0.67895592119985659</v>
      </c>
      <c r="C1801" s="118">
        <v>0.31568093315002099</v>
      </c>
      <c r="D1801" s="118">
        <v>0.12775406342423645</v>
      </c>
      <c r="E1801" s="118">
        <v>0.68405987000122992</v>
      </c>
      <c r="F1801" s="118">
        <v>0.67326169115566747</v>
      </c>
      <c r="G1801" s="118">
        <v>0.45190477251775496</v>
      </c>
      <c r="H1801" s="118">
        <v>0.51775879039463013</v>
      </c>
      <c r="I1801" s="118">
        <v>5.2959050710439159E-2</v>
      </c>
      <c r="J1801" s="118">
        <v>0.37412975196766785</v>
      </c>
      <c r="K1801" s="51">
        <v>0.15086168625895868</v>
      </c>
      <c r="M1801" s="44">
        <v>799</v>
      </c>
      <c r="N1801" s="118" cm="1">
        <f t="array" ref="N1801:W1801">(TRANSPOSE(MMULT(幕後結果!$AB$37:$AK$46, TRANSPOSE(N800:W800))))</f>
        <v>-0.58265911637528911</v>
      </c>
      <c r="O1801" s="118">
        <v>-0.19879184740884115</v>
      </c>
      <c r="P1801" s="118">
        <v>0.3693370851690907</v>
      </c>
      <c r="Q1801" s="118">
        <v>0.48111983239372125</v>
      </c>
      <c r="R1801" s="118">
        <v>-0.60067337671285737</v>
      </c>
      <c r="S1801" s="118">
        <v>0.32782555469173591</v>
      </c>
      <c r="T1801" s="118">
        <v>0.92126932054523092</v>
      </c>
      <c r="U1801" s="118">
        <v>1.5567404773365885</v>
      </c>
      <c r="V1801" s="118">
        <v>0.90693216050042869</v>
      </c>
      <c r="W1801" s="43">
        <v>1.157665204953779</v>
      </c>
    </row>
    <row r="1802" spans="1:23" ht="19">
      <c r="A1802" s="88">
        <v>800</v>
      </c>
      <c r="B1802" s="118">
        <v>0.28362181721235835</v>
      </c>
      <c r="C1802" s="118">
        <v>0.27368950251548174</v>
      </c>
      <c r="D1802" s="118">
        <v>0.7678513610253348</v>
      </c>
      <c r="E1802" s="118">
        <v>6.26168565434293E-2</v>
      </c>
      <c r="F1802" s="118">
        <v>0.89089522466567739</v>
      </c>
      <c r="G1802" s="118">
        <v>0.27546530144054815</v>
      </c>
      <c r="H1802" s="118">
        <v>0.93727192639636048</v>
      </c>
      <c r="I1802" s="118">
        <v>0.73743552621725716</v>
      </c>
      <c r="J1802" s="118">
        <v>0.44318925231935369</v>
      </c>
      <c r="K1802" s="51">
        <v>0.91816064336738057</v>
      </c>
      <c r="M1802" s="44">
        <v>800</v>
      </c>
      <c r="N1802" s="118" cm="1">
        <f t="array" ref="N1802:W1802">(TRANSPOSE(MMULT(幕後結果!$AB$37:$AK$46, TRANSPOSE(N801:W801))))</f>
        <v>1.6495679790242779</v>
      </c>
      <c r="O1802" s="118">
        <v>0.7748335676151108</v>
      </c>
      <c r="P1802" s="118">
        <v>3.5397669375126728E-2</v>
      </c>
      <c r="Q1802" s="118">
        <v>1.2250626040392569</v>
      </c>
      <c r="R1802" s="118">
        <v>1.3002697342708942</v>
      </c>
      <c r="S1802" s="118">
        <v>-0.60669232851203225</v>
      </c>
      <c r="T1802" s="118">
        <v>-0.74650951666658816</v>
      </c>
      <c r="U1802" s="118">
        <v>1.1123748385800392</v>
      </c>
      <c r="V1802" s="118">
        <v>2.2612369622310005</v>
      </c>
      <c r="W1802" s="43">
        <v>1.2176036511922705</v>
      </c>
    </row>
    <row r="1803" spans="1:23" ht="19">
      <c r="A1803" s="88">
        <v>801</v>
      </c>
      <c r="B1803" s="118">
        <v>0.82535963763352149</v>
      </c>
      <c r="C1803" s="118">
        <v>0.46614794070770005</v>
      </c>
      <c r="D1803" s="118">
        <v>0.7076047575576716</v>
      </c>
      <c r="E1803" s="118">
        <v>0.56732380015700135</v>
      </c>
      <c r="F1803" s="118">
        <v>0.1862095946241249</v>
      </c>
      <c r="G1803" s="118">
        <v>0.7530644558338988</v>
      </c>
      <c r="H1803" s="118">
        <v>0.13082353867944319</v>
      </c>
      <c r="I1803" s="118">
        <v>0.58077729491270325</v>
      </c>
      <c r="J1803" s="118">
        <v>0.30193166301973351</v>
      </c>
      <c r="K1803" s="51">
        <v>0.32938303113263911</v>
      </c>
      <c r="M1803" s="44">
        <v>801</v>
      </c>
      <c r="N1803" s="118" cm="1">
        <f t="array" ref="N1803:W1803">(TRANSPOSE(MMULT(幕後結果!$AB$37:$AK$46, TRANSPOSE(N802:W802))))</f>
        <v>0.15388992001157142</v>
      </c>
      <c r="O1803" s="118">
        <v>-0.55676812428990663</v>
      </c>
      <c r="P1803" s="118">
        <v>-1.0918655574392933</v>
      </c>
      <c r="Q1803" s="118">
        <v>0.16133020663930234</v>
      </c>
      <c r="R1803" s="118">
        <v>-0.67711479441288636</v>
      </c>
      <c r="S1803" s="118">
        <v>-0.14578302247811739</v>
      </c>
      <c r="T1803" s="118">
        <v>-3.1583242647991089E-2</v>
      </c>
      <c r="U1803" s="118">
        <v>0.70783180707351545</v>
      </c>
      <c r="V1803" s="118">
        <v>-0.55219557552140308</v>
      </c>
      <c r="W1803" s="43">
        <v>0.33838022969620085</v>
      </c>
    </row>
    <row r="1804" spans="1:23" ht="19">
      <c r="A1804" s="88">
        <v>802</v>
      </c>
      <c r="B1804" s="118">
        <v>1.2469108614980851E-2</v>
      </c>
      <c r="C1804" s="118">
        <v>0.16741645697672003</v>
      </c>
      <c r="D1804" s="118">
        <v>0.78553970296792297</v>
      </c>
      <c r="E1804" s="118">
        <v>0.36810492333487721</v>
      </c>
      <c r="F1804" s="118">
        <v>0.3615159819865128</v>
      </c>
      <c r="G1804" s="118">
        <v>8.6139481726912548E-2</v>
      </c>
      <c r="H1804" s="118">
        <v>0.89452218630101688</v>
      </c>
      <c r="I1804" s="118">
        <v>0.50546502774138347</v>
      </c>
      <c r="J1804" s="118">
        <v>0.39512335742071847</v>
      </c>
      <c r="K1804" s="51">
        <v>0.67047932056639792</v>
      </c>
      <c r="M1804" s="44">
        <v>802</v>
      </c>
      <c r="N1804" s="118" cm="1">
        <f t="array" ref="N1804:W1804">(TRANSPOSE(MMULT(幕後結果!$AB$37:$AK$46, TRANSPOSE(N803:W803))))</f>
        <v>0.27276475796947125</v>
      </c>
      <c r="O1804" s="118">
        <v>-0.30924981229017384</v>
      </c>
      <c r="P1804" s="118">
        <v>-0.29858254811330798</v>
      </c>
      <c r="Q1804" s="118">
        <v>-0.79023144466200668</v>
      </c>
      <c r="R1804" s="118">
        <v>1.2882403809114034</v>
      </c>
      <c r="S1804" s="118">
        <v>-1.2922426516681003</v>
      </c>
      <c r="T1804" s="118">
        <v>1.0758669903617157</v>
      </c>
      <c r="U1804" s="118">
        <v>-0.27581057003185944</v>
      </c>
      <c r="V1804" s="118">
        <v>-0.28267409094938606</v>
      </c>
      <c r="W1804" s="43">
        <v>-0.14629883053342885</v>
      </c>
    </row>
    <row r="1805" spans="1:23" ht="19">
      <c r="A1805" s="88">
        <v>803</v>
      </c>
      <c r="B1805" s="118">
        <v>0.70052447218283254</v>
      </c>
      <c r="C1805" s="118">
        <v>0.16717079757391007</v>
      </c>
      <c r="D1805" s="118">
        <v>3.8293234478862459E-2</v>
      </c>
      <c r="E1805" s="118">
        <v>0.53389774971108439</v>
      </c>
      <c r="F1805" s="118">
        <v>0.60318474687868817</v>
      </c>
      <c r="G1805" s="118">
        <v>0.38301556385515645</v>
      </c>
      <c r="H1805" s="118">
        <v>0.26785787315603571</v>
      </c>
      <c r="I1805" s="118">
        <v>0.60619890181490366</v>
      </c>
      <c r="J1805" s="118">
        <v>4.0348342844315876E-2</v>
      </c>
      <c r="K1805" s="51">
        <v>0.18858517820139853</v>
      </c>
      <c r="M1805" s="44">
        <v>803</v>
      </c>
      <c r="N1805" s="118" cm="1">
        <f t="array" ref="N1805:W1805">(TRANSPOSE(MMULT(幕後結果!$AB$37:$AK$46, TRANSPOSE(N804:W804))))</f>
        <v>0.35701511640959177</v>
      </c>
      <c r="O1805" s="118">
        <v>0.53928944407646662</v>
      </c>
      <c r="P1805" s="118">
        <v>-1.4084886772732721</v>
      </c>
      <c r="Q1805" s="118">
        <v>-0.15096871594950567</v>
      </c>
      <c r="R1805" s="118">
        <v>-5.9067573450183042E-2</v>
      </c>
      <c r="S1805" s="118">
        <v>1.0947650288047288</v>
      </c>
      <c r="T1805" s="118">
        <v>-3.7642912800273667E-2</v>
      </c>
      <c r="U1805" s="118">
        <v>1.6795783867183973</v>
      </c>
      <c r="V1805" s="118">
        <v>0.57069432769405104</v>
      </c>
      <c r="W1805" s="43">
        <v>-5.4826714986850322E-3</v>
      </c>
    </row>
    <row r="1806" spans="1:23" ht="19">
      <c r="A1806" s="88">
        <v>804</v>
      </c>
      <c r="B1806" s="118">
        <v>0.1039610621895477</v>
      </c>
      <c r="C1806" s="118">
        <v>0.25283513007295877</v>
      </c>
      <c r="D1806" s="118">
        <v>0.58982786582834645</v>
      </c>
      <c r="E1806" s="118">
        <v>8.6965312934350836E-2</v>
      </c>
      <c r="F1806" s="118">
        <v>0.87872549570481873</v>
      </c>
      <c r="G1806" s="118">
        <v>0.38764682517278048</v>
      </c>
      <c r="H1806" s="118">
        <v>0.26898594310507407</v>
      </c>
      <c r="I1806" s="118">
        <v>0.49176816161482373</v>
      </c>
      <c r="J1806" s="118">
        <v>4.0157770640703694E-2</v>
      </c>
      <c r="K1806" s="51">
        <v>0.16314725917736173</v>
      </c>
      <c r="M1806" s="44">
        <v>804</v>
      </c>
      <c r="N1806" s="118" cm="1">
        <f t="array" ref="N1806:W1806">(TRANSPOSE(MMULT(幕後結果!$AB$37:$AK$46, TRANSPOSE(N805:W805))))</f>
        <v>-7.7956878918535269E-2</v>
      </c>
      <c r="O1806" s="118">
        <v>2.8930788778945491</v>
      </c>
      <c r="P1806" s="118">
        <v>0.33182787311263928</v>
      </c>
      <c r="Q1806" s="118">
        <v>-0.74524273334301538</v>
      </c>
      <c r="R1806" s="118">
        <v>-0.56918668930795724</v>
      </c>
      <c r="S1806" s="118">
        <v>-0.64203856624924582</v>
      </c>
      <c r="T1806" s="118">
        <v>0.70485313173612341</v>
      </c>
      <c r="U1806" s="118">
        <v>1.3737903093466219</v>
      </c>
      <c r="V1806" s="118">
        <v>0.62913740070301816</v>
      </c>
      <c r="W1806" s="43">
        <v>3.563444088639145E-2</v>
      </c>
    </row>
    <row r="1807" spans="1:23" ht="19">
      <c r="A1807" s="88">
        <v>805</v>
      </c>
      <c r="B1807" s="118">
        <v>0.32944718134012141</v>
      </c>
      <c r="C1807" s="118">
        <v>0.10068101045504974</v>
      </c>
      <c r="D1807" s="118">
        <v>0.57153555338983608</v>
      </c>
      <c r="E1807" s="118">
        <v>0.13706785433475166</v>
      </c>
      <c r="F1807" s="118">
        <v>4.5077962269377547E-2</v>
      </c>
      <c r="G1807" s="118">
        <v>0.41214509840713998</v>
      </c>
      <c r="H1807" s="118">
        <v>5.29533221693963E-2</v>
      </c>
      <c r="I1807" s="118">
        <v>0.73579623046602083</v>
      </c>
      <c r="J1807" s="118">
        <v>0.93095439992039619</v>
      </c>
      <c r="K1807" s="51">
        <v>0.47156963641612704</v>
      </c>
      <c r="M1807" s="44">
        <v>805</v>
      </c>
      <c r="N1807" s="118" cm="1">
        <f t="array" ref="N1807:W1807">(TRANSPOSE(MMULT(幕後結果!$AB$37:$AK$46, TRANSPOSE(N806:W806))))</f>
        <v>0.10644260923985653</v>
      </c>
      <c r="O1807" s="118">
        <v>-0.83774132328797801</v>
      </c>
      <c r="P1807" s="118">
        <v>1.3441748797397159</v>
      </c>
      <c r="Q1807" s="118">
        <v>0.86051645343630845</v>
      </c>
      <c r="R1807" s="118">
        <v>1.7235616044333015</v>
      </c>
      <c r="S1807" s="118">
        <v>-0.34763105355178753</v>
      </c>
      <c r="T1807" s="118">
        <v>0.57396484814480653</v>
      </c>
      <c r="U1807" s="118">
        <v>-1.6744332567901581</v>
      </c>
      <c r="V1807" s="118">
        <v>1.1000025697779672</v>
      </c>
      <c r="W1807" s="43">
        <v>1.3265630078403321</v>
      </c>
    </row>
    <row r="1808" spans="1:23" ht="19">
      <c r="A1808" s="88">
        <v>806</v>
      </c>
      <c r="B1808" s="118">
        <v>0.65309348744902862</v>
      </c>
      <c r="C1808" s="118">
        <v>0.24378586005160252</v>
      </c>
      <c r="D1808" s="118">
        <v>0.63559606070622565</v>
      </c>
      <c r="E1808" s="118">
        <v>0.74424049244565049</v>
      </c>
      <c r="F1808" s="118">
        <v>0.92523653041729292</v>
      </c>
      <c r="G1808" s="118">
        <v>0.46065248103145628</v>
      </c>
      <c r="H1808" s="118">
        <v>9.5522712038643043E-2</v>
      </c>
      <c r="I1808" s="118">
        <v>4.9281701602646777E-2</v>
      </c>
      <c r="J1808" s="118">
        <v>0.68549236098956245</v>
      </c>
      <c r="K1808" s="51">
        <v>0.24583852879939738</v>
      </c>
      <c r="M1808" s="44">
        <v>806</v>
      </c>
      <c r="N1808" s="118" cm="1">
        <f t="array" ref="N1808:W1808">(TRANSPOSE(MMULT(幕後結果!$AB$37:$AK$46, TRANSPOSE(N807:W807))))</f>
        <v>-3.429946869791503</v>
      </c>
      <c r="O1808" s="118">
        <v>-0.47119556323924566</v>
      </c>
      <c r="P1808" s="118">
        <v>-3.5736222601809851</v>
      </c>
      <c r="Q1808" s="118">
        <v>-1.8870104210915208</v>
      </c>
      <c r="R1808" s="118">
        <v>-0.3957023150234007</v>
      </c>
      <c r="S1808" s="118">
        <v>-0.5296636553643389</v>
      </c>
      <c r="T1808" s="118">
        <v>-1.6794504310692535</v>
      </c>
      <c r="U1808" s="118">
        <v>1.6769917432373971</v>
      </c>
      <c r="V1808" s="118">
        <v>-1.1143167390721209</v>
      </c>
      <c r="W1808" s="43">
        <v>-0.73297005274390348</v>
      </c>
    </row>
    <row r="1809" spans="1:23" ht="19">
      <c r="A1809" s="88">
        <v>807</v>
      </c>
      <c r="B1809" s="118">
        <v>0.22630706824436242</v>
      </c>
      <c r="C1809" s="118">
        <v>0.5106328456502891</v>
      </c>
      <c r="D1809" s="118">
        <v>0.37791322642685587</v>
      </c>
      <c r="E1809" s="118">
        <v>0.27406150243872274</v>
      </c>
      <c r="F1809" s="118">
        <v>0.27689982312029016</v>
      </c>
      <c r="G1809" s="118">
        <v>0.18857165361597517</v>
      </c>
      <c r="H1809" s="118">
        <v>0.21167056934767459</v>
      </c>
      <c r="I1809" s="118">
        <v>1.6998442563833205E-2</v>
      </c>
      <c r="J1809" s="118">
        <v>0.21552340958331584</v>
      </c>
      <c r="K1809" s="51">
        <v>0.90394831229410588</v>
      </c>
      <c r="M1809" s="44">
        <v>807</v>
      </c>
      <c r="N1809" s="118" cm="1">
        <f t="array" ref="N1809:W1809">(TRANSPOSE(MMULT(幕後結果!$AB$37:$AK$46, TRANSPOSE(N808:W808))))</f>
        <v>-0.14734145344414287</v>
      </c>
      <c r="O1809" s="118">
        <v>-9.2295578181835952E-2</v>
      </c>
      <c r="P1809" s="118">
        <v>1.6010011014737071</v>
      </c>
      <c r="Q1809" s="118">
        <v>-1.6928450666694883</v>
      </c>
      <c r="R1809" s="118">
        <v>0.27770476621949713</v>
      </c>
      <c r="S1809" s="118">
        <v>-1.1442593661639702</v>
      </c>
      <c r="T1809" s="118">
        <v>-0.60619426520738284</v>
      </c>
      <c r="U1809" s="118">
        <v>0.48595139470788545</v>
      </c>
      <c r="V1809" s="118">
        <v>0.24870723219115642</v>
      </c>
      <c r="W1809" s="43">
        <v>1.1275880706886006</v>
      </c>
    </row>
    <row r="1810" spans="1:23" ht="19">
      <c r="A1810" s="88">
        <v>808</v>
      </c>
      <c r="B1810" s="118">
        <v>9.5451804821213848E-2</v>
      </c>
      <c r="C1810" s="118">
        <v>0.8702203321689026</v>
      </c>
      <c r="D1810" s="118">
        <v>0.88009742494666776</v>
      </c>
      <c r="E1810" s="118">
        <v>0.53165570819509012</v>
      </c>
      <c r="F1810" s="118">
        <v>0.78114831676617436</v>
      </c>
      <c r="G1810" s="118">
        <v>0.85942196868392107</v>
      </c>
      <c r="H1810" s="118">
        <v>0.96099225058879978</v>
      </c>
      <c r="I1810" s="118">
        <v>0.86945303235401528</v>
      </c>
      <c r="J1810" s="118">
        <v>0.19385439237380186</v>
      </c>
      <c r="K1810" s="51">
        <v>0.44229653833410976</v>
      </c>
      <c r="M1810" s="44">
        <v>808</v>
      </c>
      <c r="N1810" s="118" cm="1">
        <f t="array" ref="N1810:W1810">(TRANSPOSE(MMULT(幕後結果!$AB$37:$AK$46, TRANSPOSE(N809:W809))))</f>
        <v>2.3931021348869994E-3</v>
      </c>
      <c r="O1810" s="118">
        <v>-0.17889961610161992</v>
      </c>
      <c r="P1810" s="118">
        <v>-1.5282539630485765</v>
      </c>
      <c r="Q1810" s="118">
        <v>-0.85399719295962129</v>
      </c>
      <c r="R1810" s="118">
        <v>-0.33053356778915827</v>
      </c>
      <c r="S1810" s="118">
        <v>0.65367378740332027</v>
      </c>
      <c r="T1810" s="118">
        <v>5.971230756238885E-2</v>
      </c>
      <c r="U1810" s="118">
        <v>-0.11661346346658633</v>
      </c>
      <c r="V1810" s="118">
        <v>3.6444587820968877E-2</v>
      </c>
      <c r="W1810" s="43">
        <v>0.35814312861225306</v>
      </c>
    </row>
    <row r="1811" spans="1:23" ht="19">
      <c r="A1811" s="88">
        <v>809</v>
      </c>
      <c r="B1811" s="118">
        <v>0.76710519881853179</v>
      </c>
      <c r="C1811" s="118">
        <v>0.96362768706613089</v>
      </c>
      <c r="D1811" s="118">
        <v>0.76600429215268084</v>
      </c>
      <c r="E1811" s="118">
        <v>0.86016285744309195</v>
      </c>
      <c r="F1811" s="118">
        <v>0.77216895450217904</v>
      </c>
      <c r="G1811" s="118">
        <v>0.47058833794516786</v>
      </c>
      <c r="H1811" s="118">
        <v>0.89213902709728798</v>
      </c>
      <c r="I1811" s="118">
        <v>0.13386051813688415</v>
      </c>
      <c r="J1811" s="118">
        <v>0.5484416430349599</v>
      </c>
      <c r="K1811" s="51">
        <v>0.6984304352075219</v>
      </c>
      <c r="M1811" s="44">
        <v>809</v>
      </c>
      <c r="N1811" s="118" cm="1">
        <f t="array" ref="N1811:W1811">(TRANSPOSE(MMULT(幕後結果!$AB$37:$AK$46, TRANSPOSE(N810:W810))))</f>
        <v>-1.0467670087678174</v>
      </c>
      <c r="O1811" s="118">
        <v>1.234686210035278</v>
      </c>
      <c r="P1811" s="118">
        <v>0.35513974413335858</v>
      </c>
      <c r="Q1811" s="118">
        <v>-1.0525655518329449</v>
      </c>
      <c r="R1811" s="118">
        <v>0.22392867807629943</v>
      </c>
      <c r="S1811" s="118">
        <v>-1.9399299153238818</v>
      </c>
      <c r="T1811" s="118">
        <v>2.5903561214331892</v>
      </c>
      <c r="U1811" s="118">
        <v>0.37395952739527866</v>
      </c>
      <c r="V1811" s="118">
        <v>0.16802001331527994</v>
      </c>
      <c r="W1811" s="43">
        <v>-0.41470339834702075</v>
      </c>
    </row>
    <row r="1812" spans="1:23" ht="19">
      <c r="A1812" s="88">
        <v>810</v>
      </c>
      <c r="B1812" s="118">
        <v>0.72111690319769473</v>
      </c>
      <c r="C1812" s="118">
        <v>0.67592652102455153</v>
      </c>
      <c r="D1812" s="118">
        <v>4.6808363591414492E-2</v>
      </c>
      <c r="E1812" s="118">
        <v>0.55673505821437264</v>
      </c>
      <c r="F1812" s="118">
        <v>0.12995227381027519</v>
      </c>
      <c r="G1812" s="118">
        <v>0.39536967704044113</v>
      </c>
      <c r="H1812" s="118">
        <v>3.7587710110734918E-2</v>
      </c>
      <c r="I1812" s="118">
        <v>0.49515772214387166</v>
      </c>
      <c r="J1812" s="118">
        <v>0.24823856945129941</v>
      </c>
      <c r="K1812" s="51">
        <v>0.35772289482187802</v>
      </c>
      <c r="M1812" s="44">
        <v>810</v>
      </c>
      <c r="N1812" s="118" cm="1">
        <f t="array" ref="N1812:W1812">(TRANSPOSE(MMULT(幕後結果!$AB$37:$AK$46, TRANSPOSE(N811:W811))))</f>
        <v>-1.4607810523044324</v>
      </c>
      <c r="O1812" s="118">
        <v>0.392413951923263</v>
      </c>
      <c r="P1812" s="118">
        <v>-0.37910099903632555</v>
      </c>
      <c r="Q1812" s="118">
        <v>-0.67937959167726847</v>
      </c>
      <c r="R1812" s="118">
        <v>-0.64335245806070285</v>
      </c>
      <c r="S1812" s="118">
        <v>-2.0919198691593435</v>
      </c>
      <c r="T1812" s="118">
        <v>3.1428418329239094E-2</v>
      </c>
      <c r="U1812" s="118">
        <v>-1.1338265269583752</v>
      </c>
      <c r="V1812" s="118">
        <v>9.2409869023630464E-2</v>
      </c>
      <c r="W1812" s="43">
        <v>-0.62939552069228</v>
      </c>
    </row>
    <row r="1813" spans="1:23" ht="19">
      <c r="A1813" s="88">
        <v>811</v>
      </c>
      <c r="B1813" s="118">
        <v>0.82338079551024479</v>
      </c>
      <c r="C1813" s="118">
        <v>0.68561158421409574</v>
      </c>
      <c r="D1813" s="118">
        <v>0.33047918175300151</v>
      </c>
      <c r="E1813" s="118">
        <v>0.83580160372174195</v>
      </c>
      <c r="F1813" s="118">
        <v>0.44963775053114974</v>
      </c>
      <c r="G1813" s="118">
        <v>0.83516020358488285</v>
      </c>
      <c r="H1813" s="118">
        <v>0.644887765918154</v>
      </c>
      <c r="I1813" s="118">
        <v>0.82253926883935713</v>
      </c>
      <c r="J1813" s="118">
        <v>0.91320013752337204</v>
      </c>
      <c r="K1813" s="51">
        <v>0.86263745756493537</v>
      </c>
      <c r="M1813" s="44">
        <v>811</v>
      </c>
      <c r="N1813" s="118" cm="1">
        <f t="array" ref="N1813:W1813">(TRANSPOSE(MMULT(幕後結果!$AB$37:$AK$46, TRANSPOSE(N812:W812))))</f>
        <v>5.2466835087174112E-2</v>
      </c>
      <c r="O1813" s="118">
        <v>7.0861654638671417E-2</v>
      </c>
      <c r="P1813" s="118">
        <v>-1.3455942017705795</v>
      </c>
      <c r="Q1813" s="118">
        <v>0.659388054353508</v>
      </c>
      <c r="R1813" s="118">
        <v>-0.84793562710232806</v>
      </c>
      <c r="S1813" s="118">
        <v>2.9458295550343988E-2</v>
      </c>
      <c r="T1813" s="118">
        <v>-0.45189850054979558</v>
      </c>
      <c r="U1813" s="118">
        <v>1.0545906513930734</v>
      </c>
      <c r="V1813" s="118">
        <v>1.1343280024245237</v>
      </c>
      <c r="W1813" s="43">
        <v>-0.1893992220830501</v>
      </c>
    </row>
    <row r="1814" spans="1:23" ht="19">
      <c r="A1814" s="88">
        <v>812</v>
      </c>
      <c r="B1814" s="118">
        <v>0.80895016500442662</v>
      </c>
      <c r="C1814" s="118">
        <v>0.3474780217563751</v>
      </c>
      <c r="D1814" s="118">
        <v>0.96945209403464694</v>
      </c>
      <c r="E1814" s="118">
        <v>0.56774957515798774</v>
      </c>
      <c r="F1814" s="118">
        <v>0.99773640527505059</v>
      </c>
      <c r="G1814" s="118">
        <v>0.17042565380469443</v>
      </c>
      <c r="H1814" s="118">
        <v>0.88187134187346961</v>
      </c>
      <c r="I1814" s="118">
        <v>0.86379456925994824</v>
      </c>
      <c r="J1814" s="118">
        <v>0.35767806349894138</v>
      </c>
      <c r="K1814" s="51">
        <v>0.69803102758616564</v>
      </c>
      <c r="M1814" s="44">
        <v>812</v>
      </c>
      <c r="N1814" s="118" cm="1">
        <f t="array" ref="N1814:W1814">(TRANSPOSE(MMULT(幕後結果!$AB$37:$AK$46, TRANSPOSE(N813:W813))))</f>
        <v>-2.0744300672231932</v>
      </c>
      <c r="O1814" s="118">
        <v>1.1015143525632294</v>
      </c>
      <c r="P1814" s="118">
        <v>-0.89920970023100422</v>
      </c>
      <c r="Q1814" s="118">
        <v>0.14710171170570879</v>
      </c>
      <c r="R1814" s="118">
        <v>-0.40509193387296316</v>
      </c>
      <c r="S1814" s="118">
        <v>-1.9322075684894058</v>
      </c>
      <c r="T1814" s="118">
        <v>-2.3104761899258039</v>
      </c>
      <c r="U1814" s="118">
        <v>-0.2038335892575934</v>
      </c>
      <c r="V1814" s="118">
        <v>-0.72849549471880992</v>
      </c>
      <c r="W1814" s="43">
        <v>-0.77875168538109685</v>
      </c>
    </row>
    <row r="1815" spans="1:23" ht="19">
      <c r="A1815" s="88">
        <v>813</v>
      </c>
      <c r="B1815" s="118">
        <v>0.63787900116823826</v>
      </c>
      <c r="C1815" s="118">
        <v>0.4618897928429917</v>
      </c>
      <c r="D1815" s="118">
        <v>7.7619755453236294E-2</v>
      </c>
      <c r="E1815" s="118">
        <v>7.0454697387578591E-3</v>
      </c>
      <c r="F1815" s="118">
        <v>0.42501768967649833</v>
      </c>
      <c r="G1815" s="118">
        <v>0.77278741221365843</v>
      </c>
      <c r="H1815" s="118">
        <v>0.90848933111651475</v>
      </c>
      <c r="I1815" s="118">
        <v>0.41445973289657712</v>
      </c>
      <c r="J1815" s="118">
        <v>0.79696588669228841</v>
      </c>
      <c r="K1815" s="51">
        <v>0.22697075357357099</v>
      </c>
      <c r="M1815" s="44">
        <v>813</v>
      </c>
      <c r="N1815" s="118" cm="1">
        <f t="array" ref="N1815:W1815">(TRANSPOSE(MMULT(幕後結果!$AB$37:$AK$46, TRANSPOSE(N814:W814))))</f>
        <v>-1.7487897465330391</v>
      </c>
      <c r="O1815" s="118">
        <v>-0.32092641762713969</v>
      </c>
      <c r="P1815" s="118">
        <v>1.2862333306678799</v>
      </c>
      <c r="Q1815" s="118">
        <v>-0.44096974861768889</v>
      </c>
      <c r="R1815" s="118">
        <v>-0.61965320887503839</v>
      </c>
      <c r="S1815" s="118">
        <v>0.30923399201261309</v>
      </c>
      <c r="T1815" s="118">
        <v>-1.7637016291808261</v>
      </c>
      <c r="U1815" s="118">
        <v>0.67451393934164527</v>
      </c>
      <c r="V1815" s="118">
        <v>-0.58833209794510377</v>
      </c>
      <c r="W1815" s="43">
        <v>0.91733483821404216</v>
      </c>
    </row>
    <row r="1816" spans="1:23" ht="19">
      <c r="A1816" s="88">
        <v>814</v>
      </c>
      <c r="B1816" s="118">
        <v>0.40846997523749007</v>
      </c>
      <c r="C1816" s="118">
        <v>0.69333598621110104</v>
      </c>
      <c r="D1816" s="118">
        <v>2.809716755886793E-2</v>
      </c>
      <c r="E1816" s="118">
        <v>0.45361054273302481</v>
      </c>
      <c r="F1816" s="118">
        <v>0.96669067203724146</v>
      </c>
      <c r="G1816" s="118">
        <v>0.19024987763520618</v>
      </c>
      <c r="H1816" s="118">
        <v>0.1040112974860059</v>
      </c>
      <c r="I1816" s="118">
        <v>0.61565248467855893</v>
      </c>
      <c r="J1816" s="118">
        <v>0.14475816048168522</v>
      </c>
      <c r="K1816" s="51">
        <v>0.3325692745071267</v>
      </c>
      <c r="M1816" s="44">
        <v>814</v>
      </c>
      <c r="N1816" s="118" cm="1">
        <f t="array" ref="N1816:W1816">(TRANSPOSE(MMULT(幕後結果!$AB$37:$AK$46, TRANSPOSE(N815:W815))))</f>
        <v>0.80954463441600233</v>
      </c>
      <c r="O1816" s="118">
        <v>0.4899671203621962</v>
      </c>
      <c r="P1816" s="118">
        <v>0.24411814168390783</v>
      </c>
      <c r="Q1816" s="118">
        <v>-7.2450791803514131E-2</v>
      </c>
      <c r="R1816" s="118">
        <v>3.9515861953091952E-2</v>
      </c>
      <c r="S1816" s="118">
        <v>-1.1918007702524729</v>
      </c>
      <c r="T1816" s="118">
        <v>-1.0315018090148791</v>
      </c>
      <c r="U1816" s="118">
        <v>-0.70567854213329517</v>
      </c>
      <c r="V1816" s="118">
        <v>-0.58976929108471088</v>
      </c>
      <c r="W1816" s="43">
        <v>-1.9427568376092488</v>
      </c>
    </row>
    <row r="1817" spans="1:23" ht="19">
      <c r="A1817" s="88">
        <v>815</v>
      </c>
      <c r="B1817" s="118">
        <v>0.85091074747606177</v>
      </c>
      <c r="C1817" s="118">
        <v>0.88618061336404219</v>
      </c>
      <c r="D1817" s="118">
        <v>0.709237763244988</v>
      </c>
      <c r="E1817" s="118">
        <v>3.6738124599080546E-2</v>
      </c>
      <c r="F1817" s="118">
        <v>0.56015594065055452</v>
      </c>
      <c r="G1817" s="118">
        <v>3.9129853991273666E-2</v>
      </c>
      <c r="H1817" s="118">
        <v>0.15029768191778614</v>
      </c>
      <c r="I1817" s="118">
        <v>8.0453366853024288E-2</v>
      </c>
      <c r="J1817" s="118">
        <v>0.76987474184988858</v>
      </c>
      <c r="K1817" s="51">
        <v>0.92832394186352962</v>
      </c>
      <c r="M1817" s="44">
        <v>815</v>
      </c>
      <c r="N1817" s="118" cm="1">
        <f t="array" ref="N1817:W1817">(TRANSPOSE(MMULT(幕後結果!$AB$37:$AK$46, TRANSPOSE(N816:W816))))</f>
        <v>1.659930822093709</v>
      </c>
      <c r="O1817" s="118">
        <v>-1.9953727937472217</v>
      </c>
      <c r="P1817" s="118">
        <v>1.8140146794853185</v>
      </c>
      <c r="Q1817" s="118">
        <v>0.52002128314291629</v>
      </c>
      <c r="R1817" s="118">
        <v>2.7637654830691578</v>
      </c>
      <c r="S1817" s="118">
        <v>0.57667791151797787</v>
      </c>
      <c r="T1817" s="118">
        <v>-0.84114638931278563</v>
      </c>
      <c r="U1817" s="118">
        <v>0.50351238982389079</v>
      </c>
      <c r="V1817" s="118">
        <v>0.5285974593856857</v>
      </c>
      <c r="W1817" s="43">
        <v>0.98216571946159459</v>
      </c>
    </row>
    <row r="1818" spans="1:23" ht="19">
      <c r="A1818" s="88">
        <v>816</v>
      </c>
      <c r="B1818" s="118">
        <v>8.7180529910901861E-4</v>
      </c>
      <c r="C1818" s="118">
        <v>0.24182543076485352</v>
      </c>
      <c r="D1818" s="118">
        <v>0.1811826683967952</v>
      </c>
      <c r="E1818" s="118">
        <v>0.77361335035187162</v>
      </c>
      <c r="F1818" s="118">
        <v>0.84323292969370955</v>
      </c>
      <c r="G1818" s="118">
        <v>0.51375754651696681</v>
      </c>
      <c r="H1818" s="118">
        <v>0.19037038707875564</v>
      </c>
      <c r="I1818" s="118">
        <v>0.84808435480329303</v>
      </c>
      <c r="J1818" s="118">
        <v>0.7331753644742216</v>
      </c>
      <c r="K1818" s="51">
        <v>0.8451381436830816</v>
      </c>
      <c r="M1818" s="44">
        <v>816</v>
      </c>
      <c r="N1818" s="118" cm="1">
        <f t="array" ref="N1818:W1818">(TRANSPOSE(MMULT(幕後結果!$AB$37:$AK$46, TRANSPOSE(N817:W817))))</f>
        <v>-0.29296556252694594</v>
      </c>
      <c r="O1818" s="118">
        <v>-0.81080904418854771</v>
      </c>
      <c r="P1818" s="118">
        <v>1.1375726555153085</v>
      </c>
      <c r="Q1818" s="118">
        <v>0.86001415304429718</v>
      </c>
      <c r="R1818" s="118">
        <v>1.9982616585632897</v>
      </c>
      <c r="S1818" s="118">
        <v>0.81581982894094174</v>
      </c>
      <c r="T1818" s="118">
        <v>-0.35487190747273351</v>
      </c>
      <c r="U1818" s="118">
        <v>1.9400489008440323</v>
      </c>
      <c r="V1818" s="118">
        <v>2.5564108329294388</v>
      </c>
      <c r="W1818" s="43">
        <v>2.9692156655670785</v>
      </c>
    </row>
    <row r="1819" spans="1:23" ht="19">
      <c r="A1819" s="88">
        <v>817</v>
      </c>
      <c r="B1819" s="118">
        <v>0.28554280888195094</v>
      </c>
      <c r="C1819" s="118">
        <v>0.61696553063168857</v>
      </c>
      <c r="D1819" s="118">
        <v>0.67300044103450185</v>
      </c>
      <c r="E1819" s="118">
        <v>0.11509955361866564</v>
      </c>
      <c r="F1819" s="118">
        <v>0.13958566466881184</v>
      </c>
      <c r="G1819" s="118">
        <v>0.17633522450100569</v>
      </c>
      <c r="H1819" s="118">
        <v>0.9478119666434226</v>
      </c>
      <c r="I1819" s="118">
        <v>0.14943546729495649</v>
      </c>
      <c r="J1819" s="118">
        <v>0.3745414112579053</v>
      </c>
      <c r="K1819" s="51">
        <v>0.43213320262538368</v>
      </c>
      <c r="M1819" s="44">
        <v>817</v>
      </c>
      <c r="N1819" s="118" cm="1">
        <f t="array" ref="N1819:W1819">(TRANSPOSE(MMULT(幕後結果!$AB$37:$AK$46, TRANSPOSE(N818:W818))))</f>
        <v>0.14899828829771708</v>
      </c>
      <c r="O1819" s="118">
        <v>-0.69758824617697102</v>
      </c>
      <c r="P1819" s="118">
        <v>-1.1385454052040229</v>
      </c>
      <c r="Q1819" s="118">
        <v>-2.2034354191151628E-2</v>
      </c>
      <c r="R1819" s="118">
        <v>-0.41336341062360843</v>
      </c>
      <c r="S1819" s="118">
        <v>0.25780813922334811</v>
      </c>
      <c r="T1819" s="118">
        <v>-0.86098026627823243</v>
      </c>
      <c r="U1819" s="118">
        <v>1.1392625868052162</v>
      </c>
      <c r="V1819" s="118">
        <v>0.66452874016124741</v>
      </c>
      <c r="W1819" s="43">
        <v>0.38313355636227442</v>
      </c>
    </row>
    <row r="1820" spans="1:23" ht="19">
      <c r="A1820" s="88">
        <v>818</v>
      </c>
      <c r="B1820" s="118">
        <v>0.56666265996541765</v>
      </c>
      <c r="C1820" s="118">
        <v>0.86242324482107291</v>
      </c>
      <c r="D1820" s="118">
        <v>0.33956416200929618</v>
      </c>
      <c r="E1820" s="118">
        <v>0.76781948322558224</v>
      </c>
      <c r="F1820" s="118">
        <v>0.15696665062591708</v>
      </c>
      <c r="G1820" s="118">
        <v>0.29445153141357361</v>
      </c>
      <c r="H1820" s="118">
        <v>0.85360608540815752</v>
      </c>
      <c r="I1820" s="118">
        <v>2.9741189919119781E-2</v>
      </c>
      <c r="J1820" s="118">
        <v>0.43618945815683641</v>
      </c>
      <c r="K1820" s="51">
        <v>0.86964291119926584</v>
      </c>
      <c r="M1820" s="44">
        <v>818</v>
      </c>
      <c r="N1820" s="118" cm="1">
        <f t="array" ref="N1820:W1820">(TRANSPOSE(MMULT(幕後結果!$AB$37:$AK$46, TRANSPOSE(N819:W819))))</f>
        <v>1.2373800906329102</v>
      </c>
      <c r="O1820" s="118">
        <v>1.5882337115138327</v>
      </c>
      <c r="P1820" s="118">
        <v>-1.9541955472295611</v>
      </c>
      <c r="Q1820" s="118">
        <v>-0.26469995418478365</v>
      </c>
      <c r="R1820" s="118">
        <v>-0.56447761195125679</v>
      </c>
      <c r="S1820" s="118">
        <v>-0.2584118038500578</v>
      </c>
      <c r="T1820" s="118">
        <v>0.15696082661075816</v>
      </c>
      <c r="U1820" s="118">
        <v>0.45443692916617717</v>
      </c>
      <c r="V1820" s="118">
        <v>-1.9187871979305111</v>
      </c>
      <c r="W1820" s="43">
        <v>-2.1883777632002133</v>
      </c>
    </row>
    <row r="1821" spans="1:23" ht="19">
      <c r="A1821" s="88">
        <v>819</v>
      </c>
      <c r="B1821" s="118">
        <v>0.50747594404051943</v>
      </c>
      <c r="C1821" s="118">
        <v>0.79761630744841061</v>
      </c>
      <c r="D1821" s="118">
        <v>0.99244100674243141</v>
      </c>
      <c r="E1821" s="118">
        <v>0.10834321464458352</v>
      </c>
      <c r="F1821" s="118">
        <v>1.9480307131963359E-2</v>
      </c>
      <c r="G1821" s="118">
        <v>0.73183932625136894</v>
      </c>
      <c r="H1821" s="118">
        <v>0.84017010084523691</v>
      </c>
      <c r="I1821" s="118">
        <v>0.1728354507111538</v>
      </c>
      <c r="J1821" s="118">
        <v>0.47401966771749393</v>
      </c>
      <c r="K1821" s="51">
        <v>0.72469831822221664</v>
      </c>
      <c r="M1821" s="44">
        <v>819</v>
      </c>
      <c r="N1821" s="118" cm="1">
        <f t="array" ref="N1821:W1821">(TRANSPOSE(MMULT(幕後結果!$AB$37:$AK$46, TRANSPOSE(N820:W820))))</f>
        <v>1.6095405144899655</v>
      </c>
      <c r="O1821" s="118">
        <v>-1.995087063327045</v>
      </c>
      <c r="P1821" s="118">
        <v>0.72553561981452186</v>
      </c>
      <c r="Q1821" s="118">
        <v>1.0875147307917721E-3</v>
      </c>
      <c r="R1821" s="118">
        <v>1.7764860254713768</v>
      </c>
      <c r="S1821" s="118">
        <v>-0.61193883910067615</v>
      </c>
      <c r="T1821" s="118">
        <v>-0.16508600832728559</v>
      </c>
      <c r="U1821" s="118">
        <v>-2.204320325470555</v>
      </c>
      <c r="V1821" s="118">
        <v>-0.90096942409699199</v>
      </c>
      <c r="W1821" s="43">
        <v>0.50233634005151018</v>
      </c>
    </row>
    <row r="1822" spans="1:23" ht="19">
      <c r="A1822" s="88">
        <v>820</v>
      </c>
      <c r="B1822" s="118">
        <v>0.40239230136811144</v>
      </c>
      <c r="C1822" s="118">
        <v>0.25934094512832595</v>
      </c>
      <c r="D1822" s="118">
        <v>0.27278707405649905</v>
      </c>
      <c r="E1822" s="118">
        <v>0.83353407771034571</v>
      </c>
      <c r="F1822" s="118">
        <v>7.1898521631730272E-3</v>
      </c>
      <c r="G1822" s="118">
        <v>0.68381210728317754</v>
      </c>
      <c r="H1822" s="118">
        <v>0.53420109671946925</v>
      </c>
      <c r="I1822" s="118">
        <v>0.61238419375853859</v>
      </c>
      <c r="J1822" s="118">
        <v>0.99152944833623202</v>
      </c>
      <c r="K1822" s="51">
        <v>0.44472774832756512</v>
      </c>
      <c r="M1822" s="44">
        <v>820</v>
      </c>
      <c r="N1822" s="118" cm="1">
        <f t="array" ref="N1822:W1822">(TRANSPOSE(MMULT(幕後結果!$AB$37:$AK$46, TRANSPOSE(N821:W821))))</f>
        <v>-1.2326129865981983</v>
      </c>
      <c r="O1822" s="118">
        <v>0.33485115982002478</v>
      </c>
      <c r="P1822" s="118">
        <v>0.12930471580837616</v>
      </c>
      <c r="Q1822" s="118">
        <v>0.42977238090640169</v>
      </c>
      <c r="R1822" s="118">
        <v>-1.1196458684532262</v>
      </c>
      <c r="S1822" s="118">
        <v>-1.6834886711733636</v>
      </c>
      <c r="T1822" s="118">
        <v>0.18020547555899052</v>
      </c>
      <c r="U1822" s="118">
        <v>-0.10249213397718171</v>
      </c>
      <c r="V1822" s="118">
        <v>-1.2753569632077233</v>
      </c>
      <c r="W1822" s="43">
        <v>-2.3150067883819387</v>
      </c>
    </row>
    <row r="1823" spans="1:23" ht="19">
      <c r="A1823" s="88">
        <v>821</v>
      </c>
      <c r="B1823" s="118">
        <v>0.53959438829953732</v>
      </c>
      <c r="C1823" s="118">
        <v>0.37158150908568954</v>
      </c>
      <c r="D1823" s="118">
        <v>0.96630318347729616</v>
      </c>
      <c r="E1823" s="118">
        <v>0.24526481576184866</v>
      </c>
      <c r="F1823" s="118">
        <v>0.37334533068455378</v>
      </c>
      <c r="G1823" s="118">
        <v>0.66774292256015788</v>
      </c>
      <c r="H1823" s="118">
        <v>0.67574098919941017</v>
      </c>
      <c r="I1823" s="118">
        <v>0.91715620974819201</v>
      </c>
      <c r="J1823" s="118">
        <v>0.51280643216870381</v>
      </c>
      <c r="K1823" s="51">
        <v>0.22016883245832131</v>
      </c>
      <c r="M1823" s="44">
        <v>821</v>
      </c>
      <c r="N1823" s="118" cm="1">
        <f t="array" ref="N1823:W1823">(TRANSPOSE(MMULT(幕後結果!$AB$37:$AK$46, TRANSPOSE(N822:W822))))</f>
        <v>-0.84683064798371643</v>
      </c>
      <c r="O1823" s="118">
        <v>0.11163294556098054</v>
      </c>
      <c r="P1823" s="118">
        <v>-1.2686342346795962</v>
      </c>
      <c r="Q1823" s="118">
        <v>0.2902922687808609</v>
      </c>
      <c r="R1823" s="118">
        <v>-0.73857342595132613</v>
      </c>
      <c r="S1823" s="118">
        <v>-1.6302083367427591</v>
      </c>
      <c r="T1823" s="118">
        <v>-0.54561744078813268</v>
      </c>
      <c r="U1823" s="118">
        <v>-0.32937896228874075</v>
      </c>
      <c r="V1823" s="118">
        <v>-1.7076390709473901</v>
      </c>
      <c r="W1823" s="43">
        <v>-1.3758001620479325</v>
      </c>
    </row>
    <row r="1824" spans="1:23" ht="19">
      <c r="A1824" s="88">
        <v>822</v>
      </c>
      <c r="B1824" s="118">
        <v>0.75066235259417802</v>
      </c>
      <c r="C1824" s="118">
        <v>9.8583693910564207E-2</v>
      </c>
      <c r="D1824" s="118">
        <v>0.64460926163685239</v>
      </c>
      <c r="E1824" s="118">
        <v>0.3697793695678413</v>
      </c>
      <c r="F1824" s="118">
        <v>0.13873237684057393</v>
      </c>
      <c r="G1824" s="118">
        <v>0.72045853403719273</v>
      </c>
      <c r="H1824" s="118">
        <v>3.7486939703220479E-2</v>
      </c>
      <c r="I1824" s="118">
        <v>0.35732435235654481</v>
      </c>
      <c r="J1824" s="118">
        <v>0.5963200391863579</v>
      </c>
      <c r="K1824" s="51">
        <v>0.72661178790118619</v>
      </c>
      <c r="M1824" s="44">
        <v>822</v>
      </c>
      <c r="N1824" s="118" cm="1">
        <f t="array" ref="N1824:W1824">(TRANSPOSE(MMULT(幕後結果!$AB$37:$AK$46, TRANSPOSE(N823:W823))))</f>
        <v>0.19979533093346655</v>
      </c>
      <c r="O1824" s="118">
        <v>-0.66598674575229178</v>
      </c>
      <c r="P1824" s="118">
        <v>0.60701489725751678</v>
      </c>
      <c r="Q1824" s="118">
        <v>-1.5119774519196076</v>
      </c>
      <c r="R1824" s="118">
        <v>0.18883450762448226</v>
      </c>
      <c r="S1824" s="118">
        <v>-7.8955591556148286E-2</v>
      </c>
      <c r="T1824" s="118">
        <v>0.78341562643932994</v>
      </c>
      <c r="U1824" s="118">
        <v>-0.17667909494521331</v>
      </c>
      <c r="V1824" s="118">
        <v>-0.23673644891999573</v>
      </c>
      <c r="W1824" s="43">
        <v>-0.21793271229241082</v>
      </c>
    </row>
    <row r="1825" spans="1:23" ht="19">
      <c r="A1825" s="88">
        <v>823</v>
      </c>
      <c r="B1825" s="118">
        <v>0.30929853317869727</v>
      </c>
      <c r="C1825" s="118">
        <v>0.32470869524828361</v>
      </c>
      <c r="D1825" s="118">
        <v>0.91802686038901093</v>
      </c>
      <c r="E1825" s="118">
        <v>0.69790435673638429</v>
      </c>
      <c r="F1825" s="118">
        <v>0.86529669622508187</v>
      </c>
      <c r="G1825" s="118">
        <v>0.87902997835905827</v>
      </c>
      <c r="H1825" s="118">
        <v>0.64728969804904768</v>
      </c>
      <c r="I1825" s="118">
        <v>0.94068816021933044</v>
      </c>
      <c r="J1825" s="118">
        <v>0.76295869107287628</v>
      </c>
      <c r="K1825" s="51">
        <v>0.94646540269554902</v>
      </c>
      <c r="M1825" s="44">
        <v>823</v>
      </c>
      <c r="N1825" s="118" cm="1">
        <f t="array" ref="N1825:W1825">(TRANSPOSE(MMULT(幕後結果!$AB$37:$AK$46, TRANSPOSE(N824:W824))))</f>
        <v>-8.3147065980235163E-2</v>
      </c>
      <c r="O1825" s="118">
        <v>0.58354815564949414</v>
      </c>
      <c r="P1825" s="118">
        <v>-0.95433313247797058</v>
      </c>
      <c r="Q1825" s="118">
        <v>0.60466739079738541</v>
      </c>
      <c r="R1825" s="118">
        <v>-0.15383515316938623</v>
      </c>
      <c r="S1825" s="118">
        <v>-0.404986282770954</v>
      </c>
      <c r="T1825" s="118">
        <v>0.94524342704725317</v>
      </c>
      <c r="U1825" s="118">
        <v>-1.0036669779677123</v>
      </c>
      <c r="V1825" s="118">
        <v>-0.1088472860991864</v>
      </c>
      <c r="W1825" s="43">
        <v>0.17500624336481585</v>
      </c>
    </row>
    <row r="1826" spans="1:23" ht="19">
      <c r="A1826" s="88">
        <v>824</v>
      </c>
      <c r="B1826" s="118">
        <v>0.75182242889577777</v>
      </c>
      <c r="C1826" s="118">
        <v>0.25612702018429667</v>
      </c>
      <c r="D1826" s="118">
        <v>0.28755200861573393</v>
      </c>
      <c r="E1826" s="118">
        <v>0.33933031174669814</v>
      </c>
      <c r="F1826" s="118">
        <v>0.84785362066406145</v>
      </c>
      <c r="G1826" s="118">
        <v>0.53856446371000177</v>
      </c>
      <c r="H1826" s="118">
        <v>0.1293143537118655</v>
      </c>
      <c r="I1826" s="118">
        <v>0.78155791296121802</v>
      </c>
      <c r="J1826" s="118">
        <v>0.12455026121287704</v>
      </c>
      <c r="K1826" s="51">
        <v>0.48244639023944202</v>
      </c>
      <c r="M1826" s="44">
        <v>824</v>
      </c>
      <c r="N1826" s="118" cm="1">
        <f t="array" ref="N1826:W1826">(TRANSPOSE(MMULT(幕後結果!$AB$37:$AK$46, TRANSPOSE(N825:W825))))</f>
        <v>-0.51501922775049847</v>
      </c>
      <c r="O1826" s="118">
        <v>0.18358857333873183</v>
      </c>
      <c r="P1826" s="118">
        <v>-0.22371420222865046</v>
      </c>
      <c r="Q1826" s="118">
        <v>-1.4974261321888005E-2</v>
      </c>
      <c r="R1826" s="118">
        <v>-1.7287670285303689</v>
      </c>
      <c r="S1826" s="118">
        <v>-0.99643522430028308</v>
      </c>
      <c r="T1826" s="118">
        <v>9.6840096418182475E-2</v>
      </c>
      <c r="U1826" s="118">
        <v>0.13757849019586488</v>
      </c>
      <c r="V1826" s="118">
        <v>-0.79930587553359</v>
      </c>
      <c r="W1826" s="43">
        <v>0.338728677519753</v>
      </c>
    </row>
    <row r="1827" spans="1:23" ht="19">
      <c r="A1827" s="88">
        <v>825</v>
      </c>
      <c r="B1827" s="118">
        <v>0.49219557060116959</v>
      </c>
      <c r="C1827" s="118">
        <v>0.53041980145882284</v>
      </c>
      <c r="D1827" s="118">
        <v>0.77092414366978024</v>
      </c>
      <c r="E1827" s="118">
        <v>0.19440552176501802</v>
      </c>
      <c r="F1827" s="118">
        <v>0.90905454785361828</v>
      </c>
      <c r="G1827" s="118">
        <v>0.43373705367063686</v>
      </c>
      <c r="H1827" s="118">
        <v>0.12789320694230022</v>
      </c>
      <c r="I1827" s="118">
        <v>0.45898329666101811</v>
      </c>
      <c r="J1827" s="118">
        <v>0.27892965523778712</v>
      </c>
      <c r="K1827" s="51">
        <v>0.38894789773566774</v>
      </c>
      <c r="M1827" s="44">
        <v>825</v>
      </c>
      <c r="N1827" s="118" cm="1">
        <f t="array" ref="N1827:W1827">(TRANSPOSE(MMULT(幕後結果!$AB$37:$AK$46, TRANSPOSE(N826:W826))))</f>
        <v>-1.9869401853240796</v>
      </c>
      <c r="O1827" s="118">
        <v>-3.2197820380801989E-2</v>
      </c>
      <c r="P1827" s="118">
        <v>-1.423381613505911</v>
      </c>
      <c r="Q1827" s="118">
        <v>-0.37113852195804398</v>
      </c>
      <c r="R1827" s="118">
        <v>-0.95844989603113018</v>
      </c>
      <c r="S1827" s="118">
        <v>-1.7046043787226399</v>
      </c>
      <c r="T1827" s="118">
        <v>-2.1252547654193759</v>
      </c>
      <c r="U1827" s="118">
        <v>0.18798243776726375</v>
      </c>
      <c r="V1827" s="118">
        <v>-0.53795546958041274</v>
      </c>
      <c r="W1827" s="43">
        <v>-0.62674195687503043</v>
      </c>
    </row>
    <row r="1828" spans="1:23" ht="19">
      <c r="A1828" s="88">
        <v>826</v>
      </c>
      <c r="B1828" s="118">
        <v>0.61705307254939923</v>
      </c>
      <c r="C1828" s="118">
        <v>0.23507153609350295</v>
      </c>
      <c r="D1828" s="118">
        <v>0.10730916971613613</v>
      </c>
      <c r="E1828" s="118">
        <v>0.80485934560935246</v>
      </c>
      <c r="F1828" s="118">
        <v>0.55060753452540179</v>
      </c>
      <c r="G1828" s="118">
        <v>0.41765198914579793</v>
      </c>
      <c r="H1828" s="118">
        <v>7.4434854002713324E-2</v>
      </c>
      <c r="I1828" s="118">
        <v>0.58680649166070564</v>
      </c>
      <c r="J1828" s="118">
        <v>7.6738175798105601E-3</v>
      </c>
      <c r="K1828" s="51">
        <v>0.63463327796968527</v>
      </c>
      <c r="M1828" s="44">
        <v>826</v>
      </c>
      <c r="N1828" s="118" cm="1">
        <f t="array" ref="N1828:W1828">(TRANSPOSE(MMULT(幕後結果!$AB$37:$AK$46, TRANSPOSE(N827:W827))))</f>
        <v>-1.1476700837977609</v>
      </c>
      <c r="O1828" s="118">
        <v>-0.66407394685720333</v>
      </c>
      <c r="P1828" s="118">
        <v>-1.4801050535315148</v>
      </c>
      <c r="Q1828" s="118">
        <v>-0.60779978038166216</v>
      </c>
      <c r="R1828" s="118">
        <v>0.75216130597176956</v>
      </c>
      <c r="S1828" s="118">
        <v>-0.41256300062452422</v>
      </c>
      <c r="T1828" s="118">
        <v>2.0079321165788913</v>
      </c>
      <c r="U1828" s="118">
        <v>0.24239396406397107</v>
      </c>
      <c r="V1828" s="118">
        <v>0.16480017100045213</v>
      </c>
      <c r="W1828" s="43">
        <v>1.4506900906663893</v>
      </c>
    </row>
    <row r="1829" spans="1:23" ht="19">
      <c r="A1829" s="88">
        <v>827</v>
      </c>
      <c r="B1829" s="118">
        <v>3.7859527591602937E-2</v>
      </c>
      <c r="C1829" s="118">
        <v>0.49480544474918475</v>
      </c>
      <c r="D1829" s="118">
        <v>0.79985545629459232</v>
      </c>
      <c r="E1829" s="118">
        <v>0.25201091679439513</v>
      </c>
      <c r="F1829" s="118">
        <v>0.74303333003270633</v>
      </c>
      <c r="G1829" s="118">
        <v>0.95622737257653667</v>
      </c>
      <c r="H1829" s="118">
        <v>0.90139977188740827</v>
      </c>
      <c r="I1829" s="118">
        <v>0.97788543679132722</v>
      </c>
      <c r="J1829" s="118">
        <v>2.093975313502483E-2</v>
      </c>
      <c r="K1829" s="51">
        <v>0.32431096224406164</v>
      </c>
      <c r="M1829" s="44">
        <v>827</v>
      </c>
      <c r="N1829" s="118" cm="1">
        <f t="array" ref="N1829:W1829">(TRANSPOSE(MMULT(幕後結果!$AB$37:$AK$46, TRANSPOSE(N828:W828))))</f>
        <v>0.30973394143098332</v>
      </c>
      <c r="O1829" s="118">
        <v>0.23972259987298655</v>
      </c>
      <c r="P1829" s="118">
        <v>-0.69703364165421744</v>
      </c>
      <c r="Q1829" s="118">
        <v>-0.33441189700947704</v>
      </c>
      <c r="R1829" s="118">
        <v>-0.52643369819752761</v>
      </c>
      <c r="S1829" s="118">
        <v>-0.28250332368222875</v>
      </c>
      <c r="T1829" s="118">
        <v>0.13417657232028177</v>
      </c>
      <c r="U1829" s="118">
        <v>-1.2055804828159657</v>
      </c>
      <c r="V1829" s="118">
        <v>-4.1665974650975213E-2</v>
      </c>
      <c r="W1829" s="43">
        <v>-0.79146813601198884</v>
      </c>
    </row>
    <row r="1830" spans="1:23" ht="19">
      <c r="A1830" s="88">
        <v>828</v>
      </c>
      <c r="B1830" s="118">
        <v>0.60515030073192366</v>
      </c>
      <c r="C1830" s="118">
        <v>0.56513024491169905</v>
      </c>
      <c r="D1830" s="118">
        <v>0.67279781534735661</v>
      </c>
      <c r="E1830" s="118">
        <v>0.54813101395092101</v>
      </c>
      <c r="F1830" s="118">
        <v>0.63347083916693037</v>
      </c>
      <c r="G1830" s="118">
        <v>0.39787610175941324</v>
      </c>
      <c r="H1830" s="118">
        <v>0.97700215718125905</v>
      </c>
      <c r="I1830" s="118">
        <v>0.60019727057496919</v>
      </c>
      <c r="J1830" s="118">
        <v>0.15522663039992857</v>
      </c>
      <c r="K1830" s="51">
        <v>0.96946140700136718</v>
      </c>
      <c r="M1830" s="44">
        <v>828</v>
      </c>
      <c r="N1830" s="118" cm="1">
        <f t="array" ref="N1830:W1830">(TRANSPOSE(MMULT(幕後結果!$AB$37:$AK$46, TRANSPOSE(N829:W829))))</f>
        <v>-0.18092956769005872</v>
      </c>
      <c r="O1830" s="118">
        <v>-1.6248039646915222</v>
      </c>
      <c r="P1830" s="118">
        <v>1.3048260248881025</v>
      </c>
      <c r="Q1830" s="118">
        <v>-0.28356981671011267</v>
      </c>
      <c r="R1830" s="118">
        <v>0.40373123368873731</v>
      </c>
      <c r="S1830" s="118">
        <v>0.33346000686071031</v>
      </c>
      <c r="T1830" s="118">
        <v>0.58914652140517143</v>
      </c>
      <c r="U1830" s="118">
        <v>-1.5596484868293539</v>
      </c>
      <c r="V1830" s="118">
        <v>-0.41181519809493583</v>
      </c>
      <c r="W1830" s="43">
        <v>-0.48182015427393632</v>
      </c>
    </row>
    <row r="1831" spans="1:23" ht="19">
      <c r="A1831" s="88">
        <v>829</v>
      </c>
      <c r="B1831" s="118">
        <v>0.8519312312859717</v>
      </c>
      <c r="C1831" s="118">
        <v>0.17641155858503499</v>
      </c>
      <c r="D1831" s="118">
        <v>0.57422424545541229</v>
      </c>
      <c r="E1831" s="118">
        <v>0.69791695908278961</v>
      </c>
      <c r="F1831" s="118">
        <v>0.36022012235857259</v>
      </c>
      <c r="G1831" s="118">
        <v>0.13773857024351077</v>
      </c>
      <c r="H1831" s="118">
        <v>0.43668150700887298</v>
      </c>
      <c r="I1831" s="118">
        <v>0.51852521811756791</v>
      </c>
      <c r="J1831" s="118">
        <v>0.26344920132059402</v>
      </c>
      <c r="K1831" s="51">
        <v>0.83272724561817624</v>
      </c>
      <c r="M1831" s="44">
        <v>829</v>
      </c>
      <c r="N1831" s="118" cm="1">
        <f t="array" ref="N1831:W1831">(TRANSPOSE(MMULT(幕後結果!$AB$37:$AK$46, TRANSPOSE(N830:W830))))</f>
        <v>0.33836092049672245</v>
      </c>
      <c r="O1831" s="118">
        <v>-0.17289159107657162</v>
      </c>
      <c r="P1831" s="118">
        <v>0.48722076174705259</v>
      </c>
      <c r="Q1831" s="118">
        <v>-8.7013286185091576E-2</v>
      </c>
      <c r="R1831" s="118">
        <v>-0.16680356069943389</v>
      </c>
      <c r="S1831" s="118">
        <v>-0.27889507283633574</v>
      </c>
      <c r="T1831" s="118">
        <v>0.32988380950889901</v>
      </c>
      <c r="U1831" s="118">
        <v>-0.16132249209583938</v>
      </c>
      <c r="V1831" s="118">
        <v>0.70943775535981812</v>
      </c>
      <c r="W1831" s="43">
        <v>-6.2688478117532531E-2</v>
      </c>
    </row>
    <row r="1832" spans="1:23" ht="19">
      <c r="A1832" s="88">
        <v>830</v>
      </c>
      <c r="B1832" s="118">
        <v>0.29011144504740072</v>
      </c>
      <c r="C1832" s="118">
        <v>0.3740540563357635</v>
      </c>
      <c r="D1832" s="118">
        <v>0.86181559797074381</v>
      </c>
      <c r="E1832" s="118">
        <v>0.59855278906100984</v>
      </c>
      <c r="F1832" s="118">
        <v>0.83150848453490145</v>
      </c>
      <c r="G1832" s="118">
        <v>0.60009189225729265</v>
      </c>
      <c r="H1832" s="118">
        <v>0.39472970513879035</v>
      </c>
      <c r="I1832" s="118">
        <v>0.83800319188176076</v>
      </c>
      <c r="J1832" s="118">
        <v>0.17041668003908406</v>
      </c>
      <c r="K1832" s="51">
        <v>0.99769900010878043</v>
      </c>
      <c r="M1832" s="44">
        <v>830</v>
      </c>
      <c r="N1832" s="118" cm="1">
        <f t="array" ref="N1832:W1832">(TRANSPOSE(MMULT(幕後結果!$AB$37:$AK$46, TRANSPOSE(N831:W831))))</f>
        <v>-0.92446301094879035</v>
      </c>
      <c r="O1832" s="118">
        <v>-0.71655390031489286</v>
      </c>
      <c r="P1832" s="118">
        <v>-0.63058434673866226</v>
      </c>
      <c r="Q1832" s="118">
        <v>-1.6563070932867567</v>
      </c>
      <c r="R1832" s="118">
        <v>-0.29441853758705516</v>
      </c>
      <c r="S1832" s="118">
        <v>-0.4175492953315762</v>
      </c>
      <c r="T1832" s="118">
        <v>-0.53404219466086478</v>
      </c>
      <c r="U1832" s="118">
        <v>-1.2929883646025797</v>
      </c>
      <c r="V1832" s="118">
        <v>-0.65202619248240179</v>
      </c>
      <c r="W1832" s="43">
        <v>-1.489632138157664</v>
      </c>
    </row>
    <row r="1833" spans="1:23" ht="19">
      <c r="A1833" s="88">
        <v>831</v>
      </c>
      <c r="B1833" s="118">
        <v>0.72174421769943731</v>
      </c>
      <c r="C1833" s="118">
        <v>0.86840749370948878</v>
      </c>
      <c r="D1833" s="118">
        <v>0.97041456361281875</v>
      </c>
      <c r="E1833" s="118">
        <v>9.7557028551056524E-2</v>
      </c>
      <c r="F1833" s="118">
        <v>0.57146114716265761</v>
      </c>
      <c r="G1833" s="118">
        <v>0.5787331489934604</v>
      </c>
      <c r="H1833" s="118">
        <v>0.17214689891467549</v>
      </c>
      <c r="I1833" s="118">
        <v>0.92690252611120316</v>
      </c>
      <c r="J1833" s="118">
        <v>0.29097283118261452</v>
      </c>
      <c r="K1833" s="51">
        <v>0.53842554831425682</v>
      </c>
      <c r="M1833" s="44">
        <v>831</v>
      </c>
      <c r="N1833" s="118" cm="1">
        <f t="array" ref="N1833:W1833">(TRANSPOSE(MMULT(幕後結果!$AB$37:$AK$46, TRANSPOSE(N832:W832))))</f>
        <v>9.2614244669983234E-2</v>
      </c>
      <c r="O1833" s="118">
        <v>-0.14471225255010473</v>
      </c>
      <c r="P1833" s="118">
        <v>-1.3541499746290548</v>
      </c>
      <c r="Q1833" s="118">
        <v>-1.0891346354946623</v>
      </c>
      <c r="R1833" s="118">
        <v>1.2256584458499651</v>
      </c>
      <c r="S1833" s="118">
        <v>-0.88330204435830106</v>
      </c>
      <c r="T1833" s="118">
        <v>-0.22805724983690606</v>
      </c>
      <c r="U1833" s="118">
        <v>1.2357145587849588E-2</v>
      </c>
      <c r="V1833" s="118">
        <v>1.3885334471618276</v>
      </c>
      <c r="W1833" s="43">
        <v>-0.89822239383635161</v>
      </c>
    </row>
    <row r="1834" spans="1:23" ht="19">
      <c r="A1834" s="88">
        <v>832</v>
      </c>
      <c r="B1834" s="118">
        <v>0.14470917158325114</v>
      </c>
      <c r="C1834" s="118">
        <v>0.32648427324955565</v>
      </c>
      <c r="D1834" s="118">
        <v>0.36731446653205779</v>
      </c>
      <c r="E1834" s="118">
        <v>0.21905280601124955</v>
      </c>
      <c r="F1834" s="118">
        <v>0.72389388321228831</v>
      </c>
      <c r="G1834" s="118">
        <v>0.26433761999050565</v>
      </c>
      <c r="H1834" s="118">
        <v>0.41052485939545091</v>
      </c>
      <c r="I1834" s="118">
        <v>0.37770093521125925</v>
      </c>
      <c r="J1834" s="118">
        <v>0.24275115017886262</v>
      </c>
      <c r="K1834" s="51">
        <v>0.57355919814933998</v>
      </c>
      <c r="M1834" s="44">
        <v>832</v>
      </c>
      <c r="N1834" s="118" cm="1">
        <f t="array" ref="N1834:W1834">(TRANSPOSE(MMULT(幕後結果!$AB$37:$AK$46, TRANSPOSE(N833:W833))))</f>
        <v>0.68309717235301159</v>
      </c>
      <c r="O1834" s="118">
        <v>-1.3468190381758212</v>
      </c>
      <c r="P1834" s="118">
        <v>1.0774371648239118</v>
      </c>
      <c r="Q1834" s="118">
        <v>-4.7937180232997451E-2</v>
      </c>
      <c r="R1834" s="118">
        <v>-0.80890053587557009</v>
      </c>
      <c r="S1834" s="118">
        <v>-0.62119844126907442</v>
      </c>
      <c r="T1834" s="118">
        <v>1.0742461843185656</v>
      </c>
      <c r="U1834" s="118">
        <v>0.34707174845110145</v>
      </c>
      <c r="V1834" s="118">
        <v>1.5292961897197777</v>
      </c>
      <c r="W1834" s="43">
        <v>1.5438970126632809</v>
      </c>
    </row>
    <row r="1835" spans="1:23" ht="19">
      <c r="A1835" s="88">
        <v>833</v>
      </c>
      <c r="B1835" s="118">
        <v>0.71367578871156701</v>
      </c>
      <c r="C1835" s="118">
        <v>0.71133626520089899</v>
      </c>
      <c r="D1835" s="118">
        <v>0.52472116104194844</v>
      </c>
      <c r="E1835" s="118">
        <v>0.90186316320186544</v>
      </c>
      <c r="F1835" s="118">
        <v>0.27206482859864778</v>
      </c>
      <c r="G1835" s="118">
        <v>0.92595188010970753</v>
      </c>
      <c r="H1835" s="118">
        <v>0.53495493792762105</v>
      </c>
      <c r="I1835" s="118">
        <v>0.79331039835850903</v>
      </c>
      <c r="J1835" s="118">
        <v>0.1956278141608101</v>
      </c>
      <c r="K1835" s="51">
        <v>0.74293246448540917</v>
      </c>
      <c r="M1835" s="44">
        <v>833</v>
      </c>
      <c r="N1835" s="118" cm="1">
        <f t="array" ref="N1835:W1835">(TRANSPOSE(MMULT(幕後結果!$AB$37:$AK$46, TRANSPOSE(N834:W834))))</f>
        <v>0.56804476451006725</v>
      </c>
      <c r="O1835" s="118">
        <v>-0.68407452522862577</v>
      </c>
      <c r="P1835" s="118">
        <v>-0.64929456394839358</v>
      </c>
      <c r="Q1835" s="118">
        <v>1.6645425474461009</v>
      </c>
      <c r="R1835" s="118">
        <v>0.38839056513110626</v>
      </c>
      <c r="S1835" s="118">
        <v>9.5620952280321525E-2</v>
      </c>
      <c r="T1835" s="118">
        <v>-1.2891009639138686</v>
      </c>
      <c r="U1835" s="118">
        <v>0.36922496054951326</v>
      </c>
      <c r="V1835" s="118">
        <v>-9.4095467391873716E-2</v>
      </c>
      <c r="W1835" s="43">
        <v>-0.41430693664106522</v>
      </c>
    </row>
    <row r="1836" spans="1:23" ht="19">
      <c r="A1836" s="88">
        <v>834</v>
      </c>
      <c r="B1836" s="118">
        <v>1.0305518635147504E-3</v>
      </c>
      <c r="C1836" s="118">
        <v>0.60945270879423874</v>
      </c>
      <c r="D1836" s="118">
        <v>0.88449184665160274</v>
      </c>
      <c r="E1836" s="118">
        <v>0.1274554213869048</v>
      </c>
      <c r="F1836" s="118">
        <v>0.24744572105423002</v>
      </c>
      <c r="G1836" s="118">
        <v>0.69630123513567654</v>
      </c>
      <c r="H1836" s="118">
        <v>0.69105658339738052</v>
      </c>
      <c r="I1836" s="118">
        <v>0.37722836045357822</v>
      </c>
      <c r="J1836" s="118">
        <v>0.13479018615315996</v>
      </c>
      <c r="K1836" s="51">
        <v>0.11650386151928016</v>
      </c>
      <c r="M1836" s="44">
        <v>834</v>
      </c>
      <c r="N1836" s="118" cm="1">
        <f t="array" ref="N1836:W1836">(TRANSPOSE(MMULT(幕後結果!$AB$37:$AK$46, TRANSPOSE(N835:W835))))</f>
        <v>0.27028028240631824</v>
      </c>
      <c r="O1836" s="118">
        <v>0.96518123078234819</v>
      </c>
      <c r="P1836" s="118">
        <v>0.86080920030356523</v>
      </c>
      <c r="Q1836" s="118">
        <v>-0.26492600887724904</v>
      </c>
      <c r="R1836" s="118">
        <v>-1.0980688326633783</v>
      </c>
      <c r="S1836" s="118">
        <v>0.811654579780135</v>
      </c>
      <c r="T1836" s="118">
        <v>-5.0183187351537872E-2</v>
      </c>
      <c r="U1836" s="118">
        <v>0.20005286938967154</v>
      </c>
      <c r="V1836" s="118">
        <v>-0.53096552269539432</v>
      </c>
      <c r="W1836" s="43">
        <v>-2.3507085788829929E-2</v>
      </c>
    </row>
    <row r="1837" spans="1:23" ht="19">
      <c r="A1837" s="88">
        <v>835</v>
      </c>
      <c r="B1837" s="118">
        <v>0.4115418095226262</v>
      </c>
      <c r="C1837" s="118">
        <v>0.29287711108860681</v>
      </c>
      <c r="D1837" s="118">
        <v>0.80448658885572466</v>
      </c>
      <c r="E1837" s="118">
        <v>0.54494986373525145</v>
      </c>
      <c r="F1837" s="118">
        <v>0.39230409464236571</v>
      </c>
      <c r="G1837" s="118">
        <v>0.23310325937778775</v>
      </c>
      <c r="H1837" s="118">
        <v>0.99571885148632866</v>
      </c>
      <c r="I1837" s="118">
        <v>0.80881146213205568</v>
      </c>
      <c r="J1837" s="118">
        <v>5.503861004300159E-2</v>
      </c>
      <c r="K1837" s="51">
        <v>4.6996209534916344E-2</v>
      </c>
      <c r="M1837" s="44">
        <v>835</v>
      </c>
      <c r="N1837" s="118" cm="1">
        <f t="array" ref="N1837:W1837">(TRANSPOSE(MMULT(幕後結果!$AB$37:$AK$46, TRANSPOSE(N836:W836))))</f>
        <v>0.11344541591935493</v>
      </c>
      <c r="O1837" s="118">
        <v>1.3196223523014865</v>
      </c>
      <c r="P1837" s="118">
        <v>-6.0057247051893053E-2</v>
      </c>
      <c r="Q1837" s="118">
        <v>-0.67654815780824973</v>
      </c>
      <c r="R1837" s="118">
        <v>1.0917993615977235</v>
      </c>
      <c r="S1837" s="118">
        <v>-0.22220230964254101</v>
      </c>
      <c r="T1837" s="118">
        <v>0.17748385468598227</v>
      </c>
      <c r="U1837" s="118">
        <v>1.6768191465159132</v>
      </c>
      <c r="V1837" s="118">
        <v>8.5578793529106911E-2</v>
      </c>
      <c r="W1837" s="43">
        <v>0.62613766429719742</v>
      </c>
    </row>
    <row r="1838" spans="1:23" ht="19">
      <c r="A1838" s="88">
        <v>836</v>
      </c>
      <c r="B1838" s="118">
        <v>0.75810326065802447</v>
      </c>
      <c r="C1838" s="118">
        <v>0.46597301466083429</v>
      </c>
      <c r="D1838" s="118">
        <v>0.48865941671948643</v>
      </c>
      <c r="E1838" s="118">
        <v>0.91694433656285468</v>
      </c>
      <c r="F1838" s="118">
        <v>0.19832526045103638</v>
      </c>
      <c r="G1838" s="118">
        <v>0.35478504709354941</v>
      </c>
      <c r="H1838" s="118">
        <v>0.87787937337849664</v>
      </c>
      <c r="I1838" s="118">
        <v>0.60730482036769451</v>
      </c>
      <c r="J1838" s="118">
        <v>0.49266428653901961</v>
      </c>
      <c r="K1838" s="51">
        <v>0.83533353362616891</v>
      </c>
      <c r="M1838" s="44">
        <v>836</v>
      </c>
      <c r="N1838" s="118" cm="1">
        <f t="array" ref="N1838:W1838">(TRANSPOSE(MMULT(幕後結果!$AB$37:$AK$46, TRANSPOSE(N837:W837))))</f>
        <v>-1.3219799330819992</v>
      </c>
      <c r="O1838" s="118">
        <v>-0.51577812193704931</v>
      </c>
      <c r="P1838" s="118">
        <v>-0.62433697610979766</v>
      </c>
      <c r="Q1838" s="118">
        <v>-2.3024575904533631</v>
      </c>
      <c r="R1838" s="118">
        <v>0.44631511203771712</v>
      </c>
      <c r="S1838" s="118">
        <v>-1.0197958339099689</v>
      </c>
      <c r="T1838" s="118">
        <v>1.0389414475118872</v>
      </c>
      <c r="U1838" s="118">
        <v>-1.7841796158760397</v>
      </c>
      <c r="V1838" s="118">
        <v>-0.23253954565587565</v>
      </c>
      <c r="W1838" s="43">
        <v>-0.3108611887930654</v>
      </c>
    </row>
    <row r="1839" spans="1:23" ht="19">
      <c r="A1839" s="88">
        <v>837</v>
      </c>
      <c r="B1839" s="118">
        <v>0.76797178865679938</v>
      </c>
      <c r="C1839" s="118">
        <v>0.69707117373951499</v>
      </c>
      <c r="D1839" s="118">
        <v>4.0852983826766165E-2</v>
      </c>
      <c r="E1839" s="118">
        <v>0.89062964257555532</v>
      </c>
      <c r="F1839" s="118">
        <v>0.85251295021517448</v>
      </c>
      <c r="G1839" s="118">
        <v>0.34334489052289641</v>
      </c>
      <c r="H1839" s="118">
        <v>0.1830842420235248</v>
      </c>
      <c r="I1839" s="118">
        <v>0.27195326259528718</v>
      </c>
      <c r="J1839" s="118">
        <v>0.45912024535948537</v>
      </c>
      <c r="K1839" s="51">
        <v>3.753605636476598E-2</v>
      </c>
      <c r="M1839" s="44">
        <v>837</v>
      </c>
      <c r="N1839" s="118" cm="1">
        <f t="array" ref="N1839:W1839">(TRANSPOSE(MMULT(幕後結果!$AB$37:$AK$46, TRANSPOSE(N838:W838))))</f>
        <v>-1.3542704881734045</v>
      </c>
      <c r="O1839" s="118">
        <v>0.20565100991101751</v>
      </c>
      <c r="P1839" s="118">
        <v>-0.51783383569129393</v>
      </c>
      <c r="Q1839" s="118">
        <v>-0.26380288152430209</v>
      </c>
      <c r="R1839" s="118">
        <v>-1.6545465167437472</v>
      </c>
      <c r="S1839" s="118">
        <v>3.2875099722934342E-2</v>
      </c>
      <c r="T1839" s="118">
        <v>-0.35312313255242817</v>
      </c>
      <c r="U1839" s="118">
        <v>-0.33885242795351611</v>
      </c>
      <c r="V1839" s="118">
        <v>-1.0546382714998703</v>
      </c>
      <c r="W1839" s="43">
        <v>-0.49886386351950723</v>
      </c>
    </row>
    <row r="1840" spans="1:23" ht="19">
      <c r="A1840" s="88">
        <v>838</v>
      </c>
      <c r="B1840" s="118">
        <v>0.27939614320431927</v>
      </c>
      <c r="C1840" s="118">
        <v>0.60094726173038127</v>
      </c>
      <c r="D1840" s="118">
        <v>0.65289543687961471</v>
      </c>
      <c r="E1840" s="118">
        <v>1.4030862551267287E-2</v>
      </c>
      <c r="F1840" s="118">
        <v>0.70013613688309539</v>
      </c>
      <c r="G1840" s="118">
        <v>0.95878666910518051</v>
      </c>
      <c r="H1840" s="118">
        <v>0.42404756770565322</v>
      </c>
      <c r="I1840" s="118">
        <v>1.948009060111966E-2</v>
      </c>
      <c r="J1840" s="118">
        <v>3.4246140948248627E-3</v>
      </c>
      <c r="K1840" s="51">
        <v>0.11077409631785429</v>
      </c>
      <c r="M1840" s="44">
        <v>838</v>
      </c>
      <c r="N1840" s="118" cm="1">
        <f t="array" ref="N1840:W1840">(TRANSPOSE(MMULT(幕後結果!$AB$37:$AK$46, TRANSPOSE(N839:W839))))</f>
        <v>-0.27320871405803748</v>
      </c>
      <c r="O1840" s="118">
        <v>0.78208726359535297</v>
      </c>
      <c r="P1840" s="118">
        <v>-0.94568772324486639</v>
      </c>
      <c r="Q1840" s="118">
        <v>2.0913329154867188</v>
      </c>
      <c r="R1840" s="118">
        <v>-0.34877041562550709</v>
      </c>
      <c r="S1840" s="118">
        <v>2.5982659726627539</v>
      </c>
      <c r="T1840" s="118">
        <v>-1.0348484375588762</v>
      </c>
      <c r="U1840" s="118">
        <v>0.99695333609767356</v>
      </c>
      <c r="V1840" s="118">
        <v>-0.38494886846585913</v>
      </c>
      <c r="W1840" s="43">
        <v>0.32909482089244924</v>
      </c>
    </row>
    <row r="1841" spans="1:23" ht="19">
      <c r="A1841" s="88">
        <v>839</v>
      </c>
      <c r="B1841" s="118">
        <v>5.6411506082083562E-3</v>
      </c>
      <c r="C1841" s="118">
        <v>0.81891511838421449</v>
      </c>
      <c r="D1841" s="118">
        <v>0.65865624121558497</v>
      </c>
      <c r="E1841" s="118">
        <v>0.50119200246419693</v>
      </c>
      <c r="F1841" s="118">
        <v>0.43343931023579052</v>
      </c>
      <c r="G1841" s="118">
        <v>0.15215146420653336</v>
      </c>
      <c r="H1841" s="118">
        <v>0.27180169172264224</v>
      </c>
      <c r="I1841" s="118">
        <v>0.42421330037574734</v>
      </c>
      <c r="J1841" s="118">
        <v>0.58641603229943762</v>
      </c>
      <c r="K1841" s="51">
        <v>0.98435940403813471</v>
      </c>
      <c r="M1841" s="44">
        <v>839</v>
      </c>
      <c r="N1841" s="118" cm="1">
        <f t="array" ref="N1841:W1841">(TRANSPOSE(MMULT(幕後結果!$AB$37:$AK$46, TRANSPOSE(N840:W840))))</f>
        <v>-1.3344645505427357</v>
      </c>
      <c r="O1841" s="118">
        <v>0.49951375921794344</v>
      </c>
      <c r="P1841" s="118">
        <v>-2.1183563684760758</v>
      </c>
      <c r="Q1841" s="118">
        <v>-1.3965281311366233</v>
      </c>
      <c r="R1841" s="118">
        <v>-0.46577714565669648</v>
      </c>
      <c r="S1841" s="118">
        <v>-0.66735613949556971</v>
      </c>
      <c r="T1841" s="118">
        <v>-0.331204148158387</v>
      </c>
      <c r="U1841" s="118">
        <v>1.3154164496189531</v>
      </c>
      <c r="V1841" s="118">
        <v>0.7332645074057802</v>
      </c>
      <c r="W1841" s="43">
        <v>0.11423131928570329</v>
      </c>
    </row>
    <row r="1842" spans="1:23" ht="19">
      <c r="A1842" s="88">
        <v>840</v>
      </c>
      <c r="B1842" s="118">
        <v>0.40549938890279424</v>
      </c>
      <c r="C1842" s="118">
        <v>0.20766606314216918</v>
      </c>
      <c r="D1842" s="118">
        <v>0.87998631836909613</v>
      </c>
      <c r="E1842" s="118">
        <v>0.50368718925212486</v>
      </c>
      <c r="F1842" s="118">
        <v>0.67874101650216945</v>
      </c>
      <c r="G1842" s="118">
        <v>0.95203511052263035</v>
      </c>
      <c r="H1842" s="118">
        <v>0.3831844556924342</v>
      </c>
      <c r="I1842" s="118">
        <v>0.6108110806225886</v>
      </c>
      <c r="J1842" s="118">
        <v>0.60134671810387741</v>
      </c>
      <c r="K1842" s="51">
        <v>0.22190174116824468</v>
      </c>
      <c r="M1842" s="44">
        <v>840</v>
      </c>
      <c r="N1842" s="118" cm="1">
        <f t="array" ref="N1842:W1842">(TRANSPOSE(MMULT(幕後結果!$AB$37:$AK$46, TRANSPOSE(N841:W841))))</f>
        <v>0.67304291717251719</v>
      </c>
      <c r="O1842" s="118">
        <v>0.71912288154587256</v>
      </c>
      <c r="P1842" s="118">
        <v>1.2007680194788146</v>
      </c>
      <c r="Q1842" s="118">
        <v>-1.1263902232144913</v>
      </c>
      <c r="R1842" s="118">
        <v>1.216548632719991</v>
      </c>
      <c r="S1842" s="118">
        <v>0.25201950300915471</v>
      </c>
      <c r="T1842" s="118">
        <v>-0.47620026322112541</v>
      </c>
      <c r="U1842" s="118">
        <v>8.514942263744929E-2</v>
      </c>
      <c r="V1842" s="118">
        <v>0.43413334117003133</v>
      </c>
      <c r="W1842" s="43">
        <v>0.67793531901497106</v>
      </c>
    </row>
    <row r="1843" spans="1:23" ht="19">
      <c r="A1843" s="88">
        <v>841</v>
      </c>
      <c r="B1843" s="118">
        <v>0.15494284252907087</v>
      </c>
      <c r="C1843" s="118">
        <v>0.43221273745338928</v>
      </c>
      <c r="D1843" s="118">
        <v>0.76259873811089474</v>
      </c>
      <c r="E1843" s="118">
        <v>0.84784352396543872</v>
      </c>
      <c r="F1843" s="118">
        <v>0.66770169844633687</v>
      </c>
      <c r="G1843" s="118">
        <v>0.31187675520810121</v>
      </c>
      <c r="H1843" s="118">
        <v>0.3570310958733931</v>
      </c>
      <c r="I1843" s="118">
        <v>0.67432806842767978</v>
      </c>
      <c r="J1843" s="118">
        <v>0.22920169980248395</v>
      </c>
      <c r="K1843" s="51">
        <v>0.29478239759914771</v>
      </c>
      <c r="M1843" s="44">
        <v>841</v>
      </c>
      <c r="N1843" s="118" cm="1">
        <f t="array" ref="N1843:W1843">(TRANSPOSE(MMULT(幕後結果!$AB$37:$AK$46, TRANSPOSE(N842:W842))))</f>
        <v>-2.3756038938956836</v>
      </c>
      <c r="O1843" s="118">
        <v>0.26655396183306646</v>
      </c>
      <c r="P1843" s="118">
        <v>-0.64157673462040266</v>
      </c>
      <c r="Q1843" s="118">
        <v>-0.75999686778988818</v>
      </c>
      <c r="R1843" s="118">
        <v>-0.38068568793055196</v>
      </c>
      <c r="S1843" s="118">
        <v>0.50601333687508354</v>
      </c>
      <c r="T1843" s="118">
        <v>-0.93472306542227612</v>
      </c>
      <c r="U1843" s="118">
        <v>2.0119976062411391</v>
      </c>
      <c r="V1843" s="118">
        <v>0.28099198445216023</v>
      </c>
      <c r="W1843" s="43">
        <v>0.79535581961770851</v>
      </c>
    </row>
    <row r="1844" spans="1:23" ht="19">
      <c r="A1844" s="88">
        <v>842</v>
      </c>
      <c r="B1844" s="118">
        <v>0.66303976243287788</v>
      </c>
      <c r="C1844" s="118">
        <v>0.27253002604574261</v>
      </c>
      <c r="D1844" s="118">
        <v>0.15697875241112413</v>
      </c>
      <c r="E1844" s="118">
        <v>0.44603489787428918</v>
      </c>
      <c r="F1844" s="118">
        <v>0.25773670177549901</v>
      </c>
      <c r="G1844" s="118">
        <v>0.87271623789705544</v>
      </c>
      <c r="H1844" s="118">
        <v>0.25178291805707875</v>
      </c>
      <c r="I1844" s="118">
        <v>0.28880415202111087</v>
      </c>
      <c r="J1844" s="118">
        <v>0.92528374238401412</v>
      </c>
      <c r="K1844" s="51">
        <v>0.69444075419847984</v>
      </c>
      <c r="M1844" s="44">
        <v>842</v>
      </c>
      <c r="N1844" s="118" cm="1">
        <f t="array" ref="N1844:W1844">(TRANSPOSE(MMULT(幕後結果!$AB$37:$AK$46, TRANSPOSE(N843:W843))))</f>
        <v>-0.33707358309293017</v>
      </c>
      <c r="O1844" s="118">
        <v>0.45352252538809706</v>
      </c>
      <c r="P1844" s="118">
        <v>0.93460207779418691</v>
      </c>
      <c r="Q1844" s="118">
        <v>0.25626891640816934</v>
      </c>
      <c r="R1844" s="118">
        <v>1.2788777793836705</v>
      </c>
      <c r="S1844" s="118">
        <v>-7.0401164769106933E-2</v>
      </c>
      <c r="T1844" s="118">
        <v>1.7739306654667324</v>
      </c>
      <c r="U1844" s="118">
        <v>0.86435720506441793</v>
      </c>
      <c r="V1844" s="118">
        <v>1.1867945537786537</v>
      </c>
      <c r="W1844" s="43">
        <v>-7.4721023347564919E-2</v>
      </c>
    </row>
    <row r="1845" spans="1:23" ht="19">
      <c r="A1845" s="88">
        <v>843</v>
      </c>
      <c r="B1845" s="118">
        <v>0.51909004143107795</v>
      </c>
      <c r="C1845" s="118">
        <v>0.74146124682396253</v>
      </c>
      <c r="D1845" s="118">
        <v>0.15188980609819502</v>
      </c>
      <c r="E1845" s="118">
        <v>0.26774320626742831</v>
      </c>
      <c r="F1845" s="118">
        <v>0.70098497344500066</v>
      </c>
      <c r="G1845" s="118">
        <v>0.65841283647222815</v>
      </c>
      <c r="H1845" s="118">
        <v>0.12240614102024905</v>
      </c>
      <c r="I1845" s="118">
        <v>0.93226168473285465</v>
      </c>
      <c r="J1845" s="118">
        <v>0.58494089657971626</v>
      </c>
      <c r="K1845" s="51">
        <v>0.14861470482248862</v>
      </c>
      <c r="M1845" s="44">
        <v>843</v>
      </c>
      <c r="N1845" s="118" cm="1">
        <f t="array" ref="N1845:W1845">(TRANSPOSE(MMULT(幕後結果!$AB$37:$AK$46, TRANSPOSE(N844:W844))))</f>
        <v>-1.015565355062986E-2</v>
      </c>
      <c r="O1845" s="118">
        <v>0.10529877330617636</v>
      </c>
      <c r="P1845" s="118">
        <v>-0.37327232674554767</v>
      </c>
      <c r="Q1845" s="118">
        <v>1.8669979709144249</v>
      </c>
      <c r="R1845" s="118">
        <v>-1.0598521834884762</v>
      </c>
      <c r="S1845" s="118">
        <v>0.62888284164760111</v>
      </c>
      <c r="T1845" s="118">
        <v>-0.16985734937638536</v>
      </c>
      <c r="U1845" s="118">
        <v>1.2860269194321416</v>
      </c>
      <c r="V1845" s="118">
        <v>2.7213562485458032E-3</v>
      </c>
      <c r="W1845" s="43">
        <v>0.36965790831329137</v>
      </c>
    </row>
    <row r="1846" spans="1:23" ht="19">
      <c r="A1846" s="88">
        <v>844</v>
      </c>
      <c r="B1846" s="118">
        <v>0.83791371421150473</v>
      </c>
      <c r="C1846" s="118">
        <v>0.2000299708232125</v>
      </c>
      <c r="D1846" s="118">
        <v>0.35691694976056665</v>
      </c>
      <c r="E1846" s="118">
        <v>0.74418606372853491</v>
      </c>
      <c r="F1846" s="118">
        <v>0.71192008053127509</v>
      </c>
      <c r="G1846" s="118">
        <v>0.30074141584556191</v>
      </c>
      <c r="H1846" s="118">
        <v>0.3243284877628807</v>
      </c>
      <c r="I1846" s="118">
        <v>0.94005479480101473</v>
      </c>
      <c r="J1846" s="118">
        <v>0.58621417346003768</v>
      </c>
      <c r="K1846" s="51">
        <v>0.40288094205175229</v>
      </c>
      <c r="M1846" s="44">
        <v>844</v>
      </c>
      <c r="N1846" s="118" cm="1">
        <f t="array" ref="N1846:W1846">(TRANSPOSE(MMULT(幕後結果!$AB$37:$AK$46, TRANSPOSE(N845:W845))))</f>
        <v>0.49449623488073652</v>
      </c>
      <c r="O1846" s="118">
        <v>-3.3064728570839322E-2</v>
      </c>
      <c r="P1846" s="118">
        <v>-1.6813435661486242</v>
      </c>
      <c r="Q1846" s="118">
        <v>2.522246171470699</v>
      </c>
      <c r="R1846" s="118">
        <v>-0.92060561401519403</v>
      </c>
      <c r="S1846" s="118">
        <v>2.2986680720999</v>
      </c>
      <c r="T1846" s="118">
        <v>-0.73060480006934869</v>
      </c>
      <c r="U1846" s="118">
        <v>0.13863555331325317</v>
      </c>
      <c r="V1846" s="118">
        <v>0.12680385863383048</v>
      </c>
      <c r="W1846" s="43">
        <v>-0.77040212043518086</v>
      </c>
    </row>
    <row r="1847" spans="1:23" ht="19">
      <c r="A1847" s="88">
        <v>845</v>
      </c>
      <c r="B1847" s="118">
        <v>0.34705565563376251</v>
      </c>
      <c r="C1847" s="118">
        <v>0.12563471172468388</v>
      </c>
      <c r="D1847" s="118">
        <v>0.31619833376993056</v>
      </c>
      <c r="E1847" s="118">
        <v>0.18768104911589223</v>
      </c>
      <c r="F1847" s="118">
        <v>8.9271225647260755E-2</v>
      </c>
      <c r="G1847" s="118">
        <v>0.9361390153049256</v>
      </c>
      <c r="H1847" s="118">
        <v>0.37034850647989792</v>
      </c>
      <c r="I1847" s="118">
        <v>0.7926746888850551</v>
      </c>
      <c r="J1847" s="118">
        <v>0.26356681843906404</v>
      </c>
      <c r="K1847" s="51">
        <v>0.69733167945059793</v>
      </c>
      <c r="M1847" s="44">
        <v>845</v>
      </c>
      <c r="N1847" s="118" cm="1">
        <f t="array" ref="N1847:W1847">(TRANSPOSE(MMULT(幕後結果!$AB$37:$AK$46, TRANSPOSE(N846:W846))))</f>
        <v>-0.82154996762640276</v>
      </c>
      <c r="O1847" s="118">
        <v>-0.88637795677353604</v>
      </c>
      <c r="P1847" s="118">
        <v>0.33461189286392501</v>
      </c>
      <c r="Q1847" s="118">
        <v>1.2527172131707818</v>
      </c>
      <c r="R1847" s="118">
        <v>0.72170189246199701</v>
      </c>
      <c r="S1847" s="118">
        <v>0.71419939275810429</v>
      </c>
      <c r="T1847" s="118">
        <v>-1.2148611248087131</v>
      </c>
      <c r="U1847" s="118">
        <v>-9.9316576028344705E-2</v>
      </c>
      <c r="V1847" s="118">
        <v>-0.95230177235014213</v>
      </c>
      <c r="W1847" s="43">
        <v>-0.88989240097076894</v>
      </c>
    </row>
    <row r="1848" spans="1:23" ht="19">
      <c r="A1848" s="88">
        <v>846</v>
      </c>
      <c r="B1848" s="118">
        <v>8.386428252636513E-2</v>
      </c>
      <c r="C1848" s="118">
        <v>0.59218943950454284</v>
      </c>
      <c r="D1848" s="118">
        <v>0.91988507715544188</v>
      </c>
      <c r="E1848" s="118">
        <v>0.10965606096542624</v>
      </c>
      <c r="F1848" s="118">
        <v>8.0294650959898295E-2</v>
      </c>
      <c r="G1848" s="118">
        <v>0.57580356446757497</v>
      </c>
      <c r="H1848" s="118">
        <v>0.49741473228192423</v>
      </c>
      <c r="I1848" s="118">
        <v>0.49416593086366833</v>
      </c>
      <c r="J1848" s="118">
        <v>0.36672865376430952</v>
      </c>
      <c r="K1848" s="51">
        <v>2.0043722728029456E-2</v>
      </c>
      <c r="M1848" s="44">
        <v>846</v>
      </c>
      <c r="N1848" s="118" cm="1">
        <f t="array" ref="N1848:W1848">(TRANSPOSE(MMULT(幕後結果!$AB$37:$AK$46, TRANSPOSE(N847:W847))))</f>
        <v>0.22563084898690267</v>
      </c>
      <c r="O1848" s="118">
        <v>-1.5859426875562455</v>
      </c>
      <c r="P1848" s="118">
        <v>-1.3937873314712039</v>
      </c>
      <c r="Q1848" s="118">
        <v>-1.3915175112115987</v>
      </c>
      <c r="R1848" s="118">
        <v>-0.11802967311280015</v>
      </c>
      <c r="S1848" s="118">
        <v>-1.9597219751728914</v>
      </c>
      <c r="T1848" s="118">
        <v>-0.38743207879381431</v>
      </c>
      <c r="U1848" s="118">
        <v>-1.59672899915559</v>
      </c>
      <c r="V1848" s="118">
        <v>0.82956519692383057</v>
      </c>
      <c r="W1848" s="43">
        <v>0.62006047437849565</v>
      </c>
    </row>
    <row r="1849" spans="1:23" ht="19">
      <c r="A1849" s="88">
        <v>847</v>
      </c>
      <c r="B1849" s="118">
        <v>0.10628395179293859</v>
      </c>
      <c r="C1849" s="118">
        <v>1.443490779633394E-2</v>
      </c>
      <c r="D1849" s="118">
        <v>0.39821340743157863</v>
      </c>
      <c r="E1849" s="118">
        <v>0.4465314491457868</v>
      </c>
      <c r="F1849" s="118">
        <v>0.8765067983531778</v>
      </c>
      <c r="G1849" s="118">
        <v>0.51673902697264662</v>
      </c>
      <c r="H1849" s="118">
        <v>0.89533173312892789</v>
      </c>
      <c r="I1849" s="118">
        <v>0.10159782021874064</v>
      </c>
      <c r="J1849" s="118">
        <v>0.34219792024097684</v>
      </c>
      <c r="K1849" s="51">
        <v>0.48629864980123805</v>
      </c>
      <c r="M1849" s="44">
        <v>847</v>
      </c>
      <c r="N1849" s="118" cm="1">
        <f t="array" ref="N1849:W1849">(TRANSPOSE(MMULT(幕後結果!$AB$37:$AK$46, TRANSPOSE(N848:W848))))</f>
        <v>1.2571954297075862</v>
      </c>
      <c r="O1849" s="118">
        <v>-0.12612795963555753</v>
      </c>
      <c r="P1849" s="118">
        <v>-0.26560907170923637</v>
      </c>
      <c r="Q1849" s="118">
        <v>0.87506913413341936</v>
      </c>
      <c r="R1849" s="118">
        <v>1.3206643014211301</v>
      </c>
      <c r="S1849" s="118">
        <v>0.65121623453418587</v>
      </c>
      <c r="T1849" s="118">
        <v>-0.79030595369069134</v>
      </c>
      <c r="U1849" s="118">
        <v>9.8159214477663792E-2</v>
      </c>
      <c r="V1849" s="118">
        <v>0.22046029637620049</v>
      </c>
      <c r="W1849" s="43">
        <v>-1.0365611082286685</v>
      </c>
    </row>
    <row r="1850" spans="1:23" ht="19">
      <c r="A1850" s="88">
        <v>848</v>
      </c>
      <c r="B1850" s="118">
        <v>0.57835157766354128</v>
      </c>
      <c r="C1850" s="118">
        <v>0.81734217778241258</v>
      </c>
      <c r="D1850" s="118">
        <v>0.75571903330834256</v>
      </c>
      <c r="E1850" s="118">
        <v>0.60049316530456465</v>
      </c>
      <c r="F1850" s="118">
        <v>0.41241929806496147</v>
      </c>
      <c r="G1850" s="118">
        <v>0.16564029759690513</v>
      </c>
      <c r="H1850" s="118">
        <v>6.3375182108868167E-2</v>
      </c>
      <c r="I1850" s="118">
        <v>0.90760661899426665</v>
      </c>
      <c r="J1850" s="118">
        <v>0.43044955708460342</v>
      </c>
      <c r="K1850" s="51">
        <v>5.1443662894195219E-2</v>
      </c>
      <c r="M1850" s="44">
        <v>848</v>
      </c>
      <c r="N1850" s="118" cm="1">
        <f t="array" ref="N1850:W1850">(TRANSPOSE(MMULT(幕後結果!$AB$37:$AK$46, TRANSPOSE(N849:W849))))</f>
        <v>0.9491589979434204</v>
      </c>
      <c r="O1850" s="118">
        <v>0.17553619284498778</v>
      </c>
      <c r="P1850" s="118">
        <v>0.28958728062196082</v>
      </c>
      <c r="Q1850" s="118">
        <v>-1.5630978293875437</v>
      </c>
      <c r="R1850" s="118">
        <v>-0.41373780626353879</v>
      </c>
      <c r="S1850" s="118">
        <v>-1.3720788612948911</v>
      </c>
      <c r="T1850" s="118">
        <v>0.29820100872909289</v>
      </c>
      <c r="U1850" s="118">
        <v>-0.71377317194749423</v>
      </c>
      <c r="V1850" s="118">
        <v>5.2922827748925039E-2</v>
      </c>
      <c r="W1850" s="43">
        <v>-0.67871837011646141</v>
      </c>
    </row>
    <row r="1851" spans="1:23" ht="19">
      <c r="A1851" s="88">
        <v>849</v>
      </c>
      <c r="B1851" s="118">
        <v>0.13492205971124105</v>
      </c>
      <c r="C1851" s="118">
        <v>0.89311911610296169</v>
      </c>
      <c r="D1851" s="118">
        <v>0.92474277302254992</v>
      </c>
      <c r="E1851" s="118">
        <v>0.42846303577946276</v>
      </c>
      <c r="F1851" s="118">
        <v>2.4163033763776154E-2</v>
      </c>
      <c r="G1851" s="118">
        <v>0.33324231343280197</v>
      </c>
      <c r="H1851" s="118">
        <v>0.32925747074028222</v>
      </c>
      <c r="I1851" s="118">
        <v>0.86900339659822445</v>
      </c>
      <c r="J1851" s="118">
        <v>0.70078049947549514</v>
      </c>
      <c r="K1851" s="51">
        <v>0.10018508269804505</v>
      </c>
      <c r="M1851" s="44">
        <v>849</v>
      </c>
      <c r="N1851" s="118" cm="1">
        <f t="array" ref="N1851:W1851">(TRANSPOSE(MMULT(幕後結果!$AB$37:$AK$46, TRANSPOSE(N850:W850))))</f>
        <v>-0.12983908927863125</v>
      </c>
      <c r="O1851" s="118">
        <v>-1.0504239381557625</v>
      </c>
      <c r="P1851" s="118">
        <v>-0.40501020512240216</v>
      </c>
      <c r="Q1851" s="118">
        <v>-1.782031333694287</v>
      </c>
      <c r="R1851" s="118">
        <v>-1.1404903562900695</v>
      </c>
      <c r="S1851" s="118">
        <v>-1.6123593056000378</v>
      </c>
      <c r="T1851" s="118">
        <v>-3.0669661813522597E-2</v>
      </c>
      <c r="U1851" s="118">
        <v>-2.0905080478706015</v>
      </c>
      <c r="V1851" s="118">
        <v>-1.2105130749313258</v>
      </c>
      <c r="W1851" s="43">
        <v>-1.1901352461994956</v>
      </c>
    </row>
    <row r="1852" spans="1:23" ht="19">
      <c r="A1852" s="88">
        <v>850</v>
      </c>
      <c r="B1852" s="118">
        <v>0.72790015105548433</v>
      </c>
      <c r="C1852" s="118">
        <v>0.88362206598478354</v>
      </c>
      <c r="D1852" s="118">
        <v>0.43918069212604705</v>
      </c>
      <c r="E1852" s="118">
        <v>0.95626268002725867</v>
      </c>
      <c r="F1852" s="118">
        <v>0.25502526328650599</v>
      </c>
      <c r="G1852" s="118">
        <v>0.51818231199681364</v>
      </c>
      <c r="H1852" s="118">
        <v>0.5182049795204855</v>
      </c>
      <c r="I1852" s="118">
        <v>0.47727562272426027</v>
      </c>
      <c r="J1852" s="118">
        <v>0.45347406461283901</v>
      </c>
      <c r="K1852" s="51">
        <v>0.20461733395752013</v>
      </c>
      <c r="M1852" s="44">
        <v>850</v>
      </c>
      <c r="N1852" s="118" cm="1">
        <f t="array" ref="N1852:W1852">(TRANSPOSE(MMULT(幕後結果!$AB$37:$AK$46, TRANSPOSE(N851:W851))))</f>
        <v>-2.4936052984694507E-2</v>
      </c>
      <c r="O1852" s="118">
        <v>1.2138059267974555</v>
      </c>
      <c r="P1852" s="118">
        <v>-0.48520597939952609</v>
      </c>
      <c r="Q1852" s="118">
        <v>-0.32665353742001063</v>
      </c>
      <c r="R1852" s="118">
        <v>-1.1414805609866829</v>
      </c>
      <c r="S1852" s="118">
        <v>-8.2541262576613678E-2</v>
      </c>
      <c r="T1852" s="118">
        <v>-1.058681268242553</v>
      </c>
      <c r="U1852" s="118">
        <v>-0.45704033481518147</v>
      </c>
      <c r="V1852" s="118">
        <v>0.11377633822349276</v>
      </c>
      <c r="W1852" s="43">
        <v>-4.9135830907758249E-2</v>
      </c>
    </row>
    <row r="1853" spans="1:23" ht="19">
      <c r="A1853" s="88">
        <v>851</v>
      </c>
      <c r="B1853" s="118">
        <v>0.72573181856903846</v>
      </c>
      <c r="C1853" s="118">
        <v>0.97188449033886148</v>
      </c>
      <c r="D1853" s="118">
        <v>0.50436127282249954</v>
      </c>
      <c r="E1853" s="118">
        <v>2.4758679440685327E-2</v>
      </c>
      <c r="F1853" s="118">
        <v>6.7684062509314913E-2</v>
      </c>
      <c r="G1853" s="118">
        <v>0.80947973699447906</v>
      </c>
      <c r="H1853" s="118">
        <v>0.38112273535184538</v>
      </c>
      <c r="I1853" s="118">
        <v>0.69067234857748483</v>
      </c>
      <c r="J1853" s="118">
        <v>0.65631935485554016</v>
      </c>
      <c r="K1853" s="51">
        <v>0.91998287851596094</v>
      </c>
      <c r="M1853" s="44">
        <v>851</v>
      </c>
      <c r="N1853" s="118" cm="1">
        <f t="array" ref="N1853:W1853">(TRANSPOSE(MMULT(幕後結果!$AB$37:$AK$46, TRANSPOSE(N852:W852))))</f>
        <v>3.5253775827573261E-2</v>
      </c>
      <c r="O1853" s="118">
        <v>-1.1737309423508813</v>
      </c>
      <c r="P1853" s="118">
        <v>-0.68158839401119453</v>
      </c>
      <c r="Q1853" s="118">
        <v>-0.31382113979772386</v>
      </c>
      <c r="R1853" s="118">
        <v>0.35560042157664534</v>
      </c>
      <c r="S1853" s="118">
        <v>-0.25283138693367468</v>
      </c>
      <c r="T1853" s="118">
        <v>0.79362244303505292</v>
      </c>
      <c r="U1853" s="118">
        <v>-1.5583063455222963</v>
      </c>
      <c r="V1853" s="118">
        <v>0.30592715191131153</v>
      </c>
      <c r="W1853" s="43">
        <v>-1.5525684058018152</v>
      </c>
    </row>
    <row r="1854" spans="1:23" ht="19">
      <c r="A1854" s="88">
        <v>852</v>
      </c>
      <c r="B1854" s="118">
        <v>0.62606915895704773</v>
      </c>
      <c r="C1854" s="118">
        <v>0.94547127741798564</v>
      </c>
      <c r="D1854" s="118">
        <v>0.96085138293832006</v>
      </c>
      <c r="E1854" s="118">
        <v>0.99554474719605834</v>
      </c>
      <c r="F1854" s="118">
        <v>0.76268095682611525</v>
      </c>
      <c r="G1854" s="118">
        <v>0.38799839689922977</v>
      </c>
      <c r="H1854" s="118">
        <v>0.96923105176482527</v>
      </c>
      <c r="I1854" s="118">
        <v>0.6861401199341941</v>
      </c>
      <c r="J1854" s="118">
        <v>0.84140900243658234</v>
      </c>
      <c r="K1854" s="51">
        <v>0.78304748882840447</v>
      </c>
      <c r="M1854" s="44">
        <v>852</v>
      </c>
      <c r="N1854" s="118" cm="1">
        <f t="array" ref="N1854:W1854">(TRANSPOSE(MMULT(幕後結果!$AB$37:$AK$46, TRANSPOSE(N853:W853))))</f>
        <v>0.29616105549428223</v>
      </c>
      <c r="O1854" s="118">
        <v>0.58621227147163102</v>
      </c>
      <c r="P1854" s="118">
        <v>0.85535035258153025</v>
      </c>
      <c r="Q1854" s="118">
        <v>9.7445781032517609E-2</v>
      </c>
      <c r="R1854" s="118">
        <v>0.29954058659000005</v>
      </c>
      <c r="S1854" s="118">
        <v>-1.0715570090667275</v>
      </c>
      <c r="T1854" s="118">
        <v>-1.3355926992824454</v>
      </c>
      <c r="U1854" s="118">
        <v>-0.21459817169070261</v>
      </c>
      <c r="V1854" s="118">
        <v>1.2833393300476583</v>
      </c>
      <c r="W1854" s="43">
        <v>1.2749696011589982</v>
      </c>
    </row>
    <row r="1855" spans="1:23" ht="19">
      <c r="A1855" s="88">
        <v>853</v>
      </c>
      <c r="B1855" s="118">
        <v>0.28295015250433453</v>
      </c>
      <c r="C1855" s="118">
        <v>0.41020252658065193</v>
      </c>
      <c r="D1855" s="118">
        <v>0.57987116405529004</v>
      </c>
      <c r="E1855" s="118">
        <v>0.88789442178417533</v>
      </c>
      <c r="F1855" s="118">
        <v>0.9870058395589385</v>
      </c>
      <c r="G1855" s="118">
        <v>0.47268814777986412</v>
      </c>
      <c r="H1855" s="118">
        <v>0.76772265299601194</v>
      </c>
      <c r="I1855" s="118">
        <v>0.16512690346313463</v>
      </c>
      <c r="J1855" s="118">
        <v>8.966714735923853E-2</v>
      </c>
      <c r="K1855" s="51">
        <v>0.97118149479468108</v>
      </c>
      <c r="M1855" s="44">
        <v>853</v>
      </c>
      <c r="N1855" s="118" cm="1">
        <f t="array" ref="N1855:W1855">(TRANSPOSE(MMULT(幕後結果!$AB$37:$AK$46, TRANSPOSE(N854:W854))))</f>
        <v>-0.23163571970869398</v>
      </c>
      <c r="O1855" s="118">
        <v>2.268101485229161</v>
      </c>
      <c r="P1855" s="118">
        <v>0.43603951322414458</v>
      </c>
      <c r="Q1855" s="118">
        <v>2.136323671416632</v>
      </c>
      <c r="R1855" s="118">
        <v>-0.1243989954086431</v>
      </c>
      <c r="S1855" s="118">
        <v>1.9571328182344248</v>
      </c>
      <c r="T1855" s="118">
        <v>0.27295538768362149</v>
      </c>
      <c r="U1855" s="118">
        <v>3.2780641607013621</v>
      </c>
      <c r="V1855" s="118">
        <v>-0.41507900812815124</v>
      </c>
      <c r="W1855" s="43">
        <v>-0.11830227070916804</v>
      </c>
    </row>
    <row r="1856" spans="1:23" ht="19">
      <c r="A1856" s="88">
        <v>854</v>
      </c>
      <c r="B1856" s="118">
        <v>0.35016221912724976</v>
      </c>
      <c r="C1856" s="118">
        <v>0.26201556936879333</v>
      </c>
      <c r="D1856" s="118">
        <v>0.9983974454683977</v>
      </c>
      <c r="E1856" s="118">
        <v>0.10718180273230193</v>
      </c>
      <c r="F1856" s="118">
        <v>0.53093516962702791</v>
      </c>
      <c r="G1856" s="118">
        <v>0.2821316124193769</v>
      </c>
      <c r="H1856" s="118">
        <v>0.35290073123621624</v>
      </c>
      <c r="I1856" s="118">
        <v>0.9213948605800546</v>
      </c>
      <c r="J1856" s="118">
        <v>0.64799735894835542</v>
      </c>
      <c r="K1856" s="51">
        <v>0.89772905718226026</v>
      </c>
      <c r="M1856" s="44">
        <v>854</v>
      </c>
      <c r="N1856" s="118" cm="1">
        <f t="array" ref="N1856:W1856">(TRANSPOSE(MMULT(幕後結果!$AB$37:$AK$46, TRANSPOSE(N855:W855))))</f>
        <v>-0.27765314367669197</v>
      </c>
      <c r="O1856" s="118">
        <v>-0.87890045365889513</v>
      </c>
      <c r="P1856" s="118">
        <v>-1.542801991072672</v>
      </c>
      <c r="Q1856" s="118">
        <v>-0.12829071906455233</v>
      </c>
      <c r="R1856" s="118">
        <v>-0.25046478707360575</v>
      </c>
      <c r="S1856" s="118">
        <v>0.12979945102267176</v>
      </c>
      <c r="T1856" s="118">
        <v>-0.28986432956418395</v>
      </c>
      <c r="U1856" s="118">
        <v>1.3639309240471695</v>
      </c>
      <c r="V1856" s="118">
        <v>0.67704257936316614</v>
      </c>
      <c r="W1856" s="43">
        <v>0.61149981813232412</v>
      </c>
    </row>
    <row r="1857" spans="1:23" ht="19">
      <c r="A1857" s="88">
        <v>855</v>
      </c>
      <c r="B1857" s="118">
        <v>0.30741113572031153</v>
      </c>
      <c r="C1857" s="118">
        <v>0.96337963749972366</v>
      </c>
      <c r="D1857" s="118">
        <v>0.79603395656727627</v>
      </c>
      <c r="E1857" s="118">
        <v>0.76158485343951532</v>
      </c>
      <c r="F1857" s="118">
        <v>0.78281562432724594</v>
      </c>
      <c r="G1857" s="118">
        <v>0.22515289497303681</v>
      </c>
      <c r="H1857" s="118">
        <v>6.4374353478244384E-2</v>
      </c>
      <c r="I1857" s="118">
        <v>0.34733541908382759</v>
      </c>
      <c r="J1857" s="118">
        <v>0.50291309590557876</v>
      </c>
      <c r="K1857" s="51">
        <v>0.94006110540447296</v>
      </c>
      <c r="M1857" s="44">
        <v>855</v>
      </c>
      <c r="N1857" s="118" cm="1">
        <f t="array" ref="N1857:W1857">(TRANSPOSE(MMULT(幕後結果!$AB$37:$AK$46, TRANSPOSE(N856:W856))))</f>
        <v>9.5788312122626049E-2</v>
      </c>
      <c r="O1857" s="118">
        <v>0.15119091002910437</v>
      </c>
      <c r="P1857" s="118">
        <v>1.3605235978903336</v>
      </c>
      <c r="Q1857" s="118">
        <v>0.14140334154196324</v>
      </c>
      <c r="R1857" s="118">
        <v>1.476361101791489</v>
      </c>
      <c r="S1857" s="118">
        <v>0.61401514249469336</v>
      </c>
      <c r="T1857" s="118">
        <v>0.66141795942959625</v>
      </c>
      <c r="U1857" s="118">
        <v>1.3738060588461627</v>
      </c>
      <c r="V1857" s="118">
        <v>1.8956396044390194</v>
      </c>
      <c r="W1857" s="43">
        <v>1.71794572934534</v>
      </c>
    </row>
    <row r="1858" spans="1:23" ht="19">
      <c r="A1858" s="88">
        <v>856</v>
      </c>
      <c r="B1858" s="118">
        <v>0.43959277983927469</v>
      </c>
      <c r="C1858" s="118">
        <v>0.12945016694549283</v>
      </c>
      <c r="D1858" s="118">
        <v>0.66780349096090008</v>
      </c>
      <c r="E1858" s="118">
        <v>0.8879576372547322</v>
      </c>
      <c r="F1858" s="118">
        <v>0.22142956469768649</v>
      </c>
      <c r="G1858" s="118">
        <v>0.26563183378299682</v>
      </c>
      <c r="H1858" s="118">
        <v>0.26232581022230872</v>
      </c>
      <c r="I1858" s="118">
        <v>0.66570454656326961</v>
      </c>
      <c r="J1858" s="118">
        <v>0.68634160950720324</v>
      </c>
      <c r="K1858" s="51">
        <v>0.48903343143706501</v>
      </c>
      <c r="M1858" s="44">
        <v>856</v>
      </c>
      <c r="N1858" s="118" cm="1">
        <f t="array" ref="N1858:W1858">(TRANSPOSE(MMULT(幕後結果!$AB$37:$AK$46, TRANSPOSE(N857:W857))))</f>
        <v>-0.96516964348184409</v>
      </c>
      <c r="O1858" s="118">
        <v>1.3952589029337854</v>
      </c>
      <c r="P1858" s="118">
        <v>-0.80930541381047505</v>
      </c>
      <c r="Q1858" s="118">
        <v>-0.26034697865132084</v>
      </c>
      <c r="R1858" s="118">
        <v>0.84654319921266297</v>
      </c>
      <c r="S1858" s="118">
        <v>-0.9750117591994758</v>
      </c>
      <c r="T1858" s="118">
        <v>0.42449402128951363</v>
      </c>
      <c r="U1858" s="118">
        <v>-1.5805092210515896</v>
      </c>
      <c r="V1858" s="118">
        <v>-1.2554600103077451</v>
      </c>
      <c r="W1858" s="43">
        <v>-1.2802062743762279</v>
      </c>
    </row>
    <row r="1859" spans="1:23" ht="19">
      <c r="A1859" s="88">
        <v>857</v>
      </c>
      <c r="B1859" s="118">
        <v>0.29580684825400638</v>
      </c>
      <c r="C1859" s="118">
        <v>0.211186375670392</v>
      </c>
      <c r="D1859" s="118">
        <v>4.4389238463801162E-2</v>
      </c>
      <c r="E1859" s="118">
        <v>0.19922297655278731</v>
      </c>
      <c r="F1859" s="118">
        <v>0.33606063051516477</v>
      </c>
      <c r="G1859" s="118">
        <v>0.86869114179721185</v>
      </c>
      <c r="H1859" s="118">
        <v>0.25174488549540008</v>
      </c>
      <c r="I1859" s="118">
        <v>0.26702295209968097</v>
      </c>
      <c r="J1859" s="118">
        <v>0.60709350237243886</v>
      </c>
      <c r="K1859" s="51">
        <v>0.86028904464303668</v>
      </c>
      <c r="M1859" s="44">
        <v>857</v>
      </c>
      <c r="N1859" s="118" cm="1">
        <f t="array" ref="N1859:W1859">(TRANSPOSE(MMULT(幕後結果!$AB$37:$AK$46, TRANSPOSE(N858:W858))))</f>
        <v>-1.4749832202370747</v>
      </c>
      <c r="O1859" s="118">
        <v>-0.42263579991588868</v>
      </c>
      <c r="P1859" s="118">
        <v>-0.30961584515819318</v>
      </c>
      <c r="Q1859" s="118">
        <v>-0.90853255633256569</v>
      </c>
      <c r="R1859" s="118">
        <v>-0.99937749873124293</v>
      </c>
      <c r="S1859" s="118">
        <v>-0.5682588525383313</v>
      </c>
      <c r="T1859" s="118">
        <v>-1.7975913566998249</v>
      </c>
      <c r="U1859" s="118">
        <v>-0.33176239626167159</v>
      </c>
      <c r="V1859" s="118">
        <v>-1.9355268777444561</v>
      </c>
      <c r="W1859" s="43">
        <v>-2.2827495549988726</v>
      </c>
    </row>
    <row r="1860" spans="1:23" ht="19">
      <c r="A1860" s="88">
        <v>858</v>
      </c>
      <c r="B1860" s="118">
        <v>0.31910509869600978</v>
      </c>
      <c r="C1860" s="118">
        <v>0.57669235529422469</v>
      </c>
      <c r="D1860" s="118">
        <v>0.86806614452142461</v>
      </c>
      <c r="E1860" s="118">
        <v>0.92706844014943601</v>
      </c>
      <c r="F1860" s="118">
        <v>0.83120404454579599</v>
      </c>
      <c r="G1860" s="118">
        <v>0.80760628480226004</v>
      </c>
      <c r="H1860" s="118">
        <v>0.13149774702170447</v>
      </c>
      <c r="I1860" s="118">
        <v>0.48894349579895602</v>
      </c>
      <c r="J1860" s="118">
        <v>0.28521762995832267</v>
      </c>
      <c r="K1860" s="51">
        <v>0.67302756344950154</v>
      </c>
      <c r="M1860" s="44">
        <v>858</v>
      </c>
      <c r="N1860" s="118" cm="1">
        <f t="array" ref="N1860:W1860">(TRANSPOSE(MMULT(幕後結果!$AB$37:$AK$46, TRANSPOSE(N859:W859))))</f>
        <v>-0.77972299579108717</v>
      </c>
      <c r="O1860" s="118">
        <v>-5.8848519960930275E-2</v>
      </c>
      <c r="P1860" s="118">
        <v>-1.344403998003638</v>
      </c>
      <c r="Q1860" s="118">
        <v>-1.4843639980738734</v>
      </c>
      <c r="R1860" s="118">
        <v>-1.3606106836481113</v>
      </c>
      <c r="S1860" s="118">
        <v>0.30208366673711418</v>
      </c>
      <c r="T1860" s="118">
        <v>-5.2324308872945424E-2</v>
      </c>
      <c r="U1860" s="118">
        <v>-0.84131693445870592</v>
      </c>
      <c r="V1860" s="118">
        <v>-1.1181374398265858</v>
      </c>
      <c r="W1860" s="43">
        <v>-0.78979613670413074</v>
      </c>
    </row>
    <row r="1861" spans="1:23" ht="19">
      <c r="A1861" s="88">
        <v>859</v>
      </c>
      <c r="B1861" s="118">
        <v>0.36018719841625169</v>
      </c>
      <c r="C1861" s="118">
        <v>0.20137666284354716</v>
      </c>
      <c r="D1861" s="118">
        <v>0.94441217180334047</v>
      </c>
      <c r="E1861" s="118">
        <v>0.97260164417193118</v>
      </c>
      <c r="F1861" s="118">
        <v>0.67101519903836615</v>
      </c>
      <c r="G1861" s="118">
        <v>0.86976782991525825</v>
      </c>
      <c r="H1861" s="118">
        <v>0.79178491457066791</v>
      </c>
      <c r="I1861" s="118">
        <v>0.14582986425906275</v>
      </c>
      <c r="J1861" s="118">
        <v>0.15337654665262068</v>
      </c>
      <c r="K1861" s="51">
        <v>0.26774667499282656</v>
      </c>
      <c r="M1861" s="44">
        <v>859</v>
      </c>
      <c r="N1861" s="118" cm="1">
        <f t="array" ref="N1861:W1861">(TRANSPOSE(MMULT(幕後結果!$AB$37:$AK$46, TRANSPOSE(N860:W860))))</f>
        <v>-1.4560408896225929</v>
      </c>
      <c r="O1861" s="118">
        <v>-0.66669774156210171</v>
      </c>
      <c r="P1861" s="118">
        <v>0.93041410137243941</v>
      </c>
      <c r="Q1861" s="118">
        <v>-0.36036182830869562</v>
      </c>
      <c r="R1861" s="118">
        <v>-1.2689890374043795</v>
      </c>
      <c r="S1861" s="118">
        <v>1.0682553197172495</v>
      </c>
      <c r="T1861" s="118">
        <v>-0.28948772156184432</v>
      </c>
      <c r="U1861" s="118">
        <v>0.32269196619276369</v>
      </c>
      <c r="V1861" s="118">
        <v>-0.55623205971091072</v>
      </c>
      <c r="W1861" s="43">
        <v>0.6870560807779309</v>
      </c>
    </row>
    <row r="1862" spans="1:23" ht="19">
      <c r="A1862" s="88">
        <v>860</v>
      </c>
      <c r="B1862" s="118">
        <v>0.88786219752178575</v>
      </c>
      <c r="C1862" s="118">
        <v>0.85841737530521178</v>
      </c>
      <c r="D1862" s="118">
        <v>0.14412891722915289</v>
      </c>
      <c r="E1862" s="118">
        <v>0.93691304947214293</v>
      </c>
      <c r="F1862" s="118">
        <v>0.32969847400111241</v>
      </c>
      <c r="G1862" s="118">
        <v>0.13981799920191929</v>
      </c>
      <c r="H1862" s="118">
        <v>0.78841422256620008</v>
      </c>
      <c r="I1862" s="118">
        <v>0.42203112201131887</v>
      </c>
      <c r="J1862" s="118">
        <v>0.58323670038417141</v>
      </c>
      <c r="K1862" s="51">
        <v>0.19384630345304088</v>
      </c>
      <c r="M1862" s="44">
        <v>860</v>
      </c>
      <c r="N1862" s="118" cm="1">
        <f t="array" ref="N1862:W1862">(TRANSPOSE(MMULT(幕後結果!$AB$37:$AK$46, TRANSPOSE(N861:W861))))</f>
        <v>0.69380614799204343</v>
      </c>
      <c r="O1862" s="118">
        <v>-1.6612414773533866</v>
      </c>
      <c r="P1862" s="118">
        <v>-8.3995583156850892E-2</v>
      </c>
      <c r="Q1862" s="118">
        <v>-5.319202908276921E-2</v>
      </c>
      <c r="R1862" s="118">
        <v>0.40906327329127423</v>
      </c>
      <c r="S1862" s="118">
        <v>-0.25367322482330318</v>
      </c>
      <c r="T1862" s="118">
        <v>-0.31662058740367044</v>
      </c>
      <c r="U1862" s="118">
        <v>-0.92190224471930848</v>
      </c>
      <c r="V1862" s="118">
        <v>0.34873471008909418</v>
      </c>
      <c r="W1862" s="43">
        <v>-0.61023372114357755</v>
      </c>
    </row>
    <row r="1863" spans="1:23" ht="19">
      <c r="A1863" s="88">
        <v>861</v>
      </c>
      <c r="B1863" s="118">
        <v>0.9012086131468604</v>
      </c>
      <c r="C1863" s="118">
        <v>0.58746035812768005</v>
      </c>
      <c r="D1863" s="118">
        <v>0.72919117925761756</v>
      </c>
      <c r="E1863" s="118">
        <v>0.96694499624967301</v>
      </c>
      <c r="F1863" s="118">
        <v>0.59009584996023712</v>
      </c>
      <c r="G1863" s="118">
        <v>0.34575340777541586</v>
      </c>
      <c r="H1863" s="118">
        <v>5.009787692633072E-2</v>
      </c>
      <c r="I1863" s="118">
        <v>0.5362745595080356</v>
      </c>
      <c r="J1863" s="118">
        <v>0.75880170930095336</v>
      </c>
      <c r="K1863" s="51">
        <v>0.86060773104473087</v>
      </c>
      <c r="M1863" s="44">
        <v>861</v>
      </c>
      <c r="N1863" s="118" cm="1">
        <f t="array" ref="N1863:W1863">(TRANSPOSE(MMULT(幕後結果!$AB$37:$AK$46, TRANSPOSE(N862:W862))))</f>
        <v>1.3043174927716925</v>
      </c>
      <c r="O1863" s="118">
        <v>-0.90292528732242172</v>
      </c>
      <c r="P1863" s="118">
        <v>-1.3352471972617777</v>
      </c>
      <c r="Q1863" s="118">
        <v>0.94374456650493388</v>
      </c>
      <c r="R1863" s="118">
        <v>-1.3894664850459428</v>
      </c>
      <c r="S1863" s="118">
        <v>3.7634488506511077E-2</v>
      </c>
      <c r="T1863" s="118">
        <v>0.60155935177223507</v>
      </c>
      <c r="U1863" s="118">
        <v>0.75415298411435427</v>
      </c>
      <c r="V1863" s="118">
        <v>1.2343180903694404</v>
      </c>
      <c r="W1863" s="43">
        <v>1.1864192119466048</v>
      </c>
    </row>
    <row r="1864" spans="1:23" ht="19">
      <c r="A1864" s="88">
        <v>862</v>
      </c>
      <c r="B1864" s="118">
        <v>0.42339468595069252</v>
      </c>
      <c r="C1864" s="118">
        <v>0.32309268209813791</v>
      </c>
      <c r="D1864" s="118">
        <v>0.31993202532196374</v>
      </c>
      <c r="E1864" s="118">
        <v>0.5678029992672966</v>
      </c>
      <c r="F1864" s="118">
        <v>0.83891525694229463</v>
      </c>
      <c r="G1864" s="118">
        <v>0.40489115152280042</v>
      </c>
      <c r="H1864" s="118">
        <v>0.68471558763119345</v>
      </c>
      <c r="I1864" s="118">
        <v>0.60032942915724341</v>
      </c>
      <c r="J1864" s="118">
        <v>0.90794072266802295</v>
      </c>
      <c r="K1864" s="51">
        <v>0.16326277013373547</v>
      </c>
      <c r="M1864" s="44">
        <v>862</v>
      </c>
      <c r="N1864" s="118" cm="1">
        <f t="array" ref="N1864:W1864">(TRANSPOSE(MMULT(幕後結果!$AB$37:$AK$46, TRANSPOSE(N863:W863))))</f>
        <v>-0.39226087398681375</v>
      </c>
      <c r="O1864" s="118">
        <v>0.55890586003370468</v>
      </c>
      <c r="P1864" s="118">
        <v>-0.69135755482902439</v>
      </c>
      <c r="Q1864" s="118">
        <v>0.72482163376611142</v>
      </c>
      <c r="R1864" s="118">
        <v>-0.65382570241919225</v>
      </c>
      <c r="S1864" s="118">
        <v>-0.69203909423399401</v>
      </c>
      <c r="T1864" s="118">
        <v>0.38889408184728974</v>
      </c>
      <c r="U1864" s="118">
        <v>-0.49208748426082183</v>
      </c>
      <c r="V1864" s="118">
        <v>-0.16656262017861945</v>
      </c>
      <c r="W1864" s="43">
        <v>0.2645253080246196</v>
      </c>
    </row>
    <row r="1865" spans="1:23" ht="19">
      <c r="A1865" s="88">
        <v>863</v>
      </c>
      <c r="B1865" s="118">
        <v>0.59961964263103518</v>
      </c>
      <c r="C1865" s="118">
        <v>0.74597420427432382</v>
      </c>
      <c r="D1865" s="118">
        <v>0.8459282395676726</v>
      </c>
      <c r="E1865" s="118">
        <v>0.77720185507607198</v>
      </c>
      <c r="F1865" s="118">
        <v>0.87940797829567052</v>
      </c>
      <c r="G1865" s="118">
        <v>0.47949219739734605</v>
      </c>
      <c r="H1865" s="118">
        <v>0.25771910724694602</v>
      </c>
      <c r="I1865" s="118">
        <v>1.0355318924135659E-3</v>
      </c>
      <c r="J1865" s="118">
        <v>0.39627453652766387</v>
      </c>
      <c r="K1865" s="51">
        <v>0.7121098769355847</v>
      </c>
      <c r="M1865" s="44">
        <v>863</v>
      </c>
      <c r="N1865" s="118" cm="1">
        <f t="array" ref="N1865:W1865">(TRANSPOSE(MMULT(幕後結果!$AB$37:$AK$46, TRANSPOSE(N864:W864))))</f>
        <v>5.289606496865637E-2</v>
      </c>
      <c r="O1865" s="118">
        <v>-0.41480027340583986</v>
      </c>
      <c r="P1865" s="118">
        <v>0.7140960661686766</v>
      </c>
      <c r="Q1865" s="118">
        <v>0.30109695114111978</v>
      </c>
      <c r="R1865" s="118">
        <v>-0.24313800524932572</v>
      </c>
      <c r="S1865" s="118">
        <v>-1.3108318820533436</v>
      </c>
      <c r="T1865" s="118">
        <v>-0.31042844348271714</v>
      </c>
      <c r="U1865" s="118">
        <v>-1.6981090894121953</v>
      </c>
      <c r="V1865" s="118">
        <v>-1.5427242565924739</v>
      </c>
      <c r="W1865" s="43">
        <v>-0.66705839655136634</v>
      </c>
    </row>
    <row r="1866" spans="1:23" ht="19">
      <c r="A1866" s="88">
        <v>864</v>
      </c>
      <c r="B1866" s="118">
        <v>0.12573975060714004</v>
      </c>
      <c r="C1866" s="118">
        <v>0.9398958003390856</v>
      </c>
      <c r="D1866" s="118">
        <v>0.20954637630416695</v>
      </c>
      <c r="E1866" s="118">
        <v>0.19166576318772299</v>
      </c>
      <c r="F1866" s="118">
        <v>0.23836425535980466</v>
      </c>
      <c r="G1866" s="118">
        <v>0.67275839903057921</v>
      </c>
      <c r="H1866" s="118">
        <v>0.99287991512674112</v>
      </c>
      <c r="I1866" s="118">
        <v>0.58054015686267091</v>
      </c>
      <c r="J1866" s="118">
        <v>0.82383555389248819</v>
      </c>
      <c r="K1866" s="51">
        <v>0.63538594646651769</v>
      </c>
      <c r="M1866" s="44">
        <v>864</v>
      </c>
      <c r="N1866" s="118" cm="1">
        <f t="array" ref="N1866:W1866">(TRANSPOSE(MMULT(幕後結果!$AB$37:$AK$46, TRANSPOSE(N865:W865))))</f>
        <v>0.88042142102769605</v>
      </c>
      <c r="O1866" s="118">
        <v>1.1562711976793845</v>
      </c>
      <c r="P1866" s="118">
        <v>-0.71083596770264301</v>
      </c>
      <c r="Q1866" s="118">
        <v>-0.59762225567764393</v>
      </c>
      <c r="R1866" s="118">
        <v>-0.46273628500397407</v>
      </c>
      <c r="S1866" s="118">
        <v>-0.10641487399376529</v>
      </c>
      <c r="T1866" s="118">
        <v>1.2054094532366233</v>
      </c>
      <c r="U1866" s="118">
        <v>1.7792815494912124</v>
      </c>
      <c r="V1866" s="118">
        <v>-0.50268611786279538</v>
      </c>
      <c r="W1866" s="43">
        <v>2.3372296126801528E-2</v>
      </c>
    </row>
    <row r="1867" spans="1:23" ht="19">
      <c r="A1867" s="88">
        <v>865</v>
      </c>
      <c r="B1867" s="118">
        <v>0.79733295683443162</v>
      </c>
      <c r="C1867" s="118">
        <v>0.84397706548887208</v>
      </c>
      <c r="D1867" s="118">
        <v>0.52257408196636668</v>
      </c>
      <c r="E1867" s="118">
        <v>0.68938412036937646</v>
      </c>
      <c r="F1867" s="118">
        <v>0.41064885620105818</v>
      </c>
      <c r="G1867" s="118">
        <v>0.69195480390462527</v>
      </c>
      <c r="H1867" s="118">
        <v>0.65825733692328803</v>
      </c>
      <c r="I1867" s="118">
        <v>0.38146492433371226</v>
      </c>
      <c r="J1867" s="118">
        <v>0.51899617455686253</v>
      </c>
      <c r="K1867" s="51">
        <v>0.87668146796772195</v>
      </c>
      <c r="M1867" s="44">
        <v>865</v>
      </c>
      <c r="N1867" s="118" cm="1">
        <f t="array" ref="N1867:W1867">(TRANSPOSE(MMULT(幕後結果!$AB$37:$AK$46, TRANSPOSE(N866:W866))))</f>
        <v>0.82512637577854853</v>
      </c>
      <c r="O1867" s="118">
        <v>-1.7937968709680545</v>
      </c>
      <c r="P1867" s="118">
        <v>0.77403761990759912</v>
      </c>
      <c r="Q1867" s="118">
        <v>0.82622949477365704</v>
      </c>
      <c r="R1867" s="118">
        <v>-0.43196405000410704</v>
      </c>
      <c r="S1867" s="118">
        <v>4.0797332813508946E-2</v>
      </c>
      <c r="T1867" s="118">
        <v>0.9309530665818857</v>
      </c>
      <c r="U1867" s="118">
        <v>-1.0299299725983357</v>
      </c>
      <c r="V1867" s="118">
        <v>-0.5272950956215936</v>
      </c>
      <c r="W1867" s="43">
        <v>0.18336976931461485</v>
      </c>
    </row>
    <row r="1868" spans="1:23" ht="19">
      <c r="A1868" s="88">
        <v>866</v>
      </c>
      <c r="B1868" s="118">
        <v>0.28449919704090054</v>
      </c>
      <c r="C1868" s="118">
        <v>0.16948621817934484</v>
      </c>
      <c r="D1868" s="118">
        <v>0.94230344114408493</v>
      </c>
      <c r="E1868" s="118">
        <v>0.69153987968920272</v>
      </c>
      <c r="F1868" s="118">
        <v>0.94467390795106421</v>
      </c>
      <c r="G1868" s="118">
        <v>5.3541199588249322E-2</v>
      </c>
      <c r="H1868" s="118">
        <v>0.80292046302688336</v>
      </c>
      <c r="I1868" s="118">
        <v>0.19434117330851874</v>
      </c>
      <c r="J1868" s="118">
        <v>0.59473904209938144</v>
      </c>
      <c r="K1868" s="51">
        <v>0.87238456174124202</v>
      </c>
      <c r="M1868" s="44">
        <v>866</v>
      </c>
      <c r="N1868" s="118" cm="1">
        <f t="array" ref="N1868:W1868">(TRANSPOSE(MMULT(幕後結果!$AB$37:$AK$46, TRANSPOSE(N867:W867))))</f>
        <v>-0.70386691597434026</v>
      </c>
      <c r="O1868" s="118">
        <v>-0.84579763962826027</v>
      </c>
      <c r="P1868" s="118">
        <v>-0.93451658734078813</v>
      </c>
      <c r="Q1868" s="118">
        <v>-0.130216574252247</v>
      </c>
      <c r="R1868" s="118">
        <v>-1.4240717635498841</v>
      </c>
      <c r="S1868" s="118">
        <v>-0.70837213033931234</v>
      </c>
      <c r="T1868" s="118">
        <v>-0.20632644677230533</v>
      </c>
      <c r="U1868" s="118">
        <v>-0.57882364466871017</v>
      </c>
      <c r="V1868" s="118">
        <v>-1.2287093934288191</v>
      </c>
      <c r="W1868" s="43">
        <v>-0.50663221241318268</v>
      </c>
    </row>
    <row r="1869" spans="1:23" ht="19">
      <c r="A1869" s="88">
        <v>867</v>
      </c>
      <c r="B1869" s="118">
        <v>0.2825414202113643</v>
      </c>
      <c r="C1869" s="118">
        <v>0.77920138424593177</v>
      </c>
      <c r="D1869" s="118">
        <v>0.41438212388236195</v>
      </c>
      <c r="E1869" s="118">
        <v>0.97897431091736142</v>
      </c>
      <c r="F1869" s="118">
        <v>0.13362400574020206</v>
      </c>
      <c r="G1869" s="118">
        <v>0.25857991377309242</v>
      </c>
      <c r="H1869" s="118">
        <v>9.7881618687086336E-2</v>
      </c>
      <c r="I1869" s="118">
        <v>0.13534085681638408</v>
      </c>
      <c r="J1869" s="118">
        <v>0.49790112791084029</v>
      </c>
      <c r="K1869" s="51">
        <v>0.73877726655572729</v>
      </c>
      <c r="M1869" s="44">
        <v>867</v>
      </c>
      <c r="N1869" s="118" cm="1">
        <f t="array" ref="N1869:W1869">(TRANSPOSE(MMULT(幕後結果!$AB$37:$AK$46, TRANSPOSE(N868:W868))))</f>
        <v>0.54934476009792665</v>
      </c>
      <c r="O1869" s="118">
        <v>0.49174875087735981</v>
      </c>
      <c r="P1869" s="118">
        <v>-0.17449842793374931</v>
      </c>
      <c r="Q1869" s="118">
        <v>-0.45744327476498753</v>
      </c>
      <c r="R1869" s="118">
        <v>-1.3614624010574896</v>
      </c>
      <c r="S1869" s="118">
        <v>1.3352463899139233</v>
      </c>
      <c r="T1869" s="118">
        <v>0.78185156194053429</v>
      </c>
      <c r="U1869" s="118">
        <v>-0.60445753025866555</v>
      </c>
      <c r="V1869" s="118">
        <v>0.13018897770687798</v>
      </c>
      <c r="W1869" s="43">
        <v>-0.12196681860321666</v>
      </c>
    </row>
    <row r="1870" spans="1:23" ht="19">
      <c r="A1870" s="88">
        <v>868</v>
      </c>
      <c r="B1870" s="118">
        <v>0.31251182663628652</v>
      </c>
      <c r="C1870" s="118">
        <v>0.90338584089322649</v>
      </c>
      <c r="D1870" s="118">
        <v>0.78579735250413996</v>
      </c>
      <c r="E1870" s="118">
        <v>7.3494195177663313E-2</v>
      </c>
      <c r="F1870" s="118">
        <v>0.13231462751479217</v>
      </c>
      <c r="G1870" s="118">
        <v>0.35366861121960924</v>
      </c>
      <c r="H1870" s="118">
        <v>0.72641597405499381</v>
      </c>
      <c r="I1870" s="118">
        <v>0.86087612144914982</v>
      </c>
      <c r="J1870" s="118">
        <v>0.64310693208634362</v>
      </c>
      <c r="K1870" s="51">
        <v>4.2303174057766402E-2</v>
      </c>
      <c r="M1870" s="44">
        <v>868</v>
      </c>
      <c r="N1870" s="118" cm="1">
        <f t="array" ref="N1870:W1870">(TRANSPOSE(MMULT(幕後結果!$AB$37:$AK$46, TRANSPOSE(N869:W869))))</f>
        <v>0.72647650317017454</v>
      </c>
      <c r="O1870" s="118">
        <v>-1.801489706586801</v>
      </c>
      <c r="P1870" s="118">
        <v>-1.7584261169609772</v>
      </c>
      <c r="Q1870" s="118">
        <v>0.79755811125644493</v>
      </c>
      <c r="R1870" s="118">
        <v>-0.5331649305865247</v>
      </c>
      <c r="S1870" s="118">
        <v>-0.56419380556333243</v>
      </c>
      <c r="T1870" s="118">
        <v>0.8665087354048846</v>
      </c>
      <c r="U1870" s="118">
        <v>-0.81099630141668322</v>
      </c>
      <c r="V1870" s="118">
        <v>-0.65542667418717548</v>
      </c>
      <c r="W1870" s="43">
        <v>1.540127171144186</v>
      </c>
    </row>
    <row r="1871" spans="1:23" ht="19">
      <c r="A1871" s="88">
        <v>869</v>
      </c>
      <c r="B1871" s="118">
        <v>0.62337873146492861</v>
      </c>
      <c r="C1871" s="118">
        <v>0.30556200612018936</v>
      </c>
      <c r="D1871" s="118">
        <v>0.43151249182206142</v>
      </c>
      <c r="E1871" s="118">
        <v>0.35560475785843892</v>
      </c>
      <c r="F1871" s="118">
        <v>5.7154334090492531E-2</v>
      </c>
      <c r="G1871" s="118">
        <v>0.13184866088011371</v>
      </c>
      <c r="H1871" s="118">
        <v>0.85685408052873679</v>
      </c>
      <c r="I1871" s="118">
        <v>8.2165786655084894E-2</v>
      </c>
      <c r="J1871" s="118">
        <v>0.51070738094042301</v>
      </c>
      <c r="K1871" s="51">
        <v>0.28653210650200922</v>
      </c>
      <c r="M1871" s="44">
        <v>869</v>
      </c>
      <c r="N1871" s="118" cm="1">
        <f t="array" ref="N1871:W1871">(TRANSPOSE(MMULT(幕後結果!$AB$37:$AK$46, TRANSPOSE(N870:W870))))</f>
        <v>-0.77169917196400606</v>
      </c>
      <c r="O1871" s="118">
        <v>-1.1138202920576905</v>
      </c>
      <c r="P1871" s="118">
        <v>0.56289562107046232</v>
      </c>
      <c r="Q1871" s="118">
        <v>0.42292816279549222</v>
      </c>
      <c r="R1871" s="118">
        <v>-0.45355265744319767</v>
      </c>
      <c r="S1871" s="118">
        <v>-6.9961413790222804E-2</v>
      </c>
      <c r="T1871" s="118">
        <v>-7.3974563839453111E-2</v>
      </c>
      <c r="U1871" s="118">
        <v>-0.14131736309339704</v>
      </c>
      <c r="V1871" s="118">
        <v>-0.77953531542982535</v>
      </c>
      <c r="W1871" s="43">
        <v>0.89970226747245685</v>
      </c>
    </row>
    <row r="1872" spans="1:23" ht="19">
      <c r="A1872" s="88">
        <v>870</v>
      </c>
      <c r="B1872" s="118">
        <v>0.35846522869164987</v>
      </c>
      <c r="C1872" s="118">
        <v>0.51523932065215594</v>
      </c>
      <c r="D1872" s="118">
        <v>0.86624451074361741</v>
      </c>
      <c r="E1872" s="118">
        <v>0.59771779357146571</v>
      </c>
      <c r="F1872" s="118">
        <v>0.8492720705088237</v>
      </c>
      <c r="G1872" s="118">
        <v>0.4053081039996933</v>
      </c>
      <c r="H1872" s="118">
        <v>0.65365303812485642</v>
      </c>
      <c r="I1872" s="118">
        <v>0.88079622648573008</v>
      </c>
      <c r="J1872" s="118">
        <v>4.2980212723262579E-3</v>
      </c>
      <c r="K1872" s="51">
        <v>1.7233876684551452E-2</v>
      </c>
      <c r="M1872" s="44">
        <v>870</v>
      </c>
      <c r="N1872" s="118" cm="1">
        <f t="array" ref="N1872:W1872">(TRANSPOSE(MMULT(幕後結果!$AB$37:$AK$46, TRANSPOSE(N871:W871))))</f>
        <v>0.9807087600073755</v>
      </c>
      <c r="O1872" s="118">
        <v>-0.61475050985260371</v>
      </c>
      <c r="P1872" s="118">
        <v>1.0691209388419212</v>
      </c>
      <c r="Q1872" s="118">
        <v>1.9231708201463489</v>
      </c>
      <c r="R1872" s="118">
        <v>1.662359202998805</v>
      </c>
      <c r="S1872" s="118">
        <v>1.3523565017663599</v>
      </c>
      <c r="T1872" s="118">
        <v>-0.11136053512594496</v>
      </c>
      <c r="U1872" s="118">
        <v>1.4517183778180063</v>
      </c>
      <c r="V1872" s="118">
        <v>1.2898809374053879</v>
      </c>
      <c r="W1872" s="43">
        <v>0.18637801540058319</v>
      </c>
    </row>
    <row r="1873" spans="1:23" ht="19">
      <c r="A1873" s="88">
        <v>871</v>
      </c>
      <c r="B1873" s="118">
        <v>0.77137950998216165</v>
      </c>
      <c r="C1873" s="118">
        <v>0.31746867218063146</v>
      </c>
      <c r="D1873" s="118">
        <v>0.33674490048337025</v>
      </c>
      <c r="E1873" s="118">
        <v>0.5828321832354717</v>
      </c>
      <c r="F1873" s="118">
        <v>0.66439317703818546</v>
      </c>
      <c r="G1873" s="118">
        <v>0.37725207643022829</v>
      </c>
      <c r="H1873" s="118">
        <v>0.47412630038239167</v>
      </c>
      <c r="I1873" s="118">
        <v>0.27753667565295359</v>
      </c>
      <c r="J1873" s="118">
        <v>0.94720915740033962</v>
      </c>
      <c r="K1873" s="51">
        <v>0.56453237507456833</v>
      </c>
      <c r="M1873" s="44">
        <v>871</v>
      </c>
      <c r="N1873" s="118" cm="1">
        <f t="array" ref="N1873:W1873">(TRANSPOSE(MMULT(幕後結果!$AB$37:$AK$46, TRANSPOSE(N872:W872))))</f>
        <v>-0.59004102158684757</v>
      </c>
      <c r="O1873" s="118">
        <v>-5.3722315234072282E-2</v>
      </c>
      <c r="P1873" s="118">
        <v>0.67474759692466901</v>
      </c>
      <c r="Q1873" s="118">
        <v>-1.3346364472888419</v>
      </c>
      <c r="R1873" s="118">
        <v>0.35067880770738508</v>
      </c>
      <c r="S1873" s="118">
        <v>-0.45224625140069413</v>
      </c>
      <c r="T1873" s="118">
        <v>0.66697769191003198</v>
      </c>
      <c r="U1873" s="118">
        <v>-0.79035797523473783</v>
      </c>
      <c r="V1873" s="118">
        <v>1.5606338692207222</v>
      </c>
      <c r="W1873" s="43">
        <v>0.92020969903604688</v>
      </c>
    </row>
    <row r="1874" spans="1:23" ht="19">
      <c r="A1874" s="88">
        <v>872</v>
      </c>
      <c r="B1874" s="118">
        <v>0.8645886558433642</v>
      </c>
      <c r="C1874" s="118">
        <v>0.11884444745487244</v>
      </c>
      <c r="D1874" s="118">
        <v>0.56681334080511236</v>
      </c>
      <c r="E1874" s="118">
        <v>0.69684921242126463</v>
      </c>
      <c r="F1874" s="118">
        <v>2.7241456543234399E-3</v>
      </c>
      <c r="G1874" s="118">
        <v>0.42050504751456264</v>
      </c>
      <c r="H1874" s="118">
        <v>0.90126634024508556</v>
      </c>
      <c r="I1874" s="118">
        <v>0.15642092348009662</v>
      </c>
      <c r="J1874" s="118">
        <v>0.13329203527194444</v>
      </c>
      <c r="K1874" s="51">
        <v>0.72191861802635127</v>
      </c>
      <c r="M1874" s="44">
        <v>872</v>
      </c>
      <c r="N1874" s="118" cm="1">
        <f t="array" ref="N1874:W1874">(TRANSPOSE(MMULT(幕後結果!$AB$37:$AK$46, TRANSPOSE(N873:W873))))</f>
        <v>1.1590912709869896</v>
      </c>
      <c r="O1874" s="118">
        <v>-0.56397729507574446</v>
      </c>
      <c r="P1874" s="118">
        <v>-0.8683990676278972</v>
      </c>
      <c r="Q1874" s="118">
        <v>-0.44873362613826573</v>
      </c>
      <c r="R1874" s="118">
        <v>-0.31460216124597007</v>
      </c>
      <c r="S1874" s="118">
        <v>0.71994181552802894</v>
      </c>
      <c r="T1874" s="118">
        <v>0.38390289698359636</v>
      </c>
      <c r="U1874" s="118">
        <v>-4.2770040309246249E-2</v>
      </c>
      <c r="V1874" s="118">
        <v>0.40433346999521391</v>
      </c>
      <c r="W1874" s="43">
        <v>2.3967114995492236</v>
      </c>
    </row>
    <row r="1875" spans="1:23" ht="19">
      <c r="A1875" s="88">
        <v>873</v>
      </c>
      <c r="B1875" s="118">
        <v>0.18804271726601574</v>
      </c>
      <c r="C1875" s="118">
        <v>0.38628031428405141</v>
      </c>
      <c r="D1875" s="118">
        <v>0.12674491963314138</v>
      </c>
      <c r="E1875" s="118">
        <v>0.51405673285206999</v>
      </c>
      <c r="F1875" s="118">
        <v>8.6083092125470939E-2</v>
      </c>
      <c r="G1875" s="118">
        <v>0.85596175384479967</v>
      </c>
      <c r="H1875" s="118">
        <v>0.95890205969913067</v>
      </c>
      <c r="I1875" s="118">
        <v>0.89431447676156983</v>
      </c>
      <c r="J1875" s="118">
        <v>0.18981450464941041</v>
      </c>
      <c r="K1875" s="51">
        <v>0.99807712203546073</v>
      </c>
      <c r="M1875" s="44">
        <v>873</v>
      </c>
      <c r="N1875" s="118" cm="1">
        <f t="array" ref="N1875:W1875">(TRANSPOSE(MMULT(幕後結果!$AB$37:$AK$46, TRANSPOSE(N874:W874))))</f>
        <v>1.2159727497457522</v>
      </c>
      <c r="O1875" s="118">
        <v>-1.0018310089085727</v>
      </c>
      <c r="P1875" s="118">
        <v>0.73353237772745805</v>
      </c>
      <c r="Q1875" s="118">
        <v>-0.64127733109881691</v>
      </c>
      <c r="R1875" s="118">
        <v>0.92935963594495119</v>
      </c>
      <c r="S1875" s="118">
        <v>-0.94846904728302284</v>
      </c>
      <c r="T1875" s="118">
        <v>-0.62862948270989527</v>
      </c>
      <c r="U1875" s="118">
        <v>1.2078901014624586</v>
      </c>
      <c r="V1875" s="118">
        <v>1.8363453755376622</v>
      </c>
      <c r="W1875" s="43">
        <v>1.4261073482583788</v>
      </c>
    </row>
    <row r="1876" spans="1:23" ht="19">
      <c r="A1876" s="88">
        <v>874</v>
      </c>
      <c r="B1876" s="118">
        <v>7.8358737778005061E-2</v>
      </c>
      <c r="C1876" s="118">
        <v>0.59036399794662842</v>
      </c>
      <c r="D1876" s="118">
        <v>0.23878214086757277</v>
      </c>
      <c r="E1876" s="118">
        <v>0.44254154698792303</v>
      </c>
      <c r="F1876" s="118">
        <v>0.75162482191267022</v>
      </c>
      <c r="G1876" s="118">
        <v>0.27602892537308943</v>
      </c>
      <c r="H1876" s="118">
        <v>0.8570041613061723</v>
      </c>
      <c r="I1876" s="118">
        <v>0.18801734584413277</v>
      </c>
      <c r="J1876" s="118">
        <v>0.45963006509747029</v>
      </c>
      <c r="K1876" s="51">
        <v>0.43708859549402734</v>
      </c>
      <c r="M1876" s="44">
        <v>874</v>
      </c>
      <c r="N1876" s="118" cm="1">
        <f t="array" ref="N1876:W1876">(TRANSPOSE(MMULT(幕後結果!$AB$37:$AK$46, TRANSPOSE(N875:W875))))</f>
        <v>0.83391743958061282</v>
      </c>
      <c r="O1876" s="118">
        <v>0.59475462818612068</v>
      </c>
      <c r="P1876" s="118">
        <v>1.3309249845686126</v>
      </c>
      <c r="Q1876" s="118">
        <v>0.44798902891167303</v>
      </c>
      <c r="R1876" s="118">
        <v>-1.8131502558805801E-3</v>
      </c>
      <c r="S1876" s="118">
        <v>1.212136539908482</v>
      </c>
      <c r="T1876" s="118">
        <v>1.8699608666227019</v>
      </c>
      <c r="U1876" s="118">
        <v>-0.40728404833397741</v>
      </c>
      <c r="V1876" s="118">
        <v>1.5953007777256965</v>
      </c>
      <c r="W1876" s="43">
        <v>-0.12620186585340554</v>
      </c>
    </row>
    <row r="1877" spans="1:23" ht="19">
      <c r="A1877" s="88">
        <v>875</v>
      </c>
      <c r="B1877" s="118">
        <v>5.2767780667217545E-2</v>
      </c>
      <c r="C1877" s="118">
        <v>1.0820857901545855E-2</v>
      </c>
      <c r="D1877" s="118">
        <v>0.76304944479362269</v>
      </c>
      <c r="E1877" s="118">
        <v>0.2155523966180275</v>
      </c>
      <c r="F1877" s="118">
        <v>0.99825322468772582</v>
      </c>
      <c r="G1877" s="118">
        <v>0.2889317568922114</v>
      </c>
      <c r="H1877" s="118">
        <v>0.5452100458267084</v>
      </c>
      <c r="I1877" s="118">
        <v>0.4956040852400776</v>
      </c>
      <c r="J1877" s="118">
        <v>0.84444592686105957</v>
      </c>
      <c r="K1877" s="51">
        <v>0.24236126247545586</v>
      </c>
      <c r="M1877" s="44">
        <v>875</v>
      </c>
      <c r="N1877" s="118" cm="1">
        <f t="array" ref="N1877:W1877">(TRANSPOSE(MMULT(幕後結果!$AB$37:$AK$46, TRANSPOSE(N876:W876))))</f>
        <v>0.52084825208047403</v>
      </c>
      <c r="O1877" s="118">
        <v>-1.5330935612890455</v>
      </c>
      <c r="P1877" s="118">
        <v>-6.4681059490474466E-2</v>
      </c>
      <c r="Q1877" s="118">
        <v>0.30358045206130879</v>
      </c>
      <c r="R1877" s="118">
        <v>-2.5748627370234618</v>
      </c>
      <c r="S1877" s="118">
        <v>0.15117592421973941</v>
      </c>
      <c r="T1877" s="118">
        <v>0.67125827972098095</v>
      </c>
      <c r="U1877" s="118">
        <v>-0.23513977009555798</v>
      </c>
      <c r="V1877" s="118">
        <v>0.64192878255729757</v>
      </c>
      <c r="W1877" s="43">
        <v>1.2781319569964213</v>
      </c>
    </row>
    <row r="1878" spans="1:23" ht="19">
      <c r="A1878" s="88">
        <v>876</v>
      </c>
      <c r="B1878" s="118">
        <v>0.84712459174929244</v>
      </c>
      <c r="C1878" s="118">
        <v>0.75601262118562729</v>
      </c>
      <c r="D1878" s="118">
        <v>0.57687343651022394</v>
      </c>
      <c r="E1878" s="118">
        <v>0.15013852849334364</v>
      </c>
      <c r="F1878" s="118">
        <v>0.96071101502583289</v>
      </c>
      <c r="G1878" s="118">
        <v>0.43972940773001112</v>
      </c>
      <c r="H1878" s="118">
        <v>0.48361731794314045</v>
      </c>
      <c r="I1878" s="118">
        <v>6.5574309946375253E-2</v>
      </c>
      <c r="J1878" s="118">
        <v>0.22849204840456272</v>
      </c>
      <c r="K1878" s="51">
        <v>0.16628511043187144</v>
      </c>
      <c r="M1878" s="44">
        <v>876</v>
      </c>
      <c r="N1878" s="118" cm="1">
        <f t="array" ref="N1878:W1878">(TRANSPOSE(MMULT(幕後結果!$AB$37:$AK$46, TRANSPOSE(N877:W877))))</f>
        <v>-0.48192969620112158</v>
      </c>
      <c r="O1878" s="118">
        <v>0.9547853344601428</v>
      </c>
      <c r="P1878" s="118">
        <v>0.54284759096662594</v>
      </c>
      <c r="Q1878" s="118">
        <v>-0.35188680216884449</v>
      </c>
      <c r="R1878" s="118">
        <v>-0.28776533115328623</v>
      </c>
      <c r="S1878" s="118">
        <v>-0.63651549728519474</v>
      </c>
      <c r="T1878" s="118">
        <v>0.58382098146922079</v>
      </c>
      <c r="U1878" s="118">
        <v>-1.3870301407114052</v>
      </c>
      <c r="V1878" s="118">
        <v>-0.91348706354262954</v>
      </c>
      <c r="W1878" s="43">
        <v>0.18750796473423836</v>
      </c>
    </row>
    <row r="1879" spans="1:23" ht="19">
      <c r="A1879" s="88">
        <v>877</v>
      </c>
      <c r="B1879" s="118">
        <v>0.35031150880498929</v>
      </c>
      <c r="C1879" s="118">
        <v>0.99425551554425406</v>
      </c>
      <c r="D1879" s="118">
        <v>0.28030427861248919</v>
      </c>
      <c r="E1879" s="118">
        <v>0.61733963593500651</v>
      </c>
      <c r="F1879" s="118">
        <v>0.19395313861233365</v>
      </c>
      <c r="G1879" s="118">
        <v>0.12285396103659596</v>
      </c>
      <c r="H1879" s="118">
        <v>0.30622542510624839</v>
      </c>
      <c r="I1879" s="118">
        <v>3.7848685218962785E-2</v>
      </c>
      <c r="J1879" s="118">
        <v>0.512360810479356</v>
      </c>
      <c r="K1879" s="51">
        <v>0.14132897591073657</v>
      </c>
      <c r="M1879" s="44">
        <v>877</v>
      </c>
      <c r="N1879" s="118" cm="1">
        <f t="array" ref="N1879:W1879">(TRANSPOSE(MMULT(幕後結果!$AB$37:$AK$46, TRANSPOSE(N878:W878))))</f>
        <v>-1.2872424202149184</v>
      </c>
      <c r="O1879" s="118">
        <v>-0.31300236652104418</v>
      </c>
      <c r="P1879" s="118">
        <v>-0.13250130377389308</v>
      </c>
      <c r="Q1879" s="118">
        <v>-1.1754032012365283</v>
      </c>
      <c r="R1879" s="118">
        <v>-0.588554670508321</v>
      </c>
      <c r="S1879" s="118">
        <v>-1.035961851349787</v>
      </c>
      <c r="T1879" s="118">
        <v>0.946993690411563</v>
      </c>
      <c r="U1879" s="118">
        <v>-6.1194018558921259E-2</v>
      </c>
      <c r="V1879" s="118">
        <v>-0.33316817090600331</v>
      </c>
      <c r="W1879" s="43">
        <v>0.16128817281800831</v>
      </c>
    </row>
    <row r="1880" spans="1:23" ht="19">
      <c r="A1880" s="88">
        <v>878</v>
      </c>
      <c r="B1880" s="118">
        <v>0.66957717566142838</v>
      </c>
      <c r="C1880" s="118">
        <v>0.74566879245250073</v>
      </c>
      <c r="D1880" s="118">
        <v>0.36332198234868351</v>
      </c>
      <c r="E1880" s="118">
        <v>0.13649733033724121</v>
      </c>
      <c r="F1880" s="118">
        <v>0.47887235203242784</v>
      </c>
      <c r="G1880" s="118">
        <v>0.57911234469458583</v>
      </c>
      <c r="H1880" s="118">
        <v>0.15644119475835572</v>
      </c>
      <c r="I1880" s="118">
        <v>0.61573204769962264</v>
      </c>
      <c r="J1880" s="118">
        <v>0.64014079234455878</v>
      </c>
      <c r="K1880" s="51">
        <v>0.95938360458330019</v>
      </c>
      <c r="M1880" s="44">
        <v>878</v>
      </c>
      <c r="N1880" s="118" cm="1">
        <f t="array" ref="N1880:W1880">(TRANSPOSE(MMULT(幕後結果!$AB$37:$AK$46, TRANSPOSE(N879:W879))))</f>
        <v>1.7469937963151643</v>
      </c>
      <c r="O1880" s="118">
        <v>-1.2907209462174685</v>
      </c>
      <c r="P1880" s="118">
        <v>-1.1801157532000122</v>
      </c>
      <c r="Q1880" s="118">
        <v>-0.34728528152544841</v>
      </c>
      <c r="R1880" s="118">
        <v>0.51305726469228941</v>
      </c>
      <c r="S1880" s="118">
        <v>-0.97336688850125752</v>
      </c>
      <c r="T1880" s="118">
        <v>-0.58598325679505714</v>
      </c>
      <c r="U1880" s="118">
        <v>0.1528679924697296</v>
      </c>
      <c r="V1880" s="118">
        <v>-0.99638348988663983</v>
      </c>
      <c r="W1880" s="43">
        <v>-0.53863389781688664</v>
      </c>
    </row>
    <row r="1881" spans="1:23" ht="19">
      <c r="A1881" s="88">
        <v>879</v>
      </c>
      <c r="B1881" s="118">
        <v>2.3784280245703782E-2</v>
      </c>
      <c r="C1881" s="118">
        <v>0.70208370854823943</v>
      </c>
      <c r="D1881" s="118">
        <v>0.25940047590258097</v>
      </c>
      <c r="E1881" s="118">
        <v>0.57709945658072925</v>
      </c>
      <c r="F1881" s="118">
        <v>0.72921431223997502</v>
      </c>
      <c r="G1881" s="118">
        <v>0.8187635579181749</v>
      </c>
      <c r="H1881" s="118">
        <v>0.52107022740898667</v>
      </c>
      <c r="I1881" s="118">
        <v>0.97200645156511611</v>
      </c>
      <c r="J1881" s="118">
        <v>0.6236059578233768</v>
      </c>
      <c r="K1881" s="51">
        <v>0.21424062124341381</v>
      </c>
      <c r="M1881" s="44">
        <v>879</v>
      </c>
      <c r="N1881" s="118" cm="1">
        <f t="array" ref="N1881:W1881">(TRANSPOSE(MMULT(幕後結果!$AB$37:$AK$46, TRANSPOSE(N880:W880))))</f>
        <v>2.4234657605703907E-2</v>
      </c>
      <c r="O1881" s="118">
        <v>-1.4061787640605614</v>
      </c>
      <c r="P1881" s="118">
        <v>1.183560931211223</v>
      </c>
      <c r="Q1881" s="118">
        <v>0.1311640963332241</v>
      </c>
      <c r="R1881" s="118">
        <v>-4.5981210084388713E-2</v>
      </c>
      <c r="S1881" s="118">
        <v>-0.65536339470812177</v>
      </c>
      <c r="T1881" s="118">
        <v>-1.4470468251687021</v>
      </c>
      <c r="U1881" s="118">
        <v>-0.73654436453661032</v>
      </c>
      <c r="V1881" s="118">
        <v>-0.27370296197027066</v>
      </c>
      <c r="W1881" s="43">
        <v>0.2660356179269634</v>
      </c>
    </row>
    <row r="1882" spans="1:23" ht="19">
      <c r="A1882" s="88">
        <v>880</v>
      </c>
      <c r="B1882" s="118">
        <v>0.96298692503923</v>
      </c>
      <c r="C1882" s="118">
        <v>0.72029416702163096</v>
      </c>
      <c r="D1882" s="118">
        <v>0.58474400156276718</v>
      </c>
      <c r="E1882" s="118">
        <v>0.92194572406375874</v>
      </c>
      <c r="F1882" s="118">
        <v>0.52471055770753128</v>
      </c>
      <c r="G1882" s="118">
        <v>0.39449409550479975</v>
      </c>
      <c r="H1882" s="118">
        <v>0.5872857151451103</v>
      </c>
      <c r="I1882" s="118">
        <v>0.6619544051379902</v>
      </c>
      <c r="J1882" s="118">
        <v>0.60480387439917749</v>
      </c>
      <c r="K1882" s="51">
        <v>0.82854498389564712</v>
      </c>
      <c r="M1882" s="44">
        <v>880</v>
      </c>
      <c r="N1882" s="118" cm="1">
        <f t="array" ref="N1882:W1882">(TRANSPOSE(MMULT(幕後結果!$AB$37:$AK$46, TRANSPOSE(N881:W881))))</f>
        <v>-1.0327643518978833</v>
      </c>
      <c r="O1882" s="118">
        <v>0.40495105132376585</v>
      </c>
      <c r="P1882" s="118">
        <v>-0.99968404116964493</v>
      </c>
      <c r="Q1882" s="118">
        <v>-0.43734502483973908</v>
      </c>
      <c r="R1882" s="118">
        <v>-0.4441024831568407</v>
      </c>
      <c r="S1882" s="118">
        <v>0.10952744271147519</v>
      </c>
      <c r="T1882" s="118">
        <v>-0.40910518043105293</v>
      </c>
      <c r="U1882" s="118">
        <v>0.92300475389303527</v>
      </c>
      <c r="V1882" s="118">
        <v>0.1907381717298518</v>
      </c>
      <c r="W1882" s="43">
        <v>0.44056404164436591</v>
      </c>
    </row>
    <row r="1883" spans="1:23" ht="19">
      <c r="A1883" s="88">
        <v>881</v>
      </c>
      <c r="B1883" s="118">
        <v>0.9572695745184574</v>
      </c>
      <c r="C1883" s="118">
        <v>6.6849099721671967E-2</v>
      </c>
      <c r="D1883" s="118">
        <v>0.95828228945883898</v>
      </c>
      <c r="E1883" s="118">
        <v>0.39762543353497315</v>
      </c>
      <c r="F1883" s="118">
        <v>0.28468704404285483</v>
      </c>
      <c r="G1883" s="118">
        <v>6.3737700511661055E-2</v>
      </c>
      <c r="H1883" s="118">
        <v>0.77153712111671768</v>
      </c>
      <c r="I1883" s="118">
        <v>0.77888129204388745</v>
      </c>
      <c r="J1883" s="118">
        <v>0.62111659845408185</v>
      </c>
      <c r="K1883" s="51">
        <v>0.46955421043924961</v>
      </c>
      <c r="M1883" s="44">
        <v>881</v>
      </c>
      <c r="N1883" s="118" cm="1">
        <f t="array" ref="N1883:W1883">(TRANSPOSE(MMULT(幕後結果!$AB$37:$AK$46, TRANSPOSE(N882:W882))))</f>
        <v>-0.34910002605470686</v>
      </c>
      <c r="O1883" s="118">
        <v>-1.5911336493527537</v>
      </c>
      <c r="P1883" s="118">
        <v>0.42102442876086876</v>
      </c>
      <c r="Q1883" s="118">
        <v>-0.56705937551041918</v>
      </c>
      <c r="R1883" s="118">
        <v>-0.70246245138875252</v>
      </c>
      <c r="S1883" s="118">
        <v>0.44522029486566611</v>
      </c>
      <c r="T1883" s="118">
        <v>-0.23173507895887252</v>
      </c>
      <c r="U1883" s="118">
        <v>-1.3477883780625359</v>
      </c>
      <c r="V1883" s="118">
        <v>-2.736620562920443</v>
      </c>
      <c r="W1883" s="43">
        <v>-0.22529393118619312</v>
      </c>
    </row>
    <row r="1884" spans="1:23" ht="19">
      <c r="A1884" s="88">
        <v>882</v>
      </c>
      <c r="B1884" s="118">
        <v>0.24670317490677474</v>
      </c>
      <c r="C1884" s="118">
        <v>0.51440301414813394</v>
      </c>
      <c r="D1884" s="118">
        <v>0.60424628153185322</v>
      </c>
      <c r="E1884" s="118">
        <v>0.46779637054790113</v>
      </c>
      <c r="F1884" s="118">
        <v>0.22534618845504273</v>
      </c>
      <c r="G1884" s="118">
        <v>0.95375966744721841</v>
      </c>
      <c r="H1884" s="118">
        <v>0.8450404562033722</v>
      </c>
      <c r="I1884" s="118">
        <v>0.47760049610815369</v>
      </c>
      <c r="J1884" s="118">
        <v>0.37716981831774476</v>
      </c>
      <c r="K1884" s="51">
        <v>0.94550594533880972</v>
      </c>
      <c r="M1884" s="44">
        <v>882</v>
      </c>
      <c r="N1884" s="118" cm="1">
        <f t="array" ref="N1884:W1884">(TRANSPOSE(MMULT(幕後結果!$AB$37:$AK$46, TRANSPOSE(N883:W883))))</f>
        <v>-0.91893185082018836</v>
      </c>
      <c r="O1884" s="118">
        <v>0.28840013371816503</v>
      </c>
      <c r="P1884" s="118">
        <v>-0.61960939834712669</v>
      </c>
      <c r="Q1884" s="118">
        <v>0.17538833124087183</v>
      </c>
      <c r="R1884" s="118">
        <v>0.11857545000028341</v>
      </c>
      <c r="S1884" s="118">
        <v>4.7942966057146076E-2</v>
      </c>
      <c r="T1884" s="118">
        <v>-0.60987600691388799</v>
      </c>
      <c r="U1884" s="118">
        <v>0.21781726663292603</v>
      </c>
      <c r="V1884" s="118">
        <v>0.18289991264099137</v>
      </c>
      <c r="W1884" s="43">
        <v>-0.84003476612908001</v>
      </c>
    </row>
    <row r="1885" spans="1:23" ht="19">
      <c r="A1885" s="88">
        <v>883</v>
      </c>
      <c r="B1885" s="118">
        <v>0.4055856793086634</v>
      </c>
      <c r="C1885" s="118">
        <v>0.8549296513929141</v>
      </c>
      <c r="D1885" s="118">
        <v>0.85128289178407623</v>
      </c>
      <c r="E1885" s="118">
        <v>0.64493636090493744</v>
      </c>
      <c r="F1885" s="118">
        <v>0.75629591915112071</v>
      </c>
      <c r="G1885" s="118">
        <v>0.63707267934444833</v>
      </c>
      <c r="H1885" s="118">
        <v>0.78797668386478592</v>
      </c>
      <c r="I1885" s="118">
        <v>0.95826065191515242</v>
      </c>
      <c r="J1885" s="118">
        <v>0.49751689715410841</v>
      </c>
      <c r="K1885" s="51">
        <v>0.22807339484270783</v>
      </c>
      <c r="M1885" s="44">
        <v>883</v>
      </c>
      <c r="N1885" s="118" cm="1">
        <f t="array" ref="N1885:W1885">(TRANSPOSE(MMULT(幕後結果!$AB$37:$AK$46, TRANSPOSE(N884:W884))))</f>
        <v>-0.35915319873000751</v>
      </c>
      <c r="O1885" s="118">
        <v>-1.7281532174089669</v>
      </c>
      <c r="P1885" s="118">
        <v>0.64732574199451864</v>
      </c>
      <c r="Q1885" s="118">
        <v>-0.79981857171514781</v>
      </c>
      <c r="R1885" s="118">
        <v>-0.85924157052146877</v>
      </c>
      <c r="S1885" s="118">
        <v>-0.42079020791121668</v>
      </c>
      <c r="T1885" s="118">
        <v>0.10615597872542748</v>
      </c>
      <c r="U1885" s="118">
        <v>-1.5596296210243712</v>
      </c>
      <c r="V1885" s="118">
        <v>-0.40890513357142533</v>
      </c>
      <c r="W1885" s="43">
        <v>-0.49218036822105332</v>
      </c>
    </row>
    <row r="1886" spans="1:23" ht="19">
      <c r="A1886" s="88">
        <v>884</v>
      </c>
      <c r="B1886" s="118">
        <v>0.22351306106586333</v>
      </c>
      <c r="C1886" s="118">
        <v>8.786721175962553E-2</v>
      </c>
      <c r="D1886" s="118">
        <v>0.30591537290922255</v>
      </c>
      <c r="E1886" s="118">
        <v>0.18317267350397559</v>
      </c>
      <c r="F1886" s="118">
        <v>0.20632566079235515</v>
      </c>
      <c r="G1886" s="118">
        <v>0.48368035588330982</v>
      </c>
      <c r="H1886" s="118">
        <v>0.31684427779307689</v>
      </c>
      <c r="I1886" s="118">
        <v>1.6380304612531038E-3</v>
      </c>
      <c r="J1886" s="118">
        <v>6.8260762325861091E-2</v>
      </c>
      <c r="K1886" s="51">
        <v>0.51695569072482339</v>
      </c>
      <c r="M1886" s="44">
        <v>884</v>
      </c>
      <c r="N1886" s="118" cm="1">
        <f t="array" ref="N1886:W1886">(TRANSPOSE(MMULT(幕後結果!$AB$37:$AK$46, TRANSPOSE(N885:W885))))</f>
        <v>-0.35503718558058966</v>
      </c>
      <c r="O1886" s="118">
        <v>0.86510156226461954</v>
      </c>
      <c r="P1886" s="118">
        <v>-0.23579192105514601</v>
      </c>
      <c r="Q1886" s="118">
        <v>-0.83018586447951215</v>
      </c>
      <c r="R1886" s="118">
        <v>-1.3154656910471028</v>
      </c>
      <c r="S1886" s="118">
        <v>-3.3036528764994189E-3</v>
      </c>
      <c r="T1886" s="118">
        <v>-0.64820435303624335</v>
      </c>
      <c r="U1886" s="118">
        <v>0.40606603979005912</v>
      </c>
      <c r="V1886" s="118">
        <v>-0.62455768118745003</v>
      </c>
      <c r="W1886" s="43">
        <v>5.4662585322703128E-2</v>
      </c>
    </row>
    <row r="1887" spans="1:23" ht="19">
      <c r="A1887" s="88">
        <v>885</v>
      </c>
      <c r="B1887" s="118">
        <v>0.72743862844303875</v>
      </c>
      <c r="C1887" s="118">
        <v>0.12100592362308471</v>
      </c>
      <c r="D1887" s="118">
        <v>0.64129302895962392</v>
      </c>
      <c r="E1887" s="118">
        <v>0.50920182379362999</v>
      </c>
      <c r="F1887" s="118">
        <v>0.67073130773286116</v>
      </c>
      <c r="G1887" s="118">
        <v>0.82964263147385497</v>
      </c>
      <c r="H1887" s="118">
        <v>0.63715926848223714</v>
      </c>
      <c r="I1887" s="118">
        <v>0.96376202790725318</v>
      </c>
      <c r="J1887" s="118">
        <v>0.18491124958735128</v>
      </c>
      <c r="K1887" s="51">
        <v>0.974455837148406</v>
      </c>
      <c r="M1887" s="44">
        <v>885</v>
      </c>
      <c r="N1887" s="118" cm="1">
        <f t="array" ref="N1887:W1887">(TRANSPOSE(MMULT(幕後結果!$AB$37:$AK$46, TRANSPOSE(N886:W886))))</f>
        <v>-0.14667118676676535</v>
      </c>
      <c r="O1887" s="118">
        <v>-0.77327682364712602</v>
      </c>
      <c r="P1887" s="118">
        <v>0.90739105988819047</v>
      </c>
      <c r="Q1887" s="118">
        <v>-2.4597702405170577E-2</v>
      </c>
      <c r="R1887" s="118">
        <v>-1.3841340991807165</v>
      </c>
      <c r="S1887" s="118">
        <v>0.93271676938240422</v>
      </c>
      <c r="T1887" s="118">
        <v>0.75805959632808528</v>
      </c>
      <c r="U1887" s="118">
        <v>0.83794113460606834</v>
      </c>
      <c r="V1887" s="118">
        <v>0.15610194532122568</v>
      </c>
      <c r="W1887" s="43">
        <v>0.76404169005819278</v>
      </c>
    </row>
    <row r="1888" spans="1:23" ht="19">
      <c r="A1888" s="88">
        <v>886</v>
      </c>
      <c r="B1888" s="118">
        <v>1.1730118231324749E-2</v>
      </c>
      <c r="C1888" s="118">
        <v>0.83881071605929391</v>
      </c>
      <c r="D1888" s="118">
        <v>0.29759737852993062</v>
      </c>
      <c r="E1888" s="118">
        <v>0.97441019264370254</v>
      </c>
      <c r="F1888" s="118">
        <v>0.84240411255579928</v>
      </c>
      <c r="G1888" s="118">
        <v>0.56599173987101081</v>
      </c>
      <c r="H1888" s="118">
        <v>3.0548789054943848E-2</v>
      </c>
      <c r="I1888" s="118">
        <v>0.44934855990002842</v>
      </c>
      <c r="J1888" s="118">
        <v>0.97700357896472179</v>
      </c>
      <c r="K1888" s="51">
        <v>2.3190197735151408E-2</v>
      </c>
      <c r="M1888" s="44">
        <v>886</v>
      </c>
      <c r="N1888" s="118" cm="1">
        <f t="array" ref="N1888:W1888">(TRANSPOSE(MMULT(幕後結果!$AB$37:$AK$46, TRANSPOSE(N887:W887))))</f>
        <v>1.4821550204502314</v>
      </c>
      <c r="O1888" s="118">
        <v>-0.11892362325334392</v>
      </c>
      <c r="P1888" s="118">
        <v>-0.16583224240227051</v>
      </c>
      <c r="Q1888" s="118">
        <v>0.31118318439994092</v>
      </c>
      <c r="R1888" s="118">
        <v>0.47518115881098505</v>
      </c>
      <c r="S1888" s="118">
        <v>-0.92095347232365965</v>
      </c>
      <c r="T1888" s="118">
        <v>2.1431766148863001</v>
      </c>
      <c r="U1888" s="118">
        <v>-1.4366719041580782</v>
      </c>
      <c r="V1888" s="118">
        <v>0.84043589323146417</v>
      </c>
      <c r="W1888" s="43">
        <v>0.60875983654625965</v>
      </c>
    </row>
    <row r="1889" spans="1:23" ht="19">
      <c r="A1889" s="88">
        <v>887</v>
      </c>
      <c r="B1889" s="118">
        <v>0.28661508619742726</v>
      </c>
      <c r="C1889" s="118">
        <v>0.80311710785895918</v>
      </c>
      <c r="D1889" s="118">
        <v>0.70727359882219298</v>
      </c>
      <c r="E1889" s="118">
        <v>0.19329722619329992</v>
      </c>
      <c r="F1889" s="118">
        <v>0.92702040355865689</v>
      </c>
      <c r="G1889" s="118">
        <v>0.7320003769827903</v>
      </c>
      <c r="H1889" s="118">
        <v>0.27298371463685855</v>
      </c>
      <c r="I1889" s="118">
        <v>0.65680290288284793</v>
      </c>
      <c r="J1889" s="118">
        <v>0.29485563238915335</v>
      </c>
      <c r="K1889" s="51">
        <v>0.60080729642123787</v>
      </c>
      <c r="M1889" s="44">
        <v>887</v>
      </c>
      <c r="N1889" s="118" cm="1">
        <f t="array" ref="N1889:W1889">(TRANSPOSE(MMULT(幕後結果!$AB$37:$AK$46, TRANSPOSE(N888:W888))))</f>
        <v>3.1931792556620847E-2</v>
      </c>
      <c r="O1889" s="118">
        <v>-0.75642274384562191</v>
      </c>
      <c r="P1889" s="118">
        <v>-1.8350817553741694</v>
      </c>
      <c r="Q1889" s="118">
        <v>0.44043603764829786</v>
      </c>
      <c r="R1889" s="118">
        <v>-2.3191698364574611</v>
      </c>
      <c r="S1889" s="118">
        <v>-0.6179765276030329</v>
      </c>
      <c r="T1889" s="118">
        <v>-1.8163312109068734</v>
      </c>
      <c r="U1889" s="118">
        <v>-1.7541779928780421</v>
      </c>
      <c r="V1889" s="118">
        <v>-2.213727812976205</v>
      </c>
      <c r="W1889" s="43">
        <v>-1.6858549915065932</v>
      </c>
    </row>
    <row r="1890" spans="1:23" ht="19">
      <c r="A1890" s="88">
        <v>888</v>
      </c>
      <c r="B1890" s="118">
        <v>0.35612475463737003</v>
      </c>
      <c r="C1890" s="118">
        <v>0.33860533939452453</v>
      </c>
      <c r="D1890" s="118">
        <v>0.50208134490770484</v>
      </c>
      <c r="E1890" s="118">
        <v>0.46682629238732343</v>
      </c>
      <c r="F1890" s="118">
        <v>0.47874931319657477</v>
      </c>
      <c r="G1890" s="118">
        <v>0.68251340604254374</v>
      </c>
      <c r="H1890" s="118">
        <v>0.72186855350074985</v>
      </c>
      <c r="I1890" s="118">
        <v>1.9100452703615378E-2</v>
      </c>
      <c r="J1890" s="118">
        <v>0.62144142348390496</v>
      </c>
      <c r="K1890" s="51">
        <v>0.72956108373427098</v>
      </c>
      <c r="M1890" s="44">
        <v>888</v>
      </c>
      <c r="N1890" s="118" cm="1">
        <f t="array" ref="N1890:W1890">(TRANSPOSE(MMULT(幕後結果!$AB$37:$AK$46, TRANSPOSE(N889:W889))))</f>
        <v>2.0647431711101927</v>
      </c>
      <c r="O1890" s="118">
        <v>1.2017295679771285</v>
      </c>
      <c r="P1890" s="118">
        <v>2.5651779115027464</v>
      </c>
      <c r="Q1890" s="118">
        <v>0.60149535702331625</v>
      </c>
      <c r="R1890" s="118">
        <v>1.7570068998593045</v>
      </c>
      <c r="S1890" s="118">
        <v>0.31049871473834684</v>
      </c>
      <c r="T1890" s="118">
        <v>-8.1153098900568321E-2</v>
      </c>
      <c r="U1890" s="118">
        <v>1.1419270319619255</v>
      </c>
      <c r="V1890" s="118">
        <v>4.7625695689506919E-2</v>
      </c>
      <c r="W1890" s="43">
        <v>0.15732833192347481</v>
      </c>
    </row>
    <row r="1891" spans="1:23" ht="19">
      <c r="A1891" s="88">
        <v>889</v>
      </c>
      <c r="B1891" s="118">
        <v>0.51046964920555293</v>
      </c>
      <c r="C1891" s="118">
        <v>0.64088295578690646</v>
      </c>
      <c r="D1891" s="118">
        <v>0.79115591841784427</v>
      </c>
      <c r="E1891" s="118">
        <v>0.77146404055172146</v>
      </c>
      <c r="F1891" s="118">
        <v>2.6944107004042372E-2</v>
      </c>
      <c r="G1891" s="118">
        <v>0.74974444480452673</v>
      </c>
      <c r="H1891" s="118">
        <v>0.97770460754040855</v>
      </c>
      <c r="I1891" s="118">
        <v>0.438268161360162</v>
      </c>
      <c r="J1891" s="118">
        <v>0.89717003420218022</v>
      </c>
      <c r="K1891" s="51">
        <v>0.22601372774185213</v>
      </c>
      <c r="M1891" s="44">
        <v>889</v>
      </c>
      <c r="N1891" s="118" cm="1">
        <f t="array" ref="N1891:W1891">(TRANSPOSE(MMULT(幕後結果!$AB$37:$AK$46, TRANSPOSE(N890:W890))))</f>
        <v>-1.1315345564659627</v>
      </c>
      <c r="O1891" s="118">
        <v>-0.72932187599110565</v>
      </c>
      <c r="P1891" s="118">
        <v>6.1556777577457589E-2</v>
      </c>
      <c r="Q1891" s="118">
        <v>1.828426679406211</v>
      </c>
      <c r="R1891" s="118">
        <v>-0.21220107529102158</v>
      </c>
      <c r="S1891" s="118">
        <v>0.81491973164270526</v>
      </c>
      <c r="T1891" s="118">
        <v>-0.63603468802326901</v>
      </c>
      <c r="U1891" s="118">
        <v>0.11552969590848466</v>
      </c>
      <c r="V1891" s="118">
        <v>-0.21677802663135395</v>
      </c>
      <c r="W1891" s="43">
        <v>0.6635238843838801</v>
      </c>
    </row>
    <row r="1892" spans="1:23" ht="19">
      <c r="A1892" s="88">
        <v>890</v>
      </c>
      <c r="B1892" s="118">
        <v>0.4248143108744975</v>
      </c>
      <c r="C1892" s="118">
        <v>0.10693691381887249</v>
      </c>
      <c r="D1892" s="118">
        <v>0.78103487638889035</v>
      </c>
      <c r="E1892" s="118">
        <v>0.22174223692331729</v>
      </c>
      <c r="F1892" s="118">
        <v>0.156395007312917</v>
      </c>
      <c r="G1892" s="118">
        <v>0.61691139316653176</v>
      </c>
      <c r="H1892" s="118">
        <v>0.86466609140857886</v>
      </c>
      <c r="I1892" s="118">
        <v>9.1901234096444906E-2</v>
      </c>
      <c r="J1892" s="118">
        <v>0.20235769582643881</v>
      </c>
      <c r="K1892" s="51">
        <v>0.44342746582103443</v>
      </c>
      <c r="M1892" s="44">
        <v>890</v>
      </c>
      <c r="N1892" s="118" cm="1">
        <f t="array" ref="N1892:W1892">(TRANSPOSE(MMULT(幕後結果!$AB$37:$AK$46, TRANSPOSE(N891:W891))))</f>
        <v>-0.6091970850385896</v>
      </c>
      <c r="O1892" s="118">
        <v>1.116564308603176</v>
      </c>
      <c r="P1892" s="118">
        <v>-1.2184092547451149</v>
      </c>
      <c r="Q1892" s="118">
        <v>0.57852786178013049</v>
      </c>
      <c r="R1892" s="118">
        <v>-1.7349310571975929</v>
      </c>
      <c r="S1892" s="118">
        <v>1.1917173185662489E-2</v>
      </c>
      <c r="T1892" s="118">
        <v>0.69157617987299802</v>
      </c>
      <c r="U1892" s="118">
        <v>0.1426948711211774</v>
      </c>
      <c r="V1892" s="118">
        <v>-0.63625786851934762</v>
      </c>
      <c r="W1892" s="43">
        <v>-0.20918670010081164</v>
      </c>
    </row>
    <row r="1893" spans="1:23" ht="19">
      <c r="A1893" s="88">
        <v>891</v>
      </c>
      <c r="B1893" s="118">
        <v>0.30113107161767738</v>
      </c>
      <c r="C1893" s="118">
        <v>0.52176742477122007</v>
      </c>
      <c r="D1893" s="118">
        <v>0.58598701319662672</v>
      </c>
      <c r="E1893" s="118">
        <v>0.19919428949147422</v>
      </c>
      <c r="F1893" s="118">
        <v>0.58579226116374339</v>
      </c>
      <c r="G1893" s="118">
        <v>0.91456024995331209</v>
      </c>
      <c r="H1893" s="118">
        <v>0.40997070450276407</v>
      </c>
      <c r="I1893" s="118">
        <v>0.40348898419127477</v>
      </c>
      <c r="J1893" s="118">
        <v>0.34682773361449826</v>
      </c>
      <c r="K1893" s="51">
        <v>0.10938516975712975</v>
      </c>
      <c r="M1893" s="44">
        <v>891</v>
      </c>
      <c r="N1893" s="118" cm="1">
        <f t="array" ref="N1893:W1893">(TRANSPOSE(MMULT(幕後結果!$AB$37:$AK$46, TRANSPOSE(N892:W892))))</f>
        <v>0.4126332747501269</v>
      </c>
      <c r="O1893" s="118">
        <v>7.8007868882079529E-2</v>
      </c>
      <c r="P1893" s="118">
        <v>0.76758001654923802</v>
      </c>
      <c r="Q1893" s="118">
        <v>1.8300065663277363</v>
      </c>
      <c r="R1893" s="118">
        <v>-1.4259442188140898</v>
      </c>
      <c r="S1893" s="118">
        <v>1.0317502348151948</v>
      </c>
      <c r="T1893" s="118">
        <v>1.9715612511700618</v>
      </c>
      <c r="U1893" s="118">
        <v>0.5371899361737259</v>
      </c>
      <c r="V1893" s="118">
        <v>1.7238777197652706</v>
      </c>
      <c r="W1893" s="43">
        <v>1.9842631704765628</v>
      </c>
    </row>
    <row r="1894" spans="1:23" ht="19">
      <c r="A1894" s="88">
        <v>892</v>
      </c>
      <c r="B1894" s="118">
        <v>0.12329169800834583</v>
      </c>
      <c r="C1894" s="118">
        <v>0.90178524464982868</v>
      </c>
      <c r="D1894" s="118">
        <v>0.34121616002635524</v>
      </c>
      <c r="E1894" s="118">
        <v>8.0864601010230075E-2</v>
      </c>
      <c r="F1894" s="118">
        <v>0.30547757263515507</v>
      </c>
      <c r="G1894" s="118">
        <v>0.2943131630399991</v>
      </c>
      <c r="H1894" s="118">
        <v>0.48508967427347782</v>
      </c>
      <c r="I1894" s="118">
        <v>0.78694757745772215</v>
      </c>
      <c r="J1894" s="118">
        <v>0.6504542140802545</v>
      </c>
      <c r="K1894" s="51">
        <v>0.20096344452346004</v>
      </c>
      <c r="M1894" s="44">
        <v>892</v>
      </c>
      <c r="N1894" s="118" cm="1">
        <f t="array" ref="N1894:W1894">(TRANSPOSE(MMULT(幕後結果!$AB$37:$AK$46, TRANSPOSE(N893:W893))))</f>
        <v>-1.2384732800264144</v>
      </c>
      <c r="O1894" s="118">
        <v>0.88776855783575326</v>
      </c>
      <c r="P1894" s="118">
        <v>2.244484377140092</v>
      </c>
      <c r="Q1894" s="118">
        <v>-0.99911772807773225</v>
      </c>
      <c r="R1894" s="118">
        <v>1.9234726193079987</v>
      </c>
      <c r="S1894" s="118">
        <v>-4.2640953950737415E-2</v>
      </c>
      <c r="T1894" s="118">
        <v>-0.6992267759257329</v>
      </c>
      <c r="U1894" s="118">
        <v>0.6999155204813402</v>
      </c>
      <c r="V1894" s="118">
        <v>0.88572473945665808</v>
      </c>
      <c r="W1894" s="43">
        <v>0.39089745670290388</v>
      </c>
    </row>
    <row r="1895" spans="1:23" ht="19">
      <c r="A1895" s="88">
        <v>893</v>
      </c>
      <c r="B1895" s="118">
        <v>0.22899585537055644</v>
      </c>
      <c r="C1895" s="118">
        <v>0.55249791976305951</v>
      </c>
      <c r="D1895" s="118">
        <v>0.9634104974404516</v>
      </c>
      <c r="E1895" s="118">
        <v>0.31579714581082086</v>
      </c>
      <c r="F1895" s="118">
        <v>0.89608758401299671</v>
      </c>
      <c r="G1895" s="118">
        <v>0.67411928234839902</v>
      </c>
      <c r="H1895" s="118">
        <v>2.2909508315991367E-2</v>
      </c>
      <c r="I1895" s="118">
        <v>0.59764181449361109</v>
      </c>
      <c r="J1895" s="118">
        <v>0.1496672557825578</v>
      </c>
      <c r="K1895" s="51">
        <v>0.69949365443699274</v>
      </c>
      <c r="M1895" s="44">
        <v>893</v>
      </c>
      <c r="N1895" s="118" cm="1">
        <f t="array" ref="N1895:W1895">(TRANSPOSE(MMULT(幕後結果!$AB$37:$AK$46, TRANSPOSE(N894:W894))))</f>
        <v>0.50985755342610994</v>
      </c>
      <c r="O1895" s="118">
        <v>-1.3544371894101841</v>
      </c>
      <c r="P1895" s="118">
        <v>2.1733081129217848</v>
      </c>
      <c r="Q1895" s="118">
        <v>-0.71493277716983239</v>
      </c>
      <c r="R1895" s="118">
        <v>0.83673028517767434</v>
      </c>
      <c r="S1895" s="118">
        <v>-0.37563015170947678</v>
      </c>
      <c r="T1895" s="118">
        <v>-1.2285491710128364</v>
      </c>
      <c r="U1895" s="118">
        <v>-6.2093039018045582E-2</v>
      </c>
      <c r="V1895" s="118">
        <v>-0.50332556602383427</v>
      </c>
      <c r="W1895" s="43">
        <v>-0.32218415226674602</v>
      </c>
    </row>
    <row r="1896" spans="1:23" ht="19">
      <c r="A1896" s="88">
        <v>894</v>
      </c>
      <c r="B1896" s="118">
        <v>0.53483256126373457</v>
      </c>
      <c r="C1896" s="118">
        <v>0.4115918135672314</v>
      </c>
      <c r="D1896" s="118">
        <v>0.34819107707495367</v>
      </c>
      <c r="E1896" s="118">
        <v>0.6314295760274018</v>
      </c>
      <c r="F1896" s="118">
        <v>0.4093092798476341</v>
      </c>
      <c r="G1896" s="118">
        <v>0.99117968478479468</v>
      </c>
      <c r="H1896" s="118">
        <v>0.50888232142008016</v>
      </c>
      <c r="I1896" s="118">
        <v>9.7140251918121923E-2</v>
      </c>
      <c r="J1896" s="118">
        <v>0.35940742922728641</v>
      </c>
      <c r="K1896" s="51">
        <v>0.26857163214560331</v>
      </c>
      <c r="M1896" s="44">
        <v>894</v>
      </c>
      <c r="N1896" s="118" cm="1">
        <f t="array" ref="N1896:W1896">(TRANSPOSE(MMULT(幕後結果!$AB$37:$AK$46, TRANSPOSE(N895:W895))))</f>
        <v>0.45730947421059626</v>
      </c>
      <c r="O1896" s="118">
        <v>-0.14342052328407873</v>
      </c>
      <c r="P1896" s="118">
        <v>0.17607070575234729</v>
      </c>
      <c r="Q1896" s="118">
        <v>0.38360368670197692</v>
      </c>
      <c r="R1896" s="118">
        <v>0.35354860934071974</v>
      </c>
      <c r="S1896" s="118">
        <v>-1.4314842136311381</v>
      </c>
      <c r="T1896" s="118">
        <v>-0.47811273095560869</v>
      </c>
      <c r="U1896" s="118">
        <v>-0.540640766692011</v>
      </c>
      <c r="V1896" s="118">
        <v>1.5228571657282259</v>
      </c>
      <c r="W1896" s="43">
        <v>-0.38719386872919093</v>
      </c>
    </row>
    <row r="1897" spans="1:23" ht="19">
      <c r="A1897" s="88">
        <v>895</v>
      </c>
      <c r="B1897" s="118">
        <v>0.22988405064912776</v>
      </c>
      <c r="C1897" s="118">
        <v>0.36600708268706605</v>
      </c>
      <c r="D1897" s="118">
        <v>0.59739638301378117</v>
      </c>
      <c r="E1897" s="118">
        <v>0.52547864512141018</v>
      </c>
      <c r="F1897" s="118">
        <v>0.1459233812425913</v>
      </c>
      <c r="G1897" s="118">
        <v>0.89133573343646644</v>
      </c>
      <c r="H1897" s="118">
        <v>0.82063184216334162</v>
      </c>
      <c r="I1897" s="118">
        <v>0.78123161805486219</v>
      </c>
      <c r="J1897" s="118">
        <v>0.26016501906660139</v>
      </c>
      <c r="K1897" s="51">
        <v>0.61083964814823188</v>
      </c>
      <c r="M1897" s="44">
        <v>895</v>
      </c>
      <c r="N1897" s="118" cm="1">
        <f t="array" ref="N1897:W1897">(TRANSPOSE(MMULT(幕後結果!$AB$37:$AK$46, TRANSPOSE(N896:W896))))</f>
        <v>-0.11032467759179664</v>
      </c>
      <c r="O1897" s="118">
        <v>-1.4519078687626392</v>
      </c>
      <c r="P1897" s="118">
        <v>0.1349178400439498</v>
      </c>
      <c r="Q1897" s="118">
        <v>0.6861618983322616</v>
      </c>
      <c r="R1897" s="118">
        <v>1.6896309275595627</v>
      </c>
      <c r="S1897" s="118">
        <v>0.34445794437797855</v>
      </c>
      <c r="T1897" s="118">
        <v>5.5251233277255549E-2</v>
      </c>
      <c r="U1897" s="118">
        <v>0.63229249430797863</v>
      </c>
      <c r="V1897" s="118">
        <v>4.3182325781457531E-2</v>
      </c>
      <c r="W1897" s="43">
        <v>0.89586646833722594</v>
      </c>
    </row>
    <row r="1898" spans="1:23" ht="19">
      <c r="A1898" s="88">
        <v>896</v>
      </c>
      <c r="B1898" s="118">
        <v>0.3186880483844432</v>
      </c>
      <c r="C1898" s="118">
        <v>0.4283504591260332</v>
      </c>
      <c r="D1898" s="118">
        <v>0.53954664599008262</v>
      </c>
      <c r="E1898" s="118">
        <v>0.83494762244353171</v>
      </c>
      <c r="F1898" s="118">
        <v>0.38305799584763878</v>
      </c>
      <c r="G1898" s="118">
        <v>0.31700658881799337</v>
      </c>
      <c r="H1898" s="118">
        <v>4.8505524214232265E-2</v>
      </c>
      <c r="I1898" s="118">
        <v>3.1453833124829522E-2</v>
      </c>
      <c r="J1898" s="118">
        <v>0.34311593086117176</v>
      </c>
      <c r="K1898" s="51">
        <v>0.42830229841949552</v>
      </c>
      <c r="M1898" s="44">
        <v>896</v>
      </c>
      <c r="N1898" s="118" cm="1">
        <f t="array" ref="N1898:W1898">(TRANSPOSE(MMULT(幕後結果!$AB$37:$AK$46, TRANSPOSE(N897:W897))))</f>
        <v>-2.0122783894930207</v>
      </c>
      <c r="O1898" s="118">
        <v>0.39036773277093828</v>
      </c>
      <c r="P1898" s="118">
        <v>3.4988043179715933E-2</v>
      </c>
      <c r="Q1898" s="118">
        <v>0.76805917355850406</v>
      </c>
      <c r="R1898" s="118">
        <v>0.71002900755565712</v>
      </c>
      <c r="S1898" s="118">
        <v>0.97739967802315175</v>
      </c>
      <c r="T1898" s="118">
        <v>0.84520187698606053</v>
      </c>
      <c r="U1898" s="118">
        <v>0.20478731488122393</v>
      </c>
      <c r="V1898" s="118">
        <v>0.1738742467670597</v>
      </c>
      <c r="W1898" s="43">
        <v>-0.46710774558281432</v>
      </c>
    </row>
    <row r="1899" spans="1:23" ht="19">
      <c r="A1899" s="88">
        <v>897</v>
      </c>
      <c r="B1899" s="118">
        <v>0.84213560792603248</v>
      </c>
      <c r="C1899" s="118">
        <v>0.39705276182336369</v>
      </c>
      <c r="D1899" s="118">
        <v>0.76828935444086466</v>
      </c>
      <c r="E1899" s="118">
        <v>0.71801665780929169</v>
      </c>
      <c r="F1899" s="118">
        <v>0.76174084159509414</v>
      </c>
      <c r="G1899" s="118">
        <v>0.9318906971162555</v>
      </c>
      <c r="H1899" s="118">
        <v>0.73134299385894819</v>
      </c>
      <c r="I1899" s="118">
        <v>0.52796131976874716</v>
      </c>
      <c r="J1899" s="118">
        <v>0.26446644804912367</v>
      </c>
      <c r="K1899" s="51">
        <v>0.53893413616437291</v>
      </c>
      <c r="M1899" s="44">
        <v>897</v>
      </c>
      <c r="N1899" s="118" cm="1">
        <f t="array" ref="N1899:W1899">(TRANSPOSE(MMULT(幕後結果!$AB$37:$AK$46, TRANSPOSE(N898:W898))))</f>
        <v>-0.771802130554052</v>
      </c>
      <c r="O1899" s="118">
        <v>0.49627584378536371</v>
      </c>
      <c r="P1899" s="118">
        <v>-0.60582279746717971</v>
      </c>
      <c r="Q1899" s="118">
        <v>0.18124426999860177</v>
      </c>
      <c r="R1899" s="118">
        <v>0.76950256798582528</v>
      </c>
      <c r="S1899" s="118">
        <v>0.85069182776782659</v>
      </c>
      <c r="T1899" s="118">
        <v>1.5924819014894542</v>
      </c>
      <c r="U1899" s="118">
        <v>1.4235842862850294</v>
      </c>
      <c r="V1899" s="118">
        <v>1.0624537581019666</v>
      </c>
      <c r="W1899" s="43">
        <v>-0.70737795360313949</v>
      </c>
    </row>
    <row r="1900" spans="1:23" ht="19">
      <c r="A1900" s="88">
        <v>898</v>
      </c>
      <c r="B1900" s="118">
        <v>0.32726582613024857</v>
      </c>
      <c r="C1900" s="118">
        <v>0.95294870233347218</v>
      </c>
      <c r="D1900" s="118">
        <v>0.57480370704826544</v>
      </c>
      <c r="E1900" s="118">
        <v>0.16896755162708899</v>
      </c>
      <c r="F1900" s="118">
        <v>0.59741377454145295</v>
      </c>
      <c r="G1900" s="118">
        <v>0.73900199745439155</v>
      </c>
      <c r="H1900" s="118">
        <v>0.97177477375110266</v>
      </c>
      <c r="I1900" s="118">
        <v>0.96048014988526598</v>
      </c>
      <c r="J1900" s="118">
        <v>0.87936191047602841</v>
      </c>
      <c r="K1900" s="51">
        <v>0.86696035575839803</v>
      </c>
      <c r="M1900" s="44">
        <v>898</v>
      </c>
      <c r="N1900" s="118" cm="1">
        <f t="array" ref="N1900:W1900">(TRANSPOSE(MMULT(幕後結果!$AB$37:$AK$46, TRANSPOSE(N899:W899))))</f>
        <v>2.3981366445215215</v>
      </c>
      <c r="O1900" s="118">
        <v>-1.5984326539078328</v>
      </c>
      <c r="P1900" s="118">
        <v>-0.5362783795745244</v>
      </c>
      <c r="Q1900" s="118">
        <v>0.18492467905214741</v>
      </c>
      <c r="R1900" s="118">
        <v>0.19748753560888072</v>
      </c>
      <c r="S1900" s="118">
        <v>2.5523393296916497E-2</v>
      </c>
      <c r="T1900" s="118">
        <v>-0.71428099759164887</v>
      </c>
      <c r="U1900" s="118">
        <v>-2.0230233156649371</v>
      </c>
      <c r="V1900" s="118">
        <v>-0.54861733337304264</v>
      </c>
      <c r="W1900" s="43">
        <v>1.0247564473459596</v>
      </c>
    </row>
    <row r="1901" spans="1:23" ht="19">
      <c r="A1901" s="88">
        <v>899</v>
      </c>
      <c r="B1901" s="118">
        <v>5.9409761496781899E-2</v>
      </c>
      <c r="C1901" s="118">
        <v>0.76824964237991833</v>
      </c>
      <c r="D1901" s="118">
        <v>0.99982789521223281</v>
      </c>
      <c r="E1901" s="118">
        <v>0.47974750954241174</v>
      </c>
      <c r="F1901" s="118">
        <v>0.82815200183799265</v>
      </c>
      <c r="G1901" s="118">
        <v>0.57114389760659079</v>
      </c>
      <c r="H1901" s="118">
        <v>0.46092060450825834</v>
      </c>
      <c r="I1901" s="118">
        <v>0.36954429430971958</v>
      </c>
      <c r="J1901" s="118">
        <v>0.95210583876054766</v>
      </c>
      <c r="K1901" s="51">
        <v>0.31833945147227816</v>
      </c>
      <c r="M1901" s="44">
        <v>899</v>
      </c>
      <c r="N1901" s="118" cm="1">
        <f t="array" ref="N1901:W1901">(TRANSPOSE(MMULT(幕後結果!$AB$37:$AK$46, TRANSPOSE(N900:W900))))</f>
        <v>-0.56373772375505504</v>
      </c>
      <c r="O1901" s="118">
        <v>3.6925655129471498E-2</v>
      </c>
      <c r="P1901" s="118">
        <v>1.2651378666815702</v>
      </c>
      <c r="Q1901" s="118">
        <v>0.71350869945704765</v>
      </c>
      <c r="R1901" s="118">
        <v>-6.6110006908122299E-2</v>
      </c>
      <c r="S1901" s="118">
        <v>0.88919178588947079</v>
      </c>
      <c r="T1901" s="118">
        <v>-1.417536069888919</v>
      </c>
      <c r="U1901" s="118">
        <v>0.61823773955527717</v>
      </c>
      <c r="V1901" s="118">
        <v>-1.6974796853841723</v>
      </c>
      <c r="W1901" s="43">
        <v>-1.2345189368037037</v>
      </c>
    </row>
    <row r="1902" spans="1:23" ht="19">
      <c r="A1902" s="88">
        <v>900</v>
      </c>
      <c r="B1902" s="118">
        <v>6.3570597352065938E-2</v>
      </c>
      <c r="C1902" s="118">
        <v>0.68528262593341216</v>
      </c>
      <c r="D1902" s="118">
        <v>0.91014439737040465</v>
      </c>
      <c r="E1902" s="118">
        <v>0.23124759586431254</v>
      </c>
      <c r="F1902" s="118">
        <v>0.99612922388636282</v>
      </c>
      <c r="G1902" s="118">
        <v>0.14694018662163311</v>
      </c>
      <c r="H1902" s="118">
        <v>4.9113830025947935E-2</v>
      </c>
      <c r="I1902" s="118">
        <v>0.33628195833602459</v>
      </c>
      <c r="J1902" s="118">
        <v>2.8414816334936255E-3</v>
      </c>
      <c r="K1902" s="51">
        <v>0.6950242983417847</v>
      </c>
      <c r="M1902" s="44">
        <v>900</v>
      </c>
      <c r="N1902" s="118" cm="1">
        <f t="array" ref="N1902:W1902">(TRANSPOSE(MMULT(幕後結果!$AB$37:$AK$46, TRANSPOSE(N901:W901))))</f>
        <v>1.9620307786664983</v>
      </c>
      <c r="O1902" s="118">
        <v>-1.8797659466446972</v>
      </c>
      <c r="P1902" s="118">
        <v>1.4313045269189124</v>
      </c>
      <c r="Q1902" s="118">
        <v>-0.6158230229944065</v>
      </c>
      <c r="R1902" s="118">
        <v>2.3476161647400349</v>
      </c>
      <c r="S1902" s="118">
        <v>-0.47049258776823016</v>
      </c>
      <c r="T1902" s="118">
        <v>7.7819264448051151E-2</v>
      </c>
      <c r="U1902" s="118">
        <v>-1.0756149919908569</v>
      </c>
      <c r="V1902" s="118">
        <v>-6.6528970855936564E-2</v>
      </c>
      <c r="W1902" s="43">
        <v>0.38938949563711844</v>
      </c>
    </row>
    <row r="1903" spans="1:23" ht="19">
      <c r="A1903" s="88">
        <v>901</v>
      </c>
      <c r="B1903" s="118">
        <v>0.53766685270411529</v>
      </c>
      <c r="C1903" s="118">
        <v>0.92750300670604791</v>
      </c>
      <c r="D1903" s="118">
        <v>0.56213793848606675</v>
      </c>
      <c r="E1903" s="118">
        <v>0.83318573731859047</v>
      </c>
      <c r="F1903" s="118">
        <v>0.6805106947156836</v>
      </c>
      <c r="G1903" s="118">
        <v>0.19454907279749811</v>
      </c>
      <c r="H1903" s="118">
        <v>9.5996024669641855E-2</v>
      </c>
      <c r="I1903" s="118">
        <v>0.69333048160201516</v>
      </c>
      <c r="J1903" s="118">
        <v>0.14802643313714037</v>
      </c>
      <c r="K1903" s="51">
        <v>0.48314490179239922</v>
      </c>
      <c r="M1903" s="44">
        <v>901</v>
      </c>
      <c r="N1903" s="118" cm="1">
        <f t="array" ref="N1903:W1903">(TRANSPOSE(MMULT(幕後結果!$AB$37:$AK$46, TRANSPOSE(N902:W902))))</f>
        <v>1.4388184367042165</v>
      </c>
      <c r="O1903" s="118">
        <v>0.7945358991877951</v>
      </c>
      <c r="P1903" s="118">
        <v>0.63862470450866882</v>
      </c>
      <c r="Q1903" s="118">
        <v>-5.8541133550103097E-2</v>
      </c>
      <c r="R1903" s="118">
        <v>8.6884894803283375E-2</v>
      </c>
      <c r="S1903" s="118">
        <v>6.6303731956086326E-2</v>
      </c>
      <c r="T1903" s="118">
        <v>-0.93375950868716517</v>
      </c>
      <c r="U1903" s="118">
        <v>-0.6583940155663025</v>
      </c>
      <c r="V1903" s="118">
        <v>-0.22374752351189239</v>
      </c>
      <c r="W1903" s="43">
        <v>-0.57343629071213342</v>
      </c>
    </row>
    <row r="1904" spans="1:23" ht="19">
      <c r="A1904" s="88">
        <v>902</v>
      </c>
      <c r="B1904" s="118">
        <v>0.15317071486664346</v>
      </c>
      <c r="C1904" s="118">
        <v>0.11996990463410873</v>
      </c>
      <c r="D1904" s="118">
        <v>0.85906109866164759</v>
      </c>
      <c r="E1904" s="118">
        <v>0.18975561213565539</v>
      </c>
      <c r="F1904" s="118">
        <v>2.2447178871365825E-2</v>
      </c>
      <c r="G1904" s="118">
        <v>0.17850789324817584</v>
      </c>
      <c r="H1904" s="118">
        <v>0.60656939003538657</v>
      </c>
      <c r="I1904" s="118">
        <v>0.89968477553506965</v>
      </c>
      <c r="J1904" s="118">
        <v>0.65495137211673748</v>
      </c>
      <c r="K1904" s="51">
        <v>0.63633447392556186</v>
      </c>
      <c r="M1904" s="44">
        <v>902</v>
      </c>
      <c r="N1904" s="118" cm="1">
        <f t="array" ref="N1904:W1904">(TRANSPOSE(MMULT(幕後結果!$AB$37:$AK$46, TRANSPOSE(N903:W903))))</f>
        <v>-0.51681282700323516</v>
      </c>
      <c r="O1904" s="118">
        <v>0.50166635191171793</v>
      </c>
      <c r="P1904" s="118">
        <v>-0.51036373352022701</v>
      </c>
      <c r="Q1904" s="118">
        <v>-0.51804005834705036</v>
      </c>
      <c r="R1904" s="118">
        <v>1.7428371461909666</v>
      </c>
      <c r="S1904" s="118">
        <v>-1.1416640011635357</v>
      </c>
      <c r="T1904" s="118">
        <v>0.5284976220688854</v>
      </c>
      <c r="U1904" s="118">
        <v>1.2035929428796706</v>
      </c>
      <c r="V1904" s="118">
        <v>0.42481600235735445</v>
      </c>
      <c r="W1904" s="43">
        <v>-0.17521414530287477</v>
      </c>
    </row>
    <row r="1905" spans="1:23" ht="19">
      <c r="A1905" s="88">
        <v>903</v>
      </c>
      <c r="B1905" s="118">
        <v>0.43936897027372823</v>
      </c>
      <c r="C1905" s="118">
        <v>0.20224063044649609</v>
      </c>
      <c r="D1905" s="118">
        <v>0.39603872410403484</v>
      </c>
      <c r="E1905" s="118">
        <v>0.74924612647941546</v>
      </c>
      <c r="F1905" s="118">
        <v>0.37348869480503155</v>
      </c>
      <c r="G1905" s="118">
        <v>0.43017268121523045</v>
      </c>
      <c r="H1905" s="118">
        <v>0.51275095090936595</v>
      </c>
      <c r="I1905" s="118">
        <v>0.92722986929387408</v>
      </c>
      <c r="J1905" s="118">
        <v>0.92217894965153602</v>
      </c>
      <c r="K1905" s="51">
        <v>0.24217353122267071</v>
      </c>
      <c r="M1905" s="44">
        <v>903</v>
      </c>
      <c r="N1905" s="118" cm="1">
        <f t="array" ref="N1905:W1905">(TRANSPOSE(MMULT(幕後結果!$AB$37:$AK$46, TRANSPOSE(N904:W904))))</f>
        <v>0.86803748734861796</v>
      </c>
      <c r="O1905" s="118">
        <v>1.2742729165487423</v>
      </c>
      <c r="P1905" s="118">
        <v>1.2240711700953812</v>
      </c>
      <c r="Q1905" s="118">
        <v>1.6542130049763342</v>
      </c>
      <c r="R1905" s="118">
        <v>-0.53314555204601821</v>
      </c>
      <c r="S1905" s="118">
        <v>0.16689234332816871</v>
      </c>
      <c r="T1905" s="118">
        <v>0.79656643997240217</v>
      </c>
      <c r="U1905" s="118">
        <v>1.1114107050362267</v>
      </c>
      <c r="V1905" s="118">
        <v>-0.14595779661805375</v>
      </c>
      <c r="W1905" s="43">
        <v>-0.33081574186022322</v>
      </c>
    </row>
    <row r="1906" spans="1:23" ht="19">
      <c r="A1906" s="88">
        <v>904</v>
      </c>
      <c r="B1906" s="118">
        <v>0.35762291594000017</v>
      </c>
      <c r="C1906" s="118">
        <v>0.2530268257653252</v>
      </c>
      <c r="D1906" s="118">
        <v>0.73119143664988484</v>
      </c>
      <c r="E1906" s="118">
        <v>0.66342225523557108</v>
      </c>
      <c r="F1906" s="118">
        <v>0.71128717147757947</v>
      </c>
      <c r="G1906" s="118">
        <v>5.4331293931846325E-3</v>
      </c>
      <c r="H1906" s="118">
        <v>0.61371263819381205</v>
      </c>
      <c r="I1906" s="118">
        <v>0.97139271737280453</v>
      </c>
      <c r="J1906" s="118">
        <v>0.35411065099102923</v>
      </c>
      <c r="K1906" s="51">
        <v>0.30928575072929498</v>
      </c>
      <c r="M1906" s="44">
        <v>904</v>
      </c>
      <c r="N1906" s="118" cm="1">
        <f t="array" ref="N1906:W1906">(TRANSPOSE(MMULT(幕後結果!$AB$37:$AK$46, TRANSPOSE(N905:W905))))</f>
        <v>0.58278633061385976</v>
      </c>
      <c r="O1906" s="118">
        <v>1.602943982787324</v>
      </c>
      <c r="P1906" s="118">
        <v>1.4657643537258642</v>
      </c>
      <c r="Q1906" s="118">
        <v>0.88077117384757164</v>
      </c>
      <c r="R1906" s="118">
        <v>-1.2068044334766272</v>
      </c>
      <c r="S1906" s="118">
        <v>-1.0648378403852155</v>
      </c>
      <c r="T1906" s="118">
        <v>0.42137512320091874</v>
      </c>
      <c r="U1906" s="118">
        <v>-1.06706893216631</v>
      </c>
      <c r="V1906" s="118">
        <v>-0.61137335613765498</v>
      </c>
      <c r="W1906" s="43">
        <v>-0.23716273179986447</v>
      </c>
    </row>
    <row r="1907" spans="1:23" ht="19">
      <c r="A1907" s="88">
        <v>905</v>
      </c>
      <c r="B1907" s="118">
        <v>0.20527607608835052</v>
      </c>
      <c r="C1907" s="118">
        <v>0.40344723657625914</v>
      </c>
      <c r="D1907" s="118">
        <v>0.67785070805757353</v>
      </c>
      <c r="E1907" s="118">
        <v>4.0963336470393852E-2</v>
      </c>
      <c r="F1907" s="118">
        <v>2.3542827181730619E-3</v>
      </c>
      <c r="G1907" s="118">
        <v>0.51246237202841827</v>
      </c>
      <c r="H1907" s="118">
        <v>0.62922435736455706</v>
      </c>
      <c r="I1907" s="118">
        <v>0.61240891202514258</v>
      </c>
      <c r="J1907" s="118">
        <v>0.16870439246890157</v>
      </c>
      <c r="K1907" s="51">
        <v>0.81352716322860208</v>
      </c>
      <c r="M1907" s="44">
        <v>905</v>
      </c>
      <c r="N1907" s="118" cm="1">
        <f t="array" ref="N1907:W1907">(TRANSPOSE(MMULT(幕後結果!$AB$37:$AK$46, TRANSPOSE(N906:W906))))</f>
        <v>1.2077758169181119</v>
      </c>
      <c r="O1907" s="118">
        <v>0.20554009441942062</v>
      </c>
      <c r="P1907" s="118">
        <v>1.7501363619150401</v>
      </c>
      <c r="Q1907" s="118">
        <v>0.22787586513631092</v>
      </c>
      <c r="R1907" s="118">
        <v>-0.31174272722690033</v>
      </c>
      <c r="S1907" s="118">
        <v>-0.39467786024860702</v>
      </c>
      <c r="T1907" s="118">
        <v>0.65270007406127573</v>
      </c>
      <c r="U1907" s="118">
        <v>0.31482845517964575</v>
      </c>
      <c r="V1907" s="118">
        <v>2.3181873612515793</v>
      </c>
      <c r="W1907" s="43">
        <v>1.5826126036670516</v>
      </c>
    </row>
    <row r="1908" spans="1:23" ht="19">
      <c r="A1908" s="88">
        <v>906</v>
      </c>
      <c r="B1908" s="118">
        <v>0.12409606502820214</v>
      </c>
      <c r="C1908" s="118">
        <v>0.49747336071905157</v>
      </c>
      <c r="D1908" s="118">
        <v>0.13914624717853941</v>
      </c>
      <c r="E1908" s="118">
        <v>0.65743648005337207</v>
      </c>
      <c r="F1908" s="118">
        <v>3.5834019530611716E-2</v>
      </c>
      <c r="G1908" s="118">
        <v>0.85059947257608703</v>
      </c>
      <c r="H1908" s="118">
        <v>0.89329175013003836</v>
      </c>
      <c r="I1908" s="118">
        <v>0.85905561033275868</v>
      </c>
      <c r="J1908" s="118">
        <v>0.91466725969045659</v>
      </c>
      <c r="K1908" s="51">
        <v>0.7584705006143444</v>
      </c>
      <c r="M1908" s="44">
        <v>906</v>
      </c>
      <c r="N1908" s="118" cm="1">
        <f t="array" ref="N1908:W1908">(TRANSPOSE(MMULT(幕後結果!$AB$37:$AK$46, TRANSPOSE(N907:W907))))</f>
        <v>0.58653769608062367</v>
      </c>
      <c r="O1908" s="118">
        <v>-0.21853704660687967</v>
      </c>
      <c r="P1908" s="118">
        <v>0.12040372258449403</v>
      </c>
      <c r="Q1908" s="118">
        <v>0.84838938508139394</v>
      </c>
      <c r="R1908" s="118">
        <v>0.86797848090336416</v>
      </c>
      <c r="S1908" s="118">
        <v>1.3573353744391388</v>
      </c>
      <c r="T1908" s="118">
        <v>0.96857710089337035</v>
      </c>
      <c r="U1908" s="118">
        <v>0.85482825187616873</v>
      </c>
      <c r="V1908" s="118">
        <v>0.64450503123962788</v>
      </c>
      <c r="W1908" s="43">
        <v>1.7187827156082183</v>
      </c>
    </row>
    <row r="1909" spans="1:23" ht="19">
      <c r="A1909" s="88">
        <v>907</v>
      </c>
      <c r="B1909" s="118">
        <v>8.0412163532619596E-2</v>
      </c>
      <c r="C1909" s="118">
        <v>0.99892471887896139</v>
      </c>
      <c r="D1909" s="118">
        <v>0.58469717830730406</v>
      </c>
      <c r="E1909" s="118">
        <v>0.90821666018201919</v>
      </c>
      <c r="F1909" s="118">
        <v>0.34577497256321621</v>
      </c>
      <c r="G1909" s="118">
        <v>0.95768688307106498</v>
      </c>
      <c r="H1909" s="118">
        <v>0.49182873229966972</v>
      </c>
      <c r="I1909" s="118">
        <v>0.90470532568123052</v>
      </c>
      <c r="J1909" s="118">
        <v>0.46156265264961016</v>
      </c>
      <c r="K1909" s="51">
        <v>0.45114360718098334</v>
      </c>
      <c r="M1909" s="44">
        <v>907</v>
      </c>
      <c r="N1909" s="118" cm="1">
        <f t="array" ref="N1909:W1909">(TRANSPOSE(MMULT(幕後結果!$AB$37:$AK$46, TRANSPOSE(N908:W908))))</f>
        <v>-0.73646517213233786</v>
      </c>
      <c r="O1909" s="118">
        <v>-1.1272320796906847</v>
      </c>
      <c r="P1909" s="118">
        <v>-1.183145671398167</v>
      </c>
      <c r="Q1909" s="118">
        <v>1.0292311847985154</v>
      </c>
      <c r="R1909" s="118">
        <v>0.67861822898019653</v>
      </c>
      <c r="S1909" s="118">
        <v>-1.9250238874880246</v>
      </c>
      <c r="T1909" s="118">
        <v>-0.1441631416153174</v>
      </c>
      <c r="U1909" s="118">
        <v>-0.47895144064483997</v>
      </c>
      <c r="V1909" s="118">
        <v>-0.35229451926240091</v>
      </c>
      <c r="W1909" s="43">
        <v>-1.0822756223909302</v>
      </c>
    </row>
    <row r="1910" spans="1:23" ht="19">
      <c r="A1910" s="88">
        <v>908</v>
      </c>
      <c r="B1910" s="118">
        <v>0.69556165502550082</v>
      </c>
      <c r="C1910" s="118">
        <v>0.26956818224805823</v>
      </c>
      <c r="D1910" s="118">
        <v>0.14805095963666126</v>
      </c>
      <c r="E1910" s="118">
        <v>0.66723350909431489</v>
      </c>
      <c r="F1910" s="118">
        <v>0.45627894368224964</v>
      </c>
      <c r="G1910" s="118">
        <v>0.95964288482292415</v>
      </c>
      <c r="H1910" s="118">
        <v>0.3118932275774382</v>
      </c>
      <c r="I1910" s="118">
        <v>0.82495337085730847</v>
      </c>
      <c r="J1910" s="118">
        <v>0.15133370153868753</v>
      </c>
      <c r="K1910" s="51">
        <v>0.31640286978062915</v>
      </c>
      <c r="M1910" s="44">
        <v>908</v>
      </c>
      <c r="N1910" s="118" cm="1">
        <f t="array" ref="N1910:W1910">(TRANSPOSE(MMULT(幕後結果!$AB$37:$AK$46, TRANSPOSE(N909:W909))))</f>
        <v>9.201019180387543E-2</v>
      </c>
      <c r="O1910" s="118">
        <v>0.72031379548177366</v>
      </c>
      <c r="P1910" s="118">
        <v>-0.30017111763909432</v>
      </c>
      <c r="Q1910" s="118">
        <v>-0.82471873631911952</v>
      </c>
      <c r="R1910" s="118">
        <v>0.7358229833532256</v>
      </c>
      <c r="S1910" s="118">
        <v>1.2793155146226767</v>
      </c>
      <c r="T1910" s="118">
        <v>1.2884804651394657</v>
      </c>
      <c r="U1910" s="118">
        <v>1.2970501990912027</v>
      </c>
      <c r="V1910" s="118">
        <v>0.10040277433807887</v>
      </c>
      <c r="W1910" s="43">
        <v>0.23520725151246177</v>
      </c>
    </row>
    <row r="1911" spans="1:23" ht="19">
      <c r="A1911" s="88">
        <v>909</v>
      </c>
      <c r="B1911" s="118">
        <v>0.54898589693147315</v>
      </c>
      <c r="C1911" s="118">
        <v>3.6843421563577561E-2</v>
      </c>
      <c r="D1911" s="118">
        <v>8.1217490857273367E-2</v>
      </c>
      <c r="E1911" s="118">
        <v>0.26664781133249438</v>
      </c>
      <c r="F1911" s="118">
        <v>0.99996559270025398</v>
      </c>
      <c r="G1911" s="118">
        <v>0.1106428172966476</v>
      </c>
      <c r="H1911" s="118">
        <v>0.22274986877407632</v>
      </c>
      <c r="I1911" s="118">
        <v>0.70270181373812712</v>
      </c>
      <c r="J1911" s="118">
        <v>0.75689182695492296</v>
      </c>
      <c r="K1911" s="51">
        <v>0.11320534187845577</v>
      </c>
      <c r="M1911" s="44">
        <v>909</v>
      </c>
      <c r="N1911" s="118" cm="1">
        <f t="array" ref="N1911:W1911">(TRANSPOSE(MMULT(幕後結果!$AB$37:$AK$46, TRANSPOSE(N910:W910))))</f>
        <v>2.6506209695458215E-2</v>
      </c>
      <c r="O1911" s="118">
        <v>1.5719666212245997</v>
      </c>
      <c r="P1911" s="118">
        <v>-1.4816815927111593</v>
      </c>
      <c r="Q1911" s="118">
        <v>0.97879559720539699</v>
      </c>
      <c r="R1911" s="118">
        <v>-0.72359532467314658</v>
      </c>
      <c r="S1911" s="118">
        <v>0.97996732348032578</v>
      </c>
      <c r="T1911" s="118">
        <v>-0.15396166500534442</v>
      </c>
      <c r="U1911" s="118">
        <v>1.4136957101351204</v>
      </c>
      <c r="V1911" s="118">
        <v>0.61841865897774795</v>
      </c>
      <c r="W1911" s="43">
        <v>-0.11258657184758769</v>
      </c>
    </row>
    <row r="1912" spans="1:23" ht="19">
      <c r="A1912" s="88">
        <v>910</v>
      </c>
      <c r="B1912" s="118">
        <v>0.5857134454600148</v>
      </c>
      <c r="C1912" s="118">
        <v>0.301167756987756</v>
      </c>
      <c r="D1912" s="118">
        <v>0.8913544837139955</v>
      </c>
      <c r="E1912" s="118">
        <v>0.36046132930750407</v>
      </c>
      <c r="F1912" s="118">
        <v>6.6571902589386722E-2</v>
      </c>
      <c r="G1912" s="118">
        <v>0.25830888391715789</v>
      </c>
      <c r="H1912" s="118">
        <v>0.89139603597060457</v>
      </c>
      <c r="I1912" s="118">
        <v>0.55880423826701286</v>
      </c>
      <c r="J1912" s="118">
        <v>0.79508984932022964</v>
      </c>
      <c r="K1912" s="51">
        <v>0.87341112341481209</v>
      </c>
      <c r="M1912" s="44">
        <v>910</v>
      </c>
      <c r="N1912" s="118" cm="1">
        <f t="array" ref="N1912:W1912">(TRANSPOSE(MMULT(幕後結果!$AB$37:$AK$46, TRANSPOSE(N911:W911))))</f>
        <v>0.98471766701371621</v>
      </c>
      <c r="O1912" s="118">
        <v>0.36341102034386008</v>
      </c>
      <c r="P1912" s="118">
        <v>1.6270976176296685</v>
      </c>
      <c r="Q1912" s="118">
        <v>0.68661461439033278</v>
      </c>
      <c r="R1912" s="118">
        <v>1.3294327492859588</v>
      </c>
      <c r="S1912" s="118">
        <v>0.38316820475180063</v>
      </c>
      <c r="T1912" s="118">
        <v>-0.27679415014248171</v>
      </c>
      <c r="U1912" s="118">
        <v>-0.11784153376930662</v>
      </c>
      <c r="V1912" s="118">
        <v>2.3988247761231263E-2</v>
      </c>
      <c r="W1912" s="43">
        <v>-0.5097306436853718</v>
      </c>
    </row>
    <row r="1913" spans="1:23" ht="19">
      <c r="A1913" s="88">
        <v>911</v>
      </c>
      <c r="B1913" s="118">
        <v>0.39797417227728227</v>
      </c>
      <c r="C1913" s="118">
        <v>0.11768361087989887</v>
      </c>
      <c r="D1913" s="118">
        <v>0.38780951675591502</v>
      </c>
      <c r="E1913" s="118">
        <v>0.54024007593855594</v>
      </c>
      <c r="F1913" s="118">
        <v>2.074209523799686E-2</v>
      </c>
      <c r="G1913" s="118">
        <v>0.25733750371847619</v>
      </c>
      <c r="H1913" s="118">
        <v>0.63705295174379328</v>
      </c>
      <c r="I1913" s="118">
        <v>0.32529094425207328</v>
      </c>
      <c r="J1913" s="118">
        <v>0.13369961676484832</v>
      </c>
      <c r="K1913" s="51">
        <v>0.55566325311065201</v>
      </c>
      <c r="M1913" s="44">
        <v>911</v>
      </c>
      <c r="N1913" s="118" cm="1">
        <f t="array" ref="N1913:W1913">(TRANSPOSE(MMULT(幕後結果!$AB$37:$AK$46, TRANSPOSE(N912:W912))))</f>
        <v>1.1485479632350171</v>
      </c>
      <c r="O1913" s="118">
        <v>-4.7349661005334207E-2</v>
      </c>
      <c r="P1913" s="118">
        <v>0.97470171979452436</v>
      </c>
      <c r="Q1913" s="118">
        <v>1.0247545783065264</v>
      </c>
      <c r="R1913" s="118">
        <v>0.66333250325796522</v>
      </c>
      <c r="S1913" s="118">
        <v>0.66222375699082003</v>
      </c>
      <c r="T1913" s="118">
        <v>1.7818792406134971</v>
      </c>
      <c r="U1913" s="118">
        <v>1.159790980850665</v>
      </c>
      <c r="V1913" s="118">
        <v>3.0404345091473397</v>
      </c>
      <c r="W1913" s="43">
        <v>2.7133988621589267</v>
      </c>
    </row>
    <row r="1914" spans="1:23" ht="19">
      <c r="A1914" s="88">
        <v>912</v>
      </c>
      <c r="B1914" s="118">
        <v>0.81373301163374401</v>
      </c>
      <c r="C1914" s="118">
        <v>0.75652012054355788</v>
      </c>
      <c r="D1914" s="118">
        <v>0.47242181024314234</v>
      </c>
      <c r="E1914" s="118">
        <v>0.36870778394378134</v>
      </c>
      <c r="F1914" s="118">
        <v>0.74989294732471756</v>
      </c>
      <c r="G1914" s="118">
        <v>0.56265514774076908</v>
      </c>
      <c r="H1914" s="118">
        <v>0.28742038043566298</v>
      </c>
      <c r="I1914" s="118">
        <v>8.8938429548581555E-2</v>
      </c>
      <c r="J1914" s="118">
        <v>0.69389030460445422</v>
      </c>
      <c r="K1914" s="51">
        <v>1.2166910688601096E-2</v>
      </c>
      <c r="M1914" s="44">
        <v>912</v>
      </c>
      <c r="N1914" s="118" cm="1">
        <f t="array" ref="N1914:W1914">(TRANSPOSE(MMULT(幕後結果!$AB$37:$AK$46, TRANSPOSE(N913:W913))))</f>
        <v>-1.6615076919486098</v>
      </c>
      <c r="O1914" s="118">
        <v>-1.037302680746194</v>
      </c>
      <c r="P1914" s="118">
        <v>-0.77918473746622219</v>
      </c>
      <c r="Q1914" s="118">
        <v>-1.4453573124610597</v>
      </c>
      <c r="R1914" s="118">
        <v>-0.76025597739830586</v>
      </c>
      <c r="S1914" s="118">
        <v>-0.58803452126997191</v>
      </c>
      <c r="T1914" s="118">
        <v>-1.7328632514377473</v>
      </c>
      <c r="U1914" s="118">
        <v>0.25068008628793725</v>
      </c>
      <c r="V1914" s="118">
        <v>-1.2942874374547571</v>
      </c>
      <c r="W1914" s="43">
        <v>0.12595284586046984</v>
      </c>
    </row>
    <row r="1915" spans="1:23" ht="19">
      <c r="A1915" s="88">
        <v>913</v>
      </c>
      <c r="B1915" s="118">
        <v>0.94576478220298199</v>
      </c>
      <c r="C1915" s="118">
        <v>0.65985638339594432</v>
      </c>
      <c r="D1915" s="118">
        <v>9.651117355048755E-2</v>
      </c>
      <c r="E1915" s="118">
        <v>9.7095384774392723E-3</v>
      </c>
      <c r="F1915" s="118">
        <v>0.23627364464502887</v>
      </c>
      <c r="G1915" s="118">
        <v>0.6088129860417355</v>
      </c>
      <c r="H1915" s="118">
        <v>0.67331365962104806</v>
      </c>
      <c r="I1915" s="118">
        <v>0.72045900790061612</v>
      </c>
      <c r="J1915" s="118">
        <v>0.99539199588150118</v>
      </c>
      <c r="K1915" s="51">
        <v>7.0380463730105758E-2</v>
      </c>
      <c r="M1915" s="44">
        <v>913</v>
      </c>
      <c r="N1915" s="118" cm="1">
        <f t="array" ref="N1915:W1915">(TRANSPOSE(MMULT(幕後結果!$AB$37:$AK$46, TRANSPOSE(N914:W914))))</f>
        <v>-9.4317731383291217E-3</v>
      </c>
      <c r="O1915" s="118">
        <v>0.71410093571564237</v>
      </c>
      <c r="P1915" s="118">
        <v>0.17897772947006646</v>
      </c>
      <c r="Q1915" s="118">
        <v>1.6644318802517901</v>
      </c>
      <c r="R1915" s="118">
        <v>2.9545213569692339E-2</v>
      </c>
      <c r="S1915" s="118">
        <v>0.24185473726027457</v>
      </c>
      <c r="T1915" s="118">
        <v>-0.58855004977537462</v>
      </c>
      <c r="U1915" s="118">
        <v>0.48454676393474955</v>
      </c>
      <c r="V1915" s="118">
        <v>-0.98330484919219063</v>
      </c>
      <c r="W1915" s="43">
        <v>-0.82374325953452443</v>
      </c>
    </row>
    <row r="1916" spans="1:23" ht="19">
      <c r="A1916" s="88">
        <v>914</v>
      </c>
      <c r="B1916" s="118">
        <v>0.4297390156957881</v>
      </c>
      <c r="C1916" s="118">
        <v>0.71907395594050749</v>
      </c>
      <c r="D1916" s="118">
        <v>0.12789901570694195</v>
      </c>
      <c r="E1916" s="118">
        <v>0.63462793016458607</v>
      </c>
      <c r="F1916" s="118">
        <v>0.60847731521240633</v>
      </c>
      <c r="G1916" s="118">
        <v>0.14981005305033124</v>
      </c>
      <c r="H1916" s="118">
        <v>0.43380591384577882</v>
      </c>
      <c r="I1916" s="118">
        <v>0.82116603251279074</v>
      </c>
      <c r="J1916" s="118">
        <v>3.1135911949156769E-2</v>
      </c>
      <c r="K1916" s="51">
        <v>0.22850070990170979</v>
      </c>
      <c r="M1916" s="44">
        <v>914</v>
      </c>
      <c r="N1916" s="118" cm="1">
        <f t="array" ref="N1916:W1916">(TRANSPOSE(MMULT(幕後結果!$AB$37:$AK$46, TRANSPOSE(N915:W915))))</f>
        <v>-1.078870295028133</v>
      </c>
      <c r="O1916" s="118">
        <v>9.5560727652732991E-2</v>
      </c>
      <c r="P1916" s="118">
        <v>-0.18360363860306461</v>
      </c>
      <c r="Q1916" s="118">
        <v>0.33880167571705011</v>
      </c>
      <c r="R1916" s="118">
        <v>-1.3620769585046375</v>
      </c>
      <c r="S1916" s="118">
        <v>1.1740026874050682</v>
      </c>
      <c r="T1916" s="118">
        <v>0.31023890689458428</v>
      </c>
      <c r="U1916" s="118">
        <v>-0.65779250234994513</v>
      </c>
      <c r="V1916" s="118">
        <v>-1.2737360862679681E-2</v>
      </c>
      <c r="W1916" s="43">
        <v>-0.69818200635622285</v>
      </c>
    </row>
    <row r="1917" spans="1:23" ht="19">
      <c r="A1917" s="88">
        <v>915</v>
      </c>
      <c r="B1917" s="118">
        <v>0.58493764963205153</v>
      </c>
      <c r="C1917" s="118">
        <v>0.56864299024621023</v>
      </c>
      <c r="D1917" s="118">
        <v>0.91447650270737402</v>
      </c>
      <c r="E1917" s="118">
        <v>0.56772091045416229</v>
      </c>
      <c r="F1917" s="118">
        <v>0.91088091195225784</v>
      </c>
      <c r="G1917" s="118">
        <v>0.54922008588964233</v>
      </c>
      <c r="H1917" s="118">
        <v>0.76794639424891598</v>
      </c>
      <c r="I1917" s="118">
        <v>0.31855209805323326</v>
      </c>
      <c r="J1917" s="118">
        <v>0.12702668802636641</v>
      </c>
      <c r="K1917" s="51">
        <v>0.79089274328030923</v>
      </c>
      <c r="M1917" s="44">
        <v>915</v>
      </c>
      <c r="N1917" s="118" cm="1">
        <f t="array" ref="N1917:W1917">(TRANSPOSE(MMULT(幕後結果!$AB$37:$AK$46, TRANSPOSE(N916:W916))))</f>
        <v>-0.87662477925183868</v>
      </c>
      <c r="O1917" s="118">
        <v>0.93571959389532211</v>
      </c>
      <c r="P1917" s="118">
        <v>0.3804797888077891</v>
      </c>
      <c r="Q1917" s="118">
        <v>8.465002809574125E-2</v>
      </c>
      <c r="R1917" s="118">
        <v>0.16696513267705204</v>
      </c>
      <c r="S1917" s="118">
        <v>-3.6727132025223097E-2</v>
      </c>
      <c r="T1917" s="118">
        <v>-0.12066419339692291</v>
      </c>
      <c r="U1917" s="118">
        <v>-0.47470447215008271</v>
      </c>
      <c r="V1917" s="118">
        <v>-0.44959940260152015</v>
      </c>
      <c r="W1917" s="43">
        <v>0.19080854535958658</v>
      </c>
    </row>
    <row r="1918" spans="1:23" ht="19">
      <c r="A1918" s="88">
        <v>916</v>
      </c>
      <c r="B1918" s="118">
        <v>0.53022425556658215</v>
      </c>
      <c r="C1918" s="118">
        <v>0.82795740664687512</v>
      </c>
      <c r="D1918" s="118">
        <v>0.92393923464909289</v>
      </c>
      <c r="E1918" s="118">
        <v>0.78221771726272471</v>
      </c>
      <c r="F1918" s="118">
        <v>0.24147020758731474</v>
      </c>
      <c r="G1918" s="118">
        <v>0.76246973011272989</v>
      </c>
      <c r="H1918" s="118">
        <v>0.81988437007876169</v>
      </c>
      <c r="I1918" s="118">
        <v>5.5582105010064886E-2</v>
      </c>
      <c r="J1918" s="118">
        <v>0.1713572835679058</v>
      </c>
      <c r="K1918" s="51">
        <v>0.50674569993929253</v>
      </c>
      <c r="M1918" s="44">
        <v>916</v>
      </c>
      <c r="N1918" s="118" cm="1">
        <f t="array" ref="N1918:W1918">(TRANSPOSE(MMULT(幕後結果!$AB$37:$AK$46, TRANSPOSE(N917:W917))))</f>
        <v>-0.72713953386373287</v>
      </c>
      <c r="O1918" s="118">
        <v>0.37189342715912199</v>
      </c>
      <c r="P1918" s="118">
        <v>-0.32223104691644611</v>
      </c>
      <c r="Q1918" s="118">
        <v>-1.2063309392039465</v>
      </c>
      <c r="R1918" s="118">
        <v>-0.66587096087957365</v>
      </c>
      <c r="S1918" s="118">
        <v>-4.8070901623982754E-3</v>
      </c>
      <c r="T1918" s="118">
        <v>0.44376525669398759</v>
      </c>
      <c r="U1918" s="118">
        <v>-0.28277842497080291</v>
      </c>
      <c r="V1918" s="118">
        <v>-0.16659003511943343</v>
      </c>
      <c r="W1918" s="43">
        <v>0.45815586136098141</v>
      </c>
    </row>
    <row r="1919" spans="1:23" ht="19">
      <c r="A1919" s="88">
        <v>917</v>
      </c>
      <c r="B1919" s="118">
        <v>0.9410203886621944</v>
      </c>
      <c r="C1919" s="118">
        <v>0.38188316762981089</v>
      </c>
      <c r="D1919" s="118">
        <v>0.97855219564119911</v>
      </c>
      <c r="E1919" s="118">
        <v>0.59090114637168756</v>
      </c>
      <c r="F1919" s="118">
        <v>0.82523759658832807</v>
      </c>
      <c r="G1919" s="118">
        <v>0.38805217922152302</v>
      </c>
      <c r="H1919" s="118">
        <v>8.6642747896007011E-2</v>
      </c>
      <c r="I1919" s="118">
        <v>0.43796906890053644</v>
      </c>
      <c r="J1919" s="118">
        <v>0.66537031801864943</v>
      </c>
      <c r="K1919" s="51">
        <v>0.18225727825812776</v>
      </c>
      <c r="M1919" s="44">
        <v>917</v>
      </c>
      <c r="N1919" s="118" cm="1">
        <f t="array" ref="N1919:W1919">(TRANSPOSE(MMULT(幕後結果!$AB$37:$AK$46, TRANSPOSE(N918:W918))))</f>
        <v>0.82779593993461265</v>
      </c>
      <c r="O1919" s="118">
        <v>0.42438696595552056</v>
      </c>
      <c r="P1919" s="118">
        <v>1.0748484516624237</v>
      </c>
      <c r="Q1919" s="118">
        <v>9.7197470176690448E-2</v>
      </c>
      <c r="R1919" s="118">
        <v>0.3447092236048474</v>
      </c>
      <c r="S1919" s="118">
        <v>1.4800045943296829</v>
      </c>
      <c r="T1919" s="118">
        <v>-0.88229441428067767</v>
      </c>
      <c r="U1919" s="118">
        <v>0.59673528551673183</v>
      </c>
      <c r="V1919" s="118">
        <v>1.0019578893397001</v>
      </c>
      <c r="W1919" s="43">
        <v>1.357258836665344</v>
      </c>
    </row>
    <row r="1920" spans="1:23" ht="19">
      <c r="A1920" s="88">
        <v>918</v>
      </c>
      <c r="B1920" s="118">
        <v>0.44025234214084685</v>
      </c>
      <c r="C1920" s="118">
        <v>0.75257211162029702</v>
      </c>
      <c r="D1920" s="118">
        <v>0.54756716302989217</v>
      </c>
      <c r="E1920" s="118">
        <v>0.57338771450087722</v>
      </c>
      <c r="F1920" s="118">
        <v>0.55864866201788255</v>
      </c>
      <c r="G1920" s="118">
        <v>0.55448162207760832</v>
      </c>
      <c r="H1920" s="118">
        <v>0.67213938322766209</v>
      </c>
      <c r="I1920" s="118">
        <v>0.95291956747401474</v>
      </c>
      <c r="J1920" s="118">
        <v>0.35547208796341767</v>
      </c>
      <c r="K1920" s="51">
        <v>0.61962442870318357</v>
      </c>
      <c r="M1920" s="44">
        <v>918</v>
      </c>
      <c r="N1920" s="118" cm="1">
        <f t="array" ref="N1920:W1920">(TRANSPOSE(MMULT(幕後結果!$AB$37:$AK$46, TRANSPOSE(N919:W919))))</f>
        <v>-1.1731556357646604</v>
      </c>
      <c r="O1920" s="118">
        <v>3.0199577084304867E-2</v>
      </c>
      <c r="P1920" s="118">
        <v>0.61758221044977102</v>
      </c>
      <c r="Q1920" s="118">
        <v>-0.45182253674431838</v>
      </c>
      <c r="R1920" s="118">
        <v>1.0467154240186811</v>
      </c>
      <c r="S1920" s="118">
        <v>-0.4831043021614449</v>
      </c>
      <c r="T1920" s="118">
        <v>-0.58217273950035098</v>
      </c>
      <c r="U1920" s="118">
        <v>0.95593650818266429</v>
      </c>
      <c r="V1920" s="118">
        <v>-0.2202326819731516</v>
      </c>
      <c r="W1920" s="43">
        <v>-0.18291373436890584</v>
      </c>
    </row>
    <row r="1921" spans="1:23" ht="19">
      <c r="A1921" s="88">
        <v>919</v>
      </c>
      <c r="B1921" s="118">
        <v>0.78600388979975988</v>
      </c>
      <c r="C1921" s="118">
        <v>0.62950389370725235</v>
      </c>
      <c r="D1921" s="118">
        <v>0.23961770686544082</v>
      </c>
      <c r="E1921" s="118">
        <v>0.16454029553340987</v>
      </c>
      <c r="F1921" s="118">
        <v>0.2284927449170715</v>
      </c>
      <c r="G1921" s="118">
        <v>0.17576122897844981</v>
      </c>
      <c r="H1921" s="118">
        <v>0.15011705174459289</v>
      </c>
      <c r="I1921" s="118">
        <v>0.86341134282824261</v>
      </c>
      <c r="J1921" s="118">
        <v>0.17025700674641397</v>
      </c>
      <c r="K1921" s="51">
        <v>0.82929843610623766</v>
      </c>
      <c r="M1921" s="44">
        <v>919</v>
      </c>
      <c r="N1921" s="118" cm="1">
        <f t="array" ref="N1921:W1921">(TRANSPOSE(MMULT(幕後結果!$AB$37:$AK$46, TRANSPOSE(N920:W920))))</f>
        <v>1.3082103128558678</v>
      </c>
      <c r="O1921" s="118">
        <v>3.2319533043319623E-2</v>
      </c>
      <c r="P1921" s="118">
        <v>-1.0544805827876629</v>
      </c>
      <c r="Q1921" s="118">
        <v>-1.3770093855975629</v>
      </c>
      <c r="R1921" s="118">
        <v>0.27156547165871248</v>
      </c>
      <c r="S1921" s="118">
        <v>-0.91655229626053347</v>
      </c>
      <c r="T1921" s="118">
        <v>0.61023098398539333</v>
      </c>
      <c r="U1921" s="118">
        <v>-0.81485238607451249</v>
      </c>
      <c r="V1921" s="118">
        <v>0.32299782445276592</v>
      </c>
      <c r="W1921" s="43">
        <v>-0.68501558590988587</v>
      </c>
    </row>
    <row r="1922" spans="1:23" ht="19">
      <c r="A1922" s="88">
        <v>920</v>
      </c>
      <c r="B1922" s="118">
        <v>0.47682765389352366</v>
      </c>
      <c r="C1922" s="118">
        <v>7.8383092030318569E-2</v>
      </c>
      <c r="D1922" s="118">
        <v>0.88150250591717616</v>
      </c>
      <c r="E1922" s="118">
        <v>0.61077076234677885</v>
      </c>
      <c r="F1922" s="118">
        <v>0.26330128107227457</v>
      </c>
      <c r="G1922" s="118">
        <v>0.7429840138577255</v>
      </c>
      <c r="H1922" s="118">
        <v>0.79622388864428029</v>
      </c>
      <c r="I1922" s="118">
        <v>0.87811685095897318</v>
      </c>
      <c r="J1922" s="118">
        <v>0.53582205612148726</v>
      </c>
      <c r="K1922" s="51">
        <v>4.8623431104697579E-2</v>
      </c>
      <c r="M1922" s="44">
        <v>920</v>
      </c>
      <c r="N1922" s="118" cm="1">
        <f t="array" ref="N1922:W1922">(TRANSPOSE(MMULT(幕後結果!$AB$37:$AK$46, TRANSPOSE(N921:W921))))</f>
        <v>0.30002726997334617</v>
      </c>
      <c r="O1922" s="118">
        <v>0.72082626583331111</v>
      </c>
      <c r="P1922" s="118">
        <v>0.49577713752218544</v>
      </c>
      <c r="Q1922" s="118">
        <v>2.8791300642916628E-2</v>
      </c>
      <c r="R1922" s="118">
        <v>0.60368821715292809</v>
      </c>
      <c r="S1922" s="118">
        <v>-0.97529054944507265</v>
      </c>
      <c r="T1922" s="118">
        <v>0.87545533706251399</v>
      </c>
      <c r="U1922" s="118">
        <v>1.2739449970060399</v>
      </c>
      <c r="V1922" s="118">
        <v>1.8818387572249335</v>
      </c>
      <c r="W1922" s="43">
        <v>0.28689781116086466</v>
      </c>
    </row>
    <row r="1923" spans="1:23" ht="19">
      <c r="A1923" s="88">
        <v>921</v>
      </c>
      <c r="B1923" s="118">
        <v>0.83385469379583665</v>
      </c>
      <c r="C1923" s="118">
        <v>0.17362222443761777</v>
      </c>
      <c r="D1923" s="118">
        <v>0.59603102991522605</v>
      </c>
      <c r="E1923" s="118">
        <v>0.95122708047206195</v>
      </c>
      <c r="F1923" s="118">
        <v>0.42229705908333948</v>
      </c>
      <c r="G1923" s="118">
        <v>0.18515659180667954</v>
      </c>
      <c r="H1923" s="118">
        <v>0.72383423612933973</v>
      </c>
      <c r="I1923" s="118">
        <v>0.94906799081435289</v>
      </c>
      <c r="J1923" s="118">
        <v>0.70172049960165639</v>
      </c>
      <c r="K1923" s="51">
        <v>0.45775993491488198</v>
      </c>
      <c r="M1923" s="44">
        <v>921</v>
      </c>
      <c r="N1923" s="118" cm="1">
        <f t="array" ref="N1923:W1923">(TRANSPOSE(MMULT(幕後結果!$AB$37:$AK$46, TRANSPOSE(N922:W922))))</f>
        <v>-0.16463116223068502</v>
      </c>
      <c r="O1923" s="118">
        <v>0.4672786641444569</v>
      </c>
      <c r="P1923" s="118">
        <v>-0.99417912009983089</v>
      </c>
      <c r="Q1923" s="118">
        <v>0.3348223927272776</v>
      </c>
      <c r="R1923" s="118">
        <v>-2.2043748124746139</v>
      </c>
      <c r="S1923" s="118">
        <v>1.2253714894745167</v>
      </c>
      <c r="T1923" s="118">
        <v>1.3680754896720475</v>
      </c>
      <c r="U1923" s="118">
        <v>1.2117728151625791</v>
      </c>
      <c r="V1923" s="118">
        <v>0.45817587720264091</v>
      </c>
      <c r="W1923" s="43">
        <v>-0.21988594161571245</v>
      </c>
    </row>
    <row r="1924" spans="1:23" ht="19">
      <c r="A1924" s="88">
        <v>922</v>
      </c>
      <c r="B1924" s="118">
        <v>0.21592835960646517</v>
      </c>
      <c r="C1924" s="118">
        <v>0.5062533075158937</v>
      </c>
      <c r="D1924" s="118">
        <v>4.1257056932621161E-2</v>
      </c>
      <c r="E1924" s="118">
        <v>0.80397301024671397</v>
      </c>
      <c r="F1924" s="118">
        <v>0.63674471466580518</v>
      </c>
      <c r="G1924" s="118">
        <v>0.86182203283088188</v>
      </c>
      <c r="H1924" s="118">
        <v>0.8899416445265953</v>
      </c>
      <c r="I1924" s="118">
        <v>7.9717895637877456E-2</v>
      </c>
      <c r="J1924" s="118">
        <v>6.855165044434397E-2</v>
      </c>
      <c r="K1924" s="51">
        <v>0.88408010819225624</v>
      </c>
      <c r="M1924" s="44">
        <v>922</v>
      </c>
      <c r="N1924" s="118" cm="1">
        <f t="array" ref="N1924:W1924">(TRANSPOSE(MMULT(幕後結果!$AB$37:$AK$46, TRANSPOSE(N923:W923))))</f>
        <v>-7.4166436816761772E-2</v>
      </c>
      <c r="O1924" s="118">
        <v>-2.305757814456137</v>
      </c>
      <c r="P1924" s="118">
        <v>0.55890021527393863</v>
      </c>
      <c r="Q1924" s="118">
        <v>-0.71624605118689755</v>
      </c>
      <c r="R1924" s="118">
        <v>-0.23028609487110574</v>
      </c>
      <c r="S1924" s="118">
        <v>0.1071851496425878</v>
      </c>
      <c r="T1924" s="118">
        <v>-0.849697690458455</v>
      </c>
      <c r="U1924" s="118">
        <v>-1.266251119254969</v>
      </c>
      <c r="V1924" s="118">
        <v>-0.566686113588735</v>
      </c>
      <c r="W1924" s="43">
        <v>-0.46840487303226203</v>
      </c>
    </row>
    <row r="1925" spans="1:23" ht="19">
      <c r="A1925" s="88">
        <v>923</v>
      </c>
      <c r="B1925" s="118">
        <v>8.7032422552384636E-2</v>
      </c>
      <c r="C1925" s="118">
        <v>0.63151592788953059</v>
      </c>
      <c r="D1925" s="118">
        <v>0.17608650185127606</v>
      </c>
      <c r="E1925" s="118">
        <v>0.11899575807948781</v>
      </c>
      <c r="F1925" s="118">
        <v>0.74133643395658044</v>
      </c>
      <c r="G1925" s="118">
        <v>0.34787922756422773</v>
      </c>
      <c r="H1925" s="118">
        <v>0.85489723300268072</v>
      </c>
      <c r="I1925" s="118">
        <v>0.7548465337438981</v>
      </c>
      <c r="J1925" s="118">
        <v>0.31172929864270804</v>
      </c>
      <c r="K1925" s="51">
        <v>0.35883739525209712</v>
      </c>
      <c r="M1925" s="44">
        <v>923</v>
      </c>
      <c r="N1925" s="118" cm="1">
        <f t="array" ref="N1925:W1925">(TRANSPOSE(MMULT(幕後結果!$AB$37:$AK$46, TRANSPOSE(N924:W924))))</f>
        <v>-1.1082779978071733</v>
      </c>
      <c r="O1925" s="118">
        <v>0.16319214832787021</v>
      </c>
      <c r="P1925" s="118">
        <v>0.23238248641688625</v>
      </c>
      <c r="Q1925" s="118">
        <v>-1.2116064949044829</v>
      </c>
      <c r="R1925" s="118">
        <v>-1.7182420953280086</v>
      </c>
      <c r="S1925" s="118">
        <v>-0.93795992442816001</v>
      </c>
      <c r="T1925" s="118">
        <v>-0.92025543790651299</v>
      </c>
      <c r="U1925" s="118">
        <v>-4.8526506984684969E-2</v>
      </c>
      <c r="V1925" s="118">
        <v>-1.6864606096737511</v>
      </c>
      <c r="W1925" s="43">
        <v>-2.343178701254895</v>
      </c>
    </row>
    <row r="1926" spans="1:23" ht="19">
      <c r="A1926" s="88">
        <v>924</v>
      </c>
      <c r="B1926" s="118">
        <v>0.72067754280391494</v>
      </c>
      <c r="C1926" s="118">
        <v>0.76615610919608179</v>
      </c>
      <c r="D1926" s="118">
        <v>0.14798105098497549</v>
      </c>
      <c r="E1926" s="118">
        <v>0.38401371674939666</v>
      </c>
      <c r="F1926" s="118">
        <v>0.20999192063624106</v>
      </c>
      <c r="G1926" s="118">
        <v>0.30129000261762884</v>
      </c>
      <c r="H1926" s="118">
        <v>0.11781993920468725</v>
      </c>
      <c r="I1926" s="118">
        <v>0.528853056268064</v>
      </c>
      <c r="J1926" s="118">
        <v>0.70153490377523076</v>
      </c>
      <c r="K1926" s="51">
        <v>0.10649365102590425</v>
      </c>
      <c r="M1926" s="44">
        <v>924</v>
      </c>
      <c r="N1926" s="118" cm="1">
        <f t="array" ref="N1926:W1926">(TRANSPOSE(MMULT(幕後結果!$AB$37:$AK$46, TRANSPOSE(N925:W925))))</f>
        <v>-2.0305639712274881</v>
      </c>
      <c r="O1926" s="118">
        <v>-0.53848876765163467</v>
      </c>
      <c r="P1926" s="118">
        <v>5.9778857517361006E-2</v>
      </c>
      <c r="Q1926" s="118">
        <v>-0.76074183499271375</v>
      </c>
      <c r="R1926" s="118">
        <v>-1.6916529101963347</v>
      </c>
      <c r="S1926" s="118">
        <v>-0.5111096266237094</v>
      </c>
      <c r="T1926" s="118">
        <v>-1.4391853193926143</v>
      </c>
      <c r="U1926" s="118">
        <v>8.3458172264750163E-2</v>
      </c>
      <c r="V1926" s="118">
        <v>-0.43043027795477051</v>
      </c>
      <c r="W1926" s="43">
        <v>-1.48035025450032</v>
      </c>
    </row>
    <row r="1927" spans="1:23" ht="19">
      <c r="A1927" s="88">
        <v>925</v>
      </c>
      <c r="B1927" s="118">
        <v>0.32221975162114358</v>
      </c>
      <c r="C1927" s="118">
        <v>0.20981712624167748</v>
      </c>
      <c r="D1927" s="118">
        <v>0.66102508401103988</v>
      </c>
      <c r="E1927" s="118">
        <v>0.91669039498013327</v>
      </c>
      <c r="F1927" s="118">
        <v>0.36008502526303254</v>
      </c>
      <c r="G1927" s="118">
        <v>0.55517288825093702</v>
      </c>
      <c r="H1927" s="118">
        <v>8.1689310771901891E-2</v>
      </c>
      <c r="I1927" s="118">
        <v>0.56224758236914196</v>
      </c>
      <c r="J1927" s="118">
        <v>0.45403321101070038</v>
      </c>
      <c r="K1927" s="51">
        <v>0.76473209555700672</v>
      </c>
      <c r="M1927" s="44">
        <v>925</v>
      </c>
      <c r="N1927" s="118" cm="1">
        <f t="array" ref="N1927:W1927">(TRANSPOSE(MMULT(幕後結果!$AB$37:$AK$46, TRANSPOSE(N926:W926))))</f>
        <v>-0.31557332186949244</v>
      </c>
      <c r="O1927" s="118">
        <v>-1.4476144005665665</v>
      </c>
      <c r="P1927" s="118">
        <v>-0.29922295073324257</v>
      </c>
      <c r="Q1927" s="118">
        <v>1.4442837084773994</v>
      </c>
      <c r="R1927" s="118">
        <v>-1.2789107547347485</v>
      </c>
      <c r="S1927" s="118">
        <v>1.5510558004386636</v>
      </c>
      <c r="T1927" s="118">
        <v>0.50508169848172946</v>
      </c>
      <c r="U1927" s="118">
        <v>-0.8959375347633094</v>
      </c>
      <c r="V1927" s="118">
        <v>0.20719687257206915</v>
      </c>
      <c r="W1927" s="43">
        <v>1.1441995341838211</v>
      </c>
    </row>
    <row r="1928" spans="1:23" ht="19">
      <c r="A1928" s="88">
        <v>926</v>
      </c>
      <c r="B1928" s="118">
        <v>0.73733044369023748</v>
      </c>
      <c r="C1928" s="118">
        <v>0.91321190335197522</v>
      </c>
      <c r="D1928" s="118">
        <v>1.2984947334707009E-2</v>
      </c>
      <c r="E1928" s="118">
        <v>0.29696982195392185</v>
      </c>
      <c r="F1928" s="118">
        <v>0.72178061403892424</v>
      </c>
      <c r="G1928" s="118">
        <v>0.8926575077025769</v>
      </c>
      <c r="H1928" s="118">
        <v>3.0168197882493919E-2</v>
      </c>
      <c r="I1928" s="118">
        <v>0.27744356734605713</v>
      </c>
      <c r="J1928" s="118">
        <v>0.29230359419759644</v>
      </c>
      <c r="K1928" s="51">
        <v>0.89789762964569486</v>
      </c>
      <c r="M1928" s="44">
        <v>926</v>
      </c>
      <c r="N1928" s="118" cm="1">
        <f t="array" ref="N1928:W1928">(TRANSPOSE(MMULT(幕後結果!$AB$37:$AK$46, TRANSPOSE(N927:W927))))</f>
        <v>-0.16916624576460962</v>
      </c>
      <c r="O1928" s="118">
        <v>0.28919760511820969</v>
      </c>
      <c r="P1928" s="118">
        <v>-0.41536967629719412</v>
      </c>
      <c r="Q1928" s="118">
        <v>-0.79298166980670592</v>
      </c>
      <c r="R1928" s="118">
        <v>-0.20756809579725349</v>
      </c>
      <c r="S1928" s="118">
        <v>0.79821909680308334</v>
      </c>
      <c r="T1928" s="118">
        <v>-1.0269414832297337</v>
      </c>
      <c r="U1928" s="118">
        <v>0.73589546291903041</v>
      </c>
      <c r="V1928" s="118">
        <v>-0.41552142103182255</v>
      </c>
      <c r="W1928" s="43">
        <v>0.29606121406845809</v>
      </c>
    </row>
    <row r="1929" spans="1:23" ht="19">
      <c r="A1929" s="88">
        <v>927</v>
      </c>
      <c r="B1929" s="118">
        <v>0.63874587252485271</v>
      </c>
      <c r="C1929" s="118">
        <v>0.17664137105986266</v>
      </c>
      <c r="D1929" s="118">
        <v>0.54749152762905018</v>
      </c>
      <c r="E1929" s="118">
        <v>0.24559457692901043</v>
      </c>
      <c r="F1929" s="118">
        <v>0.25412476303151199</v>
      </c>
      <c r="G1929" s="118">
        <v>0.51446797215784801</v>
      </c>
      <c r="H1929" s="118">
        <v>0.24571930374130924</v>
      </c>
      <c r="I1929" s="118">
        <v>0.12598212614298188</v>
      </c>
      <c r="J1929" s="118">
        <v>0.36251046403036136</v>
      </c>
      <c r="K1929" s="51">
        <v>0.71996784081914278</v>
      </c>
      <c r="M1929" s="44">
        <v>927</v>
      </c>
      <c r="N1929" s="118" cm="1">
        <f t="array" ref="N1929:W1929">(TRANSPOSE(MMULT(幕後結果!$AB$37:$AK$46, TRANSPOSE(N928:W928))))</f>
        <v>-1.3179456417336088</v>
      </c>
      <c r="O1929" s="118">
        <v>0.58838997150553507</v>
      </c>
      <c r="P1929" s="118">
        <v>0.66612316283260842</v>
      </c>
      <c r="Q1929" s="118">
        <v>-0.97602081635271065</v>
      </c>
      <c r="R1929" s="118">
        <v>-0.69482883327707823</v>
      </c>
      <c r="S1929" s="118">
        <v>2.4608802353072896</v>
      </c>
      <c r="T1929" s="118">
        <v>1.0357506240467607</v>
      </c>
      <c r="U1929" s="118">
        <v>0.12480034325655698</v>
      </c>
      <c r="V1929" s="118">
        <v>-0.26573451331989623</v>
      </c>
      <c r="W1929" s="43">
        <v>-0.61239942288736904</v>
      </c>
    </row>
    <row r="1930" spans="1:23" ht="19">
      <c r="A1930" s="88">
        <v>928</v>
      </c>
      <c r="B1930" s="118">
        <v>7.4965753492191922E-2</v>
      </c>
      <c r="C1930" s="118">
        <v>0.54416777054886656</v>
      </c>
      <c r="D1930" s="118">
        <v>0.52572276725763811</v>
      </c>
      <c r="E1930" s="118">
        <v>3.547238931184804E-2</v>
      </c>
      <c r="F1930" s="118">
        <v>0.48925284606784292</v>
      </c>
      <c r="G1930" s="118">
        <v>0.88705844676523093</v>
      </c>
      <c r="H1930" s="118">
        <v>0.23353405012393136</v>
      </c>
      <c r="I1930" s="118">
        <v>0.57995400031277811</v>
      </c>
      <c r="J1930" s="118">
        <v>1.571186875117947E-2</v>
      </c>
      <c r="K1930" s="51">
        <v>0.83910954748784272</v>
      </c>
      <c r="M1930" s="44">
        <v>928</v>
      </c>
      <c r="N1930" s="118" cm="1">
        <f t="array" ref="N1930:W1930">(TRANSPOSE(MMULT(幕後結果!$AB$37:$AK$46, TRANSPOSE(N929:W929))))</f>
        <v>-0.1868396414565679</v>
      </c>
      <c r="O1930" s="118">
        <v>-0.83381387461954759</v>
      </c>
      <c r="P1930" s="118">
        <v>8.5948296620056985E-2</v>
      </c>
      <c r="Q1930" s="118">
        <v>-1.1550866315407666</v>
      </c>
      <c r="R1930" s="118">
        <v>-1.0490713543876349</v>
      </c>
      <c r="S1930" s="118">
        <v>-0.82360461420956821</v>
      </c>
      <c r="T1930" s="118">
        <v>0.34910966675048988</v>
      </c>
      <c r="U1930" s="118">
        <v>-1.3813057686695087</v>
      </c>
      <c r="V1930" s="118">
        <v>-0.49207796537420062</v>
      </c>
      <c r="W1930" s="43">
        <v>-0.29208663697693976</v>
      </c>
    </row>
    <row r="1931" spans="1:23" ht="19">
      <c r="A1931" s="88">
        <v>929</v>
      </c>
      <c r="B1931" s="118">
        <v>0.9426364926069799</v>
      </c>
      <c r="C1931" s="118">
        <v>9.9432879867029644E-3</v>
      </c>
      <c r="D1931" s="118">
        <v>0.19718404085271657</v>
      </c>
      <c r="E1931" s="118">
        <v>3.1813969203193349E-2</v>
      </c>
      <c r="F1931" s="118">
        <v>0.33540179882034282</v>
      </c>
      <c r="G1931" s="118">
        <v>0.68144383626932292</v>
      </c>
      <c r="H1931" s="118">
        <v>0.46421971144064278</v>
      </c>
      <c r="I1931" s="118">
        <v>0.47842743284425038</v>
      </c>
      <c r="J1931" s="118">
        <v>0.43648583741459723</v>
      </c>
      <c r="K1931" s="51">
        <v>0.62671827862090734</v>
      </c>
      <c r="M1931" s="44">
        <v>929</v>
      </c>
      <c r="N1931" s="118" cm="1">
        <f t="array" ref="N1931:W1931">(TRANSPOSE(MMULT(幕後結果!$AB$37:$AK$46, TRANSPOSE(N930:W930))))</f>
        <v>-1.9785932781530351</v>
      </c>
      <c r="O1931" s="118">
        <v>0.32767722796939547</v>
      </c>
      <c r="P1931" s="118">
        <v>-1.0545542165208626</v>
      </c>
      <c r="Q1931" s="118">
        <v>0.74156684764471004</v>
      </c>
      <c r="R1931" s="118">
        <v>-1.5562569309518386</v>
      </c>
      <c r="S1931" s="118">
        <v>0.61514381690351683</v>
      </c>
      <c r="T1931" s="118">
        <v>1.8921798850968952E-2</v>
      </c>
      <c r="U1931" s="118">
        <v>0.2880646137028845</v>
      </c>
      <c r="V1931" s="118">
        <v>-0.40194736569704614</v>
      </c>
      <c r="W1931" s="43">
        <v>0.10928619392208117</v>
      </c>
    </row>
    <row r="1932" spans="1:23" ht="19">
      <c r="A1932" s="88">
        <v>930</v>
      </c>
      <c r="B1932" s="118">
        <v>0.94208931158537812</v>
      </c>
      <c r="C1932" s="118">
        <v>0.65089187180451025</v>
      </c>
      <c r="D1932" s="118">
        <v>0.90271131018065609</v>
      </c>
      <c r="E1932" s="118">
        <v>0.67433595172322436</v>
      </c>
      <c r="F1932" s="118">
        <v>0.94750812337582535</v>
      </c>
      <c r="G1932" s="118">
        <v>0.62374528530553475</v>
      </c>
      <c r="H1932" s="118">
        <v>0.82274184819692864</v>
      </c>
      <c r="I1932" s="118">
        <v>0.7323496789342272</v>
      </c>
      <c r="J1932" s="118">
        <v>0.24653099285987712</v>
      </c>
      <c r="K1932" s="51">
        <v>0.17212804744052468</v>
      </c>
      <c r="M1932" s="44">
        <v>930</v>
      </c>
      <c r="N1932" s="118" cm="1">
        <f t="array" ref="N1932:W1932">(TRANSPOSE(MMULT(幕後結果!$AB$37:$AK$46, TRANSPOSE(N931:W931))))</f>
        <v>1.5584230896693008</v>
      </c>
      <c r="O1932" s="118">
        <v>0.8426343944776431</v>
      </c>
      <c r="P1932" s="118">
        <v>-0.13824204637866966</v>
      </c>
      <c r="Q1932" s="118">
        <v>0.56128099953190735</v>
      </c>
      <c r="R1932" s="118">
        <v>7.6401335913924784E-2</v>
      </c>
      <c r="S1932" s="118">
        <v>0.80047168438328509</v>
      </c>
      <c r="T1932" s="118">
        <v>2.7021162608689773</v>
      </c>
      <c r="U1932" s="118">
        <v>-0.45524513336236333</v>
      </c>
      <c r="V1932" s="118">
        <v>0.99935431536259101</v>
      </c>
      <c r="W1932" s="43">
        <v>8.2698102398676698E-3</v>
      </c>
    </row>
    <row r="1933" spans="1:23" ht="19">
      <c r="A1933" s="88">
        <v>931</v>
      </c>
      <c r="B1933" s="118">
        <v>3.995025604269542E-2</v>
      </c>
      <c r="C1933" s="118">
        <v>0.21979404130417657</v>
      </c>
      <c r="D1933" s="118">
        <v>0.68332320661687307</v>
      </c>
      <c r="E1933" s="118">
        <v>0.93309504981158864</v>
      </c>
      <c r="F1933" s="118">
        <v>0.8824091356811532</v>
      </c>
      <c r="G1933" s="118">
        <v>0.83954594891281853</v>
      </c>
      <c r="H1933" s="118">
        <v>0.77275458069273673</v>
      </c>
      <c r="I1933" s="118">
        <v>0.67019037485455502</v>
      </c>
      <c r="J1933" s="118">
        <v>0.59927866872838598</v>
      </c>
      <c r="K1933" s="51">
        <v>0.30395053209873568</v>
      </c>
      <c r="M1933" s="44">
        <v>931</v>
      </c>
      <c r="N1933" s="118" cm="1">
        <f t="array" ref="N1933:W1933">(TRANSPOSE(MMULT(幕後結果!$AB$37:$AK$46, TRANSPOSE(N932:W932))))</f>
        <v>-0.44284130744621136</v>
      </c>
      <c r="O1933" s="118">
        <v>-0.26306726977747857</v>
      </c>
      <c r="P1933" s="118">
        <v>0.39504289878796472</v>
      </c>
      <c r="Q1933" s="118">
        <v>0.39501224668656226</v>
      </c>
      <c r="R1933" s="118">
        <v>-0.12333905273090069</v>
      </c>
      <c r="S1933" s="118">
        <v>0.35131239178329543</v>
      </c>
      <c r="T1933" s="118">
        <v>-1.2066401139619349</v>
      </c>
      <c r="U1933" s="118">
        <v>0.43897889309745763</v>
      </c>
      <c r="V1933" s="118">
        <v>-0.39319345856651167</v>
      </c>
      <c r="W1933" s="43">
        <v>8.1098455788339338E-2</v>
      </c>
    </row>
    <row r="1934" spans="1:23" ht="19">
      <c r="A1934" s="88">
        <v>932</v>
      </c>
      <c r="B1934" s="118">
        <v>0.56491094440155276</v>
      </c>
      <c r="C1934" s="118">
        <v>0.13033294698676645</v>
      </c>
      <c r="D1934" s="118">
        <v>0.13978740400481593</v>
      </c>
      <c r="E1934" s="118">
        <v>0.17919696548765507</v>
      </c>
      <c r="F1934" s="118">
        <v>0.25193072085599599</v>
      </c>
      <c r="G1934" s="118">
        <v>1.3299179100817238E-2</v>
      </c>
      <c r="H1934" s="118">
        <v>0.46443392474001355</v>
      </c>
      <c r="I1934" s="118">
        <v>0.53654636025498847</v>
      </c>
      <c r="J1934" s="118">
        <v>0.4955236999240209</v>
      </c>
      <c r="K1934" s="51">
        <v>0.54639861912151155</v>
      </c>
      <c r="M1934" s="44">
        <v>932</v>
      </c>
      <c r="N1934" s="118" cm="1">
        <f t="array" ref="N1934:W1934">(TRANSPOSE(MMULT(幕後結果!$AB$37:$AK$46, TRANSPOSE(N933:W933))))</f>
        <v>1.2229216822112958</v>
      </c>
      <c r="O1934" s="118">
        <v>-0.75983479563670919</v>
      </c>
      <c r="P1934" s="118">
        <v>-0.49938502342276292</v>
      </c>
      <c r="Q1934" s="118">
        <v>-9.1998709160573844E-2</v>
      </c>
      <c r="R1934" s="118">
        <v>0.13891584653985256</v>
      </c>
      <c r="S1934" s="118">
        <v>-0.68042510203023066</v>
      </c>
      <c r="T1934" s="118">
        <v>-1.1374087649024756</v>
      </c>
      <c r="U1934" s="118">
        <v>0.23369207782412216</v>
      </c>
      <c r="V1934" s="118">
        <v>-0.36036351715128423</v>
      </c>
      <c r="W1934" s="43">
        <v>0.88315030263222749</v>
      </c>
    </row>
    <row r="1935" spans="1:23" ht="19">
      <c r="A1935" s="88">
        <v>933</v>
      </c>
      <c r="B1935" s="118">
        <v>0.9841046773094313</v>
      </c>
      <c r="C1935" s="118">
        <v>7.1739153964381908E-2</v>
      </c>
      <c r="D1935" s="118">
        <v>0.22279887010316579</v>
      </c>
      <c r="E1935" s="118">
        <v>0.52584554668715966</v>
      </c>
      <c r="F1935" s="118">
        <v>3.9205788914336015E-3</v>
      </c>
      <c r="G1935" s="118">
        <v>0.64829642899364792</v>
      </c>
      <c r="H1935" s="118">
        <v>0.25041743596072985</v>
      </c>
      <c r="I1935" s="118">
        <v>0.16776621919336443</v>
      </c>
      <c r="J1935" s="118">
        <v>0.90221135803099606</v>
      </c>
      <c r="K1935" s="51">
        <v>0.70940031581730589</v>
      </c>
      <c r="M1935" s="44">
        <v>933</v>
      </c>
      <c r="N1935" s="118" cm="1">
        <f t="array" ref="N1935:W1935">(TRANSPOSE(MMULT(幕後結果!$AB$37:$AK$46, TRANSPOSE(N934:W934))))</f>
        <v>-0.14439841069329168</v>
      </c>
      <c r="O1935" s="118">
        <v>-1.5062550415451617</v>
      </c>
      <c r="P1935" s="118">
        <v>0.32681335737273887</v>
      </c>
      <c r="Q1935" s="118">
        <v>-1.6288265137882603</v>
      </c>
      <c r="R1935" s="118">
        <v>-0.55843394602355534</v>
      </c>
      <c r="S1935" s="118">
        <v>0.27062444302262778</v>
      </c>
      <c r="T1935" s="118">
        <v>-0.4065580802553922</v>
      </c>
      <c r="U1935" s="118">
        <v>-1.3879036057761618</v>
      </c>
      <c r="V1935" s="118">
        <v>-0.23066495973381668</v>
      </c>
      <c r="W1935" s="43">
        <v>2.1452660111369468</v>
      </c>
    </row>
    <row r="1936" spans="1:23" ht="19">
      <c r="A1936" s="88">
        <v>934</v>
      </c>
      <c r="B1936" s="118">
        <v>0.14214187760661945</v>
      </c>
      <c r="C1936" s="118">
        <v>0.27891862517631827</v>
      </c>
      <c r="D1936" s="118">
        <v>0.11127749890793992</v>
      </c>
      <c r="E1936" s="118">
        <v>0.59860299202879474</v>
      </c>
      <c r="F1936" s="118">
        <v>0.66068499241979084</v>
      </c>
      <c r="G1936" s="118">
        <v>0.34103817663595426</v>
      </c>
      <c r="H1936" s="118">
        <v>8.5813620622436915E-2</v>
      </c>
      <c r="I1936" s="118">
        <v>0.57836297067455389</v>
      </c>
      <c r="J1936" s="118">
        <v>3.6207485713031673E-2</v>
      </c>
      <c r="K1936" s="51">
        <v>0.90489893321956916</v>
      </c>
      <c r="M1936" s="44">
        <v>934</v>
      </c>
      <c r="N1936" s="118" cm="1">
        <f t="array" ref="N1936:W1936">(TRANSPOSE(MMULT(幕後結果!$AB$37:$AK$46, TRANSPOSE(N935:W935))))</f>
        <v>0.53417827491535996</v>
      </c>
      <c r="O1936" s="118">
        <v>0.32043201512509428</v>
      </c>
      <c r="P1936" s="118">
        <v>0.46252448330256168</v>
      </c>
      <c r="Q1936" s="118">
        <v>-0.51952679603702534</v>
      </c>
      <c r="R1936" s="118">
        <v>-0.34605741812069224</v>
      </c>
      <c r="S1936" s="118">
        <v>-0.14874421828221635</v>
      </c>
      <c r="T1936" s="118">
        <v>0.60289145457594318</v>
      </c>
      <c r="U1936" s="118">
        <v>-0.25363111891805357</v>
      </c>
      <c r="V1936" s="118">
        <v>0.43265564393577216</v>
      </c>
      <c r="W1936" s="43">
        <v>-0.31968067226305696</v>
      </c>
    </row>
    <row r="1937" spans="1:23" ht="19">
      <c r="A1937" s="88">
        <v>935</v>
      </c>
      <c r="B1937" s="118">
        <v>0.78194034204984719</v>
      </c>
      <c r="C1937" s="118">
        <v>0.67551191360856833</v>
      </c>
      <c r="D1937" s="118">
        <v>0.80239177053864807</v>
      </c>
      <c r="E1937" s="118">
        <v>0.42212344463567941</v>
      </c>
      <c r="F1937" s="118">
        <v>0.30348976720370358</v>
      </c>
      <c r="G1937" s="118">
        <v>0.25135892716372399</v>
      </c>
      <c r="H1937" s="118">
        <v>0.21361526621429738</v>
      </c>
      <c r="I1937" s="118">
        <v>0.12641295285097964</v>
      </c>
      <c r="J1937" s="118">
        <v>0.74819990275288406</v>
      </c>
      <c r="K1937" s="51">
        <v>0.96165355631464888</v>
      </c>
      <c r="M1937" s="44">
        <v>935</v>
      </c>
      <c r="N1937" s="118" cm="1">
        <f t="array" ref="N1937:W1937">(TRANSPOSE(MMULT(幕後結果!$AB$37:$AK$46, TRANSPOSE(N936:W936))))</f>
        <v>9.4624604277243909E-2</v>
      </c>
      <c r="O1937" s="118">
        <v>-1.2555297865089394</v>
      </c>
      <c r="P1937" s="118">
        <v>-0.16464829141830381</v>
      </c>
      <c r="Q1937" s="118">
        <v>-2.1036407643683286</v>
      </c>
      <c r="R1937" s="118">
        <v>-0.42283876167901446</v>
      </c>
      <c r="S1937" s="118">
        <v>-0.61073988356838949</v>
      </c>
      <c r="T1937" s="118">
        <v>0.50846665131667634</v>
      </c>
      <c r="U1937" s="118">
        <v>-0.14967035395124018</v>
      </c>
      <c r="V1937" s="118">
        <v>-1.3344534882645889</v>
      </c>
      <c r="W1937" s="43">
        <v>0.38280063017065236</v>
      </c>
    </row>
    <row r="1938" spans="1:23" ht="19">
      <c r="A1938" s="88">
        <v>936</v>
      </c>
      <c r="B1938" s="118">
        <v>0.79095779417973011</v>
      </c>
      <c r="C1938" s="118">
        <v>0.20524339220998056</v>
      </c>
      <c r="D1938" s="118">
        <v>0.36985275692149044</v>
      </c>
      <c r="E1938" s="118">
        <v>0.34822257963202663</v>
      </c>
      <c r="F1938" s="118">
        <v>0.80017806115065504</v>
      </c>
      <c r="G1938" s="118">
        <v>0.64920566986200634</v>
      </c>
      <c r="H1938" s="118">
        <v>0.36668313018311904</v>
      </c>
      <c r="I1938" s="118">
        <v>0.66705278049973815</v>
      </c>
      <c r="J1938" s="118">
        <v>0.88881503551843188</v>
      </c>
      <c r="K1938" s="51">
        <v>7.9609343369667851E-2</v>
      </c>
      <c r="M1938" s="44">
        <v>936</v>
      </c>
      <c r="N1938" s="118" cm="1">
        <f t="array" ref="N1938:W1938">(TRANSPOSE(MMULT(幕後結果!$AB$37:$AK$46, TRANSPOSE(N937:W937))))</f>
        <v>-0.64288587453601453</v>
      </c>
      <c r="O1938" s="118">
        <v>-1.4412736914658952</v>
      </c>
      <c r="P1938" s="118">
        <v>0.43392510602900292</v>
      </c>
      <c r="Q1938" s="118">
        <v>0.75656600196182411</v>
      </c>
      <c r="R1938" s="118">
        <v>1.23373786065502</v>
      </c>
      <c r="S1938" s="118">
        <v>-0.57471626427436173</v>
      </c>
      <c r="T1938" s="118">
        <v>-0.80970841492492163</v>
      </c>
      <c r="U1938" s="118">
        <v>-0.14026412248976175</v>
      </c>
      <c r="V1938" s="118">
        <v>-0.73840151341727889</v>
      </c>
      <c r="W1938" s="43">
        <v>-1.6323155376472904</v>
      </c>
    </row>
    <row r="1939" spans="1:23" ht="19">
      <c r="A1939" s="88">
        <v>937</v>
      </c>
      <c r="B1939" s="118">
        <v>0.16513326703752051</v>
      </c>
      <c r="C1939" s="118">
        <v>7.4005584425818727E-2</v>
      </c>
      <c r="D1939" s="118">
        <v>0.59947681606456538</v>
      </c>
      <c r="E1939" s="118">
        <v>0.59863026894317217</v>
      </c>
      <c r="F1939" s="118">
        <v>0.26050779408471203</v>
      </c>
      <c r="G1939" s="118">
        <v>0.45843372428654949</v>
      </c>
      <c r="H1939" s="118">
        <v>0.73267129953199195</v>
      </c>
      <c r="I1939" s="118">
        <v>0.8980255690979122</v>
      </c>
      <c r="J1939" s="118">
        <v>0.38828482369838513</v>
      </c>
      <c r="K1939" s="51">
        <v>0.51354984964028372</v>
      </c>
      <c r="M1939" s="44">
        <v>937</v>
      </c>
      <c r="N1939" s="118" cm="1">
        <f t="array" ref="N1939:W1939">(TRANSPOSE(MMULT(幕後結果!$AB$37:$AK$46, TRANSPOSE(N938:W938))))</f>
        <v>-0.30966525385466831</v>
      </c>
      <c r="O1939" s="118">
        <v>1.4148672865592402</v>
      </c>
      <c r="P1939" s="118">
        <v>0.86557834749866558</v>
      </c>
      <c r="Q1939" s="118">
        <v>0.43584804128923171</v>
      </c>
      <c r="R1939" s="118">
        <v>1.2528658974976328</v>
      </c>
      <c r="S1939" s="118">
        <v>2.4645053433594855E-3</v>
      </c>
      <c r="T1939" s="118">
        <v>2.7575826244171262</v>
      </c>
      <c r="U1939" s="118">
        <v>0.88262524235351858</v>
      </c>
      <c r="V1939" s="118">
        <v>1.0945087452805951</v>
      </c>
      <c r="W1939" s="43">
        <v>-0.27567792024381932</v>
      </c>
    </row>
    <row r="1940" spans="1:23" ht="19">
      <c r="A1940" s="88">
        <v>938</v>
      </c>
      <c r="B1940" s="118">
        <v>0.34638516481436787</v>
      </c>
      <c r="C1940" s="118">
        <v>2.9249845270772123E-2</v>
      </c>
      <c r="D1940" s="118">
        <v>0.92406700547398368</v>
      </c>
      <c r="E1940" s="118">
        <v>1.2446020495729293E-2</v>
      </c>
      <c r="F1940" s="118">
        <v>0.95848476449655906</v>
      </c>
      <c r="G1940" s="118">
        <v>0.94708672058188204</v>
      </c>
      <c r="H1940" s="118">
        <v>0.52053147113950415</v>
      </c>
      <c r="I1940" s="118">
        <v>0.95653363526165913</v>
      </c>
      <c r="J1940" s="118">
        <v>0.53027333855416536</v>
      </c>
      <c r="K1940" s="51">
        <v>0.76386487729870334</v>
      </c>
      <c r="M1940" s="44">
        <v>938</v>
      </c>
      <c r="N1940" s="118" cm="1">
        <f t="array" ref="N1940:W1940">(TRANSPOSE(MMULT(幕後結果!$AB$37:$AK$46, TRANSPOSE(N939:W939))))</f>
        <v>-1.0274900143193968</v>
      </c>
      <c r="O1940" s="118">
        <v>-0.10483359329932763</v>
      </c>
      <c r="P1940" s="118">
        <v>-1.4882368099699919</v>
      </c>
      <c r="Q1940" s="118">
        <v>-0.49269392725342642</v>
      </c>
      <c r="R1940" s="118">
        <v>-0.46947341276511856</v>
      </c>
      <c r="S1940" s="118">
        <v>-0.82042594371354471</v>
      </c>
      <c r="T1940" s="118">
        <v>-1.1331211822145077</v>
      </c>
      <c r="U1940" s="118">
        <v>-0.11323774797434394</v>
      </c>
      <c r="V1940" s="118">
        <v>-0.98307475471475925</v>
      </c>
      <c r="W1940" s="43">
        <v>-1.0713600063335675</v>
      </c>
    </row>
    <row r="1941" spans="1:23" ht="19">
      <c r="A1941" s="88">
        <v>939</v>
      </c>
      <c r="B1941" s="118">
        <v>0.27508781214727884</v>
      </c>
      <c r="C1941" s="118">
        <v>1.3511722393474423E-2</v>
      </c>
      <c r="D1941" s="118">
        <v>2.3091537485875335E-2</v>
      </c>
      <c r="E1941" s="118">
        <v>0.60582615592807731</v>
      </c>
      <c r="F1941" s="118">
        <v>1.3101068182581832E-2</v>
      </c>
      <c r="G1941" s="118">
        <v>0.71337947981543071</v>
      </c>
      <c r="H1941" s="118">
        <v>0.84558884640731624</v>
      </c>
      <c r="I1941" s="118">
        <v>0.52388123772462003</v>
      </c>
      <c r="J1941" s="118">
        <v>0.15384386801936634</v>
      </c>
      <c r="K1941" s="51">
        <v>0.71411006862200122</v>
      </c>
      <c r="M1941" s="44">
        <v>939</v>
      </c>
      <c r="N1941" s="118" cm="1">
        <f t="array" ref="N1941:W1941">(TRANSPOSE(MMULT(幕後結果!$AB$37:$AK$46, TRANSPOSE(N940:W940))))</f>
        <v>1.088531729500374</v>
      </c>
      <c r="O1941" s="118">
        <v>-0.66834379044369208</v>
      </c>
      <c r="P1941" s="118">
        <v>-0.32470839185507627</v>
      </c>
      <c r="Q1941" s="118">
        <v>1.4864899769510667</v>
      </c>
      <c r="R1941" s="118">
        <v>0.25267657625329476</v>
      </c>
      <c r="S1941" s="118">
        <v>-0.83143138152965201</v>
      </c>
      <c r="T1941" s="118">
        <v>-1.0768122333402381</v>
      </c>
      <c r="U1941" s="118">
        <v>0.89675265089574618</v>
      </c>
      <c r="V1941" s="118">
        <v>0.97382775845505964</v>
      </c>
      <c r="W1941" s="43">
        <v>0.71328523212574912</v>
      </c>
    </row>
    <row r="1942" spans="1:23" ht="19">
      <c r="A1942" s="88">
        <v>940</v>
      </c>
      <c r="B1942" s="118">
        <v>1.2311348126723631E-2</v>
      </c>
      <c r="C1942" s="118">
        <v>0.84987598145908771</v>
      </c>
      <c r="D1942" s="118">
        <v>0.16478150491806454</v>
      </c>
      <c r="E1942" s="118">
        <v>0.93157563386007247</v>
      </c>
      <c r="F1942" s="118">
        <v>0.5350124236064544</v>
      </c>
      <c r="G1942" s="118">
        <v>0.84455016006297967</v>
      </c>
      <c r="H1942" s="118">
        <v>0.10361423344086718</v>
      </c>
      <c r="I1942" s="118">
        <v>0.77181903220570192</v>
      </c>
      <c r="J1942" s="118">
        <v>0.74571296495849393</v>
      </c>
      <c r="K1942" s="51">
        <v>0.15523921298860022</v>
      </c>
      <c r="M1942" s="44">
        <v>940</v>
      </c>
      <c r="N1942" s="118" cm="1">
        <f t="array" ref="N1942:W1942">(TRANSPOSE(MMULT(幕後結果!$AB$37:$AK$46, TRANSPOSE(N941:W941))))</f>
        <v>0.15358323385116887</v>
      </c>
      <c r="O1942" s="118">
        <v>0.65965465701568482</v>
      </c>
      <c r="P1942" s="118">
        <v>-1.4450334349671006</v>
      </c>
      <c r="Q1942" s="118">
        <v>-1.5482292457059721</v>
      </c>
      <c r="R1942" s="118">
        <v>0.45360734205006403</v>
      </c>
      <c r="S1942" s="118">
        <v>-0.56832731568944517</v>
      </c>
      <c r="T1942" s="118">
        <v>0.13884335437289799</v>
      </c>
      <c r="U1942" s="118">
        <v>-0.2668383068489355</v>
      </c>
      <c r="V1942" s="118">
        <v>0.16636722827437739</v>
      </c>
      <c r="W1942" s="43">
        <v>-0.47721595721299659</v>
      </c>
    </row>
    <row r="1943" spans="1:23" ht="19">
      <c r="A1943" s="88">
        <v>941</v>
      </c>
      <c r="B1943" s="118">
        <v>0.94728750847910148</v>
      </c>
      <c r="C1943" s="118">
        <v>0.32085601667014685</v>
      </c>
      <c r="D1943" s="118">
        <v>0.16516988844101377</v>
      </c>
      <c r="E1943" s="118">
        <v>0.9474172599149433</v>
      </c>
      <c r="F1943" s="118">
        <v>0.15305117717823458</v>
      </c>
      <c r="G1943" s="118">
        <v>0.67138259808056477</v>
      </c>
      <c r="H1943" s="118">
        <v>0.21813916852585558</v>
      </c>
      <c r="I1943" s="118">
        <v>0.59011259984253872</v>
      </c>
      <c r="J1943" s="118">
        <v>0.97198081321274321</v>
      </c>
      <c r="K1943" s="51">
        <v>4.4259117059610498E-2</v>
      </c>
      <c r="M1943" s="44">
        <v>941</v>
      </c>
      <c r="N1943" s="118" cm="1">
        <f t="array" ref="N1943:W1943">(TRANSPOSE(MMULT(幕後結果!$AB$37:$AK$46, TRANSPOSE(N942:W942))))</f>
        <v>1.0134738222747208</v>
      </c>
      <c r="O1943" s="118">
        <v>-0.51705434188486465</v>
      </c>
      <c r="P1943" s="118">
        <v>-0.20552016124145234</v>
      </c>
      <c r="Q1943" s="118">
        <v>-0.5474085057168816</v>
      </c>
      <c r="R1943" s="118">
        <v>0.27275772842749529</v>
      </c>
      <c r="S1943" s="118">
        <v>-1.253666311798876</v>
      </c>
      <c r="T1943" s="118">
        <v>0.2790933400281792</v>
      </c>
      <c r="U1943" s="118">
        <v>-0.41438051281169985</v>
      </c>
      <c r="V1943" s="118">
        <v>-0.45181451836083847</v>
      </c>
      <c r="W1943" s="43">
        <v>-0.60652192112617187</v>
      </c>
    </row>
    <row r="1944" spans="1:23" ht="19">
      <c r="A1944" s="88">
        <v>942</v>
      </c>
      <c r="B1944" s="118">
        <v>0.95342358093156765</v>
      </c>
      <c r="C1944" s="118">
        <v>0.62185404094977637</v>
      </c>
      <c r="D1944" s="118">
        <v>0.78972612636911532</v>
      </c>
      <c r="E1944" s="118">
        <v>0.91782047566333635</v>
      </c>
      <c r="F1944" s="118">
        <v>0.16862234518524377</v>
      </c>
      <c r="G1944" s="118">
        <v>0.78984769595110538</v>
      </c>
      <c r="H1944" s="118">
        <v>0.54850828560503739</v>
      </c>
      <c r="I1944" s="118">
        <v>0.58013613976834133</v>
      </c>
      <c r="J1944" s="118">
        <v>0.10027782647577355</v>
      </c>
      <c r="K1944" s="51">
        <v>0.30191670497796941</v>
      </c>
      <c r="M1944" s="44">
        <v>942</v>
      </c>
      <c r="N1944" s="118" cm="1">
        <f t="array" ref="N1944:W1944">(TRANSPOSE(MMULT(幕後結果!$AB$37:$AK$46, TRANSPOSE(N943:W943))))</f>
        <v>1.0087499840606566</v>
      </c>
      <c r="O1944" s="118">
        <v>-0.38097212006041092</v>
      </c>
      <c r="P1944" s="118">
        <v>1.0580002479835676E-2</v>
      </c>
      <c r="Q1944" s="118">
        <v>-0.85438869751599067</v>
      </c>
      <c r="R1944" s="118">
        <v>-0.93735511901541191</v>
      </c>
      <c r="S1944" s="118">
        <v>0.10619420533453988</v>
      </c>
      <c r="T1944" s="118">
        <v>-0.87581747218416717</v>
      </c>
      <c r="U1944" s="118">
        <v>-1.8329181064156841</v>
      </c>
      <c r="V1944" s="118">
        <v>-0.57544312187650359</v>
      </c>
      <c r="W1944" s="43">
        <v>-0.44483422159515867</v>
      </c>
    </row>
    <row r="1945" spans="1:23" ht="19">
      <c r="A1945" s="88">
        <v>943</v>
      </c>
      <c r="B1945" s="118">
        <v>0.46010229419161131</v>
      </c>
      <c r="C1945" s="118">
        <v>0.41382425235931275</v>
      </c>
      <c r="D1945" s="118">
        <v>0.31059836749514425</v>
      </c>
      <c r="E1945" s="118">
        <v>0.38624181732298069</v>
      </c>
      <c r="F1945" s="118">
        <v>0.20550393589252769</v>
      </c>
      <c r="G1945" s="118">
        <v>0.53734567365979968</v>
      </c>
      <c r="H1945" s="118">
        <v>0.69277363062022057</v>
      </c>
      <c r="I1945" s="118">
        <v>0.60784172139487946</v>
      </c>
      <c r="J1945" s="118">
        <v>1.1181920870828588E-3</v>
      </c>
      <c r="K1945" s="51">
        <v>4.9519844585051098E-2</v>
      </c>
      <c r="M1945" s="44">
        <v>943</v>
      </c>
      <c r="N1945" s="118" cm="1">
        <f t="array" ref="N1945:W1945">(TRANSPOSE(MMULT(幕後結果!$AB$37:$AK$46, TRANSPOSE(N944:W944))))</f>
        <v>-0.84999713198898874</v>
      </c>
      <c r="O1945" s="118">
        <v>0.17988338496648099</v>
      </c>
      <c r="P1945" s="118">
        <v>0.21557822464492615</v>
      </c>
      <c r="Q1945" s="118">
        <v>-0.28593289697178847</v>
      </c>
      <c r="R1945" s="118">
        <v>-0.80095090255062873</v>
      </c>
      <c r="S1945" s="118">
        <v>5.9137394602404275E-2</v>
      </c>
      <c r="T1945" s="118">
        <v>-0.69958809925873255</v>
      </c>
      <c r="U1945" s="118">
        <v>-1.2711607951652959</v>
      </c>
      <c r="V1945" s="118">
        <v>0.13586483577480457</v>
      </c>
      <c r="W1945" s="43">
        <v>0.27421975855518954</v>
      </c>
    </row>
    <row r="1946" spans="1:23" ht="19">
      <c r="A1946" s="88">
        <v>944</v>
      </c>
      <c r="B1946" s="118">
        <v>0.60668494848086607</v>
      </c>
      <c r="C1946" s="118">
        <v>0.59995381825265737</v>
      </c>
      <c r="D1946" s="118">
        <v>0.33882823712960453</v>
      </c>
      <c r="E1946" s="118">
        <v>0.42266792031099198</v>
      </c>
      <c r="F1946" s="118">
        <v>0.95223417098945284</v>
      </c>
      <c r="G1946" s="118">
        <v>0.83063764257711292</v>
      </c>
      <c r="H1946" s="118">
        <v>0.90601429203371131</v>
      </c>
      <c r="I1946" s="118">
        <v>0.23447936124431834</v>
      </c>
      <c r="J1946" s="118">
        <v>0.24862969824181458</v>
      </c>
      <c r="K1946" s="51">
        <v>0.95783444319750988</v>
      </c>
      <c r="M1946" s="44">
        <v>944</v>
      </c>
      <c r="N1946" s="118" cm="1">
        <f t="array" ref="N1946:W1946">(TRANSPOSE(MMULT(幕後結果!$AB$37:$AK$46, TRANSPOSE(N945:W945))))</f>
        <v>-0.62445145826941995</v>
      </c>
      <c r="O1946" s="118">
        <v>-3.273268863617014E-2</v>
      </c>
      <c r="P1946" s="118">
        <v>-0.96082132155332578</v>
      </c>
      <c r="Q1946" s="118">
        <v>-1.7337625379176471</v>
      </c>
      <c r="R1946" s="118">
        <v>-0.97694648159224795</v>
      </c>
      <c r="S1946" s="118">
        <v>-0.81271913620837655</v>
      </c>
      <c r="T1946" s="118">
        <v>-1.4745734487513937</v>
      </c>
      <c r="U1946" s="118">
        <v>-0.92071743838300524</v>
      </c>
      <c r="V1946" s="118">
        <v>-1.4757321465930562</v>
      </c>
      <c r="W1946" s="43">
        <v>-2.3244744716241863</v>
      </c>
    </row>
    <row r="1947" spans="1:23" ht="19">
      <c r="A1947" s="88">
        <v>945</v>
      </c>
      <c r="B1947" s="118">
        <v>0.74947688751685559</v>
      </c>
      <c r="C1947" s="118">
        <v>8.6822835046723945E-2</v>
      </c>
      <c r="D1947" s="118">
        <v>0.98329567362589532</v>
      </c>
      <c r="E1947" s="118">
        <v>0.99378509530826564</v>
      </c>
      <c r="F1947" s="118">
        <v>0.63079354839122792</v>
      </c>
      <c r="G1947" s="118">
        <v>0.88848270136151397</v>
      </c>
      <c r="H1947" s="118">
        <v>0.94188135442427723</v>
      </c>
      <c r="I1947" s="118">
        <v>0.29285283201018242</v>
      </c>
      <c r="J1947" s="118">
        <v>9.2317291927695999E-2</v>
      </c>
      <c r="K1947" s="51">
        <v>0.76116841249716005</v>
      </c>
      <c r="M1947" s="44">
        <v>945</v>
      </c>
      <c r="N1947" s="118" cm="1">
        <f t="array" ref="N1947:W1947">(TRANSPOSE(MMULT(幕後結果!$AB$37:$AK$46, TRANSPOSE(N946:W946))))</f>
        <v>0.57625528887790833</v>
      </c>
      <c r="O1947" s="118">
        <v>-0.40956859996701356</v>
      </c>
      <c r="P1947" s="118">
        <v>-0.13059407016702013</v>
      </c>
      <c r="Q1947" s="118">
        <v>0.12649063834829244</v>
      </c>
      <c r="R1947" s="118">
        <v>0.14788264875374316</v>
      </c>
      <c r="S1947" s="118">
        <v>0.70199175207952025</v>
      </c>
      <c r="T1947" s="118">
        <v>0.43379179599079154</v>
      </c>
      <c r="U1947" s="118">
        <v>-0.66413694093917131</v>
      </c>
      <c r="V1947" s="118">
        <v>-0.21576280784481297</v>
      </c>
      <c r="W1947" s="43">
        <v>0.43606078470070897</v>
      </c>
    </row>
    <row r="1948" spans="1:23" ht="19">
      <c r="A1948" s="88">
        <v>946</v>
      </c>
      <c r="B1948" s="118">
        <v>0.421271133031204</v>
      </c>
      <c r="C1948" s="118">
        <v>0.48285250568984384</v>
      </c>
      <c r="D1948" s="118">
        <v>0.56075666605683616</v>
      </c>
      <c r="E1948" s="118">
        <v>0.76271912127004282</v>
      </c>
      <c r="F1948" s="118">
        <v>0.54397386700736039</v>
      </c>
      <c r="G1948" s="118">
        <v>0.15549869687850881</v>
      </c>
      <c r="H1948" s="118">
        <v>0.50061773116316877</v>
      </c>
      <c r="I1948" s="118">
        <v>0.54408659913959267</v>
      </c>
      <c r="J1948" s="118">
        <v>0.49703250136185662</v>
      </c>
      <c r="K1948" s="51">
        <v>0.12949525096756798</v>
      </c>
      <c r="M1948" s="44">
        <v>946</v>
      </c>
      <c r="N1948" s="118" cm="1">
        <f t="array" ref="N1948:W1948">(TRANSPOSE(MMULT(幕後結果!$AB$37:$AK$46, TRANSPOSE(N947:W947))))</f>
        <v>0.16028456003110839</v>
      </c>
      <c r="O1948" s="118">
        <v>1.4279270301438556</v>
      </c>
      <c r="P1948" s="118">
        <v>-0.31954397742716656</v>
      </c>
      <c r="Q1948" s="118">
        <v>1.1214470067332816</v>
      </c>
      <c r="R1948" s="118">
        <v>0.88606718304772414</v>
      </c>
      <c r="S1948" s="118">
        <v>0.2505905220587567</v>
      </c>
      <c r="T1948" s="118">
        <v>1.3877831264161791</v>
      </c>
      <c r="U1948" s="118">
        <v>-0.99062673745649943</v>
      </c>
      <c r="V1948" s="118">
        <v>1.2962648698014478</v>
      </c>
      <c r="W1948" s="43">
        <v>3.847912408639606E-2</v>
      </c>
    </row>
    <row r="1949" spans="1:23" ht="19">
      <c r="A1949" s="88">
        <v>947</v>
      </c>
      <c r="B1949" s="118">
        <v>0.32190350938700463</v>
      </c>
      <c r="C1949" s="118">
        <v>0.84866611031209449</v>
      </c>
      <c r="D1949" s="118">
        <v>0.75844320085349604</v>
      </c>
      <c r="E1949" s="118">
        <v>0.95041768690757711</v>
      </c>
      <c r="F1949" s="118">
        <v>0.99346145006623532</v>
      </c>
      <c r="G1949" s="118">
        <v>0.96768290566484261</v>
      </c>
      <c r="H1949" s="118">
        <v>0.39100711526249454</v>
      </c>
      <c r="I1949" s="118">
        <v>0.11450792419020561</v>
      </c>
      <c r="J1949" s="118">
        <v>0.8165114252215675</v>
      </c>
      <c r="K1949" s="51">
        <v>0.67865544920378129</v>
      </c>
      <c r="M1949" s="44">
        <v>947</v>
      </c>
      <c r="N1949" s="118" cm="1">
        <f t="array" ref="N1949:W1949">(TRANSPOSE(MMULT(幕後結果!$AB$37:$AK$46, TRANSPOSE(N948:W948))))</f>
        <v>-0.14465097670567875</v>
      </c>
      <c r="O1949" s="118">
        <v>-1.2234052750045665</v>
      </c>
      <c r="P1949" s="118">
        <v>-0.1340706421074277</v>
      </c>
      <c r="Q1949" s="118">
        <v>-4.9070293770698548E-2</v>
      </c>
      <c r="R1949" s="118">
        <v>0.32954044089001039</v>
      </c>
      <c r="S1949" s="118">
        <v>1.0849061140945553</v>
      </c>
      <c r="T1949" s="118">
        <v>-1.1535874289923056</v>
      </c>
      <c r="U1949" s="118">
        <v>0.21686575213224418</v>
      </c>
      <c r="V1949" s="118">
        <v>-0.84066265388473127</v>
      </c>
      <c r="W1949" s="43">
        <v>0.71654904486478999</v>
      </c>
    </row>
    <row r="1950" spans="1:23" ht="19">
      <c r="A1950" s="88">
        <v>948</v>
      </c>
      <c r="B1950" s="118">
        <v>0.96493608665715791</v>
      </c>
      <c r="C1950" s="118">
        <v>0.29418000505370978</v>
      </c>
      <c r="D1950" s="118">
        <v>0.61603768372873002</v>
      </c>
      <c r="E1950" s="118">
        <v>0.78741910287746752</v>
      </c>
      <c r="F1950" s="118">
        <v>0.10119909385352255</v>
      </c>
      <c r="G1950" s="118">
        <v>0.62621134150027657</v>
      </c>
      <c r="H1950" s="118">
        <v>0.70205978204091668</v>
      </c>
      <c r="I1950" s="118">
        <v>0.95603185192082596</v>
      </c>
      <c r="J1950" s="118">
        <v>7.3580626314070363E-2</v>
      </c>
      <c r="K1950" s="51">
        <v>0.45802500029261251</v>
      </c>
      <c r="M1950" s="44">
        <v>948</v>
      </c>
      <c r="N1950" s="118" cm="1">
        <f t="array" ref="N1950:W1950">(TRANSPOSE(MMULT(幕後結果!$AB$37:$AK$46, TRANSPOSE(N949:W949))))</f>
        <v>-1.9412411972063357</v>
      </c>
      <c r="O1950" s="118">
        <v>0.27123987378883496</v>
      </c>
      <c r="P1950" s="118">
        <v>-1.1443385352169386</v>
      </c>
      <c r="Q1950" s="118">
        <v>-0.29650257334262808</v>
      </c>
      <c r="R1950" s="118">
        <v>-0.58981302693006954</v>
      </c>
      <c r="S1950" s="118">
        <v>-1.3579033885499063</v>
      </c>
      <c r="T1950" s="118">
        <v>-7.1162892526194066E-2</v>
      </c>
      <c r="U1950" s="118">
        <v>-0.19570953139140479</v>
      </c>
      <c r="V1950" s="118">
        <v>-1.3219796838398141</v>
      </c>
      <c r="W1950" s="43">
        <v>-1.2835645290452851</v>
      </c>
    </row>
    <row r="1951" spans="1:23" ht="19">
      <c r="A1951" s="88">
        <v>949</v>
      </c>
      <c r="B1951" s="118">
        <v>0.76181371515399321</v>
      </c>
      <c r="C1951" s="118">
        <v>1.7278438184493261E-2</v>
      </c>
      <c r="D1951" s="118">
        <v>0.54369656539240574</v>
      </c>
      <c r="E1951" s="118">
        <v>0.84996606879137282</v>
      </c>
      <c r="F1951" s="118">
        <v>0.28997420723169154</v>
      </c>
      <c r="G1951" s="118">
        <v>0.81318851297752537</v>
      </c>
      <c r="H1951" s="118">
        <v>0.3150536527227501</v>
      </c>
      <c r="I1951" s="118">
        <v>0.55280264514943322</v>
      </c>
      <c r="J1951" s="118">
        <v>0.24733822327628951</v>
      </c>
      <c r="K1951" s="51">
        <v>0.85447139586622223</v>
      </c>
      <c r="M1951" s="44">
        <v>949</v>
      </c>
      <c r="N1951" s="118" cm="1">
        <f t="array" ref="N1951:W1951">(TRANSPOSE(MMULT(幕後結果!$AB$37:$AK$46, TRANSPOSE(N950:W950))))</f>
        <v>-1.5623097410690556</v>
      </c>
      <c r="O1951" s="118">
        <v>-9.4713982005103239E-2</v>
      </c>
      <c r="P1951" s="118">
        <v>0.22096168855094767</v>
      </c>
      <c r="Q1951" s="118">
        <v>0.6907349329058402</v>
      </c>
      <c r="R1951" s="118">
        <v>1.0015616728386119</v>
      </c>
      <c r="S1951" s="118">
        <v>0.72757773126722547</v>
      </c>
      <c r="T1951" s="118">
        <v>-0.46894913656031562</v>
      </c>
      <c r="U1951" s="118">
        <v>-3.7639554039936352E-2</v>
      </c>
      <c r="V1951" s="118">
        <v>-0.59339777132321103</v>
      </c>
      <c r="W1951" s="43">
        <v>1.160625412336719</v>
      </c>
    </row>
    <row r="1952" spans="1:23" ht="19">
      <c r="A1952" s="88">
        <v>950</v>
      </c>
      <c r="B1952" s="118">
        <v>0.61936744578523006</v>
      </c>
      <c r="C1952" s="118">
        <v>0.40220015207383475</v>
      </c>
      <c r="D1952" s="118">
        <v>0.49013205601367504</v>
      </c>
      <c r="E1952" s="118">
        <v>0.84549463867835262</v>
      </c>
      <c r="F1952" s="118">
        <v>4.9311672334260592E-2</v>
      </c>
      <c r="G1952" s="118">
        <v>0.58703893278794128</v>
      </c>
      <c r="H1952" s="118">
        <v>0.22376362897547786</v>
      </c>
      <c r="I1952" s="118">
        <v>0.35340215642476225</v>
      </c>
      <c r="J1952" s="118">
        <v>0.2540198401920204</v>
      </c>
      <c r="K1952" s="51">
        <v>0.99141919952760493</v>
      </c>
      <c r="M1952" s="44">
        <v>950</v>
      </c>
      <c r="N1952" s="118" cm="1">
        <f t="array" ref="N1952:W1952">(TRANSPOSE(MMULT(幕後結果!$AB$37:$AK$46, TRANSPOSE(N951:W951))))</f>
        <v>1.1634671560178012</v>
      </c>
      <c r="O1952" s="118">
        <v>-1.6801366509792359</v>
      </c>
      <c r="P1952" s="118">
        <v>-0.47458600113976757</v>
      </c>
      <c r="Q1952" s="118">
        <v>0.75764098243863964</v>
      </c>
      <c r="R1952" s="118">
        <v>0.96811964116310512</v>
      </c>
      <c r="S1952" s="118">
        <v>1.1054841314159765</v>
      </c>
      <c r="T1952" s="118">
        <v>-0.53452335045268173</v>
      </c>
      <c r="U1952" s="118">
        <v>-0.51852823312507235</v>
      </c>
      <c r="V1952" s="118">
        <v>-0.75578841747023717</v>
      </c>
      <c r="W1952" s="43">
        <v>0.20147951113462395</v>
      </c>
    </row>
    <row r="1953" spans="1:23" ht="19">
      <c r="A1953" s="88">
        <v>951</v>
      </c>
      <c r="B1953" s="118">
        <v>0.68165393058241852</v>
      </c>
      <c r="C1953" s="118">
        <v>0.46750641542362636</v>
      </c>
      <c r="D1953" s="118">
        <v>4.3506707765939012E-2</v>
      </c>
      <c r="E1953" s="118">
        <v>0.92217445219210514</v>
      </c>
      <c r="F1953" s="118">
        <v>0.65024379620346684</v>
      </c>
      <c r="G1953" s="118">
        <v>0.39404599452129352</v>
      </c>
      <c r="H1953" s="118">
        <v>0.70931911689728744</v>
      </c>
      <c r="I1953" s="118">
        <v>0.27963645901975531</v>
      </c>
      <c r="J1953" s="118">
        <v>0.72303649248580859</v>
      </c>
      <c r="K1953" s="51">
        <v>0.3891264123785938</v>
      </c>
      <c r="M1953" s="44">
        <v>951</v>
      </c>
      <c r="N1953" s="118" cm="1">
        <f t="array" ref="N1953:W1953">(TRANSPOSE(MMULT(幕後結果!$AB$37:$AK$46, TRANSPOSE(N952:W952))))</f>
        <v>0.51406947988490814</v>
      </c>
      <c r="O1953" s="118">
        <v>2.004578851363195</v>
      </c>
      <c r="P1953" s="118">
        <v>0.16521276290593567</v>
      </c>
      <c r="Q1953" s="118">
        <v>0.1752152787110354</v>
      </c>
      <c r="R1953" s="118">
        <v>-1.8327875612526829</v>
      </c>
      <c r="S1953" s="118">
        <v>1.3969668074640342</v>
      </c>
      <c r="T1953" s="118">
        <v>-0.25193084076395633</v>
      </c>
      <c r="U1953" s="118">
        <v>0.77672207757336253</v>
      </c>
      <c r="V1953" s="118">
        <v>1.4947044840786385</v>
      </c>
      <c r="W1953" s="43">
        <v>-0.85655633425079636</v>
      </c>
    </row>
    <row r="1954" spans="1:23" ht="19">
      <c r="A1954" s="88">
        <v>952</v>
      </c>
      <c r="B1954" s="118">
        <v>0.47628496330824177</v>
      </c>
      <c r="C1954" s="118">
        <v>0.80607644065261308</v>
      </c>
      <c r="D1954" s="118">
        <v>0.52006189104109191</v>
      </c>
      <c r="E1954" s="118">
        <v>0.88033879967923179</v>
      </c>
      <c r="F1954" s="118">
        <v>0.82565691844957434</v>
      </c>
      <c r="G1954" s="118">
        <v>0.15688998324430314</v>
      </c>
      <c r="H1954" s="118">
        <v>0.36233722482126796</v>
      </c>
      <c r="I1954" s="118">
        <v>0.83847588288658081</v>
      </c>
      <c r="J1954" s="118">
        <v>0.88362471603875625</v>
      </c>
      <c r="K1954" s="51">
        <v>0.44068445475049378</v>
      </c>
      <c r="M1954" s="44">
        <v>952</v>
      </c>
      <c r="N1954" s="118" cm="1">
        <f t="array" ref="N1954:W1954">(TRANSPOSE(MMULT(幕後結果!$AB$37:$AK$46, TRANSPOSE(N953:W953))))</f>
        <v>-1.259919973708973</v>
      </c>
      <c r="O1954" s="118">
        <v>0.83947525279073565</v>
      </c>
      <c r="P1954" s="118">
        <v>-1.0533395681666671</v>
      </c>
      <c r="Q1954" s="118">
        <v>0.46782162354346341</v>
      </c>
      <c r="R1954" s="118">
        <v>-1.4958569516995102</v>
      </c>
      <c r="S1954" s="118">
        <v>1.2738113692740005</v>
      </c>
      <c r="T1954" s="118">
        <v>-0.23139277409858125</v>
      </c>
      <c r="U1954" s="118">
        <v>-0.16758326167484716</v>
      </c>
      <c r="V1954" s="118">
        <v>-2.2033962923087116</v>
      </c>
      <c r="W1954" s="43">
        <v>-0.59872219460543696</v>
      </c>
    </row>
    <row r="1955" spans="1:23" ht="19">
      <c r="A1955" s="88">
        <v>953</v>
      </c>
      <c r="B1955" s="118">
        <v>0.56620259768658476</v>
      </c>
      <c r="C1955" s="118">
        <v>9.6245157484082799E-3</v>
      </c>
      <c r="D1955" s="118">
        <v>7.0137308337123949E-2</v>
      </c>
      <c r="E1955" s="118">
        <v>0.7500915667094572</v>
      </c>
      <c r="F1955" s="118">
        <v>0.44928547032057042</v>
      </c>
      <c r="G1955" s="118">
        <v>0.51807865244390383</v>
      </c>
      <c r="H1955" s="118">
        <v>0.11619720316863114</v>
      </c>
      <c r="I1955" s="118">
        <v>0.93775303011794442</v>
      </c>
      <c r="J1955" s="118">
        <v>0.385930271662416</v>
      </c>
      <c r="K1955" s="51">
        <v>0.16750617418488933</v>
      </c>
      <c r="M1955" s="44">
        <v>953</v>
      </c>
      <c r="N1955" s="118" cm="1">
        <f t="array" ref="N1955:W1955">(TRANSPOSE(MMULT(幕後結果!$AB$37:$AK$46, TRANSPOSE(N954:W954))))</f>
        <v>-0.25216398042123783</v>
      </c>
      <c r="O1955" s="118">
        <v>-0.12480114535538062</v>
      </c>
      <c r="P1955" s="118">
        <v>1.2438079193246563</v>
      </c>
      <c r="Q1955" s="118">
        <v>0.15501640716633541</v>
      </c>
      <c r="R1955" s="118">
        <v>1.7961451098006334</v>
      </c>
      <c r="S1955" s="118">
        <v>0.28005852460644853</v>
      </c>
      <c r="T1955" s="118">
        <v>0.47510166086173578</v>
      </c>
      <c r="U1955" s="118">
        <v>0.87427310654439583</v>
      </c>
      <c r="V1955" s="118">
        <v>1.4908333783830086</v>
      </c>
      <c r="W1955" s="43">
        <v>0.772648810217475</v>
      </c>
    </row>
    <row r="1956" spans="1:23" ht="19">
      <c r="A1956" s="88">
        <v>954</v>
      </c>
      <c r="B1956" s="118">
        <v>0.28046851846727039</v>
      </c>
      <c r="C1956" s="118">
        <v>0.19249220463873717</v>
      </c>
      <c r="D1956" s="118">
        <v>0.52118656355510717</v>
      </c>
      <c r="E1956" s="118">
        <v>0.54972271502873649</v>
      </c>
      <c r="F1956" s="118">
        <v>0.9180362035179479</v>
      </c>
      <c r="G1956" s="118">
        <v>0.7283909345735935</v>
      </c>
      <c r="H1956" s="118">
        <v>0.62980071211772493</v>
      </c>
      <c r="I1956" s="118">
        <v>0.53967277062908714</v>
      </c>
      <c r="J1956" s="118">
        <v>0.88056921262533638</v>
      </c>
      <c r="K1956" s="51">
        <v>0.59060562010546569</v>
      </c>
      <c r="M1956" s="44">
        <v>954</v>
      </c>
      <c r="N1956" s="118" cm="1">
        <f t="array" ref="N1956:W1956">(TRANSPOSE(MMULT(幕後結果!$AB$37:$AK$46, TRANSPOSE(N955:W955))))</f>
        <v>-0.95655010508199123</v>
      </c>
      <c r="O1956" s="118">
        <v>1.1408080345206522</v>
      </c>
      <c r="P1956" s="118">
        <v>-3.711668122596018E-3</v>
      </c>
      <c r="Q1956" s="118">
        <v>-0.6774599465557416</v>
      </c>
      <c r="R1956" s="118">
        <v>0.27444404330540839</v>
      </c>
      <c r="S1956" s="118">
        <v>-4.3527573777817852E-2</v>
      </c>
      <c r="T1956" s="118">
        <v>1.7702081793183408</v>
      </c>
      <c r="U1956" s="118">
        <v>-0.27128385903486907</v>
      </c>
      <c r="V1956" s="118">
        <v>0.56824400101852102</v>
      </c>
      <c r="W1956" s="43">
        <v>0.90339354145517903</v>
      </c>
    </row>
    <row r="1957" spans="1:23" ht="19">
      <c r="A1957" s="88">
        <v>955</v>
      </c>
      <c r="B1957" s="118">
        <v>0.90018767540011901</v>
      </c>
      <c r="C1957" s="118">
        <v>0.59352522131103025</v>
      </c>
      <c r="D1957" s="118">
        <v>0.52458113089527592</v>
      </c>
      <c r="E1957" s="118">
        <v>0.94387020480050787</v>
      </c>
      <c r="F1957" s="118">
        <v>0.778043266641818</v>
      </c>
      <c r="G1957" s="118">
        <v>0.67309397071722832</v>
      </c>
      <c r="H1957" s="118">
        <v>0.1962759621879997</v>
      </c>
      <c r="I1957" s="118">
        <v>0.4530329957426722</v>
      </c>
      <c r="J1957" s="118">
        <v>0.72215478754790863</v>
      </c>
      <c r="K1957" s="51">
        <v>0.80908765809281968</v>
      </c>
      <c r="M1957" s="44">
        <v>955</v>
      </c>
      <c r="N1957" s="118" cm="1">
        <f t="array" ref="N1957:W1957">(TRANSPOSE(MMULT(幕後結果!$AB$37:$AK$46, TRANSPOSE(N956:W956))))</f>
        <v>0.54025565682122378</v>
      </c>
      <c r="O1957" s="118">
        <v>-0.17713821823437848</v>
      </c>
      <c r="P1957" s="118">
        <v>-5.9774321225926463E-2</v>
      </c>
      <c r="Q1957" s="118">
        <v>0.17600519241345494</v>
      </c>
      <c r="R1957" s="118">
        <v>0.13644964885422134</v>
      </c>
      <c r="S1957" s="118">
        <v>0.41677179551506138</v>
      </c>
      <c r="T1957" s="118">
        <v>7.8803880735848847E-2</v>
      </c>
      <c r="U1957" s="118">
        <v>0.41060428170497965</v>
      </c>
      <c r="V1957" s="118">
        <v>1.5750670472752855</v>
      </c>
      <c r="W1957" s="43">
        <v>1.6770341714935721</v>
      </c>
    </row>
    <row r="1958" spans="1:23" ht="19">
      <c r="A1958" s="88">
        <v>956</v>
      </c>
      <c r="B1958" s="118">
        <v>0.29603737909649031</v>
      </c>
      <c r="C1958" s="118">
        <v>0.32072836932675863</v>
      </c>
      <c r="D1958" s="118">
        <v>0.7140890860599407</v>
      </c>
      <c r="E1958" s="118">
        <v>0.18991176710930002</v>
      </c>
      <c r="F1958" s="118">
        <v>0.32302221197979386</v>
      </c>
      <c r="G1958" s="118">
        <v>0.83534322873138378</v>
      </c>
      <c r="H1958" s="118">
        <v>4.29573361995228E-2</v>
      </c>
      <c r="I1958" s="118">
        <v>8.1229301197551784E-3</v>
      </c>
      <c r="J1958" s="118">
        <v>0.11554074006092097</v>
      </c>
      <c r="K1958" s="51">
        <v>0.30831237448269144</v>
      </c>
      <c r="M1958" s="44">
        <v>956</v>
      </c>
      <c r="N1958" s="118" cm="1">
        <f t="array" ref="N1958:W1958">(TRANSPOSE(MMULT(幕後結果!$AB$37:$AK$46, TRANSPOSE(N957:W957))))</f>
        <v>-0.66952797750595772</v>
      </c>
      <c r="O1958" s="118">
        <v>-1.8266719727128982</v>
      </c>
      <c r="P1958" s="118">
        <v>-0.65759514983000544</v>
      </c>
      <c r="Q1958" s="118">
        <v>-0.57837394514514773</v>
      </c>
      <c r="R1958" s="118">
        <v>1.2637404912502213</v>
      </c>
      <c r="S1958" s="118">
        <v>0.67405970831414908</v>
      </c>
      <c r="T1958" s="118">
        <v>-0.10033415888885072</v>
      </c>
      <c r="U1958" s="118">
        <v>0.87670081569590508</v>
      </c>
      <c r="V1958" s="118">
        <v>-0.71942277495551576</v>
      </c>
      <c r="W1958" s="43">
        <v>0.61137802275430642</v>
      </c>
    </row>
    <row r="1959" spans="1:23" ht="19">
      <c r="A1959" s="88">
        <v>957</v>
      </c>
      <c r="B1959" s="118">
        <v>0.58476246450524627</v>
      </c>
      <c r="C1959" s="118">
        <v>0.5608190495013643</v>
      </c>
      <c r="D1959" s="118">
        <v>0.51993905860649026</v>
      </c>
      <c r="E1959" s="118">
        <v>0.8788696978152124</v>
      </c>
      <c r="F1959" s="118">
        <v>0.10494640615304096</v>
      </c>
      <c r="G1959" s="118">
        <v>0.82043459847876221</v>
      </c>
      <c r="H1959" s="118">
        <v>0.3375957316678746</v>
      </c>
      <c r="I1959" s="118">
        <v>3.5945117417546246E-2</v>
      </c>
      <c r="J1959" s="118">
        <v>0.84980799099984083</v>
      </c>
      <c r="K1959" s="51">
        <v>0.5964849322407324</v>
      </c>
      <c r="M1959" s="44">
        <v>957</v>
      </c>
      <c r="N1959" s="118" cm="1">
        <f t="array" ref="N1959:W1959">(TRANSPOSE(MMULT(幕後結果!$AB$37:$AK$46, TRANSPOSE(N958:W958))))</f>
        <v>0.10899946646099934</v>
      </c>
      <c r="O1959" s="118">
        <v>1.2048997725366446</v>
      </c>
      <c r="P1959" s="118">
        <v>-0.24519383831262234</v>
      </c>
      <c r="Q1959" s="118">
        <v>1.8048928358502137</v>
      </c>
      <c r="R1959" s="118">
        <v>3.4614575429259588E-2</v>
      </c>
      <c r="S1959" s="118">
        <v>-0.54889828512093441</v>
      </c>
      <c r="T1959" s="118">
        <v>1.1023913642460681</v>
      </c>
      <c r="U1959" s="118">
        <v>0.40005469490715451</v>
      </c>
      <c r="V1959" s="118">
        <v>-0.26302751507250666</v>
      </c>
      <c r="W1959" s="43">
        <v>1.1811524510875322</v>
      </c>
    </row>
    <row r="1960" spans="1:23" ht="19">
      <c r="A1960" s="88">
        <v>958</v>
      </c>
      <c r="B1960" s="118">
        <v>0.9900024252679227</v>
      </c>
      <c r="C1960" s="118">
        <v>0.40501337866943277</v>
      </c>
      <c r="D1960" s="118">
        <v>0.88483742998131909</v>
      </c>
      <c r="E1960" s="118">
        <v>0.61624643219852326</v>
      </c>
      <c r="F1960" s="118">
        <v>0.91430288039646479</v>
      </c>
      <c r="G1960" s="118">
        <v>0.46372819983086599</v>
      </c>
      <c r="H1960" s="118">
        <v>0.64655114576364059</v>
      </c>
      <c r="I1960" s="118">
        <v>0.65472209603306331</v>
      </c>
      <c r="J1960" s="118">
        <v>0.32876177742245605</v>
      </c>
      <c r="K1960" s="51">
        <v>0.27271131402782522</v>
      </c>
      <c r="M1960" s="44">
        <v>958</v>
      </c>
      <c r="N1960" s="118" cm="1">
        <f t="array" ref="N1960:W1960">(TRANSPOSE(MMULT(幕後結果!$AB$37:$AK$46, TRANSPOSE(N959:W959))))</f>
        <v>0.77298901387660823</v>
      </c>
      <c r="O1960" s="118">
        <v>-0.20695645841879612</v>
      </c>
      <c r="P1960" s="118">
        <v>0.79988027439109455</v>
      </c>
      <c r="Q1960" s="118">
        <v>-0.66599764479556189</v>
      </c>
      <c r="R1960" s="118">
        <v>1.5415337512943923</v>
      </c>
      <c r="S1960" s="118">
        <v>0.31168755701601425</v>
      </c>
      <c r="T1960" s="118">
        <v>-0.32013763926013938</v>
      </c>
      <c r="U1960" s="118">
        <v>-2.3914627581627292</v>
      </c>
      <c r="V1960" s="118">
        <v>-0.8981734805092455</v>
      </c>
      <c r="W1960" s="43">
        <v>-0.68066034896763505</v>
      </c>
    </row>
    <row r="1961" spans="1:23" ht="19">
      <c r="A1961" s="88">
        <v>959</v>
      </c>
      <c r="B1961" s="118">
        <v>0.37157916174803218</v>
      </c>
      <c r="C1961" s="118">
        <v>9.5573294789112806E-2</v>
      </c>
      <c r="D1961" s="118">
        <v>0.7472817916330774</v>
      </c>
      <c r="E1961" s="118">
        <v>0.43746668237164998</v>
      </c>
      <c r="F1961" s="118">
        <v>0.84375887203398592</v>
      </c>
      <c r="G1961" s="118">
        <v>0.35050900280794939</v>
      </c>
      <c r="H1961" s="118">
        <v>0.97994920748840331</v>
      </c>
      <c r="I1961" s="118">
        <v>0.60888122429678782</v>
      </c>
      <c r="J1961" s="118">
        <v>0.8485404411429931</v>
      </c>
      <c r="K1961" s="51">
        <v>0.79848167135803183</v>
      </c>
      <c r="M1961" s="44">
        <v>959</v>
      </c>
      <c r="N1961" s="118" cm="1">
        <f t="array" ref="N1961:W1961">(TRANSPOSE(MMULT(幕後結果!$AB$37:$AK$46, TRANSPOSE(N960:W960))))</f>
        <v>-1.4145157465447034</v>
      </c>
      <c r="O1961" s="118">
        <v>1.8443617174548292</v>
      </c>
      <c r="P1961" s="118">
        <v>0.86356392564470918</v>
      </c>
      <c r="Q1961" s="118">
        <v>-0.21199287304762698</v>
      </c>
      <c r="R1961" s="118">
        <v>-0.68864560678315234</v>
      </c>
      <c r="S1961" s="118">
        <v>1.4620254569110192</v>
      </c>
      <c r="T1961" s="118">
        <v>-0.25161860061555652</v>
      </c>
      <c r="U1961" s="118">
        <v>-0.15850337023880756</v>
      </c>
      <c r="V1961" s="118">
        <v>-0.48120139363249459</v>
      </c>
      <c r="W1961" s="43">
        <v>-1.2582328507797162</v>
      </c>
    </row>
    <row r="1962" spans="1:23" ht="19">
      <c r="A1962" s="88">
        <v>960</v>
      </c>
      <c r="B1962" s="118">
        <v>0.21683876732865248</v>
      </c>
      <c r="C1962" s="118">
        <v>0.34251216710077004</v>
      </c>
      <c r="D1962" s="118">
        <v>4.2434270181033185E-3</v>
      </c>
      <c r="E1962" s="118">
        <v>0.42097707077678503</v>
      </c>
      <c r="F1962" s="118">
        <v>0.66459336054295304</v>
      </c>
      <c r="G1962" s="118">
        <v>0.83190525768658485</v>
      </c>
      <c r="H1962" s="118">
        <v>0.96480566326732098</v>
      </c>
      <c r="I1962" s="118">
        <v>0.94449924609800218</v>
      </c>
      <c r="J1962" s="118">
        <v>0.45506831108837709</v>
      </c>
      <c r="K1962" s="51">
        <v>5.7246723750741912E-2</v>
      </c>
      <c r="M1962" s="44">
        <v>960</v>
      </c>
      <c r="N1962" s="118" cm="1">
        <f t="array" ref="N1962:W1962">(TRANSPOSE(MMULT(幕後結果!$AB$37:$AK$46, TRANSPOSE(N961:W961))))</f>
        <v>1.4203610252978538</v>
      </c>
      <c r="O1962" s="118">
        <v>-1.4520923342790628</v>
      </c>
      <c r="P1962" s="118">
        <v>-0.62971288389674307</v>
      </c>
      <c r="Q1962" s="118">
        <v>1.3884904980105139</v>
      </c>
      <c r="R1962" s="118">
        <v>0.73996052868493689</v>
      </c>
      <c r="S1962" s="118">
        <v>-0.43526502747956447</v>
      </c>
      <c r="T1962" s="118">
        <v>-1.6002242058014839</v>
      </c>
      <c r="U1962" s="118">
        <v>-0.32503301193752476</v>
      </c>
      <c r="V1962" s="118">
        <v>0.69408147188021918</v>
      </c>
      <c r="W1962" s="43">
        <v>-0.36366345419207108</v>
      </c>
    </row>
    <row r="1963" spans="1:23" ht="19">
      <c r="A1963" s="88">
        <v>961</v>
      </c>
      <c r="B1963" s="118">
        <v>0.73999549923597052</v>
      </c>
      <c r="C1963" s="118">
        <v>0.82270595599059138</v>
      </c>
      <c r="D1963" s="118">
        <v>0.52093189921077432</v>
      </c>
      <c r="E1963" s="118">
        <v>0.44730634083765541</v>
      </c>
      <c r="F1963" s="118">
        <v>0.23501454716141024</v>
      </c>
      <c r="G1963" s="118">
        <v>0.94576951881168392</v>
      </c>
      <c r="H1963" s="118">
        <v>0.49820347395771858</v>
      </c>
      <c r="I1963" s="118">
        <v>0.93062792173765141</v>
      </c>
      <c r="J1963" s="118">
        <v>6.7177256422163323E-2</v>
      </c>
      <c r="K1963" s="51">
        <v>0.64312318961457349</v>
      </c>
      <c r="M1963" s="44">
        <v>961</v>
      </c>
      <c r="N1963" s="118" cm="1">
        <f t="array" ref="N1963:W1963">(TRANSPOSE(MMULT(幕後結果!$AB$37:$AK$46, TRANSPOSE(N962:W962))))</f>
        <v>1.5473641693672533</v>
      </c>
      <c r="O1963" s="118">
        <v>0.16606750761285091</v>
      </c>
      <c r="P1963" s="118">
        <v>0.9148027176501361</v>
      </c>
      <c r="Q1963" s="118">
        <v>-1.7259426014499539</v>
      </c>
      <c r="R1963" s="118">
        <v>6.9254125022012114E-2</v>
      </c>
      <c r="S1963" s="118">
        <v>2.2245041364026941E-2</v>
      </c>
      <c r="T1963" s="118">
        <v>0.49085698911300635</v>
      </c>
      <c r="U1963" s="118">
        <v>2.6231274233788626E-2</v>
      </c>
      <c r="V1963" s="118">
        <v>1.7059202165514038</v>
      </c>
      <c r="W1963" s="43">
        <v>-5.5062378562151348E-2</v>
      </c>
    </row>
    <row r="1964" spans="1:23" ht="19">
      <c r="A1964" s="88">
        <v>962</v>
      </c>
      <c r="B1964" s="118">
        <v>0.75467460134262132</v>
      </c>
      <c r="C1964" s="118">
        <v>0.77627119709884584</v>
      </c>
      <c r="D1964" s="118">
        <v>0.94986269739483187</v>
      </c>
      <c r="E1964" s="118">
        <v>0.14998641574870675</v>
      </c>
      <c r="F1964" s="118">
        <v>0.68590695078860886</v>
      </c>
      <c r="G1964" s="118">
        <v>0.31676463216853801</v>
      </c>
      <c r="H1964" s="118">
        <v>0.58325086523552128</v>
      </c>
      <c r="I1964" s="118">
        <v>0.93015332726022493</v>
      </c>
      <c r="J1964" s="118">
        <v>0.3990837711363453</v>
      </c>
      <c r="K1964" s="51">
        <v>3.6303523872686316E-2</v>
      </c>
      <c r="M1964" s="44">
        <v>962</v>
      </c>
      <c r="N1964" s="118" cm="1">
        <f t="array" ref="N1964:W1964">(TRANSPOSE(MMULT(幕後結果!$AB$37:$AK$46, TRANSPOSE(N963:W963))))</f>
        <v>0.59191738804687799</v>
      </c>
      <c r="O1964" s="118">
        <v>0.1610740754702438</v>
      </c>
      <c r="P1964" s="118">
        <v>0.74726461728228122</v>
      </c>
      <c r="Q1964" s="118">
        <v>-1.1348561247360185</v>
      </c>
      <c r="R1964" s="118">
        <v>6.3132771718350522E-3</v>
      </c>
      <c r="S1964" s="118">
        <v>-0.35730504159622667</v>
      </c>
      <c r="T1964" s="118">
        <v>0.51793527022316754</v>
      </c>
      <c r="U1964" s="118">
        <v>-0.58507748290908312</v>
      </c>
      <c r="V1964" s="118">
        <v>-0.38340054551105174</v>
      </c>
      <c r="W1964" s="43">
        <v>-1.1224495152496818</v>
      </c>
    </row>
    <row r="1965" spans="1:23" ht="19">
      <c r="A1965" s="88">
        <v>963</v>
      </c>
      <c r="B1965" s="118">
        <v>0.65268431423998763</v>
      </c>
      <c r="C1965" s="118">
        <v>0.63066526269477174</v>
      </c>
      <c r="D1965" s="118">
        <v>0.93813325873088926</v>
      </c>
      <c r="E1965" s="118">
        <v>0.68881322464412786</v>
      </c>
      <c r="F1965" s="118">
        <v>0.36169087289881885</v>
      </c>
      <c r="G1965" s="118">
        <v>0.20066112044956208</v>
      </c>
      <c r="H1965" s="118">
        <v>0.27166235030462338</v>
      </c>
      <c r="I1965" s="118">
        <v>0.97860349899614452</v>
      </c>
      <c r="J1965" s="118">
        <v>5.1242261256167154E-2</v>
      </c>
      <c r="K1965" s="51">
        <v>0.55855109017852422</v>
      </c>
      <c r="M1965" s="44">
        <v>963</v>
      </c>
      <c r="N1965" s="118" cm="1">
        <f t="array" ref="N1965:W1965">(TRANSPOSE(MMULT(幕後結果!$AB$37:$AK$46, TRANSPOSE(N964:W964))))</f>
        <v>-7.6580074506472501E-2</v>
      </c>
      <c r="O1965" s="118">
        <v>-0.85613882539300346</v>
      </c>
      <c r="P1965" s="118">
        <v>0.32706539276338248</v>
      </c>
      <c r="Q1965" s="118">
        <v>0.9754830091051081</v>
      </c>
      <c r="R1965" s="118">
        <v>-1.1038819305278398</v>
      </c>
      <c r="S1965" s="118">
        <v>0.23693324806774416</v>
      </c>
      <c r="T1965" s="118">
        <v>-0.54003080518341118</v>
      </c>
      <c r="U1965" s="118">
        <v>-1.157255026587021</v>
      </c>
      <c r="V1965" s="118">
        <v>-0.38738680649439405</v>
      </c>
      <c r="W1965" s="43">
        <v>4.6876269948741112E-2</v>
      </c>
    </row>
    <row r="1966" spans="1:23" ht="19">
      <c r="A1966" s="88">
        <v>964</v>
      </c>
      <c r="B1966" s="118">
        <v>0.95576562474602911</v>
      </c>
      <c r="C1966" s="118">
        <v>0.70838897851788674</v>
      </c>
      <c r="D1966" s="118">
        <v>0.46628439195306415</v>
      </c>
      <c r="E1966" s="118">
        <v>4.467043910073909E-2</v>
      </c>
      <c r="F1966" s="118">
        <v>0.85804987950543721</v>
      </c>
      <c r="G1966" s="118">
        <v>0.60017460419424351</v>
      </c>
      <c r="H1966" s="118">
        <v>0.83244098304176872</v>
      </c>
      <c r="I1966" s="118">
        <v>0.58585417529485562</v>
      </c>
      <c r="J1966" s="118">
        <v>0.50697862824556861</v>
      </c>
      <c r="K1966" s="51">
        <v>0.49403277916705779</v>
      </c>
      <c r="M1966" s="44">
        <v>964</v>
      </c>
      <c r="N1966" s="118" cm="1">
        <f t="array" ref="N1966:W1966">(TRANSPOSE(MMULT(幕後結果!$AB$37:$AK$46, TRANSPOSE(N965:W965))))</f>
        <v>0.50097498595076462</v>
      </c>
      <c r="O1966" s="118">
        <v>-1.3834304899514493</v>
      </c>
      <c r="P1966" s="118">
        <v>0.21403377820726163</v>
      </c>
      <c r="Q1966" s="118">
        <v>-1.5226450238972424</v>
      </c>
      <c r="R1966" s="118">
        <v>0.17228305982238637</v>
      </c>
      <c r="S1966" s="118">
        <v>-1.578353339355911</v>
      </c>
      <c r="T1966" s="118">
        <v>-0.28970474239487598</v>
      </c>
      <c r="U1966" s="118">
        <v>-0.88785380690856885</v>
      </c>
      <c r="V1966" s="118">
        <v>0.38813985956124342</v>
      </c>
      <c r="W1966" s="43">
        <v>1.0740895940440498</v>
      </c>
    </row>
    <row r="1967" spans="1:23" ht="19">
      <c r="A1967" s="88">
        <v>965</v>
      </c>
      <c r="B1967" s="118">
        <v>0.42767763579801632</v>
      </c>
      <c r="C1967" s="118">
        <v>0.37539309697582945</v>
      </c>
      <c r="D1967" s="118">
        <v>5.1507617350589063E-2</v>
      </c>
      <c r="E1967" s="118">
        <v>0.1393595947352162</v>
      </c>
      <c r="F1967" s="118">
        <v>0.94330407965585761</v>
      </c>
      <c r="G1967" s="118">
        <v>0.80494019830827845</v>
      </c>
      <c r="H1967" s="118">
        <v>0.75678161528198573</v>
      </c>
      <c r="I1967" s="118">
        <v>4.5583262027539373E-2</v>
      </c>
      <c r="J1967" s="118">
        <v>0.37454796971436632</v>
      </c>
      <c r="K1967" s="51">
        <v>0.88416021830152047</v>
      </c>
      <c r="M1967" s="44">
        <v>965</v>
      </c>
      <c r="N1967" s="118" cm="1">
        <f t="array" ref="N1967:W1967">(TRANSPOSE(MMULT(幕後結果!$AB$37:$AK$46, TRANSPOSE(N966:W966))))</f>
        <v>0.26528649338092752</v>
      </c>
      <c r="O1967" s="118">
        <v>-0.40684829112391246</v>
      </c>
      <c r="P1967" s="118">
        <v>-0.27287904798921098</v>
      </c>
      <c r="Q1967" s="118">
        <v>0.59975279828803829</v>
      </c>
      <c r="R1967" s="118">
        <v>-0.87739471825398374</v>
      </c>
      <c r="S1967" s="118">
        <v>0.84797046118946329</v>
      </c>
      <c r="T1967" s="118">
        <v>0.3503530853528683</v>
      </c>
      <c r="U1967" s="118">
        <v>0.62656418925623536</v>
      </c>
      <c r="V1967" s="118">
        <v>0.6485905452417412</v>
      </c>
      <c r="W1967" s="43">
        <v>1.1008221636953894</v>
      </c>
    </row>
    <row r="1968" spans="1:23" ht="19">
      <c r="A1968" s="88">
        <v>966</v>
      </c>
      <c r="B1968" s="118">
        <v>0.68877380600106508</v>
      </c>
      <c r="C1968" s="118">
        <v>0.17899124760645502</v>
      </c>
      <c r="D1968" s="118">
        <v>0.55143677972313632</v>
      </c>
      <c r="E1968" s="118">
        <v>0.2013002761664906</v>
      </c>
      <c r="F1968" s="118">
        <v>0.54346764721335883</v>
      </c>
      <c r="G1968" s="118">
        <v>0.39434168424772409</v>
      </c>
      <c r="H1968" s="118">
        <v>0.490255838037855</v>
      </c>
      <c r="I1968" s="118">
        <v>0.62975206038235632</v>
      </c>
      <c r="J1968" s="118">
        <v>0.93276394749848524</v>
      </c>
      <c r="K1968" s="51">
        <v>0.35642014333945227</v>
      </c>
      <c r="M1968" s="44">
        <v>966</v>
      </c>
      <c r="N1968" s="118" cm="1">
        <f t="array" ref="N1968:W1968">(TRANSPOSE(MMULT(幕後結果!$AB$37:$AK$46, TRANSPOSE(N967:W967))))</f>
        <v>-0.69480209193581111</v>
      </c>
      <c r="O1968" s="118">
        <v>0.2982791495741075</v>
      </c>
      <c r="P1968" s="118">
        <v>-0.61661712865168972</v>
      </c>
      <c r="Q1968" s="118">
        <v>1.3334690534742266</v>
      </c>
      <c r="R1968" s="118">
        <v>-2.1801775623789501</v>
      </c>
      <c r="S1968" s="118">
        <v>0.88214047057185752</v>
      </c>
      <c r="T1968" s="118">
        <v>0.87122627199555214</v>
      </c>
      <c r="U1968" s="118">
        <v>-1.2273032216825346</v>
      </c>
      <c r="V1968" s="118">
        <v>0.68121898783522206</v>
      </c>
      <c r="W1968" s="43">
        <v>5.8391898808397326E-2</v>
      </c>
    </row>
    <row r="1969" spans="1:23" ht="19">
      <c r="A1969" s="88">
        <v>967</v>
      </c>
      <c r="B1969" s="118">
        <v>0.92314609941224934</v>
      </c>
      <c r="C1969" s="118">
        <v>0.11763741630258751</v>
      </c>
      <c r="D1969" s="118">
        <v>0.25539615602970933</v>
      </c>
      <c r="E1969" s="118">
        <v>0.82204142747967923</v>
      </c>
      <c r="F1969" s="118">
        <v>0.90949153924949822</v>
      </c>
      <c r="G1969" s="118">
        <v>0.68157899011376855</v>
      </c>
      <c r="H1969" s="118">
        <v>0.19648595563523408</v>
      </c>
      <c r="I1969" s="118">
        <v>0.66877763385098632</v>
      </c>
      <c r="J1969" s="118">
        <v>0.1982722743006271</v>
      </c>
      <c r="K1969" s="51">
        <v>0.94043771086155226</v>
      </c>
      <c r="M1969" s="44">
        <v>967</v>
      </c>
      <c r="N1969" s="118" cm="1">
        <f t="array" ref="N1969:W1969">(TRANSPOSE(MMULT(幕後結果!$AB$37:$AK$46, TRANSPOSE(N968:W968))))</f>
        <v>0.73236090707371171</v>
      </c>
      <c r="O1969" s="118">
        <v>0.25641239455304426</v>
      </c>
      <c r="P1969" s="118">
        <v>-0.68011189878621936</v>
      </c>
      <c r="Q1969" s="118">
        <v>-0.44830240313661268</v>
      </c>
      <c r="R1969" s="118">
        <v>1.1223966896188482</v>
      </c>
      <c r="S1969" s="118">
        <v>-0.17133528155385758</v>
      </c>
      <c r="T1969" s="118">
        <v>0.53638685576979539</v>
      </c>
      <c r="U1969" s="118">
        <v>1.4438788768869029</v>
      </c>
      <c r="V1969" s="118">
        <v>-0.11173997087854404</v>
      </c>
      <c r="W1969" s="43">
        <v>-0.22405518775492544</v>
      </c>
    </row>
    <row r="1970" spans="1:23" ht="19">
      <c r="A1970" s="88">
        <v>968</v>
      </c>
      <c r="B1970" s="118">
        <v>0.76725736976103098</v>
      </c>
      <c r="C1970" s="118">
        <v>0.95373698045385535</v>
      </c>
      <c r="D1970" s="118">
        <v>0.35938660403724976</v>
      </c>
      <c r="E1970" s="118">
        <v>0.14264495157606039</v>
      </c>
      <c r="F1970" s="118">
        <v>0.85203060513225815</v>
      </c>
      <c r="G1970" s="118">
        <v>0.83519181008793364</v>
      </c>
      <c r="H1970" s="118">
        <v>0.30574545745106496</v>
      </c>
      <c r="I1970" s="118">
        <v>0.15502944796038642</v>
      </c>
      <c r="J1970" s="118">
        <v>0.46718323946062723</v>
      </c>
      <c r="K1970" s="51">
        <v>0.82587530194343817</v>
      </c>
      <c r="M1970" s="44">
        <v>968</v>
      </c>
      <c r="N1970" s="118" cm="1">
        <f t="array" ref="N1970:W1970">(TRANSPOSE(MMULT(幕後結果!$AB$37:$AK$46, TRANSPOSE(N969:W969))))</f>
        <v>-2.02568056690129E-3</v>
      </c>
      <c r="O1970" s="118">
        <v>-0.53395095726269592</v>
      </c>
      <c r="P1970" s="118">
        <v>-1.3676205610817391</v>
      </c>
      <c r="Q1970" s="118">
        <v>1.0534694895119638</v>
      </c>
      <c r="R1970" s="118">
        <v>0.13238189407044115</v>
      </c>
      <c r="S1970" s="118">
        <v>-0.56483760964649055</v>
      </c>
      <c r="T1970" s="118">
        <v>-0.2738593767275268</v>
      </c>
      <c r="U1970" s="118">
        <v>-0.47732399182261254</v>
      </c>
      <c r="V1970" s="118">
        <v>-0.45084751592904254</v>
      </c>
      <c r="W1970" s="43">
        <v>-0.35003296149513569</v>
      </c>
    </row>
    <row r="1971" spans="1:23" ht="19">
      <c r="A1971" s="88">
        <v>969</v>
      </c>
      <c r="B1971" s="118">
        <v>0.46622189085019383</v>
      </c>
      <c r="C1971" s="118">
        <v>0.44872094177024135</v>
      </c>
      <c r="D1971" s="118">
        <v>1.637627005909148E-2</v>
      </c>
      <c r="E1971" s="118">
        <v>0.48094083898380147</v>
      </c>
      <c r="F1971" s="118">
        <v>0.35056904235439279</v>
      </c>
      <c r="G1971" s="118">
        <v>2.1906081759077267E-2</v>
      </c>
      <c r="H1971" s="118">
        <v>0.52540164592434069</v>
      </c>
      <c r="I1971" s="118">
        <v>0.98315719031528626</v>
      </c>
      <c r="J1971" s="118">
        <v>0.35053645370725883</v>
      </c>
      <c r="K1971" s="51">
        <v>0.84109444896593821</v>
      </c>
      <c r="M1971" s="44">
        <v>969</v>
      </c>
      <c r="N1971" s="118" cm="1">
        <f t="array" ref="N1971:W1971">(TRANSPOSE(MMULT(幕後結果!$AB$37:$AK$46, TRANSPOSE(N970:W970))))</f>
        <v>0.4761645625104875</v>
      </c>
      <c r="O1971" s="118">
        <v>0.62717097687477452</v>
      </c>
      <c r="P1971" s="118">
        <v>-1.6254593404450648</v>
      </c>
      <c r="Q1971" s="118">
        <v>-1.5726616106888056</v>
      </c>
      <c r="R1971" s="118">
        <v>0.2687311866299017</v>
      </c>
      <c r="S1971" s="118">
        <v>-0.50520319989133455</v>
      </c>
      <c r="T1971" s="118">
        <v>1.6422152936764296</v>
      </c>
      <c r="U1971" s="118">
        <v>0.13122821222963144</v>
      </c>
      <c r="V1971" s="118">
        <v>-6.69529671121466E-4</v>
      </c>
      <c r="W1971" s="43">
        <v>0.74981259306449766</v>
      </c>
    </row>
    <row r="1972" spans="1:23" ht="19">
      <c r="A1972" s="88">
        <v>970</v>
      </c>
      <c r="B1972" s="118">
        <v>0.81364179441775275</v>
      </c>
      <c r="C1972" s="118">
        <v>0.94173914163392825</v>
      </c>
      <c r="D1972" s="118">
        <v>0.57875369606966975</v>
      </c>
      <c r="E1972" s="118">
        <v>1.7746364860593777E-2</v>
      </c>
      <c r="F1972" s="118">
        <v>0.16893943499845476</v>
      </c>
      <c r="G1972" s="118">
        <v>0.11096952480911537</v>
      </c>
      <c r="H1972" s="118">
        <v>0.74872910484694022</v>
      </c>
      <c r="I1972" s="118">
        <v>0.20311026322859593</v>
      </c>
      <c r="J1972" s="118">
        <v>0.69320456594910929</v>
      </c>
      <c r="K1972" s="51">
        <v>0.56922740228488644</v>
      </c>
      <c r="M1972" s="44">
        <v>970</v>
      </c>
      <c r="N1972" s="118" cm="1">
        <f t="array" ref="N1972:W1972">(TRANSPOSE(MMULT(幕後結果!$AB$37:$AK$46, TRANSPOSE(N971:W971))))</f>
        <v>1.2305401302990999</v>
      </c>
      <c r="O1972" s="118">
        <v>-2.1556134467051882</v>
      </c>
      <c r="P1972" s="118">
        <v>1.5743049648552989</v>
      </c>
      <c r="Q1972" s="118">
        <v>-1.0061829439126222</v>
      </c>
      <c r="R1972" s="118">
        <v>1.4251805491956544</v>
      </c>
      <c r="S1972" s="118">
        <v>-3.9820291310354028E-3</v>
      </c>
      <c r="T1972" s="118">
        <v>-1.7912935757880464</v>
      </c>
      <c r="U1972" s="118">
        <v>-0.6499232722248991</v>
      </c>
      <c r="V1972" s="118">
        <v>-0.66418896186448972</v>
      </c>
      <c r="W1972" s="43">
        <v>-1.0539761699096497</v>
      </c>
    </row>
    <row r="1973" spans="1:23" ht="19">
      <c r="A1973" s="88">
        <v>971</v>
      </c>
      <c r="B1973" s="118">
        <v>0.58358233630719036</v>
      </c>
      <c r="C1973" s="118">
        <v>0.50048382159364735</v>
      </c>
      <c r="D1973" s="118">
        <v>0.66295509866080549</v>
      </c>
      <c r="E1973" s="118">
        <v>0.11541129077799694</v>
      </c>
      <c r="F1973" s="118">
        <v>0.55393756867863098</v>
      </c>
      <c r="G1973" s="118">
        <v>0.72726524546368121</v>
      </c>
      <c r="H1973" s="118">
        <v>0.31694705807209766</v>
      </c>
      <c r="I1973" s="118">
        <v>0.46759365374767503</v>
      </c>
      <c r="J1973" s="118">
        <v>0.15848008639482081</v>
      </c>
      <c r="K1973" s="51">
        <v>0.91852613751197998</v>
      </c>
      <c r="M1973" s="44">
        <v>971</v>
      </c>
      <c r="N1973" s="118" cm="1">
        <f t="array" ref="N1973:W1973">(TRANSPOSE(MMULT(幕後結果!$AB$37:$AK$46, TRANSPOSE(N972:W972))))</f>
        <v>0.71786464090024893</v>
      </c>
      <c r="O1973" s="118">
        <v>1.9889098574541906</v>
      </c>
      <c r="P1973" s="118">
        <v>0.71347485206561845</v>
      </c>
      <c r="Q1973" s="118">
        <v>1.3426092853790872</v>
      </c>
      <c r="R1973" s="118">
        <v>-0.54073374783599071</v>
      </c>
      <c r="S1973" s="118">
        <v>-1.0361163629522707</v>
      </c>
      <c r="T1973" s="118">
        <v>0.31829716710754274</v>
      </c>
      <c r="U1973" s="118">
        <v>0.76731033425691564</v>
      </c>
      <c r="V1973" s="118">
        <v>0.63229443505756333</v>
      </c>
      <c r="W1973" s="43">
        <v>0.36988110731002799</v>
      </c>
    </row>
    <row r="1974" spans="1:23" ht="19">
      <c r="A1974" s="88">
        <v>972</v>
      </c>
      <c r="B1974" s="118">
        <v>4.0701751305210809E-2</v>
      </c>
      <c r="C1974" s="118">
        <v>0.82594937484044406</v>
      </c>
      <c r="D1974" s="118">
        <v>0.81594794684260452</v>
      </c>
      <c r="E1974" s="118">
        <v>0.529099060393877</v>
      </c>
      <c r="F1974" s="118">
        <v>0.15386968473655571</v>
      </c>
      <c r="G1974" s="118">
        <v>0.25684632509387484</v>
      </c>
      <c r="H1974" s="118">
        <v>0.83496663612834299</v>
      </c>
      <c r="I1974" s="118">
        <v>0.98468682635455207</v>
      </c>
      <c r="J1974" s="118">
        <v>1.2676081589003241E-2</v>
      </c>
      <c r="K1974" s="51">
        <v>0.78367940414510429</v>
      </c>
      <c r="M1974" s="44">
        <v>972</v>
      </c>
      <c r="N1974" s="118" cm="1">
        <f t="array" ref="N1974:W1974">(TRANSPOSE(MMULT(幕後結果!$AB$37:$AK$46, TRANSPOSE(N973:W973))))</f>
        <v>-0.34418345370707615</v>
      </c>
      <c r="O1974" s="118">
        <v>-1.22179287256507</v>
      </c>
      <c r="P1974" s="118">
        <v>0.5282845386449847</v>
      </c>
      <c r="Q1974" s="118">
        <v>-1.4467885020457472</v>
      </c>
      <c r="R1974" s="118">
        <v>-0.92260586720958215</v>
      </c>
      <c r="S1974" s="118">
        <v>-2.865044069515077E-2</v>
      </c>
      <c r="T1974" s="118">
        <v>-1.3512146343937168</v>
      </c>
      <c r="U1974" s="118">
        <v>-1.4229746814400526</v>
      </c>
      <c r="V1974" s="118">
        <v>-1.465591994827663</v>
      </c>
      <c r="W1974" s="43">
        <v>-0.49854504354761875</v>
      </c>
    </row>
    <row r="1975" spans="1:23" ht="19">
      <c r="A1975" s="88">
        <v>973</v>
      </c>
      <c r="B1975" s="118">
        <v>3.8075793541600733E-2</v>
      </c>
      <c r="C1975" s="118">
        <v>0.79631447476751949</v>
      </c>
      <c r="D1975" s="118">
        <v>0.42475143494781831</v>
      </c>
      <c r="E1975" s="118">
        <v>0.15167009502385631</v>
      </c>
      <c r="F1975" s="118">
        <v>0.89955791882053227</v>
      </c>
      <c r="G1975" s="118">
        <v>0.59184872748186623</v>
      </c>
      <c r="H1975" s="118">
        <v>0.2877393967317079</v>
      </c>
      <c r="I1975" s="118">
        <v>0.44050982325289811</v>
      </c>
      <c r="J1975" s="118">
        <v>0.78232722700729296</v>
      </c>
      <c r="K1975" s="51">
        <v>0.88762520651809207</v>
      </c>
      <c r="M1975" s="44">
        <v>973</v>
      </c>
      <c r="N1975" s="118" cm="1">
        <f t="array" ref="N1975:W1975">(TRANSPOSE(MMULT(幕後結果!$AB$37:$AK$46, TRANSPOSE(N974:W974))))</f>
        <v>8.6386763486310816E-2</v>
      </c>
      <c r="O1975" s="118">
        <v>-0.21333463027317995</v>
      </c>
      <c r="P1975" s="118">
        <v>5.4561643564723705E-2</v>
      </c>
      <c r="Q1975" s="118">
        <v>-0.33600926664263475</v>
      </c>
      <c r="R1975" s="118">
        <v>1.5638049362007347</v>
      </c>
      <c r="S1975" s="118">
        <v>-1.1668700345985363</v>
      </c>
      <c r="T1975" s="118">
        <v>1.2169895116819121</v>
      </c>
      <c r="U1975" s="118">
        <v>-0.56048634228560235</v>
      </c>
      <c r="V1975" s="118">
        <v>-0.82659501605820496</v>
      </c>
      <c r="W1975" s="43">
        <v>-1.2156238932861134</v>
      </c>
    </row>
    <row r="1976" spans="1:23" ht="19">
      <c r="A1976" s="88">
        <v>974</v>
      </c>
      <c r="B1976" s="118">
        <v>0.84632671860669206</v>
      </c>
      <c r="C1976" s="118">
        <v>0.32646293266972348</v>
      </c>
      <c r="D1976" s="118">
        <v>7.793503649532596E-2</v>
      </c>
      <c r="E1976" s="118">
        <v>0.83886208772546689</v>
      </c>
      <c r="F1976" s="118">
        <v>0.86669511445597558</v>
      </c>
      <c r="G1976" s="118">
        <v>0.6502134311432104</v>
      </c>
      <c r="H1976" s="118">
        <v>0.89235800902964879</v>
      </c>
      <c r="I1976" s="118">
        <v>7.6345415572935726E-2</v>
      </c>
      <c r="J1976" s="118">
        <v>0.60585840889017328</v>
      </c>
      <c r="K1976" s="51">
        <v>0.99273705013345248</v>
      </c>
      <c r="M1976" s="44">
        <v>974</v>
      </c>
      <c r="N1976" s="118" cm="1">
        <f t="array" ref="N1976:W1976">(TRANSPOSE(MMULT(幕後結果!$AB$37:$AK$46, TRANSPOSE(N975:W975))))</f>
        <v>-1.4620054927137427</v>
      </c>
      <c r="O1976" s="118">
        <v>1.5343835302121918</v>
      </c>
      <c r="P1976" s="118">
        <v>-0.253648238493344</v>
      </c>
      <c r="Q1976" s="118">
        <v>0.62240552559918694</v>
      </c>
      <c r="R1976" s="118">
        <v>0.29615870021927965</v>
      </c>
      <c r="S1976" s="118">
        <v>-0.31703368763020834</v>
      </c>
      <c r="T1976" s="118">
        <v>-0.38858833444667162</v>
      </c>
      <c r="U1976" s="118">
        <v>0.32828220732538671</v>
      </c>
      <c r="V1976" s="118">
        <v>-1.1434146828197422</v>
      </c>
      <c r="W1976" s="43">
        <v>-0.85379605418073412</v>
      </c>
    </row>
    <row r="1977" spans="1:23" ht="19">
      <c r="A1977" s="88">
        <v>975</v>
      </c>
      <c r="B1977" s="118">
        <v>0.31294529295698892</v>
      </c>
      <c r="C1977" s="118">
        <v>0.46366730478898077</v>
      </c>
      <c r="D1977" s="118">
        <v>9.7095538823803729E-3</v>
      </c>
      <c r="E1977" s="118">
        <v>5.8963381049492058E-2</v>
      </c>
      <c r="F1977" s="118">
        <v>0.62213036289577039</v>
      </c>
      <c r="G1977" s="118">
        <v>0.67470222919657652</v>
      </c>
      <c r="H1977" s="118">
        <v>0.26766492289386878</v>
      </c>
      <c r="I1977" s="118">
        <v>0.34102378016893597</v>
      </c>
      <c r="J1977" s="118">
        <v>0.28781301733913489</v>
      </c>
      <c r="K1977" s="51">
        <v>0.97801715141511969</v>
      </c>
      <c r="M1977" s="44">
        <v>975</v>
      </c>
      <c r="N1977" s="118" cm="1">
        <f t="array" ref="N1977:W1977">(TRANSPOSE(MMULT(幕後結果!$AB$37:$AK$46, TRANSPOSE(N976:W976))))</f>
        <v>1.1439309423015256</v>
      </c>
      <c r="O1977" s="118">
        <v>1.9739424458717154</v>
      </c>
      <c r="P1977" s="118">
        <v>-0.19061065217215356</v>
      </c>
      <c r="Q1977" s="118">
        <v>-1.1894476770603259</v>
      </c>
      <c r="R1977" s="118">
        <v>1.424698323406401</v>
      </c>
      <c r="S1977" s="118">
        <v>-0.40785093627993574</v>
      </c>
      <c r="T1977" s="118">
        <v>-1.1611304076350617</v>
      </c>
      <c r="U1977" s="118">
        <v>1.5091389560046975</v>
      </c>
      <c r="V1977" s="118">
        <v>0.40440190098258449</v>
      </c>
      <c r="W1977" s="43">
        <v>0.44963981255988633</v>
      </c>
    </row>
    <row r="1978" spans="1:23" ht="19">
      <c r="A1978" s="88">
        <v>976</v>
      </c>
      <c r="B1978" s="118">
        <v>0.33108762726404217</v>
      </c>
      <c r="C1978" s="118">
        <v>0.39104693510229582</v>
      </c>
      <c r="D1978" s="118">
        <v>0.34549617539539312</v>
      </c>
      <c r="E1978" s="118">
        <v>0.48894058065315549</v>
      </c>
      <c r="F1978" s="118">
        <v>0.23372923961255743</v>
      </c>
      <c r="G1978" s="118">
        <v>0.38950917803698704</v>
      </c>
      <c r="H1978" s="118">
        <v>0.46560711431875923</v>
      </c>
      <c r="I1978" s="118">
        <v>0.38598089704190808</v>
      </c>
      <c r="J1978" s="118">
        <v>4.9756493450471506E-2</v>
      </c>
      <c r="K1978" s="51">
        <v>0.75484440440428657</v>
      </c>
      <c r="M1978" s="44">
        <v>976</v>
      </c>
      <c r="N1978" s="118" cm="1">
        <f t="array" ref="N1978:W1978">(TRANSPOSE(MMULT(幕後結果!$AB$37:$AK$46, TRANSPOSE(N977:W977))))</f>
        <v>-0.75987614772814416</v>
      </c>
      <c r="O1978" s="118">
        <v>0.22310991856191853</v>
      </c>
      <c r="P1978" s="118">
        <v>5.1535716447212054E-2</v>
      </c>
      <c r="Q1978" s="118">
        <v>-1.0996483699272384</v>
      </c>
      <c r="R1978" s="118">
        <v>0.10898194061112276</v>
      </c>
      <c r="S1978" s="118">
        <v>-2.0367060585859842</v>
      </c>
      <c r="T1978" s="118">
        <v>1.2453181753118017</v>
      </c>
      <c r="U1978" s="118">
        <v>0.73634480939393121</v>
      </c>
      <c r="V1978" s="118">
        <v>3.9020840996847994E-2</v>
      </c>
      <c r="W1978" s="43">
        <v>4.8738151219274675E-2</v>
      </c>
    </row>
    <row r="1979" spans="1:23" ht="19">
      <c r="A1979" s="88">
        <v>977</v>
      </c>
      <c r="B1979" s="118">
        <v>0.70460123998399826</v>
      </c>
      <c r="C1979" s="118">
        <v>0.49506375034328465</v>
      </c>
      <c r="D1979" s="118">
        <v>0.99027602072348242</v>
      </c>
      <c r="E1979" s="118">
        <v>0.44741987884253742</v>
      </c>
      <c r="F1979" s="118">
        <v>0.96386235464558112</v>
      </c>
      <c r="G1979" s="118">
        <v>0.52346899541655012</v>
      </c>
      <c r="H1979" s="118">
        <v>0.28605444072654485</v>
      </c>
      <c r="I1979" s="118">
        <v>0.90014013908085855</v>
      </c>
      <c r="J1979" s="118">
        <v>8.0627535197628886E-2</v>
      </c>
      <c r="K1979" s="51">
        <v>0.36746499693749346</v>
      </c>
      <c r="M1979" s="44">
        <v>977</v>
      </c>
      <c r="N1979" s="118" cm="1">
        <f t="array" ref="N1979:W1979">(TRANSPOSE(MMULT(幕後結果!$AB$37:$AK$46, TRANSPOSE(N978:W978))))</f>
        <v>0.11361485742153631</v>
      </c>
      <c r="O1979" s="118">
        <v>-2.139317025273705</v>
      </c>
      <c r="P1979" s="118">
        <v>-1.2285501176671174</v>
      </c>
      <c r="Q1979" s="118">
        <v>-0.45237646061052583</v>
      </c>
      <c r="R1979" s="118">
        <v>0.36859126020168853</v>
      </c>
      <c r="S1979" s="118">
        <v>7.1525197686390207E-2</v>
      </c>
      <c r="T1979" s="118">
        <v>-0.56195879792223191</v>
      </c>
      <c r="U1979" s="118">
        <v>6.9713640982402236E-2</v>
      </c>
      <c r="V1979" s="118">
        <v>-0.28960681255349247</v>
      </c>
      <c r="W1979" s="43">
        <v>0.36198672659158915</v>
      </c>
    </row>
    <row r="1980" spans="1:23" ht="19">
      <c r="A1980" s="88">
        <v>978</v>
      </c>
      <c r="B1980" s="118">
        <v>0.76251459191954729</v>
      </c>
      <c r="C1980" s="118">
        <v>0.95257502522852122</v>
      </c>
      <c r="D1980" s="118">
        <v>0.74680560461495915</v>
      </c>
      <c r="E1980" s="118">
        <v>0.8059923787840666</v>
      </c>
      <c r="F1980" s="118">
        <v>0.51842760005944699</v>
      </c>
      <c r="G1980" s="118">
        <v>0.93162812295789577</v>
      </c>
      <c r="H1980" s="118">
        <v>0.22765537122652568</v>
      </c>
      <c r="I1980" s="118">
        <v>0.61732322754451396</v>
      </c>
      <c r="J1980" s="118">
        <v>0.6524113200669559</v>
      </c>
      <c r="K1980" s="51">
        <v>0.41337230347521636</v>
      </c>
      <c r="M1980" s="44">
        <v>978</v>
      </c>
      <c r="N1980" s="118" cm="1">
        <f t="array" ref="N1980:W1980">(TRANSPOSE(MMULT(幕後結果!$AB$37:$AK$46, TRANSPOSE(N979:W979))))</f>
        <v>1.2009107132182888</v>
      </c>
      <c r="O1980" s="118">
        <v>-2.2653582300372976</v>
      </c>
      <c r="P1980" s="118">
        <v>0.42092333896970352</v>
      </c>
      <c r="Q1980" s="118">
        <v>-0.32760735362622828</v>
      </c>
      <c r="R1980" s="118">
        <v>-0.74251126951998814</v>
      </c>
      <c r="S1980" s="118">
        <v>-0.29041690342359627</v>
      </c>
      <c r="T1980" s="118">
        <v>-0.27349820594801166</v>
      </c>
      <c r="U1980" s="118">
        <v>-0.89390856521718143</v>
      </c>
      <c r="V1980" s="118">
        <v>-0.50783493761934007</v>
      </c>
      <c r="W1980" s="43">
        <v>-0.17045743426019322</v>
      </c>
    </row>
    <row r="1981" spans="1:23" ht="19">
      <c r="A1981" s="88">
        <v>979</v>
      </c>
      <c r="B1981" s="118">
        <v>0.2012870637816766</v>
      </c>
      <c r="C1981" s="118">
        <v>0.63075812097072048</v>
      </c>
      <c r="D1981" s="118">
        <v>0.37490927415497266</v>
      </c>
      <c r="E1981" s="118">
        <v>0.31423408779552897</v>
      </c>
      <c r="F1981" s="118">
        <v>0.89196991457718999</v>
      </c>
      <c r="G1981" s="118">
        <v>1.161461397509056E-2</v>
      </c>
      <c r="H1981" s="118">
        <v>0.87331919517478496</v>
      </c>
      <c r="I1981" s="118">
        <v>2.2412620533422523E-2</v>
      </c>
      <c r="J1981" s="118">
        <v>1.6995612365661605E-2</v>
      </c>
      <c r="K1981" s="51">
        <v>0.57769611868890425</v>
      </c>
      <c r="M1981" s="44">
        <v>979</v>
      </c>
      <c r="N1981" s="118" cm="1">
        <f t="array" ref="N1981:W1981">(TRANSPOSE(MMULT(幕後結果!$AB$37:$AK$46, TRANSPOSE(N980:W980))))</f>
        <v>1.7858514120563653</v>
      </c>
      <c r="O1981" s="118">
        <v>-1.3817277575296429</v>
      </c>
      <c r="P1981" s="118">
        <v>-1.4818295147362064</v>
      </c>
      <c r="Q1981" s="118">
        <v>-1.7238152697483682</v>
      </c>
      <c r="R1981" s="118">
        <v>-0.17027549943174219</v>
      </c>
      <c r="S1981" s="118">
        <v>-1.0133344434884037</v>
      </c>
      <c r="T1981" s="118">
        <v>2.0128640607275576</v>
      </c>
      <c r="U1981" s="118">
        <v>-0.80733516523106152</v>
      </c>
      <c r="V1981" s="118">
        <v>-0.69669912377169241</v>
      </c>
      <c r="W1981" s="43">
        <v>-0.23110582786613776</v>
      </c>
    </row>
    <row r="1982" spans="1:23" ht="19">
      <c r="A1982" s="88">
        <v>980</v>
      </c>
      <c r="B1982" s="118">
        <v>0.21764468254193492</v>
      </c>
      <c r="C1982" s="118">
        <v>0.13074551620925012</v>
      </c>
      <c r="D1982" s="118">
        <v>0.92224622951862933</v>
      </c>
      <c r="E1982" s="118">
        <v>0.32693204233969331</v>
      </c>
      <c r="F1982" s="118">
        <v>0.49795447453360575</v>
      </c>
      <c r="G1982" s="118">
        <v>0.47872949379975438</v>
      </c>
      <c r="H1982" s="118">
        <v>4.0542250959544113E-2</v>
      </c>
      <c r="I1982" s="118">
        <v>9.2926380467686531E-2</v>
      </c>
      <c r="J1982" s="118">
        <v>0.56616574236976747</v>
      </c>
      <c r="K1982" s="51">
        <v>0.26253893109827331</v>
      </c>
      <c r="M1982" s="44">
        <v>980</v>
      </c>
      <c r="N1982" s="118" cm="1">
        <f t="array" ref="N1982:W1982">(TRANSPOSE(MMULT(幕後結果!$AB$37:$AK$46, TRANSPOSE(N981:W981))))</f>
        <v>0.99965042951718019</v>
      </c>
      <c r="O1982" s="118">
        <v>0.25912767305197226</v>
      </c>
      <c r="P1982" s="118">
        <v>-7.8489593686797421E-3</v>
      </c>
      <c r="Q1982" s="118">
        <v>-0.76215607251714201</v>
      </c>
      <c r="R1982" s="118">
        <v>-2.2134321217804489</v>
      </c>
      <c r="S1982" s="118">
        <v>-0.47086950626546231</v>
      </c>
      <c r="T1982" s="118">
        <v>-1.6311739732372244</v>
      </c>
      <c r="U1982" s="118">
        <v>0.22451362292178267</v>
      </c>
      <c r="V1982" s="118">
        <v>-3.7251437394703046E-2</v>
      </c>
      <c r="W1982" s="43">
        <v>-1.5061693789180128</v>
      </c>
    </row>
    <row r="1983" spans="1:23" ht="19">
      <c r="A1983" s="88">
        <v>981</v>
      </c>
      <c r="B1983" s="118">
        <v>0.70499217635247113</v>
      </c>
      <c r="C1983" s="118">
        <v>0.87894191236158892</v>
      </c>
      <c r="D1983" s="118">
        <v>0.79271222759896953</v>
      </c>
      <c r="E1983" s="118">
        <v>0.88207095330707874</v>
      </c>
      <c r="F1983" s="118">
        <v>0.92973761508713437</v>
      </c>
      <c r="G1983" s="118">
        <v>0.98408800826548526</v>
      </c>
      <c r="H1983" s="118">
        <v>0.73991456697573188</v>
      </c>
      <c r="I1983" s="118">
        <v>0.32043280140070496</v>
      </c>
      <c r="J1983" s="118">
        <v>0.76897886361618051</v>
      </c>
      <c r="K1983" s="51">
        <v>0.92004825091225384</v>
      </c>
      <c r="M1983" s="44">
        <v>981</v>
      </c>
      <c r="N1983" s="118" cm="1">
        <f t="array" ref="N1983:W1983">(TRANSPOSE(MMULT(幕後結果!$AB$37:$AK$46, TRANSPOSE(N982:W982))))</f>
        <v>0.91558113537177677</v>
      </c>
      <c r="O1983" s="118">
        <v>0.13165541339797521</v>
      </c>
      <c r="P1983" s="118">
        <v>-3.3172664937560631E-2</v>
      </c>
      <c r="Q1983" s="118">
        <v>1.278786297046725</v>
      </c>
      <c r="R1983" s="118">
        <v>-0.80674317380695593</v>
      </c>
      <c r="S1983" s="118">
        <v>2.157789210418791</v>
      </c>
      <c r="T1983" s="118">
        <v>0.77289141481632284</v>
      </c>
      <c r="U1983" s="118">
        <v>1.264135952227442</v>
      </c>
      <c r="V1983" s="118">
        <v>0.6082510582325279</v>
      </c>
      <c r="W1983" s="43">
        <v>0.6005928051545476</v>
      </c>
    </row>
    <row r="1984" spans="1:23" ht="19">
      <c r="A1984" s="88">
        <v>982</v>
      </c>
      <c r="B1984" s="118">
        <v>0.67082637829416902</v>
      </c>
      <c r="C1984" s="118">
        <v>5.3054254654978816E-2</v>
      </c>
      <c r="D1984" s="118">
        <v>0.22072687891158504</v>
      </c>
      <c r="E1984" s="118">
        <v>0.24678245498262052</v>
      </c>
      <c r="F1984" s="118">
        <v>0.3893422603456167</v>
      </c>
      <c r="G1984" s="118">
        <v>0.65018637077148456</v>
      </c>
      <c r="H1984" s="118">
        <v>0.80378740315774899</v>
      </c>
      <c r="I1984" s="118">
        <v>8.0277008880709211E-2</v>
      </c>
      <c r="J1984" s="118">
        <v>1.8755024881482063E-2</v>
      </c>
      <c r="K1984" s="51">
        <v>0.27928953866477402</v>
      </c>
      <c r="M1984" s="44">
        <v>982</v>
      </c>
      <c r="N1984" s="118" cm="1">
        <f t="array" ref="N1984:W1984">(TRANSPOSE(MMULT(幕後結果!$AB$37:$AK$46, TRANSPOSE(N983:W983))))</f>
        <v>-5.4669364850887296E-2</v>
      </c>
      <c r="O1984" s="118">
        <v>0.56652398168147866</v>
      </c>
      <c r="P1984" s="118">
        <v>-0.1701649658143064</v>
      </c>
      <c r="Q1984" s="118">
        <v>-1.381872759936819</v>
      </c>
      <c r="R1984" s="118">
        <v>-0.59448679503639701</v>
      </c>
      <c r="S1984" s="118">
        <v>0.30838649450228711</v>
      </c>
      <c r="T1984" s="118">
        <v>-1.4961315034569422</v>
      </c>
      <c r="U1984" s="118">
        <v>-0.46109151365039996</v>
      </c>
      <c r="V1984" s="118">
        <v>-0.81283805266794229</v>
      </c>
      <c r="W1984" s="43">
        <v>-1.0701793148660905</v>
      </c>
    </row>
    <row r="1985" spans="1:23" ht="19">
      <c r="A1985" s="88">
        <v>983</v>
      </c>
      <c r="B1985" s="118">
        <v>0.72023221648555369</v>
      </c>
      <c r="C1985" s="118">
        <v>0.48742979021036459</v>
      </c>
      <c r="D1985" s="118">
        <v>0.8641240984436469</v>
      </c>
      <c r="E1985" s="118">
        <v>0.13186493700053092</v>
      </c>
      <c r="F1985" s="118">
        <v>9.150685192940089E-2</v>
      </c>
      <c r="G1985" s="118">
        <v>0.76200508905941833</v>
      </c>
      <c r="H1985" s="118">
        <v>0.16869967285524523</v>
      </c>
      <c r="I1985" s="118">
        <v>0.41326493402343423</v>
      </c>
      <c r="J1985" s="118">
        <v>0.70632643129764205</v>
      </c>
      <c r="K1985" s="51">
        <v>0.21923028718464677</v>
      </c>
      <c r="M1985" s="44">
        <v>983</v>
      </c>
      <c r="N1985" s="118" cm="1">
        <f t="array" ref="N1985:W1985">(TRANSPOSE(MMULT(幕後結果!$AB$37:$AK$46, TRANSPOSE(N984:W984))))</f>
        <v>-1.5124286338509723</v>
      </c>
      <c r="O1985" s="118">
        <v>1.1889399408633985</v>
      </c>
      <c r="P1985" s="118">
        <v>-0.78729848737251051</v>
      </c>
      <c r="Q1985" s="118">
        <v>-0.64387722903616273</v>
      </c>
      <c r="R1985" s="118">
        <v>0.13162541803922845</v>
      </c>
      <c r="S1985" s="118">
        <v>-1.0808093476554297</v>
      </c>
      <c r="T1985" s="118">
        <v>-4.3223366023795257E-2</v>
      </c>
      <c r="U1985" s="118">
        <v>1.0655525585218566</v>
      </c>
      <c r="V1985" s="118">
        <v>8.2925575755675301E-2</v>
      </c>
      <c r="W1985" s="43">
        <v>-0.639413029297625</v>
      </c>
    </row>
    <row r="1986" spans="1:23" ht="19">
      <c r="A1986" s="88">
        <v>984</v>
      </c>
      <c r="B1986" s="118">
        <v>0.10249680213652446</v>
      </c>
      <c r="C1986" s="118">
        <v>0.7273418731691772</v>
      </c>
      <c r="D1986" s="118">
        <v>0.32476219483037716</v>
      </c>
      <c r="E1986" s="118">
        <v>0.79914565968526063</v>
      </c>
      <c r="F1986" s="118">
        <v>0.77242722872090441</v>
      </c>
      <c r="G1986" s="118">
        <v>0.50188412384540704</v>
      </c>
      <c r="H1986" s="118">
        <v>0.70999387657271962</v>
      </c>
      <c r="I1986" s="118">
        <v>9.1451558360085228E-2</v>
      </c>
      <c r="J1986" s="118">
        <v>0.60449518404806302</v>
      </c>
      <c r="K1986" s="51">
        <v>0.97182486833505588</v>
      </c>
      <c r="M1986" s="44">
        <v>984</v>
      </c>
      <c r="N1986" s="118" cm="1">
        <f t="array" ref="N1986:W1986">(TRANSPOSE(MMULT(幕後結果!$AB$37:$AK$46, TRANSPOSE(N985:W985))))</f>
        <v>1.404936482036079</v>
      </c>
      <c r="O1986" s="118">
        <v>0.56757606778796343</v>
      </c>
      <c r="P1986" s="118">
        <v>0.44186641515275954</v>
      </c>
      <c r="Q1986" s="118">
        <v>-1.4656399810443692</v>
      </c>
      <c r="R1986" s="118">
        <v>-0.19798623502632512</v>
      </c>
      <c r="S1986" s="118">
        <v>-0.29160591573279204</v>
      </c>
      <c r="T1986" s="118">
        <v>0.63623628717434355</v>
      </c>
      <c r="U1986" s="118">
        <v>-0.78518765680183256</v>
      </c>
      <c r="V1986" s="118">
        <v>-0.626270601367382</v>
      </c>
      <c r="W1986" s="43">
        <v>1.2105425852796898</v>
      </c>
    </row>
    <row r="1987" spans="1:23" ht="19">
      <c r="A1987" s="88">
        <v>985</v>
      </c>
      <c r="B1987" s="118">
        <v>0.85445636351695131</v>
      </c>
      <c r="C1987" s="118">
        <v>0.53716927950800275</v>
      </c>
      <c r="D1987" s="118">
        <v>3.592296498600267E-2</v>
      </c>
      <c r="E1987" s="118">
        <v>9.9284653595034467E-2</v>
      </c>
      <c r="F1987" s="118">
        <v>0.99305073889630391</v>
      </c>
      <c r="G1987" s="118">
        <v>0.56696303157569772</v>
      </c>
      <c r="H1987" s="118">
        <v>0.22883929074864273</v>
      </c>
      <c r="I1987" s="118">
        <v>0.27652966579969829</v>
      </c>
      <c r="J1987" s="118">
        <v>0.3770165031761632</v>
      </c>
      <c r="K1987" s="51">
        <v>0.11407442680838442</v>
      </c>
      <c r="M1987" s="44">
        <v>985</v>
      </c>
      <c r="N1987" s="118" cm="1">
        <f t="array" ref="N1987:W1987">(TRANSPOSE(MMULT(幕後結果!$AB$37:$AK$46, TRANSPOSE(N986:W986))))</f>
        <v>-1.8210094565679864</v>
      </c>
      <c r="O1987" s="118">
        <v>-1.9788468688998426</v>
      </c>
      <c r="P1987" s="118">
        <v>-2.4805213622973792</v>
      </c>
      <c r="Q1987" s="118">
        <v>-1.050861425181852</v>
      </c>
      <c r="R1987" s="118">
        <v>0.28369563350730354</v>
      </c>
      <c r="S1987" s="118">
        <v>-2.1162115298351099</v>
      </c>
      <c r="T1987" s="118">
        <v>0.96251306385811997</v>
      </c>
      <c r="U1987" s="118">
        <v>-1.7555233644587322</v>
      </c>
      <c r="V1987" s="118">
        <v>-0.52057366792534587</v>
      </c>
      <c r="W1987" s="43">
        <v>-0.89986366278613861</v>
      </c>
    </row>
    <row r="1988" spans="1:23" ht="19">
      <c r="A1988" s="88">
        <v>986</v>
      </c>
      <c r="B1988" s="118">
        <v>0.66725372257882021</v>
      </c>
      <c r="C1988" s="118">
        <v>0.10025601103972237</v>
      </c>
      <c r="D1988" s="118">
        <v>0.9375067395244181</v>
      </c>
      <c r="E1988" s="118">
        <v>0.91813171195387988</v>
      </c>
      <c r="F1988" s="118">
        <v>0.63539137152885639</v>
      </c>
      <c r="G1988" s="118">
        <v>0.41426067911775388</v>
      </c>
      <c r="H1988" s="118">
        <v>0.18240398540332259</v>
      </c>
      <c r="I1988" s="118">
        <v>0.27428121430335684</v>
      </c>
      <c r="J1988" s="118">
        <v>0.73055922725194211</v>
      </c>
      <c r="K1988" s="51">
        <v>0.82030727628724742</v>
      </c>
      <c r="M1988" s="44">
        <v>986</v>
      </c>
      <c r="N1988" s="118" cm="1">
        <f t="array" ref="N1988:W1988">(TRANSPOSE(MMULT(幕後結果!$AB$37:$AK$46, TRANSPOSE(N987:W987))))</f>
        <v>8.8107313503287807E-2</v>
      </c>
      <c r="O1988" s="118">
        <v>-2.0816398944439816</v>
      </c>
      <c r="P1988" s="118">
        <v>0.35308409267213436</v>
      </c>
      <c r="Q1988" s="118">
        <v>0.40265825261545213</v>
      </c>
      <c r="R1988" s="118">
        <v>1.6562856693823456</v>
      </c>
      <c r="S1988" s="118">
        <v>0.44603892502665254</v>
      </c>
      <c r="T1988" s="118">
        <v>-0.6950201832722529</v>
      </c>
      <c r="U1988" s="118">
        <v>-1.1232513759667509E-2</v>
      </c>
      <c r="V1988" s="118">
        <v>0.79745012482678401</v>
      </c>
      <c r="W1988" s="43">
        <v>0.79840139849148095</v>
      </c>
    </row>
    <row r="1989" spans="1:23" ht="19">
      <c r="A1989" s="88">
        <v>987</v>
      </c>
      <c r="B1989" s="118">
        <v>0.77550257840907699</v>
      </c>
      <c r="C1989" s="118">
        <v>0.84881149103132802</v>
      </c>
      <c r="D1989" s="118">
        <v>0.72956757982338494</v>
      </c>
      <c r="E1989" s="118">
        <v>0.69700025544352817</v>
      </c>
      <c r="F1989" s="118">
        <v>0.33226807421008697</v>
      </c>
      <c r="G1989" s="118">
        <v>0.25713783183012295</v>
      </c>
      <c r="H1989" s="118">
        <v>0.31676884480934819</v>
      </c>
      <c r="I1989" s="118">
        <v>0.43615687134742243</v>
      </c>
      <c r="J1989" s="118">
        <v>5.8566524069777026E-2</v>
      </c>
      <c r="K1989" s="51">
        <v>0.57418696306994366</v>
      </c>
      <c r="M1989" s="44">
        <v>987</v>
      </c>
      <c r="N1989" s="118" cm="1">
        <f t="array" ref="N1989:W1989">(TRANSPOSE(MMULT(幕後結果!$AB$37:$AK$46, TRANSPOSE(N988:W988))))</f>
        <v>-0.26723635858038397</v>
      </c>
      <c r="O1989" s="118">
        <v>0.57771496374185793</v>
      </c>
      <c r="P1989" s="118">
        <v>1.8792937212645875</v>
      </c>
      <c r="Q1989" s="118">
        <v>1.451434601284312</v>
      </c>
      <c r="R1989" s="118">
        <v>0.74551608002926884</v>
      </c>
      <c r="S1989" s="118">
        <v>1.2396291759054319</v>
      </c>
      <c r="T1989" s="118">
        <v>-3.1907729905803539E-2</v>
      </c>
      <c r="U1989" s="118">
        <v>1.250330534305002</v>
      </c>
      <c r="V1989" s="118">
        <v>1.1025632303510244</v>
      </c>
      <c r="W1989" s="43">
        <v>0.48046598064900908</v>
      </c>
    </row>
    <row r="1990" spans="1:23" ht="19">
      <c r="A1990" s="88">
        <v>988</v>
      </c>
      <c r="B1990" s="118">
        <v>0.81459923903928999</v>
      </c>
      <c r="C1990" s="118">
        <v>0.7684684721039543</v>
      </c>
      <c r="D1990" s="118">
        <v>0.24112912375666951</v>
      </c>
      <c r="E1990" s="118">
        <v>0.32427142774952578</v>
      </c>
      <c r="F1990" s="118">
        <v>0.9770088639905472</v>
      </c>
      <c r="G1990" s="118">
        <v>0.18714759455568064</v>
      </c>
      <c r="H1990" s="118">
        <v>0.79720921136663514</v>
      </c>
      <c r="I1990" s="118">
        <v>0.23585382876546901</v>
      </c>
      <c r="J1990" s="118">
        <v>0.40532884232509336</v>
      </c>
      <c r="K1990" s="51">
        <v>0.48100524428117164</v>
      </c>
      <c r="M1990" s="44">
        <v>988</v>
      </c>
      <c r="N1990" s="118" cm="1">
        <f t="array" ref="N1990:W1990">(TRANSPOSE(MMULT(幕後結果!$AB$37:$AK$46, TRANSPOSE(N989:W989))))</f>
        <v>0.58909121647386131</v>
      </c>
      <c r="O1990" s="118">
        <v>0.42966366603241685</v>
      </c>
      <c r="P1990" s="118">
        <v>-0.55318363330169995</v>
      </c>
      <c r="Q1990" s="118">
        <v>-0.94600441772306954</v>
      </c>
      <c r="R1990" s="118">
        <v>0.32152224376373567</v>
      </c>
      <c r="S1990" s="118">
        <v>-0.59501530743174291</v>
      </c>
      <c r="T1990" s="118">
        <v>-1.5573567777363047</v>
      </c>
      <c r="U1990" s="118">
        <v>-0.37013467852934134</v>
      </c>
      <c r="V1990" s="118">
        <v>-3.0851393537493776E-2</v>
      </c>
      <c r="W1990" s="43">
        <v>0.42546089761519534</v>
      </c>
    </row>
    <row r="1991" spans="1:23" ht="19">
      <c r="A1991" s="88">
        <v>989</v>
      </c>
      <c r="B1991" s="118">
        <v>0.1305491703029682</v>
      </c>
      <c r="C1991" s="118">
        <v>0.15363685882547173</v>
      </c>
      <c r="D1991" s="118">
        <v>0.65156609830532797</v>
      </c>
      <c r="E1991" s="118">
        <v>0.14031926423011121</v>
      </c>
      <c r="F1991" s="118">
        <v>0.38494911702377399</v>
      </c>
      <c r="G1991" s="118">
        <v>0.64700103752462335</v>
      </c>
      <c r="H1991" s="118">
        <v>0.74915104447864644</v>
      </c>
      <c r="I1991" s="118">
        <v>2.4949153092489906E-2</v>
      </c>
      <c r="J1991" s="118">
        <v>0.38005856165574081</v>
      </c>
      <c r="K1991" s="51">
        <v>0.68144213461162817</v>
      </c>
      <c r="M1991" s="44">
        <v>989</v>
      </c>
      <c r="N1991" s="118" cm="1">
        <f t="array" ref="N1991:W1991">(TRANSPOSE(MMULT(幕後結果!$AB$37:$AK$46, TRANSPOSE(N990:W990))))</f>
        <v>-1.219820567600288</v>
      </c>
      <c r="O1991" s="118">
        <v>2.1290840725798272</v>
      </c>
      <c r="P1991" s="118">
        <v>-0.29986338450209726</v>
      </c>
      <c r="Q1991" s="118">
        <v>-0.53202795387603996</v>
      </c>
      <c r="R1991" s="118">
        <v>-0.35790705698535175</v>
      </c>
      <c r="S1991" s="118">
        <v>-0.5758502848015955</v>
      </c>
      <c r="T1991" s="118">
        <v>-0.19828210556811934</v>
      </c>
      <c r="U1991" s="118">
        <v>0.80693809768321456</v>
      </c>
      <c r="V1991" s="118">
        <v>-0.28176121659030912</v>
      </c>
      <c r="W1991" s="43">
        <v>-1.2835713309693388</v>
      </c>
    </row>
    <row r="1992" spans="1:23" ht="19">
      <c r="A1992" s="88">
        <v>990</v>
      </c>
      <c r="B1992" s="118">
        <v>0.75203195265293488</v>
      </c>
      <c r="C1992" s="118">
        <v>0.67957979559708481</v>
      </c>
      <c r="D1992" s="118">
        <v>0.5749626726305761</v>
      </c>
      <c r="E1992" s="118">
        <v>0.32758739938018699</v>
      </c>
      <c r="F1992" s="118">
        <v>9.7700109181438899E-2</v>
      </c>
      <c r="G1992" s="118">
        <v>5.8423621386265889E-2</v>
      </c>
      <c r="H1992" s="118">
        <v>0.90688712217074063</v>
      </c>
      <c r="I1992" s="118">
        <v>0.37738831459096378</v>
      </c>
      <c r="J1992" s="118">
        <v>0.97887266606327561</v>
      </c>
      <c r="K1992" s="51">
        <v>0.81518539876572182</v>
      </c>
      <c r="M1992" s="44">
        <v>990</v>
      </c>
      <c r="N1992" s="118" cm="1">
        <f t="array" ref="N1992:W1992">(TRANSPOSE(MMULT(幕後結果!$AB$37:$AK$46, TRANSPOSE(N991:W991))))</f>
        <v>-0.87126296242597345</v>
      </c>
      <c r="O1992" s="118">
        <v>0.91828126813969779</v>
      </c>
      <c r="P1992" s="118">
        <v>9.4278222185926602E-2</v>
      </c>
      <c r="Q1992" s="118">
        <v>-0.17413882593730035</v>
      </c>
      <c r="R1992" s="118">
        <v>-0.16609435503359155</v>
      </c>
      <c r="S1992" s="118">
        <v>-0.33297846579780793</v>
      </c>
      <c r="T1992" s="118">
        <v>-1.2582760202890575</v>
      </c>
      <c r="U1992" s="118">
        <v>1.1408186865785259</v>
      </c>
      <c r="V1992" s="118">
        <v>-0.49649490667670609</v>
      </c>
      <c r="W1992" s="43">
        <v>0.34886895519325978</v>
      </c>
    </row>
    <row r="1993" spans="1:23" ht="19">
      <c r="A1993" s="88">
        <v>991</v>
      </c>
      <c r="B1993" s="118">
        <v>0.32813838264846029</v>
      </c>
      <c r="C1993" s="118">
        <v>6.6899936278602024E-2</v>
      </c>
      <c r="D1993" s="118">
        <v>0.13210831275409718</v>
      </c>
      <c r="E1993" s="118">
        <v>0.19049808220767406</v>
      </c>
      <c r="F1993" s="118">
        <v>0.73258232278860502</v>
      </c>
      <c r="G1993" s="118">
        <v>0.63713788729826537</v>
      </c>
      <c r="H1993" s="118">
        <v>0.67803191986168199</v>
      </c>
      <c r="I1993" s="118">
        <v>2.6954118577615427E-2</v>
      </c>
      <c r="J1993" s="118">
        <v>0.182669110362774</v>
      </c>
      <c r="K1993" s="51">
        <v>2.3159619016203337E-2</v>
      </c>
      <c r="M1993" s="44">
        <v>991</v>
      </c>
      <c r="N1993" s="118" cm="1">
        <f t="array" ref="N1993:W1993">(TRANSPOSE(MMULT(幕後結果!$AB$37:$AK$46, TRANSPOSE(N992:W992))))</f>
        <v>-0.80520065518584039</v>
      </c>
      <c r="O1993" s="118">
        <v>0.72191049144728447</v>
      </c>
      <c r="P1993" s="118">
        <v>-0.1457569810414806</v>
      </c>
      <c r="Q1993" s="118">
        <v>-0.54536188850278111</v>
      </c>
      <c r="R1993" s="118">
        <v>-1.7151766972678515</v>
      </c>
      <c r="S1993" s="118">
        <v>-0.77642452834098075</v>
      </c>
      <c r="T1993" s="118">
        <v>0.337463221935003</v>
      </c>
      <c r="U1993" s="118">
        <v>-0.25204331253234868</v>
      </c>
      <c r="V1993" s="118">
        <v>-1.2269067422034219</v>
      </c>
      <c r="W1993" s="43">
        <v>-0.84743444999497675</v>
      </c>
    </row>
    <row r="1994" spans="1:23" ht="19">
      <c r="A1994" s="88">
        <v>992</v>
      </c>
      <c r="B1994" s="118">
        <v>0.68849110221681231</v>
      </c>
      <c r="C1994" s="118">
        <v>0.47016079167767932</v>
      </c>
      <c r="D1994" s="118">
        <v>0.82239067721452574</v>
      </c>
      <c r="E1994" s="118">
        <v>0.12571464613074745</v>
      </c>
      <c r="F1994" s="118">
        <v>0.96241637833421878</v>
      </c>
      <c r="G1994" s="118">
        <v>0.9322397633684667</v>
      </c>
      <c r="H1994" s="118">
        <v>0.39960083677819846</v>
      </c>
      <c r="I1994" s="118">
        <v>0.11460314712841768</v>
      </c>
      <c r="J1994" s="118">
        <v>0.69096164381254521</v>
      </c>
      <c r="K1994" s="51">
        <v>0.65157556863030552</v>
      </c>
      <c r="M1994" s="44">
        <v>992</v>
      </c>
      <c r="N1994" s="118" cm="1">
        <f t="array" ref="N1994:W1994">(TRANSPOSE(MMULT(幕後結果!$AB$37:$AK$46, TRANSPOSE(N993:W993))))</f>
        <v>-0.97435988116580119</v>
      </c>
      <c r="O1994" s="118">
        <v>2.1469699231822466</v>
      </c>
      <c r="P1994" s="118">
        <v>0.52983033086795339</v>
      </c>
      <c r="Q1994" s="118">
        <v>0.40225758883199814</v>
      </c>
      <c r="R1994" s="118">
        <v>-0.94802671583868736</v>
      </c>
      <c r="S1994" s="118">
        <v>1.3326671246855741</v>
      </c>
      <c r="T1994" s="118">
        <v>0.20937245461037435</v>
      </c>
      <c r="U1994" s="118">
        <v>1.8330719574995347</v>
      </c>
      <c r="V1994" s="118">
        <v>0.52390612155233163</v>
      </c>
      <c r="W1994" s="43">
        <v>1.3014064749750347</v>
      </c>
    </row>
    <row r="1995" spans="1:23" ht="19">
      <c r="A1995" s="88">
        <v>993</v>
      </c>
      <c r="B1995" s="118">
        <v>1.7687303592412107E-2</v>
      </c>
      <c r="C1995" s="118">
        <v>0.11113061875007491</v>
      </c>
      <c r="D1995" s="118">
        <v>0.65394328699086302</v>
      </c>
      <c r="E1995" s="118">
        <v>0.35972299389033702</v>
      </c>
      <c r="F1995" s="118">
        <v>0.95206060210104337</v>
      </c>
      <c r="G1995" s="118">
        <v>0.10992026829726775</v>
      </c>
      <c r="H1995" s="118">
        <v>1.910510007305799E-3</v>
      </c>
      <c r="I1995" s="118">
        <v>0.49507078994254283</v>
      </c>
      <c r="J1995" s="118">
        <v>0.3040759620173521</v>
      </c>
      <c r="K1995" s="51">
        <v>0.26903394151703242</v>
      </c>
      <c r="M1995" s="44">
        <v>993</v>
      </c>
      <c r="N1995" s="118" cm="1">
        <f t="array" ref="N1995:W1995">(TRANSPOSE(MMULT(幕後結果!$AB$37:$AK$46, TRANSPOSE(N994:W994))))</f>
        <v>2.893376521443005E-2</v>
      </c>
      <c r="O1995" s="118">
        <v>0.65032364199561798</v>
      </c>
      <c r="P1995" s="118">
        <v>0.60641115841565674</v>
      </c>
      <c r="Q1995" s="118">
        <v>0.87438665054914622</v>
      </c>
      <c r="R1995" s="118">
        <v>-0.71408869874853087</v>
      </c>
      <c r="S1995" s="118">
        <v>0.96542965232307032</v>
      </c>
      <c r="T1995" s="118">
        <v>1.5523065473680542E-2</v>
      </c>
      <c r="U1995" s="118">
        <v>1.2711988646888244</v>
      </c>
      <c r="V1995" s="118">
        <v>1.2362802685869683</v>
      </c>
      <c r="W1995" s="43">
        <v>0.5001969387659122</v>
      </c>
    </row>
    <row r="1996" spans="1:23" ht="19">
      <c r="A1996" s="88">
        <v>994</v>
      </c>
      <c r="B1996" s="118">
        <v>0.19017182126943855</v>
      </c>
      <c r="C1996" s="118">
        <v>0.77345853841980805</v>
      </c>
      <c r="D1996" s="118">
        <v>0.6428230169596425</v>
      </c>
      <c r="E1996" s="118">
        <v>8.282034749264211E-2</v>
      </c>
      <c r="F1996" s="118">
        <v>0.18294396189948459</v>
      </c>
      <c r="G1996" s="118">
        <v>0.11222419778440895</v>
      </c>
      <c r="H1996" s="118">
        <v>0.80791080615280553</v>
      </c>
      <c r="I1996" s="118">
        <v>0.37141644849505595</v>
      </c>
      <c r="J1996" s="118">
        <v>0.14424659649165061</v>
      </c>
      <c r="K1996" s="51">
        <v>0.11059366602788057</v>
      </c>
      <c r="M1996" s="44">
        <v>994</v>
      </c>
      <c r="N1996" s="118" cm="1">
        <f t="array" ref="N1996:W1996">(TRANSPOSE(MMULT(幕後結果!$AB$37:$AK$46, TRANSPOSE(N995:W995))))</f>
        <v>-1.4065943583833223</v>
      </c>
      <c r="O1996" s="118">
        <v>2.1577774371640519</v>
      </c>
      <c r="P1996" s="118">
        <v>-0.50816422730267818</v>
      </c>
      <c r="Q1996" s="118">
        <v>-0.16875525220439933</v>
      </c>
      <c r="R1996" s="118">
        <v>-0.16996990071663803</v>
      </c>
      <c r="S1996" s="118">
        <v>-0.34092189250078986</v>
      </c>
      <c r="T1996" s="118">
        <v>-0.71096264498402695</v>
      </c>
      <c r="U1996" s="118">
        <v>1.4225732271923168</v>
      </c>
      <c r="V1996" s="118">
        <v>-0.50923375701543061</v>
      </c>
      <c r="W1996" s="43">
        <v>0.39880602063593984</v>
      </c>
    </row>
    <row r="1997" spans="1:23" ht="19">
      <c r="A1997" s="88">
        <v>995</v>
      </c>
      <c r="B1997" s="118">
        <v>0.86146493992310069</v>
      </c>
      <c r="C1997" s="118">
        <v>0.94154471581653199</v>
      </c>
      <c r="D1997" s="118">
        <v>0.88940479407458883</v>
      </c>
      <c r="E1997" s="118">
        <v>0.70889713392944653</v>
      </c>
      <c r="F1997" s="118">
        <v>2.7169054247611735E-2</v>
      </c>
      <c r="G1997" s="118">
        <v>0.67313282308163114</v>
      </c>
      <c r="H1997" s="118">
        <v>7.0777066662185195E-2</v>
      </c>
      <c r="I1997" s="118">
        <v>0.55933916706826325</v>
      </c>
      <c r="J1997" s="118">
        <v>0.6641800014961603</v>
      </c>
      <c r="K1997" s="51">
        <v>0.51257547572135431</v>
      </c>
      <c r="M1997" s="44">
        <v>995</v>
      </c>
      <c r="N1997" s="118" cm="1">
        <f t="array" ref="N1997:W1997">(TRANSPOSE(MMULT(幕後結果!$AB$37:$AK$46, TRANSPOSE(N996:W996))))</f>
        <v>-0.70507185663747207</v>
      </c>
      <c r="O1997" s="118">
        <v>-1.2848255273126958</v>
      </c>
      <c r="P1997" s="118">
        <v>-0.60401702770382726</v>
      </c>
      <c r="Q1997" s="118">
        <v>-0.22044862610042509</v>
      </c>
      <c r="R1997" s="118">
        <v>-0.8066504810329338</v>
      </c>
      <c r="S1997" s="118">
        <v>-0.49219719172634979</v>
      </c>
      <c r="T1997" s="118">
        <v>-1.8292574568913467</v>
      </c>
      <c r="U1997" s="118">
        <v>-0.75519571809455943</v>
      </c>
      <c r="V1997" s="118">
        <v>-1.9598490133766018</v>
      </c>
      <c r="W1997" s="43">
        <v>-0.22015165015481286</v>
      </c>
    </row>
    <row r="1998" spans="1:23" ht="19">
      <c r="A1998" s="88">
        <v>996</v>
      </c>
      <c r="B1998" s="118">
        <v>0.23286645965082853</v>
      </c>
      <c r="C1998" s="118">
        <v>5.5093246686717556E-2</v>
      </c>
      <c r="D1998" s="118">
        <v>0.62826737451074322</v>
      </c>
      <c r="E1998" s="118">
        <v>0.86580579257983836</v>
      </c>
      <c r="F1998" s="118">
        <v>0.98148955198950794</v>
      </c>
      <c r="G1998" s="118">
        <v>0.5213235513287382</v>
      </c>
      <c r="H1998" s="118">
        <v>0.69614979685568068</v>
      </c>
      <c r="I1998" s="118">
        <v>0.54314455642294979</v>
      </c>
      <c r="J1998" s="118">
        <v>0.2425018028353656</v>
      </c>
      <c r="K1998" s="51">
        <v>0.63778178079419656</v>
      </c>
      <c r="M1998" s="44">
        <v>996</v>
      </c>
      <c r="N1998" s="118" cm="1">
        <f t="array" ref="N1998:W1998">(TRANSPOSE(MMULT(幕後結果!$AB$37:$AK$46, TRANSPOSE(N997:W997))))</f>
        <v>0.1959769016424496</v>
      </c>
      <c r="O1998" s="118">
        <v>-0.97197184585342189</v>
      </c>
      <c r="P1998" s="118">
        <v>0.59645717125009545</v>
      </c>
      <c r="Q1998" s="118">
        <v>-0.86284127117447607</v>
      </c>
      <c r="R1998" s="118">
        <v>-1.006532412872883</v>
      </c>
      <c r="S1998" s="118">
        <v>-0.98236572965866498</v>
      </c>
      <c r="T1998" s="118">
        <v>-0.21585328623557912</v>
      </c>
      <c r="U1998" s="118">
        <v>-1.8160622099352559</v>
      </c>
      <c r="V1998" s="118">
        <v>-2.0350123941035028</v>
      </c>
      <c r="W1998" s="43">
        <v>-1.4815422224870107</v>
      </c>
    </row>
    <row r="1999" spans="1:23" ht="19">
      <c r="A1999" s="88">
        <v>997</v>
      </c>
      <c r="B1999" s="118">
        <v>0.34889925014887302</v>
      </c>
      <c r="C1999" s="118">
        <v>0.42979686886427793</v>
      </c>
      <c r="D1999" s="118">
        <v>0.96723579238879842</v>
      </c>
      <c r="E1999" s="118">
        <v>0.19985515165020584</v>
      </c>
      <c r="F1999" s="118">
        <v>0.27419692943909979</v>
      </c>
      <c r="G1999" s="118">
        <v>0.37832661828067948</v>
      </c>
      <c r="H1999" s="118">
        <v>0.67147225441123481</v>
      </c>
      <c r="I1999" s="118">
        <v>0.50740289093544955</v>
      </c>
      <c r="J1999" s="118">
        <v>0.52767225921012373</v>
      </c>
      <c r="K1999" s="51">
        <v>0.42455470451782995</v>
      </c>
      <c r="M1999" s="44">
        <v>997</v>
      </c>
      <c r="N1999" s="118" cm="1">
        <f t="array" ref="N1999:W1999">(TRANSPOSE(MMULT(幕後結果!$AB$37:$AK$46, TRANSPOSE(N998:W998))))</f>
        <v>-0.35380535403989938</v>
      </c>
      <c r="O1999" s="118">
        <v>1.6226576912498551</v>
      </c>
      <c r="P1999" s="118">
        <v>1.6448805320849571</v>
      </c>
      <c r="Q1999" s="118">
        <v>0.35525253373108695</v>
      </c>
      <c r="R1999" s="118">
        <v>-1.5333851682810808</v>
      </c>
      <c r="S1999" s="118">
        <v>1.041948078365988</v>
      </c>
      <c r="T1999" s="118">
        <v>-0.78311980238979784</v>
      </c>
      <c r="U1999" s="118">
        <v>0.67697340031125952</v>
      </c>
      <c r="V1999" s="118">
        <v>0.27643793838559189</v>
      </c>
      <c r="W1999" s="43">
        <v>-1.0289967594270328</v>
      </c>
    </row>
    <row r="2000" spans="1:23" ht="19">
      <c r="A2000" s="88">
        <v>998</v>
      </c>
      <c r="B2000" s="118">
        <v>0.6281059582855868</v>
      </c>
      <c r="C2000" s="118">
        <v>0.93277300790156925</v>
      </c>
      <c r="D2000" s="118">
        <v>0.39526151296091139</v>
      </c>
      <c r="E2000" s="118">
        <v>0.6143371604096064</v>
      </c>
      <c r="F2000" s="118">
        <v>0.17139973065517533</v>
      </c>
      <c r="G2000" s="118">
        <v>0.42587616803984396</v>
      </c>
      <c r="H2000" s="118">
        <v>0.54820892300011947</v>
      </c>
      <c r="I2000" s="118">
        <v>0.59433781951987807</v>
      </c>
      <c r="J2000" s="118">
        <v>0.46897284037132936</v>
      </c>
      <c r="K2000" s="51">
        <v>0.7965658692685198</v>
      </c>
      <c r="M2000" s="44">
        <v>998</v>
      </c>
      <c r="N2000" s="118" cm="1">
        <f t="array" ref="N2000:W2000">(TRANSPOSE(MMULT(幕後結果!$AB$37:$AK$46, TRANSPOSE(N999:W999))))</f>
        <v>-1.639909528832328</v>
      </c>
      <c r="O2000" s="118">
        <v>0.90782565820458394</v>
      </c>
      <c r="P2000" s="118">
        <v>-1.4693434368764775</v>
      </c>
      <c r="Q2000" s="118">
        <v>0.40822613016923548</v>
      </c>
      <c r="R2000" s="118">
        <v>1.3409158104708228</v>
      </c>
      <c r="S2000" s="118">
        <v>-0.20713717105073848</v>
      </c>
      <c r="T2000" s="118">
        <v>1.7024500863931904</v>
      </c>
      <c r="U2000" s="118">
        <v>0.29350633526446657</v>
      </c>
      <c r="V2000" s="118">
        <v>-0.2407156547774999</v>
      </c>
      <c r="W2000" s="43">
        <v>-3.6055643089866363E-2</v>
      </c>
    </row>
    <row r="2001" spans="1:23" ht="19">
      <c r="A2001" s="88">
        <v>999</v>
      </c>
      <c r="B2001" s="118">
        <v>0.80633382478419202</v>
      </c>
      <c r="C2001" s="118">
        <v>0.93195918301041569</v>
      </c>
      <c r="D2001" s="118">
        <v>0.52109345993253342</v>
      </c>
      <c r="E2001" s="118">
        <v>0.76335342847088095</v>
      </c>
      <c r="F2001" s="118">
        <v>0.21249537777756311</v>
      </c>
      <c r="G2001" s="118">
        <v>0.37550880493350913</v>
      </c>
      <c r="H2001" s="118">
        <v>0.88762599269420317</v>
      </c>
      <c r="I2001" s="118">
        <v>0.51365624337201465</v>
      </c>
      <c r="J2001" s="118">
        <v>0.68757104419613002</v>
      </c>
      <c r="K2001" s="51">
        <v>0.31184150338403227</v>
      </c>
      <c r="M2001" s="44">
        <v>999</v>
      </c>
      <c r="N2001" s="118" cm="1">
        <f t="array" ref="N2001:W2001">(TRANSPOSE(MMULT(幕後結果!$AB$37:$AK$46, TRANSPOSE(N1000:W1000))))</f>
        <v>-0.51477316048135424</v>
      </c>
      <c r="O2001" s="118">
        <v>0.64875019419494762</v>
      </c>
      <c r="P2001" s="118">
        <v>0.83244237729712067</v>
      </c>
      <c r="Q2001" s="118">
        <v>1.0165505769694918</v>
      </c>
      <c r="R2001" s="118">
        <v>0.90975742248321134</v>
      </c>
      <c r="S2001" s="118">
        <v>0.57224514470105847</v>
      </c>
      <c r="T2001" s="118">
        <v>-0.65887028958730598</v>
      </c>
      <c r="U2001" s="118">
        <v>-0.18306717600640943</v>
      </c>
      <c r="V2001" s="118">
        <v>-0.49908547885184984</v>
      </c>
      <c r="W2001" s="43">
        <v>-0.79519675800114697</v>
      </c>
    </row>
    <row r="2002" spans="1:23" ht="19.5" thickBot="1">
      <c r="A2002" s="117">
        <v>1000</v>
      </c>
      <c r="B2002" s="50">
        <v>0.33421076933323635</v>
      </c>
      <c r="C2002" s="50">
        <v>0.99035305234998683</v>
      </c>
      <c r="D2002" s="50">
        <v>0.29422323100160264</v>
      </c>
      <c r="E2002" s="50">
        <v>0.96801652341637046</v>
      </c>
      <c r="F2002" s="50">
        <v>0.58020480844248867</v>
      </c>
      <c r="G2002" s="50">
        <v>0.11017348713167641</v>
      </c>
      <c r="H2002" s="50">
        <v>0.1423776441077369</v>
      </c>
      <c r="I2002" s="50">
        <v>0.24794967377781552</v>
      </c>
      <c r="J2002" s="50">
        <v>0.42566153712640986</v>
      </c>
      <c r="K2002" s="113">
        <v>0.31920673926314924</v>
      </c>
      <c r="M2002" s="42">
        <v>1000</v>
      </c>
      <c r="N2002" s="41" cm="1">
        <f t="array" ref="N2002:W2002">(TRANSPOSE(MMULT(幕後結果!$AB$37:$AK$46, TRANSPOSE(N1001:W1001))))</f>
        <v>-1.6109161865944241</v>
      </c>
      <c r="O2002" s="41">
        <v>-0.19923281597627923</v>
      </c>
      <c r="P2002" s="41">
        <v>-2.1872868383325548</v>
      </c>
      <c r="Q2002" s="41">
        <v>0.26462057270454065</v>
      </c>
      <c r="R2002" s="41">
        <v>-1.3567506427373113</v>
      </c>
      <c r="S2002" s="41">
        <v>1.0826353508112516</v>
      </c>
      <c r="T2002" s="41">
        <v>0.55191838036947627</v>
      </c>
      <c r="U2002" s="41">
        <v>0.81121376150442781</v>
      </c>
      <c r="V2002" s="41">
        <v>-0.27137126960322522</v>
      </c>
      <c r="W2002" s="40">
        <v>-1.7921186338118527</v>
      </c>
    </row>
    <row r="2003" spans="1:23" ht="17.5" thickTop="1"/>
  </sheetData>
  <phoneticPr fontId="6" type="noConversion"/>
  <pageMargins left="0.7" right="0.7" top="0.75" bottom="0.75" header="0.3" footer="0.3"/>
  <pageSetup paperSize="9" orientation="portrait" horizontalDpi="1200" verticalDpi="1200" r:id="rId1"/>
  <legacy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15A2E9-A019-45C3-BF50-CD7B33504511}">
  <sheetPr codeName="工作表1"/>
  <dimension ref="A1:U31"/>
  <sheetViews>
    <sheetView zoomScaleNormal="100" workbookViewId="0">
      <selection activeCell="C26" sqref="C26"/>
    </sheetView>
  </sheetViews>
  <sheetFormatPr defaultColWidth="9" defaultRowHeight="18.5"/>
  <cols>
    <col min="1" max="1" width="9.33203125" style="4" customWidth="1"/>
    <col min="2" max="2" width="51" style="5" customWidth="1"/>
    <col min="3" max="3" width="28.5" style="4" customWidth="1"/>
    <col min="4" max="4" width="27.1640625" style="4" customWidth="1"/>
    <col min="5" max="5" width="29.6640625" style="4" customWidth="1"/>
    <col min="6" max="6" width="21.58203125" style="4" customWidth="1"/>
    <col min="7" max="7" width="12.5" style="4" customWidth="1"/>
    <col min="8" max="16384" width="9" style="4"/>
  </cols>
  <sheetData>
    <row r="1" spans="1:21" ht="19">
      <c r="A1" s="9" t="s">
        <v>20</v>
      </c>
      <c r="B1" s="14" t="s">
        <v>93</v>
      </c>
      <c r="C1" s="19" t="s">
        <v>12</v>
      </c>
      <c r="D1" s="19" t="s">
        <v>5</v>
      </c>
      <c r="E1" s="19" t="s">
        <v>19</v>
      </c>
      <c r="F1" s="19" t="s">
        <v>18</v>
      </c>
      <c r="G1" s="8" t="s">
        <v>17</v>
      </c>
      <c r="H1" s="24" t="s">
        <v>98</v>
      </c>
    </row>
    <row r="2" spans="1:21" ht="15.5">
      <c r="A2" s="10" t="s">
        <v>11</v>
      </c>
      <c r="B2" s="15" t="s">
        <v>16</v>
      </c>
      <c r="C2" s="20" t="s">
        <v>100</v>
      </c>
      <c r="D2" s="20" t="s">
        <v>15</v>
      </c>
      <c r="E2" s="20" t="s">
        <v>14</v>
      </c>
      <c r="F2" s="20" t="s">
        <v>13</v>
      </c>
      <c r="G2" s="7">
        <v>1</v>
      </c>
      <c r="H2" s="4">
        <f>SUM(G2:G6)</f>
        <v>5</v>
      </c>
    </row>
    <row r="3" spans="1:21" ht="15.5">
      <c r="A3" s="11" t="s">
        <v>11</v>
      </c>
      <c r="B3" s="16" t="s">
        <v>10</v>
      </c>
      <c r="C3" s="21" t="s">
        <v>9</v>
      </c>
      <c r="D3" s="21" t="s">
        <v>8</v>
      </c>
      <c r="E3" s="21" t="s">
        <v>7</v>
      </c>
      <c r="F3" s="21" t="s">
        <v>6</v>
      </c>
      <c r="G3" s="4">
        <v>1</v>
      </c>
    </row>
    <row r="4" spans="1:21" ht="15.5">
      <c r="A4" s="11" t="s">
        <v>11</v>
      </c>
      <c r="B4" s="17" t="s">
        <v>21</v>
      </c>
      <c r="C4" s="21" t="s">
        <v>101</v>
      </c>
      <c r="D4" s="21" t="s">
        <v>102</v>
      </c>
      <c r="E4" s="21" t="s">
        <v>103</v>
      </c>
      <c r="F4" s="21" t="s">
        <v>104</v>
      </c>
      <c r="G4" s="4">
        <v>1</v>
      </c>
    </row>
    <row r="5" spans="1:21" ht="15.5">
      <c r="A5" s="11" t="s">
        <v>11</v>
      </c>
      <c r="B5" s="17" t="s">
        <v>22</v>
      </c>
      <c r="C5" s="17" t="s">
        <v>23</v>
      </c>
      <c r="D5" s="17" t="s">
        <v>24</v>
      </c>
      <c r="E5" s="17" t="s">
        <v>25</v>
      </c>
      <c r="F5" s="17" t="s">
        <v>26</v>
      </c>
      <c r="G5" s="4">
        <v>1</v>
      </c>
    </row>
    <row r="6" spans="1:21" ht="15.5">
      <c r="A6" s="11" t="s">
        <v>11</v>
      </c>
      <c r="B6" s="17" t="s">
        <v>27</v>
      </c>
      <c r="C6" s="17" t="s">
        <v>28</v>
      </c>
      <c r="D6" s="17" t="s">
        <v>29</v>
      </c>
      <c r="E6" s="17" t="s">
        <v>30</v>
      </c>
      <c r="F6" s="17" t="s">
        <v>105</v>
      </c>
      <c r="G6" s="4">
        <v>1</v>
      </c>
    </row>
    <row r="7" spans="1:21" ht="15.5">
      <c r="A7" s="12" t="s">
        <v>31</v>
      </c>
      <c r="B7" s="15" t="s">
        <v>113</v>
      </c>
      <c r="C7" s="20" t="s">
        <v>107</v>
      </c>
      <c r="D7" s="20" t="s">
        <v>108</v>
      </c>
      <c r="E7" s="20" t="s">
        <v>106</v>
      </c>
      <c r="F7" s="20" t="s">
        <v>109</v>
      </c>
      <c r="G7" s="4">
        <v>4</v>
      </c>
      <c r="H7" s="4">
        <f>SUM(G7:G11)</f>
        <v>20</v>
      </c>
    </row>
    <row r="8" spans="1:21" ht="15.5">
      <c r="A8" s="13" t="s">
        <v>31</v>
      </c>
      <c r="B8" s="17" t="s">
        <v>67</v>
      </c>
      <c r="C8" s="17" t="s">
        <v>32</v>
      </c>
      <c r="D8" s="17" t="s">
        <v>68</v>
      </c>
      <c r="E8" s="17" t="s">
        <v>69</v>
      </c>
      <c r="F8" s="17" t="s">
        <v>70</v>
      </c>
      <c r="G8" s="4">
        <v>4</v>
      </c>
    </row>
    <row r="9" spans="1:21" ht="17">
      <c r="A9" s="13" t="s">
        <v>31</v>
      </c>
      <c r="B9" s="17" t="s">
        <v>71</v>
      </c>
      <c r="C9" s="17" t="s">
        <v>33</v>
      </c>
      <c r="D9" s="17" t="s">
        <v>34</v>
      </c>
      <c r="E9" s="17" t="s">
        <v>35</v>
      </c>
      <c r="F9" s="17" t="s">
        <v>43</v>
      </c>
      <c r="G9" s="4">
        <v>4</v>
      </c>
      <c r="U9"/>
    </row>
    <row r="10" spans="1:21" ht="15.5">
      <c r="A10" s="13" t="s">
        <v>31</v>
      </c>
      <c r="B10" s="17" t="s">
        <v>72</v>
      </c>
      <c r="C10" s="21" t="s">
        <v>36</v>
      </c>
      <c r="D10" s="17" t="s">
        <v>37</v>
      </c>
      <c r="E10" s="17" t="s">
        <v>38</v>
      </c>
      <c r="F10" s="17" t="s">
        <v>39</v>
      </c>
      <c r="G10" s="4">
        <v>4</v>
      </c>
    </row>
    <row r="11" spans="1:21" ht="15.5">
      <c r="A11" s="13" t="s">
        <v>31</v>
      </c>
      <c r="B11" s="16" t="s">
        <v>73</v>
      </c>
      <c r="C11" s="17" t="s">
        <v>40</v>
      </c>
      <c r="D11" s="17" t="s">
        <v>41</v>
      </c>
      <c r="E11" s="21" t="s">
        <v>42</v>
      </c>
      <c r="F11" s="17" t="s">
        <v>110</v>
      </c>
      <c r="G11" s="4">
        <v>4</v>
      </c>
    </row>
    <row r="12" spans="1:21" ht="31">
      <c r="A12" s="12" t="s">
        <v>44</v>
      </c>
      <c r="B12" s="18" t="s">
        <v>45</v>
      </c>
      <c r="C12" s="22" t="s">
        <v>94</v>
      </c>
      <c r="D12" s="18" t="s">
        <v>95</v>
      </c>
      <c r="E12" s="18" t="s">
        <v>96</v>
      </c>
      <c r="F12" s="18" t="s">
        <v>97</v>
      </c>
      <c r="G12" s="4">
        <v>3</v>
      </c>
      <c r="H12" s="4">
        <f>SUM(G12:G16)</f>
        <v>12</v>
      </c>
    </row>
    <row r="13" spans="1:21" ht="15.5">
      <c r="A13" s="13" t="s">
        <v>44</v>
      </c>
      <c r="B13" s="16" t="s">
        <v>74</v>
      </c>
      <c r="C13" s="17" t="s">
        <v>46</v>
      </c>
      <c r="D13" s="17" t="s">
        <v>47</v>
      </c>
      <c r="E13" s="17" t="s">
        <v>48</v>
      </c>
      <c r="F13" s="17" t="s">
        <v>64</v>
      </c>
      <c r="G13" s="4">
        <v>4</v>
      </c>
    </row>
    <row r="14" spans="1:21" ht="15.5">
      <c r="A14" s="13" t="s">
        <v>44</v>
      </c>
      <c r="B14" s="17" t="s">
        <v>75</v>
      </c>
      <c r="C14" s="17" t="s">
        <v>49</v>
      </c>
      <c r="D14" s="17" t="s">
        <v>51</v>
      </c>
      <c r="E14" s="17" t="s">
        <v>52</v>
      </c>
      <c r="F14" s="17" t="s">
        <v>53</v>
      </c>
      <c r="G14" s="4">
        <v>2</v>
      </c>
    </row>
    <row r="15" spans="1:21" ht="15.5">
      <c r="A15" s="13" t="s">
        <v>44</v>
      </c>
      <c r="B15" s="17" t="s">
        <v>76</v>
      </c>
      <c r="C15" s="17" t="s">
        <v>77</v>
      </c>
      <c r="D15" s="17" t="s">
        <v>78</v>
      </c>
      <c r="E15" s="17" t="s">
        <v>79</v>
      </c>
      <c r="F15" s="17" t="s">
        <v>54</v>
      </c>
      <c r="G15" s="4">
        <v>1</v>
      </c>
    </row>
    <row r="16" spans="1:21" ht="15.5">
      <c r="A16" s="13" t="s">
        <v>44</v>
      </c>
      <c r="B16" s="16" t="s">
        <v>114</v>
      </c>
      <c r="C16" s="17" t="s">
        <v>115</v>
      </c>
      <c r="D16" s="17" t="s">
        <v>111</v>
      </c>
      <c r="E16" s="21" t="s">
        <v>112</v>
      </c>
      <c r="F16" s="17" t="s">
        <v>116</v>
      </c>
      <c r="G16" s="4">
        <v>2</v>
      </c>
    </row>
    <row r="17" spans="1:8" ht="15.5">
      <c r="A17" s="12" t="s">
        <v>55</v>
      </c>
      <c r="B17" s="15" t="s">
        <v>58</v>
      </c>
      <c r="C17" s="18" t="s">
        <v>57</v>
      </c>
      <c r="D17" s="20" t="s">
        <v>80</v>
      </c>
      <c r="E17" s="18" t="s">
        <v>81</v>
      </c>
      <c r="F17" s="20" t="s">
        <v>82</v>
      </c>
      <c r="G17" s="4">
        <v>1</v>
      </c>
      <c r="H17" s="4">
        <f>SUM(G17:G21)</f>
        <v>5</v>
      </c>
    </row>
    <row r="18" spans="1:8" ht="15.5">
      <c r="A18" s="11" t="s">
        <v>56</v>
      </c>
      <c r="B18" s="17" t="s">
        <v>74</v>
      </c>
      <c r="C18" s="17" t="s">
        <v>46</v>
      </c>
      <c r="D18" s="17" t="s">
        <v>59</v>
      </c>
      <c r="E18" s="17" t="s">
        <v>48</v>
      </c>
      <c r="F18" s="17" t="s">
        <v>60</v>
      </c>
      <c r="G18" s="4">
        <v>1</v>
      </c>
    </row>
    <row r="19" spans="1:8" ht="15.5">
      <c r="A19" s="13" t="s">
        <v>55</v>
      </c>
      <c r="B19" s="16" t="s">
        <v>75</v>
      </c>
      <c r="C19" s="17" t="s">
        <v>49</v>
      </c>
      <c r="D19" s="17" t="s">
        <v>50</v>
      </c>
      <c r="E19" s="17" t="s">
        <v>83</v>
      </c>
      <c r="F19" s="17" t="s">
        <v>53</v>
      </c>
      <c r="G19" s="4">
        <v>1</v>
      </c>
    </row>
    <row r="20" spans="1:8" ht="15.5">
      <c r="A20" s="13" t="s">
        <v>55</v>
      </c>
      <c r="B20" s="16" t="s">
        <v>117</v>
      </c>
      <c r="C20" s="16" t="s">
        <v>118</v>
      </c>
      <c r="D20" s="16" t="s">
        <v>119</v>
      </c>
      <c r="E20" s="16" t="s">
        <v>120</v>
      </c>
      <c r="F20" s="16" t="s">
        <v>125</v>
      </c>
      <c r="G20" s="4">
        <v>1</v>
      </c>
    </row>
    <row r="21" spans="1:8" ht="15.5">
      <c r="A21" s="13" t="s">
        <v>55</v>
      </c>
      <c r="B21" s="16" t="s">
        <v>121</v>
      </c>
      <c r="C21" s="16" t="s">
        <v>123</v>
      </c>
      <c r="D21" s="16" t="s">
        <v>122</v>
      </c>
      <c r="E21" s="16" t="s">
        <v>124</v>
      </c>
      <c r="F21" s="16" t="s">
        <v>126</v>
      </c>
      <c r="G21" s="4">
        <v>1</v>
      </c>
    </row>
    <row r="22" spans="1:8" ht="15.5">
      <c r="A22" s="12" t="s">
        <v>61</v>
      </c>
      <c r="B22" s="18" t="s">
        <v>85</v>
      </c>
      <c r="C22" s="20" t="s">
        <v>86</v>
      </c>
      <c r="D22" s="18" t="s">
        <v>87</v>
      </c>
      <c r="E22" s="18" t="s">
        <v>88</v>
      </c>
      <c r="F22" s="18" t="s">
        <v>62</v>
      </c>
      <c r="G22" s="4">
        <v>2</v>
      </c>
      <c r="H22" s="4">
        <f>SUM(G22:G26)</f>
        <v>17</v>
      </c>
    </row>
    <row r="23" spans="1:8" ht="15.5">
      <c r="A23" s="13" t="s">
        <v>61</v>
      </c>
      <c r="B23" s="17" t="s">
        <v>89</v>
      </c>
      <c r="C23" s="17" t="s">
        <v>90</v>
      </c>
      <c r="D23" s="17" t="s">
        <v>91</v>
      </c>
      <c r="E23" s="17" t="s">
        <v>92</v>
      </c>
      <c r="F23" s="17" t="s">
        <v>63</v>
      </c>
      <c r="G23" s="4">
        <v>4</v>
      </c>
    </row>
    <row r="24" spans="1:8" ht="15.5">
      <c r="A24" s="13" t="s">
        <v>61</v>
      </c>
      <c r="B24" s="16" t="s">
        <v>127</v>
      </c>
      <c r="C24" s="16" t="s">
        <v>128</v>
      </c>
      <c r="D24" s="16" t="s">
        <v>132</v>
      </c>
      <c r="E24" s="16" t="s">
        <v>30</v>
      </c>
      <c r="F24" s="16" t="s">
        <v>105</v>
      </c>
      <c r="G24" s="4">
        <v>4</v>
      </c>
    </row>
    <row r="25" spans="1:8" ht="15.5">
      <c r="A25" s="13" t="s">
        <v>61</v>
      </c>
      <c r="B25" s="16" t="s">
        <v>129</v>
      </c>
      <c r="C25" s="16" t="s">
        <v>130</v>
      </c>
      <c r="D25" s="16" t="s">
        <v>133</v>
      </c>
      <c r="E25" s="16" t="s">
        <v>131</v>
      </c>
      <c r="F25" s="16" t="s">
        <v>134</v>
      </c>
      <c r="G25" s="4">
        <v>4</v>
      </c>
    </row>
    <row r="26" spans="1:8" ht="15.5">
      <c r="A26" s="13" t="s">
        <v>61</v>
      </c>
      <c r="B26" s="17" t="s">
        <v>65</v>
      </c>
      <c r="C26" s="17" t="s">
        <v>77</v>
      </c>
      <c r="D26" s="17" t="s">
        <v>78</v>
      </c>
      <c r="E26" s="17" t="s">
        <v>79</v>
      </c>
      <c r="F26" s="17" t="s">
        <v>84</v>
      </c>
      <c r="G26" s="4">
        <v>3</v>
      </c>
    </row>
    <row r="27" spans="1:8" ht="31">
      <c r="A27" s="12" t="s">
        <v>66</v>
      </c>
      <c r="B27" s="18" t="s">
        <v>45</v>
      </c>
      <c r="C27" s="22" t="s">
        <v>94</v>
      </c>
      <c r="D27" s="18" t="s">
        <v>95</v>
      </c>
      <c r="E27" s="18" t="s">
        <v>96</v>
      </c>
      <c r="F27" s="18" t="s">
        <v>97</v>
      </c>
      <c r="G27" s="4">
        <v>1</v>
      </c>
      <c r="H27" s="4">
        <f>SUM(G27:G31)</f>
        <v>5</v>
      </c>
    </row>
    <row r="28" spans="1:8" ht="15.5">
      <c r="A28" s="13" t="s">
        <v>66</v>
      </c>
      <c r="B28" s="16" t="s">
        <v>74</v>
      </c>
      <c r="C28" s="17" t="s">
        <v>46</v>
      </c>
      <c r="D28" s="17" t="s">
        <v>47</v>
      </c>
      <c r="E28" s="17" t="s">
        <v>48</v>
      </c>
      <c r="F28" s="17" t="s">
        <v>64</v>
      </c>
      <c r="G28" s="4">
        <v>1</v>
      </c>
    </row>
    <row r="29" spans="1:8" ht="15.5">
      <c r="A29" s="13" t="s">
        <v>66</v>
      </c>
      <c r="B29" s="17" t="s">
        <v>75</v>
      </c>
      <c r="C29" s="17" t="s">
        <v>49</v>
      </c>
      <c r="D29" s="17" t="s">
        <v>51</v>
      </c>
      <c r="E29" s="17" t="s">
        <v>52</v>
      </c>
      <c r="F29" s="17" t="s">
        <v>53</v>
      </c>
      <c r="G29" s="4">
        <v>1</v>
      </c>
    </row>
    <row r="30" spans="1:8" ht="15.5">
      <c r="A30" s="13" t="s">
        <v>66</v>
      </c>
      <c r="B30" s="17" t="s">
        <v>76</v>
      </c>
      <c r="C30" s="17" t="s">
        <v>77</v>
      </c>
      <c r="D30" s="17" t="s">
        <v>78</v>
      </c>
      <c r="E30" s="17" t="s">
        <v>79</v>
      </c>
      <c r="F30" s="17" t="s">
        <v>54</v>
      </c>
      <c r="G30" s="4">
        <v>1</v>
      </c>
    </row>
    <row r="31" spans="1:8" ht="15.5">
      <c r="A31" s="13" t="s">
        <v>66</v>
      </c>
      <c r="B31" s="16" t="s">
        <v>114</v>
      </c>
      <c r="C31" s="17" t="s">
        <v>115</v>
      </c>
      <c r="D31" s="17" t="s">
        <v>111</v>
      </c>
      <c r="E31" s="21" t="s">
        <v>112</v>
      </c>
      <c r="F31" s="17" t="s">
        <v>116</v>
      </c>
      <c r="G31" s="4">
        <v>1</v>
      </c>
    </row>
  </sheetData>
  <phoneticPr fontId="6" type="noConversion"/>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工作表2"/>
  <dimension ref="A1:D1000"/>
  <sheetViews>
    <sheetView workbookViewId="0">
      <selection activeCell="C26" sqref="C26"/>
    </sheetView>
  </sheetViews>
  <sheetFormatPr defaultColWidth="11.1640625" defaultRowHeight="15" customHeight="1"/>
  <cols>
    <col min="1" max="3" width="6.6640625" customWidth="1"/>
    <col min="4" max="4" width="31.33203125" customWidth="1"/>
    <col min="5" max="26" width="6.6640625" customWidth="1"/>
  </cols>
  <sheetData>
    <row r="1" spans="1:4" ht="16.5" customHeight="1">
      <c r="A1" s="1" t="s">
        <v>0</v>
      </c>
      <c r="B1" s="1" t="s">
        <v>1</v>
      </c>
      <c r="C1" s="1" t="s">
        <v>2</v>
      </c>
      <c r="D1" s="1" t="s">
        <v>3</v>
      </c>
    </row>
    <row r="2" spans="1:4" ht="16.5" customHeight="1">
      <c r="A2" s="1" t="s">
        <v>630</v>
      </c>
      <c r="B2" s="1">
        <v>21</v>
      </c>
      <c r="C2" s="1" t="s">
        <v>4</v>
      </c>
      <c r="D2" s="1" t="s">
        <v>631</v>
      </c>
    </row>
    <row r="3" spans="1:4" ht="16.5" customHeight="1">
      <c r="A3" s="1" t="s">
        <v>632</v>
      </c>
      <c r="B3" s="1">
        <v>21</v>
      </c>
      <c r="C3" s="1" t="s">
        <v>4</v>
      </c>
      <c r="D3" s="1" t="s">
        <v>633</v>
      </c>
    </row>
    <row r="4" spans="1:4" ht="16.5" customHeight="1">
      <c r="A4" s="1" t="s">
        <v>634</v>
      </c>
      <c r="B4" s="1">
        <v>1</v>
      </c>
      <c r="C4" s="1">
        <v>2</v>
      </c>
      <c r="D4" s="1">
        <v>3</v>
      </c>
    </row>
    <row r="5" spans="1:4" ht="16.5" customHeight="1">
      <c r="A5" s="1">
        <v>1</v>
      </c>
      <c r="B5" s="1">
        <v>2</v>
      </c>
      <c r="C5" s="1">
        <v>3</v>
      </c>
      <c r="D5" s="1">
        <v>4</v>
      </c>
    </row>
    <row r="6" spans="1:4" ht="16.5" customHeight="1">
      <c r="A6" s="1" t="s">
        <v>737</v>
      </c>
      <c r="B6" s="1">
        <v>20</v>
      </c>
      <c r="C6" s="1" t="s">
        <v>4</v>
      </c>
      <c r="D6" s="1" t="s">
        <v>738</v>
      </c>
    </row>
    <row r="7" spans="1:4" ht="16.5" customHeight="1">
      <c r="A7" s="1">
        <v>11</v>
      </c>
      <c r="B7" s="1">
        <v>2</v>
      </c>
      <c r="C7" s="1">
        <v>3</v>
      </c>
      <c r="D7" s="1">
        <v>4</v>
      </c>
    </row>
    <row r="8" spans="1:4" ht="16.5" customHeight="1">
      <c r="A8" s="1">
        <v>111</v>
      </c>
      <c r="B8" s="1">
        <v>2</v>
      </c>
      <c r="C8" s="1">
        <v>3</v>
      </c>
      <c r="D8" s="1">
        <v>4</v>
      </c>
    </row>
    <row r="9" spans="1:4" ht="16.5" customHeight="1">
      <c r="A9" s="1" t="s">
        <v>739</v>
      </c>
      <c r="B9" s="1">
        <v>21</v>
      </c>
      <c r="C9" s="1" t="s">
        <v>4</v>
      </c>
      <c r="D9" s="1">
        <v>1</v>
      </c>
    </row>
    <row r="10" spans="1:4" ht="16.5" customHeight="1">
      <c r="A10" t="s">
        <v>740</v>
      </c>
      <c r="B10">
        <v>22</v>
      </c>
      <c r="C10" t="s">
        <v>741</v>
      </c>
      <c r="D10">
        <v>123</v>
      </c>
    </row>
    <row r="11" spans="1:4" ht="16.5" customHeight="1">
      <c r="A11" t="s">
        <v>742</v>
      </c>
      <c r="B11" t="s">
        <v>743</v>
      </c>
      <c r="C11" t="s">
        <v>744</v>
      </c>
      <c r="D11" t="s">
        <v>745</v>
      </c>
    </row>
    <row r="12" spans="1:4" ht="16.5" customHeight="1">
      <c r="A12">
        <v>22</v>
      </c>
      <c r="B12">
        <v>22</v>
      </c>
      <c r="C12">
        <v>22</v>
      </c>
      <c r="D12">
        <v>22</v>
      </c>
    </row>
    <row r="13" spans="1:4" ht="16.5" customHeight="1"/>
    <row r="14" spans="1:4" ht="16.5" customHeight="1"/>
    <row r="15" spans="1:4" ht="16.5" customHeight="1"/>
    <row r="16" spans="1:4" ht="16.5" customHeight="1"/>
    <row r="17" ht="16.5" customHeight="1"/>
    <row r="18" ht="16.5" customHeight="1"/>
    <row r="19" ht="16.5" customHeight="1"/>
    <row r="20" ht="16.5" customHeight="1"/>
    <row r="21" ht="16.5" customHeight="1"/>
    <row r="22" ht="16.5" customHeight="1"/>
    <row r="23" ht="16.5" customHeight="1"/>
    <row r="24" ht="16.5" customHeight="1"/>
    <row r="25" ht="16.5" customHeight="1"/>
    <row r="26" ht="16.5" customHeight="1"/>
    <row r="27" ht="16.5" customHeight="1"/>
    <row r="28" ht="16.5" customHeight="1"/>
    <row r="29" ht="16.5" customHeight="1"/>
    <row r="30" ht="16.5" customHeight="1"/>
    <row r="31" ht="16.5" customHeight="1"/>
    <row r="32" ht="16.5" customHeight="1"/>
    <row r="33" ht="16.5" customHeight="1"/>
    <row r="34" ht="16.5" customHeight="1"/>
    <row r="35" ht="16.5" customHeight="1"/>
    <row r="36" ht="16.5" customHeight="1"/>
    <row r="37" ht="16.5" customHeight="1"/>
    <row r="38" ht="16.5" customHeight="1"/>
    <row r="39" ht="16.5" customHeight="1"/>
    <row r="40" ht="16.5" customHeight="1"/>
    <row r="41" ht="16.5" customHeight="1"/>
    <row r="42" ht="16.5" customHeight="1"/>
    <row r="43" ht="16.5" customHeight="1"/>
    <row r="44" ht="16.5" customHeight="1"/>
    <row r="45" ht="16.5" customHeight="1"/>
    <row r="46" ht="16.5" customHeight="1"/>
    <row r="47" ht="16.5" customHeight="1"/>
    <row r="48" ht="16.5" customHeight="1"/>
    <row r="49" ht="16.5" customHeight="1"/>
    <row r="50" ht="16.5" customHeight="1"/>
    <row r="51" ht="16.5" customHeight="1"/>
    <row r="52" ht="16.5" customHeight="1"/>
    <row r="53" ht="16.5" customHeight="1"/>
    <row r="54" ht="16.5" customHeight="1"/>
    <row r="55" ht="16.5" customHeight="1"/>
    <row r="56" ht="16.5" customHeight="1"/>
    <row r="57" ht="16.5" customHeight="1"/>
    <row r="58" ht="16.5" customHeight="1"/>
    <row r="59" ht="16.5" customHeight="1"/>
    <row r="60" ht="16.5" customHeight="1"/>
    <row r="61" ht="16.5" customHeight="1"/>
    <row r="62" ht="16.5" customHeight="1"/>
    <row r="63" ht="16.5" customHeight="1"/>
    <row r="64" ht="16.5" customHeight="1"/>
    <row r="65" ht="16.5" customHeight="1"/>
    <row r="66" ht="16.5" customHeight="1"/>
    <row r="67" ht="16.5" customHeight="1"/>
    <row r="68" ht="16.5" customHeight="1"/>
    <row r="69" ht="16.5" customHeight="1"/>
    <row r="70" ht="16.5" customHeight="1"/>
    <row r="71" ht="16.5" customHeight="1"/>
    <row r="72" ht="16.5" customHeight="1"/>
    <row r="73" ht="16.5" customHeight="1"/>
    <row r="74" ht="16.5" customHeight="1"/>
    <row r="75" ht="16.5" customHeight="1"/>
    <row r="76" ht="16.5" customHeight="1"/>
    <row r="77" ht="16.5" customHeight="1"/>
    <row r="78" ht="16.5" customHeight="1"/>
    <row r="79" ht="16.5" customHeight="1"/>
    <row r="80" ht="16.5" customHeight="1"/>
    <row r="81" ht="16.5" customHeight="1"/>
    <row r="82" ht="16.5" customHeight="1"/>
    <row r="83" ht="16.5" customHeight="1"/>
    <row r="84" ht="16.5" customHeight="1"/>
    <row r="85" ht="16.5" customHeight="1"/>
    <row r="86" ht="16.5" customHeight="1"/>
    <row r="87" ht="16.5" customHeight="1"/>
    <row r="88" ht="16.5" customHeight="1"/>
    <row r="89" ht="16.5" customHeight="1"/>
    <row r="90" ht="16.5" customHeight="1"/>
    <row r="91" ht="16.5" customHeight="1"/>
    <row r="92" ht="16.5" customHeight="1"/>
    <row r="93" ht="16.5" customHeight="1"/>
    <row r="94" ht="16.5" customHeight="1"/>
    <row r="95" ht="16.5" customHeight="1"/>
    <row r="96" ht="16.5" customHeight="1"/>
    <row r="97" ht="16.5" customHeight="1"/>
    <row r="98" ht="16.5" customHeight="1"/>
    <row r="99" ht="16.5" customHeight="1"/>
    <row r="100" ht="16.5" customHeight="1"/>
    <row r="101" ht="16.5" customHeight="1"/>
    <row r="102" ht="16.5" customHeight="1"/>
    <row r="103" ht="16.5" customHeight="1"/>
    <row r="104" ht="16.5" customHeight="1"/>
    <row r="105" ht="16.5" customHeight="1"/>
    <row r="106" ht="16.5" customHeight="1"/>
    <row r="107" ht="16.5" customHeight="1"/>
    <row r="108" ht="16.5" customHeight="1"/>
    <row r="109" ht="16.5" customHeight="1"/>
    <row r="110" ht="16.5" customHeight="1"/>
    <row r="111" ht="16.5" customHeight="1"/>
    <row r="112" ht="16.5" customHeight="1"/>
    <row r="113" ht="16.5" customHeight="1"/>
    <row r="114" ht="16.5" customHeight="1"/>
    <row r="115" ht="16.5" customHeight="1"/>
    <row r="116" ht="16.5" customHeight="1"/>
    <row r="117" ht="16.5" customHeight="1"/>
    <row r="118" ht="16.5" customHeight="1"/>
    <row r="119" ht="16.5" customHeight="1"/>
    <row r="120" ht="16.5" customHeight="1"/>
    <row r="121" ht="16.5" customHeight="1"/>
    <row r="122" ht="16.5" customHeight="1"/>
    <row r="123" ht="16.5" customHeight="1"/>
    <row r="124" ht="16.5" customHeight="1"/>
    <row r="125" ht="16.5" customHeight="1"/>
    <row r="126" ht="16.5" customHeight="1"/>
    <row r="127" ht="16.5" customHeight="1"/>
    <row r="128" ht="16.5" customHeight="1"/>
    <row r="129" ht="16.5" customHeight="1"/>
    <row r="130" ht="16.5" customHeight="1"/>
    <row r="131" ht="16.5" customHeight="1"/>
    <row r="132" ht="16.5" customHeight="1"/>
    <row r="133" ht="16.5" customHeight="1"/>
    <row r="134" ht="16.5" customHeight="1"/>
    <row r="135" ht="16.5" customHeight="1"/>
    <row r="136" ht="16.5" customHeight="1"/>
    <row r="137" ht="16.5" customHeight="1"/>
    <row r="138" ht="16.5" customHeight="1"/>
    <row r="139" ht="16.5" customHeight="1"/>
    <row r="140" ht="16.5" customHeight="1"/>
    <row r="141" ht="16.5" customHeight="1"/>
    <row r="142" ht="16.5" customHeight="1"/>
    <row r="143" ht="16.5" customHeight="1"/>
    <row r="144" ht="16.5" customHeight="1"/>
    <row r="145" ht="16.5" customHeight="1"/>
    <row r="146" ht="16.5" customHeight="1"/>
    <row r="147" ht="16.5" customHeight="1"/>
    <row r="148" ht="16.5" customHeight="1"/>
    <row r="149" ht="16.5" customHeight="1"/>
    <row r="150" ht="16.5" customHeight="1"/>
    <row r="151" ht="16.5" customHeight="1"/>
    <row r="152" ht="16.5" customHeight="1"/>
    <row r="153" ht="16.5" customHeight="1"/>
    <row r="154" ht="16.5" customHeight="1"/>
    <row r="155" ht="16.5" customHeight="1"/>
    <row r="156" ht="16.5" customHeight="1"/>
    <row r="157" ht="16.5" customHeight="1"/>
    <row r="158" ht="16.5" customHeight="1"/>
    <row r="159" ht="16.5" customHeight="1"/>
    <row r="160" ht="16.5" customHeight="1"/>
    <row r="161" ht="16.5" customHeight="1"/>
    <row r="162" ht="16.5" customHeight="1"/>
    <row r="163" ht="16.5" customHeight="1"/>
    <row r="164" ht="16.5" customHeight="1"/>
    <row r="165" ht="16.5" customHeight="1"/>
    <row r="166" ht="16.5" customHeight="1"/>
    <row r="167" ht="16.5" customHeight="1"/>
    <row r="168" ht="16.5" customHeight="1"/>
    <row r="169" ht="16.5" customHeight="1"/>
    <row r="170" ht="16.5" customHeight="1"/>
    <row r="171" ht="16.5" customHeight="1"/>
    <row r="172" ht="16.5" customHeight="1"/>
    <row r="173" ht="16.5" customHeight="1"/>
    <row r="174" ht="16.5" customHeight="1"/>
    <row r="175" ht="16.5" customHeight="1"/>
    <row r="176" ht="16.5" customHeight="1"/>
    <row r="177" ht="16.5" customHeight="1"/>
    <row r="178" ht="16.5" customHeight="1"/>
    <row r="179" ht="16.5" customHeight="1"/>
    <row r="180" ht="16.5" customHeight="1"/>
    <row r="181" ht="16.5" customHeight="1"/>
    <row r="182" ht="16.5" customHeight="1"/>
    <row r="183" ht="16.5" customHeight="1"/>
    <row r="184" ht="16.5" customHeight="1"/>
    <row r="185" ht="16.5" customHeight="1"/>
    <row r="186" ht="16.5" customHeight="1"/>
    <row r="187" ht="16.5" customHeight="1"/>
    <row r="188" ht="16.5" customHeight="1"/>
    <row r="189" ht="16.5" customHeight="1"/>
    <row r="190" ht="16.5" customHeight="1"/>
    <row r="191" ht="16.5" customHeight="1"/>
    <row r="192" ht="16.5" customHeight="1"/>
    <row r="193" ht="16.5" customHeight="1"/>
    <row r="194" ht="16.5" customHeight="1"/>
    <row r="195" ht="16.5" customHeight="1"/>
    <row r="196" ht="16.5" customHeight="1"/>
    <row r="197" ht="16.5" customHeight="1"/>
    <row r="198" ht="16.5" customHeight="1"/>
    <row r="199" ht="16.5" customHeight="1"/>
    <row r="200" ht="16.5" customHeight="1"/>
    <row r="201" ht="16.5" customHeight="1"/>
    <row r="202" ht="16.5" customHeight="1"/>
    <row r="203" ht="16.5" customHeight="1"/>
    <row r="204" ht="16.5" customHeight="1"/>
    <row r="205" ht="16.5" customHeight="1"/>
    <row r="206" ht="16.5" customHeight="1"/>
    <row r="207" ht="16.5" customHeight="1"/>
    <row r="208" ht="16.5" customHeight="1"/>
    <row r="209" ht="16.5" customHeight="1"/>
    <row r="210" ht="16.5" customHeight="1"/>
    <row r="211" ht="16.5" customHeight="1"/>
    <row r="212" ht="16.5" customHeight="1"/>
    <row r="213" ht="16.5" customHeight="1"/>
    <row r="214" ht="16.5" customHeight="1"/>
    <row r="215" ht="16.5" customHeight="1"/>
    <row r="216" ht="16.5" customHeight="1"/>
    <row r="217" ht="16.5" customHeight="1"/>
    <row r="218" ht="16.5" customHeight="1"/>
    <row r="219" ht="16.5" customHeight="1"/>
    <row r="220" ht="16.5" customHeight="1"/>
    <row r="221" ht="16.5" customHeight="1"/>
    <row r="222" ht="16.5" customHeight="1"/>
    <row r="223" ht="16.5" customHeight="1"/>
    <row r="224" ht="16.5" customHeight="1"/>
    <row r="225" ht="16.5" customHeight="1"/>
    <row r="226" ht="16.5" customHeight="1"/>
    <row r="227" ht="16.5" customHeight="1"/>
    <row r="228" ht="16.5" customHeight="1"/>
    <row r="229" ht="16.5" customHeight="1"/>
    <row r="230" ht="16.5" customHeight="1"/>
    <row r="231" ht="16.5" customHeight="1"/>
    <row r="232" ht="16.5" customHeight="1"/>
    <row r="233" ht="16.5" customHeight="1"/>
    <row r="234" ht="16.5" customHeight="1"/>
    <row r="235" ht="16.5" customHeight="1"/>
    <row r="236" ht="16.5" customHeight="1"/>
    <row r="237" ht="16.5" customHeight="1"/>
    <row r="238" ht="16.5" customHeight="1"/>
    <row r="239" ht="16.5" customHeight="1"/>
    <row r="240" ht="16.5" customHeight="1"/>
    <row r="241" ht="16.5" customHeight="1"/>
    <row r="242" ht="16.5" customHeight="1"/>
    <row r="243" ht="16.5" customHeight="1"/>
    <row r="244" ht="16.5" customHeight="1"/>
    <row r="245" ht="16.5" customHeight="1"/>
    <row r="246" ht="16.5" customHeight="1"/>
    <row r="247" ht="16.5" customHeight="1"/>
    <row r="248" ht="16.5" customHeight="1"/>
    <row r="249" ht="16.5" customHeight="1"/>
    <row r="250" ht="16.5" customHeight="1"/>
    <row r="251" ht="16.5" customHeight="1"/>
    <row r="252" ht="16.5" customHeight="1"/>
    <row r="253" ht="16.5" customHeight="1"/>
    <row r="254" ht="16.5" customHeight="1"/>
    <row r="255" ht="16.5" customHeight="1"/>
    <row r="256" ht="16.5" customHeight="1"/>
    <row r="257" ht="16.5" customHeight="1"/>
    <row r="258" ht="16.5" customHeight="1"/>
    <row r="259" ht="16.5" customHeight="1"/>
    <row r="260" ht="16.5" customHeight="1"/>
    <row r="261" ht="16.5" customHeight="1"/>
    <row r="262" ht="16.5" customHeight="1"/>
    <row r="263" ht="16.5" customHeight="1"/>
    <row r="264" ht="16.5" customHeight="1"/>
    <row r="265" ht="16.5" customHeight="1"/>
    <row r="266" ht="16.5" customHeight="1"/>
    <row r="267" ht="16.5" customHeight="1"/>
    <row r="268" ht="16.5" customHeight="1"/>
    <row r="269" ht="16.5" customHeight="1"/>
    <row r="270" ht="16.5" customHeight="1"/>
    <row r="271" ht="16.5" customHeight="1"/>
    <row r="272" ht="16.5" customHeight="1"/>
    <row r="273" ht="16.5" customHeight="1"/>
    <row r="274" ht="16.5" customHeight="1"/>
    <row r="275" ht="16.5" customHeight="1"/>
    <row r="276" ht="16.5" customHeight="1"/>
    <row r="277" ht="16.5" customHeight="1"/>
    <row r="278" ht="16.5" customHeight="1"/>
    <row r="279" ht="16.5" customHeight="1"/>
    <row r="280" ht="16.5" customHeight="1"/>
    <row r="281" ht="16.5" customHeight="1"/>
    <row r="282" ht="16.5" customHeight="1"/>
    <row r="283" ht="16.5" customHeight="1"/>
    <row r="284" ht="16.5" customHeight="1"/>
    <row r="285" ht="16.5" customHeight="1"/>
    <row r="286" ht="16.5" customHeight="1"/>
    <row r="287" ht="16.5" customHeight="1"/>
    <row r="288" ht="16.5" customHeight="1"/>
    <row r="289" ht="16.5" customHeight="1"/>
    <row r="290" ht="16.5" customHeight="1"/>
    <row r="291" ht="16.5" customHeight="1"/>
    <row r="292" ht="16.5" customHeight="1"/>
    <row r="293" ht="16.5" customHeight="1"/>
    <row r="294" ht="16.5" customHeight="1"/>
    <row r="295" ht="16.5" customHeight="1"/>
    <row r="296" ht="16.5" customHeight="1"/>
    <row r="297" ht="16.5" customHeight="1"/>
    <row r="298" ht="16.5" customHeight="1"/>
    <row r="299" ht="16.5" customHeight="1"/>
    <row r="300" ht="16.5" customHeight="1"/>
    <row r="301" ht="16.5" customHeight="1"/>
    <row r="302" ht="16.5" customHeight="1"/>
    <row r="303" ht="16.5" customHeight="1"/>
    <row r="304" ht="16.5" customHeight="1"/>
    <row r="305" ht="16.5" customHeight="1"/>
    <row r="306" ht="16.5" customHeight="1"/>
    <row r="307" ht="16.5" customHeight="1"/>
    <row r="308" ht="16.5" customHeight="1"/>
    <row r="309" ht="16.5" customHeight="1"/>
    <row r="310" ht="16.5" customHeight="1"/>
    <row r="311" ht="16.5" customHeight="1"/>
    <row r="312" ht="16.5" customHeight="1"/>
    <row r="313" ht="16.5" customHeight="1"/>
    <row r="314" ht="16.5" customHeight="1"/>
    <row r="315" ht="16.5" customHeight="1"/>
    <row r="316" ht="16.5" customHeight="1"/>
    <row r="317" ht="16.5" customHeight="1"/>
    <row r="318" ht="16.5" customHeight="1"/>
    <row r="319" ht="16.5" customHeight="1"/>
    <row r="320" ht="16.5" customHeight="1"/>
    <row r="321" ht="16.5" customHeight="1"/>
    <row r="322" ht="16.5" customHeight="1"/>
    <row r="323" ht="16.5" customHeight="1"/>
    <row r="324" ht="16.5" customHeight="1"/>
    <row r="325" ht="16.5" customHeight="1"/>
    <row r="326" ht="16.5" customHeight="1"/>
    <row r="327" ht="16.5" customHeight="1"/>
    <row r="328" ht="16.5" customHeight="1"/>
    <row r="329" ht="16.5" customHeight="1"/>
    <row r="330" ht="16.5" customHeight="1"/>
    <row r="331" ht="16.5" customHeight="1"/>
    <row r="332" ht="16.5" customHeight="1"/>
    <row r="333" ht="16.5" customHeight="1"/>
    <row r="334" ht="16.5" customHeight="1"/>
    <row r="335" ht="16.5" customHeight="1"/>
    <row r="336" ht="16.5" customHeight="1"/>
    <row r="337" ht="16.5" customHeight="1"/>
    <row r="338" ht="16.5" customHeight="1"/>
    <row r="339" ht="16.5" customHeight="1"/>
    <row r="340" ht="16.5" customHeight="1"/>
    <row r="341" ht="16.5" customHeight="1"/>
    <row r="342" ht="16.5" customHeight="1"/>
    <row r="343" ht="16.5" customHeight="1"/>
    <row r="344" ht="16.5" customHeight="1"/>
    <row r="345" ht="16.5" customHeight="1"/>
    <row r="346" ht="16.5" customHeight="1"/>
    <row r="347" ht="16.5" customHeight="1"/>
    <row r="348" ht="16.5" customHeight="1"/>
    <row r="349" ht="16.5" customHeight="1"/>
    <row r="350" ht="16.5" customHeight="1"/>
    <row r="351" ht="16.5" customHeight="1"/>
    <row r="352" ht="16.5" customHeight="1"/>
    <row r="353" ht="16.5" customHeight="1"/>
    <row r="354" ht="16.5" customHeight="1"/>
    <row r="355" ht="16.5" customHeight="1"/>
    <row r="356" ht="16.5" customHeight="1"/>
    <row r="357" ht="16.5" customHeight="1"/>
    <row r="358" ht="16.5" customHeight="1"/>
    <row r="359" ht="16.5" customHeight="1"/>
    <row r="360" ht="16.5" customHeight="1"/>
    <row r="361" ht="16.5" customHeight="1"/>
    <row r="362" ht="16.5" customHeight="1"/>
    <row r="363" ht="16.5" customHeight="1"/>
    <row r="364" ht="16.5" customHeight="1"/>
    <row r="365" ht="16.5" customHeight="1"/>
    <row r="366" ht="16.5" customHeight="1"/>
    <row r="367" ht="16.5" customHeight="1"/>
    <row r="368" ht="16.5" customHeight="1"/>
    <row r="369" ht="16.5" customHeight="1"/>
    <row r="370" ht="16.5" customHeight="1"/>
    <row r="371" ht="16.5" customHeight="1"/>
    <row r="372" ht="16.5" customHeight="1"/>
    <row r="373" ht="16.5" customHeight="1"/>
    <row r="374" ht="16.5" customHeight="1"/>
    <row r="375" ht="16.5" customHeight="1"/>
    <row r="376" ht="16.5" customHeight="1"/>
    <row r="377" ht="16.5" customHeight="1"/>
    <row r="378" ht="16.5" customHeight="1"/>
    <row r="379" ht="16.5" customHeight="1"/>
    <row r="380" ht="16.5" customHeight="1"/>
    <row r="381" ht="16.5" customHeight="1"/>
    <row r="382" ht="16.5" customHeight="1"/>
    <row r="383" ht="16.5" customHeight="1"/>
    <row r="384" ht="16.5" customHeight="1"/>
    <row r="385" ht="16.5" customHeight="1"/>
    <row r="386" ht="16.5" customHeight="1"/>
    <row r="387" ht="16.5" customHeight="1"/>
    <row r="388" ht="16.5" customHeight="1"/>
    <row r="389" ht="16.5" customHeight="1"/>
    <row r="390" ht="16.5" customHeight="1"/>
    <row r="391" ht="16.5" customHeight="1"/>
    <row r="392" ht="16.5" customHeight="1"/>
    <row r="393" ht="16.5" customHeight="1"/>
    <row r="394" ht="16.5" customHeight="1"/>
    <row r="395" ht="16.5" customHeight="1"/>
    <row r="396" ht="16.5" customHeight="1"/>
    <row r="397" ht="16.5" customHeight="1"/>
    <row r="398" ht="16.5" customHeight="1"/>
    <row r="399" ht="16.5" customHeight="1"/>
    <row r="400" ht="16.5" customHeight="1"/>
    <row r="401" ht="16.5" customHeight="1"/>
    <row r="402" ht="16.5" customHeight="1"/>
    <row r="403" ht="16.5" customHeight="1"/>
    <row r="404" ht="16.5" customHeight="1"/>
    <row r="405" ht="16.5" customHeight="1"/>
    <row r="406" ht="16.5" customHeight="1"/>
    <row r="407" ht="16.5" customHeight="1"/>
    <row r="408" ht="16.5" customHeight="1"/>
    <row r="409" ht="16.5" customHeight="1"/>
    <row r="410" ht="16.5" customHeight="1"/>
    <row r="411" ht="16.5" customHeight="1"/>
    <row r="412" ht="16.5" customHeight="1"/>
    <row r="413" ht="16.5" customHeight="1"/>
    <row r="414" ht="16.5" customHeight="1"/>
    <row r="415" ht="16.5" customHeight="1"/>
    <row r="416" ht="16.5" customHeight="1"/>
    <row r="417" ht="16.5" customHeight="1"/>
    <row r="418" ht="16.5" customHeight="1"/>
    <row r="419" ht="16.5" customHeight="1"/>
    <row r="420" ht="16.5" customHeight="1"/>
    <row r="421" ht="16.5" customHeight="1"/>
    <row r="422" ht="16.5" customHeight="1"/>
    <row r="423" ht="16.5" customHeight="1"/>
    <row r="424" ht="16.5" customHeight="1"/>
    <row r="425" ht="16.5" customHeight="1"/>
    <row r="426" ht="16.5" customHeight="1"/>
    <row r="427" ht="16.5" customHeight="1"/>
    <row r="428" ht="16.5" customHeight="1"/>
    <row r="429" ht="16.5" customHeight="1"/>
    <row r="430" ht="16.5" customHeight="1"/>
    <row r="431" ht="16.5" customHeight="1"/>
    <row r="432" ht="16.5" customHeight="1"/>
    <row r="433" ht="16.5" customHeight="1"/>
    <row r="434" ht="16.5" customHeight="1"/>
    <row r="435" ht="16.5" customHeight="1"/>
    <row r="436" ht="16.5" customHeight="1"/>
    <row r="437" ht="16.5" customHeight="1"/>
    <row r="438" ht="16.5" customHeight="1"/>
    <row r="439" ht="16.5" customHeight="1"/>
    <row r="440" ht="16.5" customHeight="1"/>
    <row r="441" ht="16.5" customHeight="1"/>
    <row r="442" ht="16.5" customHeight="1"/>
    <row r="443" ht="16.5" customHeight="1"/>
    <row r="444" ht="16.5" customHeight="1"/>
    <row r="445" ht="16.5" customHeight="1"/>
    <row r="446" ht="16.5" customHeight="1"/>
    <row r="447" ht="16.5" customHeight="1"/>
    <row r="448" ht="16.5" customHeight="1"/>
    <row r="449" ht="16.5" customHeight="1"/>
    <row r="450" ht="16.5" customHeight="1"/>
    <row r="451" ht="16.5" customHeight="1"/>
    <row r="452" ht="16.5" customHeight="1"/>
    <row r="453" ht="16.5" customHeight="1"/>
    <row r="454" ht="16.5" customHeight="1"/>
    <row r="455" ht="16.5" customHeight="1"/>
    <row r="456" ht="16.5" customHeight="1"/>
    <row r="457" ht="16.5" customHeight="1"/>
    <row r="458" ht="16.5" customHeight="1"/>
    <row r="459" ht="16.5" customHeight="1"/>
    <row r="460" ht="16.5" customHeight="1"/>
    <row r="461" ht="16.5" customHeight="1"/>
    <row r="462" ht="16.5" customHeight="1"/>
    <row r="463" ht="16.5" customHeight="1"/>
    <row r="464" ht="16.5" customHeight="1"/>
    <row r="465" ht="16.5" customHeight="1"/>
    <row r="466" ht="16.5" customHeight="1"/>
    <row r="467" ht="16.5" customHeight="1"/>
    <row r="468" ht="16.5" customHeight="1"/>
    <row r="469" ht="16.5" customHeight="1"/>
    <row r="470" ht="16.5" customHeight="1"/>
    <row r="471" ht="16.5" customHeight="1"/>
    <row r="472" ht="16.5" customHeight="1"/>
    <row r="473" ht="16.5" customHeight="1"/>
    <row r="474" ht="16.5" customHeight="1"/>
    <row r="475" ht="16.5" customHeight="1"/>
    <row r="476" ht="16.5" customHeight="1"/>
    <row r="477" ht="16.5" customHeight="1"/>
    <row r="478" ht="16.5" customHeight="1"/>
    <row r="479" ht="16.5" customHeight="1"/>
    <row r="480" ht="16.5" customHeight="1"/>
    <row r="481" ht="16.5" customHeight="1"/>
    <row r="482" ht="16.5" customHeight="1"/>
    <row r="483" ht="16.5" customHeight="1"/>
    <row r="484" ht="16.5" customHeight="1"/>
    <row r="485" ht="16.5" customHeight="1"/>
    <row r="486" ht="16.5" customHeight="1"/>
    <row r="487" ht="16.5" customHeight="1"/>
    <row r="488" ht="16.5" customHeight="1"/>
    <row r="489" ht="16.5" customHeight="1"/>
    <row r="490" ht="16.5" customHeight="1"/>
    <row r="491" ht="16.5" customHeight="1"/>
    <row r="492" ht="16.5" customHeight="1"/>
    <row r="493" ht="16.5" customHeight="1"/>
    <row r="494" ht="16.5" customHeight="1"/>
    <row r="495" ht="16.5" customHeight="1"/>
    <row r="496" ht="16.5" customHeight="1"/>
    <row r="497" ht="16.5" customHeight="1"/>
    <row r="498" ht="16.5" customHeight="1"/>
    <row r="499" ht="16.5" customHeight="1"/>
    <row r="500" ht="16.5" customHeight="1"/>
    <row r="501" ht="16.5" customHeight="1"/>
    <row r="502" ht="16.5" customHeight="1"/>
    <row r="503" ht="16.5" customHeight="1"/>
    <row r="504" ht="16.5" customHeight="1"/>
    <row r="505" ht="16.5" customHeight="1"/>
    <row r="506" ht="16.5" customHeight="1"/>
    <row r="507" ht="16.5" customHeight="1"/>
    <row r="508" ht="16.5" customHeight="1"/>
    <row r="509" ht="16.5" customHeight="1"/>
    <row r="510" ht="16.5" customHeight="1"/>
    <row r="511" ht="16.5" customHeight="1"/>
    <row r="512" ht="16.5" customHeight="1"/>
    <row r="513" ht="16.5" customHeight="1"/>
    <row r="514" ht="16.5" customHeight="1"/>
    <row r="515" ht="16.5" customHeight="1"/>
    <row r="516" ht="16.5" customHeight="1"/>
    <row r="517" ht="16.5" customHeight="1"/>
    <row r="518" ht="16.5" customHeight="1"/>
    <row r="519" ht="16.5" customHeight="1"/>
    <row r="520" ht="16.5" customHeight="1"/>
    <row r="521" ht="16.5" customHeight="1"/>
    <row r="522" ht="16.5" customHeight="1"/>
    <row r="523" ht="16.5" customHeight="1"/>
    <row r="524" ht="16.5" customHeight="1"/>
    <row r="525" ht="16.5" customHeight="1"/>
    <row r="526" ht="16.5" customHeight="1"/>
    <row r="527" ht="16.5" customHeight="1"/>
    <row r="528" ht="16.5" customHeight="1"/>
    <row r="529" ht="16.5" customHeight="1"/>
    <row r="530" ht="16.5" customHeight="1"/>
    <row r="531" ht="16.5" customHeight="1"/>
    <row r="532" ht="16.5" customHeight="1"/>
    <row r="533" ht="16.5" customHeight="1"/>
    <row r="534" ht="16.5" customHeight="1"/>
    <row r="535" ht="16.5" customHeight="1"/>
    <row r="536" ht="16.5" customHeight="1"/>
    <row r="537" ht="16.5" customHeight="1"/>
    <row r="538" ht="16.5" customHeight="1"/>
    <row r="539" ht="16.5" customHeight="1"/>
    <row r="540" ht="16.5" customHeight="1"/>
    <row r="541" ht="16.5" customHeight="1"/>
    <row r="542" ht="16.5" customHeight="1"/>
    <row r="543" ht="16.5" customHeight="1"/>
    <row r="544" ht="16.5" customHeight="1"/>
    <row r="545" ht="16.5" customHeight="1"/>
    <row r="546" ht="16.5" customHeight="1"/>
    <row r="547" ht="16.5" customHeight="1"/>
    <row r="548" ht="16.5" customHeight="1"/>
    <row r="549" ht="16.5" customHeight="1"/>
    <row r="550" ht="16.5" customHeight="1"/>
    <row r="551" ht="16.5" customHeight="1"/>
    <row r="552" ht="16.5" customHeight="1"/>
    <row r="553" ht="16.5" customHeight="1"/>
    <row r="554" ht="16.5" customHeight="1"/>
    <row r="555" ht="16.5" customHeight="1"/>
    <row r="556" ht="16.5" customHeight="1"/>
    <row r="557" ht="16.5" customHeight="1"/>
    <row r="558" ht="16.5" customHeight="1"/>
    <row r="559" ht="16.5" customHeight="1"/>
    <row r="560" ht="16.5" customHeight="1"/>
    <row r="561" ht="16.5" customHeight="1"/>
    <row r="562" ht="16.5" customHeight="1"/>
    <row r="563" ht="16.5" customHeight="1"/>
    <row r="564" ht="16.5" customHeight="1"/>
    <row r="565" ht="16.5" customHeight="1"/>
    <row r="566" ht="16.5" customHeight="1"/>
    <row r="567" ht="16.5" customHeight="1"/>
    <row r="568" ht="16.5" customHeight="1"/>
    <row r="569" ht="16.5" customHeight="1"/>
    <row r="570" ht="16.5" customHeight="1"/>
    <row r="571" ht="16.5" customHeight="1"/>
    <row r="572" ht="16.5" customHeight="1"/>
    <row r="573" ht="16.5" customHeight="1"/>
    <row r="574" ht="16.5" customHeight="1"/>
    <row r="575" ht="16.5" customHeight="1"/>
    <row r="576" ht="16.5" customHeight="1"/>
    <row r="577" ht="16.5" customHeight="1"/>
    <row r="578" ht="16.5" customHeight="1"/>
    <row r="579" ht="16.5" customHeight="1"/>
    <row r="580" ht="16.5" customHeight="1"/>
    <row r="581" ht="16.5" customHeight="1"/>
    <row r="582" ht="16.5" customHeight="1"/>
    <row r="583" ht="16.5" customHeight="1"/>
    <row r="584" ht="16.5" customHeight="1"/>
    <row r="585" ht="16.5" customHeight="1"/>
    <row r="586" ht="16.5" customHeight="1"/>
    <row r="587" ht="16.5" customHeight="1"/>
    <row r="588" ht="16.5" customHeight="1"/>
    <row r="589" ht="16.5" customHeight="1"/>
    <row r="590" ht="16.5" customHeight="1"/>
    <row r="591" ht="16.5" customHeight="1"/>
    <row r="592" ht="16.5" customHeight="1"/>
    <row r="593" ht="16.5" customHeight="1"/>
    <row r="594" ht="16.5" customHeight="1"/>
    <row r="595" ht="16.5" customHeight="1"/>
    <row r="596" ht="16.5" customHeight="1"/>
    <row r="597" ht="16.5" customHeight="1"/>
    <row r="598" ht="16.5" customHeight="1"/>
    <row r="599" ht="16.5" customHeight="1"/>
    <row r="600" ht="16.5" customHeight="1"/>
    <row r="601" ht="16.5" customHeight="1"/>
    <row r="602" ht="16.5" customHeight="1"/>
    <row r="603" ht="16.5" customHeight="1"/>
    <row r="604" ht="16.5" customHeight="1"/>
    <row r="605" ht="16.5" customHeight="1"/>
    <row r="606" ht="16.5" customHeight="1"/>
    <row r="607" ht="16.5" customHeight="1"/>
    <row r="608" ht="16.5" customHeight="1"/>
    <row r="609" ht="16.5" customHeight="1"/>
    <row r="610" ht="16.5" customHeight="1"/>
    <row r="611" ht="16.5" customHeight="1"/>
    <row r="612" ht="16.5" customHeight="1"/>
    <row r="613" ht="16.5" customHeight="1"/>
    <row r="614" ht="16.5" customHeight="1"/>
    <row r="615" ht="16.5" customHeight="1"/>
    <row r="616" ht="16.5" customHeight="1"/>
    <row r="617" ht="16.5" customHeight="1"/>
    <row r="618" ht="16.5" customHeight="1"/>
    <row r="619" ht="16.5" customHeight="1"/>
    <row r="620" ht="16.5" customHeight="1"/>
    <row r="621" ht="16.5" customHeight="1"/>
    <row r="622" ht="16.5" customHeight="1"/>
    <row r="623" ht="16.5" customHeight="1"/>
    <row r="624" ht="16.5" customHeight="1"/>
    <row r="625" ht="16.5" customHeight="1"/>
    <row r="626" ht="16.5" customHeight="1"/>
    <row r="627" ht="16.5" customHeight="1"/>
    <row r="628" ht="16.5" customHeight="1"/>
    <row r="629" ht="16.5" customHeight="1"/>
    <row r="630" ht="16.5" customHeight="1"/>
    <row r="631" ht="16.5" customHeight="1"/>
    <row r="632" ht="16.5" customHeight="1"/>
    <row r="633" ht="16.5" customHeight="1"/>
    <row r="634" ht="16.5" customHeight="1"/>
    <row r="635" ht="16.5" customHeight="1"/>
    <row r="636" ht="16.5" customHeight="1"/>
    <row r="637" ht="16.5" customHeight="1"/>
    <row r="638" ht="16.5" customHeight="1"/>
    <row r="639" ht="16.5" customHeight="1"/>
    <row r="640" ht="16.5" customHeight="1"/>
    <row r="641" ht="16.5" customHeight="1"/>
    <row r="642" ht="16.5" customHeight="1"/>
    <row r="643" ht="16.5" customHeight="1"/>
    <row r="644" ht="16.5" customHeight="1"/>
    <row r="645" ht="16.5" customHeight="1"/>
    <row r="646" ht="16.5" customHeight="1"/>
    <row r="647" ht="16.5" customHeight="1"/>
    <row r="648" ht="16.5" customHeight="1"/>
    <row r="649" ht="16.5" customHeight="1"/>
    <row r="650" ht="16.5" customHeight="1"/>
    <row r="651" ht="16.5" customHeight="1"/>
    <row r="652" ht="16.5" customHeight="1"/>
    <row r="653" ht="16.5" customHeight="1"/>
    <row r="654" ht="16.5" customHeight="1"/>
    <row r="655" ht="16.5" customHeight="1"/>
    <row r="656" ht="16.5" customHeight="1"/>
    <row r="657" ht="16.5" customHeight="1"/>
    <row r="658" ht="16.5" customHeight="1"/>
    <row r="659" ht="16.5" customHeight="1"/>
    <row r="660" ht="16.5" customHeight="1"/>
    <row r="661" ht="16.5" customHeight="1"/>
    <row r="662" ht="16.5" customHeight="1"/>
    <row r="663" ht="16.5" customHeight="1"/>
    <row r="664" ht="16.5" customHeight="1"/>
    <row r="665" ht="16.5" customHeight="1"/>
    <row r="666" ht="16.5" customHeight="1"/>
    <row r="667" ht="16.5" customHeight="1"/>
    <row r="668" ht="16.5" customHeight="1"/>
    <row r="669" ht="16.5" customHeight="1"/>
    <row r="670" ht="16.5" customHeight="1"/>
    <row r="671" ht="16.5" customHeight="1"/>
    <row r="672" ht="16.5" customHeight="1"/>
    <row r="673" ht="16.5" customHeight="1"/>
    <row r="674" ht="16.5" customHeight="1"/>
    <row r="675" ht="16.5" customHeight="1"/>
    <row r="676" ht="16.5" customHeight="1"/>
    <row r="677" ht="16.5" customHeight="1"/>
    <row r="678" ht="16.5" customHeight="1"/>
    <row r="679" ht="16.5" customHeight="1"/>
    <row r="680" ht="16.5" customHeight="1"/>
    <row r="681" ht="16.5" customHeight="1"/>
    <row r="682" ht="16.5" customHeight="1"/>
    <row r="683" ht="16.5" customHeight="1"/>
    <row r="684" ht="16.5" customHeight="1"/>
    <row r="685" ht="16.5" customHeight="1"/>
    <row r="686" ht="16.5" customHeight="1"/>
    <row r="687" ht="16.5" customHeight="1"/>
    <row r="688" ht="16.5" customHeight="1"/>
    <row r="689" ht="16.5" customHeight="1"/>
    <row r="690" ht="16.5" customHeight="1"/>
    <row r="691" ht="16.5" customHeight="1"/>
    <row r="692" ht="16.5" customHeight="1"/>
    <row r="693" ht="16.5" customHeight="1"/>
    <row r="694" ht="16.5" customHeight="1"/>
    <row r="695" ht="16.5" customHeight="1"/>
    <row r="696" ht="16.5" customHeight="1"/>
    <row r="697" ht="16.5" customHeight="1"/>
    <row r="698" ht="16.5" customHeight="1"/>
    <row r="699" ht="16.5" customHeight="1"/>
    <row r="700" ht="16.5" customHeight="1"/>
    <row r="701" ht="16.5" customHeight="1"/>
    <row r="702" ht="16.5" customHeight="1"/>
    <row r="703" ht="16.5" customHeight="1"/>
    <row r="704" ht="16.5" customHeight="1"/>
    <row r="705" ht="16.5" customHeight="1"/>
    <row r="706" ht="16.5" customHeight="1"/>
    <row r="707" ht="16.5" customHeight="1"/>
    <row r="708" ht="16.5" customHeight="1"/>
    <row r="709" ht="16.5" customHeight="1"/>
    <row r="710" ht="16.5" customHeight="1"/>
    <row r="711" ht="16.5" customHeight="1"/>
    <row r="712" ht="16.5" customHeight="1"/>
    <row r="713" ht="16.5" customHeight="1"/>
    <row r="714" ht="16.5" customHeight="1"/>
    <row r="715" ht="16.5" customHeight="1"/>
    <row r="716" ht="16.5" customHeight="1"/>
    <row r="717" ht="16.5" customHeight="1"/>
    <row r="718" ht="16.5" customHeight="1"/>
    <row r="719" ht="16.5" customHeight="1"/>
    <row r="720" ht="16.5" customHeight="1"/>
    <row r="721" ht="16.5" customHeight="1"/>
    <row r="722" ht="16.5" customHeight="1"/>
    <row r="723" ht="16.5" customHeight="1"/>
    <row r="724" ht="16.5" customHeight="1"/>
    <row r="725" ht="16.5" customHeight="1"/>
    <row r="726" ht="16.5" customHeight="1"/>
    <row r="727" ht="16.5" customHeight="1"/>
    <row r="728" ht="16.5" customHeight="1"/>
    <row r="729" ht="16.5" customHeight="1"/>
    <row r="730" ht="16.5" customHeight="1"/>
    <row r="731" ht="16.5" customHeight="1"/>
    <row r="732" ht="16.5" customHeight="1"/>
    <row r="733" ht="16.5" customHeight="1"/>
    <row r="734" ht="16.5" customHeight="1"/>
    <row r="735" ht="16.5" customHeight="1"/>
    <row r="736" ht="16.5" customHeight="1"/>
    <row r="737" ht="16.5" customHeight="1"/>
    <row r="738" ht="16.5" customHeight="1"/>
    <row r="739" ht="16.5" customHeight="1"/>
    <row r="740" ht="16.5" customHeight="1"/>
    <row r="741" ht="16.5" customHeight="1"/>
    <row r="742" ht="16.5" customHeight="1"/>
    <row r="743" ht="16.5" customHeight="1"/>
    <row r="744" ht="16.5" customHeight="1"/>
    <row r="745" ht="16.5" customHeight="1"/>
    <row r="746" ht="16.5" customHeight="1"/>
    <row r="747" ht="16.5" customHeight="1"/>
    <row r="748" ht="16.5" customHeight="1"/>
    <row r="749" ht="16.5" customHeight="1"/>
    <row r="750" ht="16.5" customHeight="1"/>
    <row r="751" ht="16.5" customHeight="1"/>
    <row r="752" ht="16.5" customHeight="1"/>
    <row r="753" ht="16.5" customHeight="1"/>
    <row r="754" ht="16.5" customHeight="1"/>
    <row r="755" ht="16.5" customHeight="1"/>
    <row r="756" ht="16.5" customHeight="1"/>
    <row r="757" ht="16.5" customHeight="1"/>
    <row r="758" ht="16.5" customHeight="1"/>
    <row r="759" ht="16.5" customHeight="1"/>
    <row r="760" ht="16.5" customHeight="1"/>
    <row r="761" ht="16.5" customHeight="1"/>
    <row r="762" ht="16.5" customHeight="1"/>
    <row r="763" ht="16.5" customHeight="1"/>
    <row r="764" ht="16.5" customHeight="1"/>
    <row r="765" ht="16.5" customHeight="1"/>
    <row r="766" ht="16.5" customHeight="1"/>
    <row r="767" ht="16.5" customHeight="1"/>
    <row r="768" ht="16.5" customHeight="1"/>
    <row r="769" ht="16.5" customHeight="1"/>
    <row r="770" ht="16.5" customHeight="1"/>
    <row r="771" ht="16.5" customHeight="1"/>
    <row r="772" ht="16.5" customHeight="1"/>
    <row r="773" ht="16.5" customHeight="1"/>
    <row r="774" ht="16.5" customHeight="1"/>
    <row r="775" ht="16.5" customHeight="1"/>
    <row r="776" ht="16.5" customHeight="1"/>
    <row r="777" ht="16.5" customHeight="1"/>
    <row r="778" ht="16.5" customHeight="1"/>
    <row r="779" ht="16.5" customHeight="1"/>
    <row r="780" ht="16.5" customHeight="1"/>
    <row r="781" ht="16.5" customHeight="1"/>
    <row r="782" ht="16.5" customHeight="1"/>
    <row r="783" ht="16.5" customHeight="1"/>
    <row r="784" ht="16.5" customHeight="1"/>
    <row r="785" ht="16.5" customHeight="1"/>
    <row r="786" ht="16.5" customHeight="1"/>
    <row r="787" ht="16.5" customHeight="1"/>
    <row r="788" ht="16.5" customHeight="1"/>
    <row r="789" ht="16.5" customHeight="1"/>
    <row r="790" ht="16.5" customHeight="1"/>
    <row r="791" ht="16.5" customHeight="1"/>
    <row r="792" ht="16.5" customHeight="1"/>
    <row r="793" ht="16.5" customHeight="1"/>
    <row r="794" ht="16.5" customHeight="1"/>
    <row r="795" ht="16.5" customHeight="1"/>
    <row r="796" ht="16.5" customHeight="1"/>
    <row r="797" ht="16.5" customHeight="1"/>
    <row r="798" ht="16.5" customHeight="1"/>
    <row r="799" ht="16.5" customHeight="1"/>
    <row r="800" ht="16.5" customHeight="1"/>
    <row r="801" ht="16.5" customHeight="1"/>
    <row r="802" ht="16.5" customHeight="1"/>
    <row r="803" ht="16.5" customHeight="1"/>
    <row r="804" ht="16.5" customHeight="1"/>
    <row r="805" ht="16.5" customHeight="1"/>
    <row r="806" ht="16.5" customHeight="1"/>
    <row r="807" ht="16.5" customHeight="1"/>
    <row r="808" ht="16.5" customHeight="1"/>
    <row r="809" ht="16.5" customHeight="1"/>
    <row r="810" ht="16.5" customHeight="1"/>
    <row r="811" ht="16.5" customHeight="1"/>
    <row r="812" ht="16.5" customHeight="1"/>
    <row r="813" ht="16.5" customHeight="1"/>
    <row r="814" ht="16.5" customHeight="1"/>
    <row r="815" ht="16.5" customHeight="1"/>
    <row r="816" ht="16.5" customHeight="1"/>
    <row r="817" ht="16.5" customHeight="1"/>
    <row r="818" ht="16.5" customHeight="1"/>
    <row r="819" ht="16.5" customHeight="1"/>
    <row r="820" ht="16.5" customHeight="1"/>
    <row r="821" ht="16.5" customHeight="1"/>
    <row r="822" ht="16.5" customHeight="1"/>
    <row r="823" ht="16.5" customHeight="1"/>
    <row r="824" ht="16.5" customHeight="1"/>
    <row r="825" ht="16.5" customHeight="1"/>
    <row r="826" ht="16.5" customHeight="1"/>
    <row r="827" ht="16.5" customHeight="1"/>
    <row r="828" ht="16.5" customHeight="1"/>
    <row r="829" ht="16.5" customHeight="1"/>
    <row r="830" ht="16.5" customHeight="1"/>
    <row r="831" ht="16.5" customHeight="1"/>
    <row r="832" ht="16.5" customHeight="1"/>
    <row r="833" ht="16.5" customHeight="1"/>
    <row r="834" ht="16.5" customHeight="1"/>
    <row r="835" ht="16.5" customHeight="1"/>
    <row r="836" ht="16.5" customHeight="1"/>
    <row r="837" ht="16.5" customHeight="1"/>
    <row r="838" ht="16.5" customHeight="1"/>
    <row r="839" ht="16.5" customHeight="1"/>
    <row r="840" ht="16.5" customHeight="1"/>
    <row r="841" ht="16.5" customHeight="1"/>
    <row r="842" ht="16.5" customHeight="1"/>
    <row r="843" ht="16.5" customHeight="1"/>
    <row r="844" ht="16.5" customHeight="1"/>
    <row r="845" ht="16.5" customHeight="1"/>
    <row r="846" ht="16.5" customHeight="1"/>
    <row r="847" ht="16.5" customHeight="1"/>
    <row r="848" ht="16.5" customHeight="1"/>
    <row r="849" ht="16.5" customHeight="1"/>
    <row r="850" ht="16.5" customHeight="1"/>
    <row r="851" ht="16.5" customHeight="1"/>
    <row r="852" ht="16.5" customHeight="1"/>
    <row r="853" ht="16.5" customHeight="1"/>
    <row r="854" ht="16.5" customHeight="1"/>
    <row r="855" ht="16.5" customHeight="1"/>
    <row r="856" ht="16.5" customHeight="1"/>
    <row r="857" ht="16.5" customHeight="1"/>
    <row r="858" ht="16.5" customHeight="1"/>
    <row r="859" ht="16.5" customHeight="1"/>
    <row r="860" ht="16.5" customHeight="1"/>
    <row r="861" ht="16.5" customHeight="1"/>
    <row r="862" ht="16.5" customHeight="1"/>
    <row r="863" ht="16.5" customHeight="1"/>
    <row r="864" ht="16.5" customHeight="1"/>
    <row r="865" ht="16.5" customHeight="1"/>
    <row r="866" ht="16.5" customHeight="1"/>
    <row r="867" ht="16.5" customHeight="1"/>
    <row r="868" ht="16.5" customHeight="1"/>
    <row r="869" ht="16.5" customHeight="1"/>
    <row r="870" ht="16.5" customHeight="1"/>
    <row r="871" ht="16.5" customHeight="1"/>
    <row r="872" ht="16.5" customHeight="1"/>
    <row r="873" ht="16.5" customHeight="1"/>
    <row r="874" ht="16.5" customHeight="1"/>
    <row r="875" ht="16.5" customHeight="1"/>
    <row r="876" ht="16.5" customHeight="1"/>
    <row r="877" ht="16.5" customHeight="1"/>
    <row r="878" ht="16.5" customHeight="1"/>
    <row r="879" ht="16.5" customHeight="1"/>
    <row r="880" ht="16.5" customHeight="1"/>
    <row r="881" ht="16.5" customHeight="1"/>
    <row r="882" ht="16.5" customHeight="1"/>
    <row r="883" ht="16.5" customHeight="1"/>
    <row r="884" ht="16.5" customHeight="1"/>
    <row r="885" ht="16.5" customHeight="1"/>
    <row r="886" ht="16.5" customHeight="1"/>
    <row r="887" ht="16.5" customHeight="1"/>
    <row r="888" ht="16.5" customHeight="1"/>
    <row r="889" ht="16.5" customHeight="1"/>
    <row r="890" ht="16.5" customHeight="1"/>
    <row r="891" ht="16.5" customHeight="1"/>
    <row r="892" ht="16.5" customHeight="1"/>
    <row r="893" ht="16.5" customHeight="1"/>
    <row r="894" ht="16.5" customHeight="1"/>
    <row r="895" ht="16.5" customHeight="1"/>
    <row r="896" ht="16.5" customHeight="1"/>
    <row r="897" ht="16.5" customHeight="1"/>
    <row r="898" ht="16.5" customHeight="1"/>
    <row r="899" ht="16.5" customHeight="1"/>
    <row r="900" ht="16.5" customHeight="1"/>
    <row r="901" ht="16.5" customHeight="1"/>
    <row r="902" ht="16.5" customHeight="1"/>
    <row r="903" ht="16.5" customHeight="1"/>
    <row r="904" ht="16.5" customHeight="1"/>
    <row r="905" ht="16.5" customHeight="1"/>
    <row r="906" ht="16.5" customHeight="1"/>
    <row r="907" ht="16.5" customHeight="1"/>
    <row r="908" ht="16.5" customHeight="1"/>
    <row r="909" ht="16.5" customHeight="1"/>
    <row r="910" ht="16.5" customHeight="1"/>
    <row r="911" ht="16.5" customHeight="1"/>
    <row r="912" ht="16.5" customHeight="1"/>
    <row r="913" ht="16.5" customHeight="1"/>
    <row r="914" ht="16.5" customHeight="1"/>
    <row r="915" ht="16.5" customHeight="1"/>
    <row r="916" ht="16.5" customHeight="1"/>
    <row r="917" ht="16.5" customHeight="1"/>
    <row r="918" ht="16.5" customHeight="1"/>
    <row r="919" ht="16.5" customHeight="1"/>
    <row r="920" ht="16.5" customHeight="1"/>
    <row r="921" ht="16.5" customHeight="1"/>
    <row r="922" ht="16.5" customHeight="1"/>
    <row r="923" ht="16.5" customHeight="1"/>
    <row r="924" ht="16.5" customHeight="1"/>
    <row r="925" ht="16.5" customHeight="1"/>
    <row r="926" ht="16.5" customHeight="1"/>
    <row r="927" ht="16.5" customHeight="1"/>
    <row r="928" ht="16.5" customHeight="1"/>
    <row r="929" ht="16.5" customHeight="1"/>
    <row r="930" ht="16.5" customHeight="1"/>
    <row r="931" ht="16.5" customHeight="1"/>
    <row r="932" ht="16.5" customHeight="1"/>
    <row r="933" ht="16.5" customHeight="1"/>
    <row r="934" ht="16.5" customHeight="1"/>
    <row r="935" ht="16.5" customHeight="1"/>
    <row r="936" ht="16.5" customHeight="1"/>
    <row r="937" ht="16.5" customHeight="1"/>
    <row r="938" ht="16.5" customHeight="1"/>
    <row r="939" ht="16.5" customHeight="1"/>
    <row r="940" ht="16.5" customHeight="1"/>
    <row r="941" ht="16.5" customHeight="1"/>
    <row r="942" ht="16.5" customHeight="1"/>
    <row r="943" ht="16.5" customHeight="1"/>
    <row r="944" ht="16.5" customHeight="1"/>
    <row r="945" ht="16.5" customHeight="1"/>
    <row r="946" ht="16.5" customHeight="1"/>
    <row r="947" ht="16.5" customHeight="1"/>
    <row r="948" ht="16.5" customHeight="1"/>
    <row r="949" ht="16.5" customHeight="1"/>
    <row r="950" ht="16.5" customHeight="1"/>
    <row r="951" ht="16.5" customHeight="1"/>
    <row r="952" ht="16.5" customHeight="1"/>
    <row r="953" ht="16.5" customHeight="1"/>
    <row r="954" ht="16.5" customHeight="1"/>
    <row r="955" ht="16.5" customHeight="1"/>
    <row r="956" ht="16.5" customHeight="1"/>
    <row r="957" ht="16.5" customHeight="1"/>
    <row r="958" ht="16.5" customHeight="1"/>
    <row r="959" ht="16.5" customHeight="1"/>
    <row r="960" ht="16.5" customHeight="1"/>
    <row r="961" ht="16.5" customHeight="1"/>
    <row r="962" ht="16.5" customHeight="1"/>
    <row r="963" ht="16.5" customHeight="1"/>
    <row r="964" ht="16.5" customHeight="1"/>
    <row r="965" ht="16.5" customHeight="1"/>
    <row r="966" ht="16.5" customHeight="1"/>
    <row r="967" ht="16.5" customHeight="1"/>
    <row r="968" ht="16.5" customHeight="1"/>
    <row r="969" ht="16.5" customHeight="1"/>
    <row r="970" ht="16.5" customHeight="1"/>
    <row r="971" ht="16.5" customHeight="1"/>
    <row r="972" ht="16.5" customHeight="1"/>
    <row r="973" ht="16.5" customHeight="1"/>
    <row r="974" ht="16.5" customHeight="1"/>
    <row r="975" ht="16.5" customHeight="1"/>
    <row r="976" ht="16.5" customHeight="1"/>
    <row r="977" ht="16.5" customHeight="1"/>
    <row r="978" ht="16.5" customHeight="1"/>
    <row r="979" ht="16.5" customHeight="1"/>
    <row r="980" ht="16.5" customHeight="1"/>
    <row r="981" ht="16.5" customHeight="1"/>
    <row r="982" ht="16.5" customHeight="1"/>
    <row r="983" ht="16.5" customHeight="1"/>
    <row r="984" ht="16.5" customHeight="1"/>
    <row r="985" ht="16.5" customHeight="1"/>
    <row r="986" ht="16.5" customHeight="1"/>
    <row r="987" ht="16.5" customHeight="1"/>
    <row r="988" ht="16.5" customHeight="1"/>
    <row r="989" ht="16.5" customHeight="1"/>
    <row r="990" ht="16.5" customHeight="1"/>
    <row r="991" ht="16.5" customHeight="1"/>
    <row r="992" ht="16.5" customHeight="1"/>
    <row r="993" ht="16.5" customHeight="1"/>
    <row r="994" ht="16.5" customHeight="1"/>
    <row r="995" ht="16.5" customHeight="1"/>
    <row r="996" ht="16.5" customHeight="1"/>
    <row r="997" ht="16.5" customHeight="1"/>
    <row r="998" ht="16.5" customHeight="1"/>
    <row r="999" ht="16.5" customHeight="1"/>
    <row r="1000" ht="16.5" customHeight="1"/>
  </sheetData>
  <phoneticPr fontId="6" type="noConversion"/>
  <pageMargins left="0.7" right="0.7" top="0.75" bottom="0.75" header="0" footer="0"/>
  <pageSetup orientation="landscape"/>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5AF76A-2F1D-4FA6-8736-745563126027}">
  <sheetPr codeName="工作表3" filterMode="1"/>
  <dimension ref="A1:W957"/>
  <sheetViews>
    <sheetView workbookViewId="0">
      <selection activeCell="C26" sqref="C26"/>
    </sheetView>
  </sheetViews>
  <sheetFormatPr defaultColWidth="8.6640625" defaultRowHeight="17"/>
  <cols>
    <col min="1" max="16384" width="8.6640625" style="114"/>
  </cols>
  <sheetData>
    <row r="1" spans="1:23">
      <c r="A1" s="114" t="str" cm="1">
        <f t="array" ref="A1:W955">[2]Sheet!$A$1:$W$955</f>
        <v>股票代碼</v>
      </c>
      <c r="B1" s="114" t="str">
        <v>EPS</v>
      </c>
      <c r="C1" s="114" t="str">
        <v>Beta</v>
      </c>
      <c r="D1" s="114" t="str">
        <v>PE Ratio</v>
      </c>
      <c r="E1" s="114" t="str">
        <v>ROE</v>
      </c>
      <c r="F1" s="114" t="str">
        <v>ROA</v>
      </c>
      <c r="G1" s="114" t="str">
        <v>Gross margin</v>
      </c>
      <c r="H1" s="114" t="str">
        <v>Operating margin</v>
      </c>
      <c r="I1" s="114" t="str">
        <v>P/E Ratio</v>
      </c>
      <c r="J1" s="114" t="str">
        <v>P/B Ratio</v>
      </c>
      <c r="K1" s="114" t="str">
        <v>Revenue per share</v>
      </c>
      <c r="L1" s="114">
        <v>0</v>
      </c>
      <c r="M1" s="114">
        <v>0</v>
      </c>
      <c r="N1" s="114">
        <v>0</v>
      </c>
      <c r="O1" s="114">
        <v>0</v>
      </c>
      <c r="P1" s="114">
        <v>0</v>
      </c>
      <c r="Q1" s="114">
        <v>0</v>
      </c>
      <c r="R1" s="114">
        <v>0</v>
      </c>
      <c r="S1" s="114">
        <v>0</v>
      </c>
      <c r="T1" s="114">
        <v>0</v>
      </c>
      <c r="U1" s="114">
        <v>0</v>
      </c>
      <c r="V1" s="114">
        <v>0</v>
      </c>
      <c r="W1" s="114">
        <v>0</v>
      </c>
    </row>
    <row r="2" spans="1:23" hidden="1">
      <c r="A2" s="114" t="str">
        <v>1101.TW</v>
      </c>
      <c r="B2" s="114">
        <v>1.1000000000000001</v>
      </c>
      <c r="C2" s="114">
        <v>0.55500000000000005</v>
      </c>
      <c r="D2" s="114">
        <v>20.575758</v>
      </c>
      <c r="E2" s="114">
        <v>4.1929998000000003E-2</v>
      </c>
      <c r="F2" s="114">
        <v>1.3429999999999999E-2</v>
      </c>
      <c r="G2" s="114">
        <v>0.20221001</v>
      </c>
      <c r="H2" s="114">
        <v>4.6980000000000001E-2</v>
      </c>
      <c r="I2" s="114">
        <v>30.863636</v>
      </c>
      <c r="J2" s="114">
        <v>1.0791824999999999</v>
      </c>
      <c r="K2" s="114">
        <v>14.871</v>
      </c>
      <c r="L2" s="114">
        <v>0</v>
      </c>
      <c r="M2" s="114">
        <v>0</v>
      </c>
      <c r="N2" s="114">
        <v>0</v>
      </c>
      <c r="O2" s="114">
        <v>0</v>
      </c>
      <c r="P2" s="114">
        <v>0</v>
      </c>
      <c r="Q2" s="114">
        <v>0</v>
      </c>
      <c r="R2" s="114">
        <v>0</v>
      </c>
      <c r="S2" s="114">
        <v>0</v>
      </c>
      <c r="T2" s="114">
        <v>0</v>
      </c>
      <c r="U2" s="114">
        <v>0</v>
      </c>
      <c r="V2" s="114">
        <v>0</v>
      </c>
      <c r="W2" s="114">
        <v>0</v>
      </c>
    </row>
    <row r="3" spans="1:23" hidden="1">
      <c r="A3" s="114" t="str">
        <v>1102.TW</v>
      </c>
      <c r="B3" s="114">
        <v>3.36</v>
      </c>
      <c r="C3" s="114">
        <v>0.30399999999999999</v>
      </c>
      <c r="D3" s="114">
        <v>15.173610999999999</v>
      </c>
      <c r="E3" s="114">
        <v>5.9490000000000001E-2</v>
      </c>
      <c r="F3" s="114">
        <v>1.2940001E-2</v>
      </c>
      <c r="G3" s="114">
        <v>0.13184999999999999</v>
      </c>
      <c r="H3" s="114">
        <v>6.2039999999999998E-2</v>
      </c>
      <c r="I3" s="114">
        <v>13.005953</v>
      </c>
      <c r="J3" s="114">
        <v>0.90773135000000005</v>
      </c>
      <c r="K3" s="114">
        <v>23.353000000000002</v>
      </c>
      <c r="L3" s="114">
        <v>0</v>
      </c>
      <c r="M3" s="114">
        <v>0</v>
      </c>
      <c r="N3" s="114">
        <v>0</v>
      </c>
      <c r="O3" s="114">
        <v>0</v>
      </c>
      <c r="P3" s="114">
        <v>0</v>
      </c>
      <c r="Q3" s="114">
        <v>0</v>
      </c>
      <c r="R3" s="114">
        <v>0</v>
      </c>
      <c r="S3" s="114">
        <v>0</v>
      </c>
      <c r="T3" s="114">
        <v>0</v>
      </c>
      <c r="U3" s="114">
        <v>0</v>
      </c>
      <c r="V3" s="114">
        <v>0</v>
      </c>
      <c r="W3" s="114">
        <v>0</v>
      </c>
    </row>
    <row r="4" spans="1:23" hidden="1">
      <c r="A4" s="114" t="str">
        <v>1103.TW</v>
      </c>
      <c r="B4" s="114">
        <v>0.27</v>
      </c>
      <c r="C4" s="114">
        <v>0.67500000000000004</v>
      </c>
      <c r="D4" s="114">
        <v>42.209299999999999</v>
      </c>
      <c r="E4" s="114">
        <v>4.3200002999999997E-3</v>
      </c>
      <c r="F4" s="114">
        <v>-2.5300000000000001E-3</v>
      </c>
      <c r="G4" s="114">
        <v>0.12584999999999999</v>
      </c>
      <c r="H4" s="114">
        <v>-2.6329999999999999E-2</v>
      </c>
      <c r="I4" s="114">
        <v>67.222219999999993</v>
      </c>
      <c r="J4" s="114">
        <v>0.55157113000000002</v>
      </c>
      <c r="K4" s="114">
        <v>4.4189999999999996</v>
      </c>
      <c r="L4" s="114">
        <v>0</v>
      </c>
      <c r="M4" s="114">
        <v>0</v>
      </c>
      <c r="N4" s="114">
        <v>0</v>
      </c>
      <c r="O4" s="114">
        <v>0</v>
      </c>
      <c r="P4" s="114">
        <v>0</v>
      </c>
      <c r="Q4" s="114">
        <v>0</v>
      </c>
      <c r="R4" s="114">
        <v>0</v>
      </c>
      <c r="S4" s="114">
        <v>0</v>
      </c>
      <c r="T4" s="114">
        <v>0</v>
      </c>
      <c r="U4" s="114">
        <v>0</v>
      </c>
      <c r="V4" s="114">
        <v>0</v>
      </c>
      <c r="W4" s="114">
        <v>0</v>
      </c>
    </row>
    <row r="5" spans="1:23" hidden="1">
      <c r="A5" s="114" t="str">
        <v>1104.TW</v>
      </c>
      <c r="B5" s="114">
        <v>3.08</v>
      </c>
      <c r="C5" s="114">
        <v>0.58399999999999996</v>
      </c>
      <c r="D5" s="114">
        <v>11.837456</v>
      </c>
      <c r="E5" s="114">
        <v>0.1062</v>
      </c>
      <c r="F5" s="114">
        <v>2.1749999999999999E-2</v>
      </c>
      <c r="G5" s="114">
        <v>0.19764999999999999</v>
      </c>
      <c r="H5" s="114">
        <v>0.14233999999999999</v>
      </c>
      <c r="I5" s="114">
        <v>10.876624</v>
      </c>
      <c r="J5" s="114">
        <v>1.0312451</v>
      </c>
      <c r="K5" s="114">
        <v>11.59</v>
      </c>
      <c r="L5" s="114">
        <v>0</v>
      </c>
      <c r="M5" s="114">
        <v>0</v>
      </c>
      <c r="N5" s="114">
        <v>0</v>
      </c>
      <c r="O5" s="114">
        <v>0</v>
      </c>
      <c r="P5" s="114">
        <v>0</v>
      </c>
      <c r="Q5" s="114">
        <v>0</v>
      </c>
      <c r="R5" s="114">
        <v>0</v>
      </c>
      <c r="S5" s="114">
        <v>0</v>
      </c>
      <c r="T5" s="114">
        <v>0</v>
      </c>
      <c r="U5" s="114">
        <v>0</v>
      </c>
      <c r="V5" s="114">
        <v>0</v>
      </c>
      <c r="W5" s="114">
        <v>0</v>
      </c>
    </row>
    <row r="6" spans="1:23" hidden="1">
      <c r="A6" s="114" t="str">
        <v>1108.TW</v>
      </c>
      <c r="B6" s="114">
        <v>1.29</v>
      </c>
      <c r="C6" s="114">
        <v>0</v>
      </c>
      <c r="D6" s="114">
        <v>0</v>
      </c>
      <c r="E6" s="114">
        <v>0.11</v>
      </c>
      <c r="F6" s="114">
        <v>3.9989999999999998E-2</v>
      </c>
      <c r="G6" s="114">
        <v>0.17455000000000001</v>
      </c>
      <c r="H6" s="114">
        <v>0.13542000000000001</v>
      </c>
      <c r="I6" s="114">
        <v>13.100776</v>
      </c>
      <c r="J6" s="114">
        <v>1.4389101</v>
      </c>
      <c r="K6" s="114">
        <v>12.862</v>
      </c>
      <c r="L6" s="114">
        <v>0</v>
      </c>
      <c r="M6" s="114">
        <v>0</v>
      </c>
      <c r="N6" s="114">
        <v>0</v>
      </c>
      <c r="O6" s="114">
        <v>0</v>
      </c>
      <c r="P6" s="114">
        <v>0</v>
      </c>
      <c r="Q6" s="114">
        <v>0</v>
      </c>
      <c r="R6" s="114">
        <v>0</v>
      </c>
      <c r="S6" s="114">
        <v>0</v>
      </c>
      <c r="T6" s="114">
        <v>0</v>
      </c>
      <c r="U6" s="114">
        <v>0</v>
      </c>
      <c r="V6" s="114">
        <v>0</v>
      </c>
      <c r="W6" s="114">
        <v>0</v>
      </c>
    </row>
    <row r="7" spans="1:23" hidden="1">
      <c r="A7" s="114" t="str">
        <v>1109.TW</v>
      </c>
      <c r="B7" s="114">
        <v>1.94</v>
      </c>
      <c r="C7" s="114">
        <v>0.375</v>
      </c>
      <c r="D7" s="114">
        <v>15.555555999999999</v>
      </c>
      <c r="E7" s="114">
        <v>8.2180000000000003E-2</v>
      </c>
      <c r="F7" s="114">
        <v>5.3639997000000002E-2</v>
      </c>
      <c r="G7" s="114">
        <v>0.21423</v>
      </c>
      <c r="H7" s="114">
        <v>0.17874999999999999</v>
      </c>
      <c r="I7" s="114">
        <v>10.103092999999999</v>
      </c>
      <c r="J7" s="114">
        <v>0.8237371</v>
      </c>
      <c r="K7" s="114">
        <v>18.349</v>
      </c>
      <c r="L7" s="114">
        <v>0</v>
      </c>
      <c r="M7" s="114">
        <v>0</v>
      </c>
      <c r="N7" s="114">
        <v>0</v>
      </c>
      <c r="O7" s="114">
        <v>0</v>
      </c>
      <c r="P7" s="114">
        <v>0</v>
      </c>
      <c r="Q7" s="114">
        <v>0</v>
      </c>
      <c r="R7" s="114">
        <v>0</v>
      </c>
      <c r="S7" s="114">
        <v>0</v>
      </c>
      <c r="T7" s="114">
        <v>0</v>
      </c>
      <c r="U7" s="114">
        <v>0</v>
      </c>
      <c r="V7" s="114">
        <v>0</v>
      </c>
      <c r="W7" s="114">
        <v>0</v>
      </c>
    </row>
    <row r="8" spans="1:23" hidden="1">
      <c r="A8" s="114" t="str">
        <v>1110.TW</v>
      </c>
      <c r="B8" s="114">
        <v>0.25</v>
      </c>
      <c r="C8" s="114">
        <v>7.8E-2</v>
      </c>
      <c r="D8" s="114">
        <v>0</v>
      </c>
      <c r="E8" s="114">
        <v>1.7579999999999998E-2</v>
      </c>
      <c r="F8" s="114">
        <v>3.1199999999999999E-3</v>
      </c>
      <c r="G8" s="114">
        <v>8.9679999999999996E-2</v>
      </c>
      <c r="H8" s="114">
        <v>8.7349995999999999E-2</v>
      </c>
      <c r="I8" s="114">
        <v>80.8</v>
      </c>
      <c r="J8" s="114">
        <v>1.2899929999999999</v>
      </c>
      <c r="K8" s="114">
        <v>3.9889999999999999</v>
      </c>
      <c r="L8" s="114">
        <v>0</v>
      </c>
      <c r="M8" s="114">
        <v>0</v>
      </c>
      <c r="N8" s="114">
        <v>0</v>
      </c>
      <c r="O8" s="114">
        <v>0</v>
      </c>
      <c r="P8" s="114">
        <v>0</v>
      </c>
      <c r="Q8" s="114">
        <v>0</v>
      </c>
      <c r="R8" s="114">
        <v>0</v>
      </c>
      <c r="S8" s="114">
        <v>0</v>
      </c>
      <c r="T8" s="114">
        <v>0</v>
      </c>
      <c r="U8" s="114">
        <v>0</v>
      </c>
      <c r="V8" s="114">
        <v>0</v>
      </c>
      <c r="W8" s="114">
        <v>0</v>
      </c>
    </row>
    <row r="9" spans="1:23" hidden="1">
      <c r="A9" s="114" t="str">
        <v>1201.TW</v>
      </c>
      <c r="B9" s="114">
        <v>0.54</v>
      </c>
      <c r="C9" s="114">
        <v>0</v>
      </c>
      <c r="D9" s="114">
        <v>0</v>
      </c>
      <c r="E9" s="114">
        <v>3.7240000000000002E-2</v>
      </c>
      <c r="F9" s="114">
        <v>1.265E-2</v>
      </c>
      <c r="G9" s="114">
        <v>0.27212997999999999</v>
      </c>
      <c r="H9" s="114">
        <v>2.962E-2</v>
      </c>
      <c r="I9" s="114">
        <v>34.537033000000001</v>
      </c>
      <c r="J9" s="114">
        <v>1.2731245</v>
      </c>
      <c r="K9" s="114">
        <v>43.646999999999998</v>
      </c>
      <c r="L9" s="114">
        <v>0</v>
      </c>
      <c r="M9" s="114">
        <v>0</v>
      </c>
      <c r="N9" s="114">
        <v>0</v>
      </c>
      <c r="O9" s="114">
        <v>0</v>
      </c>
      <c r="P9" s="114">
        <v>0</v>
      </c>
      <c r="Q9" s="114">
        <v>0</v>
      </c>
      <c r="R9" s="114">
        <v>0</v>
      </c>
      <c r="S9" s="114">
        <v>0</v>
      </c>
      <c r="T9" s="114">
        <v>0</v>
      </c>
      <c r="U9" s="114">
        <v>0</v>
      </c>
      <c r="V9" s="114">
        <v>0</v>
      </c>
      <c r="W9" s="114">
        <v>0</v>
      </c>
    </row>
    <row r="10" spans="1:23" hidden="1">
      <c r="A10" s="114" t="str">
        <v>1203.TW</v>
      </c>
      <c r="B10" s="114">
        <v>2.11</v>
      </c>
      <c r="C10" s="114">
        <v>0</v>
      </c>
      <c r="D10" s="114">
        <v>28.988764</v>
      </c>
      <c r="E10" s="114">
        <v>0.11337999999999999</v>
      </c>
      <c r="F10" s="114">
        <v>5.9819999999999998E-2</v>
      </c>
      <c r="G10" s="114">
        <v>0.31175000000000003</v>
      </c>
      <c r="H10" s="114">
        <v>0.18781999999999999</v>
      </c>
      <c r="I10" s="114">
        <v>24.454977</v>
      </c>
      <c r="J10" s="114">
        <v>2.0781312000000001</v>
      </c>
      <c r="K10" s="114">
        <v>26.808</v>
      </c>
      <c r="L10" s="114">
        <v>0</v>
      </c>
      <c r="M10" s="114">
        <v>0</v>
      </c>
      <c r="N10" s="114">
        <v>0</v>
      </c>
      <c r="O10" s="114">
        <v>0</v>
      </c>
      <c r="P10" s="114">
        <v>0</v>
      </c>
      <c r="Q10" s="114">
        <v>0</v>
      </c>
      <c r="R10" s="114">
        <v>0</v>
      </c>
      <c r="S10" s="114">
        <v>0</v>
      </c>
      <c r="T10" s="114">
        <v>0</v>
      </c>
      <c r="U10" s="114">
        <v>0</v>
      </c>
      <c r="V10" s="114">
        <v>0</v>
      </c>
      <c r="W10" s="114">
        <v>0</v>
      </c>
    </row>
    <row r="11" spans="1:23" hidden="1">
      <c r="A11" s="114" t="str">
        <v>1210.TW</v>
      </c>
      <c r="B11" s="114">
        <v>4.9000000000000004</v>
      </c>
      <c r="C11" s="114">
        <v>0.57899999999999996</v>
      </c>
      <c r="D11" s="114">
        <v>11.729165999999999</v>
      </c>
      <c r="E11" s="114">
        <v>0.15823999999999999</v>
      </c>
      <c r="F11" s="114">
        <v>5.9180003000000002E-2</v>
      </c>
      <c r="G11" s="114">
        <v>0.13464999999999999</v>
      </c>
      <c r="H11" s="114">
        <v>5.3760000000000002E-2</v>
      </c>
      <c r="I11" s="114">
        <v>11.489796</v>
      </c>
      <c r="J11" s="114">
        <v>2.0097811000000001</v>
      </c>
      <c r="K11" s="114">
        <v>131.38</v>
      </c>
      <c r="L11" s="114">
        <v>0</v>
      </c>
      <c r="M11" s="114">
        <v>0</v>
      </c>
      <c r="N11" s="114">
        <v>0</v>
      </c>
      <c r="O11" s="114">
        <v>0</v>
      </c>
      <c r="P11" s="114">
        <v>0</v>
      </c>
      <c r="Q11" s="114">
        <v>0</v>
      </c>
      <c r="R11" s="114">
        <v>0</v>
      </c>
      <c r="S11" s="114">
        <v>0</v>
      </c>
      <c r="T11" s="114">
        <v>0</v>
      </c>
      <c r="U11" s="114">
        <v>0</v>
      </c>
      <c r="V11" s="114">
        <v>0</v>
      </c>
      <c r="W11" s="114">
        <v>0</v>
      </c>
    </row>
    <row r="12" spans="1:23" hidden="1">
      <c r="A12" s="114" t="str">
        <v>1213.TW</v>
      </c>
      <c r="B12" s="114">
        <v>-2.54</v>
      </c>
      <c r="C12" s="114">
        <v>0.36299999999999999</v>
      </c>
      <c r="D12" s="114">
        <v>0</v>
      </c>
      <c r="E12" s="114">
        <v>-0.46766999999999997</v>
      </c>
      <c r="F12" s="114">
        <v>-9.4469994000000002E-2</v>
      </c>
      <c r="G12" s="114">
        <v>-0.78256000000000003</v>
      </c>
      <c r="H12" s="114">
        <v>-2.8861701000000002</v>
      </c>
      <c r="I12" s="114">
        <v>0</v>
      </c>
      <c r="J12" s="114">
        <v>1.7318713999999999</v>
      </c>
      <c r="K12" s="114">
        <v>2.1320000000000001</v>
      </c>
      <c r="L12" s="114">
        <v>0</v>
      </c>
      <c r="M12" s="114">
        <v>0</v>
      </c>
      <c r="N12" s="114">
        <v>0</v>
      </c>
      <c r="O12" s="114">
        <v>0</v>
      </c>
      <c r="P12" s="114">
        <v>0</v>
      </c>
      <c r="Q12" s="114">
        <v>0</v>
      </c>
      <c r="R12" s="114">
        <v>0</v>
      </c>
      <c r="S12" s="114">
        <v>0</v>
      </c>
      <c r="T12" s="114">
        <v>0</v>
      </c>
      <c r="U12" s="114">
        <v>0</v>
      </c>
      <c r="V12" s="114">
        <v>0</v>
      </c>
      <c r="W12" s="114">
        <v>0</v>
      </c>
    </row>
    <row r="13" spans="1:23" hidden="1">
      <c r="A13" s="114" t="str">
        <v>1215.TW</v>
      </c>
      <c r="B13" s="114">
        <v>7.51</v>
      </c>
      <c r="C13" s="114">
        <v>0</v>
      </c>
      <c r="D13" s="114">
        <v>12.441314</v>
      </c>
      <c r="E13" s="114">
        <v>0.22116</v>
      </c>
      <c r="F13" s="114">
        <v>6.7490004000000006E-2</v>
      </c>
      <c r="G13" s="114">
        <v>0.17569000000000001</v>
      </c>
      <c r="H13" s="114">
        <v>7.4380000000000002E-2</v>
      </c>
      <c r="I13" s="114">
        <v>14.114513000000001</v>
      </c>
      <c r="J13" s="114">
        <v>3.1440011999999999</v>
      </c>
      <c r="K13" s="114">
        <v>97.834999999999994</v>
      </c>
      <c r="L13" s="114">
        <v>0</v>
      </c>
      <c r="M13" s="114">
        <v>0</v>
      </c>
      <c r="N13" s="114">
        <v>0</v>
      </c>
      <c r="O13" s="114">
        <v>0</v>
      </c>
      <c r="P13" s="114">
        <v>0</v>
      </c>
      <c r="Q13" s="114">
        <v>0</v>
      </c>
      <c r="R13" s="114">
        <v>0</v>
      </c>
      <c r="S13" s="114">
        <v>0</v>
      </c>
      <c r="T13" s="114">
        <v>0</v>
      </c>
      <c r="U13" s="114">
        <v>0</v>
      </c>
      <c r="V13" s="114">
        <v>0</v>
      </c>
      <c r="W13" s="114">
        <v>0</v>
      </c>
    </row>
    <row r="14" spans="1:23" hidden="1">
      <c r="A14" s="114" t="str">
        <v>1216.TW</v>
      </c>
      <c r="B14" s="114">
        <v>3.3</v>
      </c>
      <c r="C14" s="114">
        <v>0.255</v>
      </c>
      <c r="D14" s="114">
        <v>18.171295000000001</v>
      </c>
      <c r="E14" s="114">
        <v>0.1517</v>
      </c>
      <c r="F14" s="114">
        <v>3.1229999000000001E-2</v>
      </c>
      <c r="G14" s="114">
        <v>0.32351999999999997</v>
      </c>
      <c r="H14" s="114">
        <v>5.4699999999999999E-2</v>
      </c>
      <c r="I14" s="114">
        <v>23.787880000000001</v>
      </c>
      <c r="J14" s="114">
        <v>3.3275402000000001</v>
      </c>
      <c r="K14" s="114">
        <v>107.084</v>
      </c>
      <c r="L14" s="114">
        <v>0</v>
      </c>
      <c r="M14" s="114">
        <v>0</v>
      </c>
      <c r="N14" s="114">
        <v>0</v>
      </c>
      <c r="O14" s="114">
        <v>0</v>
      </c>
      <c r="P14" s="114">
        <v>0</v>
      </c>
      <c r="Q14" s="114">
        <v>0</v>
      </c>
      <c r="R14" s="114">
        <v>0</v>
      </c>
      <c r="S14" s="114">
        <v>0</v>
      </c>
      <c r="T14" s="114">
        <v>0</v>
      </c>
      <c r="U14" s="114">
        <v>0</v>
      </c>
      <c r="V14" s="114">
        <v>0</v>
      </c>
      <c r="W14" s="114">
        <v>0</v>
      </c>
    </row>
    <row r="15" spans="1:23" hidden="1">
      <c r="A15" s="114" t="str">
        <v>1217.TW</v>
      </c>
      <c r="B15" s="114">
        <v>0.44</v>
      </c>
      <c r="C15" s="114">
        <v>0.58499999999999996</v>
      </c>
      <c r="D15" s="114">
        <v>0</v>
      </c>
      <c r="E15" s="114">
        <v>3.0040000000000001E-2</v>
      </c>
      <c r="F15" s="114">
        <v>5.3699999999999998E-3</v>
      </c>
      <c r="G15" s="114">
        <v>0.29214000000000001</v>
      </c>
      <c r="H15" s="114">
        <v>3.9550000000000002E-2</v>
      </c>
      <c r="I15" s="114">
        <v>27.727271999999999</v>
      </c>
      <c r="J15" s="114">
        <v>0.85728340000000003</v>
      </c>
      <c r="K15" s="114">
        <v>9.8840000000000003</v>
      </c>
      <c r="L15" s="114">
        <v>0</v>
      </c>
      <c r="M15" s="114">
        <v>0</v>
      </c>
      <c r="N15" s="114">
        <v>0</v>
      </c>
      <c r="O15" s="114">
        <v>0</v>
      </c>
      <c r="P15" s="114">
        <v>0</v>
      </c>
      <c r="Q15" s="114">
        <v>0</v>
      </c>
      <c r="R15" s="114">
        <v>0</v>
      </c>
      <c r="S15" s="114">
        <v>0</v>
      </c>
      <c r="T15" s="114">
        <v>0</v>
      </c>
      <c r="U15" s="114">
        <v>0</v>
      </c>
      <c r="V15" s="114">
        <v>0</v>
      </c>
      <c r="W15" s="114">
        <v>0</v>
      </c>
    </row>
    <row r="16" spans="1:23" hidden="1">
      <c r="A16" s="114" t="str">
        <v>1218.TW</v>
      </c>
      <c r="B16" s="114">
        <v>0.28999999999999998</v>
      </c>
      <c r="C16" s="114">
        <v>0.25600000000000001</v>
      </c>
      <c r="D16" s="114">
        <v>18.032786999999999</v>
      </c>
      <c r="E16" s="114">
        <v>-6.5399999999999998E-3</v>
      </c>
      <c r="F16" s="114">
        <v>-2.5799998999999998E-3</v>
      </c>
      <c r="G16" s="114">
        <v>0.13800999999999999</v>
      </c>
      <c r="H16" s="114">
        <v>5.8140002000000003E-2</v>
      </c>
      <c r="I16" s="114">
        <v>75.862070000000003</v>
      </c>
      <c r="J16" s="114">
        <v>0.88577527</v>
      </c>
      <c r="K16" s="114">
        <v>23.085000000000001</v>
      </c>
      <c r="L16" s="114">
        <v>0</v>
      </c>
      <c r="M16" s="114">
        <v>0</v>
      </c>
      <c r="N16" s="114">
        <v>0</v>
      </c>
      <c r="O16" s="114">
        <v>0</v>
      </c>
      <c r="P16" s="114">
        <v>0</v>
      </c>
      <c r="Q16" s="114">
        <v>0</v>
      </c>
      <c r="R16" s="114">
        <v>0</v>
      </c>
      <c r="S16" s="114">
        <v>0</v>
      </c>
      <c r="T16" s="114">
        <v>0</v>
      </c>
      <c r="U16" s="114">
        <v>0</v>
      </c>
      <c r="V16" s="114">
        <v>0</v>
      </c>
      <c r="W16" s="114">
        <v>0</v>
      </c>
    </row>
    <row r="17" spans="1:23" hidden="1">
      <c r="A17" s="114" t="str">
        <v>1219.TW</v>
      </c>
      <c r="B17" s="114">
        <v>0.9</v>
      </c>
      <c r="C17" s="114">
        <v>0</v>
      </c>
      <c r="D17" s="114">
        <v>0</v>
      </c>
      <c r="E17" s="114">
        <v>6.5699999999999995E-2</v>
      </c>
      <c r="F17" s="114">
        <v>2.0039999999999999E-2</v>
      </c>
      <c r="G17" s="114">
        <v>9.2460009999999995E-2</v>
      </c>
      <c r="H17" s="114">
        <v>1.1030000999999999E-2</v>
      </c>
      <c r="I17" s="114">
        <v>21</v>
      </c>
      <c r="J17" s="114">
        <v>1.3376743</v>
      </c>
      <c r="K17" s="114">
        <v>47.198</v>
      </c>
      <c r="L17" s="114">
        <v>0</v>
      </c>
      <c r="M17" s="114">
        <v>0</v>
      </c>
      <c r="N17" s="114">
        <v>0</v>
      </c>
      <c r="O17" s="114">
        <v>0</v>
      </c>
      <c r="P17" s="114">
        <v>0</v>
      </c>
      <c r="Q17" s="114">
        <v>0</v>
      </c>
      <c r="R17" s="114">
        <v>0</v>
      </c>
      <c r="S17" s="114">
        <v>0</v>
      </c>
      <c r="T17" s="114">
        <v>0</v>
      </c>
      <c r="U17" s="114">
        <v>0</v>
      </c>
      <c r="V17" s="114">
        <v>0</v>
      </c>
      <c r="W17" s="114">
        <v>0</v>
      </c>
    </row>
    <row r="18" spans="1:23">
      <c r="A18" s="114" t="str">
        <v>1220.TW</v>
      </c>
      <c r="B18" s="114">
        <v>1.08</v>
      </c>
      <c r="C18" s="114">
        <v>0.27</v>
      </c>
      <c r="D18" s="114">
        <v>22.112677000000001</v>
      </c>
      <c r="E18" s="114">
        <v>6.3530000000000003E-2</v>
      </c>
      <c r="F18" s="114">
        <v>3.175E-2</v>
      </c>
      <c r="G18" s="114">
        <v>0.13300000000000001</v>
      </c>
      <c r="H18" s="114">
        <v>8.4790000000000004E-2</v>
      </c>
      <c r="I18" s="114">
        <v>14.537036000000001</v>
      </c>
      <c r="J18" s="114">
        <v>1.1943703999999999</v>
      </c>
      <c r="K18" s="114">
        <v>18.672999999999998</v>
      </c>
      <c r="L18" s="114">
        <v>0</v>
      </c>
      <c r="M18" s="114">
        <v>0</v>
      </c>
      <c r="N18" s="114">
        <v>0</v>
      </c>
      <c r="O18" s="114">
        <v>0</v>
      </c>
      <c r="P18" s="114">
        <v>0</v>
      </c>
      <c r="Q18" s="114">
        <v>0</v>
      </c>
      <c r="R18" s="114">
        <v>0</v>
      </c>
      <c r="S18" s="114">
        <v>0</v>
      </c>
      <c r="T18" s="114">
        <v>0</v>
      </c>
      <c r="U18" s="114">
        <v>0</v>
      </c>
      <c r="V18" s="114">
        <v>0</v>
      </c>
      <c r="W18" s="114">
        <v>0</v>
      </c>
    </row>
    <row r="19" spans="1:23" hidden="1">
      <c r="A19" s="114" t="str">
        <v>1225.TW</v>
      </c>
      <c r="B19" s="114">
        <v>1.63</v>
      </c>
      <c r="C19" s="114">
        <v>0.23200000000000001</v>
      </c>
      <c r="D19" s="114">
        <v>0</v>
      </c>
      <c r="E19" s="114">
        <v>0.10512000000000001</v>
      </c>
      <c r="F19" s="114">
        <v>2.8930000000000001E-2</v>
      </c>
      <c r="G19" s="114">
        <v>7.2919995000000001E-2</v>
      </c>
      <c r="H19" s="114">
        <v>4.5429999999999998E-2</v>
      </c>
      <c r="I19" s="114">
        <v>48.834353999999998</v>
      </c>
      <c r="J19" s="114">
        <v>5.2046555999999997</v>
      </c>
      <c r="K19" s="114">
        <v>63.334000000000003</v>
      </c>
      <c r="L19" s="114">
        <v>0</v>
      </c>
      <c r="M19" s="114">
        <v>0</v>
      </c>
      <c r="N19" s="114">
        <v>0</v>
      </c>
      <c r="O19" s="114">
        <v>0</v>
      </c>
      <c r="P19" s="114">
        <v>0</v>
      </c>
      <c r="Q19" s="114">
        <v>0</v>
      </c>
      <c r="R19" s="114">
        <v>0</v>
      </c>
      <c r="S19" s="114">
        <v>0</v>
      </c>
      <c r="T19" s="114">
        <v>0</v>
      </c>
      <c r="U19" s="114">
        <v>0</v>
      </c>
      <c r="V19" s="114">
        <v>0</v>
      </c>
      <c r="W19" s="114">
        <v>0</v>
      </c>
    </row>
    <row r="20" spans="1:23">
      <c r="A20" s="114" t="str">
        <v>1227.TW</v>
      </c>
      <c r="B20" s="114">
        <v>1.58</v>
      </c>
      <c r="C20" s="114">
        <v>0.25</v>
      </c>
      <c r="D20" s="114">
        <v>15.444445</v>
      </c>
      <c r="E20" s="114">
        <v>7.1419999999999997E-2</v>
      </c>
      <c r="F20" s="114">
        <v>3.1689997999999997E-2</v>
      </c>
      <c r="G20" s="114">
        <v>0.22620999999999999</v>
      </c>
      <c r="H20" s="114">
        <v>4.5370000000000001E-2</v>
      </c>
      <c r="I20" s="114">
        <v>26.392405</v>
      </c>
      <c r="J20" s="114">
        <v>2.1797081999999999</v>
      </c>
      <c r="K20" s="114">
        <v>30.606999999999999</v>
      </c>
      <c r="L20" s="114">
        <v>0</v>
      </c>
      <c r="M20" s="114">
        <v>0</v>
      </c>
      <c r="N20" s="114">
        <v>0</v>
      </c>
      <c r="O20" s="114">
        <v>0</v>
      </c>
      <c r="P20" s="114">
        <v>0</v>
      </c>
      <c r="Q20" s="114">
        <v>0</v>
      </c>
      <c r="R20" s="114">
        <v>0</v>
      </c>
      <c r="S20" s="114">
        <v>0</v>
      </c>
      <c r="T20" s="114">
        <v>0</v>
      </c>
      <c r="U20" s="114">
        <v>0</v>
      </c>
      <c r="V20" s="114">
        <v>0</v>
      </c>
      <c r="W20" s="114">
        <v>0</v>
      </c>
    </row>
    <row r="21" spans="1:23" hidden="1">
      <c r="A21" s="114" t="str">
        <v>1229.TW</v>
      </c>
      <c r="B21" s="114">
        <v>2.5299999999999998</v>
      </c>
      <c r="C21" s="114">
        <v>0.42399999999999999</v>
      </c>
      <c r="D21" s="114">
        <v>22.969283999999998</v>
      </c>
      <c r="E21" s="114">
        <v>8.0399999999999999E-2</v>
      </c>
      <c r="F21" s="114">
        <v>9.4199999999999996E-3</v>
      </c>
      <c r="G21" s="114">
        <v>0.18265000000000001</v>
      </c>
      <c r="H21" s="114">
        <v>2.9790001E-2</v>
      </c>
      <c r="I21" s="114">
        <v>26.600791999999998</v>
      </c>
      <c r="J21" s="114">
        <v>2.3277532999999999</v>
      </c>
      <c r="K21" s="114">
        <v>8.6210000000000004</v>
      </c>
      <c r="L21" s="114">
        <v>0</v>
      </c>
      <c r="M21" s="114">
        <v>0</v>
      </c>
      <c r="N21" s="114">
        <v>0</v>
      </c>
      <c r="O21" s="114">
        <v>0</v>
      </c>
      <c r="P21" s="114">
        <v>0</v>
      </c>
      <c r="Q21" s="114">
        <v>0</v>
      </c>
      <c r="R21" s="114">
        <v>0</v>
      </c>
      <c r="S21" s="114">
        <v>0</v>
      </c>
      <c r="T21" s="114">
        <v>0</v>
      </c>
      <c r="U21" s="114">
        <v>0</v>
      </c>
      <c r="V21" s="114">
        <v>0</v>
      </c>
      <c r="W21" s="114">
        <v>0</v>
      </c>
    </row>
    <row r="22" spans="1:23">
      <c r="A22" s="114" t="str">
        <v>1231.TW</v>
      </c>
      <c r="B22" s="114">
        <v>4.16</v>
      </c>
      <c r="C22" s="114">
        <v>0.26</v>
      </c>
      <c r="D22" s="114">
        <v>0</v>
      </c>
      <c r="E22" s="114">
        <v>0.17896000000000001</v>
      </c>
      <c r="F22" s="114">
        <v>4.5420000000000002E-2</v>
      </c>
      <c r="G22" s="114">
        <v>0.20874999999999999</v>
      </c>
      <c r="H22" s="114">
        <v>8.1640000000000004E-2</v>
      </c>
      <c r="I22" s="114">
        <v>24.014424999999999</v>
      </c>
      <c r="J22" s="114">
        <v>4.0695779999999999</v>
      </c>
      <c r="K22" s="114">
        <v>44.534999999999997</v>
      </c>
      <c r="L22" s="114">
        <v>0</v>
      </c>
      <c r="M22" s="114">
        <v>0</v>
      </c>
      <c r="N22" s="114">
        <v>0</v>
      </c>
      <c r="O22" s="114">
        <v>0</v>
      </c>
      <c r="P22" s="114">
        <v>0</v>
      </c>
      <c r="Q22" s="114">
        <v>0</v>
      </c>
      <c r="R22" s="114">
        <v>0</v>
      </c>
      <c r="S22" s="114">
        <v>0</v>
      </c>
      <c r="T22" s="114">
        <v>0</v>
      </c>
      <c r="U22" s="114">
        <v>0</v>
      </c>
      <c r="V22" s="114">
        <v>0</v>
      </c>
      <c r="W22" s="114">
        <v>0</v>
      </c>
    </row>
    <row r="23" spans="1:23" hidden="1">
      <c r="A23" s="114" t="str">
        <v>1232.TW</v>
      </c>
      <c r="B23" s="114">
        <v>7.12</v>
      </c>
      <c r="C23" s="114">
        <v>0.309</v>
      </c>
      <c r="D23" s="114">
        <v>0</v>
      </c>
      <c r="E23" s="114">
        <v>0.20739001000000001</v>
      </c>
      <c r="F23" s="114">
        <v>0.11178</v>
      </c>
      <c r="G23" s="114">
        <v>0.10564999</v>
      </c>
      <c r="H23" s="114">
        <v>5.8579996000000002E-2</v>
      </c>
      <c r="I23" s="114">
        <v>20.365169999999999</v>
      </c>
      <c r="J23" s="114">
        <v>4.0832414999999997</v>
      </c>
      <c r="K23" s="114">
        <v>143.63999999999999</v>
      </c>
      <c r="L23" s="114">
        <v>0</v>
      </c>
      <c r="M23" s="114">
        <v>0</v>
      </c>
      <c r="N23" s="114">
        <v>0</v>
      </c>
      <c r="O23" s="114">
        <v>0</v>
      </c>
      <c r="P23" s="114">
        <v>0</v>
      </c>
      <c r="Q23" s="114">
        <v>0</v>
      </c>
      <c r="R23" s="114">
        <v>0</v>
      </c>
      <c r="S23" s="114">
        <v>0</v>
      </c>
      <c r="T23" s="114">
        <v>0</v>
      </c>
      <c r="U23" s="114">
        <v>0</v>
      </c>
      <c r="V23" s="114">
        <v>0</v>
      </c>
      <c r="W23" s="114">
        <v>0</v>
      </c>
    </row>
    <row r="24" spans="1:23" hidden="1">
      <c r="A24" s="114" t="str">
        <v>1233.TW</v>
      </c>
      <c r="B24" s="114">
        <v>1.07</v>
      </c>
      <c r="C24" s="114">
        <v>0.25900000000000001</v>
      </c>
      <c r="D24" s="114">
        <v>0</v>
      </c>
      <c r="E24" s="114">
        <v>6.4360000000000001E-2</v>
      </c>
      <c r="F24" s="114">
        <v>2.6950000000000002E-2</v>
      </c>
      <c r="G24" s="114">
        <v>0.57918999999999998</v>
      </c>
      <c r="H24" s="114">
        <v>2.9089997999999999E-2</v>
      </c>
      <c r="I24" s="114">
        <v>31.962616000000001</v>
      </c>
      <c r="J24" s="114">
        <v>2.0838410000000001</v>
      </c>
      <c r="K24" s="114">
        <v>23.306000000000001</v>
      </c>
      <c r="L24" s="114">
        <v>0</v>
      </c>
      <c r="M24" s="114">
        <v>0</v>
      </c>
      <c r="N24" s="114">
        <v>0</v>
      </c>
      <c r="O24" s="114">
        <v>0</v>
      </c>
      <c r="P24" s="114">
        <v>0</v>
      </c>
      <c r="Q24" s="114">
        <v>0</v>
      </c>
      <c r="R24" s="114">
        <v>0</v>
      </c>
      <c r="S24" s="114">
        <v>0</v>
      </c>
      <c r="T24" s="114">
        <v>0</v>
      </c>
      <c r="U24" s="114">
        <v>0</v>
      </c>
      <c r="V24" s="114">
        <v>0</v>
      </c>
      <c r="W24" s="114">
        <v>0</v>
      </c>
    </row>
    <row r="25" spans="1:23" hidden="1">
      <c r="A25" s="114" t="str">
        <v>1234.TW</v>
      </c>
      <c r="B25" s="114">
        <v>2.33</v>
      </c>
      <c r="C25" s="114">
        <v>0.186</v>
      </c>
      <c r="D25" s="114">
        <v>0</v>
      </c>
      <c r="E25" s="114">
        <v>5.1279999999999999E-2</v>
      </c>
      <c r="F25" s="114">
        <v>1.9720000000000001E-2</v>
      </c>
      <c r="G25" s="114">
        <v>0.28039999999999998</v>
      </c>
      <c r="H25" s="114">
        <v>4.5110002000000003E-2</v>
      </c>
      <c r="I25" s="114">
        <v>18.283262000000001</v>
      </c>
      <c r="J25" s="114">
        <v>0.91814302999999997</v>
      </c>
      <c r="K25" s="114">
        <v>26.318000000000001</v>
      </c>
      <c r="L25" s="114">
        <v>0</v>
      </c>
      <c r="M25" s="114">
        <v>0</v>
      </c>
      <c r="N25" s="114">
        <v>0</v>
      </c>
      <c r="O25" s="114">
        <v>0</v>
      </c>
      <c r="P25" s="114">
        <v>0</v>
      </c>
      <c r="Q25" s="114">
        <v>0</v>
      </c>
      <c r="R25" s="114">
        <v>0</v>
      </c>
      <c r="S25" s="114">
        <v>0</v>
      </c>
      <c r="T25" s="114">
        <v>0</v>
      </c>
      <c r="U25" s="114">
        <v>0</v>
      </c>
      <c r="V25" s="114">
        <v>0</v>
      </c>
      <c r="W25" s="114">
        <v>0</v>
      </c>
    </row>
    <row r="26" spans="1:23" hidden="1">
      <c r="A26" s="114" t="str">
        <v>1235.TW</v>
      </c>
      <c r="B26" s="114">
        <v>1.1000000000000001</v>
      </c>
      <c r="C26" s="114">
        <v>0</v>
      </c>
      <c r="D26" s="114">
        <v>0</v>
      </c>
      <c r="E26" s="114">
        <v>3.8989999999999997E-2</v>
      </c>
      <c r="F26" s="114">
        <v>-7.7999999999999999E-4</v>
      </c>
      <c r="G26" s="114">
        <v>0.31861</v>
      </c>
      <c r="H26" s="114">
        <v>-0.20169999999999999</v>
      </c>
      <c r="I26" s="114">
        <v>79</v>
      </c>
      <c r="J26" s="114">
        <v>3.3141375000000002</v>
      </c>
      <c r="K26" s="114">
        <v>1.002</v>
      </c>
      <c r="L26" s="114">
        <v>0</v>
      </c>
      <c r="M26" s="114">
        <v>0</v>
      </c>
      <c r="N26" s="114">
        <v>0</v>
      </c>
      <c r="O26" s="114">
        <v>0</v>
      </c>
      <c r="P26" s="114">
        <v>0</v>
      </c>
      <c r="Q26" s="114">
        <v>0</v>
      </c>
      <c r="R26" s="114">
        <v>0</v>
      </c>
      <c r="S26" s="114">
        <v>0</v>
      </c>
      <c r="T26" s="114">
        <v>0</v>
      </c>
      <c r="U26" s="114">
        <v>0</v>
      </c>
      <c r="V26" s="114">
        <v>0</v>
      </c>
      <c r="W26" s="114">
        <v>0</v>
      </c>
    </row>
    <row r="27" spans="1:23" hidden="1">
      <c r="A27" s="114" t="str">
        <v>1236.TW</v>
      </c>
      <c r="B27" s="114">
        <v>0.22</v>
      </c>
      <c r="C27" s="114">
        <v>0</v>
      </c>
      <c r="D27" s="114">
        <v>0</v>
      </c>
      <c r="E27" s="114">
        <v>8.1199989999999993E-3</v>
      </c>
      <c r="F27" s="114">
        <v>-1.1900000000000001E-3</v>
      </c>
      <c r="G27" s="114">
        <v>0.26816000000000001</v>
      </c>
      <c r="H27" s="114">
        <v>1.129E-2</v>
      </c>
      <c r="I27" s="114">
        <v>109.545456</v>
      </c>
      <c r="J27" s="114">
        <v>0.92853015999999999</v>
      </c>
      <c r="K27" s="114">
        <v>21.209</v>
      </c>
      <c r="L27" s="114">
        <v>0</v>
      </c>
      <c r="M27" s="114">
        <v>0</v>
      </c>
      <c r="N27" s="114">
        <v>0</v>
      </c>
      <c r="O27" s="114">
        <v>0</v>
      </c>
      <c r="P27" s="114">
        <v>0</v>
      </c>
      <c r="Q27" s="114">
        <v>0</v>
      </c>
      <c r="R27" s="114">
        <v>0</v>
      </c>
      <c r="S27" s="114">
        <v>0</v>
      </c>
      <c r="T27" s="114">
        <v>0</v>
      </c>
      <c r="U27" s="114">
        <v>0</v>
      </c>
      <c r="V27" s="114">
        <v>0</v>
      </c>
      <c r="W27" s="114">
        <v>0</v>
      </c>
    </row>
    <row r="28" spans="1:23" hidden="1">
      <c r="A28" s="114" t="str">
        <v>1256.TW</v>
      </c>
      <c r="B28" s="114">
        <v>12.41</v>
      </c>
      <c r="C28" s="114">
        <v>0.52400000000000002</v>
      </c>
      <c r="D28" s="114">
        <v>17.098866000000001</v>
      </c>
      <c r="E28" s="114">
        <v>0.1116</v>
      </c>
      <c r="F28" s="114">
        <v>7.1100003999999994E-2</v>
      </c>
      <c r="G28" s="114">
        <v>0.27584999999999998</v>
      </c>
      <c r="H28" s="114">
        <v>6.4949999999999994E-2</v>
      </c>
      <c r="I28" s="114">
        <v>17.002419</v>
      </c>
      <c r="J28" s="114">
        <v>1.8308025999999999</v>
      </c>
      <c r="K28" s="114">
        <v>138.19</v>
      </c>
      <c r="L28" s="114">
        <v>0</v>
      </c>
      <c r="M28" s="114">
        <v>0</v>
      </c>
      <c r="N28" s="114">
        <v>0</v>
      </c>
      <c r="O28" s="114">
        <v>0</v>
      </c>
      <c r="P28" s="114">
        <v>0</v>
      </c>
      <c r="Q28" s="114">
        <v>0</v>
      </c>
      <c r="R28" s="114">
        <v>0</v>
      </c>
      <c r="S28" s="114">
        <v>0</v>
      </c>
      <c r="T28" s="114">
        <v>0</v>
      </c>
      <c r="U28" s="114">
        <v>0</v>
      </c>
      <c r="V28" s="114">
        <v>0</v>
      </c>
      <c r="W28" s="114">
        <v>0</v>
      </c>
    </row>
    <row r="29" spans="1:23" hidden="1">
      <c r="A29" s="114" t="str">
        <v>1301.TW</v>
      </c>
      <c r="B29" s="114">
        <v>0.81</v>
      </c>
      <c r="C29" s="114">
        <v>0.53200000000000003</v>
      </c>
      <c r="D29" s="114">
        <v>20.709875</v>
      </c>
      <c r="E29" s="114">
        <v>1.5310001E-2</v>
      </c>
      <c r="F29" s="114">
        <v>-6.4900000000000001E-3</v>
      </c>
      <c r="G29" s="114">
        <v>4.2009999999999999E-2</v>
      </c>
      <c r="H29" s="114">
        <v>-3.0040000000000001E-2</v>
      </c>
      <c r="I29" s="114">
        <v>82.839500000000001</v>
      </c>
      <c r="J29" s="114">
        <v>1.2660855</v>
      </c>
      <c r="K29" s="114">
        <v>30.638000000000002</v>
      </c>
      <c r="L29" s="114">
        <v>0</v>
      </c>
      <c r="M29" s="114">
        <v>0</v>
      </c>
      <c r="N29" s="114">
        <v>0</v>
      </c>
      <c r="O29" s="114">
        <v>0</v>
      </c>
      <c r="P29" s="114">
        <v>0</v>
      </c>
      <c r="Q29" s="114">
        <v>0</v>
      </c>
      <c r="R29" s="114">
        <v>0</v>
      </c>
      <c r="S29" s="114">
        <v>0</v>
      </c>
      <c r="T29" s="114">
        <v>0</v>
      </c>
      <c r="U29" s="114">
        <v>0</v>
      </c>
      <c r="V29" s="114">
        <v>0</v>
      </c>
      <c r="W29" s="114">
        <v>0</v>
      </c>
    </row>
    <row r="30" spans="1:23" hidden="1">
      <c r="A30" s="114" t="str">
        <v>1303.TW</v>
      </c>
      <c r="B30" s="114">
        <v>0.85</v>
      </c>
      <c r="C30" s="114">
        <v>0.63700000000000001</v>
      </c>
      <c r="D30" s="114">
        <v>18.469387000000001</v>
      </c>
      <c r="E30" s="114">
        <v>2.027E-2</v>
      </c>
      <c r="F30" s="114">
        <v>3.0000001E-5</v>
      </c>
      <c r="G30" s="114">
        <v>6.8449999999999997E-2</v>
      </c>
      <c r="H30" s="114">
        <v>-1.5800001000000001E-2</v>
      </c>
      <c r="I30" s="114">
        <v>63.882350000000002</v>
      </c>
      <c r="J30" s="114">
        <v>1.1859521</v>
      </c>
      <c r="K30" s="114">
        <v>31.852</v>
      </c>
      <c r="L30" s="114">
        <v>0</v>
      </c>
      <c r="M30" s="114">
        <v>0</v>
      </c>
      <c r="N30" s="114">
        <v>0</v>
      </c>
      <c r="O30" s="114">
        <v>0</v>
      </c>
      <c r="P30" s="114">
        <v>0</v>
      </c>
      <c r="Q30" s="114">
        <v>0</v>
      </c>
      <c r="R30" s="114">
        <v>0</v>
      </c>
      <c r="S30" s="114">
        <v>0</v>
      </c>
      <c r="T30" s="114">
        <v>0</v>
      </c>
      <c r="U30" s="114">
        <v>0</v>
      </c>
      <c r="V30" s="114">
        <v>0</v>
      </c>
      <c r="W30" s="114">
        <v>0</v>
      </c>
    </row>
    <row r="31" spans="1:23" hidden="1">
      <c r="A31" s="114" t="str">
        <v>1304.TW</v>
      </c>
      <c r="B31" s="114">
        <v>-0.47</v>
      </c>
      <c r="C31" s="114">
        <v>0</v>
      </c>
      <c r="D31" s="114">
        <v>-33.645831999999999</v>
      </c>
      <c r="E31" s="114">
        <v>-4.6789999999999998E-2</v>
      </c>
      <c r="F31" s="114">
        <v>3.64E-3</v>
      </c>
      <c r="G31" s="114">
        <v>8.5690000000000002E-2</v>
      </c>
      <c r="H31" s="114">
        <v>-3.6450000000000003E-2</v>
      </c>
      <c r="I31" s="114">
        <v>0</v>
      </c>
      <c r="J31" s="114">
        <v>0.74324630000000003</v>
      </c>
      <c r="K31" s="114">
        <v>47.755000000000003</v>
      </c>
      <c r="L31" s="114">
        <v>0</v>
      </c>
      <c r="M31" s="114">
        <v>0</v>
      </c>
      <c r="N31" s="114">
        <v>0</v>
      </c>
      <c r="O31" s="114">
        <v>0</v>
      </c>
      <c r="P31" s="114">
        <v>0</v>
      </c>
      <c r="Q31" s="114">
        <v>0</v>
      </c>
      <c r="R31" s="114">
        <v>0</v>
      </c>
      <c r="S31" s="114">
        <v>0</v>
      </c>
      <c r="T31" s="114">
        <v>0</v>
      </c>
      <c r="U31" s="114">
        <v>0</v>
      </c>
      <c r="V31" s="114">
        <v>0</v>
      </c>
      <c r="W31" s="114">
        <v>0</v>
      </c>
    </row>
    <row r="32" spans="1:23" hidden="1">
      <c r="A32" s="114" t="str">
        <v>1305.TW</v>
      </c>
      <c r="B32" s="114">
        <v>0.14000000000000001</v>
      </c>
      <c r="C32" s="114">
        <v>0</v>
      </c>
      <c r="D32" s="114">
        <v>39.361702000000001</v>
      </c>
      <c r="E32" s="114">
        <v>9.4999999999999998E-3</v>
      </c>
      <c r="F32" s="114">
        <v>-6.3000000000000003E-4</v>
      </c>
      <c r="G32" s="114">
        <v>8.9590000000000003E-2</v>
      </c>
      <c r="H32" s="114">
        <v>-3.4450000000000001E-2</v>
      </c>
      <c r="I32" s="114">
        <v>132.14285000000001</v>
      </c>
      <c r="J32" s="114">
        <v>1.2262211999999999</v>
      </c>
      <c r="K32" s="114">
        <v>21.597000000000001</v>
      </c>
      <c r="L32" s="114">
        <v>0</v>
      </c>
      <c r="M32" s="114">
        <v>0</v>
      </c>
      <c r="N32" s="114">
        <v>0</v>
      </c>
      <c r="O32" s="114">
        <v>0</v>
      </c>
      <c r="P32" s="114">
        <v>0</v>
      </c>
      <c r="Q32" s="114">
        <v>0</v>
      </c>
      <c r="R32" s="114">
        <v>0</v>
      </c>
      <c r="S32" s="114">
        <v>0</v>
      </c>
      <c r="T32" s="114">
        <v>0</v>
      </c>
      <c r="U32" s="114">
        <v>0</v>
      </c>
      <c r="V32" s="114">
        <v>0</v>
      </c>
      <c r="W32" s="114">
        <v>0</v>
      </c>
    </row>
    <row r="33" spans="1:23" hidden="1">
      <c r="A33" s="114" t="str">
        <v>1307.TW</v>
      </c>
      <c r="B33" s="114">
        <v>2.54</v>
      </c>
      <c r="C33" s="114">
        <v>0</v>
      </c>
      <c r="D33" s="114">
        <v>30.283017999999998</v>
      </c>
      <c r="E33" s="114">
        <v>0.1172</v>
      </c>
      <c r="F33" s="114">
        <v>4.1890003000000002E-2</v>
      </c>
      <c r="G33" s="114">
        <v>0.26518000000000003</v>
      </c>
      <c r="H33" s="114">
        <v>0.12864</v>
      </c>
      <c r="I33" s="114">
        <v>12.6377945</v>
      </c>
      <c r="J33" s="114">
        <v>1.4117335</v>
      </c>
      <c r="K33" s="114">
        <v>25.288</v>
      </c>
      <c r="L33" s="114">
        <v>0</v>
      </c>
      <c r="M33" s="114">
        <v>0</v>
      </c>
      <c r="N33" s="114">
        <v>0</v>
      </c>
      <c r="O33" s="114">
        <v>0</v>
      </c>
      <c r="P33" s="114">
        <v>0</v>
      </c>
      <c r="Q33" s="114">
        <v>0</v>
      </c>
      <c r="R33" s="114">
        <v>0</v>
      </c>
      <c r="S33" s="114">
        <v>0</v>
      </c>
      <c r="T33" s="114">
        <v>0</v>
      </c>
      <c r="U33" s="114">
        <v>0</v>
      </c>
      <c r="V33" s="114">
        <v>0</v>
      </c>
      <c r="W33" s="114">
        <v>0</v>
      </c>
    </row>
    <row r="34" spans="1:23" hidden="1">
      <c r="A34" s="114" t="str">
        <v>1308.TW</v>
      </c>
      <c r="B34" s="114">
        <v>-0.08</v>
      </c>
      <c r="C34" s="114">
        <v>0.39600000000000002</v>
      </c>
      <c r="D34" s="114">
        <v>69.814809999999994</v>
      </c>
      <c r="E34" s="114">
        <v>8.4399999999999996E-3</v>
      </c>
      <c r="F34" s="114">
        <v>3.6769999999999997E-2</v>
      </c>
      <c r="G34" s="114">
        <v>0.17061001000000001</v>
      </c>
      <c r="H34" s="114">
        <v>6.8029999999999993E-2</v>
      </c>
      <c r="I34" s="114">
        <v>0</v>
      </c>
      <c r="J34" s="114">
        <v>0.83904570000000001</v>
      </c>
      <c r="K34" s="114">
        <v>11.313000000000001</v>
      </c>
      <c r="L34" s="114">
        <v>0</v>
      </c>
      <c r="M34" s="114">
        <v>0</v>
      </c>
      <c r="N34" s="114">
        <v>0</v>
      </c>
      <c r="O34" s="114">
        <v>0</v>
      </c>
      <c r="P34" s="114">
        <v>0</v>
      </c>
      <c r="Q34" s="114">
        <v>0</v>
      </c>
      <c r="R34" s="114">
        <v>0</v>
      </c>
      <c r="S34" s="114">
        <v>0</v>
      </c>
      <c r="T34" s="114">
        <v>0</v>
      </c>
      <c r="U34" s="114">
        <v>0</v>
      </c>
      <c r="V34" s="114">
        <v>0</v>
      </c>
      <c r="W34" s="114">
        <v>0</v>
      </c>
    </row>
    <row r="35" spans="1:23" hidden="1">
      <c r="A35" s="114" t="str">
        <v>1309.TW</v>
      </c>
      <c r="B35" s="114">
        <v>-0.77</v>
      </c>
      <c r="C35" s="114">
        <v>0.72</v>
      </c>
      <c r="D35" s="114">
        <v>-396.25002999999998</v>
      </c>
      <c r="E35" s="114">
        <v>-3.9489999999999997E-2</v>
      </c>
      <c r="F35" s="114">
        <v>-3.2009999999999997E-2</v>
      </c>
      <c r="G35" s="114">
        <v>2.8649999999999998E-2</v>
      </c>
      <c r="H35" s="114">
        <v>-2.5910000999999998E-2</v>
      </c>
      <c r="I35" s="114">
        <v>0</v>
      </c>
      <c r="J35" s="114">
        <v>0.94790980000000002</v>
      </c>
      <c r="K35" s="114">
        <v>38.244</v>
      </c>
      <c r="L35" s="114">
        <v>0</v>
      </c>
      <c r="M35" s="114">
        <v>0</v>
      </c>
      <c r="N35" s="114">
        <v>0</v>
      </c>
      <c r="O35" s="114">
        <v>0</v>
      </c>
      <c r="P35" s="114">
        <v>0</v>
      </c>
      <c r="Q35" s="114">
        <v>0</v>
      </c>
      <c r="R35" s="114">
        <v>0</v>
      </c>
      <c r="S35" s="114">
        <v>0</v>
      </c>
      <c r="T35" s="114">
        <v>0</v>
      </c>
      <c r="U35" s="114">
        <v>0</v>
      </c>
      <c r="V35" s="114">
        <v>0</v>
      </c>
      <c r="W35" s="114">
        <v>0</v>
      </c>
    </row>
    <row r="36" spans="1:23" hidden="1">
      <c r="A36" s="114" t="str">
        <v>1310.TW</v>
      </c>
      <c r="B36" s="114">
        <v>-0.88</v>
      </c>
      <c r="C36" s="114">
        <v>0.86399999999999999</v>
      </c>
      <c r="D36" s="114">
        <v>53.269233999999997</v>
      </c>
      <c r="E36" s="114">
        <v>-6.6259999999999999E-2</v>
      </c>
      <c r="F36" s="114">
        <v>-4.086E-2</v>
      </c>
      <c r="G36" s="114">
        <v>-4.3109997999999997E-2</v>
      </c>
      <c r="H36" s="114">
        <v>-8.4500000000000006E-2</v>
      </c>
      <c r="I36" s="114">
        <v>0</v>
      </c>
      <c r="J36" s="114">
        <v>1.055399</v>
      </c>
      <c r="K36" s="114">
        <v>18.074999999999999</v>
      </c>
      <c r="L36" s="114">
        <v>0</v>
      </c>
      <c r="M36" s="114">
        <v>0</v>
      </c>
      <c r="N36" s="114">
        <v>0</v>
      </c>
      <c r="O36" s="114">
        <v>0</v>
      </c>
      <c r="P36" s="114">
        <v>0</v>
      </c>
      <c r="Q36" s="114">
        <v>0</v>
      </c>
      <c r="R36" s="114">
        <v>0</v>
      </c>
      <c r="S36" s="114">
        <v>0</v>
      </c>
      <c r="T36" s="114">
        <v>0</v>
      </c>
      <c r="U36" s="114">
        <v>0</v>
      </c>
      <c r="V36" s="114">
        <v>0</v>
      </c>
      <c r="W36" s="114">
        <v>0</v>
      </c>
    </row>
    <row r="37" spans="1:23" hidden="1">
      <c r="A37" s="114" t="str">
        <v>1312.TW</v>
      </c>
      <c r="B37" s="114">
        <v>-1.87</v>
      </c>
      <c r="C37" s="114">
        <v>0.746</v>
      </c>
      <c r="D37" s="114">
        <v>22.348483999999999</v>
      </c>
      <c r="E37" s="114">
        <v>-4.0120002000000002E-2</v>
      </c>
      <c r="F37" s="114">
        <v>-1.116E-2</v>
      </c>
      <c r="G37" s="114">
        <v>2.852E-2</v>
      </c>
      <c r="H37" s="114">
        <v>-0.12066</v>
      </c>
      <c r="I37" s="114">
        <v>0</v>
      </c>
      <c r="J37" s="114">
        <v>0.49400495999999999</v>
      </c>
      <c r="K37" s="114">
        <v>17.233000000000001</v>
      </c>
      <c r="L37" s="114">
        <v>0</v>
      </c>
      <c r="M37" s="114">
        <v>0</v>
      </c>
      <c r="N37" s="114">
        <v>0</v>
      </c>
      <c r="O37" s="114">
        <v>0</v>
      </c>
      <c r="P37" s="114">
        <v>0</v>
      </c>
      <c r="Q37" s="114">
        <v>0</v>
      </c>
      <c r="R37" s="114">
        <v>0</v>
      </c>
      <c r="S37" s="114">
        <v>0</v>
      </c>
      <c r="T37" s="114">
        <v>0</v>
      </c>
      <c r="U37" s="114">
        <v>0</v>
      </c>
      <c r="V37" s="114">
        <v>0</v>
      </c>
      <c r="W37" s="114">
        <v>0</v>
      </c>
    </row>
    <row r="38" spans="1:23" hidden="1">
      <c r="A38" s="114" t="str">
        <v>1313.TW</v>
      </c>
      <c r="B38" s="114">
        <v>-0.82</v>
      </c>
      <c r="C38" s="114">
        <v>1.1220000000000001</v>
      </c>
      <c r="D38" s="114">
        <v>-13.906250999999999</v>
      </c>
      <c r="E38" s="114">
        <v>-1.0070000000000001E-2</v>
      </c>
      <c r="F38" s="114">
        <v>-2.32E-3</v>
      </c>
      <c r="G38" s="114">
        <v>3.0159999999999999E-2</v>
      </c>
      <c r="H38" s="114">
        <v>-7.1500000000000001E-3</v>
      </c>
      <c r="I38" s="114">
        <v>0</v>
      </c>
      <c r="J38" s="114">
        <v>0.58862435999999996</v>
      </c>
      <c r="K38" s="114">
        <v>55.433</v>
      </c>
      <c r="L38" s="114">
        <v>0</v>
      </c>
      <c r="M38" s="114">
        <v>0</v>
      </c>
      <c r="N38" s="114">
        <v>0</v>
      </c>
      <c r="O38" s="114">
        <v>0</v>
      </c>
      <c r="P38" s="114">
        <v>0</v>
      </c>
      <c r="Q38" s="114">
        <v>0</v>
      </c>
      <c r="R38" s="114">
        <v>0</v>
      </c>
      <c r="S38" s="114">
        <v>0</v>
      </c>
      <c r="T38" s="114">
        <v>0</v>
      </c>
      <c r="U38" s="114">
        <v>0</v>
      </c>
      <c r="V38" s="114">
        <v>0</v>
      </c>
      <c r="W38" s="114">
        <v>0</v>
      </c>
    </row>
    <row r="39" spans="1:23">
      <c r="A39" s="114" t="str">
        <v>1314.TW</v>
      </c>
      <c r="B39" s="114">
        <v>0.05</v>
      </c>
      <c r="C39" s="114">
        <v>0.54600000000000004</v>
      </c>
      <c r="D39" s="114">
        <v>5.9195403999999998</v>
      </c>
      <c r="E39" s="114">
        <v>-1.3660001E-2</v>
      </c>
      <c r="F39" s="114">
        <v>-1.329E-2</v>
      </c>
      <c r="G39" s="114">
        <v>-4.1199997000000002E-2</v>
      </c>
      <c r="H39" s="114">
        <v>-8.3280000000000007E-2</v>
      </c>
      <c r="I39" s="114">
        <v>206</v>
      </c>
      <c r="J39" s="114">
        <v>0.49562123000000002</v>
      </c>
      <c r="K39" s="114">
        <v>6.9790000000000001</v>
      </c>
      <c r="L39" s="114">
        <v>0</v>
      </c>
      <c r="M39" s="114">
        <v>0</v>
      </c>
      <c r="N39" s="114">
        <v>0</v>
      </c>
      <c r="O39" s="114">
        <v>0</v>
      </c>
      <c r="P39" s="114">
        <v>0</v>
      </c>
      <c r="Q39" s="114">
        <v>0</v>
      </c>
      <c r="R39" s="114">
        <v>0</v>
      </c>
      <c r="S39" s="114">
        <v>0</v>
      </c>
      <c r="T39" s="114">
        <v>0</v>
      </c>
      <c r="U39" s="114">
        <v>0</v>
      </c>
      <c r="V39" s="114">
        <v>0</v>
      </c>
      <c r="W39" s="114">
        <v>0</v>
      </c>
    </row>
    <row r="40" spans="1:23">
      <c r="A40" s="114" t="str">
        <v>1315.TW</v>
      </c>
      <c r="B40" s="114">
        <v>3.75</v>
      </c>
      <c r="C40" s="114">
        <v>0</v>
      </c>
      <c r="D40" s="114">
        <v>0</v>
      </c>
      <c r="E40" s="114">
        <v>3.415E-2</v>
      </c>
      <c r="F40" s="114">
        <v>-2.32E-3</v>
      </c>
      <c r="G40" s="114">
        <v>0.14843999999999999</v>
      </c>
      <c r="H40" s="114">
        <v>-9.3600000000000003E-2</v>
      </c>
      <c r="I40" s="114">
        <v>19.173334000000001</v>
      </c>
      <c r="J40" s="114">
        <v>0.67191239999999997</v>
      </c>
      <c r="K40" s="114">
        <v>21.734999999999999</v>
      </c>
      <c r="L40" s="114">
        <v>0</v>
      </c>
      <c r="M40" s="114">
        <v>0</v>
      </c>
      <c r="N40" s="114">
        <v>0</v>
      </c>
      <c r="O40" s="114">
        <v>0</v>
      </c>
      <c r="P40" s="114">
        <v>0</v>
      </c>
      <c r="Q40" s="114">
        <v>0</v>
      </c>
      <c r="R40" s="114">
        <v>0</v>
      </c>
      <c r="S40" s="114">
        <v>0</v>
      </c>
      <c r="T40" s="114">
        <v>0</v>
      </c>
      <c r="U40" s="114">
        <v>0</v>
      </c>
      <c r="V40" s="114">
        <v>0</v>
      </c>
      <c r="W40" s="114">
        <v>0</v>
      </c>
    </row>
    <row r="41" spans="1:23" hidden="1">
      <c r="A41" s="114" t="str">
        <v>1316.TW</v>
      </c>
      <c r="B41" s="114">
        <v>-0.74</v>
      </c>
      <c r="C41" s="114">
        <v>1.1870000000000001</v>
      </c>
      <c r="D41" s="114">
        <v>85.681820000000002</v>
      </c>
      <c r="E41" s="114">
        <v>-2.6789998999999998E-2</v>
      </c>
      <c r="F41" s="114">
        <v>-9.1800000000000007E-3</v>
      </c>
      <c r="G41" s="114">
        <v>0.17238001999999999</v>
      </c>
      <c r="H41" s="114">
        <v>-0.29243999999999998</v>
      </c>
      <c r="I41" s="114">
        <v>0</v>
      </c>
      <c r="J41" s="114">
        <v>1.6196942000000001</v>
      </c>
      <c r="K41" s="114">
        <v>3.9750000000000001</v>
      </c>
      <c r="L41" s="114">
        <v>0</v>
      </c>
      <c r="M41" s="114">
        <v>0</v>
      </c>
      <c r="N41" s="114">
        <v>0</v>
      </c>
      <c r="O41" s="114">
        <v>0</v>
      </c>
      <c r="P41" s="114">
        <v>0</v>
      </c>
      <c r="Q41" s="114">
        <v>0</v>
      </c>
      <c r="R41" s="114">
        <v>0</v>
      </c>
      <c r="S41" s="114">
        <v>0</v>
      </c>
      <c r="T41" s="114">
        <v>0</v>
      </c>
      <c r="U41" s="114">
        <v>0</v>
      </c>
      <c r="V41" s="114">
        <v>0</v>
      </c>
      <c r="W41" s="114">
        <v>0</v>
      </c>
    </row>
    <row r="42" spans="1:23" hidden="1">
      <c r="A42" s="114" t="str">
        <v>1319.TW</v>
      </c>
      <c r="B42" s="114">
        <v>6.19</v>
      </c>
      <c r="C42" s="114">
        <v>0.42899999999999999</v>
      </c>
      <c r="D42" s="114">
        <v>16.394558</v>
      </c>
      <c r="E42" s="114">
        <v>0.12146</v>
      </c>
      <c r="F42" s="114">
        <v>6.8239999999999995E-2</v>
      </c>
      <c r="G42" s="114">
        <v>0.29898999999999998</v>
      </c>
      <c r="H42" s="114">
        <v>0.18451998999999999</v>
      </c>
      <c r="I42" s="114">
        <v>19.466882999999999</v>
      </c>
      <c r="J42" s="114">
        <v>2.8003719999999999</v>
      </c>
      <c r="K42" s="114">
        <v>40.338000000000001</v>
      </c>
      <c r="L42" s="114">
        <v>0</v>
      </c>
      <c r="M42" s="114">
        <v>0</v>
      </c>
      <c r="N42" s="114">
        <v>0</v>
      </c>
      <c r="O42" s="114">
        <v>0</v>
      </c>
      <c r="P42" s="114">
        <v>0</v>
      </c>
      <c r="Q42" s="114">
        <v>0</v>
      </c>
      <c r="R42" s="114">
        <v>0</v>
      </c>
      <c r="S42" s="114">
        <v>0</v>
      </c>
      <c r="T42" s="114">
        <v>0</v>
      </c>
      <c r="U42" s="114">
        <v>0</v>
      </c>
      <c r="V42" s="114">
        <v>0</v>
      </c>
      <c r="W42" s="114">
        <v>0</v>
      </c>
    </row>
    <row r="43" spans="1:23">
      <c r="A43" s="114" t="str">
        <v>1321.TW</v>
      </c>
      <c r="B43" s="114">
        <v>0.81</v>
      </c>
      <c r="C43" s="114">
        <v>0.56200000000000006</v>
      </c>
      <c r="D43" s="114">
        <v>0</v>
      </c>
      <c r="E43" s="114">
        <v>3.1899999999999998E-2</v>
      </c>
      <c r="F43" s="114">
        <v>1.8400000000000001E-3</v>
      </c>
      <c r="G43" s="114">
        <v>8.4169999999999995E-2</v>
      </c>
      <c r="H43" s="114">
        <v>3.2989999999999998E-2</v>
      </c>
      <c r="I43" s="114">
        <v>47.654319999999998</v>
      </c>
      <c r="J43" s="114">
        <v>1.3752804999999999</v>
      </c>
      <c r="K43" s="114">
        <v>22.268999999999998</v>
      </c>
      <c r="L43" s="114">
        <v>0</v>
      </c>
      <c r="M43" s="114">
        <v>0</v>
      </c>
      <c r="N43" s="114">
        <v>0</v>
      </c>
      <c r="O43" s="114">
        <v>0</v>
      </c>
      <c r="P43" s="114">
        <v>0</v>
      </c>
      <c r="Q43" s="114">
        <v>0</v>
      </c>
      <c r="R43" s="114">
        <v>0</v>
      </c>
      <c r="S43" s="114">
        <v>0</v>
      </c>
      <c r="T43" s="114">
        <v>0</v>
      </c>
      <c r="U43" s="114">
        <v>0</v>
      </c>
      <c r="V43" s="114">
        <v>0</v>
      </c>
      <c r="W43" s="114">
        <v>0</v>
      </c>
    </row>
    <row r="44" spans="1:23" hidden="1">
      <c r="A44" s="114" t="str">
        <v>1323.TW</v>
      </c>
      <c r="B44" s="114">
        <v>0.88</v>
      </c>
      <c r="C44" s="114">
        <v>0.22900000000000001</v>
      </c>
      <c r="D44" s="114">
        <v>9.2455619999999996</v>
      </c>
      <c r="E44" s="114">
        <v>6.1690003E-2</v>
      </c>
      <c r="F44" s="114">
        <v>2.4039999999999999E-2</v>
      </c>
      <c r="G44" s="114">
        <v>0.19325999999999999</v>
      </c>
      <c r="H44" s="114">
        <v>7.2270005999999998E-2</v>
      </c>
      <c r="I44" s="114">
        <v>35.511364</v>
      </c>
      <c r="J44" s="114">
        <v>1.1854184999999999</v>
      </c>
      <c r="K44" s="114">
        <v>36.408000000000001</v>
      </c>
      <c r="L44" s="114">
        <v>0</v>
      </c>
      <c r="M44" s="114">
        <v>0</v>
      </c>
      <c r="N44" s="114">
        <v>0</v>
      </c>
      <c r="O44" s="114">
        <v>0</v>
      </c>
      <c r="P44" s="114">
        <v>0</v>
      </c>
      <c r="Q44" s="114">
        <v>0</v>
      </c>
      <c r="R44" s="114">
        <v>0</v>
      </c>
      <c r="S44" s="114">
        <v>0</v>
      </c>
      <c r="T44" s="114">
        <v>0</v>
      </c>
      <c r="U44" s="114">
        <v>0</v>
      </c>
      <c r="V44" s="114">
        <v>0</v>
      </c>
      <c r="W44" s="114">
        <v>0</v>
      </c>
    </row>
    <row r="45" spans="1:23">
      <c r="A45" s="114" t="str">
        <v>1324.TW</v>
      </c>
      <c r="B45" s="114">
        <v>0.52</v>
      </c>
      <c r="C45" s="114">
        <v>0.307</v>
      </c>
      <c r="D45" s="114">
        <v>0</v>
      </c>
      <c r="E45" s="114">
        <v>4.0999997000000003E-2</v>
      </c>
      <c r="F45" s="114">
        <v>2.1319999999999999E-2</v>
      </c>
      <c r="G45" s="114">
        <v>0.21385000000000001</v>
      </c>
      <c r="H45" s="114">
        <v>4.2979999999999997E-2</v>
      </c>
      <c r="I45" s="114">
        <v>27.211538000000001</v>
      </c>
      <c r="J45" s="114">
        <v>1.0946081999999999</v>
      </c>
      <c r="K45" s="114">
        <v>12.266</v>
      </c>
      <c r="L45" s="114">
        <v>0</v>
      </c>
      <c r="M45" s="114">
        <v>0</v>
      </c>
      <c r="N45" s="114">
        <v>0</v>
      </c>
      <c r="O45" s="114">
        <v>0</v>
      </c>
      <c r="P45" s="114">
        <v>0</v>
      </c>
      <c r="Q45" s="114">
        <v>0</v>
      </c>
      <c r="R45" s="114">
        <v>0</v>
      </c>
      <c r="S45" s="114">
        <v>0</v>
      </c>
      <c r="T45" s="114">
        <v>0</v>
      </c>
      <c r="U45" s="114">
        <v>0</v>
      </c>
      <c r="V45" s="114">
        <v>0</v>
      </c>
      <c r="W45" s="114">
        <v>0</v>
      </c>
    </row>
    <row r="46" spans="1:23" hidden="1">
      <c r="A46" s="114" t="str">
        <v>1325.TW</v>
      </c>
      <c r="B46" s="114">
        <v>0.39</v>
      </c>
      <c r="C46" s="114">
        <v>0</v>
      </c>
      <c r="D46" s="114">
        <v>0</v>
      </c>
      <c r="E46" s="114">
        <v>9.5999994999999994E-3</v>
      </c>
      <c r="F46" s="114">
        <v>-1.119E-2</v>
      </c>
      <c r="G46" s="114">
        <v>-1.4160000000000001E-2</v>
      </c>
      <c r="H46" s="114">
        <v>-0.11622</v>
      </c>
      <c r="I46" s="114">
        <v>73.333336000000003</v>
      </c>
      <c r="J46" s="114">
        <v>0.85733985999999995</v>
      </c>
      <c r="K46" s="114">
        <v>4.423</v>
      </c>
      <c r="L46" s="114">
        <v>0</v>
      </c>
      <c r="M46" s="114">
        <v>0</v>
      </c>
      <c r="N46" s="114">
        <v>0</v>
      </c>
      <c r="O46" s="114">
        <v>0</v>
      </c>
      <c r="P46" s="114">
        <v>0</v>
      </c>
      <c r="Q46" s="114">
        <v>0</v>
      </c>
      <c r="R46" s="114">
        <v>0</v>
      </c>
      <c r="S46" s="114">
        <v>0</v>
      </c>
      <c r="T46" s="114">
        <v>0</v>
      </c>
      <c r="U46" s="114">
        <v>0</v>
      </c>
      <c r="V46" s="114">
        <v>0</v>
      </c>
      <c r="W46" s="114">
        <v>0</v>
      </c>
    </row>
    <row r="47" spans="1:23" hidden="1">
      <c r="A47" s="114" t="str">
        <v>1326.TW</v>
      </c>
      <c r="B47" s="114">
        <v>1.85</v>
      </c>
      <c r="C47" s="114">
        <v>0.54700000000000004</v>
      </c>
      <c r="D47" s="114">
        <v>23.012550000000001</v>
      </c>
      <c r="E47" s="114">
        <v>2.7720000000000002E-2</v>
      </c>
      <c r="F47" s="114">
        <v>-9.7999999999999997E-4</v>
      </c>
      <c r="G47" s="114">
        <v>4.0910000000000002E-2</v>
      </c>
      <c r="H47" s="114">
        <v>-1.7700000000000001E-3</v>
      </c>
      <c r="I47" s="114">
        <v>29.729728999999999</v>
      </c>
      <c r="J47" s="114">
        <v>0.98730856</v>
      </c>
      <c r="K47" s="114">
        <v>57.024000000000001</v>
      </c>
      <c r="L47" s="114">
        <v>0</v>
      </c>
      <c r="M47" s="114">
        <v>0</v>
      </c>
      <c r="N47" s="114">
        <v>0</v>
      </c>
      <c r="O47" s="114">
        <v>0</v>
      </c>
      <c r="P47" s="114">
        <v>0</v>
      </c>
      <c r="Q47" s="114">
        <v>0</v>
      </c>
      <c r="R47" s="114">
        <v>0</v>
      </c>
      <c r="S47" s="114">
        <v>0</v>
      </c>
      <c r="T47" s="114">
        <v>0</v>
      </c>
      <c r="U47" s="114">
        <v>0</v>
      </c>
      <c r="V47" s="114">
        <v>0</v>
      </c>
      <c r="W47" s="114">
        <v>0</v>
      </c>
    </row>
    <row r="48" spans="1:23" hidden="1">
      <c r="A48" s="114" t="str">
        <v>1337.TW</v>
      </c>
      <c r="B48" s="114">
        <v>-1.56</v>
      </c>
      <c r="C48" s="114">
        <v>0.61599999999999999</v>
      </c>
      <c r="D48" s="114">
        <v>0</v>
      </c>
      <c r="E48" s="114">
        <v>-8.856E-2</v>
      </c>
      <c r="F48" s="114">
        <v>-5.0669998000000001E-2</v>
      </c>
      <c r="G48" s="114">
        <v>-0.19861001</v>
      </c>
      <c r="H48" s="114">
        <v>-0.39466997999999998</v>
      </c>
      <c r="I48" s="114">
        <v>0</v>
      </c>
      <c r="J48" s="114">
        <v>0.47566639999999999</v>
      </c>
      <c r="K48" s="114">
        <v>2.87</v>
      </c>
      <c r="L48" s="114">
        <v>0</v>
      </c>
      <c r="M48" s="114">
        <v>0</v>
      </c>
      <c r="N48" s="114">
        <v>0</v>
      </c>
      <c r="O48" s="114">
        <v>0</v>
      </c>
      <c r="P48" s="114">
        <v>0</v>
      </c>
      <c r="Q48" s="114">
        <v>0</v>
      </c>
      <c r="R48" s="114">
        <v>0</v>
      </c>
      <c r="S48" s="114">
        <v>0</v>
      </c>
      <c r="T48" s="114">
        <v>0</v>
      </c>
      <c r="U48" s="114">
        <v>0</v>
      </c>
      <c r="V48" s="114">
        <v>0</v>
      </c>
      <c r="W48" s="114">
        <v>0</v>
      </c>
    </row>
    <row r="49" spans="1:23" hidden="1">
      <c r="A49" s="114" t="str">
        <v>1338.TW</v>
      </c>
      <c r="B49" s="114">
        <v>-2.06</v>
      </c>
      <c r="C49" s="114">
        <v>0.68100000000000005</v>
      </c>
      <c r="D49" s="114">
        <v>3.9385151999999999</v>
      </c>
      <c r="E49" s="114">
        <v>-2.5860000000000001E-2</v>
      </c>
      <c r="F49" s="114">
        <v>2.48E-3</v>
      </c>
      <c r="G49" s="114">
        <v>0.22122</v>
      </c>
      <c r="H49" s="114">
        <v>7.5599999999999999E-3</v>
      </c>
      <c r="I49" s="114">
        <v>0</v>
      </c>
      <c r="J49" s="114">
        <v>0.46632695000000002</v>
      </c>
      <c r="K49" s="114">
        <v>68.718000000000004</v>
      </c>
      <c r="L49" s="114">
        <v>0</v>
      </c>
      <c r="M49" s="114">
        <v>0</v>
      </c>
      <c r="N49" s="114">
        <v>0</v>
      </c>
      <c r="O49" s="114">
        <v>0</v>
      </c>
      <c r="P49" s="114">
        <v>0</v>
      </c>
      <c r="Q49" s="114">
        <v>0</v>
      </c>
      <c r="R49" s="114">
        <v>0</v>
      </c>
      <c r="S49" s="114">
        <v>0</v>
      </c>
      <c r="T49" s="114">
        <v>0</v>
      </c>
      <c r="U49" s="114">
        <v>0</v>
      </c>
      <c r="V49" s="114">
        <v>0</v>
      </c>
      <c r="W49" s="114">
        <v>0</v>
      </c>
    </row>
    <row r="50" spans="1:23" hidden="1">
      <c r="A50" s="114" t="str">
        <v>1339.TW</v>
      </c>
      <c r="B50" s="114">
        <v>6.79</v>
      </c>
      <c r="C50" s="114">
        <v>0.57499999999999996</v>
      </c>
      <c r="D50" s="114">
        <v>22.585668999999999</v>
      </c>
      <c r="E50" s="114">
        <v>0.110080004</v>
      </c>
      <c r="F50" s="114">
        <v>4.5859999999999998E-2</v>
      </c>
      <c r="G50" s="114">
        <v>0.33612999999999998</v>
      </c>
      <c r="H50" s="114">
        <v>0.26817000000000002</v>
      </c>
      <c r="I50" s="114">
        <v>10.677467</v>
      </c>
      <c r="J50" s="114">
        <v>1.3619114999999999</v>
      </c>
      <c r="K50" s="114">
        <v>27.672999999999998</v>
      </c>
      <c r="L50" s="114">
        <v>0</v>
      </c>
      <c r="M50" s="114">
        <v>0</v>
      </c>
      <c r="N50" s="114">
        <v>0</v>
      </c>
      <c r="O50" s="114">
        <v>0</v>
      </c>
      <c r="P50" s="114">
        <v>0</v>
      </c>
      <c r="Q50" s="114">
        <v>0</v>
      </c>
      <c r="R50" s="114">
        <v>0</v>
      </c>
      <c r="S50" s="114">
        <v>0</v>
      </c>
      <c r="T50" s="114">
        <v>0</v>
      </c>
      <c r="U50" s="114">
        <v>0</v>
      </c>
      <c r="V50" s="114">
        <v>0</v>
      </c>
      <c r="W50" s="114">
        <v>0</v>
      </c>
    </row>
    <row r="51" spans="1:23" hidden="1">
      <c r="A51" s="114" t="str">
        <v>1340.TW</v>
      </c>
      <c r="B51" s="114">
        <v>-5.75</v>
      </c>
      <c r="C51" s="114">
        <v>0</v>
      </c>
      <c r="D51" s="114">
        <v>0</v>
      </c>
      <c r="E51" s="114">
        <v>-0.21237</v>
      </c>
      <c r="F51" s="114">
        <v>-5.901E-2</v>
      </c>
      <c r="G51" s="114">
        <v>-0.41581002</v>
      </c>
      <c r="H51" s="114">
        <v>-1.34666</v>
      </c>
      <c r="I51" s="114">
        <v>0</v>
      </c>
      <c r="J51" s="114">
        <v>0.41812563000000003</v>
      </c>
      <c r="K51" s="114">
        <v>3.4420000000000002</v>
      </c>
      <c r="L51" s="114">
        <v>0</v>
      </c>
      <c r="M51" s="114">
        <v>0</v>
      </c>
      <c r="N51" s="114">
        <v>0</v>
      </c>
      <c r="O51" s="114">
        <v>0</v>
      </c>
      <c r="P51" s="114">
        <v>0</v>
      </c>
      <c r="Q51" s="114">
        <v>0</v>
      </c>
      <c r="R51" s="114">
        <v>0</v>
      </c>
      <c r="S51" s="114">
        <v>0</v>
      </c>
      <c r="T51" s="114">
        <v>0</v>
      </c>
      <c r="U51" s="114">
        <v>0</v>
      </c>
      <c r="V51" s="114">
        <v>0</v>
      </c>
      <c r="W51" s="114">
        <v>0</v>
      </c>
    </row>
    <row r="52" spans="1:23">
      <c r="A52" s="114" t="str">
        <v>1341.TW</v>
      </c>
      <c r="B52" s="114">
        <v>4.43</v>
      </c>
      <c r="C52" s="114">
        <v>0.23</v>
      </c>
      <c r="D52" s="114">
        <v>0</v>
      </c>
      <c r="E52" s="114">
        <v>0.18329999999999999</v>
      </c>
      <c r="F52" s="114">
        <v>8.0280000000000004E-2</v>
      </c>
      <c r="G52" s="114">
        <v>0.21254998</v>
      </c>
      <c r="H52" s="114">
        <v>0.10392999999999999</v>
      </c>
      <c r="I52" s="114">
        <v>15.823928</v>
      </c>
      <c r="J52" s="114">
        <v>2.7792094000000001</v>
      </c>
      <c r="K52" s="114">
        <v>48.951000000000001</v>
      </c>
      <c r="L52" s="114">
        <v>0</v>
      </c>
      <c r="M52" s="114">
        <v>0</v>
      </c>
      <c r="N52" s="114">
        <v>0</v>
      </c>
      <c r="O52" s="114">
        <v>0</v>
      </c>
      <c r="P52" s="114">
        <v>0</v>
      </c>
      <c r="Q52" s="114">
        <v>0</v>
      </c>
      <c r="R52" s="114">
        <v>0</v>
      </c>
      <c r="S52" s="114">
        <v>0</v>
      </c>
      <c r="T52" s="114">
        <v>0</v>
      </c>
      <c r="U52" s="114">
        <v>0</v>
      </c>
      <c r="V52" s="114">
        <v>0</v>
      </c>
      <c r="W52" s="114">
        <v>0</v>
      </c>
    </row>
    <row r="53" spans="1:23">
      <c r="A53" s="114" t="str">
        <v>1342.TW</v>
      </c>
      <c r="B53" s="114">
        <v>7.66</v>
      </c>
      <c r="C53" s="114">
        <v>0.128</v>
      </c>
      <c r="D53" s="114">
        <v>11.641026</v>
      </c>
      <c r="E53" s="114">
        <v>0.24933</v>
      </c>
      <c r="F53" s="114">
        <v>0.12333000500000001</v>
      </c>
      <c r="G53" s="114">
        <v>0.32498001999999998</v>
      </c>
      <c r="H53" s="114">
        <v>0.25974999999999998</v>
      </c>
      <c r="I53" s="114">
        <v>14.817233</v>
      </c>
      <c r="J53" s="114">
        <v>3.6086735999999999</v>
      </c>
      <c r="K53" s="114">
        <v>36.386000000000003</v>
      </c>
      <c r="L53" s="114">
        <v>0</v>
      </c>
      <c r="M53" s="114">
        <v>0</v>
      </c>
      <c r="N53" s="114">
        <v>0</v>
      </c>
      <c r="O53" s="114">
        <v>0</v>
      </c>
      <c r="P53" s="114">
        <v>0</v>
      </c>
      <c r="Q53" s="114">
        <v>0</v>
      </c>
      <c r="R53" s="114">
        <v>0</v>
      </c>
      <c r="S53" s="114">
        <v>0</v>
      </c>
      <c r="T53" s="114">
        <v>0</v>
      </c>
      <c r="U53" s="114">
        <v>0</v>
      </c>
      <c r="V53" s="114">
        <v>0</v>
      </c>
      <c r="W53" s="114">
        <v>0</v>
      </c>
    </row>
    <row r="54" spans="1:23" hidden="1">
      <c r="A54" s="114" t="str">
        <v>1402.TW</v>
      </c>
      <c r="B54" s="114">
        <v>1.67</v>
      </c>
      <c r="C54" s="114">
        <v>0.42599999999999999</v>
      </c>
      <c r="D54" s="114">
        <v>16.600985999999999</v>
      </c>
      <c r="E54" s="114">
        <v>5.3960000000000001E-2</v>
      </c>
      <c r="F54" s="114">
        <v>1.4239999999999999E-2</v>
      </c>
      <c r="G54" s="114">
        <v>0.18440000000000001</v>
      </c>
      <c r="H54" s="114">
        <v>4.9520000000000002E-2</v>
      </c>
      <c r="I54" s="114">
        <v>20.179642000000001</v>
      </c>
      <c r="J54" s="114">
        <v>0.78067089999999995</v>
      </c>
      <c r="K54" s="114">
        <v>52.177</v>
      </c>
      <c r="L54" s="114">
        <v>0</v>
      </c>
      <c r="M54" s="114">
        <v>0</v>
      </c>
      <c r="N54" s="114">
        <v>0</v>
      </c>
      <c r="O54" s="114">
        <v>0</v>
      </c>
      <c r="P54" s="114">
        <v>0</v>
      </c>
      <c r="Q54" s="114">
        <v>0</v>
      </c>
      <c r="R54" s="114">
        <v>0</v>
      </c>
      <c r="S54" s="114">
        <v>0</v>
      </c>
      <c r="T54" s="114">
        <v>0</v>
      </c>
      <c r="U54" s="114">
        <v>0</v>
      </c>
      <c r="V54" s="114">
        <v>0</v>
      </c>
      <c r="W54" s="114">
        <v>0</v>
      </c>
    </row>
    <row r="55" spans="1:23">
      <c r="A55" s="114" t="str">
        <v>1409.TW</v>
      </c>
      <c r="B55" s="114">
        <v>0.67</v>
      </c>
      <c r="C55" s="114">
        <v>0</v>
      </c>
      <c r="D55" s="114">
        <v>0</v>
      </c>
      <c r="E55" s="114">
        <v>3.4259999999999999E-2</v>
      </c>
      <c r="F55" s="114">
        <v>1.206E-2</v>
      </c>
      <c r="G55" s="114">
        <v>0.19181999999999999</v>
      </c>
      <c r="H55" s="114">
        <v>0.1016</v>
      </c>
      <c r="I55" s="114">
        <v>24.850743999999999</v>
      </c>
      <c r="J55" s="114">
        <v>0.75179479999999999</v>
      </c>
      <c r="K55" s="114">
        <v>23.978999999999999</v>
      </c>
      <c r="L55" s="114">
        <v>0</v>
      </c>
      <c r="M55" s="114">
        <v>0</v>
      </c>
      <c r="N55" s="114">
        <v>0</v>
      </c>
      <c r="O55" s="114">
        <v>0</v>
      </c>
      <c r="P55" s="114">
        <v>0</v>
      </c>
      <c r="Q55" s="114">
        <v>0</v>
      </c>
      <c r="R55" s="114">
        <v>0</v>
      </c>
      <c r="S55" s="114">
        <v>0</v>
      </c>
      <c r="T55" s="114">
        <v>0</v>
      </c>
      <c r="U55" s="114">
        <v>0</v>
      </c>
      <c r="V55" s="114">
        <v>0</v>
      </c>
      <c r="W55" s="114">
        <v>0</v>
      </c>
    </row>
    <row r="56" spans="1:23">
      <c r="A56" s="114" t="str">
        <v>1410.TW</v>
      </c>
      <c r="B56" s="114">
        <v>0.37</v>
      </c>
      <c r="C56" s="114">
        <v>0</v>
      </c>
      <c r="D56" s="114">
        <v>0</v>
      </c>
      <c r="E56" s="114">
        <v>1.975E-2</v>
      </c>
      <c r="F56" s="114">
        <v>-4.6999997E-4</v>
      </c>
      <c r="G56" s="114">
        <v>0.30898999999999999</v>
      </c>
      <c r="H56" s="114">
        <v>4.9549999999999997E-2</v>
      </c>
      <c r="I56" s="114">
        <v>100.94593999999999</v>
      </c>
      <c r="J56" s="114">
        <v>2.2195149999999999</v>
      </c>
      <c r="K56" s="114">
        <v>3.5779999999999998</v>
      </c>
      <c r="L56" s="114">
        <v>0</v>
      </c>
      <c r="M56" s="114">
        <v>0</v>
      </c>
      <c r="N56" s="114">
        <v>0</v>
      </c>
      <c r="O56" s="114">
        <v>0</v>
      </c>
      <c r="P56" s="114">
        <v>0</v>
      </c>
      <c r="Q56" s="114">
        <v>0</v>
      </c>
      <c r="R56" s="114">
        <v>0</v>
      </c>
      <c r="S56" s="114">
        <v>0</v>
      </c>
      <c r="T56" s="114">
        <v>0</v>
      </c>
      <c r="U56" s="114">
        <v>0</v>
      </c>
      <c r="V56" s="114">
        <v>0</v>
      </c>
      <c r="W56" s="114">
        <v>0</v>
      </c>
    </row>
    <row r="57" spans="1:23" hidden="1">
      <c r="A57" s="114" t="str">
        <v>1413.TW</v>
      </c>
      <c r="B57" s="114">
        <v>-0.86</v>
      </c>
      <c r="C57" s="114">
        <v>0.40400000000000003</v>
      </c>
      <c r="D57" s="114">
        <v>0</v>
      </c>
      <c r="E57" s="114">
        <v>-0.11432</v>
      </c>
      <c r="F57" s="114">
        <v>-3.3989999999999999E-2</v>
      </c>
      <c r="G57" s="114">
        <v>-3.9510000000000003E-2</v>
      </c>
      <c r="H57" s="114">
        <v>-4.3700000000000003E-2</v>
      </c>
      <c r="I57" s="114">
        <v>0</v>
      </c>
      <c r="J57" s="114">
        <v>1.1990349</v>
      </c>
      <c r="K57" s="114">
        <v>15.103999999999999</v>
      </c>
      <c r="L57" s="114">
        <v>0</v>
      </c>
      <c r="M57" s="114">
        <v>0</v>
      </c>
      <c r="N57" s="114">
        <v>0</v>
      </c>
      <c r="O57" s="114">
        <v>0</v>
      </c>
      <c r="P57" s="114">
        <v>0</v>
      </c>
      <c r="Q57" s="114">
        <v>0</v>
      </c>
      <c r="R57" s="114">
        <v>0</v>
      </c>
      <c r="S57" s="114">
        <v>0</v>
      </c>
      <c r="T57" s="114">
        <v>0</v>
      </c>
      <c r="U57" s="114">
        <v>0</v>
      </c>
      <c r="V57" s="114">
        <v>0</v>
      </c>
      <c r="W57" s="114">
        <v>0</v>
      </c>
    </row>
    <row r="58" spans="1:23">
      <c r="A58" s="114" t="str">
        <v>1414.TW</v>
      </c>
      <c r="B58" s="114">
        <v>0.27</v>
      </c>
      <c r="C58" s="114">
        <v>0.59</v>
      </c>
      <c r="D58" s="114">
        <v>0</v>
      </c>
      <c r="E58" s="114">
        <v>1.0529999999999999E-2</v>
      </c>
      <c r="F58" s="114">
        <v>-5.2100000000000002E-3</v>
      </c>
      <c r="G58" s="114">
        <v>7.1809999999999999E-2</v>
      </c>
      <c r="H58" s="114">
        <v>-9.1E-4</v>
      </c>
      <c r="I58" s="114">
        <v>73.703699999999998</v>
      </c>
      <c r="J58" s="114">
        <v>1.3972757</v>
      </c>
      <c r="K58" s="114">
        <v>2.5760000000000001</v>
      </c>
      <c r="L58" s="114">
        <v>0</v>
      </c>
      <c r="M58" s="114">
        <v>0</v>
      </c>
      <c r="N58" s="114">
        <v>0</v>
      </c>
      <c r="O58" s="114">
        <v>0</v>
      </c>
      <c r="P58" s="114">
        <v>0</v>
      </c>
      <c r="Q58" s="114">
        <v>0</v>
      </c>
      <c r="R58" s="114">
        <v>0</v>
      </c>
      <c r="S58" s="114">
        <v>0</v>
      </c>
      <c r="T58" s="114">
        <v>0</v>
      </c>
      <c r="U58" s="114">
        <v>0</v>
      </c>
      <c r="V58" s="114">
        <v>0</v>
      </c>
      <c r="W58" s="114">
        <v>0</v>
      </c>
    </row>
    <row r="59" spans="1:23" hidden="1">
      <c r="A59" s="114" t="str">
        <v>1416.TW</v>
      </c>
      <c r="B59" s="114">
        <v>0.67</v>
      </c>
      <c r="C59" s="114">
        <v>0</v>
      </c>
      <c r="D59" s="114">
        <v>0</v>
      </c>
      <c r="E59" s="114">
        <v>3.8780000000000002E-2</v>
      </c>
      <c r="F59" s="114">
        <v>-5.4000003999999996E-4</v>
      </c>
      <c r="G59" s="114">
        <v>0.38396000000000002</v>
      </c>
      <c r="H59" s="114">
        <v>4.5710000000000001E-2</v>
      </c>
      <c r="I59" s="114">
        <v>19.626864999999999</v>
      </c>
      <c r="J59" s="114">
        <v>0.65704006000000004</v>
      </c>
      <c r="K59" s="114">
        <v>1.5609999999999999</v>
      </c>
      <c r="L59" s="114">
        <v>0</v>
      </c>
      <c r="M59" s="114">
        <v>0</v>
      </c>
      <c r="N59" s="114">
        <v>0</v>
      </c>
      <c r="O59" s="114">
        <v>0</v>
      </c>
      <c r="P59" s="114">
        <v>0</v>
      </c>
      <c r="Q59" s="114">
        <v>0</v>
      </c>
      <c r="R59" s="114">
        <v>0</v>
      </c>
      <c r="S59" s="114">
        <v>0</v>
      </c>
      <c r="T59" s="114">
        <v>0</v>
      </c>
      <c r="U59" s="114">
        <v>0</v>
      </c>
      <c r="V59" s="114">
        <v>0</v>
      </c>
      <c r="W59" s="114">
        <v>0</v>
      </c>
    </row>
    <row r="60" spans="1:23">
      <c r="A60" s="114" t="str">
        <v>1417.TW</v>
      </c>
      <c r="B60" s="114">
        <v>-0.44</v>
      </c>
      <c r="C60" s="114">
        <v>0</v>
      </c>
      <c r="D60" s="114">
        <v>0</v>
      </c>
      <c r="E60" s="114">
        <v>-3.1059999000000001E-2</v>
      </c>
      <c r="F60" s="114">
        <v>-1.652E-2</v>
      </c>
      <c r="G60" s="114">
        <v>0.33612999999999998</v>
      </c>
      <c r="H60" s="114">
        <v>-8.5290000000000005E-2</v>
      </c>
      <c r="I60" s="114">
        <v>0</v>
      </c>
      <c r="J60" s="114">
        <v>0.86058520000000005</v>
      </c>
      <c r="K60" s="114">
        <v>6.8049999999999997</v>
      </c>
      <c r="L60" s="114">
        <v>0</v>
      </c>
      <c r="M60" s="114">
        <v>0</v>
      </c>
      <c r="N60" s="114">
        <v>0</v>
      </c>
      <c r="O60" s="114">
        <v>0</v>
      </c>
      <c r="P60" s="114">
        <v>0</v>
      </c>
      <c r="Q60" s="114">
        <v>0</v>
      </c>
      <c r="R60" s="114">
        <v>0</v>
      </c>
      <c r="S60" s="114">
        <v>0</v>
      </c>
      <c r="T60" s="114">
        <v>0</v>
      </c>
      <c r="U60" s="114">
        <v>0</v>
      </c>
      <c r="V60" s="114">
        <v>0</v>
      </c>
      <c r="W60" s="114">
        <v>0</v>
      </c>
    </row>
    <row r="61" spans="1:23">
      <c r="A61" s="114" t="str">
        <v>1418.TW</v>
      </c>
      <c r="B61" s="114">
        <v>0.51</v>
      </c>
      <c r="C61" s="114">
        <v>0.13200000000000001</v>
      </c>
      <c r="D61" s="114">
        <v>0</v>
      </c>
      <c r="E61" s="114">
        <v>3.1969999999999998E-2</v>
      </c>
      <c r="F61" s="114">
        <v>-1.0999999999999999E-2</v>
      </c>
      <c r="G61" s="114">
        <v>0.19006999999999999</v>
      </c>
      <c r="H61" s="114">
        <v>-5.9011100000000001</v>
      </c>
      <c r="I61" s="114">
        <v>58.431373999999998</v>
      </c>
      <c r="J61" s="114">
        <v>1.2728515</v>
      </c>
      <c r="K61" s="114">
        <v>0.379</v>
      </c>
      <c r="L61" s="114">
        <v>0</v>
      </c>
      <c r="M61" s="114">
        <v>0</v>
      </c>
      <c r="N61" s="114">
        <v>0</v>
      </c>
      <c r="O61" s="114">
        <v>0</v>
      </c>
      <c r="P61" s="114">
        <v>0</v>
      </c>
      <c r="Q61" s="114">
        <v>0</v>
      </c>
      <c r="R61" s="114">
        <v>0</v>
      </c>
      <c r="S61" s="114">
        <v>0</v>
      </c>
      <c r="T61" s="114">
        <v>0</v>
      </c>
      <c r="U61" s="114">
        <v>0</v>
      </c>
      <c r="V61" s="114">
        <v>0</v>
      </c>
      <c r="W61" s="114">
        <v>0</v>
      </c>
    </row>
    <row r="62" spans="1:23">
      <c r="A62" s="114" t="str">
        <v>1419.TW</v>
      </c>
      <c r="B62" s="114">
        <v>2.17</v>
      </c>
      <c r="C62" s="114">
        <v>0.33</v>
      </c>
      <c r="D62" s="114">
        <v>0</v>
      </c>
      <c r="E62" s="114">
        <v>5.2150000000000002E-2</v>
      </c>
      <c r="F62" s="114">
        <v>1.2760000000000001E-2</v>
      </c>
      <c r="G62" s="114">
        <v>0.29360999999999998</v>
      </c>
      <c r="H62" s="114">
        <v>0.13250000000000001</v>
      </c>
      <c r="I62" s="114">
        <v>21.981565</v>
      </c>
      <c r="J62" s="114">
        <v>1.0856948</v>
      </c>
      <c r="K62" s="114">
        <v>11.305</v>
      </c>
      <c r="L62" s="114">
        <v>0</v>
      </c>
      <c r="M62" s="114">
        <v>0</v>
      </c>
      <c r="N62" s="114">
        <v>0</v>
      </c>
      <c r="O62" s="114">
        <v>0</v>
      </c>
      <c r="P62" s="114">
        <v>0</v>
      </c>
      <c r="Q62" s="114">
        <v>0</v>
      </c>
      <c r="R62" s="114">
        <v>0</v>
      </c>
      <c r="S62" s="114">
        <v>0</v>
      </c>
      <c r="T62" s="114">
        <v>0</v>
      </c>
      <c r="U62" s="114">
        <v>0</v>
      </c>
      <c r="V62" s="114">
        <v>0</v>
      </c>
      <c r="W62" s="114">
        <v>0</v>
      </c>
    </row>
    <row r="63" spans="1:23" hidden="1">
      <c r="A63" s="114" t="str">
        <v>1423.TW</v>
      </c>
      <c r="B63" s="114">
        <v>0.38</v>
      </c>
      <c r="C63" s="114">
        <v>0.26800000000000002</v>
      </c>
      <c r="D63" s="114">
        <v>0</v>
      </c>
      <c r="E63" s="114">
        <v>2.3879999999999998E-2</v>
      </c>
      <c r="F63" s="114">
        <v>-1.367E-2</v>
      </c>
      <c r="G63" s="114">
        <v>-0.31358999999999998</v>
      </c>
      <c r="H63" s="114">
        <v>-0.25928000000000001</v>
      </c>
      <c r="I63" s="114">
        <v>94.736850000000004</v>
      </c>
      <c r="J63" s="114">
        <v>1.2533510000000001</v>
      </c>
      <c r="K63" s="114">
        <v>1.004</v>
      </c>
      <c r="L63" s="114">
        <v>0</v>
      </c>
      <c r="M63" s="114">
        <v>0</v>
      </c>
      <c r="N63" s="114">
        <v>0</v>
      </c>
      <c r="O63" s="114">
        <v>0</v>
      </c>
      <c r="P63" s="114">
        <v>0</v>
      </c>
      <c r="Q63" s="114">
        <v>0</v>
      </c>
      <c r="R63" s="114">
        <v>0</v>
      </c>
      <c r="S63" s="114">
        <v>0</v>
      </c>
      <c r="T63" s="114">
        <v>0</v>
      </c>
      <c r="U63" s="114">
        <v>0</v>
      </c>
      <c r="V63" s="114">
        <v>0</v>
      </c>
      <c r="W63" s="114">
        <v>0</v>
      </c>
    </row>
    <row r="64" spans="1:23" hidden="1">
      <c r="A64" s="114" t="str">
        <v>1432.TW</v>
      </c>
      <c r="B64" s="114">
        <v>0.5</v>
      </c>
      <c r="C64" s="114">
        <v>0</v>
      </c>
      <c r="D64" s="114">
        <v>0</v>
      </c>
      <c r="E64" s="114">
        <v>5.2410002999999997E-2</v>
      </c>
      <c r="F64" s="114">
        <v>8.77E-3</v>
      </c>
      <c r="G64" s="114">
        <v>0.43219003</v>
      </c>
      <c r="H64" s="114">
        <v>3.2329999999999998E-2</v>
      </c>
      <c r="I64" s="114">
        <v>36.200000000000003</v>
      </c>
      <c r="J64" s="114">
        <v>2.0917602</v>
      </c>
      <c r="K64" s="114">
        <v>14.824</v>
      </c>
      <c r="L64" s="114">
        <v>0</v>
      </c>
      <c r="M64" s="114">
        <v>0</v>
      </c>
      <c r="N64" s="114">
        <v>0</v>
      </c>
      <c r="O64" s="114">
        <v>0</v>
      </c>
      <c r="P64" s="114">
        <v>0</v>
      </c>
      <c r="Q64" s="114">
        <v>0</v>
      </c>
      <c r="R64" s="114">
        <v>0</v>
      </c>
      <c r="S64" s="114">
        <v>0</v>
      </c>
      <c r="T64" s="114">
        <v>0</v>
      </c>
      <c r="U64" s="114">
        <v>0</v>
      </c>
      <c r="V64" s="114">
        <v>0</v>
      </c>
      <c r="W64" s="114">
        <v>0</v>
      </c>
    </row>
    <row r="65" spans="1:23">
      <c r="A65" s="114" t="str">
        <v>1434.TW</v>
      </c>
      <c r="B65" s="114">
        <v>0.32</v>
      </c>
      <c r="C65" s="114">
        <v>0</v>
      </c>
      <c r="D65" s="114">
        <v>20.945945999999999</v>
      </c>
      <c r="E65" s="114">
        <v>1.0279999999999999E-2</v>
      </c>
      <c r="F65" s="114">
        <v>2.0699999999999998E-3</v>
      </c>
      <c r="G65" s="114">
        <v>8.9039999999999994E-2</v>
      </c>
      <c r="H65" s="114">
        <v>2.5409998E-2</v>
      </c>
      <c r="I65" s="114">
        <v>72.65625</v>
      </c>
      <c r="J65" s="114">
        <v>0.71970283999999995</v>
      </c>
      <c r="K65" s="114">
        <v>16.940000000000001</v>
      </c>
      <c r="L65" s="114">
        <v>0</v>
      </c>
      <c r="M65" s="114">
        <v>0</v>
      </c>
      <c r="N65" s="114">
        <v>0</v>
      </c>
      <c r="O65" s="114">
        <v>0</v>
      </c>
      <c r="P65" s="114">
        <v>0</v>
      </c>
      <c r="Q65" s="114">
        <v>0</v>
      </c>
      <c r="R65" s="114">
        <v>0</v>
      </c>
      <c r="S65" s="114">
        <v>0</v>
      </c>
      <c r="T65" s="114">
        <v>0</v>
      </c>
      <c r="U65" s="114">
        <v>0</v>
      </c>
      <c r="V65" s="114">
        <v>0</v>
      </c>
      <c r="W65" s="114">
        <v>0</v>
      </c>
    </row>
    <row r="66" spans="1:23" hidden="1">
      <c r="A66" s="114" t="str">
        <v>1435.TW</v>
      </c>
      <c r="B66" s="114">
        <v>-0.31</v>
      </c>
      <c r="C66" s="114">
        <v>3.5999999999999997E-2</v>
      </c>
      <c r="D66" s="114">
        <v>0</v>
      </c>
      <c r="E66" s="114">
        <v>-0.34361000000000003</v>
      </c>
      <c r="F66" s="114">
        <v>-2.4149998999999998E-2</v>
      </c>
      <c r="G66" s="114">
        <v>0.90486999999999995</v>
      </c>
      <c r="H66" s="114">
        <v>-6.5799500000000002</v>
      </c>
      <c r="I66" s="114">
        <v>0</v>
      </c>
      <c r="J66" s="114">
        <v>6.6980190000000004</v>
      </c>
      <c r="K66" s="114">
        <v>6.7000000000000004E-2</v>
      </c>
      <c r="L66" s="114">
        <v>0</v>
      </c>
      <c r="M66" s="114">
        <v>0</v>
      </c>
      <c r="N66" s="114">
        <v>0</v>
      </c>
      <c r="O66" s="114">
        <v>0</v>
      </c>
      <c r="P66" s="114">
        <v>0</v>
      </c>
      <c r="Q66" s="114">
        <v>0</v>
      </c>
      <c r="R66" s="114">
        <v>0</v>
      </c>
      <c r="S66" s="114">
        <v>0</v>
      </c>
      <c r="T66" s="114">
        <v>0</v>
      </c>
      <c r="U66" s="114">
        <v>0</v>
      </c>
      <c r="V66" s="114">
        <v>0</v>
      </c>
      <c r="W66" s="114">
        <v>0</v>
      </c>
    </row>
    <row r="67" spans="1:23" hidden="1">
      <c r="A67" s="114" t="str">
        <v>1436.TW</v>
      </c>
      <c r="B67" s="114">
        <v>7.15</v>
      </c>
      <c r="C67" s="114">
        <v>0.24399999999999999</v>
      </c>
      <c r="D67" s="114">
        <v>47.212547000000001</v>
      </c>
      <c r="E67" s="114">
        <v>0.2606</v>
      </c>
      <c r="F67" s="114">
        <v>4.8639997999999997E-2</v>
      </c>
      <c r="G67" s="114">
        <v>0.83848</v>
      </c>
      <c r="H67" s="114">
        <v>0.80105999999999999</v>
      </c>
      <c r="I67" s="114">
        <v>18.951048</v>
      </c>
      <c r="J67" s="114">
        <v>3.4759633999999999</v>
      </c>
      <c r="K67" s="114">
        <v>16.689</v>
      </c>
      <c r="L67" s="114">
        <v>0</v>
      </c>
      <c r="M67" s="114">
        <v>0</v>
      </c>
      <c r="N67" s="114">
        <v>0</v>
      </c>
      <c r="O67" s="114">
        <v>0</v>
      </c>
      <c r="P67" s="114">
        <v>0</v>
      </c>
      <c r="Q67" s="114">
        <v>0</v>
      </c>
      <c r="R67" s="114">
        <v>0</v>
      </c>
      <c r="S67" s="114">
        <v>0</v>
      </c>
      <c r="T67" s="114">
        <v>0</v>
      </c>
      <c r="U67" s="114">
        <v>0</v>
      </c>
      <c r="V67" s="114">
        <v>0</v>
      </c>
      <c r="W67" s="114">
        <v>0</v>
      </c>
    </row>
    <row r="68" spans="1:23" hidden="1">
      <c r="A68" s="114" t="str">
        <v>1437.TW</v>
      </c>
      <c r="B68" s="114">
        <v>3</v>
      </c>
      <c r="C68" s="114">
        <v>0.254</v>
      </c>
      <c r="D68" s="114">
        <v>0</v>
      </c>
      <c r="E68" s="114">
        <v>7.7859999999999999E-2</v>
      </c>
      <c r="F68" s="114">
        <v>2.181E-2</v>
      </c>
      <c r="G68" s="114">
        <v>0.62282000000000004</v>
      </c>
      <c r="H68" s="114">
        <v>0.48057</v>
      </c>
      <c r="I68" s="114">
        <v>11.933332999999999</v>
      </c>
      <c r="J68" s="114">
        <v>0.95329386000000005</v>
      </c>
      <c r="K68" s="114">
        <v>4.2469999999999999</v>
      </c>
      <c r="L68" s="114">
        <v>0</v>
      </c>
      <c r="M68" s="114">
        <v>0</v>
      </c>
      <c r="N68" s="114">
        <v>0</v>
      </c>
      <c r="O68" s="114">
        <v>0</v>
      </c>
      <c r="P68" s="114">
        <v>0</v>
      </c>
      <c r="Q68" s="114">
        <v>0</v>
      </c>
      <c r="R68" s="114">
        <v>0</v>
      </c>
      <c r="S68" s="114">
        <v>0</v>
      </c>
      <c r="T68" s="114">
        <v>0</v>
      </c>
      <c r="U68" s="114">
        <v>0</v>
      </c>
      <c r="V68" s="114">
        <v>0</v>
      </c>
      <c r="W68" s="114">
        <v>0</v>
      </c>
    </row>
    <row r="69" spans="1:23" hidden="1">
      <c r="A69" s="114" t="str">
        <v>1438.TW</v>
      </c>
      <c r="B69" s="114">
        <v>-1.05</v>
      </c>
      <c r="C69" s="114">
        <v>0.22700000000000001</v>
      </c>
      <c r="D69" s="114">
        <v>0</v>
      </c>
      <c r="E69" s="114">
        <v>-3.3550000000000003E-2</v>
      </c>
      <c r="F69" s="114">
        <v>1.6199999999999999E-3</v>
      </c>
      <c r="G69" s="114">
        <v>0.19067000000000001</v>
      </c>
      <c r="H69" s="114">
        <v>-0.19205</v>
      </c>
      <c r="I69" s="114">
        <v>0</v>
      </c>
      <c r="J69" s="114">
        <v>2.611812</v>
      </c>
      <c r="K69" s="114">
        <v>3.4660000000000002</v>
      </c>
      <c r="L69" s="114">
        <v>0</v>
      </c>
      <c r="M69" s="114">
        <v>0</v>
      </c>
      <c r="N69" s="114">
        <v>0</v>
      </c>
      <c r="O69" s="114">
        <v>0</v>
      </c>
      <c r="P69" s="114">
        <v>0</v>
      </c>
      <c r="Q69" s="114">
        <v>0</v>
      </c>
      <c r="R69" s="114">
        <v>0</v>
      </c>
      <c r="S69" s="114">
        <v>0</v>
      </c>
      <c r="T69" s="114">
        <v>0</v>
      </c>
      <c r="U69" s="114">
        <v>0</v>
      </c>
      <c r="V69" s="114">
        <v>0</v>
      </c>
      <c r="W69" s="114">
        <v>0</v>
      </c>
    </row>
    <row r="70" spans="1:23" hidden="1">
      <c r="A70" s="114" t="str">
        <v>1439.TW</v>
      </c>
      <c r="B70" s="114">
        <v>2</v>
      </c>
      <c r="C70" s="114">
        <v>0</v>
      </c>
      <c r="D70" s="114">
        <v>0</v>
      </c>
      <c r="E70" s="114">
        <v>6.3939999999999997E-2</v>
      </c>
      <c r="F70" s="114">
        <v>-3.0599999999999998E-3</v>
      </c>
      <c r="G70" s="114">
        <v>0.29094999999999999</v>
      </c>
      <c r="H70" s="114">
        <v>-0.20899001</v>
      </c>
      <c r="I70" s="114">
        <v>13.675000000000001</v>
      </c>
      <c r="J70" s="114">
        <v>0.95874082999999999</v>
      </c>
      <c r="K70" s="114">
        <v>1.544</v>
      </c>
      <c r="L70" s="114">
        <v>0</v>
      </c>
      <c r="M70" s="114">
        <v>0</v>
      </c>
      <c r="N70" s="114">
        <v>0</v>
      </c>
      <c r="O70" s="114">
        <v>0</v>
      </c>
      <c r="P70" s="114">
        <v>0</v>
      </c>
      <c r="Q70" s="114">
        <v>0</v>
      </c>
      <c r="R70" s="114">
        <v>0</v>
      </c>
      <c r="S70" s="114">
        <v>0</v>
      </c>
      <c r="T70" s="114">
        <v>0</v>
      </c>
      <c r="U70" s="114">
        <v>0</v>
      </c>
      <c r="V70" s="114">
        <v>0</v>
      </c>
      <c r="W70" s="114">
        <v>0</v>
      </c>
    </row>
    <row r="71" spans="1:23" hidden="1">
      <c r="A71" s="114" t="str">
        <v>1440.TW</v>
      </c>
      <c r="B71" s="114">
        <v>1.5</v>
      </c>
      <c r="C71" s="114">
        <v>0</v>
      </c>
      <c r="D71" s="114">
        <v>82.380949999999999</v>
      </c>
      <c r="E71" s="114">
        <v>9.0950005E-2</v>
      </c>
      <c r="F71" s="114">
        <v>-1.076E-2</v>
      </c>
      <c r="G71" s="114">
        <v>5.1529999999999999E-2</v>
      </c>
      <c r="H71" s="114">
        <v>-3.9890002000000001E-2</v>
      </c>
      <c r="I71" s="114">
        <v>11.533333000000001</v>
      </c>
      <c r="J71" s="114">
        <v>1.0502670999999999</v>
      </c>
      <c r="K71" s="114">
        <v>10.792999999999999</v>
      </c>
      <c r="L71" s="114">
        <v>0</v>
      </c>
      <c r="M71" s="114">
        <v>0</v>
      </c>
      <c r="N71" s="114">
        <v>0</v>
      </c>
      <c r="O71" s="114">
        <v>0</v>
      </c>
      <c r="P71" s="114">
        <v>0</v>
      </c>
      <c r="Q71" s="114">
        <v>0</v>
      </c>
      <c r="R71" s="114">
        <v>0</v>
      </c>
      <c r="S71" s="114">
        <v>0</v>
      </c>
      <c r="T71" s="114">
        <v>0</v>
      </c>
      <c r="U71" s="114">
        <v>0</v>
      </c>
      <c r="V71" s="114">
        <v>0</v>
      </c>
      <c r="W71" s="114">
        <v>0</v>
      </c>
    </row>
    <row r="72" spans="1:23" hidden="1">
      <c r="A72" s="114" t="str">
        <v>1441.TW</v>
      </c>
      <c r="B72" s="114">
        <v>-4.5999999999999996</v>
      </c>
      <c r="C72" s="114">
        <v>0.70899999999999996</v>
      </c>
      <c r="D72" s="114">
        <v>0</v>
      </c>
      <c r="E72" s="114">
        <v>-0.64168999999999998</v>
      </c>
      <c r="F72" s="114">
        <v>-8.7679999999999994E-2</v>
      </c>
      <c r="G72" s="114">
        <v>-0.12953000000000001</v>
      </c>
      <c r="H72" s="114">
        <v>-0.12928999999999999</v>
      </c>
      <c r="I72" s="114">
        <v>0</v>
      </c>
      <c r="J72" s="114">
        <v>2.58819</v>
      </c>
      <c r="K72" s="114">
        <v>18.291</v>
      </c>
      <c r="L72" s="114">
        <v>0</v>
      </c>
      <c r="M72" s="114">
        <v>0</v>
      </c>
      <c r="N72" s="114">
        <v>0</v>
      </c>
      <c r="O72" s="114">
        <v>0</v>
      </c>
      <c r="P72" s="114">
        <v>0</v>
      </c>
      <c r="Q72" s="114">
        <v>0</v>
      </c>
      <c r="R72" s="114">
        <v>0</v>
      </c>
      <c r="S72" s="114">
        <v>0</v>
      </c>
      <c r="T72" s="114">
        <v>0</v>
      </c>
      <c r="U72" s="114">
        <v>0</v>
      </c>
      <c r="V72" s="114">
        <v>0</v>
      </c>
      <c r="W72" s="114">
        <v>0</v>
      </c>
    </row>
    <row r="73" spans="1:23" hidden="1">
      <c r="A73" s="114" t="str">
        <v>1442.TW</v>
      </c>
      <c r="B73" s="114">
        <v>5.73</v>
      </c>
      <c r="C73" s="114">
        <v>0.53</v>
      </c>
      <c r="D73" s="114">
        <v>0</v>
      </c>
      <c r="E73" s="114">
        <v>0.26037001999999998</v>
      </c>
      <c r="F73" s="114">
        <v>7.2580000000000006E-2</v>
      </c>
      <c r="G73" s="114">
        <v>0.44895000000000002</v>
      </c>
      <c r="H73" s="114">
        <v>0.38945999999999997</v>
      </c>
      <c r="I73" s="114">
        <v>10.209424</v>
      </c>
      <c r="J73" s="114">
        <v>2.9789183000000001</v>
      </c>
      <c r="K73" s="114">
        <v>14.295999999999999</v>
      </c>
      <c r="L73" s="114">
        <v>0</v>
      </c>
      <c r="M73" s="114">
        <v>0</v>
      </c>
      <c r="N73" s="114">
        <v>0</v>
      </c>
      <c r="O73" s="114">
        <v>0</v>
      </c>
      <c r="P73" s="114">
        <v>0</v>
      </c>
      <c r="Q73" s="114">
        <v>0</v>
      </c>
      <c r="R73" s="114">
        <v>0</v>
      </c>
      <c r="S73" s="114">
        <v>0</v>
      </c>
      <c r="T73" s="114">
        <v>0</v>
      </c>
      <c r="U73" s="114">
        <v>0</v>
      </c>
      <c r="V73" s="114">
        <v>0</v>
      </c>
      <c r="W73" s="114">
        <v>0</v>
      </c>
    </row>
    <row r="74" spans="1:23" hidden="1">
      <c r="A74" s="114" t="str">
        <v>1443.TW</v>
      </c>
      <c r="B74" s="114">
        <v>1.76</v>
      </c>
      <c r="C74" s="114">
        <v>0</v>
      </c>
      <c r="D74" s="114">
        <v>0</v>
      </c>
      <c r="E74" s="114">
        <v>0.13059000000000001</v>
      </c>
      <c r="F74" s="114">
        <v>2.5749999999999999E-2</v>
      </c>
      <c r="G74" s="114">
        <v>0.45909</v>
      </c>
      <c r="H74" s="114">
        <v>0.36264000000000002</v>
      </c>
      <c r="I74" s="114">
        <v>17.897728000000001</v>
      </c>
      <c r="J74" s="114">
        <v>2.1298175000000001</v>
      </c>
      <c r="K74" s="114">
        <v>6.1360000000000001</v>
      </c>
      <c r="L74" s="114">
        <v>0</v>
      </c>
      <c r="M74" s="114">
        <v>0</v>
      </c>
      <c r="N74" s="114">
        <v>0</v>
      </c>
      <c r="O74" s="114">
        <v>0</v>
      </c>
      <c r="P74" s="114">
        <v>0</v>
      </c>
      <c r="Q74" s="114">
        <v>0</v>
      </c>
      <c r="R74" s="114">
        <v>0</v>
      </c>
      <c r="S74" s="114">
        <v>0</v>
      </c>
      <c r="T74" s="114">
        <v>0</v>
      </c>
      <c r="U74" s="114">
        <v>0</v>
      </c>
      <c r="V74" s="114">
        <v>0</v>
      </c>
      <c r="W74" s="114">
        <v>0</v>
      </c>
    </row>
    <row r="75" spans="1:23" hidden="1">
      <c r="A75" s="114" t="str">
        <v>1444.TW</v>
      </c>
      <c r="B75" s="114">
        <v>7.0000000000000007E-2</v>
      </c>
      <c r="C75" s="114">
        <v>0.47199999999999998</v>
      </c>
      <c r="D75" s="114">
        <v>35.25</v>
      </c>
      <c r="E75" s="114">
        <v>-2.6180001000000001E-2</v>
      </c>
      <c r="F75" s="114">
        <v>-1.9359999999999999E-2</v>
      </c>
      <c r="G75" s="114">
        <v>-7.4900000000000001E-3</v>
      </c>
      <c r="H75" s="114">
        <v>-8.838E-2</v>
      </c>
      <c r="I75" s="114">
        <v>141</v>
      </c>
      <c r="J75" s="114">
        <v>0.91329693999999995</v>
      </c>
      <c r="K75" s="114">
        <v>8.2349999999999994</v>
      </c>
      <c r="L75" s="114">
        <v>0</v>
      </c>
      <c r="M75" s="114">
        <v>0</v>
      </c>
      <c r="N75" s="114">
        <v>0</v>
      </c>
      <c r="O75" s="114">
        <v>0</v>
      </c>
      <c r="P75" s="114">
        <v>0</v>
      </c>
      <c r="Q75" s="114">
        <v>0</v>
      </c>
      <c r="R75" s="114">
        <v>0</v>
      </c>
      <c r="S75" s="114">
        <v>0</v>
      </c>
      <c r="T75" s="114">
        <v>0</v>
      </c>
      <c r="U75" s="114">
        <v>0</v>
      </c>
      <c r="V75" s="114">
        <v>0</v>
      </c>
      <c r="W75" s="114">
        <v>0</v>
      </c>
    </row>
    <row r="76" spans="1:23" hidden="1">
      <c r="A76" s="114" t="str">
        <v>1445.TW</v>
      </c>
      <c r="B76" s="114">
        <v>7.53</v>
      </c>
      <c r="C76" s="114">
        <v>0</v>
      </c>
      <c r="D76" s="114">
        <v>0</v>
      </c>
      <c r="E76" s="114">
        <v>0.45938000000000001</v>
      </c>
      <c r="F76" s="114">
        <v>-2.921E-2</v>
      </c>
      <c r="G76" s="114">
        <v>0.11409</v>
      </c>
      <c r="H76" s="114">
        <v>-8.3129994999999998E-2</v>
      </c>
      <c r="I76" s="114">
        <v>3.0544487999999999</v>
      </c>
      <c r="J76" s="114">
        <v>1.1156383999999999</v>
      </c>
      <c r="K76" s="114">
        <v>10.574</v>
      </c>
      <c r="L76" s="114">
        <v>0</v>
      </c>
      <c r="M76" s="114">
        <v>0</v>
      </c>
      <c r="N76" s="114">
        <v>0</v>
      </c>
      <c r="O76" s="114">
        <v>0</v>
      </c>
      <c r="P76" s="114">
        <v>0</v>
      </c>
      <c r="Q76" s="114">
        <v>0</v>
      </c>
      <c r="R76" s="114">
        <v>0</v>
      </c>
      <c r="S76" s="114">
        <v>0</v>
      </c>
      <c r="T76" s="114">
        <v>0</v>
      </c>
      <c r="U76" s="114">
        <v>0</v>
      </c>
      <c r="V76" s="114">
        <v>0</v>
      </c>
      <c r="W76" s="114">
        <v>0</v>
      </c>
    </row>
    <row r="77" spans="1:23" hidden="1">
      <c r="A77" s="114" t="str">
        <v>1446.TW</v>
      </c>
      <c r="B77" s="114">
        <v>3.02</v>
      </c>
      <c r="C77" s="114">
        <v>0.55100000000000005</v>
      </c>
      <c r="D77" s="114">
        <v>0</v>
      </c>
      <c r="E77" s="114">
        <v>7.424E-2</v>
      </c>
      <c r="F77" s="114">
        <v>1.9539999999999998E-2</v>
      </c>
      <c r="G77" s="114">
        <v>0.42031000000000002</v>
      </c>
      <c r="H77" s="114">
        <v>0.37805</v>
      </c>
      <c r="I77" s="114">
        <v>16.986754999999999</v>
      </c>
      <c r="J77" s="114">
        <v>4.6437945000000003</v>
      </c>
      <c r="K77" s="114">
        <v>4.1630000000000003</v>
      </c>
      <c r="L77" s="114">
        <v>0</v>
      </c>
      <c r="M77" s="114">
        <v>0</v>
      </c>
      <c r="N77" s="114">
        <v>0</v>
      </c>
      <c r="O77" s="114">
        <v>0</v>
      </c>
      <c r="P77" s="114">
        <v>0</v>
      </c>
      <c r="Q77" s="114">
        <v>0</v>
      </c>
      <c r="R77" s="114">
        <v>0</v>
      </c>
      <c r="S77" s="114">
        <v>0</v>
      </c>
      <c r="T77" s="114">
        <v>0</v>
      </c>
      <c r="U77" s="114">
        <v>0</v>
      </c>
      <c r="V77" s="114">
        <v>0</v>
      </c>
      <c r="W77" s="114">
        <v>0</v>
      </c>
    </row>
    <row r="78" spans="1:23">
      <c r="A78" s="114" t="str">
        <v>1447.TW</v>
      </c>
      <c r="B78" s="114">
        <v>-0.19</v>
      </c>
      <c r="C78" s="114">
        <v>0.67900000000000005</v>
      </c>
      <c r="D78" s="114">
        <v>26.083334000000001</v>
      </c>
      <c r="E78" s="114">
        <v>-4.2689999999999999E-2</v>
      </c>
      <c r="F78" s="114">
        <v>-1.932E-2</v>
      </c>
      <c r="G78" s="114">
        <v>7.7999999999999996E-3</v>
      </c>
      <c r="H78" s="114">
        <v>-1.5820000000000001E-2</v>
      </c>
      <c r="I78" s="114">
        <v>0</v>
      </c>
      <c r="J78" s="114">
        <v>0.87625986</v>
      </c>
      <c r="K78" s="114">
        <v>33.930999999999997</v>
      </c>
      <c r="L78" s="114">
        <v>0</v>
      </c>
      <c r="M78" s="114">
        <v>0</v>
      </c>
      <c r="N78" s="114">
        <v>0</v>
      </c>
      <c r="O78" s="114">
        <v>0</v>
      </c>
      <c r="P78" s="114">
        <v>0</v>
      </c>
      <c r="Q78" s="114">
        <v>0</v>
      </c>
      <c r="R78" s="114">
        <v>0</v>
      </c>
      <c r="S78" s="114">
        <v>0</v>
      </c>
      <c r="T78" s="114">
        <v>0</v>
      </c>
      <c r="U78" s="114">
        <v>0</v>
      </c>
      <c r="V78" s="114">
        <v>0</v>
      </c>
      <c r="W78" s="114">
        <v>0</v>
      </c>
    </row>
    <row r="79" spans="1:23" hidden="1">
      <c r="A79" s="114" t="str">
        <v>1449.TW</v>
      </c>
      <c r="B79" s="114">
        <v>0.91</v>
      </c>
      <c r="C79" s="114">
        <v>0.92900000000000005</v>
      </c>
      <c r="D79" s="114">
        <v>0</v>
      </c>
      <c r="E79" s="114">
        <v>4.5830000000000003E-2</v>
      </c>
      <c r="F79" s="114">
        <v>-1.4E-3</v>
      </c>
      <c r="G79" s="114">
        <v>0.15053000999999999</v>
      </c>
      <c r="H79" s="114">
        <v>-1.925E-2</v>
      </c>
      <c r="I79" s="114">
        <v>19.670328000000001</v>
      </c>
      <c r="J79" s="114">
        <v>0.92477779999999998</v>
      </c>
      <c r="K79" s="114">
        <v>31.626999999999999</v>
      </c>
      <c r="L79" s="114">
        <v>0</v>
      </c>
      <c r="M79" s="114">
        <v>0</v>
      </c>
      <c r="N79" s="114">
        <v>0</v>
      </c>
      <c r="O79" s="114">
        <v>0</v>
      </c>
      <c r="P79" s="114">
        <v>0</v>
      </c>
      <c r="Q79" s="114">
        <v>0</v>
      </c>
      <c r="R79" s="114">
        <v>0</v>
      </c>
      <c r="S79" s="114">
        <v>0</v>
      </c>
      <c r="T79" s="114">
        <v>0</v>
      </c>
      <c r="U79" s="114">
        <v>0</v>
      </c>
      <c r="V79" s="114">
        <v>0</v>
      </c>
      <c r="W79" s="114">
        <v>0</v>
      </c>
    </row>
    <row r="80" spans="1:23">
      <c r="A80" s="114" t="str">
        <v>1451.TW</v>
      </c>
      <c r="B80" s="114">
        <v>-0.61</v>
      </c>
      <c r="C80" s="114">
        <v>0</v>
      </c>
      <c r="D80" s="114">
        <v>0</v>
      </c>
      <c r="E80" s="114">
        <v>-1.67E-2</v>
      </c>
      <c r="F80" s="114">
        <v>-1.609E-2</v>
      </c>
      <c r="G80" s="114">
        <v>3.7219996999999998E-2</v>
      </c>
      <c r="H80" s="114">
        <v>-8.1799999999999998E-3</v>
      </c>
      <c r="I80" s="114">
        <v>0</v>
      </c>
      <c r="J80" s="114">
        <v>0.55697315999999997</v>
      </c>
      <c r="K80" s="114">
        <v>33.246000000000002</v>
      </c>
      <c r="L80" s="114">
        <v>0</v>
      </c>
      <c r="M80" s="114">
        <v>0</v>
      </c>
      <c r="N80" s="114">
        <v>0</v>
      </c>
      <c r="O80" s="114">
        <v>0</v>
      </c>
      <c r="P80" s="114">
        <v>0</v>
      </c>
      <c r="Q80" s="114">
        <v>0</v>
      </c>
      <c r="R80" s="114">
        <v>0</v>
      </c>
      <c r="S80" s="114">
        <v>0</v>
      </c>
      <c r="T80" s="114">
        <v>0</v>
      </c>
      <c r="U80" s="114">
        <v>0</v>
      </c>
      <c r="V80" s="114">
        <v>0</v>
      </c>
      <c r="W80" s="114">
        <v>0</v>
      </c>
    </row>
    <row r="81" spans="1:23" hidden="1">
      <c r="A81" s="114" t="str">
        <v>1452.TW</v>
      </c>
      <c r="B81" s="114">
        <v>0.13</v>
      </c>
      <c r="C81" s="114">
        <v>0</v>
      </c>
      <c r="D81" s="114">
        <v>8.6111109999999993</v>
      </c>
      <c r="E81" s="114">
        <v>2.2689999999999998E-2</v>
      </c>
      <c r="F81" s="114">
        <v>-1.086E-2</v>
      </c>
      <c r="G81" s="114">
        <v>4.1399999999999999E-2</v>
      </c>
      <c r="H81" s="114">
        <v>-1.7270000000000001E-2</v>
      </c>
      <c r="I81" s="114">
        <v>131.15384</v>
      </c>
      <c r="J81" s="114">
        <v>1.0061370999999999</v>
      </c>
      <c r="K81" s="114">
        <v>9.0660000000000007</v>
      </c>
      <c r="L81" s="114">
        <v>0</v>
      </c>
      <c r="M81" s="114">
        <v>0</v>
      </c>
      <c r="N81" s="114">
        <v>0</v>
      </c>
      <c r="O81" s="114">
        <v>0</v>
      </c>
      <c r="P81" s="114">
        <v>0</v>
      </c>
      <c r="Q81" s="114">
        <v>0</v>
      </c>
      <c r="R81" s="114">
        <v>0</v>
      </c>
      <c r="S81" s="114">
        <v>0</v>
      </c>
      <c r="T81" s="114">
        <v>0</v>
      </c>
      <c r="U81" s="114">
        <v>0</v>
      </c>
      <c r="V81" s="114">
        <v>0</v>
      </c>
      <c r="W81" s="114">
        <v>0</v>
      </c>
    </row>
    <row r="82" spans="1:23" hidden="1">
      <c r="A82" s="114" t="str">
        <v>1453.TW</v>
      </c>
      <c r="B82" s="114">
        <v>0.72</v>
      </c>
      <c r="C82" s="114">
        <v>0</v>
      </c>
      <c r="D82" s="114">
        <v>0</v>
      </c>
      <c r="E82" s="114">
        <v>5.4080000000000003E-2</v>
      </c>
      <c r="F82" s="114">
        <v>5.3399996999999996E-3</v>
      </c>
      <c r="G82" s="114">
        <v>0.31824000000000002</v>
      </c>
      <c r="H82" s="114">
        <v>-25.796509</v>
      </c>
      <c r="I82" s="114">
        <v>37.083331999999999</v>
      </c>
      <c r="J82" s="114">
        <v>2.0149422000000001</v>
      </c>
      <c r="K82" s="114">
        <v>1.899</v>
      </c>
      <c r="L82" s="114">
        <v>0</v>
      </c>
      <c r="M82" s="114">
        <v>0</v>
      </c>
      <c r="N82" s="114">
        <v>0</v>
      </c>
      <c r="O82" s="114">
        <v>0</v>
      </c>
      <c r="P82" s="114">
        <v>0</v>
      </c>
      <c r="Q82" s="114">
        <v>0</v>
      </c>
      <c r="R82" s="114">
        <v>0</v>
      </c>
      <c r="S82" s="114">
        <v>0</v>
      </c>
      <c r="T82" s="114">
        <v>0</v>
      </c>
      <c r="U82" s="114">
        <v>0</v>
      </c>
      <c r="V82" s="114">
        <v>0</v>
      </c>
      <c r="W82" s="114">
        <v>0</v>
      </c>
    </row>
    <row r="83" spans="1:23">
      <c r="A83" s="114" t="str">
        <v>1454.TW</v>
      </c>
      <c r="B83" s="114">
        <v>0.35</v>
      </c>
      <c r="C83" s="114">
        <v>0</v>
      </c>
      <c r="D83" s="114">
        <v>0</v>
      </c>
      <c r="E83" s="114">
        <v>2.649E-2</v>
      </c>
      <c r="F83" s="114">
        <v>-6.6699999999999997E-3</v>
      </c>
      <c r="G83" s="114">
        <v>9.3109995000000001E-2</v>
      </c>
      <c r="H83" s="114">
        <v>-9.8700000000000003E-3</v>
      </c>
      <c r="I83" s="114">
        <v>48.285713000000001</v>
      </c>
      <c r="J83" s="114">
        <v>1.2721114</v>
      </c>
      <c r="K83" s="114">
        <v>12.182</v>
      </c>
      <c r="L83" s="114">
        <v>0</v>
      </c>
      <c r="M83" s="114">
        <v>0</v>
      </c>
      <c r="N83" s="114">
        <v>0</v>
      </c>
      <c r="O83" s="114">
        <v>0</v>
      </c>
      <c r="P83" s="114">
        <v>0</v>
      </c>
      <c r="Q83" s="114">
        <v>0</v>
      </c>
      <c r="R83" s="114">
        <v>0</v>
      </c>
      <c r="S83" s="114">
        <v>0</v>
      </c>
      <c r="T83" s="114">
        <v>0</v>
      </c>
      <c r="U83" s="114">
        <v>0</v>
      </c>
      <c r="V83" s="114">
        <v>0</v>
      </c>
      <c r="W83" s="114">
        <v>0</v>
      </c>
    </row>
    <row r="84" spans="1:23">
      <c r="A84" s="114" t="str">
        <v>1455.TW</v>
      </c>
      <c r="B84" s="114">
        <v>-0.23</v>
      </c>
      <c r="C84" s="114">
        <v>0</v>
      </c>
      <c r="D84" s="114">
        <v>19.791665999999999</v>
      </c>
      <c r="E84" s="114">
        <v>-1.942E-2</v>
      </c>
      <c r="F84" s="114">
        <v>-2.7780002000000002E-2</v>
      </c>
      <c r="G84" s="114">
        <v>-1.085E-2</v>
      </c>
      <c r="H84" s="114">
        <v>-6.79E-3</v>
      </c>
      <c r="I84" s="114">
        <v>0</v>
      </c>
      <c r="J84" s="114">
        <v>1.1788551</v>
      </c>
      <c r="K84" s="114">
        <v>15.244</v>
      </c>
      <c r="L84" s="114">
        <v>0</v>
      </c>
      <c r="M84" s="114">
        <v>0</v>
      </c>
      <c r="N84" s="114">
        <v>0</v>
      </c>
      <c r="O84" s="114">
        <v>0</v>
      </c>
      <c r="P84" s="114">
        <v>0</v>
      </c>
      <c r="Q84" s="114">
        <v>0</v>
      </c>
      <c r="R84" s="114">
        <v>0</v>
      </c>
      <c r="S84" s="114">
        <v>0</v>
      </c>
      <c r="T84" s="114">
        <v>0</v>
      </c>
      <c r="U84" s="114">
        <v>0</v>
      </c>
      <c r="V84" s="114">
        <v>0</v>
      </c>
      <c r="W84" s="114">
        <v>0</v>
      </c>
    </row>
    <row r="85" spans="1:23">
      <c r="A85" s="114" t="str">
        <v>1456.TW</v>
      </c>
      <c r="B85" s="114">
        <v>0.22</v>
      </c>
      <c r="C85" s="114">
        <v>0.89400000000000002</v>
      </c>
      <c r="D85" s="114">
        <v>0</v>
      </c>
      <c r="E85" s="114">
        <v>3.32E-3</v>
      </c>
      <c r="F85" s="114">
        <v>2.0840000000000001E-2</v>
      </c>
      <c r="G85" s="114">
        <v>0.33395999999999998</v>
      </c>
      <c r="H85" s="114">
        <v>0.18583</v>
      </c>
      <c r="I85" s="114">
        <v>87.954543999999999</v>
      </c>
      <c r="J85" s="114">
        <v>1.1834138999999999</v>
      </c>
      <c r="K85" s="114">
        <v>17.978000000000002</v>
      </c>
      <c r="L85" s="114">
        <v>0</v>
      </c>
      <c r="M85" s="114">
        <v>0</v>
      </c>
      <c r="N85" s="114">
        <v>0</v>
      </c>
      <c r="O85" s="114">
        <v>0</v>
      </c>
      <c r="P85" s="114">
        <v>0</v>
      </c>
      <c r="Q85" s="114">
        <v>0</v>
      </c>
      <c r="R85" s="114">
        <v>0</v>
      </c>
      <c r="S85" s="114">
        <v>0</v>
      </c>
      <c r="T85" s="114">
        <v>0</v>
      </c>
      <c r="U85" s="114">
        <v>0</v>
      </c>
      <c r="V85" s="114">
        <v>0</v>
      </c>
      <c r="W85" s="114">
        <v>0</v>
      </c>
    </row>
    <row r="86" spans="1:23" hidden="1">
      <c r="A86" s="114" t="str">
        <v>1457.TW</v>
      </c>
      <c r="B86" s="114">
        <v>2.4700000000000002</v>
      </c>
      <c r="C86" s="114">
        <v>0.39900000000000002</v>
      </c>
      <c r="D86" s="114">
        <v>40.740738</v>
      </c>
      <c r="E86" s="114">
        <v>0.116009995</v>
      </c>
      <c r="F86" s="114">
        <v>-1.4999999E-4</v>
      </c>
      <c r="G86" s="114">
        <v>6.6439999999999999E-2</v>
      </c>
      <c r="H86" s="114">
        <v>-2.026E-2</v>
      </c>
      <c r="I86" s="114">
        <v>8.9068819999999995</v>
      </c>
      <c r="J86" s="114">
        <v>0.88932</v>
      </c>
      <c r="K86" s="114">
        <v>14.032</v>
      </c>
      <c r="L86" s="114">
        <v>0</v>
      </c>
      <c r="M86" s="114">
        <v>0</v>
      </c>
      <c r="N86" s="114">
        <v>0</v>
      </c>
      <c r="O86" s="114">
        <v>0</v>
      </c>
      <c r="P86" s="114">
        <v>0</v>
      </c>
      <c r="Q86" s="114">
        <v>0</v>
      </c>
      <c r="R86" s="114">
        <v>0</v>
      </c>
      <c r="S86" s="114">
        <v>0</v>
      </c>
      <c r="T86" s="114">
        <v>0</v>
      </c>
      <c r="U86" s="114">
        <v>0</v>
      </c>
      <c r="V86" s="114">
        <v>0</v>
      </c>
      <c r="W86" s="114">
        <v>0</v>
      </c>
    </row>
    <row r="87" spans="1:23" hidden="1">
      <c r="A87" s="114" t="str">
        <v>1459.TW</v>
      </c>
      <c r="B87" s="114">
        <v>0.11</v>
      </c>
      <c r="C87" s="114">
        <v>0.76700000000000002</v>
      </c>
      <c r="D87" s="114">
        <v>160</v>
      </c>
      <c r="E87" s="114">
        <v>8.3899999999999999E-3</v>
      </c>
      <c r="F87" s="114">
        <v>-3.3950000000000001E-2</v>
      </c>
      <c r="G87" s="114">
        <v>-0.13024999000000001</v>
      </c>
      <c r="H87" s="114">
        <v>-0.11793999400000001</v>
      </c>
      <c r="I87" s="114">
        <v>101.818184</v>
      </c>
      <c r="J87" s="114">
        <v>1.2734506999999999</v>
      </c>
      <c r="K87" s="114">
        <v>3.7919999999999998</v>
      </c>
      <c r="L87" s="114">
        <v>0</v>
      </c>
      <c r="M87" s="114">
        <v>0</v>
      </c>
      <c r="N87" s="114">
        <v>0</v>
      </c>
      <c r="O87" s="114">
        <v>0</v>
      </c>
      <c r="P87" s="114">
        <v>0</v>
      </c>
      <c r="Q87" s="114">
        <v>0</v>
      </c>
      <c r="R87" s="114">
        <v>0</v>
      </c>
      <c r="S87" s="114">
        <v>0</v>
      </c>
      <c r="T87" s="114">
        <v>0</v>
      </c>
      <c r="U87" s="114">
        <v>0</v>
      </c>
      <c r="V87" s="114">
        <v>0</v>
      </c>
      <c r="W87" s="114">
        <v>0</v>
      </c>
    </row>
    <row r="88" spans="1:23" hidden="1">
      <c r="A88" s="114" t="str">
        <v>1460.TW</v>
      </c>
      <c r="B88" s="114">
        <v>-1.8</v>
      </c>
      <c r="C88" s="114">
        <v>0.71299999999999997</v>
      </c>
      <c r="D88" s="114">
        <v>12.830769999999999</v>
      </c>
      <c r="E88" s="114">
        <v>-0.18757999</v>
      </c>
      <c r="F88" s="114">
        <v>-4.7780000000000003E-2</v>
      </c>
      <c r="G88" s="114">
        <v>3.8110003000000003E-2</v>
      </c>
      <c r="H88" s="114">
        <v>-0.24599001000000001</v>
      </c>
      <c r="I88" s="114">
        <v>0</v>
      </c>
      <c r="J88" s="114">
        <v>0.95862069999999999</v>
      </c>
      <c r="K88" s="114">
        <v>11.622</v>
      </c>
      <c r="L88" s="114">
        <v>0</v>
      </c>
      <c r="M88" s="114">
        <v>0</v>
      </c>
      <c r="N88" s="114">
        <v>0</v>
      </c>
      <c r="O88" s="114">
        <v>0</v>
      </c>
      <c r="P88" s="114">
        <v>0</v>
      </c>
      <c r="Q88" s="114">
        <v>0</v>
      </c>
      <c r="R88" s="114">
        <v>0</v>
      </c>
      <c r="S88" s="114">
        <v>0</v>
      </c>
      <c r="T88" s="114">
        <v>0</v>
      </c>
      <c r="U88" s="114">
        <v>0</v>
      </c>
      <c r="V88" s="114">
        <v>0</v>
      </c>
      <c r="W88" s="114">
        <v>0</v>
      </c>
    </row>
    <row r="89" spans="1:23" hidden="1">
      <c r="A89" s="114" t="str">
        <v>1463.TW</v>
      </c>
      <c r="B89" s="114">
        <v>0.53</v>
      </c>
      <c r="C89" s="114">
        <v>0.30499999999999999</v>
      </c>
      <c r="D89" s="114">
        <v>0</v>
      </c>
      <c r="E89" s="114">
        <v>4.5659999999999999E-2</v>
      </c>
      <c r="F89" s="114">
        <v>-1.191E-2</v>
      </c>
      <c r="G89" s="114">
        <v>4.5350000000000001E-2</v>
      </c>
      <c r="H89" s="114">
        <v>-0.15240000000000001</v>
      </c>
      <c r="I89" s="114">
        <v>38.113213000000002</v>
      </c>
      <c r="J89" s="114">
        <v>1.4608042000000001</v>
      </c>
      <c r="K89" s="114">
        <v>2.1139999999999999</v>
      </c>
      <c r="L89" s="114">
        <v>0</v>
      </c>
      <c r="M89" s="114">
        <v>0</v>
      </c>
      <c r="N89" s="114">
        <v>0</v>
      </c>
      <c r="O89" s="114">
        <v>0</v>
      </c>
      <c r="P89" s="114">
        <v>0</v>
      </c>
      <c r="Q89" s="114">
        <v>0</v>
      </c>
      <c r="R89" s="114">
        <v>0</v>
      </c>
      <c r="S89" s="114">
        <v>0</v>
      </c>
      <c r="T89" s="114">
        <v>0</v>
      </c>
      <c r="U89" s="114">
        <v>0</v>
      </c>
      <c r="V89" s="114">
        <v>0</v>
      </c>
      <c r="W89" s="114">
        <v>0</v>
      </c>
    </row>
    <row r="90" spans="1:23" hidden="1">
      <c r="A90" s="114" t="str">
        <v>1464.TW</v>
      </c>
      <c r="B90" s="114">
        <v>0.15</v>
      </c>
      <c r="C90" s="114">
        <v>0.49199999999999999</v>
      </c>
      <c r="D90" s="114">
        <v>13.396227</v>
      </c>
      <c r="E90" s="114">
        <v>2.0559999999999998E-2</v>
      </c>
      <c r="F90" s="114">
        <v>-3.1299998999999999E-3</v>
      </c>
      <c r="G90" s="114">
        <v>0.15762000000000001</v>
      </c>
      <c r="H90" s="114">
        <v>-1.337E-2</v>
      </c>
      <c r="I90" s="114">
        <v>94.666663999999997</v>
      </c>
      <c r="J90" s="114">
        <v>1.1565402</v>
      </c>
      <c r="K90" s="114">
        <v>24.114000000000001</v>
      </c>
      <c r="L90" s="114">
        <v>0</v>
      </c>
      <c r="M90" s="114">
        <v>0</v>
      </c>
      <c r="N90" s="114">
        <v>0</v>
      </c>
      <c r="O90" s="114">
        <v>0</v>
      </c>
      <c r="P90" s="114">
        <v>0</v>
      </c>
      <c r="Q90" s="114">
        <v>0</v>
      </c>
      <c r="R90" s="114">
        <v>0</v>
      </c>
      <c r="S90" s="114">
        <v>0</v>
      </c>
      <c r="T90" s="114">
        <v>0</v>
      </c>
      <c r="U90" s="114">
        <v>0</v>
      </c>
      <c r="V90" s="114">
        <v>0</v>
      </c>
      <c r="W90" s="114">
        <v>0</v>
      </c>
    </row>
    <row r="91" spans="1:23" hidden="1">
      <c r="A91" s="114" t="str">
        <v>1465.TW</v>
      </c>
      <c r="B91" s="114">
        <v>0.9</v>
      </c>
      <c r="C91" s="114">
        <v>0</v>
      </c>
      <c r="D91" s="114">
        <v>0</v>
      </c>
      <c r="E91" s="114">
        <v>5.7340004E-2</v>
      </c>
      <c r="F91" s="114">
        <v>-6.7299995999999997E-3</v>
      </c>
      <c r="G91" s="114">
        <v>0.10253</v>
      </c>
      <c r="H91" s="114">
        <v>-0.16206999999999999</v>
      </c>
      <c r="I91" s="114">
        <v>17.555554999999998</v>
      </c>
      <c r="J91" s="114">
        <v>1.0056647999999999</v>
      </c>
      <c r="K91" s="114">
        <v>5.6669999999999998</v>
      </c>
      <c r="L91" s="114">
        <v>0</v>
      </c>
      <c r="M91" s="114">
        <v>0</v>
      </c>
      <c r="N91" s="114">
        <v>0</v>
      </c>
      <c r="O91" s="114">
        <v>0</v>
      </c>
      <c r="P91" s="114">
        <v>0</v>
      </c>
      <c r="Q91" s="114">
        <v>0</v>
      </c>
      <c r="R91" s="114">
        <v>0</v>
      </c>
      <c r="S91" s="114">
        <v>0</v>
      </c>
      <c r="T91" s="114">
        <v>0</v>
      </c>
      <c r="U91" s="114">
        <v>0</v>
      </c>
      <c r="V91" s="114">
        <v>0</v>
      </c>
      <c r="W91" s="114">
        <v>0</v>
      </c>
    </row>
    <row r="92" spans="1:23" hidden="1">
      <c r="A92" s="114" t="str">
        <v>1466.TW</v>
      </c>
      <c r="B92" s="114">
        <v>-0.84</v>
      </c>
      <c r="C92" s="114">
        <v>0.50800000000000001</v>
      </c>
      <c r="D92" s="114">
        <v>0</v>
      </c>
      <c r="E92" s="114">
        <v>-9.9589996E-2</v>
      </c>
      <c r="F92" s="114">
        <v>-2.7890000000000002E-2</v>
      </c>
      <c r="G92" s="114">
        <v>3.2939999999999997E-2</v>
      </c>
      <c r="H92" s="114">
        <v>-1.32E-3</v>
      </c>
      <c r="I92" s="114">
        <v>0</v>
      </c>
      <c r="J92" s="114">
        <v>0.96635099999999996</v>
      </c>
      <c r="K92" s="114">
        <v>22.074000000000002</v>
      </c>
      <c r="L92" s="114">
        <v>0</v>
      </c>
      <c r="M92" s="114">
        <v>0</v>
      </c>
      <c r="N92" s="114">
        <v>0</v>
      </c>
      <c r="O92" s="114">
        <v>0</v>
      </c>
      <c r="P92" s="114">
        <v>0</v>
      </c>
      <c r="Q92" s="114">
        <v>0</v>
      </c>
      <c r="R92" s="114">
        <v>0</v>
      </c>
      <c r="S92" s="114">
        <v>0</v>
      </c>
      <c r="T92" s="114">
        <v>0</v>
      </c>
      <c r="U92" s="114">
        <v>0</v>
      </c>
      <c r="V92" s="114">
        <v>0</v>
      </c>
      <c r="W92" s="114">
        <v>0</v>
      </c>
    </row>
    <row r="93" spans="1:23" hidden="1">
      <c r="A93" s="114" t="str">
        <v>1467.TW</v>
      </c>
      <c r="B93" s="114">
        <v>-0.1</v>
      </c>
      <c r="C93" s="114">
        <v>0.78400000000000003</v>
      </c>
      <c r="D93" s="114">
        <v>0</v>
      </c>
      <c r="E93" s="114">
        <v>-5.3990003000000002E-2</v>
      </c>
      <c r="F93" s="114">
        <v>-1.3409999000000001E-2</v>
      </c>
      <c r="G93" s="114">
        <v>0.16896998999999999</v>
      </c>
      <c r="H93" s="114">
        <v>-2.3380000000000001E-2</v>
      </c>
      <c r="I93" s="114">
        <v>0</v>
      </c>
      <c r="J93" s="114">
        <v>0.96763290000000002</v>
      </c>
      <c r="K93" s="114">
        <v>19.498999999999999</v>
      </c>
      <c r="L93" s="114">
        <v>0</v>
      </c>
      <c r="M93" s="114">
        <v>0</v>
      </c>
      <c r="N93" s="114">
        <v>0</v>
      </c>
      <c r="O93" s="114">
        <v>0</v>
      </c>
      <c r="P93" s="114">
        <v>0</v>
      </c>
      <c r="Q93" s="114">
        <v>0</v>
      </c>
      <c r="R93" s="114">
        <v>0</v>
      </c>
      <c r="S93" s="114">
        <v>0</v>
      </c>
      <c r="T93" s="114">
        <v>0</v>
      </c>
      <c r="U93" s="114">
        <v>0</v>
      </c>
      <c r="V93" s="114">
        <v>0</v>
      </c>
      <c r="W93" s="114">
        <v>0</v>
      </c>
    </row>
    <row r="94" spans="1:23">
      <c r="A94" s="114" t="str">
        <v>1468.TW</v>
      </c>
      <c r="B94" s="114">
        <v>0.44</v>
      </c>
      <c r="C94" s="114">
        <v>0.59</v>
      </c>
      <c r="D94" s="114">
        <v>0</v>
      </c>
      <c r="E94" s="114">
        <v>4.4990000000000002E-2</v>
      </c>
      <c r="F94" s="114">
        <v>-1.358E-2</v>
      </c>
      <c r="G94" s="114">
        <v>7.2969999999999993E-2</v>
      </c>
      <c r="H94" s="114">
        <v>-0.19578000000000001</v>
      </c>
      <c r="I94" s="114">
        <v>32.045456000000001</v>
      </c>
      <c r="J94" s="114">
        <v>1.8850267999999999</v>
      </c>
      <c r="K94" s="114">
        <v>6.5640000000000001</v>
      </c>
      <c r="L94" s="114">
        <v>0</v>
      </c>
      <c r="M94" s="114">
        <v>0</v>
      </c>
      <c r="N94" s="114">
        <v>0</v>
      </c>
      <c r="O94" s="114">
        <v>0</v>
      </c>
      <c r="P94" s="114">
        <v>0</v>
      </c>
      <c r="Q94" s="114">
        <v>0</v>
      </c>
      <c r="R94" s="114">
        <v>0</v>
      </c>
      <c r="S94" s="114">
        <v>0</v>
      </c>
      <c r="T94" s="114">
        <v>0</v>
      </c>
      <c r="U94" s="114">
        <v>0</v>
      </c>
      <c r="V94" s="114">
        <v>0</v>
      </c>
      <c r="W94" s="114">
        <v>0</v>
      </c>
    </row>
    <row r="95" spans="1:23" hidden="1">
      <c r="A95" s="114" t="str">
        <v>1470.TW</v>
      </c>
      <c r="B95" s="114">
        <v>0.52</v>
      </c>
      <c r="C95" s="114">
        <v>0</v>
      </c>
      <c r="D95" s="114">
        <v>0</v>
      </c>
      <c r="E95" s="114">
        <v>4.6589999999999999E-2</v>
      </c>
      <c r="F95" s="114">
        <v>1.6619999E-2</v>
      </c>
      <c r="G95" s="114">
        <v>0.20465</v>
      </c>
      <c r="H95" s="114">
        <v>0.11305001000000001</v>
      </c>
      <c r="I95" s="114">
        <v>39.134616999999999</v>
      </c>
      <c r="J95" s="114">
        <v>1.8156673999999999</v>
      </c>
      <c r="K95" s="114">
        <v>7.1470000000000002</v>
      </c>
      <c r="L95" s="114">
        <v>0</v>
      </c>
      <c r="M95" s="114">
        <v>0</v>
      </c>
      <c r="N95" s="114">
        <v>0</v>
      </c>
      <c r="O95" s="114">
        <v>0</v>
      </c>
      <c r="P95" s="114">
        <v>0</v>
      </c>
      <c r="Q95" s="114">
        <v>0</v>
      </c>
      <c r="R95" s="114">
        <v>0</v>
      </c>
      <c r="S95" s="114">
        <v>0</v>
      </c>
      <c r="T95" s="114">
        <v>0</v>
      </c>
      <c r="U95" s="114">
        <v>0</v>
      </c>
      <c r="V95" s="114">
        <v>0</v>
      </c>
      <c r="W95" s="114">
        <v>0</v>
      </c>
    </row>
    <row r="96" spans="1:23">
      <c r="A96" s="114" t="str">
        <v>1471.TW</v>
      </c>
      <c r="B96" s="114">
        <v>-0.23</v>
      </c>
      <c r="C96" s="114">
        <v>1.4550000000000001</v>
      </c>
      <c r="D96" s="114">
        <v>0</v>
      </c>
      <c r="E96" s="114">
        <v>-2.7959999999999999E-2</v>
      </c>
      <c r="F96" s="114">
        <v>-3.1280000000000002E-2</v>
      </c>
      <c r="G96" s="114">
        <v>0.12200999999999999</v>
      </c>
      <c r="H96" s="114">
        <v>-0.19120999999999999</v>
      </c>
      <c r="I96" s="114">
        <v>0</v>
      </c>
      <c r="J96" s="114">
        <v>1.6152793999999999</v>
      </c>
      <c r="K96" s="114">
        <v>1.706</v>
      </c>
      <c r="L96" s="114">
        <v>0</v>
      </c>
      <c r="M96" s="114">
        <v>0</v>
      </c>
      <c r="N96" s="114">
        <v>0</v>
      </c>
      <c r="O96" s="114">
        <v>0</v>
      </c>
      <c r="P96" s="114">
        <v>0</v>
      </c>
      <c r="Q96" s="114">
        <v>0</v>
      </c>
      <c r="R96" s="114">
        <v>0</v>
      </c>
      <c r="S96" s="114">
        <v>0</v>
      </c>
      <c r="T96" s="114">
        <v>0</v>
      </c>
      <c r="U96" s="114">
        <v>0</v>
      </c>
      <c r="V96" s="114">
        <v>0</v>
      </c>
      <c r="W96" s="114">
        <v>0</v>
      </c>
    </row>
    <row r="97" spans="1:23" hidden="1">
      <c r="A97" s="114" t="str">
        <v>1472.TW</v>
      </c>
      <c r="B97" s="114">
        <v>5.03</v>
      </c>
      <c r="C97" s="114">
        <v>1.38</v>
      </c>
      <c r="D97" s="114">
        <v>0</v>
      </c>
      <c r="E97" s="114">
        <v>0.12906000000000001</v>
      </c>
      <c r="F97" s="114">
        <v>2.9790001E-2</v>
      </c>
      <c r="G97" s="114">
        <v>0.12981999999999999</v>
      </c>
      <c r="H97" s="114">
        <v>9.7430000000000003E-2</v>
      </c>
      <c r="I97" s="114">
        <v>14.532802999999999</v>
      </c>
      <c r="J97" s="114">
        <v>2.181829</v>
      </c>
      <c r="K97" s="114">
        <v>58.598999999999997</v>
      </c>
      <c r="L97" s="114">
        <v>0</v>
      </c>
      <c r="M97" s="114">
        <v>0</v>
      </c>
      <c r="N97" s="114">
        <v>0</v>
      </c>
      <c r="O97" s="114">
        <v>0</v>
      </c>
      <c r="P97" s="114">
        <v>0</v>
      </c>
      <c r="Q97" s="114">
        <v>0</v>
      </c>
      <c r="R97" s="114">
        <v>0</v>
      </c>
      <c r="S97" s="114">
        <v>0</v>
      </c>
      <c r="T97" s="114">
        <v>0</v>
      </c>
      <c r="U97" s="114">
        <v>0</v>
      </c>
      <c r="V97" s="114">
        <v>0</v>
      </c>
      <c r="W97" s="114">
        <v>0</v>
      </c>
    </row>
    <row r="98" spans="1:23" hidden="1">
      <c r="A98" s="114" t="str">
        <v>1473.TW</v>
      </c>
      <c r="B98" s="114">
        <v>3.04</v>
      </c>
      <c r="C98" s="114">
        <v>0.112</v>
      </c>
      <c r="D98" s="114">
        <v>27.007041999999998</v>
      </c>
      <c r="E98" s="114">
        <v>8.6080000000000004E-2</v>
      </c>
      <c r="F98" s="114">
        <v>3.3730000000000003E-2</v>
      </c>
      <c r="G98" s="114">
        <v>0.17868000000000001</v>
      </c>
      <c r="H98" s="114">
        <v>4.5029998000000002E-2</v>
      </c>
      <c r="I98" s="114">
        <v>12.615131</v>
      </c>
      <c r="J98" s="114">
        <v>1.515331</v>
      </c>
      <c r="K98" s="114">
        <v>44.53</v>
      </c>
      <c r="L98" s="114">
        <v>0</v>
      </c>
      <c r="M98" s="114">
        <v>0</v>
      </c>
      <c r="N98" s="114">
        <v>0</v>
      </c>
      <c r="O98" s="114">
        <v>0</v>
      </c>
      <c r="P98" s="114">
        <v>0</v>
      </c>
      <c r="Q98" s="114">
        <v>0</v>
      </c>
      <c r="R98" s="114">
        <v>0</v>
      </c>
      <c r="S98" s="114">
        <v>0</v>
      </c>
      <c r="T98" s="114">
        <v>0</v>
      </c>
      <c r="U98" s="114">
        <v>0</v>
      </c>
      <c r="V98" s="114">
        <v>0</v>
      </c>
      <c r="W98" s="114">
        <v>0</v>
      </c>
    </row>
    <row r="99" spans="1:23" hidden="1">
      <c r="A99" s="114" t="str">
        <v>1474.TW</v>
      </c>
      <c r="B99" s="114">
        <v>0.36</v>
      </c>
      <c r="C99" s="114">
        <v>0.76600000000000001</v>
      </c>
      <c r="D99" s="114">
        <v>0</v>
      </c>
      <c r="E99" s="114">
        <v>-2.0799999999999999E-2</v>
      </c>
      <c r="F99" s="114">
        <v>-1.4999999999999999E-2</v>
      </c>
      <c r="G99" s="114">
        <v>7.8479999999999994E-2</v>
      </c>
      <c r="H99" s="114">
        <v>-2.9100000000000001E-2</v>
      </c>
      <c r="I99" s="114">
        <v>39.166668000000001</v>
      </c>
      <c r="J99" s="114">
        <v>0.91392269999999998</v>
      </c>
      <c r="K99" s="114">
        <v>20.675999999999998</v>
      </c>
      <c r="L99" s="114">
        <v>0</v>
      </c>
      <c r="M99" s="114">
        <v>0</v>
      </c>
      <c r="N99" s="114">
        <v>0</v>
      </c>
      <c r="O99" s="114">
        <v>0</v>
      </c>
      <c r="P99" s="114">
        <v>0</v>
      </c>
      <c r="Q99" s="114">
        <v>0</v>
      </c>
      <c r="R99" s="114">
        <v>0</v>
      </c>
      <c r="S99" s="114">
        <v>0</v>
      </c>
      <c r="T99" s="114">
        <v>0</v>
      </c>
      <c r="U99" s="114">
        <v>0</v>
      </c>
      <c r="V99" s="114">
        <v>0</v>
      </c>
      <c r="W99" s="114">
        <v>0</v>
      </c>
    </row>
    <row r="100" spans="1:23" hidden="1">
      <c r="A100" s="114" t="str">
        <v>1475.TW</v>
      </c>
      <c r="B100" s="114">
        <v>4.95</v>
      </c>
      <c r="C100" s="114">
        <v>1.0229999999999999</v>
      </c>
      <c r="D100" s="114">
        <v>0</v>
      </c>
      <c r="E100" s="114">
        <v>0.24465998999999999</v>
      </c>
      <c r="F100" s="114">
        <v>0.11169</v>
      </c>
      <c r="G100" s="114">
        <v>0.23296</v>
      </c>
      <c r="H100" s="114">
        <v>0.24571999999999999</v>
      </c>
      <c r="I100" s="114">
        <v>11.494949999999999</v>
      </c>
      <c r="J100" s="114">
        <v>2.9759414</v>
      </c>
      <c r="K100" s="114">
        <v>36.573999999999998</v>
      </c>
      <c r="L100" s="114">
        <v>0</v>
      </c>
      <c r="M100" s="114">
        <v>0</v>
      </c>
      <c r="N100" s="114">
        <v>0</v>
      </c>
      <c r="O100" s="114">
        <v>0</v>
      </c>
      <c r="P100" s="114">
        <v>0</v>
      </c>
      <c r="Q100" s="114">
        <v>0</v>
      </c>
      <c r="R100" s="114">
        <v>0</v>
      </c>
      <c r="S100" s="114">
        <v>0</v>
      </c>
      <c r="T100" s="114">
        <v>0</v>
      </c>
      <c r="U100" s="114">
        <v>0</v>
      </c>
      <c r="V100" s="114">
        <v>0</v>
      </c>
      <c r="W100" s="114">
        <v>0</v>
      </c>
    </row>
    <row r="101" spans="1:23" hidden="1">
      <c r="A101" s="114" t="str">
        <v>1476.TW</v>
      </c>
      <c r="B101" s="114">
        <v>16.68</v>
      </c>
      <c r="C101" s="114">
        <v>1.0209999999999999</v>
      </c>
      <c r="D101" s="114">
        <v>18.234632000000001</v>
      </c>
      <c r="E101" s="114">
        <v>0.25741999999999998</v>
      </c>
      <c r="F101" s="114">
        <v>0.12731000000000001</v>
      </c>
      <c r="G101" s="114">
        <v>0.31583</v>
      </c>
      <c r="H101" s="114">
        <v>0.19344</v>
      </c>
      <c r="I101" s="114">
        <v>29.166665999999999</v>
      </c>
      <c r="J101" s="114">
        <v>5.6529674999999999</v>
      </c>
      <c r="K101" s="114">
        <v>116.36</v>
      </c>
      <c r="L101" s="114">
        <v>0</v>
      </c>
      <c r="M101" s="114">
        <v>0</v>
      </c>
      <c r="N101" s="114">
        <v>0</v>
      </c>
      <c r="O101" s="114">
        <v>0</v>
      </c>
      <c r="P101" s="114">
        <v>0</v>
      </c>
      <c r="Q101" s="114">
        <v>0</v>
      </c>
      <c r="R101" s="114">
        <v>0</v>
      </c>
      <c r="S101" s="114">
        <v>0</v>
      </c>
      <c r="T101" s="114">
        <v>0</v>
      </c>
      <c r="U101" s="114">
        <v>0</v>
      </c>
      <c r="V101" s="114">
        <v>0</v>
      </c>
      <c r="W101" s="114">
        <v>0</v>
      </c>
    </row>
    <row r="102" spans="1:23" hidden="1">
      <c r="A102" s="114" t="str">
        <v>1477.TW</v>
      </c>
      <c r="B102" s="114">
        <v>17.14</v>
      </c>
      <c r="C102" s="114">
        <v>0.84599999999999997</v>
      </c>
      <c r="D102" s="114">
        <v>18.480391999999998</v>
      </c>
      <c r="E102" s="114">
        <v>0.32208002000000002</v>
      </c>
      <c r="F102" s="114">
        <v>0.121879995</v>
      </c>
      <c r="G102" s="114">
        <v>0.2626</v>
      </c>
      <c r="H102" s="114">
        <v>0.15701999999999999</v>
      </c>
      <c r="I102" s="114">
        <v>21.995332999999999</v>
      </c>
      <c r="J102" s="114">
        <v>6.9242920000000003</v>
      </c>
      <c r="K102" s="114">
        <v>137.40600000000001</v>
      </c>
      <c r="L102" s="114">
        <v>0</v>
      </c>
      <c r="M102" s="114">
        <v>0</v>
      </c>
      <c r="N102" s="114">
        <v>0</v>
      </c>
      <c r="O102" s="114">
        <v>0</v>
      </c>
      <c r="P102" s="114">
        <v>0</v>
      </c>
      <c r="Q102" s="114">
        <v>0</v>
      </c>
      <c r="R102" s="114">
        <v>0</v>
      </c>
      <c r="S102" s="114">
        <v>0</v>
      </c>
      <c r="T102" s="114">
        <v>0</v>
      </c>
      <c r="U102" s="114">
        <v>0</v>
      </c>
      <c r="V102" s="114">
        <v>0</v>
      </c>
      <c r="W102" s="114">
        <v>0</v>
      </c>
    </row>
    <row r="103" spans="1:23" hidden="1">
      <c r="A103" s="114" t="str">
        <v>1503.TW</v>
      </c>
      <c r="B103" s="114">
        <v>5.23</v>
      </c>
      <c r="C103" s="114">
        <v>0.48499999999999999</v>
      </c>
      <c r="D103" s="114">
        <v>23.653279999999999</v>
      </c>
      <c r="E103" s="114">
        <v>7.9560000000000006E-2</v>
      </c>
      <c r="F103" s="114">
        <v>2.9870000000000001E-2</v>
      </c>
      <c r="G103" s="114">
        <v>0.17819001000000001</v>
      </c>
      <c r="H103" s="114">
        <v>5.466E-2</v>
      </c>
      <c r="I103" s="114">
        <v>46.175907000000002</v>
      </c>
      <c r="J103" s="114">
        <v>3.8801413</v>
      </c>
      <c r="K103" s="114">
        <v>61.054000000000002</v>
      </c>
      <c r="L103" s="114">
        <v>0</v>
      </c>
      <c r="M103" s="114">
        <v>0</v>
      </c>
      <c r="N103" s="114">
        <v>0</v>
      </c>
      <c r="O103" s="114">
        <v>0</v>
      </c>
      <c r="P103" s="114">
        <v>0</v>
      </c>
      <c r="Q103" s="114">
        <v>0</v>
      </c>
      <c r="R103" s="114">
        <v>0</v>
      </c>
      <c r="S103" s="114">
        <v>0</v>
      </c>
      <c r="T103" s="114">
        <v>0</v>
      </c>
      <c r="U103" s="114">
        <v>0</v>
      </c>
      <c r="V103" s="114">
        <v>0</v>
      </c>
      <c r="W103" s="114">
        <v>0</v>
      </c>
    </row>
    <row r="104" spans="1:23" hidden="1">
      <c r="A104" s="114" t="str">
        <v>1504.TW</v>
      </c>
      <c r="B104" s="114">
        <v>2.5299999999999998</v>
      </c>
      <c r="C104" s="114">
        <v>0.29499999999999998</v>
      </c>
      <c r="D104" s="114">
        <v>15.6268215</v>
      </c>
      <c r="E104" s="114">
        <v>6.8099999999999994E-2</v>
      </c>
      <c r="F104" s="114">
        <v>3.143E-2</v>
      </c>
      <c r="G104" s="114">
        <v>0.25541002000000002</v>
      </c>
      <c r="H104" s="114">
        <v>0.11902001</v>
      </c>
      <c r="I104" s="114">
        <v>21.185770000000002</v>
      </c>
      <c r="J104" s="114">
        <v>1.5192744</v>
      </c>
      <c r="K104" s="114">
        <v>27.565999999999999</v>
      </c>
      <c r="L104" s="114">
        <v>0</v>
      </c>
      <c r="M104" s="114">
        <v>0</v>
      </c>
      <c r="N104" s="114">
        <v>0</v>
      </c>
      <c r="O104" s="114">
        <v>0</v>
      </c>
      <c r="P104" s="114">
        <v>0</v>
      </c>
      <c r="Q104" s="114">
        <v>0</v>
      </c>
      <c r="R104" s="114">
        <v>0</v>
      </c>
      <c r="S104" s="114">
        <v>0</v>
      </c>
      <c r="T104" s="114">
        <v>0</v>
      </c>
      <c r="U104" s="114">
        <v>0</v>
      </c>
      <c r="V104" s="114">
        <v>0</v>
      </c>
      <c r="W104" s="114">
        <v>0</v>
      </c>
    </row>
    <row r="105" spans="1:23">
      <c r="A105" s="114" t="str">
        <v>1506.TW</v>
      </c>
      <c r="B105" s="114">
        <v>0.24</v>
      </c>
      <c r="C105" s="114">
        <v>0.50900000000000001</v>
      </c>
      <c r="D105" s="114">
        <v>0</v>
      </c>
      <c r="E105" s="114">
        <v>3.4110000000000001E-2</v>
      </c>
      <c r="F105" s="114">
        <v>1.2279999999999999E-2</v>
      </c>
      <c r="G105" s="114">
        <v>0.16194998999999999</v>
      </c>
      <c r="H105" s="114">
        <v>4.1490002999999998E-2</v>
      </c>
      <c r="I105" s="114">
        <v>70.208336000000003</v>
      </c>
      <c r="J105" s="114">
        <v>1.8579777</v>
      </c>
      <c r="K105" s="114">
        <v>3.8109999999999999</v>
      </c>
      <c r="L105" s="114">
        <v>0</v>
      </c>
      <c r="M105" s="114">
        <v>0</v>
      </c>
      <c r="N105" s="114">
        <v>0</v>
      </c>
      <c r="O105" s="114">
        <v>0</v>
      </c>
      <c r="P105" s="114">
        <v>0</v>
      </c>
      <c r="Q105" s="114">
        <v>0</v>
      </c>
      <c r="R105" s="114">
        <v>0</v>
      </c>
      <c r="S105" s="114">
        <v>0</v>
      </c>
      <c r="T105" s="114">
        <v>0</v>
      </c>
      <c r="U105" s="114">
        <v>0</v>
      </c>
      <c r="V105" s="114">
        <v>0</v>
      </c>
      <c r="W105" s="114">
        <v>0</v>
      </c>
    </row>
    <row r="106" spans="1:23">
      <c r="A106" s="114" t="str">
        <v>1512.TW</v>
      </c>
      <c r="B106" s="114">
        <v>0.04</v>
      </c>
      <c r="C106" s="114">
        <v>8.1000000000000003E-2</v>
      </c>
      <c r="D106" s="114">
        <v>0</v>
      </c>
      <c r="E106" s="114">
        <v>9.8099999999999993E-3</v>
      </c>
      <c r="F106" s="114">
        <v>-3.4630000000000001E-2</v>
      </c>
      <c r="G106" s="114">
        <v>0.20882999999999999</v>
      </c>
      <c r="H106" s="114">
        <v>-0.14884</v>
      </c>
      <c r="I106" s="114">
        <v>234</v>
      </c>
      <c r="J106" s="114">
        <v>2.4867162999999999</v>
      </c>
      <c r="K106" s="114">
        <v>11.670999999999999</v>
      </c>
      <c r="L106" s="114">
        <v>0</v>
      </c>
      <c r="M106" s="114">
        <v>0</v>
      </c>
      <c r="N106" s="114">
        <v>0</v>
      </c>
      <c r="O106" s="114">
        <v>0</v>
      </c>
      <c r="P106" s="114">
        <v>0</v>
      </c>
      <c r="Q106" s="114">
        <v>0</v>
      </c>
      <c r="R106" s="114">
        <v>0</v>
      </c>
      <c r="S106" s="114">
        <v>0</v>
      </c>
      <c r="T106" s="114">
        <v>0</v>
      </c>
      <c r="U106" s="114">
        <v>0</v>
      </c>
      <c r="V106" s="114">
        <v>0</v>
      </c>
      <c r="W106" s="114">
        <v>0</v>
      </c>
    </row>
    <row r="107" spans="1:23">
      <c r="A107" s="114" t="str">
        <v>1513.TW</v>
      </c>
      <c r="B107" s="114">
        <v>3.62</v>
      </c>
      <c r="C107" s="114">
        <v>0.80500000000000005</v>
      </c>
      <c r="D107" s="114">
        <v>16.934673</v>
      </c>
      <c r="E107" s="114">
        <v>0.10816000000000001</v>
      </c>
      <c r="F107" s="114">
        <v>6.3890000000000002E-2</v>
      </c>
      <c r="G107" s="114">
        <v>0.28986000000000001</v>
      </c>
      <c r="H107" s="114">
        <v>0.16726999000000001</v>
      </c>
      <c r="I107" s="114">
        <v>46.546962999999998</v>
      </c>
      <c r="J107" s="114">
        <v>5.2844509999999998</v>
      </c>
      <c r="K107" s="114">
        <v>45.331000000000003</v>
      </c>
      <c r="L107" s="114">
        <v>0</v>
      </c>
      <c r="M107" s="114">
        <v>0</v>
      </c>
      <c r="N107" s="114">
        <v>0</v>
      </c>
      <c r="O107" s="114">
        <v>0</v>
      </c>
      <c r="P107" s="114">
        <v>0</v>
      </c>
      <c r="Q107" s="114">
        <v>0</v>
      </c>
      <c r="R107" s="114">
        <v>0</v>
      </c>
      <c r="S107" s="114">
        <v>0</v>
      </c>
      <c r="T107" s="114">
        <v>0</v>
      </c>
      <c r="U107" s="114">
        <v>0</v>
      </c>
      <c r="V107" s="114">
        <v>0</v>
      </c>
      <c r="W107" s="114">
        <v>0</v>
      </c>
    </row>
    <row r="108" spans="1:23" hidden="1">
      <c r="A108" s="114" t="str">
        <v>1514.TW</v>
      </c>
      <c r="B108" s="114">
        <v>3.28</v>
      </c>
      <c r="C108" s="114">
        <v>0.78800000000000003</v>
      </c>
      <c r="D108" s="114">
        <v>27.680796000000001</v>
      </c>
      <c r="E108" s="114">
        <v>0.17732000000000001</v>
      </c>
      <c r="F108" s="114">
        <v>5.4959998000000003E-2</v>
      </c>
      <c r="G108" s="114">
        <v>0.17777000000000001</v>
      </c>
      <c r="H108" s="114">
        <v>0.1249</v>
      </c>
      <c r="I108" s="114">
        <v>33.841464999999999</v>
      </c>
      <c r="J108" s="114">
        <v>5.8439506999999997</v>
      </c>
      <c r="K108" s="114">
        <v>38.81</v>
      </c>
      <c r="L108" s="114">
        <v>0</v>
      </c>
      <c r="M108" s="114">
        <v>0</v>
      </c>
      <c r="N108" s="114">
        <v>0</v>
      </c>
      <c r="O108" s="114">
        <v>0</v>
      </c>
      <c r="P108" s="114">
        <v>0</v>
      </c>
      <c r="Q108" s="114">
        <v>0</v>
      </c>
      <c r="R108" s="114">
        <v>0</v>
      </c>
      <c r="S108" s="114">
        <v>0</v>
      </c>
      <c r="T108" s="114">
        <v>0</v>
      </c>
      <c r="U108" s="114">
        <v>0</v>
      </c>
      <c r="V108" s="114">
        <v>0</v>
      </c>
      <c r="W108" s="114">
        <v>0</v>
      </c>
    </row>
    <row r="109" spans="1:23" hidden="1">
      <c r="A109" s="114" t="str">
        <v>1515.TW</v>
      </c>
      <c r="B109" s="114">
        <v>3.44</v>
      </c>
      <c r="C109" s="114">
        <v>1.1339999999999999</v>
      </c>
      <c r="D109" s="114">
        <v>14.725807</v>
      </c>
      <c r="E109" s="114">
        <v>8.4849999999999995E-2</v>
      </c>
      <c r="F109" s="114">
        <v>3.5350001999999998E-2</v>
      </c>
      <c r="G109" s="114">
        <v>0.16639000000000001</v>
      </c>
      <c r="H109" s="114">
        <v>0.12607001000000001</v>
      </c>
      <c r="I109" s="114">
        <v>13.2703495</v>
      </c>
      <c r="J109" s="114">
        <v>2.1833746000000001</v>
      </c>
      <c r="K109" s="114">
        <v>36.966999999999999</v>
      </c>
      <c r="L109" s="114">
        <v>0</v>
      </c>
      <c r="M109" s="114">
        <v>0</v>
      </c>
      <c r="N109" s="114">
        <v>0</v>
      </c>
      <c r="O109" s="114">
        <v>0</v>
      </c>
      <c r="P109" s="114">
        <v>0</v>
      </c>
      <c r="Q109" s="114">
        <v>0</v>
      </c>
      <c r="R109" s="114">
        <v>0</v>
      </c>
      <c r="S109" s="114">
        <v>0</v>
      </c>
      <c r="T109" s="114">
        <v>0</v>
      </c>
      <c r="U109" s="114">
        <v>0</v>
      </c>
      <c r="V109" s="114">
        <v>0</v>
      </c>
      <c r="W109" s="114">
        <v>0</v>
      </c>
    </row>
    <row r="110" spans="1:23" hidden="1">
      <c r="A110" s="114" t="str">
        <v>1516.TW</v>
      </c>
      <c r="B110" s="114">
        <v>0.51</v>
      </c>
      <c r="C110" s="114">
        <v>0</v>
      </c>
      <c r="D110" s="114">
        <v>0</v>
      </c>
      <c r="E110" s="114">
        <v>4.4639999999999999E-2</v>
      </c>
      <c r="F110" s="114">
        <v>2.6339999999999999E-2</v>
      </c>
      <c r="G110" s="114">
        <v>4.9429998000000003E-2</v>
      </c>
      <c r="H110" s="114">
        <v>3.5060000000000001E-2</v>
      </c>
      <c r="I110" s="114">
        <v>55.392159999999997</v>
      </c>
      <c r="J110" s="114">
        <v>2.3535783000000001</v>
      </c>
      <c r="K110" s="114">
        <v>19.196000000000002</v>
      </c>
      <c r="L110" s="114">
        <v>0</v>
      </c>
      <c r="M110" s="114">
        <v>0</v>
      </c>
      <c r="N110" s="114">
        <v>0</v>
      </c>
      <c r="O110" s="114">
        <v>0</v>
      </c>
      <c r="P110" s="114">
        <v>0</v>
      </c>
      <c r="Q110" s="114">
        <v>0</v>
      </c>
      <c r="R110" s="114">
        <v>0</v>
      </c>
      <c r="S110" s="114">
        <v>0</v>
      </c>
      <c r="T110" s="114">
        <v>0</v>
      </c>
      <c r="U110" s="114">
        <v>0</v>
      </c>
      <c r="V110" s="114">
        <v>0</v>
      </c>
      <c r="W110" s="114">
        <v>0</v>
      </c>
    </row>
    <row r="111" spans="1:23">
      <c r="A111" s="114" t="str">
        <v>1517.TW</v>
      </c>
      <c r="B111" s="114">
        <v>-0.78</v>
      </c>
      <c r="C111" s="114">
        <v>0.69499999999999995</v>
      </c>
      <c r="D111" s="114">
        <v>2.5757574999999999</v>
      </c>
      <c r="E111" s="114">
        <v>-3.9669999999999997E-2</v>
      </c>
      <c r="F111" s="114">
        <v>-3.8800000000000001E-2</v>
      </c>
      <c r="G111" s="114">
        <v>2.6839999999999999E-2</v>
      </c>
      <c r="H111" s="114">
        <v>-0.26445999999999997</v>
      </c>
      <c r="I111" s="114">
        <v>0</v>
      </c>
      <c r="J111" s="114">
        <v>1.0275628999999999</v>
      </c>
      <c r="K111" s="114">
        <v>8.4749999999999996</v>
      </c>
      <c r="L111" s="114">
        <v>0</v>
      </c>
      <c r="M111" s="114">
        <v>0</v>
      </c>
      <c r="N111" s="114">
        <v>0</v>
      </c>
      <c r="O111" s="114">
        <v>0</v>
      </c>
      <c r="P111" s="114">
        <v>0</v>
      </c>
      <c r="Q111" s="114">
        <v>0</v>
      </c>
      <c r="R111" s="114">
        <v>0</v>
      </c>
      <c r="S111" s="114">
        <v>0</v>
      </c>
      <c r="T111" s="114">
        <v>0</v>
      </c>
      <c r="U111" s="114">
        <v>0</v>
      </c>
      <c r="V111" s="114">
        <v>0</v>
      </c>
      <c r="W111" s="114">
        <v>0</v>
      </c>
    </row>
    <row r="112" spans="1:23">
      <c r="A112" s="114" t="str">
        <v>1519.TW</v>
      </c>
      <c r="B112" s="114">
        <v>11.17</v>
      </c>
      <c r="C112" s="114">
        <v>0.69599999999999995</v>
      </c>
      <c r="D112" s="114">
        <v>27.064050000000002</v>
      </c>
      <c r="E112" s="114">
        <v>0.49275002000000001</v>
      </c>
      <c r="F112" s="114">
        <v>0.13237001000000001</v>
      </c>
      <c r="G112" s="114">
        <v>0.31180999999999998</v>
      </c>
      <c r="H112" s="114">
        <v>0.22</v>
      </c>
      <c r="I112" s="114">
        <v>65.443150000000003</v>
      </c>
      <c r="J112" s="114">
        <v>31.665585</v>
      </c>
      <c r="K112" s="114">
        <v>53.244</v>
      </c>
      <c r="L112" s="114">
        <v>0</v>
      </c>
      <c r="M112" s="114">
        <v>0</v>
      </c>
      <c r="N112" s="114">
        <v>0</v>
      </c>
      <c r="O112" s="114">
        <v>0</v>
      </c>
      <c r="P112" s="114">
        <v>0</v>
      </c>
      <c r="Q112" s="114">
        <v>0</v>
      </c>
      <c r="R112" s="114">
        <v>0</v>
      </c>
      <c r="S112" s="114">
        <v>0</v>
      </c>
      <c r="T112" s="114">
        <v>0</v>
      </c>
      <c r="U112" s="114">
        <v>0</v>
      </c>
      <c r="V112" s="114">
        <v>0</v>
      </c>
      <c r="W112" s="114">
        <v>0</v>
      </c>
    </row>
    <row r="113" spans="1:23">
      <c r="A113" s="114" t="str">
        <v>1521.TW</v>
      </c>
      <c r="B113" s="114">
        <v>0.73</v>
      </c>
      <c r="C113" s="114">
        <v>0.42199999999999999</v>
      </c>
      <c r="D113" s="114">
        <v>7.1234117000000001</v>
      </c>
      <c r="E113" s="114">
        <v>2.3779999999999999E-2</v>
      </c>
      <c r="F113" s="114">
        <v>3.721E-2</v>
      </c>
      <c r="G113" s="114">
        <v>0.14804</v>
      </c>
      <c r="H113" s="114">
        <v>3.4439999999999998E-2</v>
      </c>
      <c r="I113" s="114">
        <v>53.767119999999998</v>
      </c>
      <c r="J113" s="114">
        <v>1.6873738</v>
      </c>
      <c r="K113" s="114">
        <v>63.19</v>
      </c>
      <c r="L113" s="114">
        <v>0</v>
      </c>
      <c r="M113" s="114">
        <v>0</v>
      </c>
      <c r="N113" s="114">
        <v>0</v>
      </c>
      <c r="O113" s="114">
        <v>0</v>
      </c>
      <c r="P113" s="114">
        <v>0</v>
      </c>
      <c r="Q113" s="114">
        <v>0</v>
      </c>
      <c r="R113" s="114">
        <v>0</v>
      </c>
      <c r="S113" s="114">
        <v>0</v>
      </c>
      <c r="T113" s="114">
        <v>0</v>
      </c>
      <c r="U113" s="114">
        <v>0</v>
      </c>
      <c r="V113" s="114">
        <v>0</v>
      </c>
      <c r="W113" s="114">
        <v>0</v>
      </c>
    </row>
    <row r="114" spans="1:23" hidden="1">
      <c r="A114" s="114" t="str">
        <v>1522.TW</v>
      </c>
      <c r="B114" s="114">
        <v>4.67</v>
      </c>
      <c r="C114" s="114">
        <v>0.625</v>
      </c>
      <c r="D114" s="114">
        <v>12.040817000000001</v>
      </c>
      <c r="E114" s="114">
        <v>0.123780005</v>
      </c>
      <c r="F114" s="114">
        <v>4.2090002000000001E-2</v>
      </c>
      <c r="G114" s="114">
        <v>0.26811000000000001</v>
      </c>
      <c r="H114" s="114">
        <v>0.11613999999999999</v>
      </c>
      <c r="I114" s="114">
        <v>13.897216999999999</v>
      </c>
      <c r="J114" s="114">
        <v>2.2810347000000002</v>
      </c>
      <c r="K114" s="114">
        <v>61.795000000000002</v>
      </c>
      <c r="L114" s="114">
        <v>0</v>
      </c>
      <c r="M114" s="114">
        <v>0</v>
      </c>
      <c r="N114" s="114">
        <v>0</v>
      </c>
      <c r="O114" s="114">
        <v>0</v>
      </c>
      <c r="P114" s="114">
        <v>0</v>
      </c>
      <c r="Q114" s="114">
        <v>0</v>
      </c>
      <c r="R114" s="114">
        <v>0</v>
      </c>
      <c r="S114" s="114">
        <v>0</v>
      </c>
      <c r="T114" s="114">
        <v>0</v>
      </c>
      <c r="U114" s="114">
        <v>0</v>
      </c>
      <c r="V114" s="114">
        <v>0</v>
      </c>
      <c r="W114" s="114">
        <v>0</v>
      </c>
    </row>
    <row r="115" spans="1:23">
      <c r="A115" s="114" t="str">
        <v>1524.TW</v>
      </c>
      <c r="B115" s="114">
        <v>2.88</v>
      </c>
      <c r="C115" s="114">
        <v>0.46500000000000002</v>
      </c>
      <c r="D115" s="114">
        <v>32.300884000000003</v>
      </c>
      <c r="E115" s="114">
        <v>0.13458999999999999</v>
      </c>
      <c r="F115" s="114">
        <v>5.0590000000000003E-2</v>
      </c>
      <c r="G115" s="114">
        <v>0.27023000000000003</v>
      </c>
      <c r="H115" s="114">
        <v>0.20617000999999999</v>
      </c>
      <c r="I115" s="114">
        <v>12.673610999999999</v>
      </c>
      <c r="J115" s="114">
        <v>2.2363827000000001</v>
      </c>
      <c r="K115" s="114">
        <v>16.318000000000001</v>
      </c>
      <c r="L115" s="114">
        <v>0</v>
      </c>
      <c r="M115" s="114">
        <v>0</v>
      </c>
      <c r="N115" s="114">
        <v>0</v>
      </c>
      <c r="O115" s="114">
        <v>0</v>
      </c>
      <c r="P115" s="114">
        <v>0</v>
      </c>
      <c r="Q115" s="114">
        <v>0</v>
      </c>
      <c r="R115" s="114">
        <v>0</v>
      </c>
      <c r="S115" s="114">
        <v>0</v>
      </c>
      <c r="T115" s="114">
        <v>0</v>
      </c>
      <c r="U115" s="114">
        <v>0</v>
      </c>
      <c r="V115" s="114">
        <v>0</v>
      </c>
      <c r="W115" s="114">
        <v>0</v>
      </c>
    </row>
    <row r="116" spans="1:23">
      <c r="A116" s="114" t="str">
        <v>1525.TW</v>
      </c>
      <c r="B116" s="114">
        <v>3.53</v>
      </c>
      <c r="C116" s="114">
        <v>0</v>
      </c>
      <c r="D116" s="114">
        <v>13.270548</v>
      </c>
      <c r="E116" s="114">
        <v>5.3280000000000001E-2</v>
      </c>
      <c r="F116" s="114">
        <v>4.4200000000000003E-3</v>
      </c>
      <c r="G116" s="114">
        <v>0.10520001</v>
      </c>
      <c r="H116" s="114">
        <v>8.3400000000000002E-3</v>
      </c>
      <c r="I116" s="114">
        <v>21.954674000000001</v>
      </c>
      <c r="J116" s="114">
        <v>1.160336</v>
      </c>
      <c r="K116" s="114">
        <v>19.771000000000001</v>
      </c>
      <c r="L116" s="114">
        <v>0</v>
      </c>
      <c r="M116" s="114">
        <v>0</v>
      </c>
      <c r="N116" s="114">
        <v>0</v>
      </c>
      <c r="O116" s="114">
        <v>0</v>
      </c>
      <c r="P116" s="114">
        <v>0</v>
      </c>
      <c r="Q116" s="114">
        <v>0</v>
      </c>
      <c r="R116" s="114">
        <v>0</v>
      </c>
      <c r="S116" s="114">
        <v>0</v>
      </c>
      <c r="T116" s="114">
        <v>0</v>
      </c>
      <c r="U116" s="114">
        <v>0</v>
      </c>
      <c r="V116" s="114">
        <v>0</v>
      </c>
      <c r="W116" s="114">
        <v>0</v>
      </c>
    </row>
    <row r="117" spans="1:23">
      <c r="A117" s="114" t="str">
        <v>1526.TW</v>
      </c>
      <c r="B117" s="114">
        <v>-0.06</v>
      </c>
      <c r="C117" s="114">
        <v>0</v>
      </c>
      <c r="D117" s="114">
        <v>0</v>
      </c>
      <c r="E117" s="114">
        <v>-2.2699999999999999E-3</v>
      </c>
      <c r="F117" s="114">
        <v>-6.7999999999999996E-3</v>
      </c>
      <c r="G117" s="114">
        <v>0.27065</v>
      </c>
      <c r="H117" s="114">
        <v>-5.2089999999999997E-2</v>
      </c>
      <c r="I117" s="114">
        <v>0</v>
      </c>
      <c r="J117" s="114">
        <v>1.3832301</v>
      </c>
      <c r="K117" s="114">
        <v>13.792</v>
      </c>
      <c r="L117" s="114">
        <v>0</v>
      </c>
      <c r="M117" s="114">
        <v>0</v>
      </c>
      <c r="N117" s="114">
        <v>0</v>
      </c>
      <c r="O117" s="114">
        <v>0</v>
      </c>
      <c r="P117" s="114">
        <v>0</v>
      </c>
      <c r="Q117" s="114">
        <v>0</v>
      </c>
      <c r="R117" s="114">
        <v>0</v>
      </c>
      <c r="S117" s="114">
        <v>0</v>
      </c>
      <c r="T117" s="114">
        <v>0</v>
      </c>
      <c r="U117" s="114">
        <v>0</v>
      </c>
      <c r="V117" s="114">
        <v>0</v>
      </c>
      <c r="W117" s="114">
        <v>0</v>
      </c>
    </row>
    <row r="118" spans="1:23" hidden="1">
      <c r="A118" s="114" t="str">
        <v>1527.TW</v>
      </c>
      <c r="B118" s="114">
        <v>3.14</v>
      </c>
      <c r="C118" s="114">
        <v>0</v>
      </c>
      <c r="D118" s="114">
        <v>10.740740000000001</v>
      </c>
      <c r="E118" s="114">
        <v>9.0450004000000001E-2</v>
      </c>
      <c r="F118" s="114">
        <v>4.1929998000000003E-2</v>
      </c>
      <c r="G118" s="114">
        <v>0.25419000000000003</v>
      </c>
      <c r="H118" s="114">
        <v>0.14235</v>
      </c>
      <c r="I118" s="114">
        <v>13.853502000000001</v>
      </c>
      <c r="J118" s="114">
        <v>1.2407657000000001</v>
      </c>
      <c r="K118" s="114">
        <v>20.039000000000001</v>
      </c>
      <c r="L118" s="114">
        <v>0</v>
      </c>
      <c r="M118" s="114">
        <v>0</v>
      </c>
      <c r="N118" s="114">
        <v>0</v>
      </c>
      <c r="O118" s="114">
        <v>0</v>
      </c>
      <c r="P118" s="114">
        <v>0</v>
      </c>
      <c r="Q118" s="114">
        <v>0</v>
      </c>
      <c r="R118" s="114">
        <v>0</v>
      </c>
      <c r="S118" s="114">
        <v>0</v>
      </c>
      <c r="T118" s="114">
        <v>0</v>
      </c>
      <c r="U118" s="114">
        <v>0</v>
      </c>
      <c r="V118" s="114">
        <v>0</v>
      </c>
      <c r="W118" s="114">
        <v>0</v>
      </c>
    </row>
    <row r="119" spans="1:23" hidden="1">
      <c r="A119" s="114" t="str">
        <v>1528.TW</v>
      </c>
      <c r="B119" s="114">
        <v>-0.42</v>
      </c>
      <c r="C119" s="114">
        <v>0.95199999999999996</v>
      </c>
      <c r="D119" s="114">
        <v>0</v>
      </c>
      <c r="E119" s="114">
        <v>-1.191E-2</v>
      </c>
      <c r="F119" s="114">
        <v>-1.2099999999999999E-3</v>
      </c>
      <c r="G119" s="114">
        <v>0.25003999999999998</v>
      </c>
      <c r="H119" s="114">
        <v>-1.8480000999999999E-2</v>
      </c>
      <c r="I119" s="114">
        <v>0</v>
      </c>
      <c r="J119" s="114">
        <v>1.0452406000000001</v>
      </c>
      <c r="K119" s="114">
        <v>20.295000000000002</v>
      </c>
      <c r="L119" s="114">
        <v>0</v>
      </c>
      <c r="M119" s="114">
        <v>0</v>
      </c>
      <c r="N119" s="114">
        <v>0</v>
      </c>
      <c r="O119" s="114">
        <v>0</v>
      </c>
      <c r="P119" s="114">
        <v>0</v>
      </c>
      <c r="Q119" s="114">
        <v>0</v>
      </c>
      <c r="R119" s="114">
        <v>0</v>
      </c>
      <c r="S119" s="114">
        <v>0</v>
      </c>
      <c r="T119" s="114">
        <v>0</v>
      </c>
      <c r="U119" s="114">
        <v>0</v>
      </c>
      <c r="V119" s="114">
        <v>0</v>
      </c>
      <c r="W119" s="114">
        <v>0</v>
      </c>
    </row>
    <row r="120" spans="1:23" hidden="1">
      <c r="A120" s="114" t="str">
        <v>1529.TW</v>
      </c>
      <c r="B120" s="114">
        <v>0.48</v>
      </c>
      <c r="C120" s="114">
        <v>0.71599999999999997</v>
      </c>
      <c r="D120" s="114">
        <v>0</v>
      </c>
      <c r="E120" s="114">
        <v>8.1699999999999995E-2</v>
      </c>
      <c r="F120" s="114">
        <v>1.925E-2</v>
      </c>
      <c r="G120" s="114">
        <v>0.21010999999999999</v>
      </c>
      <c r="H120" s="114">
        <v>0.10704</v>
      </c>
      <c r="I120" s="114">
        <v>68.541669999999996</v>
      </c>
      <c r="J120" s="114">
        <v>2.8102846000000001</v>
      </c>
      <c r="K120" s="114">
        <v>4.9969999999999999</v>
      </c>
      <c r="L120" s="114">
        <v>0</v>
      </c>
      <c r="M120" s="114">
        <v>0</v>
      </c>
      <c r="N120" s="114">
        <v>0</v>
      </c>
      <c r="O120" s="114">
        <v>0</v>
      </c>
      <c r="P120" s="114">
        <v>0</v>
      </c>
      <c r="Q120" s="114">
        <v>0</v>
      </c>
      <c r="R120" s="114">
        <v>0</v>
      </c>
      <c r="S120" s="114">
        <v>0</v>
      </c>
      <c r="T120" s="114">
        <v>0</v>
      </c>
      <c r="U120" s="114">
        <v>0</v>
      </c>
      <c r="V120" s="114">
        <v>0</v>
      </c>
      <c r="W120" s="114">
        <v>0</v>
      </c>
    </row>
    <row r="121" spans="1:23" hidden="1">
      <c r="A121" s="114" t="str">
        <v>1530.TW</v>
      </c>
      <c r="B121" s="114">
        <v>2.2000000000000002</v>
      </c>
      <c r="C121" s="114">
        <v>0.51800000000000002</v>
      </c>
      <c r="D121" s="114">
        <v>19.553571999999999</v>
      </c>
      <c r="E121" s="114">
        <v>5.6339998000000002E-2</v>
      </c>
      <c r="F121" s="114">
        <v>3.2300000999999998E-3</v>
      </c>
      <c r="G121" s="114">
        <v>0.15204999999999999</v>
      </c>
      <c r="H121" s="114">
        <v>-3.9550000000000002E-2</v>
      </c>
      <c r="I121" s="114">
        <v>14.931817000000001</v>
      </c>
      <c r="J121" s="114">
        <v>0.96334310000000001</v>
      </c>
      <c r="K121" s="114">
        <v>24.452000000000002</v>
      </c>
      <c r="L121" s="114">
        <v>0</v>
      </c>
      <c r="M121" s="114">
        <v>0</v>
      </c>
      <c r="N121" s="114">
        <v>0</v>
      </c>
      <c r="O121" s="114">
        <v>0</v>
      </c>
      <c r="P121" s="114">
        <v>0</v>
      </c>
      <c r="Q121" s="114">
        <v>0</v>
      </c>
      <c r="R121" s="114">
        <v>0</v>
      </c>
      <c r="S121" s="114">
        <v>0</v>
      </c>
      <c r="T121" s="114">
        <v>0</v>
      </c>
      <c r="U121" s="114">
        <v>0</v>
      </c>
      <c r="V121" s="114">
        <v>0</v>
      </c>
      <c r="W121" s="114">
        <v>0</v>
      </c>
    </row>
    <row r="122" spans="1:23">
      <c r="A122" s="114" t="str">
        <v>1531.TW</v>
      </c>
      <c r="B122" s="114">
        <v>-0.06</v>
      </c>
      <c r="C122" s="114">
        <v>0</v>
      </c>
      <c r="D122" s="114">
        <v>16.329788000000001</v>
      </c>
      <c r="E122" s="114">
        <v>-2.8900000999999998E-3</v>
      </c>
      <c r="F122" s="114">
        <v>-1.5980000000000001E-2</v>
      </c>
      <c r="G122" s="114">
        <v>0.14454001</v>
      </c>
      <c r="H122" s="114">
        <v>-7.2270005999999998E-2</v>
      </c>
      <c r="I122" s="114">
        <v>0</v>
      </c>
      <c r="J122" s="114">
        <v>0.76512813999999996</v>
      </c>
      <c r="K122" s="114">
        <v>7.9950000000000001</v>
      </c>
      <c r="L122" s="114">
        <v>0</v>
      </c>
      <c r="M122" s="114">
        <v>0</v>
      </c>
      <c r="N122" s="114">
        <v>0</v>
      </c>
      <c r="O122" s="114">
        <v>0</v>
      </c>
      <c r="P122" s="114">
        <v>0</v>
      </c>
      <c r="Q122" s="114">
        <v>0</v>
      </c>
      <c r="R122" s="114">
        <v>0</v>
      </c>
      <c r="S122" s="114">
        <v>0</v>
      </c>
      <c r="T122" s="114">
        <v>0</v>
      </c>
      <c r="U122" s="114">
        <v>0</v>
      </c>
      <c r="V122" s="114">
        <v>0</v>
      </c>
      <c r="W122" s="114">
        <v>0</v>
      </c>
    </row>
    <row r="123" spans="1:23" hidden="1">
      <c r="A123" s="114" t="str">
        <v>1532.TW</v>
      </c>
      <c r="B123" s="114">
        <v>3.47</v>
      </c>
      <c r="C123" s="114">
        <v>0.58499999999999996</v>
      </c>
      <c r="D123" s="114">
        <v>0</v>
      </c>
      <c r="E123" s="114">
        <v>7.732E-2</v>
      </c>
      <c r="F123" s="114">
        <v>1.9960001000000002E-2</v>
      </c>
      <c r="G123" s="114">
        <v>0.23371</v>
      </c>
      <c r="H123" s="114">
        <v>0.10559</v>
      </c>
      <c r="I123" s="114">
        <v>14.3804035</v>
      </c>
      <c r="J123" s="114">
        <v>1.4230309000000001</v>
      </c>
      <c r="K123" s="114">
        <v>46.777000000000001</v>
      </c>
      <c r="L123" s="114">
        <v>0</v>
      </c>
      <c r="M123" s="114">
        <v>0</v>
      </c>
      <c r="N123" s="114">
        <v>0</v>
      </c>
      <c r="O123" s="114">
        <v>0</v>
      </c>
      <c r="P123" s="114">
        <v>0</v>
      </c>
      <c r="Q123" s="114">
        <v>0</v>
      </c>
      <c r="R123" s="114">
        <v>0</v>
      </c>
      <c r="S123" s="114">
        <v>0</v>
      </c>
      <c r="T123" s="114">
        <v>0</v>
      </c>
      <c r="U123" s="114">
        <v>0</v>
      </c>
      <c r="V123" s="114">
        <v>0</v>
      </c>
      <c r="W123" s="114">
        <v>0</v>
      </c>
    </row>
    <row r="124" spans="1:23" hidden="1">
      <c r="A124" s="114" t="str">
        <v>1533.TW</v>
      </c>
      <c r="B124" s="114">
        <v>-1.55</v>
      </c>
      <c r="C124" s="114">
        <v>0</v>
      </c>
      <c r="D124" s="114">
        <v>0</v>
      </c>
      <c r="E124" s="114">
        <v>-9.5880000000000007E-2</v>
      </c>
      <c r="F124" s="114">
        <v>-2.1289999E-2</v>
      </c>
      <c r="G124" s="114">
        <v>0.18969999000000001</v>
      </c>
      <c r="H124" s="114">
        <v>-0.17021</v>
      </c>
      <c r="I124" s="114">
        <v>0</v>
      </c>
      <c r="J124" s="114">
        <v>2.1457722000000001</v>
      </c>
      <c r="K124" s="114">
        <v>38.689</v>
      </c>
      <c r="L124" s="114">
        <v>0</v>
      </c>
      <c r="M124" s="114">
        <v>0</v>
      </c>
      <c r="N124" s="114">
        <v>0</v>
      </c>
      <c r="O124" s="114">
        <v>0</v>
      </c>
      <c r="P124" s="114">
        <v>0</v>
      </c>
      <c r="Q124" s="114">
        <v>0</v>
      </c>
      <c r="R124" s="114">
        <v>0</v>
      </c>
      <c r="S124" s="114">
        <v>0</v>
      </c>
      <c r="T124" s="114">
        <v>0</v>
      </c>
      <c r="U124" s="114">
        <v>0</v>
      </c>
      <c r="V124" s="114">
        <v>0</v>
      </c>
      <c r="W124" s="114">
        <v>0</v>
      </c>
    </row>
    <row r="125" spans="1:23">
      <c r="A125" s="114" t="str">
        <v>1535.TW</v>
      </c>
      <c r="B125" s="114">
        <v>4.51</v>
      </c>
      <c r="C125" s="114">
        <v>0</v>
      </c>
      <c r="D125" s="114">
        <v>0</v>
      </c>
      <c r="E125" s="114">
        <v>0.15121001000000001</v>
      </c>
      <c r="F125" s="114">
        <v>4.7050000000000002E-2</v>
      </c>
      <c r="G125" s="114">
        <v>0.1003</v>
      </c>
      <c r="H125" s="114">
        <v>4.2029999999999998E-2</v>
      </c>
      <c r="I125" s="114">
        <v>15.986694999999999</v>
      </c>
      <c r="J125" s="114">
        <v>2.3626174999999998</v>
      </c>
      <c r="K125" s="114">
        <v>83.811999999999998</v>
      </c>
      <c r="L125" s="114">
        <v>0</v>
      </c>
      <c r="M125" s="114">
        <v>0</v>
      </c>
      <c r="N125" s="114">
        <v>0</v>
      </c>
      <c r="O125" s="114">
        <v>0</v>
      </c>
      <c r="P125" s="114">
        <v>0</v>
      </c>
      <c r="Q125" s="114">
        <v>0</v>
      </c>
      <c r="R125" s="114">
        <v>0</v>
      </c>
      <c r="S125" s="114">
        <v>0</v>
      </c>
      <c r="T125" s="114">
        <v>0</v>
      </c>
      <c r="U125" s="114">
        <v>0</v>
      </c>
      <c r="V125" s="114">
        <v>0</v>
      </c>
      <c r="W125" s="114">
        <v>0</v>
      </c>
    </row>
    <row r="126" spans="1:23" hidden="1">
      <c r="A126" s="114" t="str">
        <v>1536.TW</v>
      </c>
      <c r="B126" s="114">
        <v>1.19</v>
      </c>
      <c r="C126" s="114">
        <v>0.84599999999999997</v>
      </c>
      <c r="D126" s="114">
        <v>24.909908000000001</v>
      </c>
      <c r="E126" s="114">
        <v>3.644E-2</v>
      </c>
      <c r="F126" s="114">
        <v>1.1480000000000001E-2</v>
      </c>
      <c r="G126" s="114">
        <v>0.17291000000000001</v>
      </c>
      <c r="H126" s="114">
        <v>1.3049999E-2</v>
      </c>
      <c r="I126" s="114">
        <v>46.470585</v>
      </c>
      <c r="J126" s="114">
        <v>1.7719247</v>
      </c>
      <c r="K126" s="114">
        <v>23.609000000000002</v>
      </c>
      <c r="L126" s="114">
        <v>0</v>
      </c>
      <c r="M126" s="114">
        <v>0</v>
      </c>
      <c r="N126" s="114">
        <v>0</v>
      </c>
      <c r="O126" s="114">
        <v>0</v>
      </c>
      <c r="P126" s="114">
        <v>0</v>
      </c>
      <c r="Q126" s="114">
        <v>0</v>
      </c>
      <c r="R126" s="114">
        <v>0</v>
      </c>
      <c r="S126" s="114">
        <v>0</v>
      </c>
      <c r="T126" s="114">
        <v>0</v>
      </c>
      <c r="U126" s="114">
        <v>0</v>
      </c>
      <c r="V126" s="114">
        <v>0</v>
      </c>
      <c r="W126" s="114">
        <v>0</v>
      </c>
    </row>
    <row r="127" spans="1:23">
      <c r="A127" s="114" t="str">
        <v>1537.TW</v>
      </c>
      <c r="B127" s="114">
        <v>8.4499999999999993</v>
      </c>
      <c r="C127" s="114">
        <v>0</v>
      </c>
      <c r="D127" s="114">
        <v>10.643015999999999</v>
      </c>
      <c r="E127" s="114">
        <v>0.15595999999999999</v>
      </c>
      <c r="F127" s="114">
        <v>8.6580000000000004E-2</v>
      </c>
      <c r="G127" s="114">
        <v>0.19713</v>
      </c>
      <c r="H127" s="114">
        <v>0.12753001</v>
      </c>
      <c r="I127" s="114">
        <v>17.041419999999999</v>
      </c>
      <c r="J127" s="114">
        <v>2.6446767000000002</v>
      </c>
      <c r="K127" s="114">
        <v>82.162999999999997</v>
      </c>
      <c r="L127" s="114">
        <v>0</v>
      </c>
      <c r="M127" s="114">
        <v>0</v>
      </c>
      <c r="N127" s="114">
        <v>0</v>
      </c>
      <c r="O127" s="114">
        <v>0</v>
      </c>
      <c r="P127" s="114">
        <v>0</v>
      </c>
      <c r="Q127" s="114">
        <v>0</v>
      </c>
      <c r="R127" s="114">
        <v>0</v>
      </c>
      <c r="S127" s="114">
        <v>0</v>
      </c>
      <c r="T127" s="114">
        <v>0</v>
      </c>
      <c r="U127" s="114">
        <v>0</v>
      </c>
      <c r="V127" s="114">
        <v>0</v>
      </c>
      <c r="W127" s="114">
        <v>0</v>
      </c>
    </row>
    <row r="128" spans="1:23" hidden="1">
      <c r="A128" s="114" t="str">
        <v>1538.TW</v>
      </c>
      <c r="B128" s="114">
        <v>-0.49</v>
      </c>
      <c r="C128" s="114">
        <v>0.59</v>
      </c>
      <c r="D128" s="114">
        <v>0</v>
      </c>
      <c r="E128" s="114">
        <v>-0.20254</v>
      </c>
      <c r="F128" s="114">
        <v>-0.109840006</v>
      </c>
      <c r="G128" s="114">
        <v>8.8660000000000003E-2</v>
      </c>
      <c r="H128" s="114">
        <v>-0.58916999999999997</v>
      </c>
      <c r="I128" s="114">
        <v>0</v>
      </c>
      <c r="J128" s="114">
        <v>3.673924</v>
      </c>
      <c r="K128" s="114">
        <v>4.4340000000000002</v>
      </c>
      <c r="L128" s="114">
        <v>0</v>
      </c>
      <c r="M128" s="114">
        <v>0</v>
      </c>
      <c r="N128" s="114">
        <v>0</v>
      </c>
      <c r="O128" s="114">
        <v>0</v>
      </c>
      <c r="P128" s="114">
        <v>0</v>
      </c>
      <c r="Q128" s="114">
        <v>0</v>
      </c>
      <c r="R128" s="114">
        <v>0</v>
      </c>
      <c r="S128" s="114">
        <v>0</v>
      </c>
      <c r="T128" s="114">
        <v>0</v>
      </c>
      <c r="U128" s="114">
        <v>0</v>
      </c>
      <c r="V128" s="114">
        <v>0</v>
      </c>
      <c r="W128" s="114">
        <v>0</v>
      </c>
    </row>
    <row r="129" spans="1:23">
      <c r="A129" s="114" t="str">
        <v>1539.TW</v>
      </c>
      <c r="B129" s="114">
        <v>1.65</v>
      </c>
      <c r="C129" s="114">
        <v>0.86</v>
      </c>
      <c r="D129" s="114">
        <v>10.347826</v>
      </c>
      <c r="E129" s="114">
        <v>3.8599998000000003E-2</v>
      </c>
      <c r="F129" s="114">
        <v>1.9349999999999999E-2</v>
      </c>
      <c r="G129" s="114">
        <v>0.11265000999999999</v>
      </c>
      <c r="H129" s="114">
        <v>7.4969999999999995E-2</v>
      </c>
      <c r="I129" s="114">
        <v>14.424242</v>
      </c>
      <c r="J129" s="114">
        <v>0.98330850000000003</v>
      </c>
      <c r="K129" s="114">
        <v>23.459</v>
      </c>
      <c r="L129" s="114">
        <v>0</v>
      </c>
      <c r="M129" s="114">
        <v>0</v>
      </c>
      <c r="N129" s="114">
        <v>0</v>
      </c>
      <c r="O129" s="114">
        <v>0</v>
      </c>
      <c r="P129" s="114">
        <v>0</v>
      </c>
      <c r="Q129" s="114">
        <v>0</v>
      </c>
      <c r="R129" s="114">
        <v>0</v>
      </c>
      <c r="S129" s="114">
        <v>0</v>
      </c>
      <c r="T129" s="114">
        <v>0</v>
      </c>
      <c r="U129" s="114">
        <v>0</v>
      </c>
      <c r="V129" s="114">
        <v>0</v>
      </c>
      <c r="W129" s="114">
        <v>0</v>
      </c>
    </row>
    <row r="130" spans="1:23">
      <c r="A130" s="114" t="str">
        <v>1540.TW</v>
      </c>
      <c r="B130" s="114">
        <v>1.82</v>
      </c>
      <c r="C130" s="114">
        <v>0.20200000000000001</v>
      </c>
      <c r="D130" s="114">
        <v>14.718310000000001</v>
      </c>
      <c r="E130" s="114">
        <v>7.9140000000000002E-2</v>
      </c>
      <c r="F130" s="114">
        <v>4.4150000000000002E-2</v>
      </c>
      <c r="G130" s="114">
        <v>0.32057000000000002</v>
      </c>
      <c r="H130" s="114">
        <v>0.29849999999999999</v>
      </c>
      <c r="I130" s="114">
        <v>11.483516</v>
      </c>
      <c r="J130" s="114">
        <v>1.2467191</v>
      </c>
      <c r="K130" s="114">
        <v>6.7350000000000003</v>
      </c>
      <c r="L130" s="114">
        <v>0</v>
      </c>
      <c r="M130" s="114">
        <v>0</v>
      </c>
      <c r="N130" s="114">
        <v>0</v>
      </c>
      <c r="O130" s="114">
        <v>0</v>
      </c>
      <c r="P130" s="114">
        <v>0</v>
      </c>
      <c r="Q130" s="114">
        <v>0</v>
      </c>
      <c r="R130" s="114">
        <v>0</v>
      </c>
      <c r="S130" s="114">
        <v>0</v>
      </c>
      <c r="T130" s="114">
        <v>0</v>
      </c>
      <c r="U130" s="114">
        <v>0</v>
      </c>
      <c r="V130" s="114">
        <v>0</v>
      </c>
      <c r="W130" s="114">
        <v>0</v>
      </c>
    </row>
    <row r="131" spans="1:23" hidden="1">
      <c r="A131" s="114" t="str">
        <v>1541.TW</v>
      </c>
      <c r="B131" s="114">
        <v>1.82</v>
      </c>
      <c r="C131" s="114">
        <v>0.80600000000000005</v>
      </c>
      <c r="D131" s="114">
        <v>6.5567010000000003</v>
      </c>
      <c r="E131" s="114">
        <v>6.0830000000000002E-2</v>
      </c>
      <c r="F131" s="114">
        <v>4.6969999999999998E-2</v>
      </c>
      <c r="G131" s="114">
        <v>0.19622000000000001</v>
      </c>
      <c r="H131" s="114">
        <v>0.10922</v>
      </c>
      <c r="I131" s="114">
        <v>17.472526999999999</v>
      </c>
      <c r="J131" s="114">
        <v>1.311124</v>
      </c>
      <c r="K131" s="114">
        <v>42.868000000000002</v>
      </c>
      <c r="L131" s="114">
        <v>0</v>
      </c>
      <c r="M131" s="114">
        <v>0</v>
      </c>
      <c r="N131" s="114">
        <v>0</v>
      </c>
      <c r="O131" s="114">
        <v>0</v>
      </c>
      <c r="P131" s="114">
        <v>0</v>
      </c>
      <c r="Q131" s="114">
        <v>0</v>
      </c>
      <c r="R131" s="114">
        <v>0</v>
      </c>
      <c r="S131" s="114">
        <v>0</v>
      </c>
      <c r="T131" s="114">
        <v>0</v>
      </c>
      <c r="U131" s="114">
        <v>0</v>
      </c>
      <c r="V131" s="114">
        <v>0</v>
      </c>
      <c r="W131" s="114">
        <v>0</v>
      </c>
    </row>
    <row r="132" spans="1:23" hidden="1">
      <c r="A132" s="114" t="str">
        <v>1558.TW</v>
      </c>
      <c r="B132" s="114">
        <v>5.0599999999999996</v>
      </c>
      <c r="C132" s="114">
        <v>0</v>
      </c>
      <c r="D132" s="114">
        <v>7.2297779999999996</v>
      </c>
      <c r="E132" s="114">
        <v>8.7679999999999994E-2</v>
      </c>
      <c r="F132" s="114">
        <v>3.2279997999999997E-2</v>
      </c>
      <c r="G132" s="114">
        <v>0.26832</v>
      </c>
      <c r="H132" s="114">
        <v>9.2209995000000003E-2</v>
      </c>
      <c r="I132" s="114">
        <v>19.960474000000001</v>
      </c>
      <c r="J132" s="114">
        <v>1.2229972</v>
      </c>
      <c r="K132" s="114">
        <v>114.994</v>
      </c>
      <c r="L132" s="114">
        <v>0</v>
      </c>
      <c r="M132" s="114">
        <v>0</v>
      </c>
      <c r="N132" s="114">
        <v>0</v>
      </c>
      <c r="O132" s="114">
        <v>0</v>
      </c>
      <c r="P132" s="114">
        <v>0</v>
      </c>
      <c r="Q132" s="114">
        <v>0</v>
      </c>
      <c r="R132" s="114">
        <v>0</v>
      </c>
      <c r="S132" s="114">
        <v>0</v>
      </c>
      <c r="T132" s="114">
        <v>0</v>
      </c>
      <c r="U132" s="114">
        <v>0</v>
      </c>
      <c r="V132" s="114">
        <v>0</v>
      </c>
      <c r="W132" s="114">
        <v>0</v>
      </c>
    </row>
    <row r="133" spans="1:23" hidden="1">
      <c r="A133" s="114" t="str">
        <v>1560.TW</v>
      </c>
      <c r="B133" s="114">
        <v>6.36</v>
      </c>
      <c r="C133" s="114">
        <v>0.90700000000000003</v>
      </c>
      <c r="D133" s="114">
        <v>24.488890000000001</v>
      </c>
      <c r="E133" s="114">
        <v>0.15323000000000001</v>
      </c>
      <c r="F133" s="114">
        <v>6.3530000000000003E-2</v>
      </c>
      <c r="G133" s="114">
        <v>0.31503999999999999</v>
      </c>
      <c r="H133" s="114">
        <v>0.16384001000000001</v>
      </c>
      <c r="I133" s="114">
        <v>43.317608</v>
      </c>
      <c r="J133" s="114">
        <v>6.8291110000000002</v>
      </c>
      <c r="K133" s="114">
        <v>44.362000000000002</v>
      </c>
      <c r="L133" s="114">
        <v>0</v>
      </c>
      <c r="M133" s="114">
        <v>0</v>
      </c>
      <c r="N133" s="114">
        <v>0</v>
      </c>
      <c r="O133" s="114">
        <v>0</v>
      </c>
      <c r="P133" s="114">
        <v>0</v>
      </c>
      <c r="Q133" s="114">
        <v>0</v>
      </c>
      <c r="R133" s="114">
        <v>0</v>
      </c>
      <c r="S133" s="114">
        <v>0</v>
      </c>
      <c r="T133" s="114">
        <v>0</v>
      </c>
      <c r="U133" s="114">
        <v>0</v>
      </c>
      <c r="V133" s="114">
        <v>0</v>
      </c>
      <c r="W133" s="114">
        <v>0</v>
      </c>
    </row>
    <row r="134" spans="1:23" hidden="1">
      <c r="A134" s="114" t="str">
        <v>1563.TW</v>
      </c>
      <c r="B134" s="114">
        <v>0</v>
      </c>
      <c r="C134" s="114">
        <v>0</v>
      </c>
      <c r="D134" s="114">
        <v>0</v>
      </c>
      <c r="E134" s="114">
        <v>0</v>
      </c>
      <c r="F134" s="114">
        <v>0</v>
      </c>
      <c r="G134" s="114">
        <v>0</v>
      </c>
      <c r="H134" s="114">
        <v>0</v>
      </c>
      <c r="I134" s="114">
        <v>0</v>
      </c>
      <c r="J134" s="114">
        <v>0</v>
      </c>
      <c r="K134" s="114">
        <v>0</v>
      </c>
      <c r="L134" s="114">
        <v>0</v>
      </c>
      <c r="M134" s="114">
        <v>0</v>
      </c>
      <c r="N134" s="114">
        <v>0</v>
      </c>
      <c r="O134" s="114">
        <v>0</v>
      </c>
      <c r="P134" s="114">
        <v>0</v>
      </c>
      <c r="Q134" s="114">
        <v>0</v>
      </c>
      <c r="R134" s="114">
        <v>0</v>
      </c>
      <c r="S134" s="114">
        <v>0</v>
      </c>
      <c r="T134" s="114">
        <v>0</v>
      </c>
      <c r="U134" s="114">
        <v>0</v>
      </c>
      <c r="V134" s="114">
        <v>0</v>
      </c>
      <c r="W134" s="114">
        <v>0</v>
      </c>
    </row>
    <row r="135" spans="1:23">
      <c r="A135" s="114" t="str">
        <v>1568.TW</v>
      </c>
      <c r="B135" s="114">
        <v>2.3199999999999998</v>
      </c>
      <c r="C135" s="114">
        <v>0</v>
      </c>
      <c r="D135" s="114">
        <v>10.434027</v>
      </c>
      <c r="E135" s="114">
        <v>0.14326</v>
      </c>
      <c r="F135" s="114">
        <v>5.7270000000000001E-2</v>
      </c>
      <c r="G135" s="114">
        <v>0.33646999999999999</v>
      </c>
      <c r="H135" s="114">
        <v>0.17695999000000001</v>
      </c>
      <c r="I135" s="114">
        <v>12.952586</v>
      </c>
      <c r="J135" s="114">
        <v>1.7430394</v>
      </c>
      <c r="K135" s="114">
        <v>12.138</v>
      </c>
      <c r="L135" s="114">
        <v>0</v>
      </c>
      <c r="M135" s="114">
        <v>0</v>
      </c>
      <c r="N135" s="114">
        <v>0</v>
      </c>
      <c r="O135" s="114">
        <v>0</v>
      </c>
      <c r="P135" s="114">
        <v>0</v>
      </c>
      <c r="Q135" s="114">
        <v>0</v>
      </c>
      <c r="R135" s="114">
        <v>0</v>
      </c>
      <c r="S135" s="114">
        <v>0</v>
      </c>
      <c r="T135" s="114">
        <v>0</v>
      </c>
      <c r="U135" s="114">
        <v>0</v>
      </c>
      <c r="V135" s="114">
        <v>0</v>
      </c>
      <c r="W135" s="114">
        <v>0</v>
      </c>
    </row>
    <row r="136" spans="1:23" hidden="1">
      <c r="A136" s="114" t="str">
        <v>1582.TW</v>
      </c>
      <c r="B136" s="114">
        <v>6.45</v>
      </c>
      <c r="C136" s="114">
        <v>0</v>
      </c>
      <c r="D136" s="114">
        <v>18.221831999999999</v>
      </c>
      <c r="E136" s="114">
        <v>0.12685001000000001</v>
      </c>
      <c r="F136" s="114">
        <v>5.5069998000000002E-2</v>
      </c>
      <c r="G136" s="114">
        <v>0.24813999</v>
      </c>
      <c r="H136" s="114">
        <v>0.13821</v>
      </c>
      <c r="I136" s="114">
        <v>16.046513000000001</v>
      </c>
      <c r="J136" s="114">
        <v>1.9931443</v>
      </c>
      <c r="K136" s="114">
        <v>70.143000000000001</v>
      </c>
      <c r="L136" s="114">
        <v>0</v>
      </c>
      <c r="M136" s="114">
        <v>0</v>
      </c>
      <c r="N136" s="114">
        <v>0</v>
      </c>
      <c r="O136" s="114">
        <v>0</v>
      </c>
      <c r="P136" s="114">
        <v>0</v>
      </c>
      <c r="Q136" s="114">
        <v>0</v>
      </c>
      <c r="R136" s="114">
        <v>0</v>
      </c>
      <c r="S136" s="114">
        <v>0</v>
      </c>
      <c r="T136" s="114">
        <v>0</v>
      </c>
      <c r="U136" s="114">
        <v>0</v>
      </c>
      <c r="V136" s="114">
        <v>0</v>
      </c>
      <c r="W136" s="114">
        <v>0</v>
      </c>
    </row>
    <row r="137" spans="1:23" hidden="1">
      <c r="A137" s="114" t="str">
        <v>1583.TW</v>
      </c>
      <c r="B137" s="114">
        <v>5.56</v>
      </c>
      <c r="C137" s="114">
        <v>0</v>
      </c>
      <c r="D137" s="114">
        <v>18.727271999999999</v>
      </c>
      <c r="E137" s="114">
        <v>0.10123</v>
      </c>
      <c r="F137" s="114">
        <v>1.8939999999999999E-2</v>
      </c>
      <c r="G137" s="114">
        <v>0.24145000999999999</v>
      </c>
      <c r="H137" s="114">
        <v>3.6849998000000002E-2</v>
      </c>
      <c r="I137" s="114">
        <v>12.967625999999999</v>
      </c>
      <c r="J137" s="114">
        <v>1.4398689</v>
      </c>
      <c r="K137" s="114">
        <v>46.167000000000002</v>
      </c>
      <c r="L137" s="114">
        <v>0</v>
      </c>
      <c r="M137" s="114">
        <v>0</v>
      </c>
      <c r="N137" s="114">
        <v>0</v>
      </c>
      <c r="O137" s="114">
        <v>0</v>
      </c>
      <c r="P137" s="114">
        <v>0</v>
      </c>
      <c r="Q137" s="114">
        <v>0</v>
      </c>
      <c r="R137" s="114">
        <v>0</v>
      </c>
      <c r="S137" s="114">
        <v>0</v>
      </c>
      <c r="T137" s="114">
        <v>0</v>
      </c>
      <c r="U137" s="114">
        <v>0</v>
      </c>
      <c r="V137" s="114">
        <v>0</v>
      </c>
      <c r="W137" s="114">
        <v>0</v>
      </c>
    </row>
    <row r="138" spans="1:23">
      <c r="A138" s="114" t="str">
        <v>1587.TW</v>
      </c>
      <c r="B138" s="114">
        <v>0.56000000000000005</v>
      </c>
      <c r="C138" s="114">
        <v>0.995</v>
      </c>
      <c r="D138" s="114">
        <v>99.054053999999994</v>
      </c>
      <c r="E138" s="114">
        <v>3.0369999000000002E-2</v>
      </c>
      <c r="F138" s="114">
        <v>1.0570001000000001E-2</v>
      </c>
      <c r="G138" s="114">
        <v>0.20954001</v>
      </c>
      <c r="H138" s="114">
        <v>1.1900000000000001E-2</v>
      </c>
      <c r="I138" s="114">
        <v>130.89286999999999</v>
      </c>
      <c r="J138" s="114">
        <v>3.6662834000000002</v>
      </c>
      <c r="K138" s="114">
        <v>30.922999999999998</v>
      </c>
      <c r="L138" s="114">
        <v>0</v>
      </c>
      <c r="M138" s="114">
        <v>0</v>
      </c>
      <c r="N138" s="114">
        <v>0</v>
      </c>
      <c r="O138" s="114">
        <v>0</v>
      </c>
      <c r="P138" s="114">
        <v>0</v>
      </c>
      <c r="Q138" s="114">
        <v>0</v>
      </c>
      <c r="R138" s="114">
        <v>0</v>
      </c>
      <c r="S138" s="114">
        <v>0</v>
      </c>
      <c r="T138" s="114">
        <v>0</v>
      </c>
      <c r="U138" s="114">
        <v>0</v>
      </c>
      <c r="V138" s="114">
        <v>0</v>
      </c>
      <c r="W138" s="114">
        <v>0</v>
      </c>
    </row>
    <row r="139" spans="1:23" hidden="1">
      <c r="A139" s="114" t="str">
        <v>1589.TW</v>
      </c>
      <c r="B139" s="114">
        <v>-7.59</v>
      </c>
      <c r="C139" s="114">
        <v>0.77400000000000002</v>
      </c>
      <c r="D139" s="114">
        <v>10.098468</v>
      </c>
      <c r="E139" s="114">
        <v>-3.2099999999999997E-2</v>
      </c>
      <c r="F139" s="114">
        <v>-4.5999999999999999E-3</v>
      </c>
      <c r="G139" s="114">
        <v>0.13811999999999999</v>
      </c>
      <c r="H139" s="114">
        <v>-0.12851000000000001</v>
      </c>
      <c r="I139" s="114">
        <v>0</v>
      </c>
      <c r="J139" s="114">
        <v>0.63691189999999998</v>
      </c>
      <c r="K139" s="114">
        <v>75.686000000000007</v>
      </c>
      <c r="L139" s="114">
        <v>0</v>
      </c>
      <c r="M139" s="114">
        <v>0</v>
      </c>
      <c r="N139" s="114">
        <v>0</v>
      </c>
      <c r="O139" s="114">
        <v>0</v>
      </c>
      <c r="P139" s="114">
        <v>0</v>
      </c>
      <c r="Q139" s="114">
        <v>0</v>
      </c>
      <c r="R139" s="114">
        <v>0</v>
      </c>
      <c r="S139" s="114">
        <v>0</v>
      </c>
      <c r="T139" s="114">
        <v>0</v>
      </c>
      <c r="U139" s="114">
        <v>0</v>
      </c>
      <c r="V139" s="114">
        <v>0</v>
      </c>
      <c r="W139" s="114">
        <v>0</v>
      </c>
    </row>
    <row r="140" spans="1:23" hidden="1">
      <c r="A140" s="114" t="str">
        <v>1590.TW</v>
      </c>
      <c r="B140" s="114">
        <v>35.840000000000003</v>
      </c>
      <c r="C140" s="114">
        <v>1.0680000000000001</v>
      </c>
      <c r="D140" s="114">
        <v>22.784544</v>
      </c>
      <c r="E140" s="114">
        <v>0.18011999000000001</v>
      </c>
      <c r="F140" s="114">
        <v>9.9309995999999998E-2</v>
      </c>
      <c r="G140" s="114">
        <v>0.46517999999999998</v>
      </c>
      <c r="H140" s="114">
        <v>0.30325000000000002</v>
      </c>
      <c r="I140" s="114">
        <v>30.273437999999999</v>
      </c>
      <c r="J140" s="114">
        <v>5.2156186</v>
      </c>
      <c r="K140" s="114">
        <v>150.636</v>
      </c>
      <c r="L140" s="114">
        <v>0</v>
      </c>
      <c r="M140" s="114">
        <v>0</v>
      </c>
      <c r="N140" s="114">
        <v>0</v>
      </c>
      <c r="O140" s="114">
        <v>0</v>
      </c>
      <c r="P140" s="114">
        <v>0</v>
      </c>
      <c r="Q140" s="114">
        <v>0</v>
      </c>
      <c r="R140" s="114">
        <v>0</v>
      </c>
      <c r="S140" s="114">
        <v>0</v>
      </c>
      <c r="T140" s="114">
        <v>0</v>
      </c>
      <c r="U140" s="114">
        <v>0</v>
      </c>
      <c r="V140" s="114">
        <v>0</v>
      </c>
      <c r="W140" s="114">
        <v>0</v>
      </c>
    </row>
    <row r="141" spans="1:23" hidden="1">
      <c r="A141" s="114" t="str">
        <v>1597.TW</v>
      </c>
      <c r="B141" s="114">
        <v>1.1000000000000001</v>
      </c>
      <c r="C141" s="114">
        <v>0</v>
      </c>
      <c r="D141" s="114">
        <v>12.770398999999999</v>
      </c>
      <c r="E141" s="114">
        <v>4.1939996E-2</v>
      </c>
      <c r="F141" s="114">
        <v>1.469E-2</v>
      </c>
      <c r="G141" s="114">
        <v>0.42908000000000002</v>
      </c>
      <c r="H141" s="114">
        <v>8.9770004E-2</v>
      </c>
      <c r="I141" s="114">
        <v>61.181820000000002</v>
      </c>
      <c r="J141" s="114">
        <v>2.5284593000000002</v>
      </c>
      <c r="K141" s="114">
        <v>11.675000000000001</v>
      </c>
      <c r="L141" s="114">
        <v>0</v>
      </c>
      <c r="M141" s="114">
        <v>0</v>
      </c>
      <c r="N141" s="114">
        <v>0</v>
      </c>
      <c r="O141" s="114">
        <v>0</v>
      </c>
      <c r="P141" s="114">
        <v>0</v>
      </c>
      <c r="Q141" s="114">
        <v>0</v>
      </c>
      <c r="R141" s="114">
        <v>0</v>
      </c>
      <c r="S141" s="114">
        <v>0</v>
      </c>
      <c r="T141" s="114">
        <v>0</v>
      </c>
      <c r="U141" s="114">
        <v>0</v>
      </c>
      <c r="V141" s="114">
        <v>0</v>
      </c>
      <c r="W141" s="114">
        <v>0</v>
      </c>
    </row>
    <row r="142" spans="1:23" hidden="1">
      <c r="A142" s="114" t="str">
        <v>1598.TW</v>
      </c>
      <c r="B142" s="114">
        <v>0.24</v>
      </c>
      <c r="C142" s="114">
        <v>0</v>
      </c>
      <c r="D142" s="114">
        <v>3.8046120000000001</v>
      </c>
      <c r="E142" s="114">
        <v>-5.6999999999999998E-4</v>
      </c>
      <c r="F142" s="114">
        <v>-5.0499999999999998E-3</v>
      </c>
      <c r="G142" s="114">
        <v>0.34597</v>
      </c>
      <c r="H142" s="114">
        <v>-4.1929998000000003E-2</v>
      </c>
      <c r="I142" s="114">
        <v>130.625</v>
      </c>
      <c r="J142" s="114">
        <v>1.0390773</v>
      </c>
      <c r="K142" s="114">
        <v>50.465000000000003</v>
      </c>
      <c r="L142" s="114">
        <v>0</v>
      </c>
      <c r="M142" s="114">
        <v>0</v>
      </c>
      <c r="N142" s="114">
        <v>0</v>
      </c>
      <c r="O142" s="114">
        <v>0</v>
      </c>
      <c r="P142" s="114">
        <v>0</v>
      </c>
      <c r="Q142" s="114">
        <v>0</v>
      </c>
      <c r="R142" s="114">
        <v>0</v>
      </c>
      <c r="S142" s="114">
        <v>0</v>
      </c>
      <c r="T142" s="114">
        <v>0</v>
      </c>
      <c r="U142" s="114">
        <v>0</v>
      </c>
      <c r="V142" s="114">
        <v>0</v>
      </c>
      <c r="W142" s="114">
        <v>0</v>
      </c>
    </row>
    <row r="143" spans="1:23" hidden="1">
      <c r="A143" s="114" t="str">
        <v>1603.TW</v>
      </c>
      <c r="B143" s="114">
        <v>3.25</v>
      </c>
      <c r="C143" s="114">
        <v>0.378</v>
      </c>
      <c r="D143" s="114">
        <v>0</v>
      </c>
      <c r="E143" s="114">
        <v>7.6480000000000006E-2</v>
      </c>
      <c r="F143" s="114">
        <v>3.1559999999999998E-2</v>
      </c>
      <c r="G143" s="114">
        <v>0.14890999999999999</v>
      </c>
      <c r="H143" s="114">
        <v>0.13031999999999999</v>
      </c>
      <c r="I143" s="114">
        <v>13.846154</v>
      </c>
      <c r="J143" s="114">
        <v>1.1075832000000001</v>
      </c>
      <c r="K143" s="114">
        <v>25.2</v>
      </c>
      <c r="L143" s="114">
        <v>0</v>
      </c>
      <c r="M143" s="114">
        <v>0</v>
      </c>
      <c r="N143" s="114">
        <v>0</v>
      </c>
      <c r="O143" s="114">
        <v>0</v>
      </c>
      <c r="P143" s="114">
        <v>0</v>
      </c>
      <c r="Q143" s="114">
        <v>0</v>
      </c>
      <c r="R143" s="114">
        <v>0</v>
      </c>
      <c r="S143" s="114">
        <v>0</v>
      </c>
      <c r="T143" s="114">
        <v>0</v>
      </c>
      <c r="U143" s="114">
        <v>0</v>
      </c>
      <c r="V143" s="114">
        <v>0</v>
      </c>
      <c r="W143" s="114">
        <v>0</v>
      </c>
    </row>
    <row r="144" spans="1:23">
      <c r="A144" s="114" t="str">
        <v>1604.TW</v>
      </c>
      <c r="B144" s="114">
        <v>2.11</v>
      </c>
      <c r="C144" s="114">
        <v>0.53600000000000003</v>
      </c>
      <c r="D144" s="114">
        <v>0</v>
      </c>
      <c r="E144" s="114">
        <v>9.1479993999999995E-2</v>
      </c>
      <c r="F144" s="114">
        <v>2.5690000000000001E-2</v>
      </c>
      <c r="G144" s="114">
        <v>0.19459000000000001</v>
      </c>
      <c r="H144" s="114">
        <v>2.1940000000000001E-2</v>
      </c>
      <c r="I144" s="114">
        <v>13.696683</v>
      </c>
      <c r="J144" s="114">
        <v>1.2952090000000001</v>
      </c>
      <c r="K144" s="114">
        <v>24.436</v>
      </c>
      <c r="L144" s="114">
        <v>0</v>
      </c>
      <c r="M144" s="114">
        <v>0</v>
      </c>
      <c r="N144" s="114">
        <v>0</v>
      </c>
      <c r="O144" s="114">
        <v>0</v>
      </c>
      <c r="P144" s="114">
        <v>0</v>
      </c>
      <c r="Q144" s="114">
        <v>0</v>
      </c>
      <c r="R144" s="114">
        <v>0</v>
      </c>
      <c r="S144" s="114">
        <v>0</v>
      </c>
      <c r="T144" s="114">
        <v>0</v>
      </c>
      <c r="U144" s="114">
        <v>0</v>
      </c>
      <c r="V144" s="114">
        <v>0</v>
      </c>
      <c r="W144" s="114">
        <v>0</v>
      </c>
    </row>
    <row r="145" spans="1:23" hidden="1">
      <c r="A145" s="114" t="str">
        <v>1605.TW</v>
      </c>
      <c r="B145" s="114">
        <v>0.98</v>
      </c>
      <c r="C145" s="114">
        <v>0.85499999999999998</v>
      </c>
      <c r="D145" s="114">
        <v>18.585364999999999</v>
      </c>
      <c r="E145" s="114">
        <v>3.066E-2</v>
      </c>
      <c r="F145" s="114">
        <v>9.9100000000000004E-3</v>
      </c>
      <c r="G145" s="114">
        <v>7.0019999999999999E-2</v>
      </c>
      <c r="H145" s="114">
        <v>1.201E-2</v>
      </c>
      <c r="I145" s="114">
        <v>38.877549999999999</v>
      </c>
      <c r="J145" s="114">
        <v>1.0850682</v>
      </c>
      <c r="K145" s="114">
        <v>45.390999999999998</v>
      </c>
      <c r="L145" s="114">
        <v>0</v>
      </c>
      <c r="M145" s="114">
        <v>0</v>
      </c>
      <c r="N145" s="114">
        <v>0</v>
      </c>
      <c r="O145" s="114">
        <v>0</v>
      </c>
      <c r="P145" s="114">
        <v>0</v>
      </c>
      <c r="Q145" s="114">
        <v>0</v>
      </c>
      <c r="R145" s="114">
        <v>0</v>
      </c>
      <c r="S145" s="114">
        <v>0</v>
      </c>
      <c r="T145" s="114">
        <v>0</v>
      </c>
      <c r="U145" s="114">
        <v>0</v>
      </c>
      <c r="V145" s="114">
        <v>0</v>
      </c>
      <c r="W145" s="114">
        <v>0</v>
      </c>
    </row>
    <row r="146" spans="1:23" hidden="1">
      <c r="A146" s="114" t="str">
        <v>1608.TW</v>
      </c>
      <c r="B146" s="114">
        <v>2.08</v>
      </c>
      <c r="C146" s="114">
        <v>0</v>
      </c>
      <c r="D146" s="114">
        <v>0</v>
      </c>
      <c r="E146" s="114">
        <v>0.10054</v>
      </c>
      <c r="F146" s="114">
        <v>2.0510001E-2</v>
      </c>
      <c r="G146" s="114">
        <v>6.5670000000000006E-2</v>
      </c>
      <c r="H146" s="114">
        <v>4.172E-2</v>
      </c>
      <c r="I146" s="114">
        <v>18.149038000000001</v>
      </c>
      <c r="J146" s="114">
        <v>2.0039281999999998</v>
      </c>
      <c r="K146" s="114">
        <v>23.312999999999999</v>
      </c>
      <c r="L146" s="114">
        <v>0</v>
      </c>
      <c r="M146" s="114">
        <v>0</v>
      </c>
      <c r="N146" s="114">
        <v>0</v>
      </c>
      <c r="O146" s="114">
        <v>0</v>
      </c>
      <c r="P146" s="114">
        <v>0</v>
      </c>
      <c r="Q146" s="114">
        <v>0</v>
      </c>
      <c r="R146" s="114">
        <v>0</v>
      </c>
      <c r="S146" s="114">
        <v>0</v>
      </c>
      <c r="T146" s="114">
        <v>0</v>
      </c>
      <c r="U146" s="114">
        <v>0</v>
      </c>
      <c r="V146" s="114">
        <v>0</v>
      </c>
      <c r="W146" s="114">
        <v>0</v>
      </c>
    </row>
    <row r="147" spans="1:23" hidden="1">
      <c r="A147" s="114" t="str">
        <v>1609.TW</v>
      </c>
      <c r="B147" s="114">
        <v>1.61</v>
      </c>
      <c r="C147" s="114">
        <v>0.94399999999999995</v>
      </c>
      <c r="D147" s="114">
        <v>24.878050000000002</v>
      </c>
      <c r="E147" s="114">
        <v>0.21648000000000001</v>
      </c>
      <c r="F147" s="114">
        <v>2.2409999999999999E-2</v>
      </c>
      <c r="G147" s="114">
        <v>0.13145999999999999</v>
      </c>
      <c r="H147" s="114">
        <v>7.3410004000000001E-2</v>
      </c>
      <c r="I147" s="114">
        <v>31.677019999999999</v>
      </c>
      <c r="J147" s="114">
        <v>2.6081620000000001</v>
      </c>
      <c r="K147" s="114">
        <v>37.421999999999997</v>
      </c>
      <c r="L147" s="114">
        <v>0</v>
      </c>
      <c r="M147" s="114">
        <v>0</v>
      </c>
      <c r="N147" s="114">
        <v>0</v>
      </c>
      <c r="O147" s="114">
        <v>0</v>
      </c>
      <c r="P147" s="114">
        <v>0</v>
      </c>
      <c r="Q147" s="114">
        <v>0</v>
      </c>
      <c r="R147" s="114">
        <v>0</v>
      </c>
      <c r="S147" s="114">
        <v>0</v>
      </c>
      <c r="T147" s="114">
        <v>0</v>
      </c>
      <c r="U147" s="114">
        <v>0</v>
      </c>
      <c r="V147" s="114">
        <v>0</v>
      </c>
      <c r="W147" s="114">
        <v>0</v>
      </c>
    </row>
    <row r="148" spans="1:23">
      <c r="A148" s="114" t="str">
        <v>1611.TW</v>
      </c>
      <c r="B148" s="114">
        <v>0.52</v>
      </c>
      <c r="C148" s="114">
        <v>0.43099999999999999</v>
      </c>
      <c r="D148" s="114">
        <v>0</v>
      </c>
      <c r="E148" s="114">
        <v>3.5040000000000002E-2</v>
      </c>
      <c r="F148" s="114">
        <v>7.6699999999999997E-3</v>
      </c>
      <c r="G148" s="114">
        <v>0.27382000000000001</v>
      </c>
      <c r="H148" s="114">
        <v>8.5269999999999999E-2</v>
      </c>
      <c r="I148" s="114">
        <v>34.423076999999999</v>
      </c>
      <c r="J148" s="114">
        <v>1.3346256999999999</v>
      </c>
      <c r="K148" s="114">
        <v>4.2190000000000003</v>
      </c>
      <c r="L148" s="114">
        <v>0</v>
      </c>
      <c r="M148" s="114">
        <v>0</v>
      </c>
      <c r="N148" s="114">
        <v>0</v>
      </c>
      <c r="O148" s="114">
        <v>0</v>
      </c>
      <c r="P148" s="114">
        <v>0</v>
      </c>
      <c r="Q148" s="114">
        <v>0</v>
      </c>
      <c r="R148" s="114">
        <v>0</v>
      </c>
      <c r="S148" s="114">
        <v>0</v>
      </c>
      <c r="T148" s="114">
        <v>0</v>
      </c>
      <c r="U148" s="114">
        <v>0</v>
      </c>
      <c r="V148" s="114">
        <v>0</v>
      </c>
      <c r="W148" s="114">
        <v>0</v>
      </c>
    </row>
    <row r="149" spans="1:23" hidden="1">
      <c r="A149" s="114" t="str">
        <v>1612.TW</v>
      </c>
      <c r="B149" s="114">
        <v>2.0699999999999998</v>
      </c>
      <c r="C149" s="114">
        <v>0.86899999999999999</v>
      </c>
      <c r="D149" s="114">
        <v>0</v>
      </c>
      <c r="E149" s="114">
        <v>8.5779999999999995E-2</v>
      </c>
      <c r="F149" s="114">
        <v>4.5350000000000001E-2</v>
      </c>
      <c r="G149" s="114">
        <v>0.14069999999999999</v>
      </c>
      <c r="H149" s="114">
        <v>0.11058</v>
      </c>
      <c r="I149" s="114">
        <v>18.671500000000002</v>
      </c>
      <c r="J149" s="114">
        <v>1.6179672</v>
      </c>
      <c r="K149" s="114">
        <v>19.600000000000001</v>
      </c>
      <c r="L149" s="114">
        <v>0</v>
      </c>
      <c r="M149" s="114">
        <v>0</v>
      </c>
      <c r="N149" s="114">
        <v>0</v>
      </c>
      <c r="O149" s="114">
        <v>0</v>
      </c>
      <c r="P149" s="114">
        <v>0</v>
      </c>
      <c r="Q149" s="114">
        <v>0</v>
      </c>
      <c r="R149" s="114">
        <v>0</v>
      </c>
      <c r="S149" s="114">
        <v>0</v>
      </c>
      <c r="T149" s="114">
        <v>0</v>
      </c>
      <c r="U149" s="114">
        <v>0</v>
      </c>
      <c r="V149" s="114">
        <v>0</v>
      </c>
      <c r="W149" s="114">
        <v>0</v>
      </c>
    </row>
    <row r="150" spans="1:23">
      <c r="A150" s="114" t="str">
        <v>1614.TW</v>
      </c>
      <c r="B150" s="114">
        <v>1.1200000000000001</v>
      </c>
      <c r="C150" s="114">
        <v>0</v>
      </c>
      <c r="D150" s="114">
        <v>0</v>
      </c>
      <c r="E150" s="114">
        <v>5.432E-2</v>
      </c>
      <c r="F150" s="114">
        <v>2.9489999999999999E-2</v>
      </c>
      <c r="G150" s="114">
        <v>0.20977000000000001</v>
      </c>
      <c r="H150" s="114">
        <v>1.677E-2</v>
      </c>
      <c r="I150" s="114">
        <v>39.642856999999999</v>
      </c>
      <c r="J150" s="114">
        <v>2.1137826</v>
      </c>
      <c r="K150" s="114">
        <v>21.946999999999999</v>
      </c>
      <c r="L150" s="114">
        <v>0</v>
      </c>
      <c r="M150" s="114">
        <v>0</v>
      </c>
      <c r="N150" s="114">
        <v>0</v>
      </c>
      <c r="O150" s="114">
        <v>0</v>
      </c>
      <c r="P150" s="114">
        <v>0</v>
      </c>
      <c r="Q150" s="114">
        <v>0</v>
      </c>
      <c r="R150" s="114">
        <v>0</v>
      </c>
      <c r="S150" s="114">
        <v>0</v>
      </c>
      <c r="T150" s="114">
        <v>0</v>
      </c>
      <c r="U150" s="114">
        <v>0</v>
      </c>
      <c r="V150" s="114">
        <v>0</v>
      </c>
      <c r="W150" s="114">
        <v>0</v>
      </c>
    </row>
    <row r="151" spans="1:23" hidden="1">
      <c r="A151" s="114" t="str">
        <v>1615.TW</v>
      </c>
      <c r="B151" s="114">
        <v>3.5</v>
      </c>
      <c r="C151" s="114">
        <v>0.39200000000000002</v>
      </c>
      <c r="D151" s="114">
        <v>0</v>
      </c>
      <c r="E151" s="114">
        <v>0.19045999999999999</v>
      </c>
      <c r="F151" s="114">
        <v>9.2329999999999995E-2</v>
      </c>
      <c r="G151" s="114">
        <v>0.16256000000000001</v>
      </c>
      <c r="H151" s="114">
        <v>0.13482</v>
      </c>
      <c r="I151" s="114">
        <v>19.428571999999999</v>
      </c>
      <c r="J151" s="114">
        <v>3.7706553999999999</v>
      </c>
      <c r="K151" s="114">
        <v>30.201000000000001</v>
      </c>
      <c r="L151" s="114">
        <v>0</v>
      </c>
      <c r="M151" s="114">
        <v>0</v>
      </c>
      <c r="N151" s="114">
        <v>0</v>
      </c>
      <c r="O151" s="114">
        <v>0</v>
      </c>
      <c r="P151" s="114">
        <v>0</v>
      </c>
      <c r="Q151" s="114">
        <v>0</v>
      </c>
      <c r="R151" s="114">
        <v>0</v>
      </c>
      <c r="S151" s="114">
        <v>0</v>
      </c>
      <c r="T151" s="114">
        <v>0</v>
      </c>
      <c r="U151" s="114">
        <v>0</v>
      </c>
      <c r="V151" s="114">
        <v>0</v>
      </c>
      <c r="W151" s="114">
        <v>0</v>
      </c>
    </row>
    <row r="152" spans="1:23">
      <c r="A152" s="114" t="str">
        <v>1616.TW</v>
      </c>
      <c r="B152" s="114">
        <v>1.24</v>
      </c>
      <c r="C152" s="114">
        <v>1.0649999999999999</v>
      </c>
      <c r="D152" s="114">
        <v>0</v>
      </c>
      <c r="E152" s="114">
        <v>0.12776000000000001</v>
      </c>
      <c r="F152" s="114">
        <v>5.8040000000000001E-2</v>
      </c>
      <c r="G152" s="114">
        <v>0.11472</v>
      </c>
      <c r="H152" s="114">
        <v>8.2609996000000005E-2</v>
      </c>
      <c r="I152" s="114">
        <v>19.637096</v>
      </c>
      <c r="J152" s="114">
        <v>2.4561229</v>
      </c>
      <c r="K152" s="114">
        <v>21.702999999999999</v>
      </c>
      <c r="L152" s="114">
        <v>0</v>
      </c>
      <c r="M152" s="114">
        <v>0</v>
      </c>
      <c r="N152" s="114">
        <v>0</v>
      </c>
      <c r="O152" s="114">
        <v>0</v>
      </c>
      <c r="P152" s="114">
        <v>0</v>
      </c>
      <c r="Q152" s="114">
        <v>0</v>
      </c>
      <c r="R152" s="114">
        <v>0</v>
      </c>
      <c r="S152" s="114">
        <v>0</v>
      </c>
      <c r="T152" s="114">
        <v>0</v>
      </c>
      <c r="U152" s="114">
        <v>0</v>
      </c>
      <c r="V152" s="114">
        <v>0</v>
      </c>
      <c r="W152" s="114">
        <v>0</v>
      </c>
    </row>
    <row r="153" spans="1:23" hidden="1">
      <c r="A153" s="114" t="str">
        <v>1617.TW</v>
      </c>
      <c r="B153" s="114">
        <v>0.06</v>
      </c>
      <c r="C153" s="114">
        <v>0.48499999999999999</v>
      </c>
      <c r="D153" s="114">
        <v>0</v>
      </c>
      <c r="E153" s="114">
        <v>1.0399999999999999E-3</v>
      </c>
      <c r="F153" s="114">
        <v>-4.9500000000000004E-3</v>
      </c>
      <c r="G153" s="114">
        <v>7.9899999999999999E-2</v>
      </c>
      <c r="H153" s="114">
        <v>-1.507E-2</v>
      </c>
      <c r="I153" s="114">
        <v>376.66669999999999</v>
      </c>
      <c r="J153" s="114">
        <v>1.7471975</v>
      </c>
      <c r="K153" s="114">
        <v>17.920999999999999</v>
      </c>
      <c r="L153" s="114">
        <v>0</v>
      </c>
      <c r="M153" s="114">
        <v>0</v>
      </c>
      <c r="N153" s="114">
        <v>0</v>
      </c>
      <c r="O153" s="114">
        <v>0</v>
      </c>
      <c r="P153" s="114">
        <v>0</v>
      </c>
      <c r="Q153" s="114">
        <v>0</v>
      </c>
      <c r="R153" s="114">
        <v>0</v>
      </c>
      <c r="S153" s="114">
        <v>0</v>
      </c>
      <c r="T153" s="114">
        <v>0</v>
      </c>
      <c r="U153" s="114">
        <v>0</v>
      </c>
      <c r="V153" s="114">
        <v>0</v>
      </c>
      <c r="W153" s="114">
        <v>0</v>
      </c>
    </row>
    <row r="154" spans="1:23">
      <c r="A154" s="114" t="str">
        <v>1618.TW</v>
      </c>
      <c r="B154" s="114">
        <v>2.34</v>
      </c>
      <c r="C154" s="114">
        <v>0</v>
      </c>
      <c r="D154" s="114">
        <v>0</v>
      </c>
      <c r="E154" s="114">
        <v>9.1670000000000001E-2</v>
      </c>
      <c r="F154" s="114">
        <v>5.049E-2</v>
      </c>
      <c r="G154" s="114">
        <v>0.13202</v>
      </c>
      <c r="H154" s="114">
        <v>0.12225999999999999</v>
      </c>
      <c r="I154" s="114">
        <v>21.175215000000001</v>
      </c>
      <c r="J154" s="114">
        <v>1.7557845999999999</v>
      </c>
      <c r="K154" s="114">
        <v>24.225999999999999</v>
      </c>
      <c r="L154" s="114">
        <v>0</v>
      </c>
      <c r="M154" s="114">
        <v>0</v>
      </c>
      <c r="N154" s="114">
        <v>0</v>
      </c>
      <c r="O154" s="114">
        <v>0</v>
      </c>
      <c r="P154" s="114">
        <v>0</v>
      </c>
      <c r="Q154" s="114">
        <v>0</v>
      </c>
      <c r="R154" s="114">
        <v>0</v>
      </c>
      <c r="S154" s="114">
        <v>0</v>
      </c>
      <c r="T154" s="114">
        <v>0</v>
      </c>
      <c r="U154" s="114">
        <v>0</v>
      </c>
      <c r="V154" s="114">
        <v>0</v>
      </c>
      <c r="W154" s="114">
        <v>0</v>
      </c>
    </row>
    <row r="155" spans="1:23">
      <c r="A155" s="114" t="str">
        <v>1626.TW</v>
      </c>
      <c r="B155" s="114">
        <v>-0.03</v>
      </c>
      <c r="C155" s="114">
        <v>0.59399999999999997</v>
      </c>
      <c r="D155" s="114">
        <v>0</v>
      </c>
      <c r="E155" s="114">
        <v>8.4399999999999996E-3</v>
      </c>
      <c r="F155" s="114">
        <v>-9.1E-4</v>
      </c>
      <c r="G155" s="114">
        <v>0.21745999999999999</v>
      </c>
      <c r="H155" s="114">
        <v>-3.4169999999999999E-2</v>
      </c>
      <c r="I155" s="114">
        <v>0</v>
      </c>
      <c r="J155" s="114">
        <v>0.79510546000000004</v>
      </c>
      <c r="K155" s="114">
        <v>54.976999999999997</v>
      </c>
      <c r="L155" s="114">
        <v>0</v>
      </c>
      <c r="M155" s="114">
        <v>0</v>
      </c>
      <c r="N155" s="114">
        <v>0</v>
      </c>
      <c r="O155" s="114">
        <v>0</v>
      </c>
      <c r="P155" s="114">
        <v>0</v>
      </c>
      <c r="Q155" s="114">
        <v>0</v>
      </c>
      <c r="R155" s="114">
        <v>0</v>
      </c>
      <c r="S155" s="114">
        <v>0</v>
      </c>
      <c r="T155" s="114">
        <v>0</v>
      </c>
      <c r="U155" s="114">
        <v>0</v>
      </c>
      <c r="V155" s="114">
        <v>0</v>
      </c>
      <c r="W155" s="114">
        <v>0</v>
      </c>
    </row>
    <row r="156" spans="1:23">
      <c r="A156" s="114" t="str">
        <v>1701.TW</v>
      </c>
      <c r="B156" s="114">
        <v>1.1000000000000001</v>
      </c>
      <c r="C156" s="114">
        <v>0.128</v>
      </c>
      <c r="D156" s="114">
        <v>0</v>
      </c>
      <c r="E156" s="114">
        <v>4.3430000000000003E-2</v>
      </c>
      <c r="F156" s="114">
        <v>1.1610000000000001E-2</v>
      </c>
      <c r="G156" s="114">
        <v>0.36619000000000002</v>
      </c>
      <c r="H156" s="114">
        <v>3.9570000000000001E-2</v>
      </c>
      <c r="I156" s="114">
        <v>20.181818</v>
      </c>
      <c r="J156" s="114">
        <v>0.8878935</v>
      </c>
      <c r="K156" s="114">
        <v>28.847000000000001</v>
      </c>
      <c r="L156" s="114">
        <v>0</v>
      </c>
      <c r="M156" s="114">
        <v>0</v>
      </c>
      <c r="N156" s="114">
        <v>0</v>
      </c>
      <c r="O156" s="114">
        <v>0</v>
      </c>
      <c r="P156" s="114">
        <v>0</v>
      </c>
      <c r="Q156" s="114">
        <v>0</v>
      </c>
      <c r="R156" s="114">
        <v>0</v>
      </c>
      <c r="S156" s="114">
        <v>0</v>
      </c>
      <c r="T156" s="114">
        <v>0</v>
      </c>
      <c r="U156" s="114">
        <v>0</v>
      </c>
      <c r="V156" s="114">
        <v>0</v>
      </c>
      <c r="W156" s="114">
        <v>0</v>
      </c>
    </row>
    <row r="157" spans="1:23" hidden="1">
      <c r="A157" s="114" t="str">
        <v>1702.TW</v>
      </c>
      <c r="B157" s="114">
        <v>5.0999999999999996</v>
      </c>
      <c r="C157" s="114">
        <v>0.39800000000000002</v>
      </c>
      <c r="D157" s="114">
        <v>15.577889000000001</v>
      </c>
      <c r="E157" s="114">
        <v>9.9610000000000004E-2</v>
      </c>
      <c r="F157" s="114">
        <v>3.2660000000000002E-2</v>
      </c>
      <c r="G157" s="114">
        <v>0.28688000000000002</v>
      </c>
      <c r="H157" s="114">
        <v>9.7799994000000001E-2</v>
      </c>
      <c r="I157" s="114">
        <v>12.156863</v>
      </c>
      <c r="J157" s="114">
        <v>1.5651823</v>
      </c>
      <c r="K157" s="114">
        <v>91.418000000000006</v>
      </c>
      <c r="L157" s="114">
        <v>0</v>
      </c>
      <c r="M157" s="114">
        <v>0</v>
      </c>
      <c r="N157" s="114">
        <v>0</v>
      </c>
      <c r="O157" s="114">
        <v>0</v>
      </c>
      <c r="P157" s="114">
        <v>0</v>
      </c>
      <c r="Q157" s="114">
        <v>0</v>
      </c>
      <c r="R157" s="114">
        <v>0</v>
      </c>
      <c r="S157" s="114">
        <v>0</v>
      </c>
      <c r="T157" s="114">
        <v>0</v>
      </c>
      <c r="U157" s="114">
        <v>0</v>
      </c>
      <c r="V157" s="114">
        <v>0</v>
      </c>
      <c r="W157" s="114">
        <v>0</v>
      </c>
    </row>
    <row r="158" spans="1:23" hidden="1">
      <c r="A158" s="114" t="str">
        <v>1707.TW</v>
      </c>
      <c r="B158" s="114">
        <v>9.59</v>
      </c>
      <c r="C158" s="114">
        <v>0.42099999999999999</v>
      </c>
      <c r="D158" s="114">
        <v>13.50211</v>
      </c>
      <c r="E158" s="114">
        <v>0.18809000000000001</v>
      </c>
      <c r="F158" s="114">
        <v>0.102110006</v>
      </c>
      <c r="G158" s="114">
        <v>0.80259999999999998</v>
      </c>
      <c r="H158" s="114">
        <v>0.25694</v>
      </c>
      <c r="I158" s="114">
        <v>16.684045999999999</v>
      </c>
      <c r="J158" s="114">
        <v>2.3753320000000002</v>
      </c>
      <c r="K158" s="114">
        <v>71.795000000000002</v>
      </c>
      <c r="L158" s="114">
        <v>0</v>
      </c>
      <c r="M158" s="114">
        <v>0</v>
      </c>
      <c r="N158" s="114">
        <v>0</v>
      </c>
      <c r="O158" s="114">
        <v>0</v>
      </c>
      <c r="P158" s="114">
        <v>0</v>
      </c>
      <c r="Q158" s="114">
        <v>0</v>
      </c>
      <c r="R158" s="114">
        <v>0</v>
      </c>
      <c r="S158" s="114">
        <v>0</v>
      </c>
      <c r="T158" s="114">
        <v>0</v>
      </c>
      <c r="U158" s="114">
        <v>0</v>
      </c>
      <c r="V158" s="114">
        <v>0</v>
      </c>
      <c r="W158" s="114">
        <v>0</v>
      </c>
    </row>
    <row r="159" spans="1:23">
      <c r="A159" s="114" t="str">
        <v>1708.TW</v>
      </c>
      <c r="B159" s="114">
        <v>1.32</v>
      </c>
      <c r="C159" s="114">
        <v>0.45100000000000001</v>
      </c>
      <c r="D159" s="114">
        <v>0</v>
      </c>
      <c r="E159" s="114">
        <v>-4.2199999999999998E-3</v>
      </c>
      <c r="F159" s="114">
        <v>9.7599999999999996E-3</v>
      </c>
      <c r="G159" s="114">
        <v>0.1462</v>
      </c>
      <c r="H159" s="114">
        <v>0.16433</v>
      </c>
      <c r="I159" s="114">
        <v>26.704543999999999</v>
      </c>
      <c r="J159" s="114">
        <v>1.3786764</v>
      </c>
      <c r="K159" s="114">
        <v>23.611000000000001</v>
      </c>
      <c r="L159" s="114">
        <v>0</v>
      </c>
      <c r="M159" s="114">
        <v>0</v>
      </c>
      <c r="N159" s="114">
        <v>0</v>
      </c>
      <c r="O159" s="114">
        <v>0</v>
      </c>
      <c r="P159" s="114">
        <v>0</v>
      </c>
      <c r="Q159" s="114">
        <v>0</v>
      </c>
      <c r="R159" s="114">
        <v>0</v>
      </c>
      <c r="S159" s="114">
        <v>0</v>
      </c>
      <c r="T159" s="114">
        <v>0</v>
      </c>
      <c r="U159" s="114">
        <v>0</v>
      </c>
      <c r="V159" s="114">
        <v>0</v>
      </c>
      <c r="W159" s="114">
        <v>0</v>
      </c>
    </row>
    <row r="160" spans="1:23">
      <c r="A160" s="114" t="str">
        <v>1709.TW</v>
      </c>
      <c r="B160" s="114">
        <v>1.07</v>
      </c>
      <c r="C160" s="114">
        <v>0.47199999999999998</v>
      </c>
      <c r="D160" s="114">
        <v>0</v>
      </c>
      <c r="E160" s="114">
        <v>4.9000002000000001E-2</v>
      </c>
      <c r="F160" s="114">
        <v>2.138E-2</v>
      </c>
      <c r="G160" s="114">
        <v>0.122530006</v>
      </c>
      <c r="H160" s="114">
        <v>3.7650000000000003E-2</v>
      </c>
      <c r="I160" s="114">
        <v>19.252337000000001</v>
      </c>
      <c r="J160" s="114">
        <v>1.2305855000000001</v>
      </c>
      <c r="K160" s="114">
        <v>19.774000000000001</v>
      </c>
      <c r="L160" s="114">
        <v>0</v>
      </c>
      <c r="M160" s="114">
        <v>0</v>
      </c>
      <c r="N160" s="114">
        <v>0</v>
      </c>
      <c r="O160" s="114">
        <v>0</v>
      </c>
      <c r="P160" s="114">
        <v>0</v>
      </c>
      <c r="Q160" s="114">
        <v>0</v>
      </c>
      <c r="R160" s="114">
        <v>0</v>
      </c>
      <c r="S160" s="114">
        <v>0</v>
      </c>
      <c r="T160" s="114">
        <v>0</v>
      </c>
      <c r="U160" s="114">
        <v>0</v>
      </c>
      <c r="V160" s="114">
        <v>0</v>
      </c>
      <c r="W160" s="114">
        <v>0</v>
      </c>
    </row>
    <row r="161" spans="1:23" hidden="1">
      <c r="A161" s="114" t="str">
        <v>1710.TW</v>
      </c>
      <c r="B161" s="114">
        <v>-0.39</v>
      </c>
      <c r="C161" s="114">
        <v>0.84599999999999997</v>
      </c>
      <c r="D161" s="114">
        <v>72.5</v>
      </c>
      <c r="E161" s="114">
        <v>-5.2040000000000003E-2</v>
      </c>
      <c r="F161" s="114">
        <v>-1.059E-2</v>
      </c>
      <c r="G161" s="114">
        <v>2.0539999E-2</v>
      </c>
      <c r="H161" s="114">
        <v>-4.6499999999999996E-3</v>
      </c>
      <c r="I161" s="114">
        <v>0</v>
      </c>
      <c r="J161" s="114">
        <v>1.2616924</v>
      </c>
      <c r="K161" s="114">
        <v>23.664999999999999</v>
      </c>
      <c r="L161" s="114">
        <v>0</v>
      </c>
      <c r="M161" s="114">
        <v>0</v>
      </c>
      <c r="N161" s="114">
        <v>0</v>
      </c>
      <c r="O161" s="114">
        <v>0</v>
      </c>
      <c r="P161" s="114">
        <v>0</v>
      </c>
      <c r="Q161" s="114">
        <v>0</v>
      </c>
      <c r="R161" s="114">
        <v>0</v>
      </c>
      <c r="S161" s="114">
        <v>0</v>
      </c>
      <c r="T161" s="114">
        <v>0</v>
      </c>
      <c r="U161" s="114">
        <v>0</v>
      </c>
      <c r="V161" s="114">
        <v>0</v>
      </c>
      <c r="W161" s="114">
        <v>0</v>
      </c>
    </row>
    <row r="162" spans="1:23" hidden="1">
      <c r="A162" s="114" t="str">
        <v>1711.TW</v>
      </c>
      <c r="B162" s="114">
        <v>0.16</v>
      </c>
      <c r="C162" s="114">
        <v>0.68100000000000005</v>
      </c>
      <c r="D162" s="114">
        <v>0</v>
      </c>
      <c r="E162" s="114">
        <v>1.089E-2</v>
      </c>
      <c r="F162" s="114">
        <v>4.0099999999999997E-3</v>
      </c>
      <c r="G162" s="114">
        <v>0.20349999999999999</v>
      </c>
      <c r="H162" s="114">
        <v>9.8799999999999999E-3</v>
      </c>
      <c r="I162" s="114">
        <v>122.8125</v>
      </c>
      <c r="J162" s="114">
        <v>1.2899624999999999</v>
      </c>
      <c r="K162" s="114">
        <v>14.352</v>
      </c>
      <c r="L162" s="114">
        <v>0</v>
      </c>
      <c r="M162" s="114">
        <v>0</v>
      </c>
      <c r="N162" s="114">
        <v>0</v>
      </c>
      <c r="O162" s="114">
        <v>0</v>
      </c>
      <c r="P162" s="114">
        <v>0</v>
      </c>
      <c r="Q162" s="114">
        <v>0</v>
      </c>
      <c r="R162" s="114">
        <v>0</v>
      </c>
      <c r="S162" s="114">
        <v>0</v>
      </c>
      <c r="T162" s="114">
        <v>0</v>
      </c>
      <c r="U162" s="114">
        <v>0</v>
      </c>
      <c r="V162" s="114">
        <v>0</v>
      </c>
      <c r="W162" s="114">
        <v>0</v>
      </c>
    </row>
    <row r="163" spans="1:23">
      <c r="A163" s="114" t="str">
        <v>1712.TW</v>
      </c>
      <c r="B163" s="114">
        <v>2.5499999999999998</v>
      </c>
      <c r="C163" s="114">
        <v>0.246</v>
      </c>
      <c r="D163" s="114">
        <v>27.635135999999999</v>
      </c>
      <c r="E163" s="114">
        <v>0.12275999999999999</v>
      </c>
      <c r="F163" s="114">
        <v>5.21E-2</v>
      </c>
      <c r="G163" s="114">
        <v>0.27205000000000001</v>
      </c>
      <c r="H163" s="114">
        <v>6.5140000000000003E-2</v>
      </c>
      <c r="I163" s="114">
        <v>16.039217000000001</v>
      </c>
      <c r="J163" s="114">
        <v>2.0225499</v>
      </c>
      <c r="K163" s="114">
        <v>45.453000000000003</v>
      </c>
      <c r="L163" s="114">
        <v>0</v>
      </c>
      <c r="M163" s="114">
        <v>0</v>
      </c>
      <c r="N163" s="114">
        <v>0</v>
      </c>
      <c r="O163" s="114">
        <v>0</v>
      </c>
      <c r="P163" s="114">
        <v>0</v>
      </c>
      <c r="Q163" s="114">
        <v>0</v>
      </c>
      <c r="R163" s="114">
        <v>0</v>
      </c>
      <c r="S163" s="114">
        <v>0</v>
      </c>
      <c r="T163" s="114">
        <v>0</v>
      </c>
      <c r="U163" s="114">
        <v>0</v>
      </c>
      <c r="V163" s="114">
        <v>0</v>
      </c>
      <c r="W163" s="114">
        <v>0</v>
      </c>
    </row>
    <row r="164" spans="1:23" hidden="1">
      <c r="A164" s="114" t="str">
        <v>1713.TW</v>
      </c>
      <c r="B164" s="114">
        <v>2.13</v>
      </c>
      <c r="C164" s="114">
        <v>9.9000000000000005E-2</v>
      </c>
      <c r="D164" s="114">
        <v>0</v>
      </c>
      <c r="E164" s="114">
        <v>0.14185001</v>
      </c>
      <c r="F164" s="114">
        <v>-1.171E-2</v>
      </c>
      <c r="G164" s="114">
        <v>5.1269996999999998E-2</v>
      </c>
      <c r="H164" s="114">
        <v>-0.16829</v>
      </c>
      <c r="I164" s="114">
        <v>22.629107000000001</v>
      </c>
      <c r="J164" s="114">
        <v>2.6171471999999998</v>
      </c>
      <c r="K164" s="114">
        <v>2.97</v>
      </c>
      <c r="L164" s="114">
        <v>0</v>
      </c>
      <c r="M164" s="114">
        <v>0</v>
      </c>
      <c r="N164" s="114">
        <v>0</v>
      </c>
      <c r="O164" s="114">
        <v>0</v>
      </c>
      <c r="P164" s="114">
        <v>0</v>
      </c>
      <c r="Q164" s="114">
        <v>0</v>
      </c>
      <c r="R164" s="114">
        <v>0</v>
      </c>
      <c r="S164" s="114">
        <v>0</v>
      </c>
      <c r="T164" s="114">
        <v>0</v>
      </c>
      <c r="U164" s="114">
        <v>0</v>
      </c>
      <c r="V164" s="114">
        <v>0</v>
      </c>
      <c r="W164" s="114">
        <v>0</v>
      </c>
    </row>
    <row r="165" spans="1:23" hidden="1">
      <c r="A165" s="114" t="str">
        <v>1714.TW</v>
      </c>
      <c r="B165" s="114">
        <v>0.74</v>
      </c>
      <c r="C165" s="114">
        <v>0.51100000000000001</v>
      </c>
      <c r="D165" s="114">
        <v>0</v>
      </c>
      <c r="E165" s="114">
        <v>5.3990003000000002E-2</v>
      </c>
      <c r="F165" s="114">
        <v>2.1089999000000002E-2</v>
      </c>
      <c r="G165" s="114">
        <v>9.4440006000000007E-2</v>
      </c>
      <c r="H165" s="114">
        <v>4.6260000000000003E-2</v>
      </c>
      <c r="I165" s="114">
        <v>13.270269000000001</v>
      </c>
      <c r="J165" s="114">
        <v>0.81358739999999996</v>
      </c>
      <c r="K165" s="114">
        <v>20.158000000000001</v>
      </c>
      <c r="L165" s="114">
        <v>0</v>
      </c>
      <c r="M165" s="114">
        <v>0</v>
      </c>
      <c r="N165" s="114">
        <v>0</v>
      </c>
      <c r="O165" s="114">
        <v>0</v>
      </c>
      <c r="P165" s="114">
        <v>0</v>
      </c>
      <c r="Q165" s="114">
        <v>0</v>
      </c>
      <c r="R165" s="114">
        <v>0</v>
      </c>
      <c r="S165" s="114">
        <v>0</v>
      </c>
      <c r="T165" s="114">
        <v>0</v>
      </c>
      <c r="U165" s="114">
        <v>0</v>
      </c>
      <c r="V165" s="114">
        <v>0</v>
      </c>
      <c r="W165" s="114">
        <v>0</v>
      </c>
    </row>
    <row r="166" spans="1:23">
      <c r="A166" s="114" t="str">
        <v>1717.TW</v>
      </c>
      <c r="B166" s="114">
        <v>1.53</v>
      </c>
      <c r="C166" s="114">
        <v>0</v>
      </c>
      <c r="D166" s="114">
        <v>20.324674999999999</v>
      </c>
      <c r="E166" s="114">
        <v>7.281E-2</v>
      </c>
      <c r="F166" s="114">
        <v>2.4109999999999999E-2</v>
      </c>
      <c r="G166" s="114">
        <v>0.20051000999999999</v>
      </c>
      <c r="H166" s="114">
        <v>6.0819999999999999E-2</v>
      </c>
      <c r="I166" s="114">
        <v>20.457515999999998</v>
      </c>
      <c r="J166" s="114">
        <v>1.4372962</v>
      </c>
      <c r="K166" s="114">
        <v>36.149000000000001</v>
      </c>
      <c r="L166" s="114">
        <v>0</v>
      </c>
      <c r="M166" s="114">
        <v>0</v>
      </c>
      <c r="N166" s="114">
        <v>0</v>
      </c>
      <c r="O166" s="114">
        <v>0</v>
      </c>
      <c r="P166" s="114">
        <v>0</v>
      </c>
      <c r="Q166" s="114">
        <v>0</v>
      </c>
      <c r="R166" s="114">
        <v>0</v>
      </c>
      <c r="S166" s="114">
        <v>0</v>
      </c>
      <c r="T166" s="114">
        <v>0</v>
      </c>
      <c r="U166" s="114">
        <v>0</v>
      </c>
      <c r="V166" s="114">
        <v>0</v>
      </c>
      <c r="W166" s="114">
        <v>0</v>
      </c>
    </row>
    <row r="167" spans="1:23">
      <c r="A167" s="114" t="str">
        <v>1718.TW</v>
      </c>
      <c r="B167" s="114">
        <v>-0.83</v>
      </c>
      <c r="C167" s="114">
        <v>0</v>
      </c>
      <c r="D167" s="114">
        <v>0</v>
      </c>
      <c r="E167" s="114">
        <v>5.7779997999999999E-2</v>
      </c>
      <c r="F167" s="114">
        <v>1.286E-2</v>
      </c>
      <c r="G167" s="114">
        <v>0.72163003999999997</v>
      </c>
      <c r="H167" s="114">
        <v>0.54056000000000004</v>
      </c>
      <c r="I167" s="114">
        <v>0</v>
      </c>
      <c r="J167" s="114">
        <v>0.41763460000000002</v>
      </c>
      <c r="K167" s="114">
        <v>30.687999999999999</v>
      </c>
      <c r="L167" s="114">
        <v>0</v>
      </c>
      <c r="M167" s="114">
        <v>0</v>
      </c>
      <c r="N167" s="114">
        <v>0</v>
      </c>
      <c r="O167" s="114">
        <v>0</v>
      </c>
      <c r="P167" s="114">
        <v>0</v>
      </c>
      <c r="Q167" s="114">
        <v>0</v>
      </c>
      <c r="R167" s="114">
        <v>0</v>
      </c>
      <c r="S167" s="114">
        <v>0</v>
      </c>
      <c r="T167" s="114">
        <v>0</v>
      </c>
      <c r="U167" s="114">
        <v>0</v>
      </c>
      <c r="V167" s="114">
        <v>0</v>
      </c>
      <c r="W167" s="114">
        <v>0</v>
      </c>
    </row>
    <row r="168" spans="1:23" hidden="1">
      <c r="A168" s="114" t="str">
        <v>1720.TW</v>
      </c>
      <c r="B168" s="114">
        <v>4.74</v>
      </c>
      <c r="C168" s="114">
        <v>0.14299999999999999</v>
      </c>
      <c r="D168" s="114">
        <v>13.955823000000001</v>
      </c>
      <c r="E168" s="114">
        <v>0.14871000000000001</v>
      </c>
      <c r="F168" s="114">
        <v>7.1059999999999998E-2</v>
      </c>
      <c r="G168" s="114">
        <v>0.43678</v>
      </c>
      <c r="H168" s="114">
        <v>0.19281000000000001</v>
      </c>
      <c r="I168" s="114">
        <v>14.662447999999999</v>
      </c>
      <c r="J168" s="114">
        <v>2.3436973000000001</v>
      </c>
      <c r="K168" s="114">
        <v>34.917999999999999</v>
      </c>
      <c r="L168" s="114">
        <v>0</v>
      </c>
      <c r="M168" s="114">
        <v>0</v>
      </c>
      <c r="N168" s="114">
        <v>0</v>
      </c>
      <c r="O168" s="114">
        <v>0</v>
      </c>
      <c r="P168" s="114">
        <v>0</v>
      </c>
      <c r="Q168" s="114">
        <v>0</v>
      </c>
      <c r="R168" s="114">
        <v>0</v>
      </c>
      <c r="S168" s="114">
        <v>0</v>
      </c>
      <c r="T168" s="114">
        <v>0</v>
      </c>
      <c r="U168" s="114">
        <v>0</v>
      </c>
      <c r="V168" s="114">
        <v>0</v>
      </c>
      <c r="W168" s="114">
        <v>0</v>
      </c>
    </row>
    <row r="169" spans="1:23">
      <c r="A169" s="114" t="str">
        <v>1721.TW</v>
      </c>
      <c r="B169" s="114">
        <v>-1.64</v>
      </c>
      <c r="C169" s="114">
        <v>0.51400000000000001</v>
      </c>
      <c r="D169" s="114">
        <v>0</v>
      </c>
      <c r="E169" s="114">
        <v>-0.123380005</v>
      </c>
      <c r="F169" s="114">
        <v>-4.1100003000000003E-2</v>
      </c>
      <c r="G169" s="114">
        <v>-2.8490000000000001E-2</v>
      </c>
      <c r="H169" s="114">
        <v>-1.7819999E-2</v>
      </c>
      <c r="I169" s="114">
        <v>0</v>
      </c>
      <c r="J169" s="114">
        <v>1.3333333999999999</v>
      </c>
      <c r="K169" s="114">
        <v>11.821999999999999</v>
      </c>
      <c r="L169" s="114">
        <v>0</v>
      </c>
      <c r="M169" s="114">
        <v>0</v>
      </c>
      <c r="N169" s="114">
        <v>0</v>
      </c>
      <c r="O169" s="114">
        <v>0</v>
      </c>
      <c r="P169" s="114">
        <v>0</v>
      </c>
      <c r="Q169" s="114">
        <v>0</v>
      </c>
      <c r="R169" s="114">
        <v>0</v>
      </c>
      <c r="S169" s="114">
        <v>0</v>
      </c>
      <c r="T169" s="114">
        <v>0</v>
      </c>
      <c r="U169" s="114">
        <v>0</v>
      </c>
      <c r="V169" s="114">
        <v>0</v>
      </c>
      <c r="W169" s="114">
        <v>0</v>
      </c>
    </row>
    <row r="170" spans="1:23" hidden="1">
      <c r="A170" s="114" t="str">
        <v>1722.TW</v>
      </c>
      <c r="B170" s="114">
        <v>3.8</v>
      </c>
      <c r="C170" s="114">
        <v>0.42799999999999999</v>
      </c>
      <c r="D170" s="114">
        <v>21.718212000000001</v>
      </c>
      <c r="E170" s="114">
        <v>7.2709999999999997E-2</v>
      </c>
      <c r="F170" s="114">
        <v>2.1240002000000001E-2</v>
      </c>
      <c r="G170" s="114">
        <v>0.27427000000000001</v>
      </c>
      <c r="H170" s="114">
        <v>7.016E-2</v>
      </c>
      <c r="I170" s="114">
        <v>16.631578000000001</v>
      </c>
      <c r="J170" s="114">
        <v>1.1314607999999999</v>
      </c>
      <c r="K170" s="114">
        <v>15.321</v>
      </c>
      <c r="L170" s="114">
        <v>0</v>
      </c>
      <c r="M170" s="114">
        <v>0</v>
      </c>
      <c r="N170" s="114">
        <v>0</v>
      </c>
      <c r="O170" s="114">
        <v>0</v>
      </c>
      <c r="P170" s="114">
        <v>0</v>
      </c>
      <c r="Q170" s="114">
        <v>0</v>
      </c>
      <c r="R170" s="114">
        <v>0</v>
      </c>
      <c r="S170" s="114">
        <v>0</v>
      </c>
      <c r="T170" s="114">
        <v>0</v>
      </c>
      <c r="U170" s="114">
        <v>0</v>
      </c>
      <c r="V170" s="114">
        <v>0</v>
      </c>
      <c r="W170" s="114">
        <v>0</v>
      </c>
    </row>
    <row r="171" spans="1:23" hidden="1">
      <c r="A171" s="114" t="str">
        <v>1723.TW</v>
      </c>
      <c r="B171" s="114">
        <v>5.96</v>
      </c>
      <c r="C171" s="114">
        <v>0.47699999999999998</v>
      </c>
      <c r="D171" s="114">
        <v>18.02233</v>
      </c>
      <c r="E171" s="114">
        <v>0.16455998999999999</v>
      </c>
      <c r="F171" s="114">
        <v>8.0620005999999994E-2</v>
      </c>
      <c r="G171" s="114">
        <v>0.25636998</v>
      </c>
      <c r="H171" s="114">
        <v>0.16047001</v>
      </c>
      <c r="I171" s="114">
        <v>18.959731999999999</v>
      </c>
      <c r="J171" s="114">
        <v>3.1291536999999998</v>
      </c>
      <c r="K171" s="114">
        <v>33.494999999999997</v>
      </c>
      <c r="L171" s="114">
        <v>0</v>
      </c>
      <c r="M171" s="114">
        <v>0</v>
      </c>
      <c r="N171" s="114">
        <v>0</v>
      </c>
      <c r="O171" s="114">
        <v>0</v>
      </c>
      <c r="P171" s="114">
        <v>0</v>
      </c>
      <c r="Q171" s="114">
        <v>0</v>
      </c>
      <c r="R171" s="114">
        <v>0</v>
      </c>
      <c r="S171" s="114">
        <v>0</v>
      </c>
      <c r="T171" s="114">
        <v>0</v>
      </c>
      <c r="U171" s="114">
        <v>0</v>
      </c>
      <c r="V171" s="114">
        <v>0</v>
      </c>
      <c r="W171" s="114">
        <v>0</v>
      </c>
    </row>
    <row r="172" spans="1:23" hidden="1">
      <c r="A172" s="114" t="str">
        <v>1725.TW</v>
      </c>
      <c r="B172" s="114">
        <v>1.24</v>
      </c>
      <c r="C172" s="114">
        <v>0.59899999999999998</v>
      </c>
      <c r="D172" s="114">
        <v>0</v>
      </c>
      <c r="E172" s="114">
        <v>4.5739996999999998E-2</v>
      </c>
      <c r="F172" s="114">
        <v>1.3780001E-2</v>
      </c>
      <c r="G172" s="114">
        <v>5.0560000000000001E-2</v>
      </c>
      <c r="H172" s="114">
        <v>1.8079999999999999E-2</v>
      </c>
      <c r="I172" s="114">
        <v>37.5</v>
      </c>
      <c r="J172" s="114">
        <v>1.8437015999999999</v>
      </c>
      <c r="K172" s="114">
        <v>41.234999999999999</v>
      </c>
      <c r="L172" s="114">
        <v>0</v>
      </c>
      <c r="M172" s="114">
        <v>0</v>
      </c>
      <c r="N172" s="114">
        <v>0</v>
      </c>
      <c r="O172" s="114">
        <v>0</v>
      </c>
      <c r="P172" s="114">
        <v>0</v>
      </c>
      <c r="Q172" s="114">
        <v>0</v>
      </c>
      <c r="R172" s="114">
        <v>0</v>
      </c>
      <c r="S172" s="114">
        <v>0</v>
      </c>
      <c r="T172" s="114">
        <v>0</v>
      </c>
      <c r="U172" s="114">
        <v>0</v>
      </c>
      <c r="V172" s="114">
        <v>0</v>
      </c>
      <c r="W172" s="114">
        <v>0</v>
      </c>
    </row>
    <row r="173" spans="1:23" hidden="1">
      <c r="A173" s="114" t="str">
        <v>1726.TW</v>
      </c>
      <c r="B173" s="114">
        <v>5.09</v>
      </c>
      <c r="C173" s="114">
        <v>0</v>
      </c>
      <c r="D173" s="114">
        <v>0</v>
      </c>
      <c r="E173" s="114">
        <v>8.5870000000000002E-2</v>
      </c>
      <c r="F173" s="114">
        <v>5.1400000000000001E-2</v>
      </c>
      <c r="G173" s="114">
        <v>0.25011</v>
      </c>
      <c r="H173" s="114">
        <v>0.10131999999999999</v>
      </c>
      <c r="I173" s="114">
        <v>16.20825</v>
      </c>
      <c r="J173" s="114">
        <v>1.3666180000000001</v>
      </c>
      <c r="K173" s="114">
        <v>57.731000000000002</v>
      </c>
      <c r="L173" s="114">
        <v>0</v>
      </c>
      <c r="M173" s="114">
        <v>0</v>
      </c>
      <c r="N173" s="114">
        <v>0</v>
      </c>
      <c r="O173" s="114">
        <v>0</v>
      </c>
      <c r="P173" s="114">
        <v>0</v>
      </c>
      <c r="Q173" s="114">
        <v>0</v>
      </c>
      <c r="R173" s="114">
        <v>0</v>
      </c>
      <c r="S173" s="114">
        <v>0</v>
      </c>
      <c r="T173" s="114">
        <v>0</v>
      </c>
      <c r="U173" s="114">
        <v>0</v>
      </c>
      <c r="V173" s="114">
        <v>0</v>
      </c>
      <c r="W173" s="114">
        <v>0</v>
      </c>
    </row>
    <row r="174" spans="1:23" hidden="1">
      <c r="A174" s="114" t="str">
        <v>1727.TW</v>
      </c>
      <c r="B174" s="114">
        <v>0.16</v>
      </c>
      <c r="C174" s="114">
        <v>0.82399999999999995</v>
      </c>
      <c r="D174" s="114">
        <v>0</v>
      </c>
      <c r="E174" s="114">
        <v>1.09399995E-2</v>
      </c>
      <c r="F174" s="114">
        <v>6.7000003999999997E-4</v>
      </c>
      <c r="G174" s="114">
        <v>0.11178</v>
      </c>
      <c r="H174" s="114">
        <v>-2.5190001E-2</v>
      </c>
      <c r="I174" s="114">
        <v>181.25</v>
      </c>
      <c r="J174" s="114">
        <v>1.8660318</v>
      </c>
      <c r="K174" s="114">
        <v>15.227</v>
      </c>
      <c r="L174" s="114">
        <v>0</v>
      </c>
      <c r="M174" s="114">
        <v>0</v>
      </c>
      <c r="N174" s="114">
        <v>0</v>
      </c>
      <c r="O174" s="114">
        <v>0</v>
      </c>
      <c r="P174" s="114">
        <v>0</v>
      </c>
      <c r="Q174" s="114">
        <v>0</v>
      </c>
      <c r="R174" s="114">
        <v>0</v>
      </c>
      <c r="S174" s="114">
        <v>0</v>
      </c>
      <c r="T174" s="114">
        <v>0</v>
      </c>
      <c r="U174" s="114">
        <v>0</v>
      </c>
      <c r="V174" s="114">
        <v>0</v>
      </c>
      <c r="W174" s="114">
        <v>0</v>
      </c>
    </row>
    <row r="175" spans="1:23">
      <c r="A175" s="114" t="str">
        <v>1730.TW</v>
      </c>
      <c r="B175" s="114">
        <v>3.31</v>
      </c>
      <c r="C175" s="114">
        <v>0.27900000000000003</v>
      </c>
      <c r="D175" s="114">
        <v>0</v>
      </c>
      <c r="E175" s="114">
        <v>0.13383001</v>
      </c>
      <c r="F175" s="114">
        <v>7.3139999999999997E-2</v>
      </c>
      <c r="G175" s="114">
        <v>0.47397998000000002</v>
      </c>
      <c r="H175" s="114">
        <v>0.11521000000000001</v>
      </c>
      <c r="I175" s="114">
        <v>17.069486999999999</v>
      </c>
      <c r="J175" s="114">
        <v>1.9425152999999999</v>
      </c>
      <c r="K175" s="114">
        <v>41.374000000000002</v>
      </c>
      <c r="L175" s="114">
        <v>0</v>
      </c>
      <c r="M175" s="114">
        <v>0</v>
      </c>
      <c r="N175" s="114">
        <v>0</v>
      </c>
      <c r="O175" s="114">
        <v>0</v>
      </c>
      <c r="P175" s="114">
        <v>0</v>
      </c>
      <c r="Q175" s="114">
        <v>0</v>
      </c>
      <c r="R175" s="114">
        <v>0</v>
      </c>
      <c r="S175" s="114">
        <v>0</v>
      </c>
      <c r="T175" s="114">
        <v>0</v>
      </c>
      <c r="U175" s="114">
        <v>0</v>
      </c>
      <c r="V175" s="114">
        <v>0</v>
      </c>
      <c r="W175" s="114">
        <v>0</v>
      </c>
    </row>
    <row r="176" spans="1:23" hidden="1">
      <c r="A176" s="114" t="str">
        <v>1731.TW</v>
      </c>
      <c r="B176" s="114">
        <v>1.3</v>
      </c>
      <c r="C176" s="114">
        <v>0.36799999999999999</v>
      </c>
      <c r="D176" s="114">
        <v>22.636361999999998</v>
      </c>
      <c r="E176" s="114">
        <v>8.3830009999999996E-2</v>
      </c>
      <c r="F176" s="114">
        <v>4.5379999999999997E-2</v>
      </c>
      <c r="G176" s="114">
        <v>0.65683997000000005</v>
      </c>
      <c r="H176" s="114">
        <v>0.11251</v>
      </c>
      <c r="I176" s="114">
        <v>19.153846999999999</v>
      </c>
      <c r="J176" s="114">
        <v>1.6245841000000001</v>
      </c>
      <c r="K176" s="114">
        <v>9.7859999999999996</v>
      </c>
      <c r="L176" s="114">
        <v>0</v>
      </c>
      <c r="M176" s="114">
        <v>0</v>
      </c>
      <c r="N176" s="114">
        <v>0</v>
      </c>
      <c r="O176" s="114">
        <v>0</v>
      </c>
      <c r="P176" s="114">
        <v>0</v>
      </c>
      <c r="Q176" s="114">
        <v>0</v>
      </c>
      <c r="R176" s="114">
        <v>0</v>
      </c>
      <c r="S176" s="114">
        <v>0</v>
      </c>
      <c r="T176" s="114">
        <v>0</v>
      </c>
      <c r="U176" s="114">
        <v>0</v>
      </c>
      <c r="V176" s="114">
        <v>0</v>
      </c>
      <c r="W176" s="114">
        <v>0</v>
      </c>
    </row>
    <row r="177" spans="1:23" hidden="1">
      <c r="A177" s="114" t="str">
        <v>1732.TW</v>
      </c>
      <c r="B177" s="114">
        <v>0.02</v>
      </c>
      <c r="C177" s="114">
        <v>0.19900000000000001</v>
      </c>
      <c r="D177" s="114">
        <v>0</v>
      </c>
      <c r="E177" s="114">
        <v>-1.2630000000000001E-2</v>
      </c>
      <c r="F177" s="114">
        <v>-6.7799999999999996E-3</v>
      </c>
      <c r="G177" s="114">
        <v>0.38838001999999999</v>
      </c>
      <c r="H177" s="114">
        <v>-2.4389998999999999E-2</v>
      </c>
      <c r="I177" s="114">
        <v>1455</v>
      </c>
      <c r="J177" s="114">
        <v>2.5898897999999999</v>
      </c>
      <c r="K177" s="114">
        <v>13.058999999999999</v>
      </c>
      <c r="L177" s="114">
        <v>0</v>
      </c>
      <c r="M177" s="114">
        <v>0</v>
      </c>
      <c r="N177" s="114">
        <v>0</v>
      </c>
      <c r="O177" s="114">
        <v>0</v>
      </c>
      <c r="P177" s="114">
        <v>0</v>
      </c>
      <c r="Q177" s="114">
        <v>0</v>
      </c>
      <c r="R177" s="114">
        <v>0</v>
      </c>
      <c r="S177" s="114">
        <v>0</v>
      </c>
      <c r="T177" s="114">
        <v>0</v>
      </c>
      <c r="U177" s="114">
        <v>0</v>
      </c>
      <c r="V177" s="114">
        <v>0</v>
      </c>
      <c r="W177" s="114">
        <v>0</v>
      </c>
    </row>
    <row r="178" spans="1:23" hidden="1">
      <c r="A178" s="114" t="str">
        <v>1733.TW</v>
      </c>
      <c r="B178" s="114">
        <v>1.08</v>
      </c>
      <c r="C178" s="114">
        <v>0.42099999999999999</v>
      </c>
      <c r="D178" s="114">
        <v>17.25131</v>
      </c>
      <c r="E178" s="114">
        <v>6.4019999999999994E-2</v>
      </c>
      <c r="F178" s="114">
        <v>3.6819999999999999E-2</v>
      </c>
      <c r="G178" s="114">
        <v>0.31679000000000002</v>
      </c>
      <c r="H178" s="114">
        <v>9.3439995999999997E-2</v>
      </c>
      <c r="I178" s="114">
        <v>30.509257999999999</v>
      </c>
      <c r="J178" s="114">
        <v>1.8333056000000001</v>
      </c>
      <c r="K178" s="114">
        <v>16.774000000000001</v>
      </c>
      <c r="L178" s="114">
        <v>0</v>
      </c>
      <c r="M178" s="114">
        <v>0</v>
      </c>
      <c r="N178" s="114">
        <v>0</v>
      </c>
      <c r="O178" s="114">
        <v>0</v>
      </c>
      <c r="P178" s="114">
        <v>0</v>
      </c>
      <c r="Q178" s="114">
        <v>0</v>
      </c>
      <c r="R178" s="114">
        <v>0</v>
      </c>
      <c r="S178" s="114">
        <v>0</v>
      </c>
      <c r="T178" s="114">
        <v>0</v>
      </c>
      <c r="U178" s="114">
        <v>0</v>
      </c>
      <c r="V178" s="114">
        <v>0</v>
      </c>
      <c r="W178" s="114">
        <v>0</v>
      </c>
    </row>
    <row r="179" spans="1:23" hidden="1">
      <c r="A179" s="114" t="str">
        <v>1734.TW</v>
      </c>
      <c r="B179" s="114">
        <v>2.41</v>
      </c>
      <c r="C179" s="114">
        <v>0.67400000000000004</v>
      </c>
      <c r="D179" s="114">
        <v>0</v>
      </c>
      <c r="E179" s="114">
        <v>0.10786999999999999</v>
      </c>
      <c r="F179" s="114">
        <v>2.9020000000000001E-2</v>
      </c>
      <c r="G179" s="114">
        <v>0.36919999999999997</v>
      </c>
      <c r="H179" s="114">
        <v>0.15303998999999999</v>
      </c>
      <c r="I179" s="114">
        <v>15.248962000000001</v>
      </c>
      <c r="J179" s="114">
        <v>1.98939</v>
      </c>
      <c r="K179" s="114">
        <v>17.666</v>
      </c>
      <c r="L179" s="114">
        <v>0</v>
      </c>
      <c r="M179" s="114">
        <v>0</v>
      </c>
      <c r="N179" s="114">
        <v>0</v>
      </c>
      <c r="O179" s="114">
        <v>0</v>
      </c>
      <c r="P179" s="114">
        <v>0</v>
      </c>
      <c r="Q179" s="114">
        <v>0</v>
      </c>
      <c r="R179" s="114">
        <v>0</v>
      </c>
      <c r="S179" s="114">
        <v>0</v>
      </c>
      <c r="T179" s="114">
        <v>0</v>
      </c>
      <c r="U179" s="114">
        <v>0</v>
      </c>
      <c r="V179" s="114">
        <v>0</v>
      </c>
      <c r="W179" s="114">
        <v>0</v>
      </c>
    </row>
    <row r="180" spans="1:23" hidden="1">
      <c r="A180" s="114" t="str">
        <v>1735.TW</v>
      </c>
      <c r="B180" s="114">
        <v>0.84</v>
      </c>
      <c r="C180" s="114">
        <v>0.217</v>
      </c>
      <c r="D180" s="114">
        <v>20.465116999999999</v>
      </c>
      <c r="E180" s="114">
        <v>5.0259999999999999E-2</v>
      </c>
      <c r="F180" s="114">
        <v>1.711E-2</v>
      </c>
      <c r="G180" s="114">
        <v>0.18579000000000001</v>
      </c>
      <c r="H180" s="114">
        <v>5.9880000000000003E-2</v>
      </c>
      <c r="I180" s="114">
        <v>20.952380999999999</v>
      </c>
      <c r="J180" s="114">
        <v>1.1679607999999999</v>
      </c>
      <c r="K180" s="114">
        <v>23.821000000000002</v>
      </c>
      <c r="L180" s="114">
        <v>0</v>
      </c>
      <c r="M180" s="114">
        <v>0</v>
      </c>
      <c r="N180" s="114">
        <v>0</v>
      </c>
      <c r="O180" s="114">
        <v>0</v>
      </c>
      <c r="P180" s="114">
        <v>0</v>
      </c>
      <c r="Q180" s="114">
        <v>0</v>
      </c>
      <c r="R180" s="114">
        <v>0</v>
      </c>
      <c r="S180" s="114">
        <v>0</v>
      </c>
      <c r="T180" s="114">
        <v>0</v>
      </c>
      <c r="U180" s="114">
        <v>0</v>
      </c>
      <c r="V180" s="114">
        <v>0</v>
      </c>
      <c r="W180" s="114">
        <v>0</v>
      </c>
    </row>
    <row r="181" spans="1:23" hidden="1">
      <c r="A181" s="114" t="str">
        <v>1736.TW</v>
      </c>
      <c r="B181" s="114">
        <v>4.0199999999999996</v>
      </c>
      <c r="C181" s="114">
        <v>0</v>
      </c>
      <c r="D181" s="114">
        <v>29.288136000000002</v>
      </c>
      <c r="E181" s="114">
        <v>0.13340001000000001</v>
      </c>
      <c r="F181" s="114">
        <v>2.6370000000000001E-2</v>
      </c>
      <c r="G181" s="114">
        <v>0.4909</v>
      </c>
      <c r="H181" s="114">
        <v>-4.1339997000000003E-2</v>
      </c>
      <c r="I181" s="114">
        <v>21.492538</v>
      </c>
      <c r="J181" s="114">
        <v>2.750016</v>
      </c>
      <c r="K181" s="114">
        <v>129.20599999999999</v>
      </c>
      <c r="L181" s="114">
        <v>0</v>
      </c>
      <c r="M181" s="114">
        <v>0</v>
      </c>
      <c r="N181" s="114">
        <v>0</v>
      </c>
      <c r="O181" s="114">
        <v>0</v>
      </c>
      <c r="P181" s="114">
        <v>0</v>
      </c>
      <c r="Q181" s="114">
        <v>0</v>
      </c>
      <c r="R181" s="114">
        <v>0</v>
      </c>
      <c r="S181" s="114">
        <v>0</v>
      </c>
      <c r="T181" s="114">
        <v>0</v>
      </c>
      <c r="U181" s="114">
        <v>0</v>
      </c>
      <c r="V181" s="114">
        <v>0</v>
      </c>
      <c r="W181" s="114">
        <v>0</v>
      </c>
    </row>
    <row r="182" spans="1:23" hidden="1">
      <c r="A182" s="114" t="str">
        <v>1737.TW</v>
      </c>
      <c r="B182" s="114">
        <v>1.48</v>
      </c>
      <c r="C182" s="114">
        <v>0</v>
      </c>
      <c r="D182" s="114">
        <v>0</v>
      </c>
      <c r="E182" s="114">
        <v>2.9610000000000001E-2</v>
      </c>
      <c r="F182" s="114">
        <v>2.4979999999999999E-2</v>
      </c>
      <c r="G182" s="114">
        <v>0.17385</v>
      </c>
      <c r="H182" s="114">
        <v>2.9360002E-2</v>
      </c>
      <c r="I182" s="114">
        <v>23.074325999999999</v>
      </c>
      <c r="J182" s="114">
        <v>1.0393524000000001</v>
      </c>
      <c r="K182" s="114">
        <v>36.262999999999998</v>
      </c>
      <c r="L182" s="114">
        <v>0</v>
      </c>
      <c r="M182" s="114">
        <v>0</v>
      </c>
      <c r="N182" s="114">
        <v>0</v>
      </c>
      <c r="O182" s="114">
        <v>0</v>
      </c>
      <c r="P182" s="114">
        <v>0</v>
      </c>
      <c r="Q182" s="114">
        <v>0</v>
      </c>
      <c r="R182" s="114">
        <v>0</v>
      </c>
      <c r="S182" s="114">
        <v>0</v>
      </c>
      <c r="T182" s="114">
        <v>0</v>
      </c>
      <c r="U182" s="114">
        <v>0</v>
      </c>
      <c r="V182" s="114">
        <v>0</v>
      </c>
      <c r="W182" s="114">
        <v>0</v>
      </c>
    </row>
    <row r="183" spans="1:23" hidden="1">
      <c r="A183" s="114" t="str">
        <v>1752.TW</v>
      </c>
      <c r="B183" s="114">
        <v>1.57</v>
      </c>
      <c r="C183" s="114">
        <v>0</v>
      </c>
      <c r="D183" s="114">
        <v>17.275642000000001</v>
      </c>
      <c r="E183" s="114">
        <v>6.7220000000000002E-2</v>
      </c>
      <c r="F183" s="114">
        <v>3.875E-2</v>
      </c>
      <c r="G183" s="114">
        <v>0.34361000000000003</v>
      </c>
      <c r="H183" s="114">
        <v>0.12291000000000001</v>
      </c>
      <c r="I183" s="114">
        <v>34.331209999999999</v>
      </c>
      <c r="J183" s="114">
        <v>2.4481084000000002</v>
      </c>
      <c r="K183" s="114">
        <v>20.838000000000001</v>
      </c>
      <c r="L183" s="114">
        <v>0</v>
      </c>
      <c r="M183" s="114">
        <v>0</v>
      </c>
      <c r="N183" s="114">
        <v>0</v>
      </c>
      <c r="O183" s="114">
        <v>0</v>
      </c>
      <c r="P183" s="114">
        <v>0</v>
      </c>
      <c r="Q183" s="114">
        <v>0</v>
      </c>
      <c r="R183" s="114">
        <v>0</v>
      </c>
      <c r="S183" s="114">
        <v>0</v>
      </c>
      <c r="T183" s="114">
        <v>0</v>
      </c>
      <c r="U183" s="114">
        <v>0</v>
      </c>
      <c r="V183" s="114">
        <v>0</v>
      </c>
      <c r="W183" s="114">
        <v>0</v>
      </c>
    </row>
    <row r="184" spans="1:23" hidden="1">
      <c r="A184" s="114" t="str">
        <v>1760.TW</v>
      </c>
      <c r="B184" s="114">
        <v>1.1499999999999999</v>
      </c>
      <c r="C184" s="114">
        <v>0.24</v>
      </c>
      <c r="D184" s="114">
        <v>20.354906</v>
      </c>
      <c r="E184" s="114">
        <v>3.9419996999999998E-2</v>
      </c>
      <c r="F184" s="114">
        <v>3.0980000000000001E-2</v>
      </c>
      <c r="G184" s="114">
        <v>0.51778000000000002</v>
      </c>
      <c r="H184" s="114">
        <v>0.10813</v>
      </c>
      <c r="I184" s="114">
        <v>84.782610000000005</v>
      </c>
      <c r="J184" s="114">
        <v>4.3741589999999997</v>
      </c>
      <c r="K184" s="114">
        <v>21.949000000000002</v>
      </c>
      <c r="L184" s="114">
        <v>0</v>
      </c>
      <c r="M184" s="114">
        <v>0</v>
      </c>
      <c r="N184" s="114">
        <v>0</v>
      </c>
      <c r="O184" s="114">
        <v>0</v>
      </c>
      <c r="P184" s="114">
        <v>0</v>
      </c>
      <c r="Q184" s="114">
        <v>0</v>
      </c>
      <c r="R184" s="114">
        <v>0</v>
      </c>
      <c r="S184" s="114">
        <v>0</v>
      </c>
      <c r="T184" s="114">
        <v>0</v>
      </c>
      <c r="U184" s="114">
        <v>0</v>
      </c>
      <c r="V184" s="114">
        <v>0</v>
      </c>
      <c r="W184" s="114">
        <v>0</v>
      </c>
    </row>
    <row r="185" spans="1:23">
      <c r="A185" s="114" t="str">
        <v>1762.TW</v>
      </c>
      <c r="B185" s="114">
        <v>1.62</v>
      </c>
      <c r="C185" s="114">
        <v>0</v>
      </c>
      <c r="D185" s="114">
        <v>17.723880000000001</v>
      </c>
      <c r="E185" s="114">
        <v>3.7199999999999997E-2</v>
      </c>
      <c r="F185" s="114">
        <v>1.091E-2</v>
      </c>
      <c r="G185" s="114">
        <v>0.33438997999999998</v>
      </c>
      <c r="H185" s="114">
        <v>5.6929998000000002E-2</v>
      </c>
      <c r="I185" s="114">
        <v>29.320988</v>
      </c>
      <c r="J185" s="114">
        <v>1.0960103999999999</v>
      </c>
      <c r="K185" s="114">
        <v>20.251000000000001</v>
      </c>
      <c r="L185" s="114">
        <v>0</v>
      </c>
      <c r="M185" s="114">
        <v>0</v>
      </c>
      <c r="N185" s="114">
        <v>0</v>
      </c>
      <c r="O185" s="114">
        <v>0</v>
      </c>
      <c r="P185" s="114">
        <v>0</v>
      </c>
      <c r="Q185" s="114">
        <v>0</v>
      </c>
      <c r="R185" s="114">
        <v>0</v>
      </c>
      <c r="S185" s="114">
        <v>0</v>
      </c>
      <c r="T185" s="114">
        <v>0</v>
      </c>
      <c r="U185" s="114">
        <v>0</v>
      </c>
      <c r="V185" s="114">
        <v>0</v>
      </c>
      <c r="W185" s="114">
        <v>0</v>
      </c>
    </row>
    <row r="186" spans="1:23">
      <c r="A186" s="114" t="str">
        <v>1773.TW</v>
      </c>
      <c r="B186" s="114">
        <v>6.43</v>
      </c>
      <c r="C186" s="114">
        <v>0.81200000000000006</v>
      </c>
      <c r="D186" s="114">
        <v>0</v>
      </c>
      <c r="E186" s="114">
        <v>0.18856001</v>
      </c>
      <c r="F186" s="114">
        <v>8.2129999999999995E-2</v>
      </c>
      <c r="G186" s="114">
        <v>0.32027</v>
      </c>
      <c r="H186" s="114">
        <v>0.19601999000000001</v>
      </c>
      <c r="I186" s="114">
        <v>25.427682999999998</v>
      </c>
      <c r="J186" s="114">
        <v>4.6958469999999997</v>
      </c>
      <c r="K186" s="114">
        <v>39.411999999999999</v>
      </c>
      <c r="L186" s="114">
        <v>0</v>
      </c>
      <c r="M186" s="114">
        <v>0</v>
      </c>
      <c r="N186" s="114">
        <v>0</v>
      </c>
      <c r="O186" s="114">
        <v>0</v>
      </c>
      <c r="P186" s="114">
        <v>0</v>
      </c>
      <c r="Q186" s="114">
        <v>0</v>
      </c>
      <c r="R186" s="114">
        <v>0</v>
      </c>
      <c r="S186" s="114">
        <v>0</v>
      </c>
      <c r="T186" s="114">
        <v>0</v>
      </c>
      <c r="U186" s="114">
        <v>0</v>
      </c>
      <c r="V186" s="114">
        <v>0</v>
      </c>
      <c r="W186" s="114">
        <v>0</v>
      </c>
    </row>
    <row r="187" spans="1:23">
      <c r="A187" s="114" t="str">
        <v>1776.TW</v>
      </c>
      <c r="B187" s="114">
        <v>0.55000000000000004</v>
      </c>
      <c r="C187" s="114">
        <v>0.191</v>
      </c>
      <c r="D187" s="114">
        <v>14.335938000000001</v>
      </c>
      <c r="E187" s="114">
        <v>2.8490000000000001E-2</v>
      </c>
      <c r="F187" s="114">
        <v>4.4600000000000004E-3</v>
      </c>
      <c r="G187" s="114">
        <v>0.15237999999999999</v>
      </c>
      <c r="H187" s="114">
        <v>5.9359997999999997E-2</v>
      </c>
      <c r="I187" s="114">
        <v>33.363636</v>
      </c>
      <c r="J187" s="114">
        <v>1.253244</v>
      </c>
      <c r="K187" s="114">
        <v>18.189</v>
      </c>
      <c r="L187" s="114">
        <v>0</v>
      </c>
      <c r="M187" s="114">
        <v>0</v>
      </c>
      <c r="N187" s="114">
        <v>0</v>
      </c>
      <c r="O187" s="114">
        <v>0</v>
      </c>
      <c r="P187" s="114">
        <v>0</v>
      </c>
      <c r="Q187" s="114">
        <v>0</v>
      </c>
      <c r="R187" s="114">
        <v>0</v>
      </c>
      <c r="S187" s="114">
        <v>0</v>
      </c>
      <c r="T187" s="114">
        <v>0</v>
      </c>
      <c r="U187" s="114">
        <v>0</v>
      </c>
      <c r="V187" s="114">
        <v>0</v>
      </c>
      <c r="W187" s="114">
        <v>0</v>
      </c>
    </row>
    <row r="188" spans="1:23" hidden="1">
      <c r="A188" s="114" t="str">
        <v>1783.TW</v>
      </c>
      <c r="B188" s="114">
        <v>1.65</v>
      </c>
      <c r="C188" s="114">
        <v>0</v>
      </c>
      <c r="D188" s="114">
        <v>0</v>
      </c>
      <c r="E188" s="114">
        <v>0.11108</v>
      </c>
      <c r="F188" s="114">
        <v>5.7750000000000003E-2</v>
      </c>
      <c r="G188" s="114">
        <v>0.68489999999999995</v>
      </c>
      <c r="H188" s="114">
        <v>0.19941</v>
      </c>
      <c r="I188" s="114">
        <v>25.787877999999999</v>
      </c>
      <c r="J188" s="114">
        <v>2.7921779999999998</v>
      </c>
      <c r="K188" s="114">
        <v>6.7530000000000001</v>
      </c>
      <c r="L188" s="114">
        <v>0</v>
      </c>
      <c r="M188" s="114">
        <v>0</v>
      </c>
      <c r="N188" s="114">
        <v>0</v>
      </c>
      <c r="O188" s="114">
        <v>0</v>
      </c>
      <c r="P188" s="114">
        <v>0</v>
      </c>
      <c r="Q188" s="114">
        <v>0</v>
      </c>
      <c r="R188" s="114">
        <v>0</v>
      </c>
      <c r="S188" s="114">
        <v>0</v>
      </c>
      <c r="T188" s="114">
        <v>0</v>
      </c>
      <c r="U188" s="114">
        <v>0</v>
      </c>
      <c r="V188" s="114">
        <v>0</v>
      </c>
      <c r="W188" s="114">
        <v>0</v>
      </c>
    </row>
    <row r="189" spans="1:23" hidden="1">
      <c r="A189" s="114" t="str">
        <v>1786.TW</v>
      </c>
      <c r="B189" s="114">
        <v>2.65</v>
      </c>
      <c r="C189" s="114">
        <v>0.63600000000000001</v>
      </c>
      <c r="D189" s="114">
        <v>14.813153</v>
      </c>
      <c r="E189" s="114">
        <v>0.12639</v>
      </c>
      <c r="F189" s="114">
        <v>5.8799999999999998E-2</v>
      </c>
      <c r="G189" s="114">
        <v>0.74134003999999998</v>
      </c>
      <c r="H189" s="114">
        <v>0.24482999999999999</v>
      </c>
      <c r="I189" s="114">
        <v>37.396225000000001</v>
      </c>
      <c r="J189" s="114">
        <v>4.3723802999999997</v>
      </c>
      <c r="K189" s="114">
        <v>11.721</v>
      </c>
      <c r="L189" s="114">
        <v>0</v>
      </c>
      <c r="M189" s="114">
        <v>0</v>
      </c>
      <c r="N189" s="114">
        <v>0</v>
      </c>
      <c r="O189" s="114">
        <v>0</v>
      </c>
      <c r="P189" s="114">
        <v>0</v>
      </c>
      <c r="Q189" s="114">
        <v>0</v>
      </c>
      <c r="R189" s="114">
        <v>0</v>
      </c>
      <c r="S189" s="114">
        <v>0</v>
      </c>
      <c r="T189" s="114">
        <v>0</v>
      </c>
      <c r="U189" s="114">
        <v>0</v>
      </c>
      <c r="V189" s="114">
        <v>0</v>
      </c>
      <c r="W189" s="114">
        <v>0</v>
      </c>
    </row>
    <row r="190" spans="1:23" hidden="1">
      <c r="A190" s="114" t="str">
        <v>1789.TW</v>
      </c>
      <c r="B190" s="114">
        <v>0.49</v>
      </c>
      <c r="C190" s="114">
        <v>0.29799999999999999</v>
      </c>
      <c r="D190" s="114">
        <v>109.61539</v>
      </c>
      <c r="E190" s="114">
        <v>2.7579999000000001E-2</v>
      </c>
      <c r="F190" s="114">
        <v>1.6629999999999999E-2</v>
      </c>
      <c r="G190" s="114">
        <v>0.38166</v>
      </c>
      <c r="H190" s="114">
        <v>0.17058999999999999</v>
      </c>
      <c r="I190" s="114">
        <v>58.163265000000003</v>
      </c>
      <c r="J190" s="114">
        <v>2.1744105999999999</v>
      </c>
      <c r="K190" s="114">
        <v>4.0289999999999999</v>
      </c>
      <c r="L190" s="114">
        <v>0</v>
      </c>
      <c r="M190" s="114">
        <v>0</v>
      </c>
      <c r="N190" s="114">
        <v>0</v>
      </c>
      <c r="O190" s="114">
        <v>0</v>
      </c>
      <c r="P190" s="114">
        <v>0</v>
      </c>
      <c r="Q190" s="114">
        <v>0</v>
      </c>
      <c r="R190" s="114">
        <v>0</v>
      </c>
      <c r="S190" s="114">
        <v>0</v>
      </c>
      <c r="T190" s="114">
        <v>0</v>
      </c>
      <c r="U190" s="114">
        <v>0</v>
      </c>
      <c r="V190" s="114">
        <v>0</v>
      </c>
      <c r="W190" s="114">
        <v>0</v>
      </c>
    </row>
    <row r="191" spans="1:23" hidden="1">
      <c r="A191" s="114" t="str">
        <v>1795.TW</v>
      </c>
      <c r="B191" s="114">
        <v>15.06</v>
      </c>
      <c r="C191" s="114">
        <v>0.52200000000000002</v>
      </c>
      <c r="D191" s="114">
        <v>11.910829</v>
      </c>
      <c r="E191" s="114">
        <v>0.25278</v>
      </c>
      <c r="F191" s="114">
        <v>8.9969999999999994E-2</v>
      </c>
      <c r="G191" s="114">
        <v>0.53990000000000005</v>
      </c>
      <c r="H191" s="114">
        <v>0.29908000000000001</v>
      </c>
      <c r="I191" s="114">
        <v>18.625498</v>
      </c>
      <c r="J191" s="114">
        <v>4.3243660000000004</v>
      </c>
      <c r="K191" s="114">
        <v>63.627000000000002</v>
      </c>
      <c r="L191" s="114">
        <v>0</v>
      </c>
      <c r="M191" s="114">
        <v>0</v>
      </c>
      <c r="N191" s="114">
        <v>0</v>
      </c>
      <c r="O191" s="114">
        <v>0</v>
      </c>
      <c r="P191" s="114">
        <v>0</v>
      </c>
      <c r="Q191" s="114">
        <v>0</v>
      </c>
      <c r="R191" s="114">
        <v>0</v>
      </c>
      <c r="S191" s="114">
        <v>0</v>
      </c>
      <c r="T191" s="114">
        <v>0</v>
      </c>
      <c r="U191" s="114">
        <v>0</v>
      </c>
      <c r="V191" s="114">
        <v>0</v>
      </c>
      <c r="W191" s="114">
        <v>0</v>
      </c>
    </row>
    <row r="192" spans="1:23" hidden="1">
      <c r="A192" s="114" t="str">
        <v>1802.TW</v>
      </c>
      <c r="B192" s="114">
        <v>0.21</v>
      </c>
      <c r="C192" s="114">
        <v>0</v>
      </c>
      <c r="D192" s="114">
        <v>5.1339290000000002</v>
      </c>
      <c r="E192" s="114">
        <v>1.222E-2</v>
      </c>
      <c r="F192" s="114">
        <v>4.45E-3</v>
      </c>
      <c r="G192" s="114">
        <v>0.12443</v>
      </c>
      <c r="H192" s="114">
        <v>-8.7199990000000008E-3</v>
      </c>
      <c r="I192" s="114">
        <v>82.142859999999999</v>
      </c>
      <c r="J192" s="114">
        <v>1.0130968</v>
      </c>
      <c r="K192" s="114">
        <v>15.78</v>
      </c>
      <c r="L192" s="114">
        <v>0</v>
      </c>
      <c r="M192" s="114">
        <v>0</v>
      </c>
      <c r="N192" s="114">
        <v>0</v>
      </c>
      <c r="O192" s="114">
        <v>0</v>
      </c>
      <c r="P192" s="114">
        <v>0</v>
      </c>
      <c r="Q192" s="114">
        <v>0</v>
      </c>
      <c r="R192" s="114">
        <v>0</v>
      </c>
      <c r="S192" s="114">
        <v>0</v>
      </c>
      <c r="T192" s="114">
        <v>0</v>
      </c>
      <c r="U192" s="114">
        <v>0</v>
      </c>
      <c r="V192" s="114">
        <v>0</v>
      </c>
      <c r="W192" s="114">
        <v>0</v>
      </c>
    </row>
    <row r="193" spans="1:23" hidden="1">
      <c r="A193" s="114" t="str">
        <v>1805.TW</v>
      </c>
      <c r="B193" s="114">
        <v>-1.05</v>
      </c>
      <c r="C193" s="114">
        <v>0</v>
      </c>
      <c r="D193" s="114">
        <v>0</v>
      </c>
      <c r="E193" s="114">
        <v>-8.9660000000000004E-2</v>
      </c>
      <c r="F193" s="114">
        <v>-2.1270001E-2</v>
      </c>
      <c r="G193" s="114">
        <v>3.96E-3</v>
      </c>
      <c r="H193" s="114">
        <v>-7.9265504</v>
      </c>
      <c r="I193" s="114">
        <v>0</v>
      </c>
      <c r="J193" s="114">
        <v>2.4137930000000001</v>
      </c>
      <c r="K193" s="114">
        <v>2.0230000000000001</v>
      </c>
      <c r="L193" s="114">
        <v>0</v>
      </c>
      <c r="M193" s="114">
        <v>0</v>
      </c>
      <c r="N193" s="114">
        <v>0</v>
      </c>
      <c r="O193" s="114">
        <v>0</v>
      </c>
      <c r="P193" s="114">
        <v>0</v>
      </c>
      <c r="Q193" s="114">
        <v>0</v>
      </c>
      <c r="R193" s="114">
        <v>0</v>
      </c>
      <c r="S193" s="114">
        <v>0</v>
      </c>
      <c r="T193" s="114">
        <v>0</v>
      </c>
      <c r="U193" s="114">
        <v>0</v>
      </c>
      <c r="V193" s="114">
        <v>0</v>
      </c>
      <c r="W193" s="114">
        <v>0</v>
      </c>
    </row>
    <row r="194" spans="1:23" hidden="1">
      <c r="A194" s="114" t="str">
        <v>1806.TW</v>
      </c>
      <c r="B194" s="114">
        <v>-0.13</v>
      </c>
      <c r="C194" s="114">
        <v>0.88700000000000001</v>
      </c>
      <c r="D194" s="114">
        <v>34.687503999999997</v>
      </c>
      <c r="E194" s="114">
        <v>-9.1599999999999997E-3</v>
      </c>
      <c r="F194" s="114">
        <v>1.8870000000000001E-2</v>
      </c>
      <c r="G194" s="114">
        <v>0.28853000000000001</v>
      </c>
      <c r="H194" s="114">
        <v>0.13158</v>
      </c>
      <c r="I194" s="114">
        <v>0</v>
      </c>
      <c r="J194" s="114">
        <v>0.80283519999999997</v>
      </c>
      <c r="K194" s="114">
        <v>8.0370000000000008</v>
      </c>
      <c r="L194" s="114">
        <v>0</v>
      </c>
      <c r="M194" s="114">
        <v>0</v>
      </c>
      <c r="N194" s="114">
        <v>0</v>
      </c>
      <c r="O194" s="114">
        <v>0</v>
      </c>
      <c r="P194" s="114">
        <v>0</v>
      </c>
      <c r="Q194" s="114">
        <v>0</v>
      </c>
      <c r="R194" s="114">
        <v>0</v>
      </c>
      <c r="S194" s="114">
        <v>0</v>
      </c>
      <c r="T194" s="114">
        <v>0</v>
      </c>
      <c r="U194" s="114">
        <v>0</v>
      </c>
      <c r="V194" s="114">
        <v>0</v>
      </c>
      <c r="W194" s="114">
        <v>0</v>
      </c>
    </row>
    <row r="195" spans="1:23" hidden="1">
      <c r="A195" s="114" t="str">
        <v>1808.TW</v>
      </c>
      <c r="B195" s="114">
        <v>15.5</v>
      </c>
      <c r="C195" s="114">
        <v>0.20699999999999999</v>
      </c>
      <c r="D195" s="114">
        <v>49.295772999999997</v>
      </c>
      <c r="E195" s="114">
        <v>0.78852999999999995</v>
      </c>
      <c r="F195" s="114">
        <v>0.12968001000000001</v>
      </c>
      <c r="G195" s="114">
        <v>0.36764999999999998</v>
      </c>
      <c r="H195" s="114">
        <v>0.25781999999999999</v>
      </c>
      <c r="I195" s="114">
        <v>6.7741939999999996</v>
      </c>
      <c r="J195" s="114">
        <v>3.5052577999999999</v>
      </c>
      <c r="K195" s="114">
        <v>68.031000000000006</v>
      </c>
      <c r="L195" s="114">
        <v>0</v>
      </c>
      <c r="M195" s="114">
        <v>0</v>
      </c>
      <c r="N195" s="114">
        <v>0</v>
      </c>
      <c r="O195" s="114">
        <v>0</v>
      </c>
      <c r="P195" s="114">
        <v>0</v>
      </c>
      <c r="Q195" s="114">
        <v>0</v>
      </c>
      <c r="R195" s="114">
        <v>0</v>
      </c>
      <c r="S195" s="114">
        <v>0</v>
      </c>
      <c r="T195" s="114">
        <v>0</v>
      </c>
      <c r="U195" s="114">
        <v>0</v>
      </c>
      <c r="V195" s="114">
        <v>0</v>
      </c>
      <c r="W195" s="114">
        <v>0</v>
      </c>
    </row>
    <row r="196" spans="1:23" hidden="1">
      <c r="A196" s="114" t="str">
        <v>1809.TW</v>
      </c>
      <c r="B196" s="114">
        <v>0.09</v>
      </c>
      <c r="C196" s="114">
        <v>1.085</v>
      </c>
      <c r="D196" s="114">
        <v>269.5</v>
      </c>
      <c r="E196" s="114">
        <v>-4.7999998000000004E-3</v>
      </c>
      <c r="F196" s="114">
        <v>-4.5999999999999999E-3</v>
      </c>
      <c r="G196" s="114">
        <v>0.16863</v>
      </c>
      <c r="H196" s="114">
        <v>1.328E-2</v>
      </c>
      <c r="I196" s="114">
        <v>299.44443000000001</v>
      </c>
      <c r="J196" s="114">
        <v>1.5363129</v>
      </c>
      <c r="K196" s="114">
        <v>14.525</v>
      </c>
      <c r="L196" s="114">
        <v>0</v>
      </c>
      <c r="M196" s="114">
        <v>0</v>
      </c>
      <c r="N196" s="114">
        <v>0</v>
      </c>
      <c r="O196" s="114">
        <v>0</v>
      </c>
      <c r="P196" s="114">
        <v>0</v>
      </c>
      <c r="Q196" s="114">
        <v>0</v>
      </c>
      <c r="R196" s="114">
        <v>0</v>
      </c>
      <c r="S196" s="114">
        <v>0</v>
      </c>
      <c r="T196" s="114">
        <v>0</v>
      </c>
      <c r="U196" s="114">
        <v>0</v>
      </c>
      <c r="V196" s="114">
        <v>0</v>
      </c>
      <c r="W196" s="114">
        <v>0</v>
      </c>
    </row>
    <row r="197" spans="1:23">
      <c r="A197" s="114" t="str">
        <v>1810.TW</v>
      </c>
      <c r="B197" s="114">
        <v>0.04</v>
      </c>
      <c r="C197" s="114">
        <v>0</v>
      </c>
      <c r="D197" s="114">
        <v>43.695652000000003</v>
      </c>
      <c r="E197" s="114">
        <v>2.5899999999999999E-3</v>
      </c>
      <c r="F197" s="114">
        <v>-1.1800000000000001E-3</v>
      </c>
      <c r="G197" s="114">
        <v>0.24504999999999999</v>
      </c>
      <c r="H197" s="114">
        <v>-1.9349999999999999E-2</v>
      </c>
      <c r="I197" s="114">
        <v>502.50002999999998</v>
      </c>
      <c r="J197" s="114">
        <v>0.88871204999999998</v>
      </c>
      <c r="K197" s="114">
        <v>16.533000000000001</v>
      </c>
      <c r="L197" s="114">
        <v>0</v>
      </c>
      <c r="M197" s="114">
        <v>0</v>
      </c>
      <c r="N197" s="114">
        <v>0</v>
      </c>
      <c r="O197" s="114">
        <v>0</v>
      </c>
      <c r="P197" s="114">
        <v>0</v>
      </c>
      <c r="Q197" s="114">
        <v>0</v>
      </c>
      <c r="R197" s="114">
        <v>0</v>
      </c>
      <c r="S197" s="114">
        <v>0</v>
      </c>
      <c r="T197" s="114">
        <v>0</v>
      </c>
      <c r="U197" s="114">
        <v>0</v>
      </c>
      <c r="V197" s="114">
        <v>0</v>
      </c>
      <c r="W197" s="114">
        <v>0</v>
      </c>
    </row>
    <row r="198" spans="1:23" hidden="1">
      <c r="A198" s="114" t="str">
        <v>1817.TW</v>
      </c>
      <c r="B198" s="114">
        <v>3.72</v>
      </c>
      <c r="C198" s="114">
        <v>0.39800000000000002</v>
      </c>
      <c r="D198" s="114">
        <v>10.394736999999999</v>
      </c>
      <c r="E198" s="114">
        <v>0.11666000999999999</v>
      </c>
      <c r="F198" s="114">
        <v>6.6430000000000003E-2</v>
      </c>
      <c r="G198" s="114">
        <v>0.34293000000000001</v>
      </c>
      <c r="H198" s="114">
        <v>0.16254999000000001</v>
      </c>
      <c r="I198" s="114">
        <v>10.618278999999999</v>
      </c>
      <c r="J198" s="114">
        <v>1.4181087000000001</v>
      </c>
      <c r="K198" s="114">
        <v>34.697000000000003</v>
      </c>
      <c r="L198" s="114">
        <v>0</v>
      </c>
      <c r="M198" s="114">
        <v>0</v>
      </c>
      <c r="N198" s="114">
        <v>0</v>
      </c>
      <c r="O198" s="114">
        <v>0</v>
      </c>
      <c r="P198" s="114">
        <v>0</v>
      </c>
      <c r="Q198" s="114">
        <v>0</v>
      </c>
      <c r="R198" s="114">
        <v>0</v>
      </c>
      <c r="S198" s="114">
        <v>0</v>
      </c>
      <c r="T198" s="114">
        <v>0</v>
      </c>
      <c r="U198" s="114">
        <v>0</v>
      </c>
      <c r="V198" s="114">
        <v>0</v>
      </c>
      <c r="W198" s="114">
        <v>0</v>
      </c>
    </row>
    <row r="199" spans="1:23" hidden="1">
      <c r="A199" s="114" t="str">
        <v>1903.TW</v>
      </c>
      <c r="B199" s="114">
        <v>0.42</v>
      </c>
      <c r="C199" s="114">
        <v>0.88600000000000001</v>
      </c>
      <c r="D199" s="114">
        <v>0</v>
      </c>
      <c r="E199" s="114">
        <v>1.8249999999999999E-2</v>
      </c>
      <c r="F199" s="114">
        <v>-4.4900000000000001E-3</v>
      </c>
      <c r="G199" s="114">
        <v>0.49650001999999999</v>
      </c>
      <c r="H199" s="114">
        <v>-0.16189999999999999</v>
      </c>
      <c r="I199" s="114">
        <v>151.90477000000001</v>
      </c>
      <c r="J199" s="114">
        <v>3.8568492000000001</v>
      </c>
      <c r="K199" s="114">
        <v>0.65800000000000003</v>
      </c>
      <c r="L199" s="114">
        <v>0</v>
      </c>
      <c r="M199" s="114">
        <v>0</v>
      </c>
      <c r="N199" s="114">
        <v>0</v>
      </c>
      <c r="O199" s="114">
        <v>0</v>
      </c>
      <c r="P199" s="114">
        <v>0</v>
      </c>
      <c r="Q199" s="114">
        <v>0</v>
      </c>
      <c r="R199" s="114">
        <v>0</v>
      </c>
      <c r="S199" s="114">
        <v>0</v>
      </c>
      <c r="T199" s="114">
        <v>0</v>
      </c>
      <c r="U199" s="114">
        <v>0</v>
      </c>
      <c r="V199" s="114">
        <v>0</v>
      </c>
      <c r="W199" s="114">
        <v>0</v>
      </c>
    </row>
    <row r="200" spans="1:23" hidden="1">
      <c r="A200" s="114" t="str">
        <v>1904.TW</v>
      </c>
      <c r="B200" s="114">
        <v>0.77</v>
      </c>
      <c r="C200" s="114">
        <v>0.45700000000000002</v>
      </c>
      <c r="D200" s="114">
        <v>27.216984</v>
      </c>
      <c r="E200" s="114">
        <v>3.1630001999999997E-2</v>
      </c>
      <c r="F200" s="114">
        <v>1.7670000000000002E-2</v>
      </c>
      <c r="G200" s="114">
        <v>0.18167</v>
      </c>
      <c r="H200" s="114">
        <v>7.8869999999999996E-2</v>
      </c>
      <c r="I200" s="114">
        <v>37.467533000000003</v>
      </c>
      <c r="J200" s="114">
        <v>1.1081236999999999</v>
      </c>
      <c r="K200" s="114">
        <v>38.045999999999999</v>
      </c>
      <c r="L200" s="114">
        <v>0</v>
      </c>
      <c r="M200" s="114">
        <v>0</v>
      </c>
      <c r="N200" s="114">
        <v>0</v>
      </c>
      <c r="O200" s="114">
        <v>0</v>
      </c>
      <c r="P200" s="114">
        <v>0</v>
      </c>
      <c r="Q200" s="114">
        <v>0</v>
      </c>
      <c r="R200" s="114">
        <v>0</v>
      </c>
      <c r="S200" s="114">
        <v>0</v>
      </c>
      <c r="T200" s="114">
        <v>0</v>
      </c>
      <c r="U200" s="114">
        <v>0</v>
      </c>
      <c r="V200" s="114">
        <v>0</v>
      </c>
      <c r="W200" s="114">
        <v>0</v>
      </c>
    </row>
    <row r="201" spans="1:23">
      <c r="A201" s="114" t="str">
        <v>1905.TW</v>
      </c>
      <c r="B201" s="114">
        <v>-0.53</v>
      </c>
      <c r="C201" s="114">
        <v>0.97299999999999998</v>
      </c>
      <c r="D201" s="114">
        <v>761.66669999999999</v>
      </c>
      <c r="E201" s="114">
        <v>-3.1170000999999999E-2</v>
      </c>
      <c r="F201" s="114">
        <v>-1.5149999000000001E-2</v>
      </c>
      <c r="G201" s="114">
        <v>5.2010002999999999E-2</v>
      </c>
      <c r="H201" s="114">
        <v>8.6599999999999993E-3</v>
      </c>
      <c r="I201" s="114">
        <v>0</v>
      </c>
      <c r="J201" s="114">
        <v>1.6376406999999999</v>
      </c>
      <c r="K201" s="114">
        <v>19.28</v>
      </c>
      <c r="L201" s="114">
        <v>0</v>
      </c>
      <c r="M201" s="114">
        <v>0</v>
      </c>
      <c r="N201" s="114">
        <v>0</v>
      </c>
      <c r="O201" s="114">
        <v>0</v>
      </c>
      <c r="P201" s="114">
        <v>0</v>
      </c>
      <c r="Q201" s="114">
        <v>0</v>
      </c>
      <c r="R201" s="114">
        <v>0</v>
      </c>
      <c r="S201" s="114">
        <v>0</v>
      </c>
      <c r="T201" s="114">
        <v>0</v>
      </c>
      <c r="U201" s="114">
        <v>0</v>
      </c>
      <c r="V201" s="114">
        <v>0</v>
      </c>
      <c r="W201" s="114">
        <v>0</v>
      </c>
    </row>
    <row r="202" spans="1:23" hidden="1">
      <c r="A202" s="114" t="str">
        <v>1906.TW</v>
      </c>
      <c r="B202" s="114">
        <v>0.78</v>
      </c>
      <c r="C202" s="114">
        <v>0</v>
      </c>
      <c r="D202" s="114">
        <v>0</v>
      </c>
      <c r="E202" s="114">
        <v>2.4969999999999999E-2</v>
      </c>
      <c r="F202" s="114">
        <v>2.5999999999999999E-3</v>
      </c>
      <c r="G202" s="114">
        <v>6.9949999999999998E-2</v>
      </c>
      <c r="H202" s="114">
        <v>5.9100003E-3</v>
      </c>
      <c r="I202" s="114">
        <v>21.089745000000001</v>
      </c>
      <c r="J202" s="114">
        <v>0.56013349999999995</v>
      </c>
      <c r="K202" s="114">
        <v>23.434999999999999</v>
      </c>
      <c r="L202" s="114">
        <v>0</v>
      </c>
      <c r="M202" s="114">
        <v>0</v>
      </c>
      <c r="N202" s="114">
        <v>0</v>
      </c>
      <c r="O202" s="114">
        <v>0</v>
      </c>
      <c r="P202" s="114">
        <v>0</v>
      </c>
      <c r="Q202" s="114">
        <v>0</v>
      </c>
      <c r="R202" s="114">
        <v>0</v>
      </c>
      <c r="S202" s="114">
        <v>0</v>
      </c>
      <c r="T202" s="114">
        <v>0</v>
      </c>
      <c r="U202" s="114">
        <v>0</v>
      </c>
      <c r="V202" s="114">
        <v>0</v>
      </c>
      <c r="W202" s="114">
        <v>0</v>
      </c>
    </row>
    <row r="203" spans="1:23">
      <c r="A203" s="114" t="str">
        <v>1907.TW</v>
      </c>
      <c r="B203" s="114">
        <v>1.28</v>
      </c>
      <c r="C203" s="114">
        <v>0.82199999999999995</v>
      </c>
      <c r="D203" s="114">
        <v>24.834710000000001</v>
      </c>
      <c r="E203" s="114">
        <v>2.9240001000000002E-2</v>
      </c>
      <c r="F203" s="114">
        <v>5.9999996999999996E-4</v>
      </c>
      <c r="G203" s="114">
        <v>0.13650999999999999</v>
      </c>
      <c r="H203" s="114">
        <v>3.041E-2</v>
      </c>
      <c r="I203" s="114">
        <v>23.476562000000001</v>
      </c>
      <c r="J203" s="114">
        <v>0.85328110000000001</v>
      </c>
      <c r="K203" s="114">
        <v>44.488</v>
      </c>
      <c r="L203" s="114">
        <v>0</v>
      </c>
      <c r="M203" s="114">
        <v>0</v>
      </c>
      <c r="N203" s="114">
        <v>0</v>
      </c>
      <c r="O203" s="114">
        <v>0</v>
      </c>
      <c r="P203" s="114">
        <v>0</v>
      </c>
      <c r="Q203" s="114">
        <v>0</v>
      </c>
      <c r="R203" s="114">
        <v>0</v>
      </c>
      <c r="S203" s="114">
        <v>0</v>
      </c>
      <c r="T203" s="114">
        <v>0</v>
      </c>
      <c r="U203" s="114">
        <v>0</v>
      </c>
      <c r="V203" s="114">
        <v>0</v>
      </c>
      <c r="W203" s="114">
        <v>0</v>
      </c>
    </row>
    <row r="204" spans="1:23" hidden="1">
      <c r="A204" s="114" t="str">
        <v>1909.TW</v>
      </c>
      <c r="B204" s="114">
        <v>-0.28999999999999998</v>
      </c>
      <c r="C204" s="114">
        <v>1.1140000000000001</v>
      </c>
      <c r="D204" s="114">
        <v>-48.666663999999997</v>
      </c>
      <c r="E204" s="114">
        <v>-1.6750000000000001E-2</v>
      </c>
      <c r="F204" s="114">
        <v>5.0299999999999997E-3</v>
      </c>
      <c r="G204" s="114">
        <v>0.10732</v>
      </c>
      <c r="H204" s="114">
        <v>1.6539999999999999E-2</v>
      </c>
      <c r="I204" s="114">
        <v>0</v>
      </c>
      <c r="J204" s="114">
        <v>0.86842733999999999</v>
      </c>
      <c r="K204" s="114">
        <v>35.171999999999997</v>
      </c>
      <c r="L204" s="114">
        <v>0</v>
      </c>
      <c r="M204" s="114">
        <v>0</v>
      </c>
      <c r="N204" s="114">
        <v>0</v>
      </c>
      <c r="O204" s="114">
        <v>0</v>
      </c>
      <c r="P204" s="114">
        <v>0</v>
      </c>
      <c r="Q204" s="114">
        <v>0</v>
      </c>
      <c r="R204" s="114">
        <v>0</v>
      </c>
      <c r="S204" s="114">
        <v>0</v>
      </c>
      <c r="T204" s="114">
        <v>0</v>
      </c>
      <c r="U204" s="114">
        <v>0</v>
      </c>
      <c r="V204" s="114">
        <v>0</v>
      </c>
      <c r="W204" s="114">
        <v>0</v>
      </c>
    </row>
    <row r="205" spans="1:23" hidden="1">
      <c r="A205" s="114" t="str">
        <v>2002.TW</v>
      </c>
      <c r="B205" s="114">
        <v>0.2</v>
      </c>
      <c r="C205" s="114">
        <v>0.749</v>
      </c>
      <c r="D205" s="114">
        <v>26.304348000000001</v>
      </c>
      <c r="E205" s="114">
        <v>1.3509999999999999E-2</v>
      </c>
      <c r="F205" s="114">
        <v>3.9199999999999999E-3</v>
      </c>
      <c r="G205" s="114">
        <v>4.759E-2</v>
      </c>
      <c r="H205" s="114">
        <v>8.2000000000000007E-3</v>
      </c>
      <c r="I205" s="114">
        <v>121</v>
      </c>
      <c r="J205" s="114">
        <v>1.1974863</v>
      </c>
      <c r="K205" s="114">
        <v>23.815999999999999</v>
      </c>
      <c r="L205" s="114">
        <v>0</v>
      </c>
      <c r="M205" s="114">
        <v>0</v>
      </c>
      <c r="N205" s="114">
        <v>0</v>
      </c>
      <c r="O205" s="114">
        <v>0</v>
      </c>
      <c r="P205" s="114">
        <v>0</v>
      </c>
      <c r="Q205" s="114">
        <v>0</v>
      </c>
      <c r="R205" s="114">
        <v>0</v>
      </c>
      <c r="S205" s="114">
        <v>0</v>
      </c>
      <c r="T205" s="114">
        <v>0</v>
      </c>
      <c r="U205" s="114">
        <v>0</v>
      </c>
      <c r="V205" s="114">
        <v>0</v>
      </c>
      <c r="W205" s="114">
        <v>0</v>
      </c>
    </row>
    <row r="206" spans="1:23">
      <c r="A206" s="114" t="str">
        <v>2006.TW</v>
      </c>
      <c r="B206" s="114">
        <v>6.38</v>
      </c>
      <c r="C206" s="114">
        <v>0.46899999999999997</v>
      </c>
      <c r="D206" s="114">
        <v>12.375000999999999</v>
      </c>
      <c r="E206" s="114">
        <v>0.16566</v>
      </c>
      <c r="F206" s="114">
        <v>6.6720000000000002E-2</v>
      </c>
      <c r="G206" s="114">
        <v>0.13888</v>
      </c>
      <c r="H206" s="114">
        <v>9.4700000000000006E-2</v>
      </c>
      <c r="I206" s="114">
        <v>10.862069</v>
      </c>
      <c r="J206" s="114">
        <v>1.7342343</v>
      </c>
      <c r="K206" s="114">
        <v>85.45</v>
      </c>
      <c r="L206" s="114">
        <v>0</v>
      </c>
      <c r="M206" s="114">
        <v>0</v>
      </c>
      <c r="N206" s="114">
        <v>0</v>
      </c>
      <c r="O206" s="114">
        <v>0</v>
      </c>
      <c r="P206" s="114">
        <v>0</v>
      </c>
      <c r="Q206" s="114">
        <v>0</v>
      </c>
      <c r="R206" s="114">
        <v>0</v>
      </c>
      <c r="S206" s="114">
        <v>0</v>
      </c>
      <c r="T206" s="114">
        <v>0</v>
      </c>
      <c r="U206" s="114">
        <v>0</v>
      </c>
      <c r="V206" s="114">
        <v>0</v>
      </c>
      <c r="W206" s="114">
        <v>0</v>
      </c>
    </row>
    <row r="207" spans="1:23">
      <c r="A207" s="114" t="str">
        <v>2007.TW</v>
      </c>
      <c r="B207" s="114">
        <v>-1.77</v>
      </c>
      <c r="C207" s="114">
        <v>0.73099999999999998</v>
      </c>
      <c r="D207" s="114">
        <v>0</v>
      </c>
      <c r="E207" s="114">
        <v>-0.15562999</v>
      </c>
      <c r="F207" s="114">
        <v>-3.338E-2</v>
      </c>
      <c r="G207" s="114">
        <v>-9.325E-2</v>
      </c>
      <c r="H207" s="114">
        <v>-0.17468001</v>
      </c>
      <c r="I207" s="114">
        <v>0</v>
      </c>
      <c r="J207" s="114">
        <v>1.1395751000000001</v>
      </c>
      <c r="K207" s="114">
        <v>9.4510000000000005</v>
      </c>
      <c r="L207" s="114">
        <v>0</v>
      </c>
      <c r="M207" s="114">
        <v>0</v>
      </c>
      <c r="N207" s="114">
        <v>0</v>
      </c>
      <c r="O207" s="114">
        <v>0</v>
      </c>
      <c r="P207" s="114">
        <v>0</v>
      </c>
      <c r="Q207" s="114">
        <v>0</v>
      </c>
      <c r="R207" s="114">
        <v>0</v>
      </c>
      <c r="S207" s="114">
        <v>0</v>
      </c>
      <c r="T207" s="114">
        <v>0</v>
      </c>
      <c r="U207" s="114">
        <v>0</v>
      </c>
      <c r="V207" s="114">
        <v>0</v>
      </c>
      <c r="W207" s="114">
        <v>0</v>
      </c>
    </row>
    <row r="208" spans="1:23" hidden="1">
      <c r="A208" s="114" t="str">
        <v>2008.TW</v>
      </c>
      <c r="B208" s="114">
        <v>1.94</v>
      </c>
      <c r="C208" s="114">
        <v>0.42699999999999999</v>
      </c>
      <c r="D208" s="114">
        <v>0</v>
      </c>
      <c r="E208" s="114">
        <v>0.13821</v>
      </c>
      <c r="F208" s="114">
        <v>7.4900000000000001E-3</v>
      </c>
      <c r="G208" s="114">
        <v>0.13800999999999999</v>
      </c>
      <c r="H208" s="114">
        <v>7.7259994999999998E-2</v>
      </c>
      <c r="I208" s="114">
        <v>12.757731</v>
      </c>
      <c r="J208" s="114">
        <v>1.3701285000000001</v>
      </c>
      <c r="K208" s="114">
        <v>7.5549999999999997</v>
      </c>
      <c r="L208" s="114">
        <v>0</v>
      </c>
      <c r="M208" s="114">
        <v>0</v>
      </c>
      <c r="N208" s="114">
        <v>0</v>
      </c>
      <c r="O208" s="114">
        <v>0</v>
      </c>
      <c r="P208" s="114">
        <v>0</v>
      </c>
      <c r="Q208" s="114">
        <v>0</v>
      </c>
      <c r="R208" s="114">
        <v>0</v>
      </c>
      <c r="S208" s="114">
        <v>0</v>
      </c>
      <c r="T208" s="114">
        <v>0</v>
      </c>
      <c r="U208" s="114">
        <v>0</v>
      </c>
      <c r="V208" s="114">
        <v>0</v>
      </c>
      <c r="W208" s="114">
        <v>0</v>
      </c>
    </row>
    <row r="209" spans="1:23" hidden="1">
      <c r="A209" s="114" t="str">
        <v>2009.TW</v>
      </c>
      <c r="B209" s="114">
        <v>-0.04</v>
      </c>
      <c r="C209" s="114">
        <v>0</v>
      </c>
      <c r="D209" s="114">
        <v>55.979377999999997</v>
      </c>
      <c r="E209" s="114">
        <v>-1.9699998999999999E-3</v>
      </c>
      <c r="F209" s="114">
        <v>-5.3100003999999998E-3</v>
      </c>
      <c r="G209" s="114">
        <v>-5.13E-3</v>
      </c>
      <c r="H209" s="114">
        <v>-1.6199999999999999E-3</v>
      </c>
      <c r="I209" s="114">
        <v>0</v>
      </c>
      <c r="J209" s="114">
        <v>3.2655761000000001</v>
      </c>
      <c r="K209" s="114">
        <v>7.3579999999999997</v>
      </c>
      <c r="L209" s="114">
        <v>0</v>
      </c>
      <c r="M209" s="114">
        <v>0</v>
      </c>
      <c r="N209" s="114">
        <v>0</v>
      </c>
      <c r="O209" s="114">
        <v>0</v>
      </c>
      <c r="P209" s="114">
        <v>0</v>
      </c>
      <c r="Q209" s="114">
        <v>0</v>
      </c>
      <c r="R209" s="114">
        <v>0</v>
      </c>
      <c r="S209" s="114">
        <v>0</v>
      </c>
      <c r="T209" s="114">
        <v>0</v>
      </c>
      <c r="U209" s="114">
        <v>0</v>
      </c>
      <c r="V209" s="114">
        <v>0</v>
      </c>
      <c r="W209" s="114">
        <v>0</v>
      </c>
    </row>
    <row r="210" spans="1:23" hidden="1">
      <c r="A210" s="114" t="str">
        <v>2010.TW</v>
      </c>
      <c r="B210" s="114">
        <v>1.34</v>
      </c>
      <c r="C210" s="114">
        <v>0.79900000000000004</v>
      </c>
      <c r="D210" s="114">
        <v>17.820515</v>
      </c>
      <c r="E210" s="114">
        <v>7.5370000000000006E-2</v>
      </c>
      <c r="F210" s="114">
        <v>2.8219999999999999E-2</v>
      </c>
      <c r="G210" s="114">
        <v>8.3239999999999995E-2</v>
      </c>
      <c r="H210" s="114">
        <v>5.2580000000000002E-2</v>
      </c>
      <c r="I210" s="114">
        <v>15.559701</v>
      </c>
      <c r="J210" s="114">
        <v>1.1549327</v>
      </c>
      <c r="K210" s="114">
        <v>32.725000000000001</v>
      </c>
      <c r="L210" s="114">
        <v>0</v>
      </c>
      <c r="M210" s="114">
        <v>0</v>
      </c>
      <c r="N210" s="114">
        <v>0</v>
      </c>
      <c r="O210" s="114">
        <v>0</v>
      </c>
      <c r="P210" s="114">
        <v>0</v>
      </c>
      <c r="Q210" s="114">
        <v>0</v>
      </c>
      <c r="R210" s="114">
        <v>0</v>
      </c>
      <c r="S210" s="114">
        <v>0</v>
      </c>
      <c r="T210" s="114">
        <v>0</v>
      </c>
      <c r="U210" s="114">
        <v>0</v>
      </c>
      <c r="V210" s="114">
        <v>0</v>
      </c>
      <c r="W210" s="114">
        <v>0</v>
      </c>
    </row>
    <row r="211" spans="1:23" hidden="1">
      <c r="A211" s="114" t="str">
        <v>2012.TW</v>
      </c>
      <c r="B211" s="114">
        <v>0.83</v>
      </c>
      <c r="C211" s="114">
        <v>0.64700000000000002</v>
      </c>
      <c r="D211" s="114">
        <v>6.7226889999999999</v>
      </c>
      <c r="E211" s="114">
        <v>7.1080000000000004E-2</v>
      </c>
      <c r="F211" s="114">
        <v>2.3009999999999999E-2</v>
      </c>
      <c r="G211" s="114">
        <v>0.15590999999999999</v>
      </c>
      <c r="H211" s="114">
        <v>5.289E-2</v>
      </c>
      <c r="I211" s="114">
        <v>28.915662999999999</v>
      </c>
      <c r="J211" s="114">
        <v>1.5638236000000001</v>
      </c>
      <c r="K211" s="114">
        <v>30.353999999999999</v>
      </c>
      <c r="L211" s="114">
        <v>0</v>
      </c>
      <c r="M211" s="114">
        <v>0</v>
      </c>
      <c r="N211" s="114">
        <v>0</v>
      </c>
      <c r="O211" s="114">
        <v>0</v>
      </c>
      <c r="P211" s="114">
        <v>0</v>
      </c>
      <c r="Q211" s="114">
        <v>0</v>
      </c>
      <c r="R211" s="114">
        <v>0</v>
      </c>
      <c r="S211" s="114">
        <v>0</v>
      </c>
      <c r="T211" s="114">
        <v>0</v>
      </c>
      <c r="U211" s="114">
        <v>0</v>
      </c>
      <c r="V211" s="114">
        <v>0</v>
      </c>
      <c r="W211" s="114">
        <v>0</v>
      </c>
    </row>
    <row r="212" spans="1:23" hidden="1">
      <c r="A212" s="114" t="str">
        <v>2013.TW</v>
      </c>
      <c r="B212" s="114">
        <v>2.78</v>
      </c>
      <c r="C212" s="114">
        <v>0.72199999999999998</v>
      </c>
      <c r="D212" s="114">
        <v>0</v>
      </c>
      <c r="E212" s="114">
        <v>0.10288999</v>
      </c>
      <c r="F212" s="114">
        <v>2.4039999999999999E-2</v>
      </c>
      <c r="G212" s="114">
        <v>4.9939999999999998E-2</v>
      </c>
      <c r="H212" s="114">
        <v>3.2379999999999999E-2</v>
      </c>
      <c r="I212" s="114">
        <v>21.115107999999999</v>
      </c>
      <c r="J212" s="114">
        <v>2.1557107000000002</v>
      </c>
      <c r="K212" s="114">
        <v>93.001000000000005</v>
      </c>
      <c r="L212" s="114">
        <v>0</v>
      </c>
      <c r="M212" s="114">
        <v>0</v>
      </c>
      <c r="N212" s="114">
        <v>0</v>
      </c>
      <c r="O212" s="114">
        <v>0</v>
      </c>
      <c r="P212" s="114">
        <v>0</v>
      </c>
      <c r="Q212" s="114">
        <v>0</v>
      </c>
      <c r="R212" s="114">
        <v>0</v>
      </c>
      <c r="S212" s="114">
        <v>0</v>
      </c>
      <c r="T212" s="114">
        <v>0</v>
      </c>
      <c r="U212" s="114">
        <v>0</v>
      </c>
      <c r="V212" s="114">
        <v>0</v>
      </c>
      <c r="W212" s="114">
        <v>0</v>
      </c>
    </row>
    <row r="213" spans="1:23" hidden="1">
      <c r="A213" s="114" t="str">
        <v>2014.TW</v>
      </c>
      <c r="B213" s="114">
        <v>-0.13</v>
      </c>
      <c r="C213" s="114">
        <v>1.5620000000000001</v>
      </c>
      <c r="D213" s="114">
        <v>12.734807</v>
      </c>
      <c r="E213" s="114">
        <v>-1.048E-2</v>
      </c>
      <c r="F213" s="114">
        <v>-8.2799999999999992E-3</v>
      </c>
      <c r="G213" s="114">
        <v>1.9300000000000001E-3</v>
      </c>
      <c r="H213" s="114">
        <v>5.62E-3</v>
      </c>
      <c r="I213" s="114">
        <v>0</v>
      </c>
      <c r="J213" s="114">
        <v>2.1745280999999999</v>
      </c>
      <c r="K213" s="114">
        <v>25.652000000000001</v>
      </c>
      <c r="L213" s="114">
        <v>0</v>
      </c>
      <c r="M213" s="114">
        <v>0</v>
      </c>
      <c r="N213" s="114">
        <v>0</v>
      </c>
      <c r="O213" s="114">
        <v>0</v>
      </c>
      <c r="P213" s="114">
        <v>0</v>
      </c>
      <c r="Q213" s="114">
        <v>0</v>
      </c>
      <c r="R213" s="114">
        <v>0</v>
      </c>
      <c r="S213" s="114">
        <v>0</v>
      </c>
      <c r="T213" s="114">
        <v>0</v>
      </c>
      <c r="U213" s="114">
        <v>0</v>
      </c>
      <c r="V213" s="114">
        <v>0</v>
      </c>
      <c r="W213" s="114">
        <v>0</v>
      </c>
    </row>
    <row r="214" spans="1:23" hidden="1">
      <c r="A214" s="114" t="str">
        <v>2015.TW</v>
      </c>
      <c r="B214" s="114">
        <v>4.08</v>
      </c>
      <c r="C214" s="114">
        <v>0.71599999999999997</v>
      </c>
      <c r="D214" s="114">
        <v>16.252822999999999</v>
      </c>
      <c r="E214" s="114">
        <v>0.11726</v>
      </c>
      <c r="F214" s="114">
        <v>6.3079999999999997E-2</v>
      </c>
      <c r="G214" s="114">
        <v>0.102919996</v>
      </c>
      <c r="H214" s="114">
        <v>8.1619999999999998E-2</v>
      </c>
      <c r="I214" s="114">
        <v>17.647058000000001</v>
      </c>
      <c r="J214" s="114">
        <v>2.0470247000000001</v>
      </c>
      <c r="K214" s="114">
        <v>59.55</v>
      </c>
      <c r="L214" s="114">
        <v>0</v>
      </c>
      <c r="M214" s="114">
        <v>0</v>
      </c>
      <c r="N214" s="114">
        <v>0</v>
      </c>
      <c r="O214" s="114">
        <v>0</v>
      </c>
      <c r="P214" s="114">
        <v>0</v>
      </c>
      <c r="Q214" s="114">
        <v>0</v>
      </c>
      <c r="R214" s="114">
        <v>0</v>
      </c>
      <c r="S214" s="114">
        <v>0</v>
      </c>
      <c r="T214" s="114">
        <v>0</v>
      </c>
      <c r="U214" s="114">
        <v>0</v>
      </c>
      <c r="V214" s="114">
        <v>0</v>
      </c>
      <c r="W214" s="114">
        <v>0</v>
      </c>
    </row>
    <row r="215" spans="1:23" hidden="1">
      <c r="A215" s="114" t="str">
        <v>2017.TW</v>
      </c>
      <c r="B215" s="114">
        <v>0.06</v>
      </c>
      <c r="C215" s="114">
        <v>0.65</v>
      </c>
      <c r="D215" s="114">
        <v>0</v>
      </c>
      <c r="E215" s="114">
        <v>-3.3230000000000003E-2</v>
      </c>
      <c r="F215" s="114">
        <v>-2.5579999999999999E-2</v>
      </c>
      <c r="G215" s="114">
        <v>-1.635E-2</v>
      </c>
      <c r="H215" s="114">
        <v>-0.20752999999999999</v>
      </c>
      <c r="I215" s="114">
        <v>245.83333999999999</v>
      </c>
      <c r="J215" s="114">
        <v>1.1831235</v>
      </c>
      <c r="K215" s="114">
        <v>8.0020000000000007</v>
      </c>
      <c r="L215" s="114">
        <v>0</v>
      </c>
      <c r="M215" s="114">
        <v>0</v>
      </c>
      <c r="N215" s="114">
        <v>0</v>
      </c>
      <c r="O215" s="114">
        <v>0</v>
      </c>
      <c r="P215" s="114">
        <v>0</v>
      </c>
      <c r="Q215" s="114">
        <v>0</v>
      </c>
      <c r="R215" s="114">
        <v>0</v>
      </c>
      <c r="S215" s="114">
        <v>0</v>
      </c>
      <c r="T215" s="114">
        <v>0</v>
      </c>
      <c r="U215" s="114">
        <v>0</v>
      </c>
      <c r="V215" s="114">
        <v>0</v>
      </c>
      <c r="W215" s="114">
        <v>0</v>
      </c>
    </row>
    <row r="216" spans="1:23" hidden="1">
      <c r="A216" s="114" t="str">
        <v>2020.TW</v>
      </c>
      <c r="B216" s="114">
        <v>5.77</v>
      </c>
      <c r="C216" s="114">
        <v>0</v>
      </c>
      <c r="D216" s="114">
        <v>30.220586999999998</v>
      </c>
      <c r="E216" s="114">
        <v>0.35467997000000001</v>
      </c>
      <c r="F216" s="114">
        <v>3.9170000000000003E-2</v>
      </c>
      <c r="G216" s="114">
        <v>0.12401</v>
      </c>
      <c r="H216" s="114">
        <v>8.5070000000000007E-2</v>
      </c>
      <c r="I216" s="114">
        <v>7.1230500000000001</v>
      </c>
      <c r="J216" s="114">
        <v>2.2433274000000001</v>
      </c>
      <c r="K216" s="114">
        <v>30.477</v>
      </c>
      <c r="L216" s="114">
        <v>0</v>
      </c>
      <c r="M216" s="114">
        <v>0</v>
      </c>
      <c r="N216" s="114">
        <v>0</v>
      </c>
      <c r="O216" s="114">
        <v>0</v>
      </c>
      <c r="P216" s="114">
        <v>0</v>
      </c>
      <c r="Q216" s="114">
        <v>0</v>
      </c>
      <c r="R216" s="114">
        <v>0</v>
      </c>
      <c r="S216" s="114">
        <v>0</v>
      </c>
      <c r="T216" s="114">
        <v>0</v>
      </c>
      <c r="U216" s="114">
        <v>0</v>
      </c>
      <c r="V216" s="114">
        <v>0</v>
      </c>
      <c r="W216" s="114">
        <v>0</v>
      </c>
    </row>
    <row r="217" spans="1:23" hidden="1">
      <c r="A217" s="114" t="str">
        <v>2022.TW</v>
      </c>
      <c r="B217" s="114">
        <v>0.61</v>
      </c>
      <c r="C217" s="114">
        <v>1.056</v>
      </c>
      <c r="D217" s="114">
        <v>0</v>
      </c>
      <c r="E217" s="114">
        <v>5.1240000000000001E-2</v>
      </c>
      <c r="F217" s="114">
        <v>2.895E-2</v>
      </c>
      <c r="G217" s="114">
        <v>0.14102000000000001</v>
      </c>
      <c r="H217" s="114">
        <v>4.795E-2</v>
      </c>
      <c r="I217" s="114">
        <v>19.918032</v>
      </c>
      <c r="J217" s="114">
        <v>1.1328670999999999</v>
      </c>
      <c r="K217" s="114">
        <v>24.972999999999999</v>
      </c>
      <c r="L217" s="114">
        <v>0</v>
      </c>
      <c r="M217" s="114">
        <v>0</v>
      </c>
      <c r="N217" s="114">
        <v>0</v>
      </c>
      <c r="O217" s="114">
        <v>0</v>
      </c>
      <c r="P217" s="114">
        <v>0</v>
      </c>
      <c r="Q217" s="114">
        <v>0</v>
      </c>
      <c r="R217" s="114">
        <v>0</v>
      </c>
      <c r="S217" s="114">
        <v>0</v>
      </c>
      <c r="T217" s="114">
        <v>0</v>
      </c>
      <c r="U217" s="114">
        <v>0</v>
      </c>
      <c r="V217" s="114">
        <v>0</v>
      </c>
      <c r="W217" s="114">
        <v>0</v>
      </c>
    </row>
    <row r="218" spans="1:23" hidden="1">
      <c r="A218" s="114" t="str">
        <v>2023.TW</v>
      </c>
      <c r="B218" s="114">
        <v>-0.54</v>
      </c>
      <c r="C218" s="114">
        <v>0.748</v>
      </c>
      <c r="D218" s="114">
        <v>41.052630000000001</v>
      </c>
      <c r="E218" s="114">
        <v>-4.5969999999999997E-2</v>
      </c>
      <c r="F218" s="114">
        <v>1.0779999E-2</v>
      </c>
      <c r="G218" s="114">
        <v>9.1560000000000002E-2</v>
      </c>
      <c r="H218" s="114">
        <v>1.264E-2</v>
      </c>
      <c r="I218" s="114">
        <v>0</v>
      </c>
      <c r="J218" s="114">
        <v>1.0264508999999999</v>
      </c>
      <c r="K218" s="114">
        <v>37.341999999999999</v>
      </c>
      <c r="L218" s="114">
        <v>0</v>
      </c>
      <c r="M218" s="114">
        <v>0</v>
      </c>
      <c r="N218" s="114">
        <v>0</v>
      </c>
      <c r="O218" s="114">
        <v>0</v>
      </c>
      <c r="P218" s="114">
        <v>0</v>
      </c>
      <c r="Q218" s="114">
        <v>0</v>
      </c>
      <c r="R218" s="114">
        <v>0</v>
      </c>
      <c r="S218" s="114">
        <v>0</v>
      </c>
      <c r="T218" s="114">
        <v>0</v>
      </c>
      <c r="U218" s="114">
        <v>0</v>
      </c>
      <c r="V218" s="114">
        <v>0</v>
      </c>
      <c r="W218" s="114">
        <v>0</v>
      </c>
    </row>
    <row r="219" spans="1:23" hidden="1">
      <c r="A219" s="114" t="str">
        <v>2024.TW</v>
      </c>
      <c r="B219" s="114">
        <v>-0.41</v>
      </c>
      <c r="C219" s="114">
        <v>0.28799999999999998</v>
      </c>
      <c r="D219" s="114">
        <v>0</v>
      </c>
      <c r="E219" s="114">
        <v>-4.7840000000000001E-2</v>
      </c>
      <c r="F219" s="114">
        <v>-1.396E-2</v>
      </c>
      <c r="G219" s="114">
        <v>1.9949999999999999E-2</v>
      </c>
      <c r="H219" s="114">
        <v>-2.6020000000000001E-2</v>
      </c>
      <c r="I219" s="114">
        <v>0</v>
      </c>
      <c r="J219" s="114">
        <v>2.0814881000000001</v>
      </c>
      <c r="K219" s="114">
        <v>9.3989999999999991</v>
      </c>
      <c r="L219" s="114">
        <v>0</v>
      </c>
      <c r="M219" s="114">
        <v>0</v>
      </c>
      <c r="N219" s="114">
        <v>0</v>
      </c>
      <c r="O219" s="114">
        <v>0</v>
      </c>
      <c r="P219" s="114">
        <v>0</v>
      </c>
      <c r="Q219" s="114">
        <v>0</v>
      </c>
      <c r="R219" s="114">
        <v>0</v>
      </c>
      <c r="S219" s="114">
        <v>0</v>
      </c>
      <c r="T219" s="114">
        <v>0</v>
      </c>
      <c r="U219" s="114">
        <v>0</v>
      </c>
      <c r="V219" s="114">
        <v>0</v>
      </c>
      <c r="W219" s="114">
        <v>0</v>
      </c>
    </row>
    <row r="220" spans="1:23" hidden="1">
      <c r="A220" s="114" t="str">
        <v>2025.TW</v>
      </c>
      <c r="B220" s="114">
        <v>0.6</v>
      </c>
      <c r="C220" s="114">
        <v>0.495</v>
      </c>
      <c r="D220" s="114">
        <v>0</v>
      </c>
      <c r="E220" s="114">
        <v>0.14391999999999999</v>
      </c>
      <c r="F220" s="114">
        <v>-7.1129999999999999E-2</v>
      </c>
      <c r="G220" s="114">
        <v>-0.21096000000000001</v>
      </c>
      <c r="H220" s="114">
        <v>-0.25656000000000001</v>
      </c>
      <c r="I220" s="114">
        <v>20.916665999999999</v>
      </c>
      <c r="J220" s="114">
        <v>2.0702739000000001</v>
      </c>
      <c r="K220" s="114">
        <v>2.6269999999999998</v>
      </c>
      <c r="L220" s="114">
        <v>0</v>
      </c>
      <c r="M220" s="114">
        <v>0</v>
      </c>
      <c r="N220" s="114">
        <v>0</v>
      </c>
      <c r="O220" s="114">
        <v>0</v>
      </c>
      <c r="P220" s="114">
        <v>0</v>
      </c>
      <c r="Q220" s="114">
        <v>0</v>
      </c>
      <c r="R220" s="114">
        <v>0</v>
      </c>
      <c r="S220" s="114">
        <v>0</v>
      </c>
      <c r="T220" s="114">
        <v>0</v>
      </c>
      <c r="U220" s="114">
        <v>0</v>
      </c>
      <c r="V220" s="114">
        <v>0</v>
      </c>
      <c r="W220" s="114">
        <v>0</v>
      </c>
    </row>
    <row r="221" spans="1:23" hidden="1">
      <c r="A221" s="114" t="str">
        <v>2027.TW</v>
      </c>
      <c r="B221" s="114">
        <v>1.92</v>
      </c>
      <c r="C221" s="114">
        <v>0.73099999999999998</v>
      </c>
      <c r="D221" s="114">
        <v>13.065068</v>
      </c>
      <c r="E221" s="114">
        <v>9.1800004000000004E-2</v>
      </c>
      <c r="F221" s="114">
        <v>3.9379999999999998E-2</v>
      </c>
      <c r="G221" s="114">
        <v>0.19214999999999999</v>
      </c>
      <c r="H221" s="114">
        <v>4.5700002000000003E-2</v>
      </c>
      <c r="I221" s="114">
        <v>19.869793000000001</v>
      </c>
      <c r="J221" s="114">
        <v>1.2970014999999999</v>
      </c>
      <c r="K221" s="114">
        <v>43.603999999999999</v>
      </c>
      <c r="L221" s="114">
        <v>0</v>
      </c>
      <c r="M221" s="114">
        <v>0</v>
      </c>
      <c r="N221" s="114">
        <v>0</v>
      </c>
      <c r="O221" s="114">
        <v>0</v>
      </c>
      <c r="P221" s="114">
        <v>0</v>
      </c>
      <c r="Q221" s="114">
        <v>0</v>
      </c>
      <c r="R221" s="114">
        <v>0</v>
      </c>
      <c r="S221" s="114">
        <v>0</v>
      </c>
      <c r="T221" s="114">
        <v>0</v>
      </c>
      <c r="U221" s="114">
        <v>0</v>
      </c>
      <c r="V221" s="114">
        <v>0</v>
      </c>
      <c r="W221" s="114">
        <v>0</v>
      </c>
    </row>
    <row r="222" spans="1:23">
      <c r="A222" s="114" t="str">
        <v>2028.TW</v>
      </c>
      <c r="B222" s="114">
        <v>1.19</v>
      </c>
      <c r="C222" s="114">
        <v>1.244</v>
      </c>
      <c r="D222" s="114">
        <v>0</v>
      </c>
      <c r="E222" s="114">
        <v>9.4259999999999997E-2</v>
      </c>
      <c r="F222" s="114">
        <v>3.739E-2</v>
      </c>
      <c r="G222" s="114">
        <v>6.5349995999999994E-2</v>
      </c>
      <c r="H222" s="114">
        <v>5.0440001999999998E-2</v>
      </c>
      <c r="I222" s="114">
        <v>23.067226000000002</v>
      </c>
      <c r="J222" s="114">
        <v>1.9952027999999999</v>
      </c>
      <c r="K222" s="114">
        <v>32.316000000000003</v>
      </c>
      <c r="L222" s="114">
        <v>0</v>
      </c>
      <c r="M222" s="114">
        <v>0</v>
      </c>
      <c r="N222" s="114">
        <v>0</v>
      </c>
      <c r="O222" s="114">
        <v>0</v>
      </c>
      <c r="P222" s="114">
        <v>0</v>
      </c>
      <c r="Q222" s="114">
        <v>0</v>
      </c>
      <c r="R222" s="114">
        <v>0</v>
      </c>
      <c r="S222" s="114">
        <v>0</v>
      </c>
      <c r="T222" s="114">
        <v>0</v>
      </c>
      <c r="U222" s="114">
        <v>0</v>
      </c>
      <c r="V222" s="114">
        <v>0</v>
      </c>
      <c r="W222" s="114">
        <v>0</v>
      </c>
    </row>
    <row r="223" spans="1:23" hidden="1">
      <c r="A223" s="114" t="str">
        <v>2029.TW</v>
      </c>
      <c r="B223" s="114">
        <v>1.94</v>
      </c>
      <c r="C223" s="114">
        <v>0.88200000000000001</v>
      </c>
      <c r="D223" s="114">
        <v>45</v>
      </c>
      <c r="E223" s="114">
        <v>6.3719999999999999E-2</v>
      </c>
      <c r="F223" s="114">
        <v>4.3439999999999999E-2</v>
      </c>
      <c r="G223" s="114">
        <v>0.109639995</v>
      </c>
      <c r="H223" s="114">
        <v>7.0360000000000006E-2</v>
      </c>
      <c r="I223" s="114">
        <v>14.613401</v>
      </c>
      <c r="J223" s="114">
        <v>0.91487026000000005</v>
      </c>
      <c r="K223" s="114">
        <v>38.573999999999998</v>
      </c>
      <c r="L223" s="114">
        <v>0</v>
      </c>
      <c r="M223" s="114">
        <v>0</v>
      </c>
      <c r="N223" s="114">
        <v>0</v>
      </c>
      <c r="O223" s="114">
        <v>0</v>
      </c>
      <c r="P223" s="114">
        <v>0</v>
      </c>
      <c r="Q223" s="114">
        <v>0</v>
      </c>
      <c r="R223" s="114">
        <v>0</v>
      </c>
      <c r="S223" s="114">
        <v>0</v>
      </c>
      <c r="T223" s="114">
        <v>0</v>
      </c>
      <c r="U223" s="114">
        <v>0</v>
      </c>
      <c r="V223" s="114">
        <v>0</v>
      </c>
      <c r="W223" s="114">
        <v>0</v>
      </c>
    </row>
    <row r="224" spans="1:23">
      <c r="A224" s="114" t="str">
        <v>2030.TW</v>
      </c>
      <c r="B224" s="114">
        <v>-0.46</v>
      </c>
      <c r="C224" s="114">
        <v>0.56899999999999995</v>
      </c>
      <c r="D224" s="114">
        <v>12.000000999999999</v>
      </c>
      <c r="E224" s="114">
        <v>1.0140000999999999E-2</v>
      </c>
      <c r="F224" s="114">
        <v>1.2990000999999999E-2</v>
      </c>
      <c r="G224" s="114">
        <v>7.2889999999999996E-2</v>
      </c>
      <c r="H224" s="114">
        <v>1.0720001E-2</v>
      </c>
      <c r="I224" s="114">
        <v>0</v>
      </c>
      <c r="J224" s="114">
        <v>1.0825283999999999</v>
      </c>
      <c r="K224" s="114">
        <v>45.831000000000003</v>
      </c>
      <c r="L224" s="114">
        <v>0</v>
      </c>
      <c r="M224" s="114">
        <v>0</v>
      </c>
      <c r="N224" s="114">
        <v>0</v>
      </c>
      <c r="O224" s="114">
        <v>0</v>
      </c>
      <c r="P224" s="114">
        <v>0</v>
      </c>
      <c r="Q224" s="114">
        <v>0</v>
      </c>
      <c r="R224" s="114">
        <v>0</v>
      </c>
      <c r="S224" s="114">
        <v>0</v>
      </c>
      <c r="T224" s="114">
        <v>0</v>
      </c>
      <c r="U224" s="114">
        <v>0</v>
      </c>
      <c r="V224" s="114">
        <v>0</v>
      </c>
      <c r="W224" s="114">
        <v>0</v>
      </c>
    </row>
    <row r="225" spans="1:23" hidden="1">
      <c r="A225" s="114" t="str">
        <v>2031.TW</v>
      </c>
      <c r="B225" s="114">
        <v>6.07</v>
      </c>
      <c r="C225" s="114">
        <v>1.163</v>
      </c>
      <c r="D225" s="114">
        <v>10.770576999999999</v>
      </c>
      <c r="E225" s="114">
        <v>0.15642998999999999</v>
      </c>
      <c r="F225" s="114">
        <v>2.0320000000000001E-2</v>
      </c>
      <c r="G225" s="114">
        <v>8.9940004000000004E-2</v>
      </c>
      <c r="H225" s="114">
        <v>4.5440003E-2</v>
      </c>
      <c r="I225" s="114">
        <v>10.131796</v>
      </c>
      <c r="J225" s="114">
        <v>1.7418642</v>
      </c>
      <c r="K225" s="114">
        <v>50.055</v>
      </c>
      <c r="L225" s="114">
        <v>0</v>
      </c>
      <c r="M225" s="114">
        <v>0</v>
      </c>
      <c r="N225" s="114">
        <v>0</v>
      </c>
      <c r="O225" s="114">
        <v>0</v>
      </c>
      <c r="P225" s="114">
        <v>0</v>
      </c>
      <c r="Q225" s="114">
        <v>0</v>
      </c>
      <c r="R225" s="114">
        <v>0</v>
      </c>
      <c r="S225" s="114">
        <v>0</v>
      </c>
      <c r="T225" s="114">
        <v>0</v>
      </c>
      <c r="U225" s="114">
        <v>0</v>
      </c>
      <c r="V225" s="114">
        <v>0</v>
      </c>
      <c r="W225" s="114">
        <v>0</v>
      </c>
    </row>
    <row r="226" spans="1:23">
      <c r="A226" s="114" t="str">
        <v>2032.TW</v>
      </c>
      <c r="B226" s="114">
        <v>0.03</v>
      </c>
      <c r="C226" s="114">
        <v>0.94599999999999995</v>
      </c>
      <c r="D226" s="114">
        <v>0</v>
      </c>
      <c r="E226" s="114">
        <v>-1.239E-2</v>
      </c>
      <c r="F226" s="114">
        <v>-1.9279999999999999E-2</v>
      </c>
      <c r="G226" s="114">
        <v>1.5440000000000001E-2</v>
      </c>
      <c r="H226" s="114">
        <v>-2.341E-2</v>
      </c>
      <c r="I226" s="114">
        <v>586.66669999999999</v>
      </c>
      <c r="J226" s="114">
        <v>1.3870281</v>
      </c>
      <c r="K226" s="114">
        <v>21.928999999999998</v>
      </c>
      <c r="L226" s="114">
        <v>0</v>
      </c>
      <c r="M226" s="114">
        <v>0</v>
      </c>
      <c r="N226" s="114">
        <v>0</v>
      </c>
      <c r="O226" s="114">
        <v>0</v>
      </c>
      <c r="P226" s="114">
        <v>0</v>
      </c>
      <c r="Q226" s="114">
        <v>0</v>
      </c>
      <c r="R226" s="114">
        <v>0</v>
      </c>
      <c r="S226" s="114">
        <v>0</v>
      </c>
      <c r="T226" s="114">
        <v>0</v>
      </c>
      <c r="U226" s="114">
        <v>0</v>
      </c>
      <c r="V226" s="114">
        <v>0</v>
      </c>
      <c r="W226" s="114">
        <v>0</v>
      </c>
    </row>
    <row r="227" spans="1:23" hidden="1">
      <c r="A227" s="114" t="str">
        <v>2033.TW</v>
      </c>
      <c r="B227" s="114">
        <v>0.08</v>
      </c>
      <c r="C227" s="114">
        <v>0.75600000000000001</v>
      </c>
      <c r="D227" s="114">
        <v>70.652175999999997</v>
      </c>
      <c r="E227" s="114">
        <v>-3.0300000000000001E-3</v>
      </c>
      <c r="F227" s="114">
        <v>-2.9699997999999999E-3</v>
      </c>
      <c r="G227" s="114">
        <v>8.8859999999999995E-2</v>
      </c>
      <c r="H227" s="114">
        <v>2.479E-2</v>
      </c>
      <c r="I227" s="114">
        <v>203.125</v>
      </c>
      <c r="J227" s="114">
        <v>1.2748098000000001</v>
      </c>
      <c r="K227" s="114">
        <v>7.2690000000000001</v>
      </c>
      <c r="L227" s="114">
        <v>0</v>
      </c>
      <c r="M227" s="114">
        <v>0</v>
      </c>
      <c r="N227" s="114">
        <v>0</v>
      </c>
      <c r="O227" s="114">
        <v>0</v>
      </c>
      <c r="P227" s="114">
        <v>0</v>
      </c>
      <c r="Q227" s="114">
        <v>0</v>
      </c>
      <c r="R227" s="114">
        <v>0</v>
      </c>
      <c r="S227" s="114">
        <v>0</v>
      </c>
      <c r="T227" s="114">
        <v>0</v>
      </c>
      <c r="U227" s="114">
        <v>0</v>
      </c>
      <c r="V227" s="114">
        <v>0</v>
      </c>
      <c r="W227" s="114">
        <v>0</v>
      </c>
    </row>
    <row r="228" spans="1:23">
      <c r="A228" s="114" t="str">
        <v>2034.TW</v>
      </c>
      <c r="B228" s="114">
        <v>-0.49</v>
      </c>
      <c r="C228" s="114">
        <v>0</v>
      </c>
      <c r="D228" s="114">
        <v>19.11111</v>
      </c>
      <c r="E228" s="114">
        <v>-2.1059999999999999E-2</v>
      </c>
      <c r="F228" s="114">
        <v>1.401E-2</v>
      </c>
      <c r="G228" s="114">
        <v>8.695E-2</v>
      </c>
      <c r="H228" s="114">
        <v>7.1120000000000003E-2</v>
      </c>
      <c r="I228" s="114">
        <v>0</v>
      </c>
      <c r="J228" s="114">
        <v>1.3106426</v>
      </c>
      <c r="K228" s="114">
        <v>31.54</v>
      </c>
      <c r="L228" s="114">
        <v>0</v>
      </c>
      <c r="M228" s="114">
        <v>0</v>
      </c>
      <c r="N228" s="114">
        <v>0</v>
      </c>
      <c r="O228" s="114">
        <v>0</v>
      </c>
      <c r="P228" s="114">
        <v>0</v>
      </c>
      <c r="Q228" s="114">
        <v>0</v>
      </c>
      <c r="R228" s="114">
        <v>0</v>
      </c>
      <c r="S228" s="114">
        <v>0</v>
      </c>
      <c r="T228" s="114">
        <v>0</v>
      </c>
      <c r="U228" s="114">
        <v>0</v>
      </c>
      <c r="V228" s="114">
        <v>0</v>
      </c>
      <c r="W228" s="114">
        <v>0</v>
      </c>
    </row>
    <row r="229" spans="1:23" hidden="1">
      <c r="A229" s="114" t="str">
        <v>2038.TW</v>
      </c>
      <c r="B229" s="114">
        <v>0.25</v>
      </c>
      <c r="C229" s="114">
        <v>1.56</v>
      </c>
      <c r="D229" s="114">
        <v>0</v>
      </c>
      <c r="E229" s="114">
        <v>7.5900000000000004E-3</v>
      </c>
      <c r="F229" s="114">
        <v>3.2100000000000002E-3</v>
      </c>
      <c r="G229" s="114">
        <v>2.6939999999999999E-2</v>
      </c>
      <c r="H229" s="114">
        <v>6.4900000000000001E-3</v>
      </c>
      <c r="I229" s="114">
        <v>85.4</v>
      </c>
      <c r="J229" s="114">
        <v>1.0985336000000001</v>
      </c>
      <c r="K229" s="114">
        <v>49.204999999999998</v>
      </c>
      <c r="L229" s="114">
        <v>0</v>
      </c>
      <c r="M229" s="114">
        <v>0</v>
      </c>
      <c r="N229" s="114">
        <v>0</v>
      </c>
      <c r="O229" s="114">
        <v>0</v>
      </c>
      <c r="P229" s="114">
        <v>0</v>
      </c>
      <c r="Q229" s="114">
        <v>0</v>
      </c>
      <c r="R229" s="114">
        <v>0</v>
      </c>
      <c r="S229" s="114">
        <v>0</v>
      </c>
      <c r="T229" s="114">
        <v>0</v>
      </c>
      <c r="U229" s="114">
        <v>0</v>
      </c>
      <c r="V229" s="114">
        <v>0</v>
      </c>
      <c r="W229" s="114">
        <v>0</v>
      </c>
    </row>
    <row r="230" spans="1:23" hidden="1">
      <c r="A230" s="114" t="str">
        <v>2049.TW</v>
      </c>
      <c r="B230" s="114">
        <v>5.62</v>
      </c>
      <c r="C230" s="114">
        <v>1.409</v>
      </c>
      <c r="D230" s="114">
        <v>23.150963000000001</v>
      </c>
      <c r="E230" s="114">
        <v>5.2270003000000002E-2</v>
      </c>
      <c r="F230" s="114">
        <v>3.1989999999999998E-2</v>
      </c>
      <c r="G230" s="114">
        <v>0.31078</v>
      </c>
      <c r="H230" s="114">
        <v>3.1050000000000001E-2</v>
      </c>
      <c r="I230" s="114">
        <v>40.658363000000001</v>
      </c>
      <c r="J230" s="114">
        <v>2.3098774</v>
      </c>
      <c r="K230" s="114">
        <v>69.625</v>
      </c>
      <c r="L230" s="114">
        <v>0</v>
      </c>
      <c r="M230" s="114">
        <v>0</v>
      </c>
      <c r="N230" s="114">
        <v>0</v>
      </c>
      <c r="O230" s="114">
        <v>0</v>
      </c>
      <c r="P230" s="114">
        <v>0</v>
      </c>
      <c r="Q230" s="114">
        <v>0</v>
      </c>
      <c r="R230" s="114">
        <v>0</v>
      </c>
      <c r="S230" s="114">
        <v>0</v>
      </c>
      <c r="T230" s="114">
        <v>0</v>
      </c>
      <c r="U230" s="114">
        <v>0</v>
      </c>
      <c r="V230" s="114">
        <v>0</v>
      </c>
      <c r="W230" s="114">
        <v>0</v>
      </c>
    </row>
    <row r="231" spans="1:23">
      <c r="A231" s="114" t="str">
        <v>2059.TW</v>
      </c>
      <c r="B231" s="114">
        <v>37.74</v>
      </c>
      <c r="C231" s="114">
        <v>0</v>
      </c>
      <c r="D231" s="114">
        <v>22.317361999999999</v>
      </c>
      <c r="E231" s="114">
        <v>0.21405001000000001</v>
      </c>
      <c r="F231" s="114">
        <v>0.10067</v>
      </c>
      <c r="G231" s="114">
        <v>0.62111000000000005</v>
      </c>
      <c r="H231" s="114">
        <v>0.52182996000000004</v>
      </c>
      <c r="I231" s="114">
        <v>32.458927000000003</v>
      </c>
      <c r="J231" s="114">
        <v>6.5400305000000003</v>
      </c>
      <c r="K231" s="114">
        <v>68.628</v>
      </c>
      <c r="L231" s="114">
        <v>0</v>
      </c>
      <c r="M231" s="114">
        <v>0</v>
      </c>
      <c r="N231" s="114">
        <v>0</v>
      </c>
      <c r="O231" s="114">
        <v>0</v>
      </c>
      <c r="P231" s="114">
        <v>0</v>
      </c>
      <c r="Q231" s="114">
        <v>0</v>
      </c>
      <c r="R231" s="114">
        <v>0</v>
      </c>
      <c r="S231" s="114">
        <v>0</v>
      </c>
      <c r="T231" s="114">
        <v>0</v>
      </c>
      <c r="U231" s="114">
        <v>0</v>
      </c>
      <c r="V231" s="114">
        <v>0</v>
      </c>
      <c r="W231" s="114">
        <v>0</v>
      </c>
    </row>
    <row r="232" spans="1:23" hidden="1">
      <c r="A232" s="114" t="str">
        <v>2062.TW</v>
      </c>
      <c r="B232" s="114">
        <v>2.48</v>
      </c>
      <c r="C232" s="114">
        <v>0.68799999999999994</v>
      </c>
      <c r="D232" s="114">
        <v>11.310862</v>
      </c>
      <c r="E232" s="114">
        <v>4.2909999999999997E-2</v>
      </c>
      <c r="F232" s="114">
        <v>1.6889999999999999E-2</v>
      </c>
      <c r="G232" s="114">
        <v>0.119160004</v>
      </c>
      <c r="H232" s="114">
        <v>6.8059999999999996E-2</v>
      </c>
      <c r="I232" s="114">
        <v>12.17742</v>
      </c>
      <c r="J232" s="114">
        <v>0.82237289999999996</v>
      </c>
      <c r="K232" s="114">
        <v>37.835999999999999</v>
      </c>
      <c r="L232" s="114">
        <v>0</v>
      </c>
      <c r="M232" s="114">
        <v>0</v>
      </c>
      <c r="N232" s="114">
        <v>0</v>
      </c>
      <c r="O232" s="114">
        <v>0</v>
      </c>
      <c r="P232" s="114">
        <v>0</v>
      </c>
      <c r="Q232" s="114">
        <v>0</v>
      </c>
      <c r="R232" s="114">
        <v>0</v>
      </c>
      <c r="S232" s="114">
        <v>0</v>
      </c>
      <c r="T232" s="114">
        <v>0</v>
      </c>
      <c r="U232" s="114">
        <v>0</v>
      </c>
      <c r="V232" s="114">
        <v>0</v>
      </c>
      <c r="W232" s="114">
        <v>0</v>
      </c>
    </row>
    <row r="233" spans="1:23" hidden="1">
      <c r="A233" s="114" t="str">
        <v>2069.TW</v>
      </c>
      <c r="B233" s="114">
        <v>-1.18</v>
      </c>
      <c r="C233" s="114">
        <v>0.64200000000000002</v>
      </c>
      <c r="D233" s="114">
        <v>0</v>
      </c>
      <c r="E233" s="114">
        <v>-4.947E-2</v>
      </c>
      <c r="F233" s="114">
        <v>0</v>
      </c>
      <c r="G233" s="114">
        <v>3.3439999999999998E-2</v>
      </c>
      <c r="H233" s="114">
        <v>-2.8889999E-2</v>
      </c>
      <c r="I233" s="114">
        <v>0</v>
      </c>
      <c r="J233" s="114">
        <v>0.74378330000000004</v>
      </c>
      <c r="K233" s="114">
        <v>68.748000000000005</v>
      </c>
      <c r="L233" s="114">
        <v>0</v>
      </c>
      <c r="M233" s="114">
        <v>0</v>
      </c>
      <c r="N233" s="114">
        <v>0</v>
      </c>
      <c r="O233" s="114">
        <v>0</v>
      </c>
      <c r="P233" s="114">
        <v>0</v>
      </c>
      <c r="Q233" s="114">
        <v>0</v>
      </c>
      <c r="R233" s="114">
        <v>0</v>
      </c>
      <c r="S233" s="114">
        <v>0</v>
      </c>
      <c r="T233" s="114">
        <v>0</v>
      </c>
      <c r="U233" s="114">
        <v>0</v>
      </c>
      <c r="V233" s="114">
        <v>0</v>
      </c>
      <c r="W233" s="114">
        <v>0</v>
      </c>
    </row>
    <row r="234" spans="1:23" hidden="1">
      <c r="A234" s="114" t="str">
        <v>2101.TW</v>
      </c>
      <c r="B234" s="114">
        <v>0.24</v>
      </c>
      <c r="C234" s="114">
        <v>0.35699999999999998</v>
      </c>
      <c r="D234" s="114">
        <v>118.54167</v>
      </c>
      <c r="E234" s="114">
        <v>1.29700005E-2</v>
      </c>
      <c r="F234" s="114">
        <v>6.9999998000000001E-3</v>
      </c>
      <c r="G234" s="114">
        <v>0.19511998999999999</v>
      </c>
      <c r="H234" s="114">
        <v>9.9809999999999996E-2</v>
      </c>
      <c r="I234" s="114">
        <v>237.08333999999999</v>
      </c>
      <c r="J234" s="114">
        <v>4.5809517</v>
      </c>
      <c r="K234" s="114">
        <v>9.4160000000000004</v>
      </c>
      <c r="L234" s="114">
        <v>0</v>
      </c>
      <c r="M234" s="114">
        <v>0</v>
      </c>
      <c r="N234" s="114">
        <v>0</v>
      </c>
      <c r="O234" s="114">
        <v>0</v>
      </c>
      <c r="P234" s="114">
        <v>0</v>
      </c>
      <c r="Q234" s="114">
        <v>0</v>
      </c>
      <c r="R234" s="114">
        <v>0</v>
      </c>
      <c r="S234" s="114">
        <v>0</v>
      </c>
      <c r="T234" s="114">
        <v>0</v>
      </c>
      <c r="U234" s="114">
        <v>0</v>
      </c>
      <c r="V234" s="114">
        <v>0</v>
      </c>
      <c r="W234" s="114">
        <v>0</v>
      </c>
    </row>
    <row r="235" spans="1:23" hidden="1">
      <c r="A235" s="114" t="str">
        <v>2102.TW</v>
      </c>
      <c r="B235" s="114">
        <v>-2.88</v>
      </c>
      <c r="C235" s="114">
        <v>0.63900000000000001</v>
      </c>
      <c r="D235" s="114">
        <v>0</v>
      </c>
      <c r="E235" s="114">
        <v>-0.30963000000000002</v>
      </c>
      <c r="F235" s="114">
        <v>-5.6570000000000002E-2</v>
      </c>
      <c r="G235" s="114">
        <v>-0.62028000000000005</v>
      </c>
      <c r="H235" s="114">
        <v>-3.0824600000000002</v>
      </c>
      <c r="I235" s="114">
        <v>0</v>
      </c>
      <c r="J235" s="114">
        <v>1.2976220999999999</v>
      </c>
      <c r="K235" s="114">
        <v>1.0409999999999999</v>
      </c>
      <c r="L235" s="114">
        <v>0</v>
      </c>
      <c r="M235" s="114">
        <v>0</v>
      </c>
      <c r="N235" s="114">
        <v>0</v>
      </c>
      <c r="O235" s="114">
        <v>0</v>
      </c>
      <c r="P235" s="114">
        <v>0</v>
      </c>
      <c r="Q235" s="114">
        <v>0</v>
      </c>
      <c r="R235" s="114">
        <v>0</v>
      </c>
      <c r="S235" s="114">
        <v>0</v>
      </c>
      <c r="T235" s="114">
        <v>0</v>
      </c>
      <c r="U235" s="114">
        <v>0</v>
      </c>
      <c r="V235" s="114">
        <v>0</v>
      </c>
      <c r="W235" s="114">
        <v>0</v>
      </c>
    </row>
    <row r="236" spans="1:23" hidden="1">
      <c r="A236" s="114" t="str">
        <v>2103.TW</v>
      </c>
      <c r="B236" s="114">
        <v>0.83</v>
      </c>
      <c r="C236" s="114">
        <v>0</v>
      </c>
      <c r="D236" s="114">
        <v>25.860213999999999</v>
      </c>
      <c r="E236" s="114">
        <v>4.6100000000000002E-2</v>
      </c>
      <c r="F236" s="114">
        <v>1.694E-2</v>
      </c>
      <c r="G236" s="114">
        <v>0.10750999999999999</v>
      </c>
      <c r="H236" s="114">
        <v>4.7559999999999998E-2</v>
      </c>
      <c r="I236" s="114">
        <v>28.975902999999999</v>
      </c>
      <c r="J236" s="114">
        <v>0.98792310000000005</v>
      </c>
      <c r="K236" s="114">
        <v>38.938000000000002</v>
      </c>
      <c r="L236" s="114">
        <v>0</v>
      </c>
      <c r="M236" s="114">
        <v>0</v>
      </c>
      <c r="N236" s="114">
        <v>0</v>
      </c>
      <c r="O236" s="114">
        <v>0</v>
      </c>
      <c r="P236" s="114">
        <v>0</v>
      </c>
      <c r="Q236" s="114">
        <v>0</v>
      </c>
      <c r="R236" s="114">
        <v>0</v>
      </c>
      <c r="S236" s="114">
        <v>0</v>
      </c>
      <c r="T236" s="114">
        <v>0</v>
      </c>
      <c r="U236" s="114">
        <v>0</v>
      </c>
      <c r="V236" s="114">
        <v>0</v>
      </c>
      <c r="W236" s="114">
        <v>0</v>
      </c>
    </row>
    <row r="237" spans="1:23" hidden="1">
      <c r="A237" s="114" t="str">
        <v>2104.TW</v>
      </c>
      <c r="B237" s="114">
        <v>-0.78</v>
      </c>
      <c r="C237" s="114">
        <v>0.73099999999999998</v>
      </c>
      <c r="D237" s="114">
        <v>66.111109999999996</v>
      </c>
      <c r="E237" s="114">
        <v>-1.52900005E-2</v>
      </c>
      <c r="F237" s="114">
        <v>1.6300001E-3</v>
      </c>
      <c r="G237" s="114">
        <v>8.1999995000000006E-2</v>
      </c>
      <c r="H237" s="114">
        <v>3.424E-2</v>
      </c>
      <c r="I237" s="114">
        <v>0</v>
      </c>
      <c r="J237" s="114">
        <v>0.51576180000000005</v>
      </c>
      <c r="K237" s="114">
        <v>18.428000000000001</v>
      </c>
      <c r="L237" s="114">
        <v>0</v>
      </c>
      <c r="M237" s="114">
        <v>0</v>
      </c>
      <c r="N237" s="114">
        <v>0</v>
      </c>
      <c r="O237" s="114">
        <v>0</v>
      </c>
      <c r="P237" s="114">
        <v>0</v>
      </c>
      <c r="Q237" s="114">
        <v>0</v>
      </c>
      <c r="R237" s="114">
        <v>0</v>
      </c>
      <c r="S237" s="114">
        <v>0</v>
      </c>
      <c r="T237" s="114">
        <v>0</v>
      </c>
      <c r="U237" s="114">
        <v>0</v>
      </c>
      <c r="V237" s="114">
        <v>0</v>
      </c>
      <c r="W237" s="114">
        <v>0</v>
      </c>
    </row>
    <row r="238" spans="1:23">
      <c r="A238" s="114" t="str">
        <v>2105.TW</v>
      </c>
      <c r="B238" s="114">
        <v>2.0299999999999998</v>
      </c>
      <c r="C238" s="114">
        <v>0.51400000000000001</v>
      </c>
      <c r="D238" s="114">
        <v>18.790849999999999</v>
      </c>
      <c r="E238" s="114">
        <v>9.5219999999999999E-2</v>
      </c>
      <c r="F238" s="114">
        <v>4.8759999999999998E-2</v>
      </c>
      <c r="G238" s="114">
        <v>0.25247999999999998</v>
      </c>
      <c r="H238" s="114">
        <v>0.115830004</v>
      </c>
      <c r="I238" s="114">
        <v>28.325123000000001</v>
      </c>
      <c r="J238" s="114">
        <v>2.2639577000000002</v>
      </c>
      <c r="K238" s="114">
        <v>29.707999999999998</v>
      </c>
      <c r="L238" s="114">
        <v>0</v>
      </c>
      <c r="M238" s="114">
        <v>0</v>
      </c>
      <c r="N238" s="114">
        <v>0</v>
      </c>
      <c r="O238" s="114">
        <v>0</v>
      </c>
      <c r="P238" s="114">
        <v>0</v>
      </c>
      <c r="Q238" s="114">
        <v>0</v>
      </c>
      <c r="R238" s="114">
        <v>0</v>
      </c>
      <c r="S238" s="114">
        <v>0</v>
      </c>
      <c r="T238" s="114">
        <v>0</v>
      </c>
      <c r="U238" s="114">
        <v>0</v>
      </c>
      <c r="V238" s="114">
        <v>0</v>
      </c>
      <c r="W238" s="114">
        <v>0</v>
      </c>
    </row>
    <row r="239" spans="1:23" hidden="1">
      <c r="A239" s="114" t="str">
        <v>2106.TW</v>
      </c>
      <c r="B239" s="114">
        <v>1.78</v>
      </c>
      <c r="C239" s="114">
        <v>0.29299999999999998</v>
      </c>
      <c r="D239" s="114">
        <v>23.943663000000001</v>
      </c>
      <c r="E239" s="114">
        <v>4.5229997000000001E-2</v>
      </c>
      <c r="F239" s="114">
        <v>1.7919999999999998E-2</v>
      </c>
      <c r="G239" s="114">
        <v>0.19373000000000001</v>
      </c>
      <c r="H239" s="114">
        <v>7.4950000000000003E-2</v>
      </c>
      <c r="I239" s="114">
        <v>19.101123999999999</v>
      </c>
      <c r="J239" s="114">
        <v>1.6586984</v>
      </c>
      <c r="K239" s="114">
        <v>36.070999999999998</v>
      </c>
      <c r="L239" s="114">
        <v>0</v>
      </c>
      <c r="M239" s="114">
        <v>0</v>
      </c>
      <c r="N239" s="114">
        <v>0</v>
      </c>
      <c r="O239" s="114">
        <v>0</v>
      </c>
      <c r="P239" s="114">
        <v>0</v>
      </c>
      <c r="Q239" s="114">
        <v>0</v>
      </c>
      <c r="R239" s="114">
        <v>0</v>
      </c>
      <c r="S239" s="114">
        <v>0</v>
      </c>
      <c r="T239" s="114">
        <v>0</v>
      </c>
      <c r="U239" s="114">
        <v>0</v>
      </c>
      <c r="V239" s="114">
        <v>0</v>
      </c>
      <c r="W239" s="114">
        <v>0</v>
      </c>
    </row>
    <row r="240" spans="1:23" hidden="1">
      <c r="A240" s="114" t="str">
        <v>2107.TW</v>
      </c>
      <c r="B240" s="114">
        <v>1.8</v>
      </c>
      <c r="C240" s="114">
        <v>0.60299999999999998</v>
      </c>
      <c r="D240" s="114">
        <v>0</v>
      </c>
      <c r="E240" s="114">
        <v>4.2770000000000002E-2</v>
      </c>
      <c r="F240" s="114">
        <v>8.909999E-3</v>
      </c>
      <c r="G240" s="114">
        <v>0.30934</v>
      </c>
      <c r="H240" s="114">
        <v>9.9779989999999999E-2</v>
      </c>
      <c r="I240" s="114">
        <v>14.722222</v>
      </c>
      <c r="J240" s="114">
        <v>0.64868300000000001</v>
      </c>
      <c r="K240" s="114">
        <v>4.2060000000000004</v>
      </c>
      <c r="L240" s="114">
        <v>0</v>
      </c>
      <c r="M240" s="114">
        <v>0</v>
      </c>
      <c r="N240" s="114">
        <v>0</v>
      </c>
      <c r="O240" s="114">
        <v>0</v>
      </c>
      <c r="P240" s="114">
        <v>0</v>
      </c>
      <c r="Q240" s="114">
        <v>0</v>
      </c>
      <c r="R240" s="114">
        <v>0</v>
      </c>
      <c r="S240" s="114">
        <v>0</v>
      </c>
      <c r="T240" s="114">
        <v>0</v>
      </c>
      <c r="U240" s="114">
        <v>0</v>
      </c>
      <c r="V240" s="114">
        <v>0</v>
      </c>
      <c r="W240" s="114">
        <v>0</v>
      </c>
    </row>
    <row r="241" spans="1:23" hidden="1">
      <c r="A241" s="114" t="str">
        <v>2108.TW</v>
      </c>
      <c r="B241" s="114">
        <v>1.3</v>
      </c>
      <c r="C241" s="114">
        <v>0</v>
      </c>
      <c r="D241" s="114">
        <v>10.237389</v>
      </c>
      <c r="E241" s="114">
        <v>6.0049999999999999E-2</v>
      </c>
      <c r="F241" s="114">
        <v>2.8330000000000001E-2</v>
      </c>
      <c r="G241" s="114">
        <v>0.23066998999999999</v>
      </c>
      <c r="H241" s="114">
        <v>7.671E-2</v>
      </c>
      <c r="I241" s="114">
        <v>26.538461999999999</v>
      </c>
      <c r="J241" s="114">
        <v>1.2196847</v>
      </c>
      <c r="K241" s="114">
        <v>18.038</v>
      </c>
      <c r="L241" s="114">
        <v>0</v>
      </c>
      <c r="M241" s="114">
        <v>0</v>
      </c>
      <c r="N241" s="114">
        <v>0</v>
      </c>
      <c r="O241" s="114">
        <v>0</v>
      </c>
      <c r="P241" s="114">
        <v>0</v>
      </c>
      <c r="Q241" s="114">
        <v>0</v>
      </c>
      <c r="R241" s="114">
        <v>0</v>
      </c>
      <c r="S241" s="114">
        <v>0</v>
      </c>
      <c r="T241" s="114">
        <v>0</v>
      </c>
      <c r="U241" s="114">
        <v>0</v>
      </c>
      <c r="V241" s="114">
        <v>0</v>
      </c>
      <c r="W241" s="114">
        <v>0</v>
      </c>
    </row>
    <row r="242" spans="1:23" hidden="1">
      <c r="A242" s="114" t="str">
        <v>2109.TW</v>
      </c>
      <c r="B242" s="114">
        <v>1.75</v>
      </c>
      <c r="C242" s="114">
        <v>0.48299999999999998</v>
      </c>
      <c r="D242" s="114">
        <v>0</v>
      </c>
      <c r="E242" s="114">
        <v>0.10829999999999999</v>
      </c>
      <c r="F242" s="114">
        <v>3.5529999999999999E-2</v>
      </c>
      <c r="G242" s="114">
        <v>0.21945999999999999</v>
      </c>
      <c r="H242" s="114">
        <v>0.18432999999999999</v>
      </c>
      <c r="I242" s="114">
        <v>10.571427999999999</v>
      </c>
      <c r="J242" s="114">
        <v>1.4982184000000001</v>
      </c>
      <c r="K242" s="114">
        <v>16.733000000000001</v>
      </c>
      <c r="L242" s="114">
        <v>0</v>
      </c>
      <c r="M242" s="114">
        <v>0</v>
      </c>
      <c r="N242" s="114">
        <v>0</v>
      </c>
      <c r="O242" s="114">
        <v>0</v>
      </c>
      <c r="P242" s="114">
        <v>0</v>
      </c>
      <c r="Q242" s="114">
        <v>0</v>
      </c>
      <c r="R242" s="114">
        <v>0</v>
      </c>
      <c r="S242" s="114">
        <v>0</v>
      </c>
      <c r="T242" s="114">
        <v>0</v>
      </c>
      <c r="U242" s="114">
        <v>0</v>
      </c>
      <c r="V242" s="114">
        <v>0</v>
      </c>
      <c r="W242" s="114">
        <v>0</v>
      </c>
    </row>
    <row r="243" spans="1:23" hidden="1">
      <c r="A243" s="114" t="str">
        <v>2114.TW</v>
      </c>
      <c r="B243" s="114">
        <v>6.02</v>
      </c>
      <c r="C243" s="114">
        <v>0.39100000000000001</v>
      </c>
      <c r="D243" s="114">
        <v>0</v>
      </c>
      <c r="E243" s="114">
        <v>0.15404999999999999</v>
      </c>
      <c r="F243" s="114">
        <v>8.906E-2</v>
      </c>
      <c r="G243" s="114">
        <v>0.42312</v>
      </c>
      <c r="H243" s="114">
        <v>0.33838000000000001</v>
      </c>
      <c r="I243" s="114">
        <v>18.521595000000001</v>
      </c>
      <c r="J243" s="114">
        <v>2.8155142999999998</v>
      </c>
      <c r="K243" s="114">
        <v>19.978000000000002</v>
      </c>
      <c r="L243" s="114">
        <v>0</v>
      </c>
      <c r="M243" s="114">
        <v>0</v>
      </c>
      <c r="N243" s="114">
        <v>0</v>
      </c>
      <c r="O243" s="114">
        <v>0</v>
      </c>
      <c r="P243" s="114">
        <v>0</v>
      </c>
      <c r="Q243" s="114">
        <v>0</v>
      </c>
      <c r="R243" s="114">
        <v>0</v>
      </c>
      <c r="S243" s="114">
        <v>0</v>
      </c>
      <c r="T243" s="114">
        <v>0</v>
      </c>
      <c r="U243" s="114">
        <v>0</v>
      </c>
      <c r="V243" s="114">
        <v>0</v>
      </c>
      <c r="W243" s="114">
        <v>0</v>
      </c>
    </row>
    <row r="244" spans="1:23" hidden="1">
      <c r="A244" s="114" t="str">
        <v>2115.TW</v>
      </c>
      <c r="B244" s="114">
        <v>0.94</v>
      </c>
      <c r="C244" s="114">
        <v>0</v>
      </c>
      <c r="D244" s="114">
        <v>13.072288500000001</v>
      </c>
      <c r="E244" s="114">
        <v>2.9690001000000001E-2</v>
      </c>
      <c r="F244" s="114">
        <v>2.8269999000000001E-2</v>
      </c>
      <c r="G244" s="114">
        <v>0.20660999999999999</v>
      </c>
      <c r="H244" s="114">
        <v>0.10047</v>
      </c>
      <c r="I244" s="114">
        <v>34.627659999999999</v>
      </c>
      <c r="J244" s="114">
        <v>1.0154105</v>
      </c>
      <c r="K244" s="114">
        <v>27.498999999999999</v>
      </c>
      <c r="L244" s="114">
        <v>0</v>
      </c>
      <c r="M244" s="114">
        <v>0</v>
      </c>
      <c r="N244" s="114">
        <v>0</v>
      </c>
      <c r="O244" s="114">
        <v>0</v>
      </c>
      <c r="P244" s="114">
        <v>0</v>
      </c>
      <c r="Q244" s="114">
        <v>0</v>
      </c>
      <c r="R244" s="114">
        <v>0</v>
      </c>
      <c r="S244" s="114">
        <v>0</v>
      </c>
      <c r="T244" s="114">
        <v>0</v>
      </c>
      <c r="U244" s="114">
        <v>0</v>
      </c>
      <c r="V244" s="114">
        <v>0</v>
      </c>
      <c r="W244" s="114">
        <v>0</v>
      </c>
    </row>
    <row r="245" spans="1:23" hidden="1">
      <c r="A245" s="114" t="str">
        <v>2201.TW</v>
      </c>
      <c r="B245" s="114">
        <v>4.01</v>
      </c>
      <c r="C245" s="114">
        <v>0.92200000000000004</v>
      </c>
      <c r="D245" s="114">
        <v>11.860465</v>
      </c>
      <c r="E245" s="114">
        <v>0.105349995</v>
      </c>
      <c r="F245" s="114">
        <v>1.4710000000000001E-2</v>
      </c>
      <c r="G245" s="114">
        <v>0.35410999999999998</v>
      </c>
      <c r="H245" s="114">
        <v>7.1690000000000004E-2</v>
      </c>
      <c r="I245" s="114">
        <v>17.805485000000001</v>
      </c>
      <c r="J245" s="114">
        <v>1.2661595000000001</v>
      </c>
      <c r="K245" s="114">
        <v>81.069000000000003</v>
      </c>
      <c r="L245" s="114">
        <v>0</v>
      </c>
      <c r="M245" s="114">
        <v>0</v>
      </c>
      <c r="N245" s="114">
        <v>0</v>
      </c>
      <c r="O245" s="114">
        <v>0</v>
      </c>
      <c r="P245" s="114">
        <v>0</v>
      </c>
      <c r="Q245" s="114">
        <v>0</v>
      </c>
      <c r="R245" s="114">
        <v>0</v>
      </c>
      <c r="S245" s="114">
        <v>0</v>
      </c>
      <c r="T245" s="114">
        <v>0</v>
      </c>
      <c r="U245" s="114">
        <v>0</v>
      </c>
      <c r="V245" s="114">
        <v>0</v>
      </c>
      <c r="W245" s="114">
        <v>0</v>
      </c>
    </row>
    <row r="246" spans="1:23" hidden="1">
      <c r="A246" s="114" t="str">
        <v>2204.TW</v>
      </c>
      <c r="B246" s="114">
        <v>9.93</v>
      </c>
      <c r="C246" s="114">
        <v>0</v>
      </c>
      <c r="D246" s="114">
        <v>10.786802</v>
      </c>
      <c r="E246" s="114">
        <v>0.15473999999999999</v>
      </c>
      <c r="F246" s="114">
        <v>3.6199997999999997E-2</v>
      </c>
      <c r="G246" s="114">
        <v>0.15537999999999999</v>
      </c>
      <c r="H246" s="114">
        <v>7.2410000000000002E-2</v>
      </c>
      <c r="I246" s="114">
        <v>12.839879</v>
      </c>
      <c r="J246" s="114">
        <v>2.0526110000000002</v>
      </c>
      <c r="K246" s="114">
        <v>76.397000000000006</v>
      </c>
      <c r="L246" s="114">
        <v>0</v>
      </c>
      <c r="M246" s="114">
        <v>0</v>
      </c>
      <c r="N246" s="114">
        <v>0</v>
      </c>
      <c r="O246" s="114">
        <v>0</v>
      </c>
      <c r="P246" s="114">
        <v>0</v>
      </c>
      <c r="Q246" s="114">
        <v>0</v>
      </c>
      <c r="R246" s="114">
        <v>0</v>
      </c>
      <c r="S246" s="114">
        <v>0</v>
      </c>
      <c r="T246" s="114">
        <v>0</v>
      </c>
      <c r="U246" s="114">
        <v>0</v>
      </c>
      <c r="V246" s="114">
        <v>0</v>
      </c>
      <c r="W246" s="114">
        <v>0</v>
      </c>
    </row>
    <row r="247" spans="1:23" hidden="1">
      <c r="A247" s="114" t="str">
        <v>2206.TW</v>
      </c>
      <c r="B247" s="114">
        <v>7.98</v>
      </c>
      <c r="C247" s="114">
        <v>0.32600000000000001</v>
      </c>
      <c r="D247" s="114">
        <v>0</v>
      </c>
      <c r="E247" s="114">
        <v>0.29202</v>
      </c>
      <c r="F247" s="114">
        <v>6.3729999999999995E-2</v>
      </c>
      <c r="G247" s="114">
        <v>0.20802999999999999</v>
      </c>
      <c r="H247" s="114">
        <v>7.0949999999999999E-2</v>
      </c>
      <c r="I247" s="114">
        <v>9.7243110000000001</v>
      </c>
      <c r="J247" s="114">
        <v>2.7448619999999999</v>
      </c>
      <c r="K247" s="114">
        <v>81.328000000000003</v>
      </c>
      <c r="L247" s="114">
        <v>0</v>
      </c>
      <c r="M247" s="114">
        <v>0</v>
      </c>
      <c r="N247" s="114">
        <v>0</v>
      </c>
      <c r="O247" s="114">
        <v>0</v>
      </c>
      <c r="P247" s="114">
        <v>0</v>
      </c>
      <c r="Q247" s="114">
        <v>0</v>
      </c>
      <c r="R247" s="114">
        <v>0</v>
      </c>
      <c r="S247" s="114">
        <v>0</v>
      </c>
      <c r="T247" s="114">
        <v>0</v>
      </c>
      <c r="U247" s="114">
        <v>0</v>
      </c>
      <c r="V247" s="114">
        <v>0</v>
      </c>
      <c r="W247" s="114">
        <v>0</v>
      </c>
    </row>
    <row r="248" spans="1:23" hidden="1">
      <c r="A248" s="114" t="str">
        <v>2207.TW</v>
      </c>
      <c r="B248" s="114">
        <v>42.46</v>
      </c>
      <c r="C248" s="114">
        <v>0.83799999999999997</v>
      </c>
      <c r="D248" s="114">
        <v>12.988676999999999</v>
      </c>
      <c r="E248" s="114">
        <v>0.31234000000000001</v>
      </c>
      <c r="F248" s="114">
        <v>4.8839998000000003E-2</v>
      </c>
      <c r="G248" s="114">
        <v>0.21023000999999999</v>
      </c>
      <c r="H248" s="114">
        <v>0.14083000000000001</v>
      </c>
      <c r="I248" s="114">
        <v>14.31936</v>
      </c>
      <c r="J248" s="114">
        <v>5.1539396999999996</v>
      </c>
      <c r="K248" s="114">
        <v>506.75</v>
      </c>
      <c r="L248" s="114">
        <v>0</v>
      </c>
      <c r="M248" s="114">
        <v>0</v>
      </c>
      <c r="N248" s="114">
        <v>0</v>
      </c>
      <c r="O248" s="114">
        <v>0</v>
      </c>
      <c r="P248" s="114">
        <v>0</v>
      </c>
      <c r="Q248" s="114">
        <v>0</v>
      </c>
      <c r="R248" s="114">
        <v>0</v>
      </c>
      <c r="S248" s="114">
        <v>0</v>
      </c>
      <c r="T248" s="114">
        <v>0</v>
      </c>
      <c r="U248" s="114">
        <v>0</v>
      </c>
      <c r="V248" s="114">
        <v>0</v>
      </c>
      <c r="W248" s="114">
        <v>0</v>
      </c>
    </row>
    <row r="249" spans="1:23" hidden="1">
      <c r="A249" s="114" t="str">
        <v>2208.TW</v>
      </c>
      <c r="B249" s="114">
        <v>-2.77</v>
      </c>
      <c r="C249" s="114">
        <v>0.95799999999999996</v>
      </c>
      <c r="D249" s="114">
        <v>-4.2263279999999996</v>
      </c>
      <c r="E249" s="114">
        <v>-0.49145</v>
      </c>
      <c r="F249" s="114">
        <v>-4.1250000000000002E-2</v>
      </c>
      <c r="G249" s="114">
        <v>-0.11228</v>
      </c>
      <c r="H249" s="114">
        <v>-0.10536</v>
      </c>
      <c r="I249" s="114">
        <v>0</v>
      </c>
      <c r="J249" s="114">
        <v>2.5540821999999999</v>
      </c>
      <c r="K249" s="114">
        <v>23.015000000000001</v>
      </c>
      <c r="L249" s="114">
        <v>0</v>
      </c>
      <c r="M249" s="114">
        <v>0</v>
      </c>
      <c r="N249" s="114">
        <v>0</v>
      </c>
      <c r="O249" s="114">
        <v>0</v>
      </c>
      <c r="P249" s="114">
        <v>0</v>
      </c>
      <c r="Q249" s="114">
        <v>0</v>
      </c>
      <c r="R249" s="114">
        <v>0</v>
      </c>
      <c r="S249" s="114">
        <v>0</v>
      </c>
      <c r="T249" s="114">
        <v>0</v>
      </c>
      <c r="U249" s="114">
        <v>0</v>
      </c>
      <c r="V249" s="114">
        <v>0</v>
      </c>
      <c r="W249" s="114">
        <v>0</v>
      </c>
    </row>
    <row r="250" spans="1:23" hidden="1">
      <c r="A250" s="114" t="str">
        <v>2211.TW</v>
      </c>
      <c r="B250" s="114">
        <v>8.7799999999999994</v>
      </c>
      <c r="C250" s="114">
        <v>0.58499999999999996</v>
      </c>
      <c r="D250" s="114">
        <v>28.150406</v>
      </c>
      <c r="E250" s="114">
        <v>0.16409999</v>
      </c>
      <c r="F250" s="114">
        <v>6.1550002999999999E-2</v>
      </c>
      <c r="G250" s="114">
        <v>0.35127000000000003</v>
      </c>
      <c r="H250" s="114">
        <v>0.30717</v>
      </c>
      <c r="I250" s="114">
        <v>15.774487499999999</v>
      </c>
      <c r="J250" s="114">
        <v>2.3762546000000002</v>
      </c>
      <c r="K250" s="114">
        <v>26.59</v>
      </c>
      <c r="L250" s="114">
        <v>0</v>
      </c>
      <c r="M250" s="114">
        <v>0</v>
      </c>
      <c r="N250" s="114">
        <v>0</v>
      </c>
      <c r="O250" s="114">
        <v>0</v>
      </c>
      <c r="P250" s="114">
        <v>0</v>
      </c>
      <c r="Q250" s="114">
        <v>0</v>
      </c>
      <c r="R250" s="114">
        <v>0</v>
      </c>
      <c r="S250" s="114">
        <v>0</v>
      </c>
      <c r="T250" s="114">
        <v>0</v>
      </c>
      <c r="U250" s="114">
        <v>0</v>
      </c>
      <c r="V250" s="114">
        <v>0</v>
      </c>
      <c r="W250" s="114">
        <v>0</v>
      </c>
    </row>
    <row r="251" spans="1:23" hidden="1">
      <c r="A251" s="114" t="str">
        <v>2227.TW</v>
      </c>
      <c r="B251" s="114">
        <v>4.58</v>
      </c>
      <c r="C251" s="114">
        <v>0.52700000000000002</v>
      </c>
      <c r="D251" s="114">
        <v>6.9889783999999997</v>
      </c>
      <c r="E251" s="114">
        <v>7.1129999999999999E-2</v>
      </c>
      <c r="F251" s="114">
        <v>6.4099999999999999E-3</v>
      </c>
      <c r="G251" s="114">
        <v>0.12020001</v>
      </c>
      <c r="H251" s="114">
        <v>3.6389999999999999E-2</v>
      </c>
      <c r="I251" s="114">
        <v>30.458514999999998</v>
      </c>
      <c r="J251" s="114">
        <v>2.2060217999999998</v>
      </c>
      <c r="K251" s="114">
        <v>88.841999999999999</v>
      </c>
      <c r="L251" s="114">
        <v>0</v>
      </c>
      <c r="M251" s="114">
        <v>0</v>
      </c>
      <c r="N251" s="114">
        <v>0</v>
      </c>
      <c r="O251" s="114">
        <v>0</v>
      </c>
      <c r="P251" s="114">
        <v>0</v>
      </c>
      <c r="Q251" s="114">
        <v>0</v>
      </c>
      <c r="R251" s="114">
        <v>0</v>
      </c>
      <c r="S251" s="114">
        <v>0</v>
      </c>
      <c r="T251" s="114">
        <v>0</v>
      </c>
      <c r="U251" s="114">
        <v>0</v>
      </c>
      <c r="V251" s="114">
        <v>0</v>
      </c>
      <c r="W251" s="114">
        <v>0</v>
      </c>
    </row>
    <row r="252" spans="1:23">
      <c r="A252" s="114" t="str">
        <v>2228.TW</v>
      </c>
      <c r="B252" s="114">
        <v>9.02</v>
      </c>
      <c r="C252" s="114">
        <v>0.624</v>
      </c>
      <c r="D252" s="114">
        <v>13.836104000000001</v>
      </c>
      <c r="E252" s="114">
        <v>0.15221999999999999</v>
      </c>
      <c r="F252" s="114">
        <v>6.0939997000000003E-2</v>
      </c>
      <c r="G252" s="114">
        <v>0.25152999999999998</v>
      </c>
      <c r="H252" s="114">
        <v>0.11921</v>
      </c>
      <c r="I252" s="114">
        <v>12.915742</v>
      </c>
      <c r="J252" s="114">
        <v>1.8760365999999999</v>
      </c>
      <c r="K252" s="114">
        <v>66.14</v>
      </c>
      <c r="L252" s="114">
        <v>0</v>
      </c>
      <c r="M252" s="114">
        <v>0</v>
      </c>
      <c r="N252" s="114">
        <v>0</v>
      </c>
      <c r="O252" s="114">
        <v>0</v>
      </c>
      <c r="P252" s="114">
        <v>0</v>
      </c>
      <c r="Q252" s="114">
        <v>0</v>
      </c>
      <c r="R252" s="114">
        <v>0</v>
      </c>
      <c r="S252" s="114">
        <v>0</v>
      </c>
      <c r="T252" s="114">
        <v>0</v>
      </c>
      <c r="U252" s="114">
        <v>0</v>
      </c>
      <c r="V252" s="114">
        <v>0</v>
      </c>
      <c r="W252" s="114">
        <v>0</v>
      </c>
    </row>
    <row r="253" spans="1:23" hidden="1">
      <c r="A253" s="114" t="str">
        <v>2231.TW</v>
      </c>
      <c r="B253" s="114">
        <v>2.74</v>
      </c>
      <c r="C253" s="114">
        <v>0.874</v>
      </c>
      <c r="D253" s="114">
        <v>14.435389499999999</v>
      </c>
      <c r="E253" s="114">
        <v>6.1109999999999998E-2</v>
      </c>
      <c r="F253" s="114">
        <v>2.7650000000000001E-2</v>
      </c>
      <c r="G253" s="114">
        <v>0.39751998</v>
      </c>
      <c r="H253" s="114">
        <v>-4.2119999999999998E-2</v>
      </c>
      <c r="I253" s="114">
        <v>45.255474</v>
      </c>
      <c r="J253" s="114">
        <v>4.1504890000000003</v>
      </c>
      <c r="K253" s="114">
        <v>31.215</v>
      </c>
      <c r="L253" s="114">
        <v>0</v>
      </c>
      <c r="M253" s="114">
        <v>0</v>
      </c>
      <c r="N253" s="114">
        <v>0</v>
      </c>
      <c r="O253" s="114">
        <v>0</v>
      </c>
      <c r="P253" s="114">
        <v>0</v>
      </c>
      <c r="Q253" s="114">
        <v>0</v>
      </c>
      <c r="R253" s="114">
        <v>0</v>
      </c>
      <c r="S253" s="114">
        <v>0</v>
      </c>
      <c r="T253" s="114">
        <v>0</v>
      </c>
      <c r="U253" s="114">
        <v>0</v>
      </c>
      <c r="V253" s="114">
        <v>0</v>
      </c>
      <c r="W253" s="114">
        <v>0</v>
      </c>
    </row>
    <row r="254" spans="1:23">
      <c r="A254" s="114" t="str">
        <v>2233.TW</v>
      </c>
      <c r="B254" s="114">
        <v>9.6999999999999993</v>
      </c>
      <c r="C254" s="114">
        <v>0</v>
      </c>
      <c r="D254" s="114">
        <v>12.641508999999999</v>
      </c>
      <c r="E254" s="114">
        <v>0.15861</v>
      </c>
      <c r="F254" s="114">
        <v>7.1239999999999998E-2</v>
      </c>
      <c r="G254" s="114">
        <v>0.34429999999999999</v>
      </c>
      <c r="H254" s="114">
        <v>0.18740999999999999</v>
      </c>
      <c r="I254" s="114">
        <v>13.814432999999999</v>
      </c>
      <c r="J254" s="114">
        <v>2.1169704999999999</v>
      </c>
      <c r="K254" s="114">
        <v>56.71</v>
      </c>
      <c r="L254" s="114">
        <v>0</v>
      </c>
      <c r="M254" s="114">
        <v>0</v>
      </c>
      <c r="N254" s="114">
        <v>0</v>
      </c>
      <c r="O254" s="114">
        <v>0</v>
      </c>
      <c r="P254" s="114">
        <v>0</v>
      </c>
      <c r="Q254" s="114">
        <v>0</v>
      </c>
      <c r="R254" s="114">
        <v>0</v>
      </c>
      <c r="S254" s="114">
        <v>0</v>
      </c>
      <c r="T254" s="114">
        <v>0</v>
      </c>
      <c r="U254" s="114">
        <v>0</v>
      </c>
      <c r="V254" s="114">
        <v>0</v>
      </c>
      <c r="W254" s="114">
        <v>0</v>
      </c>
    </row>
    <row r="255" spans="1:23">
      <c r="A255" s="114" t="str">
        <v>2236.TW</v>
      </c>
      <c r="B255" s="114">
        <v>2.5</v>
      </c>
      <c r="C255" s="114">
        <v>0.90600000000000003</v>
      </c>
      <c r="D255" s="114">
        <v>17.678570000000001</v>
      </c>
      <c r="E255" s="114">
        <v>9.3280000000000002E-2</v>
      </c>
      <c r="F255" s="114">
        <v>4.9930000000000002E-2</v>
      </c>
      <c r="G255" s="114">
        <v>0.31859999999999999</v>
      </c>
      <c r="H255" s="114">
        <v>0.18391001000000001</v>
      </c>
      <c r="I255" s="114">
        <v>31.679998000000001</v>
      </c>
      <c r="J255" s="114">
        <v>2.5808973000000002</v>
      </c>
      <c r="K255" s="114">
        <v>39</v>
      </c>
      <c r="L255" s="114">
        <v>0</v>
      </c>
      <c r="M255" s="114">
        <v>0</v>
      </c>
      <c r="N255" s="114">
        <v>0</v>
      </c>
      <c r="O255" s="114">
        <v>0</v>
      </c>
      <c r="P255" s="114">
        <v>0</v>
      </c>
      <c r="Q255" s="114">
        <v>0</v>
      </c>
      <c r="R255" s="114">
        <v>0</v>
      </c>
      <c r="S255" s="114">
        <v>0</v>
      </c>
      <c r="T255" s="114">
        <v>0</v>
      </c>
      <c r="U255" s="114">
        <v>0</v>
      </c>
      <c r="V255" s="114">
        <v>0</v>
      </c>
      <c r="W255" s="114">
        <v>0</v>
      </c>
    </row>
    <row r="256" spans="1:23">
      <c r="A256" s="114" t="str">
        <v>2239.TW</v>
      </c>
      <c r="B256" s="114">
        <v>2.2000000000000002</v>
      </c>
      <c r="C256" s="114">
        <v>0.97499999999999998</v>
      </c>
      <c r="D256" s="114">
        <v>7.5261784</v>
      </c>
      <c r="E256" s="114">
        <v>1.512E-2</v>
      </c>
      <c r="F256" s="114">
        <v>1.0190001000000001E-2</v>
      </c>
      <c r="G256" s="114">
        <v>0.12925</v>
      </c>
      <c r="H256" s="114">
        <v>3.533E-2</v>
      </c>
      <c r="I256" s="114">
        <v>26.136364</v>
      </c>
      <c r="J256" s="114">
        <v>0.58596336999999998</v>
      </c>
      <c r="K256" s="114">
        <v>203.03700000000001</v>
      </c>
      <c r="L256" s="114">
        <v>0</v>
      </c>
      <c r="M256" s="114">
        <v>0</v>
      </c>
      <c r="N256" s="114">
        <v>0</v>
      </c>
      <c r="O256" s="114">
        <v>0</v>
      </c>
      <c r="P256" s="114">
        <v>0</v>
      </c>
      <c r="Q256" s="114">
        <v>0</v>
      </c>
      <c r="R256" s="114">
        <v>0</v>
      </c>
      <c r="S256" s="114">
        <v>0</v>
      </c>
      <c r="T256" s="114">
        <v>0</v>
      </c>
      <c r="U256" s="114">
        <v>0</v>
      </c>
      <c r="V256" s="114">
        <v>0</v>
      </c>
      <c r="W256" s="114">
        <v>0</v>
      </c>
    </row>
    <row r="257" spans="1:23" hidden="1">
      <c r="A257" s="114" t="str">
        <v>2241.TW</v>
      </c>
      <c r="B257" s="114">
        <v>-2.0299999999999998</v>
      </c>
      <c r="C257" s="114">
        <v>0.621</v>
      </c>
      <c r="D257" s="114">
        <v>0</v>
      </c>
      <c r="E257" s="114">
        <v>-0.15528</v>
      </c>
      <c r="F257" s="114">
        <v>-5.203E-2</v>
      </c>
      <c r="G257" s="114">
        <v>-6.7600000000000004E-3</v>
      </c>
      <c r="H257" s="114">
        <v>-0.28804000000000002</v>
      </c>
      <c r="I257" s="114">
        <v>0</v>
      </c>
      <c r="J257" s="114">
        <v>3.3069641999999999</v>
      </c>
      <c r="K257" s="114">
        <v>9.7840000000000007</v>
      </c>
      <c r="L257" s="114">
        <v>0</v>
      </c>
      <c r="M257" s="114">
        <v>0</v>
      </c>
      <c r="N257" s="114">
        <v>0</v>
      </c>
      <c r="O257" s="114">
        <v>0</v>
      </c>
      <c r="P257" s="114">
        <v>0</v>
      </c>
      <c r="Q257" s="114">
        <v>0</v>
      </c>
      <c r="R257" s="114">
        <v>0</v>
      </c>
      <c r="S257" s="114">
        <v>0</v>
      </c>
      <c r="T257" s="114">
        <v>0</v>
      </c>
      <c r="U257" s="114">
        <v>0</v>
      </c>
      <c r="V257" s="114">
        <v>0</v>
      </c>
      <c r="W257" s="114">
        <v>0</v>
      </c>
    </row>
    <row r="258" spans="1:23" hidden="1">
      <c r="A258" s="114" t="str">
        <v>2243.TW</v>
      </c>
      <c r="B258" s="114">
        <v>-1.33</v>
      </c>
      <c r="C258" s="114">
        <v>1.1060000000000001</v>
      </c>
      <c r="D258" s="114">
        <v>0</v>
      </c>
      <c r="E258" s="114">
        <v>-0.24681998999999999</v>
      </c>
      <c r="F258" s="114">
        <v>-2.1979999E-2</v>
      </c>
      <c r="G258" s="114">
        <v>6.6699999999999997E-3</v>
      </c>
      <c r="H258" s="114">
        <v>-0.10281</v>
      </c>
      <c r="I258" s="114">
        <v>0</v>
      </c>
      <c r="J258" s="114">
        <v>1.8401145999999999</v>
      </c>
      <c r="K258" s="114">
        <v>25.683</v>
      </c>
      <c r="L258" s="114">
        <v>0</v>
      </c>
      <c r="M258" s="114">
        <v>0</v>
      </c>
      <c r="N258" s="114">
        <v>0</v>
      </c>
      <c r="O258" s="114">
        <v>0</v>
      </c>
      <c r="P258" s="114">
        <v>0</v>
      </c>
      <c r="Q258" s="114">
        <v>0</v>
      </c>
      <c r="R258" s="114">
        <v>0</v>
      </c>
      <c r="S258" s="114">
        <v>0</v>
      </c>
      <c r="T258" s="114">
        <v>0</v>
      </c>
      <c r="U258" s="114">
        <v>0</v>
      </c>
      <c r="V258" s="114">
        <v>0</v>
      </c>
      <c r="W258" s="114">
        <v>0</v>
      </c>
    </row>
    <row r="259" spans="1:23">
      <c r="A259" s="114" t="str">
        <v>2247.TW</v>
      </c>
      <c r="B259" s="114">
        <v>22.35</v>
      </c>
      <c r="C259" s="114">
        <v>0</v>
      </c>
      <c r="D259" s="114">
        <v>0</v>
      </c>
      <c r="E259" s="114">
        <v>0.15554999999999999</v>
      </c>
      <c r="F259" s="114">
        <v>6.1780000000000002E-2</v>
      </c>
      <c r="G259" s="114">
        <v>0.11464000000000001</v>
      </c>
      <c r="H259" s="114">
        <v>3.8289999999999998E-2</v>
      </c>
      <c r="I259" s="114">
        <v>14.474273</v>
      </c>
      <c r="J259" s="114">
        <v>2.2178802000000002</v>
      </c>
      <c r="K259" s="114">
        <v>646.34100000000001</v>
      </c>
      <c r="L259" s="114">
        <v>0</v>
      </c>
      <c r="M259" s="114">
        <v>0</v>
      </c>
      <c r="N259" s="114">
        <v>0</v>
      </c>
      <c r="O259" s="114">
        <v>0</v>
      </c>
      <c r="P259" s="114">
        <v>0</v>
      </c>
      <c r="Q259" s="114">
        <v>0</v>
      </c>
      <c r="R259" s="114">
        <v>0</v>
      </c>
      <c r="S259" s="114">
        <v>0</v>
      </c>
      <c r="T259" s="114">
        <v>0</v>
      </c>
      <c r="U259" s="114">
        <v>0</v>
      </c>
      <c r="V259" s="114">
        <v>0</v>
      </c>
      <c r="W259" s="114">
        <v>0</v>
      </c>
    </row>
    <row r="260" spans="1:23">
      <c r="A260" s="114" t="str">
        <v>2250.TW</v>
      </c>
      <c r="B260" s="114">
        <v>5.48</v>
      </c>
      <c r="C260" s="114">
        <v>0</v>
      </c>
      <c r="D260" s="114">
        <v>0</v>
      </c>
      <c r="E260" s="114">
        <v>9.5290004999999997E-2</v>
      </c>
      <c r="F260" s="114">
        <v>4.2389999999999997E-2</v>
      </c>
      <c r="G260" s="114">
        <v>0.19554000999999999</v>
      </c>
      <c r="H260" s="114">
        <v>6.0370001999999999E-2</v>
      </c>
      <c r="I260" s="114">
        <v>23.448906000000001</v>
      </c>
      <c r="J260" s="114">
        <v>2.0784807000000001</v>
      </c>
      <c r="K260" s="114">
        <v>127.77</v>
      </c>
      <c r="L260" s="114">
        <v>0</v>
      </c>
      <c r="M260" s="114">
        <v>0</v>
      </c>
      <c r="N260" s="114">
        <v>0</v>
      </c>
      <c r="O260" s="114">
        <v>0</v>
      </c>
      <c r="P260" s="114">
        <v>0</v>
      </c>
      <c r="Q260" s="114">
        <v>0</v>
      </c>
      <c r="R260" s="114">
        <v>0</v>
      </c>
      <c r="S260" s="114">
        <v>0</v>
      </c>
      <c r="T260" s="114">
        <v>0</v>
      </c>
      <c r="U260" s="114">
        <v>0</v>
      </c>
      <c r="V260" s="114">
        <v>0</v>
      </c>
      <c r="W260" s="114">
        <v>0</v>
      </c>
    </row>
    <row r="261" spans="1:23" hidden="1">
      <c r="A261" s="114" t="str">
        <v>2301.TW</v>
      </c>
      <c r="B261" s="114">
        <v>6.3</v>
      </c>
      <c r="C261" s="114">
        <v>0.52700000000000002</v>
      </c>
      <c r="D261" s="114">
        <v>16.762589999999999</v>
      </c>
      <c r="E261" s="114">
        <v>0.18106001999999999</v>
      </c>
      <c r="F261" s="114">
        <v>4.9369999999999997E-2</v>
      </c>
      <c r="G261" s="114">
        <v>0.22453000000000001</v>
      </c>
      <c r="H261" s="114">
        <v>7.7520000000000006E-2</v>
      </c>
      <c r="I261" s="114">
        <v>18.492063999999999</v>
      </c>
      <c r="J261" s="114">
        <v>3.2190322999999998</v>
      </c>
      <c r="K261" s="114">
        <v>62.414000000000001</v>
      </c>
      <c r="L261" s="114">
        <v>0</v>
      </c>
      <c r="M261" s="114">
        <v>0</v>
      </c>
      <c r="N261" s="114">
        <v>0</v>
      </c>
      <c r="O261" s="114">
        <v>0</v>
      </c>
      <c r="P261" s="114">
        <v>0</v>
      </c>
      <c r="Q261" s="114">
        <v>0</v>
      </c>
      <c r="R261" s="114">
        <v>0</v>
      </c>
      <c r="S261" s="114">
        <v>0</v>
      </c>
      <c r="T261" s="114">
        <v>0</v>
      </c>
      <c r="U261" s="114">
        <v>0</v>
      </c>
      <c r="V261" s="114">
        <v>0</v>
      </c>
      <c r="W261" s="114">
        <v>0</v>
      </c>
    </row>
    <row r="262" spans="1:23">
      <c r="A262" s="114" t="str">
        <v>2302.TW</v>
      </c>
      <c r="B262" s="114">
        <v>0.56999999999999995</v>
      </c>
      <c r="C262" s="114">
        <v>0</v>
      </c>
      <c r="D262" s="114">
        <v>0</v>
      </c>
      <c r="E262" s="114">
        <v>5.4390002E-2</v>
      </c>
      <c r="F262" s="114">
        <v>2.0930000000000001E-2</v>
      </c>
      <c r="G262" s="114">
        <v>0.37109002000000002</v>
      </c>
      <c r="H262" s="114">
        <v>6.9830000000000003E-2</v>
      </c>
      <c r="I262" s="114">
        <v>33.68421</v>
      </c>
      <c r="J262" s="114">
        <v>1.8188709000000001</v>
      </c>
      <c r="K262" s="114">
        <v>4.2610000000000001</v>
      </c>
      <c r="L262" s="114">
        <v>0</v>
      </c>
      <c r="M262" s="114">
        <v>0</v>
      </c>
      <c r="N262" s="114">
        <v>0</v>
      </c>
      <c r="O262" s="114">
        <v>0</v>
      </c>
      <c r="P262" s="114">
        <v>0</v>
      </c>
      <c r="Q262" s="114">
        <v>0</v>
      </c>
      <c r="R262" s="114">
        <v>0</v>
      </c>
      <c r="S262" s="114">
        <v>0</v>
      </c>
      <c r="T262" s="114">
        <v>0</v>
      </c>
      <c r="U262" s="114">
        <v>0</v>
      </c>
      <c r="V262" s="114">
        <v>0</v>
      </c>
      <c r="W262" s="114">
        <v>0</v>
      </c>
    </row>
    <row r="263" spans="1:23" hidden="1">
      <c r="A263" s="114" t="str">
        <v>2303.TW</v>
      </c>
      <c r="B263" s="114">
        <v>4.37</v>
      </c>
      <c r="C263" s="114">
        <v>1.18</v>
      </c>
      <c r="D263" s="114">
        <v>12.287580999999999</v>
      </c>
      <c r="E263" s="114">
        <v>0.15123</v>
      </c>
      <c r="F263" s="114">
        <v>6.1379999999999997E-2</v>
      </c>
      <c r="G263" s="114">
        <v>0.33827000000000002</v>
      </c>
      <c r="H263" s="114">
        <v>0.21290999999999999</v>
      </c>
      <c r="I263" s="114">
        <v>12.906179</v>
      </c>
      <c r="J263" s="114">
        <v>1.8698406000000001</v>
      </c>
      <c r="K263" s="114">
        <v>17.998999999999999</v>
      </c>
      <c r="L263" s="114">
        <v>0</v>
      </c>
      <c r="M263" s="114">
        <v>0</v>
      </c>
      <c r="N263" s="114">
        <v>0</v>
      </c>
      <c r="O263" s="114">
        <v>0</v>
      </c>
      <c r="P263" s="114">
        <v>0</v>
      </c>
      <c r="Q263" s="114">
        <v>0</v>
      </c>
      <c r="R263" s="114">
        <v>0</v>
      </c>
      <c r="S263" s="114">
        <v>0</v>
      </c>
      <c r="T263" s="114">
        <v>0</v>
      </c>
      <c r="U263" s="114">
        <v>0</v>
      </c>
      <c r="V263" s="114">
        <v>0</v>
      </c>
      <c r="W263" s="114">
        <v>0</v>
      </c>
    </row>
    <row r="264" spans="1:23" hidden="1">
      <c r="A264" s="114" t="str">
        <v>2305.TW</v>
      </c>
      <c r="B264" s="114">
        <v>0.21</v>
      </c>
      <c r="C264" s="114">
        <v>0.65200000000000002</v>
      </c>
      <c r="D264" s="114">
        <v>0</v>
      </c>
      <c r="E264" s="114">
        <v>9.9800010000000005E-3</v>
      </c>
      <c r="F264" s="114">
        <v>-2.9899999999999999E-2</v>
      </c>
      <c r="G264" s="114">
        <v>0.30499999999999999</v>
      </c>
      <c r="H264" s="114">
        <v>-0.17988999999999999</v>
      </c>
      <c r="I264" s="114">
        <v>116.19047500000001</v>
      </c>
      <c r="J264" s="114">
        <v>2.2752705</v>
      </c>
      <c r="K264" s="114">
        <v>2.8410000000000002</v>
      </c>
      <c r="L264" s="114">
        <v>0</v>
      </c>
      <c r="M264" s="114">
        <v>0</v>
      </c>
      <c r="N264" s="114">
        <v>0</v>
      </c>
      <c r="O264" s="114">
        <v>0</v>
      </c>
      <c r="P264" s="114">
        <v>0</v>
      </c>
      <c r="Q264" s="114">
        <v>0</v>
      </c>
      <c r="R264" s="114">
        <v>0</v>
      </c>
      <c r="S264" s="114">
        <v>0</v>
      </c>
      <c r="T264" s="114">
        <v>0</v>
      </c>
      <c r="U264" s="114">
        <v>0</v>
      </c>
      <c r="V264" s="114">
        <v>0</v>
      </c>
      <c r="W264" s="114">
        <v>0</v>
      </c>
    </row>
    <row r="265" spans="1:23">
      <c r="A265" s="114" t="str">
        <v>2308.TW</v>
      </c>
      <c r="B265" s="114">
        <v>12.35</v>
      </c>
      <c r="C265" s="114">
        <v>1.139</v>
      </c>
      <c r="D265" s="114">
        <v>21.683354999999999</v>
      </c>
      <c r="E265" s="114">
        <v>0.15440999999999999</v>
      </c>
      <c r="F265" s="114">
        <v>5.5539999999999999E-2</v>
      </c>
      <c r="G265" s="114">
        <v>0.29672999999999999</v>
      </c>
      <c r="H265" s="114">
        <v>8.1000000000000003E-2</v>
      </c>
      <c r="I265" s="114">
        <v>28.056678999999999</v>
      </c>
      <c r="J265" s="114">
        <v>4.2634606000000002</v>
      </c>
      <c r="K265" s="114">
        <v>153.863</v>
      </c>
      <c r="L265" s="114">
        <v>0</v>
      </c>
      <c r="M265" s="114">
        <v>0</v>
      </c>
      <c r="N265" s="114">
        <v>0</v>
      </c>
      <c r="O265" s="114">
        <v>0</v>
      </c>
      <c r="P265" s="114">
        <v>0</v>
      </c>
      <c r="Q265" s="114">
        <v>0</v>
      </c>
      <c r="R265" s="114">
        <v>0</v>
      </c>
      <c r="S265" s="114">
        <v>0</v>
      </c>
      <c r="T265" s="114">
        <v>0</v>
      </c>
      <c r="U265" s="114">
        <v>0</v>
      </c>
      <c r="V265" s="114">
        <v>0</v>
      </c>
      <c r="W265" s="114">
        <v>0</v>
      </c>
    </row>
    <row r="266" spans="1:23">
      <c r="A266" s="114" t="str">
        <v>2312.TW</v>
      </c>
      <c r="B266" s="114">
        <v>0.64</v>
      </c>
      <c r="C266" s="114">
        <v>0.754</v>
      </c>
      <c r="D266" s="114">
        <v>0</v>
      </c>
      <c r="E266" s="114">
        <v>2.6400001999999999E-2</v>
      </c>
      <c r="F266" s="114">
        <v>1.549E-2</v>
      </c>
      <c r="G266" s="114">
        <v>6.1469999999999997E-2</v>
      </c>
      <c r="H266" s="114">
        <v>1.3250001000000001E-2</v>
      </c>
      <c r="I266" s="114">
        <v>26.171875</v>
      </c>
      <c r="J266" s="114">
        <v>1.1558899</v>
      </c>
      <c r="K266" s="114">
        <v>108.458</v>
      </c>
      <c r="L266" s="114">
        <v>0</v>
      </c>
      <c r="M266" s="114">
        <v>0</v>
      </c>
      <c r="N266" s="114">
        <v>0</v>
      </c>
      <c r="O266" s="114">
        <v>0</v>
      </c>
      <c r="P266" s="114">
        <v>0</v>
      </c>
      <c r="Q266" s="114">
        <v>0</v>
      </c>
      <c r="R266" s="114">
        <v>0</v>
      </c>
      <c r="S266" s="114">
        <v>0</v>
      </c>
      <c r="T266" s="114">
        <v>0</v>
      </c>
      <c r="U266" s="114">
        <v>0</v>
      </c>
      <c r="V266" s="114">
        <v>0</v>
      </c>
      <c r="W266" s="114">
        <v>0</v>
      </c>
    </row>
    <row r="267" spans="1:23">
      <c r="A267" s="114" t="str">
        <v>2313.TW</v>
      </c>
      <c r="B267" s="114">
        <v>4.01</v>
      </c>
      <c r="C267" s="114">
        <v>0.92500000000000004</v>
      </c>
      <c r="D267" s="114">
        <v>10.026809999999999</v>
      </c>
      <c r="E267" s="114">
        <v>0.106920004</v>
      </c>
      <c r="F267" s="114">
        <v>4.1050002000000002E-2</v>
      </c>
      <c r="G267" s="114">
        <v>0.15096999999999999</v>
      </c>
      <c r="H267" s="114">
        <v>0.10349999999999999</v>
      </c>
      <c r="I267" s="114">
        <v>18.653365999999998</v>
      </c>
      <c r="J267" s="114">
        <v>2.2711399999999999</v>
      </c>
      <c r="K267" s="114">
        <v>56.283000000000001</v>
      </c>
      <c r="L267" s="114">
        <v>0</v>
      </c>
      <c r="M267" s="114">
        <v>0</v>
      </c>
      <c r="N267" s="114">
        <v>0</v>
      </c>
      <c r="O267" s="114">
        <v>0</v>
      </c>
      <c r="P267" s="114">
        <v>0</v>
      </c>
      <c r="Q267" s="114">
        <v>0</v>
      </c>
      <c r="R267" s="114">
        <v>0</v>
      </c>
      <c r="S267" s="114">
        <v>0</v>
      </c>
      <c r="T267" s="114">
        <v>0</v>
      </c>
      <c r="U267" s="114">
        <v>0</v>
      </c>
      <c r="V267" s="114">
        <v>0</v>
      </c>
      <c r="W267" s="114">
        <v>0</v>
      </c>
    </row>
    <row r="268" spans="1:23" hidden="1">
      <c r="A268" s="114" t="str">
        <v>2314.TW</v>
      </c>
      <c r="B268" s="114">
        <v>-3.06</v>
      </c>
      <c r="C268" s="114">
        <v>1.236</v>
      </c>
      <c r="D268" s="114">
        <v>24.375</v>
      </c>
      <c r="E268" s="114">
        <v>-0.31304001999999997</v>
      </c>
      <c r="F268" s="114">
        <v>-5.4759997999999997E-2</v>
      </c>
      <c r="G268" s="114">
        <v>0.12926000000000001</v>
      </c>
      <c r="H268" s="114">
        <v>-0.48459997999999999</v>
      </c>
      <c r="I268" s="114">
        <v>0</v>
      </c>
      <c r="J268" s="114">
        <v>4.4395340000000001</v>
      </c>
      <c r="K268" s="114">
        <v>14.051</v>
      </c>
      <c r="L268" s="114">
        <v>0</v>
      </c>
      <c r="M268" s="114">
        <v>0</v>
      </c>
      <c r="N268" s="114">
        <v>0</v>
      </c>
      <c r="O268" s="114">
        <v>0</v>
      </c>
      <c r="P268" s="114">
        <v>0</v>
      </c>
      <c r="Q268" s="114">
        <v>0</v>
      </c>
      <c r="R268" s="114">
        <v>0</v>
      </c>
      <c r="S268" s="114">
        <v>0</v>
      </c>
      <c r="T268" s="114">
        <v>0</v>
      </c>
      <c r="U268" s="114">
        <v>0</v>
      </c>
      <c r="V268" s="114">
        <v>0</v>
      </c>
      <c r="W268" s="114">
        <v>0</v>
      </c>
    </row>
    <row r="269" spans="1:23" hidden="1">
      <c r="A269" s="114" t="str">
        <v>2316.TW</v>
      </c>
      <c r="B269" s="114">
        <v>5.79</v>
      </c>
      <c r="C269" s="114">
        <v>0</v>
      </c>
      <c r="D269" s="114">
        <v>0</v>
      </c>
      <c r="E269" s="114">
        <v>0.12164999999999999</v>
      </c>
      <c r="F269" s="114">
        <v>-2.7309999000000001E-2</v>
      </c>
      <c r="G269" s="114">
        <v>-6.1120000000000001E-2</v>
      </c>
      <c r="H269" s="114">
        <v>-0.14688999999999999</v>
      </c>
      <c r="I269" s="114">
        <v>7.9620030000000002</v>
      </c>
      <c r="J269" s="114">
        <v>0.91061723000000006</v>
      </c>
      <c r="K269" s="114">
        <v>19.309000000000001</v>
      </c>
      <c r="L269" s="114">
        <v>0</v>
      </c>
      <c r="M269" s="114">
        <v>0</v>
      </c>
      <c r="N269" s="114">
        <v>0</v>
      </c>
      <c r="O269" s="114">
        <v>0</v>
      </c>
      <c r="P269" s="114">
        <v>0</v>
      </c>
      <c r="Q269" s="114">
        <v>0</v>
      </c>
      <c r="R269" s="114">
        <v>0</v>
      </c>
      <c r="S269" s="114">
        <v>0</v>
      </c>
      <c r="T269" s="114">
        <v>0</v>
      </c>
      <c r="U269" s="114">
        <v>0</v>
      </c>
      <c r="V269" s="114">
        <v>0</v>
      </c>
      <c r="W269" s="114">
        <v>0</v>
      </c>
    </row>
    <row r="270" spans="1:23" hidden="1">
      <c r="A270" s="114" t="str">
        <v>2317.TW</v>
      </c>
      <c r="B270" s="114">
        <v>10.73</v>
      </c>
      <c r="C270" s="114">
        <v>0.61599999999999999</v>
      </c>
      <c r="D270" s="114">
        <v>13.202847</v>
      </c>
      <c r="E270" s="114">
        <v>0.100839995</v>
      </c>
      <c r="F270" s="114">
        <v>2.7369999999999998E-2</v>
      </c>
      <c r="G270" s="114">
        <v>6.3630000000000006E-2</v>
      </c>
      <c r="H270" s="114">
        <v>2.776E-2</v>
      </c>
      <c r="I270" s="114">
        <v>17.287980000000001</v>
      </c>
      <c r="J270" s="114">
        <v>1.7260150000000001</v>
      </c>
      <c r="K270" s="114">
        <v>434.56900000000002</v>
      </c>
      <c r="L270" s="114">
        <v>0</v>
      </c>
      <c r="M270" s="114">
        <v>0</v>
      </c>
      <c r="N270" s="114">
        <v>0</v>
      </c>
      <c r="O270" s="114">
        <v>0</v>
      </c>
      <c r="P270" s="114">
        <v>0</v>
      </c>
      <c r="Q270" s="114">
        <v>0</v>
      </c>
      <c r="R270" s="114">
        <v>0</v>
      </c>
      <c r="S270" s="114">
        <v>0</v>
      </c>
      <c r="T270" s="114">
        <v>0</v>
      </c>
      <c r="U270" s="114">
        <v>0</v>
      </c>
      <c r="V270" s="114">
        <v>0</v>
      </c>
      <c r="W270" s="114">
        <v>0</v>
      </c>
    </row>
    <row r="271" spans="1:23">
      <c r="A271" s="114" t="str">
        <v>2321.TW</v>
      </c>
      <c r="B271" s="114">
        <v>-1.88</v>
      </c>
      <c r="C271" s="114">
        <v>0.98499999999999999</v>
      </c>
      <c r="D271" s="114">
        <v>0</v>
      </c>
      <c r="E271" s="114">
        <v>-4.2969998000000002E-2</v>
      </c>
      <c r="F271" s="114">
        <v>-8.3300000000000006E-3</v>
      </c>
      <c r="G271" s="114">
        <v>0.25995000000000001</v>
      </c>
      <c r="H271" s="114">
        <v>2.1999999999999999E-2</v>
      </c>
      <c r="I271" s="114">
        <v>0</v>
      </c>
      <c r="J271" s="114">
        <v>4.9566298</v>
      </c>
      <c r="K271" s="114">
        <v>56.89</v>
      </c>
      <c r="L271" s="114">
        <v>0</v>
      </c>
      <c r="M271" s="114">
        <v>0</v>
      </c>
      <c r="N271" s="114">
        <v>0</v>
      </c>
      <c r="O271" s="114">
        <v>0</v>
      </c>
      <c r="P271" s="114">
        <v>0</v>
      </c>
      <c r="Q271" s="114">
        <v>0</v>
      </c>
      <c r="R271" s="114">
        <v>0</v>
      </c>
      <c r="S271" s="114">
        <v>0</v>
      </c>
      <c r="T271" s="114">
        <v>0</v>
      </c>
      <c r="U271" s="114">
        <v>0</v>
      </c>
      <c r="V271" s="114">
        <v>0</v>
      </c>
      <c r="W271" s="114">
        <v>0</v>
      </c>
    </row>
    <row r="272" spans="1:23" hidden="1">
      <c r="A272" s="114" t="str">
        <v>2323.TW</v>
      </c>
      <c r="B272" s="114">
        <v>0.74</v>
      </c>
      <c r="C272" s="114">
        <v>0.74</v>
      </c>
      <c r="D272" s="114">
        <v>0</v>
      </c>
      <c r="E272" s="114">
        <v>9.8599999999999993E-2</v>
      </c>
      <c r="F272" s="114">
        <v>-8.8699999999999994E-3</v>
      </c>
      <c r="G272" s="114">
        <v>0.22483</v>
      </c>
      <c r="H272" s="114">
        <v>-5.2399996999999997E-2</v>
      </c>
      <c r="I272" s="114">
        <v>17.635135999999999</v>
      </c>
      <c r="J272" s="114">
        <v>0.76927610000000002</v>
      </c>
      <c r="K272" s="114">
        <v>6.7789999999999999</v>
      </c>
      <c r="L272" s="114">
        <v>0</v>
      </c>
      <c r="M272" s="114">
        <v>0</v>
      </c>
      <c r="N272" s="114">
        <v>0</v>
      </c>
      <c r="O272" s="114">
        <v>0</v>
      </c>
      <c r="P272" s="114">
        <v>0</v>
      </c>
      <c r="Q272" s="114">
        <v>0</v>
      </c>
      <c r="R272" s="114">
        <v>0</v>
      </c>
      <c r="S272" s="114">
        <v>0</v>
      </c>
      <c r="T272" s="114">
        <v>0</v>
      </c>
      <c r="U272" s="114">
        <v>0</v>
      </c>
      <c r="V272" s="114">
        <v>0</v>
      </c>
      <c r="W272" s="114">
        <v>0</v>
      </c>
    </row>
    <row r="273" spans="1:23">
      <c r="A273" s="114" t="str">
        <v>2324.TW</v>
      </c>
      <c r="B273" s="114">
        <v>1.86</v>
      </c>
      <c r="C273" s="114">
        <v>0.41399999999999998</v>
      </c>
      <c r="D273" s="114">
        <v>13.935017999999999</v>
      </c>
      <c r="E273" s="114">
        <v>7.6409995999999994E-2</v>
      </c>
      <c r="F273" s="114">
        <v>1.7729999999999999E-2</v>
      </c>
      <c r="G273" s="114">
        <v>4.5739996999999998E-2</v>
      </c>
      <c r="H273" s="114">
        <v>1.422E-2</v>
      </c>
      <c r="I273" s="114">
        <v>20.752687000000002</v>
      </c>
      <c r="J273" s="114">
        <v>1.3988041</v>
      </c>
      <c r="K273" s="114">
        <v>215.01</v>
      </c>
      <c r="L273" s="114">
        <v>0</v>
      </c>
      <c r="M273" s="114">
        <v>0</v>
      </c>
      <c r="N273" s="114">
        <v>0</v>
      </c>
      <c r="O273" s="114">
        <v>0</v>
      </c>
      <c r="P273" s="114">
        <v>0</v>
      </c>
      <c r="Q273" s="114">
        <v>0</v>
      </c>
      <c r="R273" s="114">
        <v>0</v>
      </c>
      <c r="S273" s="114">
        <v>0</v>
      </c>
      <c r="T273" s="114">
        <v>0</v>
      </c>
      <c r="U273" s="114">
        <v>0</v>
      </c>
      <c r="V273" s="114">
        <v>0</v>
      </c>
      <c r="W273" s="114">
        <v>0</v>
      </c>
    </row>
    <row r="274" spans="1:23" hidden="1">
      <c r="A274" s="114" t="str">
        <v>2327.TW</v>
      </c>
      <c r="B274" s="114">
        <v>41.82</v>
      </c>
      <c r="C274" s="114">
        <v>1.5920000000000001</v>
      </c>
      <c r="D274" s="114">
        <v>11.548420999999999</v>
      </c>
      <c r="E274" s="114">
        <v>0.13897999999999999</v>
      </c>
      <c r="F274" s="114">
        <v>4.0770000000000001E-2</v>
      </c>
      <c r="G274" s="114">
        <v>0.33673999999999998</v>
      </c>
      <c r="H274" s="114">
        <v>0.17413998999999999</v>
      </c>
      <c r="I274" s="114">
        <v>15.99713</v>
      </c>
      <c r="J274" s="114">
        <v>2.0567465</v>
      </c>
      <c r="K274" s="114">
        <v>263.137</v>
      </c>
      <c r="L274" s="114">
        <v>0</v>
      </c>
      <c r="M274" s="114">
        <v>0</v>
      </c>
      <c r="N274" s="114">
        <v>0</v>
      </c>
      <c r="O274" s="114">
        <v>0</v>
      </c>
      <c r="P274" s="114">
        <v>0</v>
      </c>
      <c r="Q274" s="114">
        <v>0</v>
      </c>
      <c r="R274" s="114">
        <v>0</v>
      </c>
      <c r="S274" s="114">
        <v>0</v>
      </c>
      <c r="T274" s="114">
        <v>0</v>
      </c>
      <c r="U274" s="114">
        <v>0</v>
      </c>
      <c r="V274" s="114">
        <v>0</v>
      </c>
      <c r="W274" s="114">
        <v>0</v>
      </c>
    </row>
    <row r="275" spans="1:23">
      <c r="A275" s="114" t="str">
        <v>2328.TW</v>
      </c>
      <c r="B275" s="114">
        <v>2.17</v>
      </c>
      <c r="C275" s="114">
        <v>0.879</v>
      </c>
      <c r="D275" s="114">
        <v>17.995170000000002</v>
      </c>
      <c r="E275" s="114">
        <v>9.8929993999999993E-2</v>
      </c>
      <c r="F275" s="114">
        <v>4.02E-2</v>
      </c>
      <c r="G275" s="114">
        <v>0.123859994</v>
      </c>
      <c r="H275" s="114">
        <v>6.9839999999999999E-2</v>
      </c>
      <c r="I275" s="114">
        <v>17.165897000000001</v>
      </c>
      <c r="J275" s="114">
        <v>1.4402257000000001</v>
      </c>
      <c r="K275" s="114">
        <v>49.454000000000001</v>
      </c>
      <c r="L275" s="114">
        <v>0</v>
      </c>
      <c r="M275" s="114">
        <v>0</v>
      </c>
      <c r="N275" s="114">
        <v>0</v>
      </c>
      <c r="O275" s="114">
        <v>0</v>
      </c>
      <c r="P275" s="114">
        <v>0</v>
      </c>
      <c r="Q275" s="114">
        <v>0</v>
      </c>
      <c r="R275" s="114">
        <v>0</v>
      </c>
      <c r="S275" s="114">
        <v>0</v>
      </c>
      <c r="T275" s="114">
        <v>0</v>
      </c>
      <c r="U275" s="114">
        <v>0</v>
      </c>
      <c r="V275" s="114">
        <v>0</v>
      </c>
      <c r="W275" s="114">
        <v>0</v>
      </c>
    </row>
    <row r="276" spans="1:23" hidden="1">
      <c r="A276" s="114" t="str">
        <v>2329.TW</v>
      </c>
      <c r="B276" s="114">
        <v>2.98</v>
      </c>
      <c r="C276" s="114">
        <v>1.288</v>
      </c>
      <c r="D276" s="114">
        <v>21.478874000000001</v>
      </c>
      <c r="E276" s="114">
        <v>0.20743998999999999</v>
      </c>
      <c r="F276" s="114">
        <v>8.7849999999999998E-2</v>
      </c>
      <c r="G276" s="114">
        <v>0.21690999999999999</v>
      </c>
      <c r="H276" s="114">
        <v>0.12409000000000001</v>
      </c>
      <c r="I276" s="114">
        <v>20.469798999999998</v>
      </c>
      <c r="J276" s="114">
        <v>3.654226</v>
      </c>
      <c r="K276" s="114">
        <v>31.718</v>
      </c>
      <c r="L276" s="114">
        <v>0</v>
      </c>
      <c r="M276" s="114">
        <v>0</v>
      </c>
      <c r="N276" s="114">
        <v>0</v>
      </c>
      <c r="O276" s="114">
        <v>0</v>
      </c>
      <c r="P276" s="114">
        <v>0</v>
      </c>
      <c r="Q276" s="114">
        <v>0</v>
      </c>
      <c r="R276" s="114">
        <v>0</v>
      </c>
      <c r="S276" s="114">
        <v>0</v>
      </c>
      <c r="T276" s="114">
        <v>0</v>
      </c>
      <c r="U276" s="114">
        <v>0</v>
      </c>
      <c r="V276" s="114">
        <v>0</v>
      </c>
      <c r="W276" s="114">
        <v>0</v>
      </c>
    </row>
    <row r="277" spans="1:23">
      <c r="A277" s="114" t="str">
        <v>2330.TW</v>
      </c>
      <c r="B277" s="114">
        <v>33.54</v>
      </c>
      <c r="C277" s="114">
        <v>1.24</v>
      </c>
      <c r="D277" s="114">
        <v>17.732676999999999</v>
      </c>
      <c r="E277" s="114">
        <v>0.25331999999999999</v>
      </c>
      <c r="F277" s="114">
        <v>0.10836999999999999</v>
      </c>
      <c r="G277" s="114">
        <v>0.53573000000000004</v>
      </c>
      <c r="H277" s="114">
        <v>0.42018001999999999</v>
      </c>
      <c r="I277" s="114">
        <v>25.790099999999999</v>
      </c>
      <c r="J277" s="114">
        <v>6.1700214999999998</v>
      </c>
      <c r="K277" s="114">
        <v>86.611000000000004</v>
      </c>
      <c r="L277" s="114">
        <v>0</v>
      </c>
      <c r="M277" s="114">
        <v>0</v>
      </c>
      <c r="N277" s="114">
        <v>0</v>
      </c>
      <c r="O277" s="114">
        <v>0</v>
      </c>
      <c r="P277" s="114">
        <v>0</v>
      </c>
      <c r="Q277" s="114">
        <v>0</v>
      </c>
      <c r="R277" s="114">
        <v>0</v>
      </c>
      <c r="S277" s="114">
        <v>0</v>
      </c>
      <c r="T277" s="114">
        <v>0</v>
      </c>
      <c r="U277" s="114">
        <v>0</v>
      </c>
      <c r="V277" s="114">
        <v>0</v>
      </c>
      <c r="W277" s="114">
        <v>0</v>
      </c>
    </row>
    <row r="278" spans="1:23">
      <c r="A278" s="114" t="str">
        <v>2331.TW</v>
      </c>
      <c r="B278" s="114">
        <v>1.86</v>
      </c>
      <c r="C278" s="114">
        <v>0.88500000000000001</v>
      </c>
      <c r="D278" s="114">
        <v>-173.42106999999999</v>
      </c>
      <c r="E278" s="114">
        <v>8.5930005000000004E-2</v>
      </c>
      <c r="F278" s="114">
        <v>1.5709999999999998E-2</v>
      </c>
      <c r="G278" s="114">
        <v>0.16070999</v>
      </c>
      <c r="H278" s="114">
        <v>2.6870001000000001E-2</v>
      </c>
      <c r="I278" s="114">
        <v>17.715053999999999</v>
      </c>
      <c r="J278" s="114">
        <v>1.5250393</v>
      </c>
      <c r="K278" s="114">
        <v>35.417000000000002</v>
      </c>
      <c r="L278" s="114">
        <v>0</v>
      </c>
      <c r="M278" s="114">
        <v>0</v>
      </c>
      <c r="N278" s="114">
        <v>0</v>
      </c>
      <c r="O278" s="114">
        <v>0</v>
      </c>
      <c r="P278" s="114">
        <v>0</v>
      </c>
      <c r="Q278" s="114">
        <v>0</v>
      </c>
      <c r="R278" s="114">
        <v>0</v>
      </c>
      <c r="S278" s="114">
        <v>0</v>
      </c>
      <c r="T278" s="114">
        <v>0</v>
      </c>
      <c r="U278" s="114">
        <v>0</v>
      </c>
      <c r="V278" s="114">
        <v>0</v>
      </c>
      <c r="W278" s="114">
        <v>0</v>
      </c>
    </row>
    <row r="279" spans="1:23">
      <c r="A279" s="114" t="str">
        <v>2332.TW</v>
      </c>
      <c r="B279" s="114">
        <v>0.63</v>
      </c>
      <c r="C279" s="114">
        <v>0.72199999999999998</v>
      </c>
      <c r="D279" s="114">
        <v>62.833331999999999</v>
      </c>
      <c r="E279" s="114">
        <v>6.5949999999999995E-2</v>
      </c>
      <c r="F279" s="114">
        <v>4.9199999999999999E-3</v>
      </c>
      <c r="G279" s="114">
        <v>0.24115998999999999</v>
      </c>
      <c r="H279" s="114">
        <v>-2.3259999999999999E-2</v>
      </c>
      <c r="I279" s="114">
        <v>29.920635000000001</v>
      </c>
      <c r="J279" s="114">
        <v>1.2402131999999999</v>
      </c>
      <c r="K279" s="114">
        <v>26.651</v>
      </c>
      <c r="L279" s="114">
        <v>0</v>
      </c>
      <c r="M279" s="114">
        <v>0</v>
      </c>
      <c r="N279" s="114">
        <v>0</v>
      </c>
      <c r="O279" s="114">
        <v>0</v>
      </c>
      <c r="P279" s="114">
        <v>0</v>
      </c>
      <c r="Q279" s="114">
        <v>0</v>
      </c>
      <c r="R279" s="114">
        <v>0</v>
      </c>
      <c r="S279" s="114">
        <v>0</v>
      </c>
      <c r="T279" s="114">
        <v>0</v>
      </c>
      <c r="U279" s="114">
        <v>0</v>
      </c>
      <c r="V279" s="114">
        <v>0</v>
      </c>
      <c r="W279" s="114">
        <v>0</v>
      </c>
    </row>
    <row r="280" spans="1:23" hidden="1">
      <c r="A280" s="114" t="str">
        <v>2337.TW</v>
      </c>
      <c r="B280" s="114">
        <v>-1.31</v>
      </c>
      <c r="C280" s="114">
        <v>1.089</v>
      </c>
      <c r="D280" s="114">
        <v>33.475613000000003</v>
      </c>
      <c r="E280" s="114">
        <v>-4.8249997000000003E-2</v>
      </c>
      <c r="F280" s="114">
        <v>-2.5610002E-2</v>
      </c>
      <c r="G280" s="114">
        <v>0.23277001</v>
      </c>
      <c r="H280" s="114">
        <v>-0.22595999999999999</v>
      </c>
      <c r="I280" s="114">
        <v>0</v>
      </c>
      <c r="J280" s="114">
        <v>1.0645724999999999</v>
      </c>
      <c r="K280" s="114">
        <v>14.176</v>
      </c>
      <c r="L280" s="114">
        <v>0</v>
      </c>
      <c r="M280" s="114">
        <v>0</v>
      </c>
      <c r="N280" s="114">
        <v>0</v>
      </c>
      <c r="O280" s="114">
        <v>0</v>
      </c>
      <c r="P280" s="114">
        <v>0</v>
      </c>
      <c r="Q280" s="114">
        <v>0</v>
      </c>
      <c r="R280" s="114">
        <v>0</v>
      </c>
      <c r="S280" s="114">
        <v>0</v>
      </c>
      <c r="T280" s="114">
        <v>0</v>
      </c>
      <c r="U280" s="114">
        <v>0</v>
      </c>
      <c r="V280" s="114">
        <v>0</v>
      </c>
      <c r="W280" s="114">
        <v>0</v>
      </c>
    </row>
    <row r="281" spans="1:23" hidden="1">
      <c r="A281" s="114" t="str">
        <v>2338.TW</v>
      </c>
      <c r="B281" s="114">
        <v>3.62</v>
      </c>
      <c r="C281" s="114">
        <v>1.3879999999999999</v>
      </c>
      <c r="D281" s="114">
        <v>245.66664</v>
      </c>
      <c r="E281" s="114">
        <v>3.4649998000000001E-2</v>
      </c>
      <c r="F281" s="114">
        <v>2.4109999999999999E-2</v>
      </c>
      <c r="G281" s="114">
        <v>0.25505</v>
      </c>
      <c r="H281" s="114">
        <v>0.11384</v>
      </c>
      <c r="I281" s="114">
        <v>20.359116</v>
      </c>
      <c r="J281" s="114">
        <v>3.0663613999999999</v>
      </c>
      <c r="K281" s="114">
        <v>34.42</v>
      </c>
      <c r="L281" s="114">
        <v>0</v>
      </c>
      <c r="M281" s="114">
        <v>0</v>
      </c>
      <c r="N281" s="114">
        <v>0</v>
      </c>
      <c r="O281" s="114">
        <v>0</v>
      </c>
      <c r="P281" s="114">
        <v>0</v>
      </c>
      <c r="Q281" s="114">
        <v>0</v>
      </c>
      <c r="R281" s="114">
        <v>0</v>
      </c>
      <c r="S281" s="114">
        <v>0</v>
      </c>
      <c r="T281" s="114">
        <v>0</v>
      </c>
      <c r="U281" s="114">
        <v>0</v>
      </c>
      <c r="V281" s="114">
        <v>0</v>
      </c>
      <c r="W281" s="114">
        <v>0</v>
      </c>
    </row>
    <row r="282" spans="1:23" hidden="1">
      <c r="A282" s="114" t="str">
        <v>2340.TW</v>
      </c>
      <c r="B282" s="114">
        <v>0.46</v>
      </c>
      <c r="C282" s="114">
        <v>0.97499999999999998</v>
      </c>
      <c r="D282" s="114">
        <v>77.090909999999994</v>
      </c>
      <c r="E282" s="114">
        <v>3.5740000000000001E-2</v>
      </c>
      <c r="F282" s="114">
        <v>4.2700000000000004E-3</v>
      </c>
      <c r="G282" s="114">
        <v>0.23422999999999999</v>
      </c>
      <c r="H282" s="114">
        <v>-9.8099999999999993E-3</v>
      </c>
      <c r="I282" s="114">
        <v>92.173910000000006</v>
      </c>
      <c r="J282" s="114">
        <v>2.231344</v>
      </c>
      <c r="K282" s="114">
        <v>9.0719999999999992</v>
      </c>
      <c r="L282" s="114">
        <v>0</v>
      </c>
      <c r="M282" s="114">
        <v>0</v>
      </c>
      <c r="N282" s="114">
        <v>0</v>
      </c>
      <c r="O282" s="114">
        <v>0</v>
      </c>
      <c r="P282" s="114">
        <v>0</v>
      </c>
      <c r="Q282" s="114">
        <v>0</v>
      </c>
      <c r="R282" s="114">
        <v>0</v>
      </c>
      <c r="S282" s="114">
        <v>0</v>
      </c>
      <c r="T282" s="114">
        <v>0</v>
      </c>
      <c r="U282" s="114">
        <v>0</v>
      </c>
      <c r="V282" s="114">
        <v>0</v>
      </c>
      <c r="W282" s="114">
        <v>0</v>
      </c>
    </row>
    <row r="283" spans="1:23">
      <c r="A283" s="114" t="str">
        <v>2342.TW</v>
      </c>
      <c r="B283" s="114">
        <v>-0.88</v>
      </c>
      <c r="C283" s="114">
        <v>1.054</v>
      </c>
      <c r="D283" s="114">
        <v>17.880436</v>
      </c>
      <c r="E283" s="114">
        <v>-6.9949999999999998E-2</v>
      </c>
      <c r="F283" s="114">
        <v>-3.2169999999999997E-2</v>
      </c>
      <c r="G283" s="114">
        <v>4.3610000000000003E-2</v>
      </c>
      <c r="H283" s="114">
        <v>-0.34958</v>
      </c>
      <c r="I283" s="114">
        <v>0</v>
      </c>
      <c r="J283" s="114">
        <v>2.2089433999999999</v>
      </c>
      <c r="K283" s="114">
        <v>9.4979999999999993</v>
      </c>
      <c r="L283" s="114">
        <v>0</v>
      </c>
      <c r="M283" s="114">
        <v>0</v>
      </c>
      <c r="N283" s="114">
        <v>0</v>
      </c>
      <c r="O283" s="114">
        <v>0</v>
      </c>
      <c r="P283" s="114">
        <v>0</v>
      </c>
      <c r="Q283" s="114">
        <v>0</v>
      </c>
      <c r="R283" s="114">
        <v>0</v>
      </c>
      <c r="S283" s="114">
        <v>0</v>
      </c>
      <c r="T283" s="114">
        <v>0</v>
      </c>
      <c r="U283" s="114">
        <v>0</v>
      </c>
      <c r="V283" s="114">
        <v>0</v>
      </c>
      <c r="W283" s="114">
        <v>0</v>
      </c>
    </row>
    <row r="284" spans="1:23" hidden="1">
      <c r="A284" s="114" t="str">
        <v>2344.TW</v>
      </c>
      <c r="B284" s="114">
        <v>-0.15</v>
      </c>
      <c r="C284" s="114">
        <v>1.3109999999999999</v>
      </c>
      <c r="D284" s="114">
        <v>12.41784</v>
      </c>
      <c r="E284" s="114">
        <v>4.5999999999999999E-3</v>
      </c>
      <c r="F284" s="114">
        <v>-2.4199999999999998E-3</v>
      </c>
      <c r="G284" s="114">
        <v>0.29760998</v>
      </c>
      <c r="H284" s="114">
        <v>-9.2800000000000001E-3</v>
      </c>
      <c r="I284" s="114">
        <v>0</v>
      </c>
      <c r="J284" s="114">
        <v>1.2154772</v>
      </c>
      <c r="K284" s="114">
        <v>19.120999999999999</v>
      </c>
      <c r="L284" s="114">
        <v>0</v>
      </c>
      <c r="M284" s="114">
        <v>0</v>
      </c>
      <c r="N284" s="114">
        <v>0</v>
      </c>
      <c r="O284" s="114">
        <v>0</v>
      </c>
      <c r="P284" s="114">
        <v>0</v>
      </c>
      <c r="Q284" s="114">
        <v>0</v>
      </c>
      <c r="R284" s="114">
        <v>0</v>
      </c>
      <c r="S284" s="114">
        <v>0</v>
      </c>
      <c r="T284" s="114">
        <v>0</v>
      </c>
      <c r="U284" s="114">
        <v>0</v>
      </c>
      <c r="V284" s="114">
        <v>0</v>
      </c>
      <c r="W284" s="114">
        <v>0</v>
      </c>
    </row>
    <row r="285" spans="1:23" hidden="1">
      <c r="A285" s="114" t="str">
        <v>2345.TW</v>
      </c>
      <c r="B285" s="114">
        <v>16.239999999999998</v>
      </c>
      <c r="C285" s="114">
        <v>0.374</v>
      </c>
      <c r="D285" s="114">
        <v>20.821235999999999</v>
      </c>
      <c r="E285" s="114">
        <v>0.34539002000000002</v>
      </c>
      <c r="F285" s="114">
        <v>0.12203</v>
      </c>
      <c r="G285" s="114">
        <v>0.22656999999999999</v>
      </c>
      <c r="H285" s="114">
        <v>0.10193000000000001</v>
      </c>
      <c r="I285" s="114">
        <v>30.911331000000001</v>
      </c>
      <c r="J285" s="114">
        <v>9.2445959999999996</v>
      </c>
      <c r="K285" s="114">
        <v>149.36500000000001</v>
      </c>
      <c r="L285" s="114">
        <v>0</v>
      </c>
      <c r="M285" s="114">
        <v>0</v>
      </c>
      <c r="N285" s="114">
        <v>0</v>
      </c>
      <c r="O285" s="114">
        <v>0</v>
      </c>
      <c r="P285" s="114">
        <v>0</v>
      </c>
      <c r="Q285" s="114">
        <v>0</v>
      </c>
      <c r="R285" s="114">
        <v>0</v>
      </c>
      <c r="S285" s="114">
        <v>0</v>
      </c>
      <c r="T285" s="114">
        <v>0</v>
      </c>
      <c r="U285" s="114">
        <v>0</v>
      </c>
      <c r="V285" s="114">
        <v>0</v>
      </c>
      <c r="W285" s="114">
        <v>0</v>
      </c>
    </row>
    <row r="286" spans="1:23" hidden="1">
      <c r="A286" s="114" t="str">
        <v>2347.TW</v>
      </c>
      <c r="B286" s="114">
        <v>4.6500000000000004</v>
      </c>
      <c r="C286" s="114">
        <v>0.27200000000000002</v>
      </c>
      <c r="D286" s="114">
        <v>16.275229</v>
      </c>
      <c r="E286" s="114">
        <v>0.11663</v>
      </c>
      <c r="F286" s="114">
        <v>2.8119999999999999E-2</v>
      </c>
      <c r="G286" s="114">
        <v>4.3150000000000001E-2</v>
      </c>
      <c r="H286" s="114">
        <v>2.3359998999999999E-2</v>
      </c>
      <c r="I286" s="114">
        <v>19.075268000000001</v>
      </c>
      <c r="J286" s="114">
        <v>2.100104</v>
      </c>
      <c r="K286" s="114">
        <v>246.49600000000001</v>
      </c>
      <c r="L286" s="114">
        <v>0</v>
      </c>
      <c r="M286" s="114">
        <v>0</v>
      </c>
      <c r="N286" s="114">
        <v>0</v>
      </c>
      <c r="O286" s="114">
        <v>0</v>
      </c>
      <c r="P286" s="114">
        <v>0</v>
      </c>
      <c r="Q286" s="114">
        <v>0</v>
      </c>
      <c r="R286" s="114">
        <v>0</v>
      </c>
      <c r="S286" s="114">
        <v>0</v>
      </c>
      <c r="T286" s="114">
        <v>0</v>
      </c>
      <c r="U286" s="114">
        <v>0</v>
      </c>
      <c r="V286" s="114">
        <v>0</v>
      </c>
      <c r="W286" s="114">
        <v>0</v>
      </c>
    </row>
    <row r="287" spans="1:23">
      <c r="A287" s="114" t="str">
        <v>2348.TW</v>
      </c>
      <c r="B287" s="114">
        <v>21.48</v>
      </c>
      <c r="C287" s="114">
        <v>0.59299999999999997</v>
      </c>
      <c r="D287" s="114">
        <v>0</v>
      </c>
      <c r="E287" s="114">
        <v>0.23162000999999999</v>
      </c>
      <c r="F287" s="114">
        <v>4.1250000000000002E-2</v>
      </c>
      <c r="G287" s="114">
        <v>0.34596001999999998</v>
      </c>
      <c r="H287" s="114">
        <v>0.20624999999999999</v>
      </c>
      <c r="I287" s="114">
        <v>9.1480449999999998</v>
      </c>
      <c r="J287" s="114">
        <v>3.3856544</v>
      </c>
      <c r="K287" s="114">
        <v>66.867999999999995</v>
      </c>
      <c r="L287" s="114">
        <v>0</v>
      </c>
      <c r="M287" s="114">
        <v>0</v>
      </c>
      <c r="N287" s="114">
        <v>0</v>
      </c>
      <c r="O287" s="114">
        <v>0</v>
      </c>
      <c r="P287" s="114">
        <v>0</v>
      </c>
      <c r="Q287" s="114">
        <v>0</v>
      </c>
      <c r="R287" s="114">
        <v>0</v>
      </c>
      <c r="S287" s="114">
        <v>0</v>
      </c>
      <c r="T287" s="114">
        <v>0</v>
      </c>
      <c r="U287" s="114">
        <v>0</v>
      </c>
      <c r="V287" s="114">
        <v>0</v>
      </c>
      <c r="W287" s="114">
        <v>0</v>
      </c>
    </row>
    <row r="288" spans="1:23" hidden="1">
      <c r="A288" s="114" t="str">
        <v>2349.TW</v>
      </c>
      <c r="B288" s="114">
        <v>-0.28000000000000003</v>
      </c>
      <c r="C288" s="114">
        <v>0</v>
      </c>
      <c r="D288" s="114">
        <v>8.6915879999999994</v>
      </c>
      <c r="E288" s="114">
        <v>-2.325E-2</v>
      </c>
      <c r="F288" s="114">
        <v>-1.193E-2</v>
      </c>
      <c r="G288" s="114">
        <v>0.15507000000000001</v>
      </c>
      <c r="H288" s="114">
        <v>-3.1570002E-2</v>
      </c>
      <c r="I288" s="114">
        <v>0</v>
      </c>
      <c r="J288" s="114">
        <v>1.3014273999999999</v>
      </c>
      <c r="K288" s="114">
        <v>10.819000000000001</v>
      </c>
      <c r="L288" s="114">
        <v>0</v>
      </c>
      <c r="M288" s="114">
        <v>0</v>
      </c>
      <c r="N288" s="114">
        <v>0</v>
      </c>
      <c r="O288" s="114">
        <v>0</v>
      </c>
      <c r="P288" s="114">
        <v>0</v>
      </c>
      <c r="Q288" s="114">
        <v>0</v>
      </c>
      <c r="R288" s="114">
        <v>0</v>
      </c>
      <c r="S288" s="114">
        <v>0</v>
      </c>
      <c r="T288" s="114">
        <v>0</v>
      </c>
      <c r="U288" s="114">
        <v>0</v>
      </c>
      <c r="V288" s="114">
        <v>0</v>
      </c>
      <c r="W288" s="114">
        <v>0</v>
      </c>
    </row>
    <row r="289" spans="1:23">
      <c r="A289" s="114" t="str">
        <v>2351.TW</v>
      </c>
      <c r="B289" s="114">
        <v>3.76</v>
      </c>
      <c r="C289" s="114">
        <v>1.3120000000000001</v>
      </c>
      <c r="D289" s="114">
        <v>18.904322000000001</v>
      </c>
      <c r="E289" s="114">
        <v>0.11073</v>
      </c>
      <c r="F289" s="114">
        <v>4.8820000000000002E-2</v>
      </c>
      <c r="G289" s="114">
        <v>0.17080000000000001</v>
      </c>
      <c r="H289" s="114">
        <v>7.8320000000000001E-2</v>
      </c>
      <c r="I289" s="114">
        <v>32.579790000000003</v>
      </c>
      <c r="J289" s="114">
        <v>3.297088</v>
      </c>
      <c r="K289" s="114">
        <v>59.604999999999997</v>
      </c>
      <c r="L289" s="114">
        <v>0</v>
      </c>
      <c r="M289" s="114">
        <v>0</v>
      </c>
      <c r="N289" s="114">
        <v>0</v>
      </c>
      <c r="O289" s="114">
        <v>0</v>
      </c>
      <c r="P289" s="114">
        <v>0</v>
      </c>
      <c r="Q289" s="114">
        <v>0</v>
      </c>
      <c r="R289" s="114">
        <v>0</v>
      </c>
      <c r="S289" s="114">
        <v>0</v>
      </c>
      <c r="T289" s="114">
        <v>0</v>
      </c>
      <c r="U289" s="114">
        <v>0</v>
      </c>
      <c r="V289" s="114">
        <v>0</v>
      </c>
      <c r="W289" s="114">
        <v>0</v>
      </c>
    </row>
    <row r="290" spans="1:23">
      <c r="A290" s="114" t="str">
        <v>2352.TW</v>
      </c>
      <c r="B290" s="114">
        <v>1.48</v>
      </c>
      <c r="C290" s="114">
        <v>0.86</v>
      </c>
      <c r="D290" s="114">
        <v>15.304182000000001</v>
      </c>
      <c r="E290" s="114">
        <v>6.3240000000000005E-2</v>
      </c>
      <c r="F290" s="114">
        <v>1.4370000000000001E-2</v>
      </c>
      <c r="G290" s="114">
        <v>0.16291</v>
      </c>
      <c r="H290" s="114">
        <v>1.976E-2</v>
      </c>
      <c r="I290" s="114">
        <v>27.195945999999999</v>
      </c>
      <c r="J290" s="114">
        <v>2.1699283</v>
      </c>
      <c r="K290" s="114">
        <v>102.355</v>
      </c>
      <c r="L290" s="114">
        <v>0</v>
      </c>
      <c r="M290" s="114">
        <v>0</v>
      </c>
      <c r="N290" s="114">
        <v>0</v>
      </c>
      <c r="O290" s="114">
        <v>0</v>
      </c>
      <c r="P290" s="114">
        <v>0</v>
      </c>
      <c r="Q290" s="114">
        <v>0</v>
      </c>
      <c r="R290" s="114">
        <v>0</v>
      </c>
      <c r="S290" s="114">
        <v>0</v>
      </c>
      <c r="T290" s="114">
        <v>0</v>
      </c>
      <c r="U290" s="114">
        <v>0</v>
      </c>
      <c r="V290" s="114">
        <v>0</v>
      </c>
      <c r="W290" s="114">
        <v>0</v>
      </c>
    </row>
    <row r="291" spans="1:23" hidden="1">
      <c r="A291" s="114" t="str">
        <v>2353.TW</v>
      </c>
      <c r="B291" s="114">
        <v>1.87</v>
      </c>
      <c r="C291" s="114">
        <v>0.753</v>
      </c>
      <c r="D291" s="114">
        <v>25.178571999999999</v>
      </c>
      <c r="E291" s="114">
        <v>8.6219995999999993E-2</v>
      </c>
      <c r="F291" s="114">
        <v>1.4680001E-2</v>
      </c>
      <c r="G291" s="114">
        <v>0.10761999999999999</v>
      </c>
      <c r="H291" s="114">
        <v>1.3270000000000001E-2</v>
      </c>
      <c r="I291" s="114">
        <v>30.160429000000001</v>
      </c>
      <c r="J291" s="114">
        <v>2.2996943000000001</v>
      </c>
      <c r="K291" s="114">
        <v>82.495000000000005</v>
      </c>
      <c r="L291" s="114">
        <v>0</v>
      </c>
      <c r="M291" s="114">
        <v>0</v>
      </c>
      <c r="N291" s="114">
        <v>0</v>
      </c>
      <c r="O291" s="114">
        <v>0</v>
      </c>
      <c r="P291" s="114">
        <v>0</v>
      </c>
      <c r="Q291" s="114">
        <v>0</v>
      </c>
      <c r="R291" s="114">
        <v>0</v>
      </c>
      <c r="S291" s="114">
        <v>0</v>
      </c>
      <c r="T291" s="114">
        <v>0</v>
      </c>
      <c r="U291" s="114">
        <v>0</v>
      </c>
      <c r="V291" s="114">
        <v>0</v>
      </c>
      <c r="W291" s="114">
        <v>0</v>
      </c>
    </row>
    <row r="292" spans="1:23" hidden="1">
      <c r="A292" s="114" t="str">
        <v>2354.TW</v>
      </c>
      <c r="B292" s="114">
        <v>3.02</v>
      </c>
      <c r="C292" s="114">
        <v>0.753</v>
      </c>
      <c r="D292" s="114">
        <v>25.243053</v>
      </c>
      <c r="E292" s="114">
        <v>4.1410000000000002E-2</v>
      </c>
      <c r="F292" s="114">
        <v>6.43E-3</v>
      </c>
      <c r="G292" s="114">
        <v>7.6829999999999996E-2</v>
      </c>
      <c r="H292" s="114">
        <v>2.6020000000000001E-2</v>
      </c>
      <c r="I292" s="114">
        <v>24.072846999999999</v>
      </c>
      <c r="J292" s="114">
        <v>0.97670420000000002</v>
      </c>
      <c r="K292" s="114">
        <v>52.692999999999998</v>
      </c>
      <c r="L292" s="114">
        <v>0</v>
      </c>
      <c r="M292" s="114">
        <v>0</v>
      </c>
      <c r="N292" s="114">
        <v>0</v>
      </c>
      <c r="O292" s="114">
        <v>0</v>
      </c>
      <c r="P292" s="114">
        <v>0</v>
      </c>
      <c r="Q292" s="114">
        <v>0</v>
      </c>
      <c r="R292" s="114">
        <v>0</v>
      </c>
      <c r="S292" s="114">
        <v>0</v>
      </c>
      <c r="T292" s="114">
        <v>0</v>
      </c>
      <c r="U292" s="114">
        <v>0</v>
      </c>
      <c r="V292" s="114">
        <v>0</v>
      </c>
      <c r="W292" s="114">
        <v>0</v>
      </c>
    </row>
    <row r="293" spans="1:23" hidden="1">
      <c r="A293" s="114" t="str">
        <v>2355.TW</v>
      </c>
      <c r="B293" s="114">
        <v>2.62</v>
      </c>
      <c r="C293" s="114">
        <v>1.1020000000000001</v>
      </c>
      <c r="D293" s="114">
        <v>12.070845</v>
      </c>
      <c r="E293" s="114">
        <v>4.7739999999999998E-2</v>
      </c>
      <c r="F293" s="114">
        <v>2.2689999999999998E-2</v>
      </c>
      <c r="G293" s="114">
        <v>0.13073000000000001</v>
      </c>
      <c r="H293" s="114">
        <v>7.9469999999999999E-2</v>
      </c>
      <c r="I293" s="114">
        <v>16.908397999999998</v>
      </c>
      <c r="J293" s="114">
        <v>1.0935842</v>
      </c>
      <c r="K293" s="114">
        <v>42.137</v>
      </c>
      <c r="L293" s="114">
        <v>0</v>
      </c>
      <c r="M293" s="114">
        <v>0</v>
      </c>
      <c r="N293" s="114">
        <v>0</v>
      </c>
      <c r="O293" s="114">
        <v>0</v>
      </c>
      <c r="P293" s="114">
        <v>0</v>
      </c>
      <c r="Q293" s="114">
        <v>0</v>
      </c>
      <c r="R293" s="114">
        <v>0</v>
      </c>
      <c r="S293" s="114">
        <v>0</v>
      </c>
      <c r="T293" s="114">
        <v>0</v>
      </c>
      <c r="U293" s="114">
        <v>0</v>
      </c>
      <c r="V293" s="114">
        <v>0</v>
      </c>
      <c r="W293" s="114">
        <v>0</v>
      </c>
    </row>
    <row r="294" spans="1:23" hidden="1">
      <c r="A294" s="114" t="str">
        <v>2356.TW</v>
      </c>
      <c r="B294" s="114">
        <v>1.76</v>
      </c>
      <c r="C294" s="114">
        <v>0.45100000000000001</v>
      </c>
      <c r="D294" s="114">
        <v>17.904762000000002</v>
      </c>
      <c r="E294" s="114">
        <v>0.10949001</v>
      </c>
      <c r="F294" s="114">
        <v>2.1540001E-2</v>
      </c>
      <c r="G294" s="114">
        <v>5.1990000000000001E-2</v>
      </c>
      <c r="H294" s="114">
        <v>1.6379999999999999E-2</v>
      </c>
      <c r="I294" s="114">
        <v>32.045456000000001</v>
      </c>
      <c r="J294" s="114">
        <v>3.3782570000000001</v>
      </c>
      <c r="K294" s="114">
        <v>146.36199999999999</v>
      </c>
      <c r="L294" s="114">
        <v>0</v>
      </c>
      <c r="M294" s="114">
        <v>0</v>
      </c>
      <c r="N294" s="114">
        <v>0</v>
      </c>
      <c r="O294" s="114">
        <v>0</v>
      </c>
      <c r="P294" s="114">
        <v>0</v>
      </c>
      <c r="Q294" s="114">
        <v>0</v>
      </c>
      <c r="R294" s="114">
        <v>0</v>
      </c>
      <c r="S294" s="114">
        <v>0</v>
      </c>
      <c r="T294" s="114">
        <v>0</v>
      </c>
      <c r="U294" s="114">
        <v>0</v>
      </c>
      <c r="V294" s="114">
        <v>0</v>
      </c>
      <c r="W294" s="114">
        <v>0</v>
      </c>
    </row>
    <row r="295" spans="1:23" hidden="1">
      <c r="A295" s="114" t="str">
        <v>2357.TW</v>
      </c>
      <c r="B295" s="114">
        <v>30.94</v>
      </c>
      <c r="C295" s="114">
        <v>0.55900000000000005</v>
      </c>
      <c r="D295" s="114">
        <v>14.398908</v>
      </c>
      <c r="E295" s="114">
        <v>9.8960000000000006E-2</v>
      </c>
      <c r="F295" s="114">
        <v>2.478E-2</v>
      </c>
      <c r="G295" s="114">
        <v>0.16486000000000001</v>
      </c>
      <c r="H295" s="114">
        <v>3.9829999999999997E-2</v>
      </c>
      <c r="I295" s="114">
        <v>17.032966999999999</v>
      </c>
      <c r="J295" s="114">
        <v>1.5050433999999999</v>
      </c>
      <c r="K295" s="114">
        <v>663.22</v>
      </c>
      <c r="L295" s="114">
        <v>0</v>
      </c>
      <c r="M295" s="114">
        <v>0</v>
      </c>
      <c r="N295" s="114">
        <v>0</v>
      </c>
      <c r="O295" s="114">
        <v>0</v>
      </c>
      <c r="P295" s="114">
        <v>0</v>
      </c>
      <c r="Q295" s="114">
        <v>0</v>
      </c>
      <c r="R295" s="114">
        <v>0</v>
      </c>
      <c r="S295" s="114">
        <v>0</v>
      </c>
      <c r="T295" s="114">
        <v>0</v>
      </c>
      <c r="U295" s="114">
        <v>0</v>
      </c>
      <c r="V295" s="114">
        <v>0</v>
      </c>
      <c r="W295" s="114">
        <v>0</v>
      </c>
    </row>
    <row r="296" spans="1:23">
      <c r="A296" s="114" t="str">
        <v>2358.TW</v>
      </c>
      <c r="B296" s="114">
        <v>-3.47</v>
      </c>
      <c r="C296" s="114">
        <v>0.46300000000000002</v>
      </c>
      <c r="D296" s="114">
        <v>2.1923077000000002</v>
      </c>
      <c r="E296" s="114">
        <v>-0.28244000000000002</v>
      </c>
      <c r="F296" s="114">
        <v>-8.3890000000000006E-2</v>
      </c>
      <c r="G296" s="114">
        <v>-4.1989997000000001E-2</v>
      </c>
      <c r="H296" s="114">
        <v>-2.0143401999999999</v>
      </c>
      <c r="I296" s="114">
        <v>0</v>
      </c>
      <c r="J296" s="114">
        <v>0.41819513000000003</v>
      </c>
      <c r="K296" s="114">
        <v>10.994999999999999</v>
      </c>
      <c r="L296" s="114">
        <v>0</v>
      </c>
      <c r="M296" s="114">
        <v>0</v>
      </c>
      <c r="N296" s="114">
        <v>0</v>
      </c>
      <c r="O296" s="114">
        <v>0</v>
      </c>
      <c r="P296" s="114">
        <v>0</v>
      </c>
      <c r="Q296" s="114">
        <v>0</v>
      </c>
      <c r="R296" s="114">
        <v>0</v>
      </c>
      <c r="S296" s="114">
        <v>0</v>
      </c>
      <c r="T296" s="114">
        <v>0</v>
      </c>
      <c r="U296" s="114">
        <v>0</v>
      </c>
      <c r="V296" s="114">
        <v>0</v>
      </c>
      <c r="W296" s="114">
        <v>0</v>
      </c>
    </row>
    <row r="297" spans="1:23" hidden="1">
      <c r="A297" s="114" t="str">
        <v>2359.TW</v>
      </c>
      <c r="B297" s="114">
        <v>3.09</v>
      </c>
      <c r="C297" s="114">
        <v>0.89700000000000002</v>
      </c>
      <c r="D297" s="114">
        <v>0</v>
      </c>
      <c r="E297" s="114">
        <v>0.10154000000000001</v>
      </c>
      <c r="F297" s="114">
        <v>1.0279999999999999E-2</v>
      </c>
      <c r="G297" s="114">
        <v>0.22955998999999999</v>
      </c>
      <c r="H297" s="114">
        <v>5.781E-2</v>
      </c>
      <c r="I297" s="114">
        <v>56.634304</v>
      </c>
      <c r="J297" s="114">
        <v>5.7416580000000002</v>
      </c>
      <c r="K297" s="114">
        <v>24.623999999999999</v>
      </c>
      <c r="L297" s="114">
        <v>0</v>
      </c>
      <c r="M297" s="114">
        <v>0</v>
      </c>
      <c r="N297" s="114">
        <v>0</v>
      </c>
      <c r="O297" s="114">
        <v>0</v>
      </c>
      <c r="P297" s="114">
        <v>0</v>
      </c>
      <c r="Q297" s="114">
        <v>0</v>
      </c>
      <c r="R297" s="114">
        <v>0</v>
      </c>
      <c r="S297" s="114">
        <v>0</v>
      </c>
      <c r="T297" s="114">
        <v>0</v>
      </c>
      <c r="U297" s="114">
        <v>0</v>
      </c>
      <c r="V297" s="114">
        <v>0</v>
      </c>
      <c r="W297" s="114">
        <v>0</v>
      </c>
    </row>
    <row r="298" spans="1:23" hidden="1">
      <c r="A298" s="114" t="str">
        <v>2360.TW</v>
      </c>
      <c r="B298" s="114">
        <v>9.48</v>
      </c>
      <c r="C298" s="114">
        <v>0.80300000000000005</v>
      </c>
      <c r="D298" s="114">
        <v>20.233196</v>
      </c>
      <c r="E298" s="114">
        <v>0</v>
      </c>
      <c r="F298" s="114">
        <v>0</v>
      </c>
      <c r="G298" s="114">
        <v>0.56972003000000004</v>
      </c>
      <c r="H298" s="114">
        <v>0.20371</v>
      </c>
      <c r="I298" s="114">
        <v>31.118144999999998</v>
      </c>
      <c r="J298" s="114">
        <v>5.6930019999999999</v>
      </c>
      <c r="K298" s="114">
        <v>44.420999999999999</v>
      </c>
      <c r="L298" s="114">
        <v>0</v>
      </c>
      <c r="M298" s="114">
        <v>0</v>
      </c>
      <c r="N298" s="114">
        <v>0</v>
      </c>
      <c r="O298" s="114">
        <v>0</v>
      </c>
      <c r="P298" s="114">
        <v>0</v>
      </c>
      <c r="Q298" s="114">
        <v>0</v>
      </c>
      <c r="R298" s="114">
        <v>0</v>
      </c>
      <c r="S298" s="114">
        <v>0</v>
      </c>
      <c r="T298" s="114">
        <v>0</v>
      </c>
      <c r="U298" s="114">
        <v>0</v>
      </c>
      <c r="V298" s="114">
        <v>0</v>
      </c>
      <c r="W298" s="114">
        <v>0</v>
      </c>
    </row>
    <row r="299" spans="1:23" hidden="1">
      <c r="A299" s="114" t="str">
        <v>2362.TW</v>
      </c>
      <c r="B299" s="114">
        <v>2.85</v>
      </c>
      <c r="C299" s="114">
        <v>0.59499999999999997</v>
      </c>
      <c r="D299" s="114">
        <v>0</v>
      </c>
      <c r="E299" s="114">
        <v>2.555E-2</v>
      </c>
      <c r="F299" s="114">
        <v>1.149E-2</v>
      </c>
      <c r="G299" s="114">
        <v>0.20039000000000001</v>
      </c>
      <c r="H299" s="114">
        <v>6.3579999999999998E-2</v>
      </c>
      <c r="I299" s="114">
        <v>23.192983999999999</v>
      </c>
      <c r="J299" s="114">
        <v>0.93928060000000002</v>
      </c>
      <c r="K299" s="114">
        <v>41.658999999999999</v>
      </c>
      <c r="L299" s="114">
        <v>0</v>
      </c>
      <c r="M299" s="114">
        <v>0</v>
      </c>
      <c r="N299" s="114">
        <v>0</v>
      </c>
      <c r="O299" s="114">
        <v>0</v>
      </c>
      <c r="P299" s="114">
        <v>0</v>
      </c>
      <c r="Q299" s="114">
        <v>0</v>
      </c>
      <c r="R299" s="114">
        <v>0</v>
      </c>
      <c r="S299" s="114">
        <v>0</v>
      </c>
      <c r="T299" s="114">
        <v>0</v>
      </c>
      <c r="U299" s="114">
        <v>0</v>
      </c>
      <c r="V299" s="114">
        <v>0</v>
      </c>
      <c r="W299" s="114">
        <v>0</v>
      </c>
    </row>
    <row r="300" spans="1:23" hidden="1">
      <c r="A300" s="114" t="str">
        <v>2363.TW</v>
      </c>
      <c r="B300" s="114">
        <v>0.78</v>
      </c>
      <c r="C300" s="114">
        <v>0.51800000000000002</v>
      </c>
      <c r="D300" s="114">
        <v>0</v>
      </c>
      <c r="E300" s="114">
        <v>3.0159999999999999E-2</v>
      </c>
      <c r="F300" s="114">
        <v>-1.4989999E-2</v>
      </c>
      <c r="G300" s="114">
        <v>0.34909000000000001</v>
      </c>
      <c r="H300" s="114">
        <v>-3.01986</v>
      </c>
      <c r="I300" s="114">
        <v>77.948719999999994</v>
      </c>
      <c r="J300" s="114">
        <v>2.4256929999999999</v>
      </c>
      <c r="K300" s="114">
        <v>0.251</v>
      </c>
      <c r="L300" s="114">
        <v>0</v>
      </c>
      <c r="M300" s="114">
        <v>0</v>
      </c>
      <c r="N300" s="114">
        <v>0</v>
      </c>
      <c r="O300" s="114">
        <v>0</v>
      </c>
      <c r="P300" s="114">
        <v>0</v>
      </c>
      <c r="Q300" s="114">
        <v>0</v>
      </c>
      <c r="R300" s="114">
        <v>0</v>
      </c>
      <c r="S300" s="114">
        <v>0</v>
      </c>
      <c r="T300" s="114">
        <v>0</v>
      </c>
      <c r="U300" s="114">
        <v>0</v>
      </c>
      <c r="V300" s="114">
        <v>0</v>
      </c>
      <c r="W300" s="114">
        <v>0</v>
      </c>
    </row>
    <row r="301" spans="1:23">
      <c r="A301" s="114" t="str">
        <v>2364.TW</v>
      </c>
      <c r="B301" s="114">
        <v>3.81</v>
      </c>
      <c r="C301" s="114">
        <v>0</v>
      </c>
      <c r="D301" s="114">
        <v>0</v>
      </c>
      <c r="E301" s="114">
        <v>0.28460000000000002</v>
      </c>
      <c r="F301" s="114">
        <v>3.2230000000000002E-2</v>
      </c>
      <c r="G301" s="114">
        <v>0.36770000000000003</v>
      </c>
      <c r="H301" s="114">
        <v>3.4959999999999998E-2</v>
      </c>
      <c r="I301" s="114">
        <v>23.727035999999998</v>
      </c>
      <c r="J301" s="114">
        <v>5.808649</v>
      </c>
      <c r="K301" s="114">
        <v>34.6</v>
      </c>
      <c r="L301" s="114">
        <v>0</v>
      </c>
      <c r="M301" s="114">
        <v>0</v>
      </c>
      <c r="N301" s="114">
        <v>0</v>
      </c>
      <c r="O301" s="114">
        <v>0</v>
      </c>
      <c r="P301" s="114">
        <v>0</v>
      </c>
      <c r="Q301" s="114">
        <v>0</v>
      </c>
      <c r="R301" s="114">
        <v>0</v>
      </c>
      <c r="S301" s="114">
        <v>0</v>
      </c>
      <c r="T301" s="114">
        <v>0</v>
      </c>
      <c r="U301" s="114">
        <v>0</v>
      </c>
      <c r="V301" s="114">
        <v>0</v>
      </c>
      <c r="W301" s="114">
        <v>0</v>
      </c>
    </row>
    <row r="302" spans="1:23" hidden="1">
      <c r="A302" s="114" t="str">
        <v>2365.TW</v>
      </c>
      <c r="B302" s="114">
        <v>0.41</v>
      </c>
      <c r="C302" s="114">
        <v>0.497</v>
      </c>
      <c r="D302" s="114">
        <v>0</v>
      </c>
      <c r="E302" s="114">
        <v>2.3910000000000001E-2</v>
      </c>
      <c r="F302" s="114">
        <v>1.1800000000000001E-3</v>
      </c>
      <c r="G302" s="114">
        <v>0.37765998000000001</v>
      </c>
      <c r="H302" s="114">
        <v>-5.416E-2</v>
      </c>
      <c r="I302" s="114">
        <v>88.048775000000006</v>
      </c>
      <c r="J302" s="114">
        <v>2.6792340000000001</v>
      </c>
      <c r="K302" s="114">
        <v>3.4740000000000002</v>
      </c>
      <c r="L302" s="114">
        <v>0</v>
      </c>
      <c r="M302" s="114">
        <v>0</v>
      </c>
      <c r="N302" s="114">
        <v>0</v>
      </c>
      <c r="O302" s="114">
        <v>0</v>
      </c>
      <c r="P302" s="114">
        <v>0</v>
      </c>
      <c r="Q302" s="114">
        <v>0</v>
      </c>
      <c r="R302" s="114">
        <v>0</v>
      </c>
      <c r="S302" s="114">
        <v>0</v>
      </c>
      <c r="T302" s="114">
        <v>0</v>
      </c>
      <c r="U302" s="114">
        <v>0</v>
      </c>
      <c r="V302" s="114">
        <v>0</v>
      </c>
      <c r="W302" s="114">
        <v>0</v>
      </c>
    </row>
    <row r="303" spans="1:23">
      <c r="A303" s="114" t="str">
        <v>2367.TW</v>
      </c>
      <c r="B303" s="114">
        <v>0.49</v>
      </c>
      <c r="C303" s="114">
        <v>0.78500000000000003</v>
      </c>
      <c r="D303" s="114">
        <v>13.487083999999999</v>
      </c>
      <c r="E303" s="114">
        <v>-3.3509999999999998E-2</v>
      </c>
      <c r="F303" s="114">
        <v>-1.081E-2</v>
      </c>
      <c r="G303" s="114">
        <v>9.0500004999999994E-2</v>
      </c>
      <c r="H303" s="114">
        <v>-2.2630000000000001E-2</v>
      </c>
      <c r="I303" s="114">
        <v>74.591835000000003</v>
      </c>
      <c r="J303" s="114">
        <v>2.4904606</v>
      </c>
      <c r="K303" s="114">
        <v>22.349</v>
      </c>
      <c r="L303" s="114">
        <v>0</v>
      </c>
      <c r="M303" s="114">
        <v>0</v>
      </c>
      <c r="N303" s="114">
        <v>0</v>
      </c>
      <c r="O303" s="114">
        <v>0</v>
      </c>
      <c r="P303" s="114">
        <v>0</v>
      </c>
      <c r="Q303" s="114">
        <v>0</v>
      </c>
      <c r="R303" s="114">
        <v>0</v>
      </c>
      <c r="S303" s="114">
        <v>0</v>
      </c>
      <c r="T303" s="114">
        <v>0</v>
      </c>
      <c r="U303" s="114">
        <v>0</v>
      </c>
      <c r="V303" s="114">
        <v>0</v>
      </c>
      <c r="W303" s="114">
        <v>0</v>
      </c>
    </row>
    <row r="304" spans="1:23" hidden="1">
      <c r="A304" s="114" t="str">
        <v>2368.TW</v>
      </c>
      <c r="B304" s="114">
        <v>8.7899999999999991</v>
      </c>
      <c r="C304" s="114">
        <v>0.17199999999999999</v>
      </c>
      <c r="D304" s="114">
        <v>12.972454000000001</v>
      </c>
      <c r="E304" s="114">
        <v>0.29049000000000003</v>
      </c>
      <c r="F304" s="114">
        <v>0.12088</v>
      </c>
      <c r="G304" s="114">
        <v>0.27061000000000002</v>
      </c>
      <c r="H304" s="114">
        <v>0.19045000000000001</v>
      </c>
      <c r="I304" s="114">
        <v>23.037541999999998</v>
      </c>
      <c r="J304" s="114">
        <v>5.9217453000000004</v>
      </c>
      <c r="K304" s="114">
        <v>67.421000000000006</v>
      </c>
      <c r="L304" s="114">
        <v>0</v>
      </c>
      <c r="M304" s="114">
        <v>0</v>
      </c>
      <c r="N304" s="114">
        <v>0</v>
      </c>
      <c r="O304" s="114">
        <v>0</v>
      </c>
      <c r="P304" s="114">
        <v>0</v>
      </c>
      <c r="Q304" s="114">
        <v>0</v>
      </c>
      <c r="R304" s="114">
        <v>0</v>
      </c>
      <c r="S304" s="114">
        <v>0</v>
      </c>
      <c r="T304" s="114">
        <v>0</v>
      </c>
      <c r="U304" s="114">
        <v>0</v>
      </c>
      <c r="V304" s="114">
        <v>0</v>
      </c>
      <c r="W304" s="114">
        <v>0</v>
      </c>
    </row>
    <row r="305" spans="1:23">
      <c r="A305" s="114" t="str">
        <v>2369.TW</v>
      </c>
      <c r="B305" s="114">
        <v>-0.32</v>
      </c>
      <c r="C305" s="114">
        <v>0.98699999999999999</v>
      </c>
      <c r="D305" s="114">
        <v>14.375</v>
      </c>
      <c r="E305" s="114">
        <v>-2.1780000000000001E-2</v>
      </c>
      <c r="F305" s="114">
        <v>-1.5650000000000001E-2</v>
      </c>
      <c r="G305" s="114">
        <v>4.1799999999999997E-2</v>
      </c>
      <c r="H305" s="114">
        <v>-5.049E-2</v>
      </c>
      <c r="I305" s="114">
        <v>0</v>
      </c>
      <c r="J305" s="114">
        <v>1.6852757</v>
      </c>
      <c r="K305" s="114">
        <v>15.42</v>
      </c>
      <c r="L305" s="114">
        <v>0</v>
      </c>
      <c r="M305" s="114">
        <v>0</v>
      </c>
      <c r="N305" s="114">
        <v>0</v>
      </c>
      <c r="O305" s="114">
        <v>0</v>
      </c>
      <c r="P305" s="114">
        <v>0</v>
      </c>
      <c r="Q305" s="114">
        <v>0</v>
      </c>
      <c r="R305" s="114">
        <v>0</v>
      </c>
      <c r="S305" s="114">
        <v>0</v>
      </c>
      <c r="T305" s="114">
        <v>0</v>
      </c>
      <c r="U305" s="114">
        <v>0</v>
      </c>
      <c r="V305" s="114">
        <v>0</v>
      </c>
      <c r="W305" s="114">
        <v>0</v>
      </c>
    </row>
    <row r="306" spans="1:23" hidden="1">
      <c r="A306" s="114" t="str">
        <v>2371.TW</v>
      </c>
      <c r="B306" s="114">
        <v>1.21</v>
      </c>
      <c r="C306" s="114">
        <v>0</v>
      </c>
      <c r="D306" s="114">
        <v>26.509436000000001</v>
      </c>
      <c r="E306" s="114">
        <v>4.7230000000000001E-2</v>
      </c>
      <c r="F306" s="114">
        <v>5.3E-3</v>
      </c>
      <c r="G306" s="114">
        <v>0.16240999</v>
      </c>
      <c r="H306" s="114">
        <v>3.9280000000000002E-2</v>
      </c>
      <c r="I306" s="114">
        <v>46.446280000000002</v>
      </c>
      <c r="J306" s="114">
        <v>2.4002732999999998</v>
      </c>
      <c r="K306" s="114">
        <v>21.527999999999999</v>
      </c>
      <c r="L306" s="114">
        <v>0</v>
      </c>
      <c r="M306" s="114">
        <v>0</v>
      </c>
      <c r="N306" s="114">
        <v>0</v>
      </c>
      <c r="O306" s="114">
        <v>0</v>
      </c>
      <c r="P306" s="114">
        <v>0</v>
      </c>
      <c r="Q306" s="114">
        <v>0</v>
      </c>
      <c r="R306" s="114">
        <v>0</v>
      </c>
      <c r="S306" s="114">
        <v>0</v>
      </c>
      <c r="T306" s="114">
        <v>0</v>
      </c>
      <c r="U306" s="114">
        <v>0</v>
      </c>
      <c r="V306" s="114">
        <v>0</v>
      </c>
      <c r="W306" s="114">
        <v>0</v>
      </c>
    </row>
    <row r="307" spans="1:23" hidden="1">
      <c r="A307" s="114" t="str">
        <v>2373.TW</v>
      </c>
      <c r="B307" s="114">
        <v>4.8099999999999996</v>
      </c>
      <c r="C307" s="114">
        <v>9.2999999999999999E-2</v>
      </c>
      <c r="D307" s="114">
        <v>10.334262000000001</v>
      </c>
      <c r="E307" s="114">
        <v>0.13350001</v>
      </c>
      <c r="F307" s="114">
        <v>3.5619999999999999E-2</v>
      </c>
      <c r="G307" s="114">
        <v>0.46128000000000002</v>
      </c>
      <c r="H307" s="114">
        <v>0.11161</v>
      </c>
      <c r="I307" s="114">
        <v>15.426195</v>
      </c>
      <c r="J307" s="114">
        <v>2.2475312000000001</v>
      </c>
      <c r="K307" s="114">
        <v>51.302</v>
      </c>
      <c r="L307" s="114">
        <v>0</v>
      </c>
      <c r="M307" s="114">
        <v>0</v>
      </c>
      <c r="N307" s="114">
        <v>0</v>
      </c>
      <c r="O307" s="114">
        <v>0</v>
      </c>
      <c r="P307" s="114">
        <v>0</v>
      </c>
      <c r="Q307" s="114">
        <v>0</v>
      </c>
      <c r="R307" s="114">
        <v>0</v>
      </c>
      <c r="S307" s="114">
        <v>0</v>
      </c>
      <c r="T307" s="114">
        <v>0</v>
      </c>
      <c r="U307" s="114">
        <v>0</v>
      </c>
      <c r="V307" s="114">
        <v>0</v>
      </c>
      <c r="W307" s="114">
        <v>0</v>
      </c>
    </row>
    <row r="308" spans="1:23">
      <c r="A308" s="114" t="str">
        <v>2374.TW</v>
      </c>
      <c r="B308" s="114">
        <v>1.72</v>
      </c>
      <c r="C308" s="114">
        <v>0.66200000000000003</v>
      </c>
      <c r="D308" s="114">
        <v>-104.38596</v>
      </c>
      <c r="E308" s="114">
        <v>3.635E-2</v>
      </c>
      <c r="F308" s="114">
        <v>8.5599999999999999E-3</v>
      </c>
      <c r="G308" s="114">
        <v>0.26514998000000001</v>
      </c>
      <c r="H308" s="114">
        <v>6.6149995000000003E-2</v>
      </c>
      <c r="I308" s="114">
        <v>34.593020000000003</v>
      </c>
      <c r="J308" s="114">
        <v>2.6534070000000001</v>
      </c>
      <c r="K308" s="114">
        <v>17.305</v>
      </c>
      <c r="L308" s="114">
        <v>0</v>
      </c>
      <c r="M308" s="114">
        <v>0</v>
      </c>
      <c r="N308" s="114">
        <v>0</v>
      </c>
      <c r="O308" s="114">
        <v>0</v>
      </c>
      <c r="P308" s="114">
        <v>0</v>
      </c>
      <c r="Q308" s="114">
        <v>0</v>
      </c>
      <c r="R308" s="114">
        <v>0</v>
      </c>
      <c r="S308" s="114">
        <v>0</v>
      </c>
      <c r="T308" s="114">
        <v>0</v>
      </c>
      <c r="U308" s="114">
        <v>0</v>
      </c>
      <c r="V308" s="114">
        <v>0</v>
      </c>
      <c r="W308" s="114">
        <v>0</v>
      </c>
    </row>
    <row r="309" spans="1:23" hidden="1">
      <c r="A309" s="114" t="str">
        <v>2375.TW</v>
      </c>
      <c r="B309" s="114">
        <v>3.07</v>
      </c>
      <c r="C309" s="114">
        <v>1.54</v>
      </c>
      <c r="D309" s="114">
        <v>12.767526999999999</v>
      </c>
      <c r="E309" s="114">
        <v>2.9819999999999999E-2</v>
      </c>
      <c r="F309" s="114">
        <v>7.3699999999999998E-3</v>
      </c>
      <c r="G309" s="114">
        <v>0.15178000999999999</v>
      </c>
      <c r="H309" s="114">
        <v>2.341E-2</v>
      </c>
      <c r="I309" s="114">
        <v>22.540716</v>
      </c>
      <c r="J309" s="114">
        <v>0.8376709</v>
      </c>
      <c r="K309" s="114">
        <v>44.268000000000001</v>
      </c>
      <c r="L309" s="114">
        <v>0</v>
      </c>
      <c r="M309" s="114">
        <v>0</v>
      </c>
      <c r="N309" s="114">
        <v>0</v>
      </c>
      <c r="O309" s="114">
        <v>0</v>
      </c>
      <c r="P309" s="114">
        <v>0</v>
      </c>
      <c r="Q309" s="114">
        <v>0</v>
      </c>
      <c r="R309" s="114">
        <v>0</v>
      </c>
      <c r="S309" s="114">
        <v>0</v>
      </c>
      <c r="T309" s="114">
        <v>0</v>
      </c>
      <c r="U309" s="114">
        <v>0</v>
      </c>
      <c r="V309" s="114">
        <v>0</v>
      </c>
      <c r="W309" s="114">
        <v>0</v>
      </c>
    </row>
    <row r="310" spans="1:23" hidden="1">
      <c r="A310" s="114" t="str">
        <v>2376.TW</v>
      </c>
      <c r="B310" s="114">
        <v>8.94</v>
      </c>
      <c r="C310" s="114">
        <v>0.82499999999999996</v>
      </c>
      <c r="D310" s="114">
        <v>16.897081</v>
      </c>
      <c r="E310" s="114">
        <v>0.15074000000000001</v>
      </c>
      <c r="F310" s="114">
        <v>4.7300000000000002E-2</v>
      </c>
      <c r="G310" s="114">
        <v>0.11752</v>
      </c>
      <c r="H310" s="114">
        <v>5.5789999999999999E-2</v>
      </c>
      <c r="I310" s="114">
        <v>36.912754</v>
      </c>
      <c r="J310" s="114">
        <v>5.2866819999999999</v>
      </c>
      <c r="K310" s="114">
        <v>257.84300000000002</v>
      </c>
      <c r="L310" s="114">
        <v>0</v>
      </c>
      <c r="M310" s="114">
        <v>0</v>
      </c>
      <c r="N310" s="114">
        <v>0</v>
      </c>
      <c r="O310" s="114">
        <v>0</v>
      </c>
      <c r="P310" s="114">
        <v>0</v>
      </c>
      <c r="Q310" s="114">
        <v>0</v>
      </c>
      <c r="R310" s="114">
        <v>0</v>
      </c>
      <c r="S310" s="114">
        <v>0</v>
      </c>
      <c r="T310" s="114">
        <v>0</v>
      </c>
      <c r="U310" s="114">
        <v>0</v>
      </c>
      <c r="V310" s="114">
        <v>0</v>
      </c>
      <c r="W310" s="114">
        <v>0</v>
      </c>
    </row>
    <row r="311" spans="1:23" hidden="1">
      <c r="A311" s="114" t="str">
        <v>2377.TW</v>
      </c>
      <c r="B311" s="114">
        <v>8.92</v>
      </c>
      <c r="C311" s="114">
        <v>0.72399999999999998</v>
      </c>
      <c r="D311" s="114">
        <v>13.477088999999999</v>
      </c>
      <c r="E311" s="114">
        <v>0.16137000000000001</v>
      </c>
      <c r="F311" s="114">
        <v>5.4719999999999998E-2</v>
      </c>
      <c r="G311" s="114">
        <v>0.12196</v>
      </c>
      <c r="H311" s="114">
        <v>4.6800000000000001E-2</v>
      </c>
      <c r="I311" s="114">
        <v>22.421524000000002</v>
      </c>
      <c r="J311" s="114">
        <v>3.4929008000000001</v>
      </c>
      <c r="K311" s="114">
        <v>221.32900000000001</v>
      </c>
      <c r="L311" s="114">
        <v>0</v>
      </c>
      <c r="M311" s="114">
        <v>0</v>
      </c>
      <c r="N311" s="114">
        <v>0</v>
      </c>
      <c r="O311" s="114">
        <v>0</v>
      </c>
      <c r="P311" s="114">
        <v>0</v>
      </c>
      <c r="Q311" s="114">
        <v>0</v>
      </c>
      <c r="R311" s="114">
        <v>0</v>
      </c>
      <c r="S311" s="114">
        <v>0</v>
      </c>
      <c r="T311" s="114">
        <v>0</v>
      </c>
      <c r="U311" s="114">
        <v>0</v>
      </c>
      <c r="V311" s="114">
        <v>0</v>
      </c>
      <c r="W311" s="114">
        <v>0</v>
      </c>
    </row>
    <row r="312" spans="1:23">
      <c r="A312" s="114" t="str">
        <v>2379.TW</v>
      </c>
      <c r="B312" s="114">
        <v>20.22</v>
      </c>
      <c r="C312" s="114">
        <v>1.0489999999999999</v>
      </c>
      <c r="D312" s="114">
        <v>16.241367</v>
      </c>
      <c r="E312" s="114">
        <v>0.21922000999999999</v>
      </c>
      <c r="F312" s="114">
        <v>4.8070002000000001E-2</v>
      </c>
      <c r="G312" s="114">
        <v>0.44779997999999999</v>
      </c>
      <c r="H312" s="114">
        <v>0.10706</v>
      </c>
      <c r="I312" s="114">
        <v>26.755687999999999</v>
      </c>
      <c r="J312" s="114">
        <v>5.8313750000000004</v>
      </c>
      <c r="K312" s="114">
        <v>197.279</v>
      </c>
      <c r="L312" s="114">
        <v>0</v>
      </c>
      <c r="M312" s="114">
        <v>0</v>
      </c>
      <c r="N312" s="114">
        <v>0</v>
      </c>
      <c r="O312" s="114">
        <v>0</v>
      </c>
      <c r="P312" s="114">
        <v>0</v>
      </c>
      <c r="Q312" s="114">
        <v>0</v>
      </c>
      <c r="R312" s="114">
        <v>0</v>
      </c>
      <c r="S312" s="114">
        <v>0</v>
      </c>
      <c r="T312" s="114">
        <v>0</v>
      </c>
      <c r="U312" s="114">
        <v>0</v>
      </c>
      <c r="V312" s="114">
        <v>0</v>
      </c>
      <c r="W312" s="114">
        <v>0</v>
      </c>
    </row>
    <row r="313" spans="1:23" hidden="1">
      <c r="A313" s="114" t="str">
        <v>2380.TW</v>
      </c>
      <c r="B313" s="114">
        <v>-1.4</v>
      </c>
      <c r="C313" s="114">
        <v>1.1839999999999999</v>
      </c>
      <c r="D313" s="114">
        <v>0</v>
      </c>
      <c r="E313" s="114">
        <v>-0.41293999999999997</v>
      </c>
      <c r="F313" s="114">
        <v>-9.7320005000000001E-2</v>
      </c>
      <c r="G313" s="114">
        <v>0.19791001</v>
      </c>
      <c r="H313" s="114">
        <v>-2.3449999999999999E-2</v>
      </c>
      <c r="I313" s="114">
        <v>0</v>
      </c>
      <c r="J313" s="114">
        <v>1.8370127999999999</v>
      </c>
      <c r="K313" s="114">
        <v>9.1449999999999996</v>
      </c>
      <c r="L313" s="114">
        <v>0</v>
      </c>
      <c r="M313" s="114">
        <v>0</v>
      </c>
      <c r="N313" s="114">
        <v>0</v>
      </c>
      <c r="O313" s="114">
        <v>0</v>
      </c>
      <c r="P313" s="114">
        <v>0</v>
      </c>
      <c r="Q313" s="114">
        <v>0</v>
      </c>
      <c r="R313" s="114">
        <v>0</v>
      </c>
      <c r="S313" s="114">
        <v>0</v>
      </c>
      <c r="T313" s="114">
        <v>0</v>
      </c>
      <c r="U313" s="114">
        <v>0</v>
      </c>
      <c r="V313" s="114">
        <v>0</v>
      </c>
      <c r="W313" s="114">
        <v>0</v>
      </c>
    </row>
    <row r="314" spans="1:23">
      <c r="A314" s="114" t="str">
        <v>2382.TW</v>
      </c>
      <c r="B314" s="114">
        <v>11.68</v>
      </c>
      <c r="C314" s="114">
        <v>0.64800000000000002</v>
      </c>
      <c r="D314" s="114">
        <v>17.534825999999999</v>
      </c>
      <c r="E314" s="114">
        <v>0.27445000000000003</v>
      </c>
      <c r="F314" s="114">
        <v>4.1100003000000003E-2</v>
      </c>
      <c r="G314" s="114">
        <v>8.2779995999999995E-2</v>
      </c>
      <c r="H314" s="114">
        <v>4.5179999999999998E-2</v>
      </c>
      <c r="I314" s="114">
        <v>24.785957</v>
      </c>
      <c r="J314" s="114">
        <v>6.6104946</v>
      </c>
      <c r="K314" s="114">
        <v>279.76799999999997</v>
      </c>
      <c r="L314" s="114">
        <v>0</v>
      </c>
      <c r="M314" s="114">
        <v>0</v>
      </c>
      <c r="N314" s="114">
        <v>0</v>
      </c>
      <c r="O314" s="114">
        <v>0</v>
      </c>
      <c r="P314" s="114">
        <v>0</v>
      </c>
      <c r="Q314" s="114">
        <v>0</v>
      </c>
      <c r="R314" s="114">
        <v>0</v>
      </c>
      <c r="S314" s="114">
        <v>0</v>
      </c>
      <c r="T314" s="114">
        <v>0</v>
      </c>
      <c r="U314" s="114">
        <v>0</v>
      </c>
      <c r="V314" s="114">
        <v>0</v>
      </c>
      <c r="W314" s="114">
        <v>0</v>
      </c>
    </row>
    <row r="315" spans="1:23">
      <c r="A315" s="114" t="str">
        <v>2383.TW</v>
      </c>
      <c r="B315" s="114">
        <v>13.9</v>
      </c>
      <c r="C315" s="114">
        <v>1.0629999999999999</v>
      </c>
      <c r="D315" s="114">
        <v>14.111556</v>
      </c>
      <c r="E315" s="114">
        <v>0.30528998000000002</v>
      </c>
      <c r="F315" s="114">
        <v>0.10795999000000001</v>
      </c>
      <c r="G315" s="114">
        <v>0.28819</v>
      </c>
      <c r="H315" s="114">
        <v>0.19653000000000001</v>
      </c>
      <c r="I315" s="114">
        <v>30.395685</v>
      </c>
      <c r="J315" s="114">
        <v>5.6007004</v>
      </c>
      <c r="K315" s="114">
        <v>138.428</v>
      </c>
      <c r="L315" s="114">
        <v>0</v>
      </c>
      <c r="M315" s="114">
        <v>0</v>
      </c>
      <c r="N315" s="114">
        <v>0</v>
      </c>
      <c r="O315" s="114">
        <v>0</v>
      </c>
      <c r="P315" s="114">
        <v>0</v>
      </c>
      <c r="Q315" s="114">
        <v>0</v>
      </c>
      <c r="R315" s="114">
        <v>0</v>
      </c>
      <c r="S315" s="114">
        <v>0</v>
      </c>
      <c r="T315" s="114">
        <v>0</v>
      </c>
      <c r="U315" s="114">
        <v>0</v>
      </c>
      <c r="V315" s="114">
        <v>0</v>
      </c>
      <c r="W315" s="114">
        <v>0</v>
      </c>
    </row>
    <row r="316" spans="1:23" hidden="1">
      <c r="A316" s="114" t="str">
        <v>2385.TW</v>
      </c>
      <c r="B316" s="114">
        <v>10.6</v>
      </c>
      <c r="C316" s="114">
        <v>0.39700000000000002</v>
      </c>
      <c r="D316" s="114">
        <v>13.307031</v>
      </c>
      <c r="E316" s="114">
        <v>0.22711000000000001</v>
      </c>
      <c r="F316" s="114">
        <v>6.9599999999999995E-2</v>
      </c>
      <c r="G316" s="114">
        <v>0.20106001000000001</v>
      </c>
      <c r="H316" s="114">
        <v>9.9750005000000003E-2</v>
      </c>
      <c r="I316" s="114">
        <v>17.5</v>
      </c>
      <c r="J316" s="114">
        <v>3.124263</v>
      </c>
      <c r="K316" s="114">
        <v>135.97300000000001</v>
      </c>
      <c r="L316" s="114">
        <v>0</v>
      </c>
      <c r="M316" s="114">
        <v>0</v>
      </c>
      <c r="N316" s="114">
        <v>0</v>
      </c>
      <c r="O316" s="114">
        <v>0</v>
      </c>
      <c r="P316" s="114">
        <v>0</v>
      </c>
      <c r="Q316" s="114">
        <v>0</v>
      </c>
      <c r="R316" s="114">
        <v>0</v>
      </c>
      <c r="S316" s="114">
        <v>0</v>
      </c>
      <c r="T316" s="114">
        <v>0</v>
      </c>
      <c r="U316" s="114">
        <v>0</v>
      </c>
      <c r="V316" s="114">
        <v>0</v>
      </c>
      <c r="W316" s="114">
        <v>0</v>
      </c>
    </row>
    <row r="317" spans="1:23" hidden="1">
      <c r="A317" s="114" t="str">
        <v>2387.TW</v>
      </c>
      <c r="B317" s="114">
        <v>7.5</v>
      </c>
      <c r="C317" s="114">
        <v>0.85499999999999998</v>
      </c>
      <c r="D317" s="114">
        <v>6.9153675999999997</v>
      </c>
      <c r="E317" s="114">
        <v>0.119160004</v>
      </c>
      <c r="F317" s="114">
        <v>4.9959999999999997E-2</v>
      </c>
      <c r="G317" s="114">
        <v>0.15704000000000001</v>
      </c>
      <c r="H317" s="114">
        <v>8.3159999999999998E-2</v>
      </c>
      <c r="I317" s="114">
        <v>8.2799999999999994</v>
      </c>
      <c r="J317" s="114">
        <v>1.2768318999999999</v>
      </c>
      <c r="K317" s="114">
        <v>111.99299999999999</v>
      </c>
      <c r="L317" s="114">
        <v>0</v>
      </c>
      <c r="M317" s="114">
        <v>0</v>
      </c>
      <c r="N317" s="114">
        <v>0</v>
      </c>
      <c r="O317" s="114">
        <v>0</v>
      </c>
      <c r="P317" s="114">
        <v>0</v>
      </c>
      <c r="Q317" s="114">
        <v>0</v>
      </c>
      <c r="R317" s="114">
        <v>0</v>
      </c>
      <c r="S317" s="114">
        <v>0</v>
      </c>
      <c r="T317" s="114">
        <v>0</v>
      </c>
      <c r="U317" s="114">
        <v>0</v>
      </c>
      <c r="V317" s="114">
        <v>0</v>
      </c>
      <c r="W317" s="114">
        <v>0</v>
      </c>
    </row>
    <row r="318" spans="1:23">
      <c r="A318" s="114" t="str">
        <v>2388.TW</v>
      </c>
      <c r="B318" s="114">
        <v>1.1299999999999999</v>
      </c>
      <c r="C318" s="114">
        <v>1.843</v>
      </c>
      <c r="D318" s="114">
        <v>0</v>
      </c>
      <c r="E318" s="114">
        <v>3.3660000000000002E-2</v>
      </c>
      <c r="F318" s="114">
        <v>-6.7000003999999997E-4</v>
      </c>
      <c r="G318" s="114">
        <v>0.25280999999999998</v>
      </c>
      <c r="H318" s="114">
        <v>3.2849999999999997E-2</v>
      </c>
      <c r="I318" s="114">
        <v>105.30974000000001</v>
      </c>
      <c r="J318" s="114">
        <v>4.473516</v>
      </c>
      <c r="K318" s="114">
        <v>25.356000000000002</v>
      </c>
      <c r="L318" s="114">
        <v>0</v>
      </c>
      <c r="M318" s="114">
        <v>0</v>
      </c>
      <c r="N318" s="114">
        <v>0</v>
      </c>
      <c r="O318" s="114">
        <v>0</v>
      </c>
      <c r="P318" s="114">
        <v>0</v>
      </c>
      <c r="Q318" s="114">
        <v>0</v>
      </c>
      <c r="R318" s="114">
        <v>0</v>
      </c>
      <c r="S318" s="114">
        <v>0</v>
      </c>
      <c r="T318" s="114">
        <v>0</v>
      </c>
      <c r="U318" s="114">
        <v>0</v>
      </c>
      <c r="V318" s="114">
        <v>0</v>
      </c>
      <c r="W318" s="114">
        <v>0</v>
      </c>
    </row>
    <row r="319" spans="1:23" hidden="1">
      <c r="A319" s="114" t="str">
        <v>2390.TW</v>
      </c>
      <c r="B319" s="114">
        <v>-0.65</v>
      </c>
      <c r="C319" s="114">
        <v>0</v>
      </c>
      <c r="D319" s="114">
        <v>0</v>
      </c>
      <c r="E319" s="114">
        <v>-5.0549999999999998E-2</v>
      </c>
      <c r="F319" s="114">
        <v>-5.0000000000000001E-3</v>
      </c>
      <c r="G319" s="114">
        <v>0.24517</v>
      </c>
      <c r="H319" s="114">
        <v>-5.2529998000000001E-2</v>
      </c>
      <c r="I319" s="114">
        <v>0</v>
      </c>
      <c r="J319" s="114">
        <v>1.0744587999999999</v>
      </c>
      <c r="K319" s="114">
        <v>3.371</v>
      </c>
      <c r="L319" s="114">
        <v>0</v>
      </c>
      <c r="M319" s="114">
        <v>0</v>
      </c>
      <c r="N319" s="114">
        <v>0</v>
      </c>
      <c r="O319" s="114">
        <v>0</v>
      </c>
      <c r="P319" s="114">
        <v>0</v>
      </c>
      <c r="Q319" s="114">
        <v>0</v>
      </c>
      <c r="R319" s="114">
        <v>0</v>
      </c>
      <c r="S319" s="114">
        <v>0</v>
      </c>
      <c r="T319" s="114">
        <v>0</v>
      </c>
      <c r="U319" s="114">
        <v>0</v>
      </c>
      <c r="V319" s="114">
        <v>0</v>
      </c>
      <c r="W319" s="114">
        <v>0</v>
      </c>
    </row>
    <row r="320" spans="1:23" hidden="1">
      <c r="A320" s="114" t="str">
        <v>2392.TW</v>
      </c>
      <c r="B320" s="114">
        <v>5.2</v>
      </c>
      <c r="C320" s="114">
        <v>0.98</v>
      </c>
      <c r="D320" s="114">
        <v>16.127659999999999</v>
      </c>
      <c r="E320" s="114">
        <v>5.7520000000000002E-2</v>
      </c>
      <c r="F320" s="114">
        <v>1.7760001000000001E-2</v>
      </c>
      <c r="G320" s="114">
        <v>0.12913999000000001</v>
      </c>
      <c r="H320" s="114">
        <v>4.3070003000000003E-2</v>
      </c>
      <c r="I320" s="114">
        <v>14.576924</v>
      </c>
      <c r="J320" s="114">
        <v>1.4502459999999999</v>
      </c>
      <c r="K320" s="114">
        <v>192.03100000000001</v>
      </c>
      <c r="L320" s="114">
        <v>0</v>
      </c>
      <c r="M320" s="114">
        <v>0</v>
      </c>
      <c r="N320" s="114">
        <v>0</v>
      </c>
      <c r="O320" s="114">
        <v>0</v>
      </c>
      <c r="P320" s="114">
        <v>0</v>
      </c>
      <c r="Q320" s="114">
        <v>0</v>
      </c>
      <c r="R320" s="114">
        <v>0</v>
      </c>
      <c r="S320" s="114">
        <v>0</v>
      </c>
      <c r="T320" s="114">
        <v>0</v>
      </c>
      <c r="U320" s="114">
        <v>0</v>
      </c>
      <c r="V320" s="114">
        <v>0</v>
      </c>
      <c r="W320" s="114">
        <v>0</v>
      </c>
    </row>
    <row r="321" spans="1:23" hidden="1">
      <c r="A321" s="114" t="str">
        <v>2393.TW</v>
      </c>
      <c r="B321" s="114">
        <v>3.91</v>
      </c>
      <c r="C321" s="114">
        <v>0.85499999999999998</v>
      </c>
      <c r="D321" s="114">
        <v>14.723927</v>
      </c>
      <c r="E321" s="114">
        <v>8.0170006000000002E-2</v>
      </c>
      <c r="F321" s="114">
        <v>4.2919997000000001E-2</v>
      </c>
      <c r="G321" s="114">
        <v>0.29078999999999999</v>
      </c>
      <c r="H321" s="114">
        <v>9.3770000000000006E-2</v>
      </c>
      <c r="I321" s="114">
        <v>18.414321999999999</v>
      </c>
      <c r="J321" s="114">
        <v>1.7208824</v>
      </c>
      <c r="K321" s="114">
        <v>40.247</v>
      </c>
      <c r="L321" s="114">
        <v>0</v>
      </c>
      <c r="M321" s="114">
        <v>0</v>
      </c>
      <c r="N321" s="114">
        <v>0</v>
      </c>
      <c r="O321" s="114">
        <v>0</v>
      </c>
      <c r="P321" s="114">
        <v>0</v>
      </c>
      <c r="Q321" s="114">
        <v>0</v>
      </c>
      <c r="R321" s="114">
        <v>0</v>
      </c>
      <c r="S321" s="114">
        <v>0</v>
      </c>
      <c r="T321" s="114">
        <v>0</v>
      </c>
      <c r="U321" s="114">
        <v>0</v>
      </c>
      <c r="V321" s="114">
        <v>0</v>
      </c>
      <c r="W321" s="114">
        <v>0</v>
      </c>
    </row>
    <row r="322" spans="1:23">
      <c r="A322" s="114" t="str">
        <v>2395.TW</v>
      </c>
      <c r="B322" s="114">
        <v>11.42</v>
      </c>
      <c r="C322" s="114">
        <v>0.73299999999999998</v>
      </c>
      <c r="D322" s="114">
        <v>25.579761999999999</v>
      </c>
      <c r="E322" s="114">
        <v>0.23624999999999999</v>
      </c>
      <c r="F322" s="114">
        <v>9.3729999999999994E-2</v>
      </c>
      <c r="G322" s="114">
        <v>0.40619</v>
      </c>
      <c r="H322" s="114">
        <v>0.13814999</v>
      </c>
      <c r="I322" s="114">
        <v>31.873905000000001</v>
      </c>
      <c r="J322" s="114">
        <v>7.3038100000000004</v>
      </c>
      <c r="K322" s="114">
        <v>71.194000000000003</v>
      </c>
      <c r="L322" s="114">
        <v>0</v>
      </c>
      <c r="M322" s="114">
        <v>0</v>
      </c>
      <c r="N322" s="114">
        <v>0</v>
      </c>
      <c r="O322" s="114">
        <v>0</v>
      </c>
      <c r="P322" s="114">
        <v>0</v>
      </c>
      <c r="Q322" s="114">
        <v>0</v>
      </c>
      <c r="R322" s="114">
        <v>0</v>
      </c>
      <c r="S322" s="114">
        <v>0</v>
      </c>
      <c r="T322" s="114">
        <v>0</v>
      </c>
      <c r="U322" s="114">
        <v>0</v>
      </c>
      <c r="V322" s="114">
        <v>0</v>
      </c>
      <c r="W322" s="114">
        <v>0</v>
      </c>
    </row>
    <row r="323" spans="1:23" hidden="1">
      <c r="A323" s="114" t="str">
        <v>2397.TW</v>
      </c>
      <c r="B323" s="114">
        <v>2.5299999999999998</v>
      </c>
      <c r="C323" s="114">
        <v>0.38</v>
      </c>
      <c r="D323" s="114">
        <v>15.247934000000001</v>
      </c>
      <c r="E323" s="114">
        <v>6.7900000000000002E-2</v>
      </c>
      <c r="F323" s="114">
        <v>3.0569999E-2</v>
      </c>
      <c r="G323" s="114">
        <v>0.26512999999999998</v>
      </c>
      <c r="H323" s="114">
        <v>5.9320003000000003E-2</v>
      </c>
      <c r="I323" s="114">
        <v>29.169962000000002</v>
      </c>
      <c r="J323" s="114">
        <v>2.6720738000000002</v>
      </c>
      <c r="K323" s="114">
        <v>80.218999999999994</v>
      </c>
      <c r="L323" s="114">
        <v>0</v>
      </c>
      <c r="M323" s="114">
        <v>0</v>
      </c>
      <c r="N323" s="114">
        <v>0</v>
      </c>
      <c r="O323" s="114">
        <v>0</v>
      </c>
      <c r="P323" s="114">
        <v>0</v>
      </c>
      <c r="Q323" s="114">
        <v>0</v>
      </c>
      <c r="R323" s="114">
        <v>0</v>
      </c>
      <c r="S323" s="114">
        <v>0</v>
      </c>
      <c r="T323" s="114">
        <v>0</v>
      </c>
      <c r="U323" s="114">
        <v>0</v>
      </c>
      <c r="V323" s="114">
        <v>0</v>
      </c>
      <c r="W323" s="114">
        <v>0</v>
      </c>
    </row>
    <row r="324" spans="1:23" hidden="1">
      <c r="A324" s="114" t="str">
        <v>2399.TW</v>
      </c>
      <c r="B324" s="114">
        <v>-0.6</v>
      </c>
      <c r="C324" s="114">
        <v>0.876</v>
      </c>
      <c r="D324" s="114">
        <v>71.666663999999997</v>
      </c>
      <c r="E324" s="114">
        <v>-5.1609996999999998E-2</v>
      </c>
      <c r="F324" s="114">
        <v>-2.8979999999999999E-2</v>
      </c>
      <c r="G324" s="114">
        <v>5.7729996999999998E-2</v>
      </c>
      <c r="H324" s="114">
        <v>-0.11978999999999999</v>
      </c>
      <c r="I324" s="114">
        <v>0</v>
      </c>
      <c r="J324" s="114">
        <v>1.7846766999999999</v>
      </c>
      <c r="K324" s="114">
        <v>13.164</v>
      </c>
      <c r="L324" s="114">
        <v>0</v>
      </c>
      <c r="M324" s="114">
        <v>0</v>
      </c>
      <c r="N324" s="114">
        <v>0</v>
      </c>
      <c r="O324" s="114">
        <v>0</v>
      </c>
      <c r="P324" s="114">
        <v>0</v>
      </c>
      <c r="Q324" s="114">
        <v>0</v>
      </c>
      <c r="R324" s="114">
        <v>0</v>
      </c>
      <c r="S324" s="114">
        <v>0</v>
      </c>
      <c r="T324" s="114">
        <v>0</v>
      </c>
      <c r="U324" s="114">
        <v>0</v>
      </c>
      <c r="V324" s="114">
        <v>0</v>
      </c>
      <c r="W324" s="114">
        <v>0</v>
      </c>
    </row>
    <row r="325" spans="1:23">
      <c r="A325" s="114" t="str">
        <v>2401.TW</v>
      </c>
      <c r="B325" s="114">
        <v>-0.28999999999999998</v>
      </c>
      <c r="C325" s="114">
        <v>0.83099999999999996</v>
      </c>
      <c r="D325" s="114">
        <v>18.134329000000001</v>
      </c>
      <c r="E325" s="114">
        <v>-1.9640000000000001E-2</v>
      </c>
      <c r="F325" s="114">
        <v>-1.0670001E-2</v>
      </c>
      <c r="G325" s="114">
        <v>0.45601999999999998</v>
      </c>
      <c r="H325" s="114">
        <v>-7.6230004000000004E-2</v>
      </c>
      <c r="I325" s="114">
        <v>0</v>
      </c>
      <c r="J325" s="114">
        <v>2.5277392999999999</v>
      </c>
      <c r="K325" s="114">
        <v>9.407</v>
      </c>
      <c r="L325" s="114">
        <v>0</v>
      </c>
      <c r="M325" s="114">
        <v>0</v>
      </c>
      <c r="N325" s="114">
        <v>0</v>
      </c>
      <c r="O325" s="114">
        <v>0</v>
      </c>
      <c r="P325" s="114">
        <v>0</v>
      </c>
      <c r="Q325" s="114">
        <v>0</v>
      </c>
      <c r="R325" s="114">
        <v>0</v>
      </c>
      <c r="S325" s="114">
        <v>0</v>
      </c>
      <c r="T325" s="114">
        <v>0</v>
      </c>
      <c r="U325" s="114">
        <v>0</v>
      </c>
      <c r="V325" s="114">
        <v>0</v>
      </c>
      <c r="W325" s="114">
        <v>0</v>
      </c>
    </row>
    <row r="326" spans="1:23" hidden="1">
      <c r="A326" s="114" t="str">
        <v>2402.TW</v>
      </c>
      <c r="B326" s="114">
        <v>1.73</v>
      </c>
      <c r="C326" s="114">
        <v>0.59499999999999997</v>
      </c>
      <c r="D326" s="114">
        <v>12.283735999999999</v>
      </c>
      <c r="E326" s="114">
        <v>7.5789999999999996E-2</v>
      </c>
      <c r="F326" s="114">
        <v>3.0210000000000001E-2</v>
      </c>
      <c r="G326" s="114">
        <v>0.14879999999999999</v>
      </c>
      <c r="H326" s="114">
        <v>6.6879999999999995E-2</v>
      </c>
      <c r="I326" s="114">
        <v>20.520230999999999</v>
      </c>
      <c r="J326" s="114">
        <v>1.7163854000000001</v>
      </c>
      <c r="K326" s="114">
        <v>28.684999999999999</v>
      </c>
      <c r="L326" s="114">
        <v>0</v>
      </c>
      <c r="M326" s="114">
        <v>0</v>
      </c>
      <c r="N326" s="114">
        <v>0</v>
      </c>
      <c r="O326" s="114">
        <v>0</v>
      </c>
      <c r="P326" s="114">
        <v>0</v>
      </c>
      <c r="Q326" s="114">
        <v>0</v>
      </c>
      <c r="R326" s="114">
        <v>0</v>
      </c>
      <c r="S326" s="114">
        <v>0</v>
      </c>
      <c r="T326" s="114">
        <v>0</v>
      </c>
      <c r="U326" s="114">
        <v>0</v>
      </c>
      <c r="V326" s="114">
        <v>0</v>
      </c>
      <c r="W326" s="114">
        <v>0</v>
      </c>
    </row>
    <row r="327" spans="1:23" hidden="1">
      <c r="A327" s="114" t="str">
        <v>2404.TW</v>
      </c>
      <c r="B327" s="114">
        <v>25.27</v>
      </c>
      <c r="C327" s="114">
        <v>0.71899999999999997</v>
      </c>
      <c r="D327" s="114">
        <v>14.111288999999999</v>
      </c>
      <c r="E327" s="114">
        <v>0.42081000000000002</v>
      </c>
      <c r="F327" s="114">
        <v>9.4790003999999997E-2</v>
      </c>
      <c r="G327" s="114">
        <v>0.10932</v>
      </c>
      <c r="H327" s="114">
        <v>9.0389999999999998E-2</v>
      </c>
      <c r="I327" s="114">
        <v>13.949346999999999</v>
      </c>
      <c r="J327" s="114">
        <v>5.4516773000000001</v>
      </c>
      <c r="K327" s="114">
        <v>367.24099999999999</v>
      </c>
      <c r="L327" s="114">
        <v>0</v>
      </c>
      <c r="M327" s="114">
        <v>0</v>
      </c>
      <c r="N327" s="114">
        <v>0</v>
      </c>
      <c r="O327" s="114">
        <v>0</v>
      </c>
      <c r="P327" s="114">
        <v>0</v>
      </c>
      <c r="Q327" s="114">
        <v>0</v>
      </c>
      <c r="R327" s="114">
        <v>0</v>
      </c>
      <c r="S327" s="114">
        <v>0</v>
      </c>
      <c r="T327" s="114">
        <v>0</v>
      </c>
      <c r="U327" s="114">
        <v>0</v>
      </c>
      <c r="V327" s="114">
        <v>0</v>
      </c>
      <c r="W327" s="114">
        <v>0</v>
      </c>
    </row>
    <row r="328" spans="1:23">
      <c r="A328" s="114" t="str">
        <v>2405.TW</v>
      </c>
      <c r="B328" s="114">
        <v>0.13</v>
      </c>
      <c r="C328" s="114">
        <v>1.256</v>
      </c>
      <c r="D328" s="114">
        <v>0</v>
      </c>
      <c r="E328" s="114">
        <v>3.7799999999999999E-3</v>
      </c>
      <c r="F328" s="114">
        <v>-2.9300001999999999E-3</v>
      </c>
      <c r="G328" s="114">
        <v>0.40749002000000001</v>
      </c>
      <c r="H328" s="114">
        <v>5.1599997E-3</v>
      </c>
      <c r="I328" s="114">
        <v>163.46154999999999</v>
      </c>
      <c r="J328" s="114">
        <v>1.9891417</v>
      </c>
      <c r="K328" s="114">
        <v>4.9790000000000001</v>
      </c>
      <c r="L328" s="114">
        <v>0</v>
      </c>
      <c r="M328" s="114">
        <v>0</v>
      </c>
      <c r="N328" s="114">
        <v>0</v>
      </c>
      <c r="O328" s="114">
        <v>0</v>
      </c>
      <c r="P328" s="114">
        <v>0</v>
      </c>
      <c r="Q328" s="114">
        <v>0</v>
      </c>
      <c r="R328" s="114">
        <v>0</v>
      </c>
      <c r="S328" s="114">
        <v>0</v>
      </c>
      <c r="T328" s="114">
        <v>0</v>
      </c>
      <c r="U328" s="114">
        <v>0</v>
      </c>
      <c r="V328" s="114">
        <v>0</v>
      </c>
      <c r="W328" s="114">
        <v>0</v>
      </c>
    </row>
    <row r="329" spans="1:23" hidden="1">
      <c r="A329" s="114" t="str">
        <v>2406.TW</v>
      </c>
      <c r="B329" s="114">
        <v>-0.8</v>
      </c>
      <c r="C329" s="114">
        <v>0.379</v>
      </c>
      <c r="D329" s="114">
        <v>0</v>
      </c>
      <c r="E329" s="114">
        <v>-0.13020000000000001</v>
      </c>
      <c r="F329" s="114">
        <v>-4.1169999999999998E-2</v>
      </c>
      <c r="G329" s="114">
        <v>-1.6100000000000001E-3</v>
      </c>
      <c r="H329" s="114">
        <v>-0.22541</v>
      </c>
      <c r="I329" s="114">
        <v>0</v>
      </c>
      <c r="J329" s="114">
        <v>2.0257580000000002</v>
      </c>
      <c r="K329" s="114">
        <v>11.228</v>
      </c>
      <c r="L329" s="114">
        <v>0</v>
      </c>
      <c r="M329" s="114">
        <v>0</v>
      </c>
      <c r="N329" s="114">
        <v>0</v>
      </c>
      <c r="O329" s="114">
        <v>0</v>
      </c>
      <c r="P329" s="114">
        <v>0</v>
      </c>
      <c r="Q329" s="114">
        <v>0</v>
      </c>
      <c r="R329" s="114">
        <v>0</v>
      </c>
      <c r="S329" s="114">
        <v>0</v>
      </c>
      <c r="T329" s="114">
        <v>0</v>
      </c>
      <c r="U329" s="114">
        <v>0</v>
      </c>
      <c r="V329" s="114">
        <v>0</v>
      </c>
      <c r="W329" s="114">
        <v>0</v>
      </c>
    </row>
    <row r="330" spans="1:23" hidden="1">
      <c r="A330" s="114" t="str">
        <v>2408.TW</v>
      </c>
      <c r="B330" s="114">
        <v>-2.25</v>
      </c>
      <c r="C330" s="114">
        <v>1.081</v>
      </c>
      <c r="D330" s="114">
        <v>11.707746500000001</v>
      </c>
      <c r="E330" s="114">
        <v>-4.0949997000000002E-2</v>
      </c>
      <c r="F330" s="114">
        <v>-4.6120000000000001E-2</v>
      </c>
      <c r="G330" s="114">
        <v>-0.12755</v>
      </c>
      <c r="H330" s="114">
        <v>-0.30708997999999998</v>
      </c>
      <c r="I330" s="114">
        <v>0</v>
      </c>
      <c r="J330" s="114">
        <v>1.2277073999999999</v>
      </c>
      <c r="K330" s="114">
        <v>10.641999999999999</v>
      </c>
      <c r="L330" s="114">
        <v>0</v>
      </c>
      <c r="M330" s="114">
        <v>0</v>
      </c>
      <c r="N330" s="114">
        <v>0</v>
      </c>
      <c r="O330" s="114">
        <v>0</v>
      </c>
      <c r="P330" s="114">
        <v>0</v>
      </c>
      <c r="Q330" s="114">
        <v>0</v>
      </c>
      <c r="R330" s="114">
        <v>0</v>
      </c>
      <c r="S330" s="114">
        <v>0</v>
      </c>
      <c r="T330" s="114">
        <v>0</v>
      </c>
      <c r="U330" s="114">
        <v>0</v>
      </c>
      <c r="V330" s="114">
        <v>0</v>
      </c>
      <c r="W330" s="114">
        <v>0</v>
      </c>
    </row>
    <row r="331" spans="1:23" hidden="1">
      <c r="A331" s="114" t="str">
        <v>2409.TW</v>
      </c>
      <c r="B331" s="114">
        <v>-1.41</v>
      </c>
      <c r="C331" s="114">
        <v>1.2689999999999999</v>
      </c>
      <c r="D331" s="114">
        <v>24.078946999999999</v>
      </c>
      <c r="E331" s="114">
        <v>-6.4159999999999995E-2</v>
      </c>
      <c r="F331" s="114">
        <v>-2.5700000000000001E-2</v>
      </c>
      <c r="G331" s="114">
        <v>4.4600000000000001E-2</v>
      </c>
      <c r="H331" s="114">
        <v>-8.3059999999999995E-2</v>
      </c>
      <c r="I331" s="114">
        <v>0</v>
      </c>
      <c r="J331" s="114">
        <v>0.93267409999999995</v>
      </c>
      <c r="K331" s="114">
        <v>33.418999999999997</v>
      </c>
      <c r="L331" s="114">
        <v>0</v>
      </c>
      <c r="M331" s="114">
        <v>0</v>
      </c>
      <c r="N331" s="114">
        <v>0</v>
      </c>
      <c r="O331" s="114">
        <v>0</v>
      </c>
      <c r="P331" s="114">
        <v>0</v>
      </c>
      <c r="Q331" s="114">
        <v>0</v>
      </c>
      <c r="R331" s="114">
        <v>0</v>
      </c>
      <c r="S331" s="114">
        <v>0</v>
      </c>
      <c r="T331" s="114">
        <v>0</v>
      </c>
      <c r="U331" s="114">
        <v>0</v>
      </c>
      <c r="V331" s="114">
        <v>0</v>
      </c>
      <c r="W331" s="114">
        <v>0</v>
      </c>
    </row>
    <row r="332" spans="1:23" hidden="1">
      <c r="A332" s="114" t="str">
        <v>2412.TW</v>
      </c>
      <c r="B332" s="114">
        <v>4.7300000000000004</v>
      </c>
      <c r="C332" s="114">
        <v>0.06</v>
      </c>
      <c r="D332" s="114">
        <v>24.803149999999999</v>
      </c>
      <c r="E332" s="114">
        <v>9.3530000000000002E-2</v>
      </c>
      <c r="F332" s="114">
        <v>5.5480000000000002E-2</v>
      </c>
      <c r="G332" s="114">
        <v>0.36324000000000001</v>
      </c>
      <c r="H332" s="114">
        <v>0.21698000000000001</v>
      </c>
      <c r="I332" s="114">
        <v>26.638477000000002</v>
      </c>
      <c r="J332" s="114">
        <v>2.4902663</v>
      </c>
      <c r="K332" s="114">
        <v>28.867999999999999</v>
      </c>
      <c r="L332" s="114">
        <v>0</v>
      </c>
      <c r="M332" s="114">
        <v>0</v>
      </c>
      <c r="N332" s="114">
        <v>0</v>
      </c>
      <c r="O332" s="114">
        <v>0</v>
      </c>
      <c r="P332" s="114">
        <v>0</v>
      </c>
      <c r="Q332" s="114">
        <v>0</v>
      </c>
      <c r="R332" s="114">
        <v>0</v>
      </c>
      <c r="S332" s="114">
        <v>0</v>
      </c>
      <c r="T332" s="114">
        <v>0</v>
      </c>
      <c r="U332" s="114">
        <v>0</v>
      </c>
      <c r="V332" s="114">
        <v>0</v>
      </c>
      <c r="W332" s="114">
        <v>0</v>
      </c>
    </row>
    <row r="333" spans="1:23" hidden="1">
      <c r="A333" s="114" t="str">
        <v>2413.TW</v>
      </c>
      <c r="B333" s="114">
        <v>0.6</v>
      </c>
      <c r="C333" s="114">
        <v>1.228</v>
      </c>
      <c r="D333" s="114">
        <v>0</v>
      </c>
      <c r="E333" s="114">
        <v>5.2299999999999999E-2</v>
      </c>
      <c r="F333" s="114">
        <v>1.0290001E-2</v>
      </c>
      <c r="G333" s="114">
        <v>0.14876</v>
      </c>
      <c r="H333" s="114">
        <v>-2.3179999999999999E-2</v>
      </c>
      <c r="I333" s="114">
        <v>42.416668000000001</v>
      </c>
      <c r="J333" s="114">
        <v>1.5994219000000001</v>
      </c>
      <c r="K333" s="114">
        <v>36.301000000000002</v>
      </c>
      <c r="L333" s="114">
        <v>0</v>
      </c>
      <c r="M333" s="114">
        <v>0</v>
      </c>
      <c r="N333" s="114">
        <v>0</v>
      </c>
      <c r="O333" s="114">
        <v>0</v>
      </c>
      <c r="P333" s="114">
        <v>0</v>
      </c>
      <c r="Q333" s="114">
        <v>0</v>
      </c>
      <c r="R333" s="114">
        <v>0</v>
      </c>
      <c r="S333" s="114">
        <v>0</v>
      </c>
      <c r="T333" s="114">
        <v>0</v>
      </c>
      <c r="U333" s="114">
        <v>0</v>
      </c>
      <c r="V333" s="114">
        <v>0</v>
      </c>
      <c r="W333" s="114">
        <v>0</v>
      </c>
    </row>
    <row r="334" spans="1:23" hidden="1">
      <c r="A334" s="114" t="str">
        <v>2414.TW</v>
      </c>
      <c r="B334" s="114">
        <v>2.3199999999999998</v>
      </c>
      <c r="C334" s="114">
        <v>0.438</v>
      </c>
      <c r="D334" s="114">
        <v>0</v>
      </c>
      <c r="E334" s="114">
        <v>9.8820000000000005E-2</v>
      </c>
      <c r="F334" s="114">
        <v>3.492E-2</v>
      </c>
      <c r="G334" s="114">
        <v>8.3129994999999998E-2</v>
      </c>
      <c r="H334" s="114">
        <v>2.332E-2</v>
      </c>
      <c r="I334" s="114">
        <v>16.120691000000001</v>
      </c>
      <c r="J334" s="114">
        <v>1.9877757</v>
      </c>
      <c r="K334" s="114">
        <v>142.95099999999999</v>
      </c>
      <c r="L334" s="114">
        <v>0</v>
      </c>
      <c r="M334" s="114">
        <v>0</v>
      </c>
      <c r="N334" s="114">
        <v>0</v>
      </c>
      <c r="O334" s="114">
        <v>0</v>
      </c>
      <c r="P334" s="114">
        <v>0</v>
      </c>
      <c r="Q334" s="114">
        <v>0</v>
      </c>
      <c r="R334" s="114">
        <v>0</v>
      </c>
      <c r="S334" s="114">
        <v>0</v>
      </c>
      <c r="T334" s="114">
        <v>0</v>
      </c>
      <c r="U334" s="114">
        <v>0</v>
      </c>
      <c r="V334" s="114">
        <v>0</v>
      </c>
      <c r="W334" s="114">
        <v>0</v>
      </c>
    </row>
    <row r="335" spans="1:23" hidden="1">
      <c r="A335" s="114" t="str">
        <v>2415.TW</v>
      </c>
      <c r="B335" s="114">
        <v>0.21</v>
      </c>
      <c r="C335" s="114">
        <v>0</v>
      </c>
      <c r="D335" s="114">
        <v>0</v>
      </c>
      <c r="E335" s="114">
        <v>1.5360001E-2</v>
      </c>
      <c r="F335" s="114">
        <v>2.8309999999999998E-2</v>
      </c>
      <c r="G335" s="114">
        <v>0.31111</v>
      </c>
      <c r="H335" s="114">
        <v>0.11685</v>
      </c>
      <c r="I335" s="114">
        <v>131.42857000000001</v>
      </c>
      <c r="J335" s="114">
        <v>1.5179849000000001</v>
      </c>
      <c r="K335" s="114">
        <v>26.504999999999999</v>
      </c>
      <c r="L335" s="114">
        <v>0</v>
      </c>
      <c r="M335" s="114">
        <v>0</v>
      </c>
      <c r="N335" s="114">
        <v>0</v>
      </c>
      <c r="O335" s="114">
        <v>0</v>
      </c>
      <c r="P335" s="114">
        <v>0</v>
      </c>
      <c r="Q335" s="114">
        <v>0</v>
      </c>
      <c r="R335" s="114">
        <v>0</v>
      </c>
      <c r="S335" s="114">
        <v>0</v>
      </c>
      <c r="T335" s="114">
        <v>0</v>
      </c>
      <c r="U335" s="114">
        <v>0</v>
      </c>
      <c r="V335" s="114">
        <v>0</v>
      </c>
      <c r="W335" s="114">
        <v>0</v>
      </c>
    </row>
    <row r="336" spans="1:23">
      <c r="A336" s="114" t="str">
        <v>2417.TW</v>
      </c>
      <c r="B336" s="114">
        <v>0.36</v>
      </c>
      <c r="C336" s="114">
        <v>1.341</v>
      </c>
      <c r="D336" s="114">
        <v>0</v>
      </c>
      <c r="E336" s="114">
        <v>2.9979998000000001E-2</v>
      </c>
      <c r="F336" s="114">
        <v>-9.1299999999999992E-3</v>
      </c>
      <c r="G336" s="114">
        <v>0.55201</v>
      </c>
      <c r="H336" s="114">
        <v>4.2680003000000001E-2</v>
      </c>
      <c r="I336" s="114">
        <v>126.11111</v>
      </c>
      <c r="J336" s="114">
        <v>2.0883164000000001</v>
      </c>
      <c r="K336" s="114">
        <v>24.131</v>
      </c>
      <c r="L336" s="114">
        <v>0</v>
      </c>
      <c r="M336" s="114">
        <v>0</v>
      </c>
      <c r="N336" s="114">
        <v>0</v>
      </c>
      <c r="O336" s="114">
        <v>0</v>
      </c>
      <c r="P336" s="114">
        <v>0</v>
      </c>
      <c r="Q336" s="114">
        <v>0</v>
      </c>
      <c r="R336" s="114">
        <v>0</v>
      </c>
      <c r="S336" s="114">
        <v>0</v>
      </c>
      <c r="T336" s="114">
        <v>0</v>
      </c>
      <c r="U336" s="114">
        <v>0</v>
      </c>
      <c r="V336" s="114">
        <v>0</v>
      </c>
      <c r="W336" s="114">
        <v>0</v>
      </c>
    </row>
    <row r="337" spans="1:23">
      <c r="A337" s="114" t="str">
        <v>2419.TW</v>
      </c>
      <c r="B337" s="114">
        <v>-0.16</v>
      </c>
      <c r="C337" s="114">
        <v>1.127</v>
      </c>
      <c r="D337" s="114">
        <v>36.966293</v>
      </c>
      <c r="E337" s="114">
        <v>2.2509999999999999E-2</v>
      </c>
      <c r="F337" s="114">
        <v>9.3600000000000003E-3</v>
      </c>
      <c r="G337" s="114">
        <v>0.2147</v>
      </c>
      <c r="H337" s="114">
        <v>9.4900000000000002E-3</v>
      </c>
      <c r="I337" s="114">
        <v>0</v>
      </c>
      <c r="J337" s="114">
        <v>2.1472394000000001</v>
      </c>
      <c r="K337" s="114">
        <v>27.085000000000001</v>
      </c>
      <c r="L337" s="114">
        <v>0</v>
      </c>
      <c r="M337" s="114">
        <v>0</v>
      </c>
      <c r="N337" s="114">
        <v>0</v>
      </c>
      <c r="O337" s="114">
        <v>0</v>
      </c>
      <c r="P337" s="114">
        <v>0</v>
      </c>
      <c r="Q337" s="114">
        <v>0</v>
      </c>
      <c r="R337" s="114">
        <v>0</v>
      </c>
      <c r="S337" s="114">
        <v>0</v>
      </c>
      <c r="T337" s="114">
        <v>0</v>
      </c>
      <c r="U337" s="114">
        <v>0</v>
      </c>
      <c r="V337" s="114">
        <v>0</v>
      </c>
      <c r="W337" s="114">
        <v>0</v>
      </c>
    </row>
    <row r="338" spans="1:23" hidden="1">
      <c r="A338" s="114" t="str">
        <v>2420.TW</v>
      </c>
      <c r="B338" s="114">
        <v>3.91</v>
      </c>
      <c r="C338" s="114">
        <v>0</v>
      </c>
      <c r="D338" s="114">
        <v>15.995146999999999</v>
      </c>
      <c r="E338" s="114">
        <v>0.15404001</v>
      </c>
      <c r="F338" s="114">
        <v>6.2119998000000003E-2</v>
      </c>
      <c r="G338" s="114">
        <v>0.44306000000000001</v>
      </c>
      <c r="H338" s="114">
        <v>0.28192</v>
      </c>
      <c r="I338" s="114">
        <v>16.854220000000002</v>
      </c>
      <c r="J338" s="114">
        <v>2.6021717</v>
      </c>
      <c r="K338" s="114">
        <v>13.952999999999999</v>
      </c>
      <c r="L338" s="114">
        <v>0</v>
      </c>
      <c r="M338" s="114">
        <v>0</v>
      </c>
      <c r="N338" s="114">
        <v>0</v>
      </c>
      <c r="O338" s="114">
        <v>0</v>
      </c>
      <c r="P338" s="114">
        <v>0</v>
      </c>
      <c r="Q338" s="114">
        <v>0</v>
      </c>
      <c r="R338" s="114">
        <v>0</v>
      </c>
      <c r="S338" s="114">
        <v>0</v>
      </c>
      <c r="T338" s="114">
        <v>0</v>
      </c>
      <c r="U338" s="114">
        <v>0</v>
      </c>
      <c r="V338" s="114">
        <v>0</v>
      </c>
      <c r="W338" s="114">
        <v>0</v>
      </c>
    </row>
    <row r="339" spans="1:23" hidden="1">
      <c r="A339" s="114" t="str">
        <v>2421.TW</v>
      </c>
      <c r="B339" s="114">
        <v>5.16</v>
      </c>
      <c r="C339" s="114">
        <v>0.96799999999999997</v>
      </c>
      <c r="D339" s="114">
        <v>14.508095000000001</v>
      </c>
      <c r="E339" s="114">
        <v>0.20993999999999999</v>
      </c>
      <c r="F339" s="114">
        <v>7.374E-2</v>
      </c>
      <c r="G339" s="114">
        <v>0.27808001999999998</v>
      </c>
      <c r="H339" s="114">
        <v>8.9840000000000003E-2</v>
      </c>
      <c r="I339" s="114">
        <v>22.57752</v>
      </c>
      <c r="J339" s="114">
        <v>4.1525574000000001</v>
      </c>
      <c r="K339" s="114">
        <v>48.862000000000002</v>
      </c>
      <c r="L339" s="114">
        <v>0</v>
      </c>
      <c r="M339" s="114">
        <v>0</v>
      </c>
      <c r="N339" s="114">
        <v>0</v>
      </c>
      <c r="O339" s="114">
        <v>0</v>
      </c>
      <c r="P339" s="114">
        <v>0</v>
      </c>
      <c r="Q339" s="114">
        <v>0</v>
      </c>
      <c r="R339" s="114">
        <v>0</v>
      </c>
      <c r="S339" s="114">
        <v>0</v>
      </c>
      <c r="T339" s="114">
        <v>0</v>
      </c>
      <c r="U339" s="114">
        <v>0</v>
      </c>
      <c r="V339" s="114">
        <v>0</v>
      </c>
      <c r="W339" s="114">
        <v>0</v>
      </c>
    </row>
    <row r="340" spans="1:23" hidden="1">
      <c r="A340" s="114" t="str">
        <v>2423.TW</v>
      </c>
      <c r="B340" s="114">
        <v>2.97</v>
      </c>
      <c r="C340" s="114">
        <v>0.29399999999999998</v>
      </c>
      <c r="D340" s="114">
        <v>15.631769</v>
      </c>
      <c r="E340" s="114">
        <v>0.15038000000000001</v>
      </c>
      <c r="F340" s="114">
        <v>7.3130003999999998E-2</v>
      </c>
      <c r="G340" s="114">
        <v>0.50402000000000002</v>
      </c>
      <c r="H340" s="114">
        <v>0.14679</v>
      </c>
      <c r="I340" s="114">
        <v>14.579124</v>
      </c>
      <c r="J340" s="114">
        <v>2.4818020000000001</v>
      </c>
      <c r="K340" s="114">
        <v>20.215</v>
      </c>
      <c r="L340" s="114">
        <v>0</v>
      </c>
      <c r="M340" s="114">
        <v>0</v>
      </c>
      <c r="N340" s="114">
        <v>0</v>
      </c>
      <c r="O340" s="114">
        <v>0</v>
      </c>
      <c r="P340" s="114">
        <v>0</v>
      </c>
      <c r="Q340" s="114">
        <v>0</v>
      </c>
      <c r="R340" s="114">
        <v>0</v>
      </c>
      <c r="S340" s="114">
        <v>0</v>
      </c>
      <c r="T340" s="114">
        <v>0</v>
      </c>
      <c r="U340" s="114">
        <v>0</v>
      </c>
      <c r="V340" s="114">
        <v>0</v>
      </c>
      <c r="W340" s="114">
        <v>0</v>
      </c>
    </row>
    <row r="341" spans="1:23">
      <c r="A341" s="114" t="str">
        <v>2424.TW</v>
      </c>
      <c r="B341" s="114">
        <v>-4.41</v>
      </c>
      <c r="C341" s="114">
        <v>0</v>
      </c>
      <c r="D341" s="114">
        <v>0</v>
      </c>
      <c r="E341" s="114">
        <v>-0.82245999999999997</v>
      </c>
      <c r="F341" s="114">
        <v>-0.22775999</v>
      </c>
      <c r="G341" s="114">
        <v>-0.68024004000000005</v>
      </c>
      <c r="H341" s="114">
        <v>-3.3286699999999998</v>
      </c>
      <c r="I341" s="114">
        <v>0</v>
      </c>
      <c r="J341" s="114">
        <v>5.4654373999999999</v>
      </c>
      <c r="K341" s="114">
        <v>2.024</v>
      </c>
      <c r="L341" s="114">
        <v>0</v>
      </c>
      <c r="M341" s="114">
        <v>0</v>
      </c>
      <c r="N341" s="114">
        <v>0</v>
      </c>
      <c r="O341" s="114">
        <v>0</v>
      </c>
      <c r="P341" s="114">
        <v>0</v>
      </c>
      <c r="Q341" s="114">
        <v>0</v>
      </c>
      <c r="R341" s="114">
        <v>0</v>
      </c>
      <c r="S341" s="114">
        <v>0</v>
      </c>
      <c r="T341" s="114">
        <v>0</v>
      </c>
      <c r="U341" s="114">
        <v>0</v>
      </c>
      <c r="V341" s="114">
        <v>0</v>
      </c>
      <c r="W341" s="114">
        <v>0</v>
      </c>
    </row>
    <row r="342" spans="1:23" hidden="1">
      <c r="A342" s="114" t="str">
        <v>2425.TW</v>
      </c>
      <c r="B342" s="114">
        <v>1.67</v>
      </c>
      <c r="C342" s="114">
        <v>0.52200000000000002</v>
      </c>
      <c r="D342" s="114">
        <v>0</v>
      </c>
      <c r="E342" s="114">
        <v>9.6610000000000001E-2</v>
      </c>
      <c r="F342" s="114">
        <v>4.0980000000000003E-2</v>
      </c>
      <c r="G342" s="114">
        <v>0.10002</v>
      </c>
      <c r="H342" s="114">
        <v>2.3990000000000001E-2</v>
      </c>
      <c r="I342" s="114">
        <v>22.694613</v>
      </c>
      <c r="J342" s="114">
        <v>1.6788483000000001</v>
      </c>
      <c r="K342" s="114">
        <v>70.709999999999994</v>
      </c>
      <c r="L342" s="114">
        <v>0</v>
      </c>
      <c r="M342" s="114">
        <v>0</v>
      </c>
      <c r="N342" s="114">
        <v>0</v>
      </c>
      <c r="O342" s="114">
        <v>0</v>
      </c>
      <c r="P342" s="114">
        <v>0</v>
      </c>
      <c r="Q342" s="114">
        <v>0</v>
      </c>
      <c r="R342" s="114">
        <v>0</v>
      </c>
      <c r="S342" s="114">
        <v>0</v>
      </c>
      <c r="T342" s="114">
        <v>0</v>
      </c>
      <c r="U342" s="114">
        <v>0</v>
      </c>
      <c r="V342" s="114">
        <v>0</v>
      </c>
      <c r="W342" s="114">
        <v>0</v>
      </c>
    </row>
    <row r="343" spans="1:23" hidden="1">
      <c r="A343" s="114" t="str">
        <v>2426.TW</v>
      </c>
      <c r="B343" s="114">
        <v>-0.57999999999999996</v>
      </c>
      <c r="C343" s="114">
        <v>1.121</v>
      </c>
      <c r="D343" s="114">
        <v>15.327869</v>
      </c>
      <c r="E343" s="114">
        <v>-3.4459999999999998E-2</v>
      </c>
      <c r="F343" s="114">
        <v>-1.6670000000000001E-2</v>
      </c>
      <c r="G343" s="114">
        <v>0.10241</v>
      </c>
      <c r="H343" s="114">
        <v>-2.4230001000000001E-2</v>
      </c>
      <c r="I343" s="114">
        <v>0</v>
      </c>
      <c r="J343" s="114">
        <v>1.4645991</v>
      </c>
      <c r="K343" s="114">
        <v>7.5430000000000001</v>
      </c>
      <c r="L343" s="114">
        <v>0</v>
      </c>
      <c r="M343" s="114">
        <v>0</v>
      </c>
      <c r="N343" s="114">
        <v>0</v>
      </c>
      <c r="O343" s="114">
        <v>0</v>
      </c>
      <c r="P343" s="114">
        <v>0</v>
      </c>
      <c r="Q343" s="114">
        <v>0</v>
      </c>
      <c r="R343" s="114">
        <v>0</v>
      </c>
      <c r="S343" s="114">
        <v>0</v>
      </c>
      <c r="T343" s="114">
        <v>0</v>
      </c>
      <c r="U343" s="114">
        <v>0</v>
      </c>
      <c r="V343" s="114">
        <v>0</v>
      </c>
      <c r="W343" s="114">
        <v>0</v>
      </c>
    </row>
    <row r="344" spans="1:23" hidden="1">
      <c r="A344" s="114" t="str">
        <v>2427.TW</v>
      </c>
      <c r="B344" s="114">
        <v>1.41</v>
      </c>
      <c r="C344" s="114">
        <v>0.28499999999999998</v>
      </c>
      <c r="D344" s="114">
        <v>0</v>
      </c>
      <c r="E344" s="114">
        <v>9.1660000000000005E-2</v>
      </c>
      <c r="F344" s="114">
        <v>3.1199999999999999E-2</v>
      </c>
      <c r="G344" s="114">
        <v>0.35249999999999998</v>
      </c>
      <c r="H344" s="114">
        <v>0.11013000000000001</v>
      </c>
      <c r="I344" s="114">
        <v>19.539007000000002</v>
      </c>
      <c r="J344" s="114">
        <v>1.7745571</v>
      </c>
      <c r="K344" s="114">
        <v>21.492999999999999</v>
      </c>
      <c r="L344" s="114">
        <v>0</v>
      </c>
      <c r="M344" s="114">
        <v>0</v>
      </c>
      <c r="N344" s="114">
        <v>0</v>
      </c>
      <c r="O344" s="114">
        <v>0</v>
      </c>
      <c r="P344" s="114">
        <v>0</v>
      </c>
      <c r="Q344" s="114">
        <v>0</v>
      </c>
      <c r="R344" s="114">
        <v>0</v>
      </c>
      <c r="S344" s="114">
        <v>0</v>
      </c>
      <c r="T344" s="114">
        <v>0</v>
      </c>
      <c r="U344" s="114">
        <v>0</v>
      </c>
      <c r="V344" s="114">
        <v>0</v>
      </c>
      <c r="W344" s="114">
        <v>0</v>
      </c>
    </row>
    <row r="345" spans="1:23" hidden="1">
      <c r="A345" s="114" t="str">
        <v>2428.TW</v>
      </c>
      <c r="B345" s="114">
        <v>10.43</v>
      </c>
      <c r="C345" s="114">
        <v>0</v>
      </c>
      <c r="D345" s="114">
        <v>13.348946</v>
      </c>
      <c r="E345" s="114">
        <v>0.13814999</v>
      </c>
      <c r="F345" s="114">
        <v>7.0400000000000004E-2</v>
      </c>
      <c r="G345" s="114">
        <v>0.39440999999999998</v>
      </c>
      <c r="H345" s="114">
        <v>0.23669000000000001</v>
      </c>
      <c r="I345" s="114">
        <v>16.395014</v>
      </c>
      <c r="J345" s="114">
        <v>2.1813172999999999</v>
      </c>
      <c r="K345" s="114">
        <v>54.351999999999997</v>
      </c>
      <c r="L345" s="114">
        <v>0</v>
      </c>
      <c r="M345" s="114">
        <v>0</v>
      </c>
      <c r="N345" s="114">
        <v>0</v>
      </c>
      <c r="O345" s="114">
        <v>0</v>
      </c>
      <c r="P345" s="114">
        <v>0</v>
      </c>
      <c r="Q345" s="114">
        <v>0</v>
      </c>
      <c r="R345" s="114">
        <v>0</v>
      </c>
      <c r="S345" s="114">
        <v>0</v>
      </c>
      <c r="T345" s="114">
        <v>0</v>
      </c>
      <c r="U345" s="114">
        <v>0</v>
      </c>
      <c r="V345" s="114">
        <v>0</v>
      </c>
      <c r="W345" s="114">
        <v>0</v>
      </c>
    </row>
    <row r="346" spans="1:23" hidden="1">
      <c r="A346" s="114" t="str">
        <v>2429.TW</v>
      </c>
      <c r="B346" s="114">
        <v>-0.49</v>
      </c>
      <c r="C346" s="114">
        <v>0.65100000000000002</v>
      </c>
      <c r="D346" s="114">
        <v>0</v>
      </c>
      <c r="E346" s="114">
        <v>-0.18211000999999999</v>
      </c>
      <c r="F346" s="114">
        <v>-7.9369999999999996E-2</v>
      </c>
      <c r="G346" s="114">
        <v>4.6809999999999997E-2</v>
      </c>
      <c r="H346" s="114">
        <v>-0.32759997000000002</v>
      </c>
      <c r="I346" s="114">
        <v>0</v>
      </c>
      <c r="J346" s="114">
        <v>3.8965904999999998</v>
      </c>
      <c r="K346" s="114">
        <v>11.715999999999999</v>
      </c>
      <c r="L346" s="114">
        <v>0</v>
      </c>
      <c r="M346" s="114">
        <v>0</v>
      </c>
      <c r="N346" s="114">
        <v>0</v>
      </c>
      <c r="O346" s="114">
        <v>0</v>
      </c>
      <c r="P346" s="114">
        <v>0</v>
      </c>
      <c r="Q346" s="114">
        <v>0</v>
      </c>
      <c r="R346" s="114">
        <v>0</v>
      </c>
      <c r="S346" s="114">
        <v>0</v>
      </c>
      <c r="T346" s="114">
        <v>0</v>
      </c>
      <c r="U346" s="114">
        <v>0</v>
      </c>
      <c r="V346" s="114">
        <v>0</v>
      </c>
      <c r="W346" s="114">
        <v>0</v>
      </c>
    </row>
    <row r="347" spans="1:23" hidden="1">
      <c r="A347" s="114" t="str">
        <v>2430.TW</v>
      </c>
      <c r="B347" s="114">
        <v>1.92</v>
      </c>
      <c r="C347" s="114">
        <v>0.378</v>
      </c>
      <c r="D347" s="114">
        <v>0</v>
      </c>
      <c r="E347" s="114">
        <v>6.0060002000000001E-2</v>
      </c>
      <c r="F347" s="114">
        <v>1.5310001E-2</v>
      </c>
      <c r="G347" s="114">
        <v>0.14913999999999999</v>
      </c>
      <c r="H347" s="114">
        <v>2.1240002000000001E-2</v>
      </c>
      <c r="I347" s="114">
        <v>18.984375</v>
      </c>
      <c r="J347" s="114">
        <v>0.93483110000000003</v>
      </c>
      <c r="K347" s="114">
        <v>171.10300000000001</v>
      </c>
      <c r="L347" s="114">
        <v>0</v>
      </c>
      <c r="M347" s="114">
        <v>0</v>
      </c>
      <c r="N347" s="114">
        <v>0</v>
      </c>
      <c r="O347" s="114">
        <v>0</v>
      </c>
      <c r="P347" s="114">
        <v>0</v>
      </c>
      <c r="Q347" s="114">
        <v>0</v>
      </c>
      <c r="R347" s="114">
        <v>0</v>
      </c>
      <c r="S347" s="114">
        <v>0</v>
      </c>
      <c r="T347" s="114">
        <v>0</v>
      </c>
      <c r="U347" s="114">
        <v>0</v>
      </c>
      <c r="V347" s="114">
        <v>0</v>
      </c>
      <c r="W347" s="114">
        <v>0</v>
      </c>
    </row>
    <row r="348" spans="1:23" hidden="1">
      <c r="A348" s="114" t="str">
        <v>2431.TW</v>
      </c>
      <c r="B348" s="114">
        <v>-0.87</v>
      </c>
      <c r="C348" s="114">
        <v>0</v>
      </c>
      <c r="D348" s="114">
        <v>0</v>
      </c>
      <c r="E348" s="114">
        <v>-6.898E-2</v>
      </c>
      <c r="F348" s="114">
        <v>-5.262E-2</v>
      </c>
      <c r="G348" s="114">
        <v>-4.9970000000000001E-2</v>
      </c>
      <c r="H348" s="114">
        <v>-0.29342000000000001</v>
      </c>
      <c r="I348" s="114">
        <v>0</v>
      </c>
      <c r="J348" s="114">
        <v>1.0615711000000001</v>
      </c>
      <c r="K348" s="114">
        <v>4.8330000000000002</v>
      </c>
      <c r="L348" s="114">
        <v>0</v>
      </c>
      <c r="M348" s="114">
        <v>0</v>
      </c>
      <c r="N348" s="114">
        <v>0</v>
      </c>
      <c r="O348" s="114">
        <v>0</v>
      </c>
      <c r="P348" s="114">
        <v>0</v>
      </c>
      <c r="Q348" s="114">
        <v>0</v>
      </c>
      <c r="R348" s="114">
        <v>0</v>
      </c>
      <c r="S348" s="114">
        <v>0</v>
      </c>
      <c r="T348" s="114">
        <v>0</v>
      </c>
      <c r="U348" s="114">
        <v>0</v>
      </c>
      <c r="V348" s="114">
        <v>0</v>
      </c>
      <c r="W348" s="114">
        <v>0</v>
      </c>
    </row>
    <row r="349" spans="1:23" hidden="1">
      <c r="A349" s="114" t="str">
        <v>2433.TW</v>
      </c>
      <c r="B349" s="114">
        <v>3.33</v>
      </c>
      <c r="C349" s="114">
        <v>0.27100000000000002</v>
      </c>
      <c r="D349" s="114">
        <v>0</v>
      </c>
      <c r="E349" s="114">
        <v>0.11132</v>
      </c>
      <c r="F349" s="114">
        <v>3.5669997000000002E-2</v>
      </c>
      <c r="G349" s="114">
        <v>0.34255999999999998</v>
      </c>
      <c r="H349" s="114">
        <v>0.15773000000000001</v>
      </c>
      <c r="I349" s="114">
        <v>16.096095999999999</v>
      </c>
      <c r="J349" s="114">
        <v>2.019593</v>
      </c>
      <c r="K349" s="114">
        <v>20.026</v>
      </c>
      <c r="L349" s="114">
        <v>0</v>
      </c>
      <c r="M349" s="114">
        <v>0</v>
      </c>
      <c r="N349" s="114">
        <v>0</v>
      </c>
      <c r="O349" s="114">
        <v>0</v>
      </c>
      <c r="P349" s="114">
        <v>0</v>
      </c>
      <c r="Q349" s="114">
        <v>0</v>
      </c>
      <c r="R349" s="114">
        <v>0</v>
      </c>
      <c r="S349" s="114">
        <v>0</v>
      </c>
      <c r="T349" s="114">
        <v>0</v>
      </c>
      <c r="U349" s="114">
        <v>0</v>
      </c>
      <c r="V349" s="114">
        <v>0</v>
      </c>
      <c r="W349" s="114">
        <v>0</v>
      </c>
    </row>
    <row r="350" spans="1:23">
      <c r="A350" s="114" t="str">
        <v>2434.TW</v>
      </c>
      <c r="B350" s="114">
        <v>-1.66</v>
      </c>
      <c r="C350" s="114">
        <v>0</v>
      </c>
      <c r="D350" s="114">
        <v>0</v>
      </c>
      <c r="E350" s="114">
        <v>5.2679999999999998E-2</v>
      </c>
      <c r="F350" s="114">
        <v>-4.6519999999999999E-2</v>
      </c>
      <c r="G350" s="114">
        <v>3.9019999999999999E-2</v>
      </c>
      <c r="H350" s="114">
        <v>-1.3696699000000001</v>
      </c>
      <c r="I350" s="114">
        <v>0</v>
      </c>
      <c r="J350" s="114">
        <v>2.379067</v>
      </c>
      <c r="K350" s="114">
        <v>1.6819999999999999</v>
      </c>
      <c r="L350" s="114">
        <v>0</v>
      </c>
      <c r="M350" s="114">
        <v>0</v>
      </c>
      <c r="N350" s="114">
        <v>0</v>
      </c>
      <c r="O350" s="114">
        <v>0</v>
      </c>
      <c r="P350" s="114">
        <v>0</v>
      </c>
      <c r="Q350" s="114">
        <v>0</v>
      </c>
      <c r="R350" s="114">
        <v>0</v>
      </c>
      <c r="S350" s="114">
        <v>0</v>
      </c>
      <c r="T350" s="114">
        <v>0</v>
      </c>
      <c r="U350" s="114">
        <v>0</v>
      </c>
      <c r="V350" s="114">
        <v>0</v>
      </c>
      <c r="W350" s="114">
        <v>0</v>
      </c>
    </row>
    <row r="351" spans="1:23" hidden="1">
      <c r="A351" s="114" t="str">
        <v>2436.TW</v>
      </c>
      <c r="B351" s="114">
        <v>1.43</v>
      </c>
      <c r="C351" s="114">
        <v>0</v>
      </c>
      <c r="D351" s="114">
        <v>58.727269999999997</v>
      </c>
      <c r="E351" s="114">
        <v>6.9339999999999999E-2</v>
      </c>
      <c r="F351" s="114">
        <v>9.3800010000000007E-3</v>
      </c>
      <c r="G351" s="114">
        <v>0.28135001999999998</v>
      </c>
      <c r="H351" s="114">
        <v>-1.8000001E-3</v>
      </c>
      <c r="I351" s="114">
        <v>45.174827999999998</v>
      </c>
      <c r="J351" s="114">
        <v>3.1939087000000002</v>
      </c>
      <c r="K351" s="114">
        <v>16.946000000000002</v>
      </c>
      <c r="L351" s="114">
        <v>0</v>
      </c>
      <c r="M351" s="114">
        <v>0</v>
      </c>
      <c r="N351" s="114">
        <v>0</v>
      </c>
      <c r="O351" s="114">
        <v>0</v>
      </c>
      <c r="P351" s="114">
        <v>0</v>
      </c>
      <c r="Q351" s="114">
        <v>0</v>
      </c>
      <c r="R351" s="114">
        <v>0</v>
      </c>
      <c r="S351" s="114">
        <v>0</v>
      </c>
      <c r="T351" s="114">
        <v>0</v>
      </c>
      <c r="U351" s="114">
        <v>0</v>
      </c>
      <c r="V351" s="114">
        <v>0</v>
      </c>
      <c r="W351" s="114">
        <v>0</v>
      </c>
    </row>
    <row r="352" spans="1:23">
      <c r="A352" s="114" t="str">
        <v>2438.TW</v>
      </c>
      <c r="B352" s="114">
        <v>-1.45</v>
      </c>
      <c r="C352" s="114">
        <v>0.77400000000000002</v>
      </c>
      <c r="D352" s="114">
        <v>0</v>
      </c>
      <c r="E352" s="114">
        <v>-9.5460000000000003E-2</v>
      </c>
      <c r="F352" s="114">
        <v>-3.9019999999999999E-2</v>
      </c>
      <c r="G352" s="114">
        <v>-0.12973999999999999</v>
      </c>
      <c r="H352" s="114">
        <v>-1.3312999999999999</v>
      </c>
      <c r="I352" s="114">
        <v>0</v>
      </c>
      <c r="J352" s="114">
        <v>2.721009</v>
      </c>
      <c r="K352" s="114">
        <v>2.0430000000000001</v>
      </c>
      <c r="L352" s="114">
        <v>0</v>
      </c>
      <c r="M352" s="114">
        <v>0</v>
      </c>
      <c r="N352" s="114">
        <v>0</v>
      </c>
      <c r="O352" s="114">
        <v>0</v>
      </c>
      <c r="P352" s="114">
        <v>0</v>
      </c>
      <c r="Q352" s="114">
        <v>0</v>
      </c>
      <c r="R352" s="114">
        <v>0</v>
      </c>
      <c r="S352" s="114">
        <v>0</v>
      </c>
      <c r="T352" s="114">
        <v>0</v>
      </c>
      <c r="U352" s="114">
        <v>0</v>
      </c>
      <c r="V352" s="114">
        <v>0</v>
      </c>
      <c r="W352" s="114">
        <v>0</v>
      </c>
    </row>
    <row r="353" spans="1:23">
      <c r="A353" s="114" t="str">
        <v>2439.TW</v>
      </c>
      <c r="B353" s="114">
        <v>6.73</v>
      </c>
      <c r="C353" s="114">
        <v>0.68500000000000005</v>
      </c>
      <c r="D353" s="114">
        <v>13.76652</v>
      </c>
      <c r="E353" s="114">
        <v>0.13941999999999999</v>
      </c>
      <c r="F353" s="114">
        <v>2.4649999999999998E-2</v>
      </c>
      <c r="G353" s="114">
        <v>0.13016</v>
      </c>
      <c r="H353" s="114">
        <v>2.1579999999999998E-2</v>
      </c>
      <c r="I353" s="114">
        <v>18.573550999999998</v>
      </c>
      <c r="J353" s="114">
        <v>2.2343771000000001</v>
      </c>
      <c r="K353" s="114">
        <v>176.65100000000001</v>
      </c>
      <c r="L353" s="114">
        <v>0</v>
      </c>
      <c r="M353" s="114">
        <v>0</v>
      </c>
      <c r="N353" s="114">
        <v>0</v>
      </c>
      <c r="O353" s="114">
        <v>0</v>
      </c>
      <c r="P353" s="114">
        <v>0</v>
      </c>
      <c r="Q353" s="114">
        <v>0</v>
      </c>
      <c r="R353" s="114">
        <v>0</v>
      </c>
      <c r="S353" s="114">
        <v>0</v>
      </c>
      <c r="T353" s="114">
        <v>0</v>
      </c>
      <c r="U353" s="114">
        <v>0</v>
      </c>
      <c r="V353" s="114">
        <v>0</v>
      </c>
      <c r="W353" s="114">
        <v>0</v>
      </c>
    </row>
    <row r="354" spans="1:23" hidden="1">
      <c r="A354" s="114" t="str">
        <v>2440.TW</v>
      </c>
      <c r="B354" s="114">
        <v>-0.87</v>
      </c>
      <c r="C354" s="114">
        <v>0.74</v>
      </c>
      <c r="D354" s="114">
        <v>0</v>
      </c>
      <c r="E354" s="114">
        <v>-0.10462</v>
      </c>
      <c r="F354" s="114">
        <v>-2.2969997999999998E-2</v>
      </c>
      <c r="G354" s="114">
        <v>2.3400000000000001E-2</v>
      </c>
      <c r="H354" s="114">
        <v>-1.856E-2</v>
      </c>
      <c r="I354" s="114">
        <v>0</v>
      </c>
      <c r="J354" s="114">
        <v>1.9352290000000001</v>
      </c>
      <c r="K354" s="114">
        <v>21.257999999999999</v>
      </c>
      <c r="L354" s="114">
        <v>0</v>
      </c>
      <c r="M354" s="114">
        <v>0</v>
      </c>
      <c r="N354" s="114">
        <v>0</v>
      </c>
      <c r="O354" s="114">
        <v>0</v>
      </c>
      <c r="P354" s="114">
        <v>0</v>
      </c>
      <c r="Q354" s="114">
        <v>0</v>
      </c>
      <c r="R354" s="114">
        <v>0</v>
      </c>
      <c r="S354" s="114">
        <v>0</v>
      </c>
      <c r="T354" s="114">
        <v>0</v>
      </c>
      <c r="U354" s="114">
        <v>0</v>
      </c>
      <c r="V354" s="114">
        <v>0</v>
      </c>
      <c r="W354" s="114">
        <v>0</v>
      </c>
    </row>
    <row r="355" spans="1:23">
      <c r="A355" s="114" t="str">
        <v>2441.TW</v>
      </c>
      <c r="B355" s="114">
        <v>3.76</v>
      </c>
      <c r="C355" s="114">
        <v>0.625</v>
      </c>
      <c r="D355" s="114">
        <v>10.899653000000001</v>
      </c>
      <c r="E355" s="114">
        <v>9.7890000000000005E-2</v>
      </c>
      <c r="F355" s="114">
        <v>5.9339999999999997E-2</v>
      </c>
      <c r="G355" s="114">
        <v>0.21275999000000001</v>
      </c>
      <c r="H355" s="114">
        <v>0.15459000000000001</v>
      </c>
      <c r="I355" s="114">
        <v>16.755320000000001</v>
      </c>
      <c r="J355" s="114">
        <v>1.5714250999999999</v>
      </c>
      <c r="K355" s="114">
        <v>24.669</v>
      </c>
      <c r="L355" s="114">
        <v>0</v>
      </c>
      <c r="M355" s="114">
        <v>0</v>
      </c>
      <c r="N355" s="114">
        <v>0</v>
      </c>
      <c r="O355" s="114">
        <v>0</v>
      </c>
      <c r="P355" s="114">
        <v>0</v>
      </c>
      <c r="Q355" s="114">
        <v>0</v>
      </c>
      <c r="R355" s="114">
        <v>0</v>
      </c>
      <c r="S355" s="114">
        <v>0</v>
      </c>
      <c r="T355" s="114">
        <v>0</v>
      </c>
      <c r="U355" s="114">
        <v>0</v>
      </c>
      <c r="V355" s="114">
        <v>0</v>
      </c>
      <c r="W355" s="114">
        <v>0</v>
      </c>
    </row>
    <row r="356" spans="1:23" hidden="1">
      <c r="A356" s="114" t="str">
        <v>2442.TW</v>
      </c>
      <c r="B356" s="114">
        <v>2.61</v>
      </c>
      <c r="C356" s="114">
        <v>0.66200000000000003</v>
      </c>
      <c r="D356" s="114">
        <v>0</v>
      </c>
      <c r="E356" s="114">
        <v>8.9160000000000003E-2</v>
      </c>
      <c r="F356" s="114">
        <v>1.367E-2</v>
      </c>
      <c r="G356" s="114">
        <v>0.26978999999999997</v>
      </c>
      <c r="H356" s="114">
        <v>0.19606000000000001</v>
      </c>
      <c r="I356" s="114">
        <v>12.796936000000001</v>
      </c>
      <c r="J356" s="114">
        <v>1.973179</v>
      </c>
      <c r="K356" s="114">
        <v>9.8040000000000003</v>
      </c>
      <c r="L356" s="114">
        <v>0</v>
      </c>
      <c r="M356" s="114">
        <v>0</v>
      </c>
      <c r="N356" s="114">
        <v>0</v>
      </c>
      <c r="O356" s="114">
        <v>0</v>
      </c>
      <c r="P356" s="114">
        <v>0</v>
      </c>
      <c r="Q356" s="114">
        <v>0</v>
      </c>
      <c r="R356" s="114">
        <v>0</v>
      </c>
      <c r="S356" s="114">
        <v>0</v>
      </c>
      <c r="T356" s="114">
        <v>0</v>
      </c>
      <c r="U356" s="114">
        <v>0</v>
      </c>
      <c r="V356" s="114">
        <v>0</v>
      </c>
      <c r="W356" s="114">
        <v>0</v>
      </c>
    </row>
    <row r="357" spans="1:23">
      <c r="A357" s="114" t="str">
        <v>2443.TW</v>
      </c>
      <c r="B357" s="114">
        <v>1.1499999999999999</v>
      </c>
      <c r="C357" s="114">
        <v>0.315</v>
      </c>
      <c r="D357" s="114">
        <v>0</v>
      </c>
      <c r="E357" s="114">
        <v>0.39279997</v>
      </c>
      <c r="F357" s="114">
        <v>-6.3890000000000002E-2</v>
      </c>
      <c r="G357" s="114">
        <v>-0.32079999999999997</v>
      </c>
      <c r="H357" s="114">
        <v>-4.43011</v>
      </c>
      <c r="I357" s="114">
        <v>3.1043479999999999</v>
      </c>
      <c r="J357" s="114">
        <v>1.0650358</v>
      </c>
      <c r="K357" s="114">
        <v>8.1000000000000003E-2</v>
      </c>
      <c r="L357" s="114">
        <v>0</v>
      </c>
      <c r="M357" s="114">
        <v>0</v>
      </c>
      <c r="N357" s="114">
        <v>0</v>
      </c>
      <c r="O357" s="114">
        <v>0</v>
      </c>
      <c r="P357" s="114">
        <v>0</v>
      </c>
      <c r="Q357" s="114">
        <v>0</v>
      </c>
      <c r="R357" s="114">
        <v>0</v>
      </c>
      <c r="S357" s="114">
        <v>0</v>
      </c>
      <c r="T357" s="114">
        <v>0</v>
      </c>
      <c r="U357" s="114">
        <v>0</v>
      </c>
      <c r="V357" s="114">
        <v>0</v>
      </c>
      <c r="W357" s="114">
        <v>0</v>
      </c>
    </row>
    <row r="358" spans="1:23" hidden="1">
      <c r="A358" s="114" t="str">
        <v>2444.TW</v>
      </c>
      <c r="B358" s="114">
        <v>-0.13</v>
      </c>
      <c r="C358" s="114">
        <v>0.85699999999999998</v>
      </c>
      <c r="D358" s="114">
        <v>0</v>
      </c>
      <c r="E358" s="114">
        <v>-1.6080000000000001E-2</v>
      </c>
      <c r="F358" s="114">
        <v>5.1000000000000004E-4</v>
      </c>
      <c r="G358" s="114">
        <v>0.10571</v>
      </c>
      <c r="H358" s="114">
        <v>4.7489999999999997E-2</v>
      </c>
      <c r="I358" s="114">
        <v>0</v>
      </c>
      <c r="J358" s="114">
        <v>1.2793950999999999</v>
      </c>
      <c r="K358" s="114">
        <v>17.940000000000001</v>
      </c>
      <c r="L358" s="114">
        <v>0</v>
      </c>
      <c r="M358" s="114">
        <v>0</v>
      </c>
      <c r="N358" s="114">
        <v>0</v>
      </c>
      <c r="O358" s="114">
        <v>0</v>
      </c>
      <c r="P358" s="114">
        <v>0</v>
      </c>
      <c r="Q358" s="114">
        <v>0</v>
      </c>
      <c r="R358" s="114">
        <v>0</v>
      </c>
      <c r="S358" s="114">
        <v>0</v>
      </c>
      <c r="T358" s="114">
        <v>0</v>
      </c>
      <c r="U358" s="114">
        <v>0</v>
      </c>
      <c r="V358" s="114">
        <v>0</v>
      </c>
      <c r="W358" s="114">
        <v>0</v>
      </c>
    </row>
    <row r="359" spans="1:23" hidden="1">
      <c r="A359" s="114" t="str">
        <v>2449.TW</v>
      </c>
      <c r="B359" s="114">
        <v>4.8899999999999997</v>
      </c>
      <c r="C359" s="114">
        <v>0</v>
      </c>
      <c r="D359" s="114">
        <v>13.412817</v>
      </c>
      <c r="E359" s="114">
        <v>0.15298999999999999</v>
      </c>
      <c r="F359" s="114">
        <v>6.1979998000000001E-2</v>
      </c>
      <c r="G359" s="114">
        <v>0.33848998000000002</v>
      </c>
      <c r="H359" s="114">
        <v>0.21417</v>
      </c>
      <c r="I359" s="114">
        <v>18.404910000000001</v>
      </c>
      <c r="J359" s="114">
        <v>2.6824036000000002</v>
      </c>
      <c r="K359" s="114">
        <v>27.404</v>
      </c>
      <c r="L359" s="114">
        <v>0</v>
      </c>
      <c r="M359" s="114">
        <v>0</v>
      </c>
      <c r="N359" s="114">
        <v>0</v>
      </c>
      <c r="O359" s="114">
        <v>0</v>
      </c>
      <c r="P359" s="114">
        <v>0</v>
      </c>
      <c r="Q359" s="114">
        <v>0</v>
      </c>
      <c r="R359" s="114">
        <v>0</v>
      </c>
      <c r="S359" s="114">
        <v>0</v>
      </c>
      <c r="T359" s="114">
        <v>0</v>
      </c>
      <c r="U359" s="114">
        <v>0</v>
      </c>
      <c r="V359" s="114">
        <v>0</v>
      </c>
      <c r="W359" s="114">
        <v>0</v>
      </c>
    </row>
    <row r="360" spans="1:23" hidden="1">
      <c r="A360" s="114" t="str">
        <v>2450.TW</v>
      </c>
      <c r="B360" s="114">
        <v>2.48</v>
      </c>
      <c r="C360" s="114">
        <v>0.54</v>
      </c>
      <c r="D360" s="114">
        <v>11.642442000000001</v>
      </c>
      <c r="E360" s="114">
        <v>0.10697</v>
      </c>
      <c r="F360" s="114">
        <v>2.647E-2</v>
      </c>
      <c r="G360" s="114">
        <v>0.10931</v>
      </c>
      <c r="H360" s="114">
        <v>1.6039999999999999E-2</v>
      </c>
      <c r="I360" s="114">
        <v>16.149193</v>
      </c>
      <c r="J360" s="114">
        <v>1.7063609</v>
      </c>
      <c r="K360" s="114">
        <v>120.783</v>
      </c>
      <c r="L360" s="114">
        <v>0</v>
      </c>
      <c r="M360" s="114">
        <v>0</v>
      </c>
      <c r="N360" s="114">
        <v>0</v>
      </c>
      <c r="O360" s="114">
        <v>0</v>
      </c>
      <c r="P360" s="114">
        <v>0</v>
      </c>
      <c r="Q360" s="114">
        <v>0</v>
      </c>
      <c r="R360" s="114">
        <v>0</v>
      </c>
      <c r="S360" s="114">
        <v>0</v>
      </c>
      <c r="T360" s="114">
        <v>0</v>
      </c>
      <c r="U360" s="114">
        <v>0</v>
      </c>
      <c r="V360" s="114">
        <v>0</v>
      </c>
      <c r="W360" s="114">
        <v>0</v>
      </c>
    </row>
    <row r="361" spans="1:23" hidden="1">
      <c r="A361" s="114" t="str">
        <v>2451.TW</v>
      </c>
      <c r="B361" s="114">
        <v>3.5</v>
      </c>
      <c r="C361" s="114">
        <v>0.36</v>
      </c>
      <c r="D361" s="114">
        <v>19.893426999999999</v>
      </c>
      <c r="E361" s="114">
        <v>0.10226</v>
      </c>
      <c r="F361" s="114">
        <v>5.391E-2</v>
      </c>
      <c r="G361" s="114">
        <v>0.29006999999999999</v>
      </c>
      <c r="H361" s="114">
        <v>0.28495002000000003</v>
      </c>
      <c r="I361" s="114">
        <v>32</v>
      </c>
      <c r="J361" s="114">
        <v>2.4939322000000002</v>
      </c>
      <c r="K361" s="114">
        <v>24.463000000000001</v>
      </c>
      <c r="L361" s="114">
        <v>0</v>
      </c>
      <c r="M361" s="114">
        <v>0</v>
      </c>
      <c r="N361" s="114">
        <v>0</v>
      </c>
      <c r="O361" s="114">
        <v>0</v>
      </c>
      <c r="P361" s="114">
        <v>0</v>
      </c>
      <c r="Q361" s="114">
        <v>0</v>
      </c>
      <c r="R361" s="114">
        <v>0</v>
      </c>
      <c r="S361" s="114">
        <v>0</v>
      </c>
      <c r="T361" s="114">
        <v>0</v>
      </c>
      <c r="U361" s="114">
        <v>0</v>
      </c>
      <c r="V361" s="114">
        <v>0</v>
      </c>
      <c r="W361" s="114">
        <v>0</v>
      </c>
    </row>
    <row r="362" spans="1:23" hidden="1">
      <c r="A362" s="114" t="str">
        <v>2453.TW</v>
      </c>
      <c r="B362" s="114">
        <v>2.79</v>
      </c>
      <c r="C362" s="114">
        <v>0</v>
      </c>
      <c r="D362" s="114">
        <v>0</v>
      </c>
      <c r="E362" s="114">
        <v>0.13500000000000001</v>
      </c>
      <c r="F362" s="114">
        <v>4.054E-2</v>
      </c>
      <c r="G362" s="114">
        <v>0.25784000000000001</v>
      </c>
      <c r="H362" s="114">
        <v>6.5960005000000002E-2</v>
      </c>
      <c r="I362" s="114">
        <v>24.982078999999999</v>
      </c>
      <c r="J362" s="114">
        <v>3.5583010000000002</v>
      </c>
      <c r="K362" s="114">
        <v>65.510000000000005</v>
      </c>
      <c r="L362" s="114">
        <v>0</v>
      </c>
      <c r="M362" s="114">
        <v>0</v>
      </c>
      <c r="N362" s="114">
        <v>0</v>
      </c>
      <c r="O362" s="114">
        <v>0</v>
      </c>
      <c r="P362" s="114">
        <v>0</v>
      </c>
      <c r="Q362" s="114">
        <v>0</v>
      </c>
      <c r="R362" s="114">
        <v>0</v>
      </c>
      <c r="S362" s="114">
        <v>0</v>
      </c>
      <c r="T362" s="114">
        <v>0</v>
      </c>
      <c r="U362" s="114">
        <v>0</v>
      </c>
      <c r="V362" s="114">
        <v>0</v>
      </c>
      <c r="W362" s="114">
        <v>0</v>
      </c>
    </row>
    <row r="363" spans="1:23" hidden="1">
      <c r="A363" s="114" t="str">
        <v>2454.TW</v>
      </c>
      <c r="B363" s="114">
        <v>57.57</v>
      </c>
      <c r="C363" s="114">
        <v>1.1439999999999999</v>
      </c>
      <c r="D363" s="114">
        <v>18.743739999999999</v>
      </c>
      <c r="E363" s="114">
        <v>0.25763000000000003</v>
      </c>
      <c r="F363" s="114">
        <v>8.8920004999999996E-2</v>
      </c>
      <c r="G363" s="114">
        <v>0.49093999999999999</v>
      </c>
      <c r="H363" s="114">
        <v>0.24112</v>
      </c>
      <c r="I363" s="114">
        <v>22.754908</v>
      </c>
      <c r="J363" s="114">
        <v>5.6523013000000004</v>
      </c>
      <c r="K363" s="114">
        <v>296.84100000000001</v>
      </c>
      <c r="L363" s="114">
        <v>0</v>
      </c>
      <c r="M363" s="114">
        <v>0</v>
      </c>
      <c r="N363" s="114">
        <v>0</v>
      </c>
      <c r="O363" s="114">
        <v>0</v>
      </c>
      <c r="P363" s="114">
        <v>0</v>
      </c>
      <c r="Q363" s="114">
        <v>0</v>
      </c>
      <c r="R363" s="114">
        <v>0</v>
      </c>
      <c r="S363" s="114">
        <v>0</v>
      </c>
      <c r="T363" s="114">
        <v>0</v>
      </c>
      <c r="U363" s="114">
        <v>0</v>
      </c>
      <c r="V363" s="114">
        <v>0</v>
      </c>
      <c r="W363" s="114">
        <v>0</v>
      </c>
    </row>
    <row r="364" spans="1:23" hidden="1">
      <c r="A364" s="114" t="str">
        <v>2455.TW</v>
      </c>
      <c r="B364" s="114">
        <v>1.62</v>
      </c>
      <c r="C364" s="114">
        <v>1.526</v>
      </c>
      <c r="D364" s="114">
        <v>26.827093000000001</v>
      </c>
      <c r="E364" s="114">
        <v>0.19867000000000001</v>
      </c>
      <c r="F364" s="114">
        <v>9.9159999999999998E-2</v>
      </c>
      <c r="G364" s="114">
        <v>0.41319</v>
      </c>
      <c r="H364" s="114">
        <v>0.23791000000000001</v>
      </c>
      <c r="I364" s="114">
        <v>92.901240000000001</v>
      </c>
      <c r="J364" s="114">
        <v>8.5302950000000006</v>
      </c>
      <c r="K364" s="114">
        <v>16.966000000000001</v>
      </c>
      <c r="L364" s="114">
        <v>0</v>
      </c>
      <c r="M364" s="114">
        <v>0</v>
      </c>
      <c r="N364" s="114">
        <v>0</v>
      </c>
      <c r="O364" s="114">
        <v>0</v>
      </c>
      <c r="P364" s="114">
        <v>0</v>
      </c>
      <c r="Q364" s="114">
        <v>0</v>
      </c>
      <c r="R364" s="114">
        <v>0</v>
      </c>
      <c r="S364" s="114">
        <v>0</v>
      </c>
      <c r="T364" s="114">
        <v>0</v>
      </c>
      <c r="U364" s="114">
        <v>0</v>
      </c>
      <c r="V364" s="114">
        <v>0</v>
      </c>
      <c r="W364" s="114">
        <v>0</v>
      </c>
    </row>
    <row r="365" spans="1:23">
      <c r="A365" s="114" t="str">
        <v>2457.TW</v>
      </c>
      <c r="B365" s="114">
        <v>0.72</v>
      </c>
      <c r="C365" s="114">
        <v>0</v>
      </c>
      <c r="D365" s="114">
        <v>0</v>
      </c>
      <c r="E365" s="114">
        <v>3.576E-2</v>
      </c>
      <c r="F365" s="114">
        <v>1.1639999999999999E-2</v>
      </c>
      <c r="G365" s="114">
        <v>0.27450000000000002</v>
      </c>
      <c r="H365" s="114">
        <v>3.6999999999999999E-4</v>
      </c>
      <c r="I365" s="114">
        <v>72.222219999999993</v>
      </c>
      <c r="J365" s="114">
        <v>2.2369439999999998</v>
      </c>
      <c r="K365" s="114">
        <v>29.866</v>
      </c>
      <c r="L365" s="114">
        <v>0</v>
      </c>
      <c r="M365" s="114">
        <v>0</v>
      </c>
      <c r="N365" s="114">
        <v>0</v>
      </c>
      <c r="O365" s="114">
        <v>0</v>
      </c>
      <c r="P365" s="114">
        <v>0</v>
      </c>
      <c r="Q365" s="114">
        <v>0</v>
      </c>
      <c r="R365" s="114">
        <v>0</v>
      </c>
      <c r="S365" s="114">
        <v>0</v>
      </c>
      <c r="T365" s="114">
        <v>0</v>
      </c>
      <c r="U365" s="114">
        <v>0</v>
      </c>
      <c r="V365" s="114">
        <v>0</v>
      </c>
      <c r="W365" s="114">
        <v>0</v>
      </c>
    </row>
    <row r="366" spans="1:23" hidden="1">
      <c r="A366" s="114" t="str">
        <v>2458.TW</v>
      </c>
      <c r="B366" s="114">
        <v>8.77</v>
      </c>
      <c r="C366" s="114">
        <v>0</v>
      </c>
      <c r="D366" s="114">
        <v>15.163570999999999</v>
      </c>
      <c r="E366" s="114">
        <v>0.27679002000000003</v>
      </c>
      <c r="F366" s="114">
        <v>0.12559000000000001</v>
      </c>
      <c r="G366" s="114">
        <v>0.46550997999999999</v>
      </c>
      <c r="H366" s="114">
        <v>0.20905000000000001</v>
      </c>
      <c r="I366" s="114">
        <v>19.555302000000001</v>
      </c>
      <c r="J366" s="114">
        <v>5.5381536000000002</v>
      </c>
      <c r="K366" s="114">
        <v>44.808</v>
      </c>
      <c r="L366" s="114">
        <v>0</v>
      </c>
      <c r="M366" s="114">
        <v>0</v>
      </c>
      <c r="N366" s="114">
        <v>0</v>
      </c>
      <c r="O366" s="114">
        <v>0</v>
      </c>
      <c r="P366" s="114">
        <v>0</v>
      </c>
      <c r="Q366" s="114">
        <v>0</v>
      </c>
      <c r="R366" s="114">
        <v>0</v>
      </c>
      <c r="S366" s="114">
        <v>0</v>
      </c>
      <c r="T366" s="114">
        <v>0</v>
      </c>
      <c r="U366" s="114">
        <v>0</v>
      </c>
      <c r="V366" s="114">
        <v>0</v>
      </c>
      <c r="W366" s="114">
        <v>0</v>
      </c>
    </row>
    <row r="367" spans="1:23">
      <c r="A367" s="114" t="str">
        <v>2459.TW</v>
      </c>
      <c r="B367" s="114">
        <v>5.77</v>
      </c>
      <c r="C367" s="114">
        <v>0.31900000000000001</v>
      </c>
      <c r="D367" s="114">
        <v>16.651482000000001</v>
      </c>
      <c r="E367" s="114">
        <v>0.10695</v>
      </c>
      <c r="F367" s="114">
        <v>4.4510002999999999E-2</v>
      </c>
      <c r="G367" s="114">
        <v>0.19577</v>
      </c>
      <c r="H367" s="114">
        <v>0.12388</v>
      </c>
      <c r="I367" s="114">
        <v>12.668977</v>
      </c>
      <c r="J367" s="114">
        <v>1.461883</v>
      </c>
      <c r="K367" s="114">
        <v>70.269000000000005</v>
      </c>
      <c r="L367" s="114">
        <v>0</v>
      </c>
      <c r="M367" s="114">
        <v>0</v>
      </c>
      <c r="N367" s="114">
        <v>0</v>
      </c>
      <c r="O367" s="114">
        <v>0</v>
      </c>
      <c r="P367" s="114">
        <v>0</v>
      </c>
      <c r="Q367" s="114">
        <v>0</v>
      </c>
      <c r="R367" s="114">
        <v>0</v>
      </c>
      <c r="S367" s="114">
        <v>0</v>
      </c>
      <c r="T367" s="114">
        <v>0</v>
      </c>
      <c r="U367" s="114">
        <v>0</v>
      </c>
      <c r="V367" s="114">
        <v>0</v>
      </c>
      <c r="W367" s="114">
        <v>0</v>
      </c>
    </row>
    <row r="368" spans="1:23">
      <c r="A368" s="114" t="str">
        <v>2460.TW</v>
      </c>
      <c r="B368" s="114">
        <v>-1.24</v>
      </c>
      <c r="C368" s="114">
        <v>0</v>
      </c>
      <c r="D368" s="114">
        <v>34.705883</v>
      </c>
      <c r="E368" s="114">
        <v>-9.3830003999999995E-2</v>
      </c>
      <c r="F368" s="114">
        <v>-3.3669999999999999E-2</v>
      </c>
      <c r="G368" s="114">
        <v>2.657E-2</v>
      </c>
      <c r="H368" s="114">
        <v>-0.10284001</v>
      </c>
      <c r="I368" s="114">
        <v>0</v>
      </c>
      <c r="J368" s="114">
        <v>2.8347216</v>
      </c>
      <c r="K368" s="114">
        <v>15.920999999999999</v>
      </c>
      <c r="L368" s="114">
        <v>0</v>
      </c>
      <c r="M368" s="114">
        <v>0</v>
      </c>
      <c r="N368" s="114">
        <v>0</v>
      </c>
      <c r="O368" s="114">
        <v>0</v>
      </c>
      <c r="P368" s="114">
        <v>0</v>
      </c>
      <c r="Q368" s="114">
        <v>0</v>
      </c>
      <c r="R368" s="114">
        <v>0</v>
      </c>
      <c r="S368" s="114">
        <v>0</v>
      </c>
      <c r="T368" s="114">
        <v>0</v>
      </c>
      <c r="U368" s="114">
        <v>0</v>
      </c>
      <c r="V368" s="114">
        <v>0</v>
      </c>
      <c r="W368" s="114">
        <v>0</v>
      </c>
    </row>
    <row r="369" spans="1:23" hidden="1">
      <c r="A369" s="114" t="str">
        <v>2461.TW</v>
      </c>
      <c r="B369" s="114">
        <v>0.37</v>
      </c>
      <c r="C369" s="114">
        <v>0.68300000000000005</v>
      </c>
      <c r="D369" s="114">
        <v>26.648935000000002</v>
      </c>
      <c r="E369" s="114">
        <v>-2.0029999999999999E-2</v>
      </c>
      <c r="F369" s="114">
        <v>-2.7000001999999998E-4</v>
      </c>
      <c r="G369" s="114">
        <v>0.21288000000000001</v>
      </c>
      <c r="H369" s="114">
        <v>-3.3750000000000002E-2</v>
      </c>
      <c r="I369" s="114">
        <v>67.702699999999993</v>
      </c>
      <c r="J369" s="114">
        <v>1.4489818999999999</v>
      </c>
      <c r="K369" s="114">
        <v>35.826000000000001</v>
      </c>
      <c r="L369" s="114">
        <v>0</v>
      </c>
      <c r="M369" s="114">
        <v>0</v>
      </c>
      <c r="N369" s="114">
        <v>0</v>
      </c>
      <c r="O369" s="114">
        <v>0</v>
      </c>
      <c r="P369" s="114">
        <v>0</v>
      </c>
      <c r="Q369" s="114">
        <v>0</v>
      </c>
      <c r="R369" s="114">
        <v>0</v>
      </c>
      <c r="S369" s="114">
        <v>0</v>
      </c>
      <c r="T369" s="114">
        <v>0</v>
      </c>
      <c r="U369" s="114">
        <v>0</v>
      </c>
      <c r="V369" s="114">
        <v>0</v>
      </c>
      <c r="W369" s="114">
        <v>0</v>
      </c>
    </row>
    <row r="370" spans="1:23" hidden="1">
      <c r="A370" s="114" t="str">
        <v>2462.TW</v>
      </c>
      <c r="B370" s="114">
        <v>1.85</v>
      </c>
      <c r="C370" s="114">
        <v>0.56499999999999995</v>
      </c>
      <c r="D370" s="114">
        <v>10.481928</v>
      </c>
      <c r="E370" s="114">
        <v>9.8430009999999998E-2</v>
      </c>
      <c r="F370" s="114">
        <v>2.332E-2</v>
      </c>
      <c r="G370" s="114">
        <v>0.15453</v>
      </c>
      <c r="H370" s="114">
        <v>3.5200000000000001E-3</v>
      </c>
      <c r="I370" s="114">
        <v>18.81081</v>
      </c>
      <c r="J370" s="114">
        <v>1.6476492</v>
      </c>
      <c r="K370" s="114">
        <v>26.024999999999999</v>
      </c>
      <c r="L370" s="114">
        <v>0</v>
      </c>
      <c r="M370" s="114">
        <v>0</v>
      </c>
      <c r="N370" s="114">
        <v>0</v>
      </c>
      <c r="O370" s="114">
        <v>0</v>
      </c>
      <c r="P370" s="114">
        <v>0</v>
      </c>
      <c r="Q370" s="114">
        <v>0</v>
      </c>
      <c r="R370" s="114">
        <v>0</v>
      </c>
      <c r="S370" s="114">
        <v>0</v>
      </c>
      <c r="T370" s="114">
        <v>0</v>
      </c>
      <c r="U370" s="114">
        <v>0</v>
      </c>
      <c r="V370" s="114">
        <v>0</v>
      </c>
      <c r="W370" s="114">
        <v>0</v>
      </c>
    </row>
    <row r="371" spans="1:23">
      <c r="A371" s="114" t="str">
        <v>2464.TW</v>
      </c>
      <c r="B371" s="114">
        <v>0.9</v>
      </c>
      <c r="C371" s="114">
        <v>0.54400000000000004</v>
      </c>
      <c r="D371" s="114">
        <v>12.463236</v>
      </c>
      <c r="E371" s="114">
        <v>4.2579997000000001E-2</v>
      </c>
      <c r="F371" s="114">
        <v>3.2000002E-4</v>
      </c>
      <c r="G371" s="114">
        <v>0.17282</v>
      </c>
      <c r="H371" s="114">
        <v>-2.777E-2</v>
      </c>
      <c r="I371" s="114">
        <v>75.333336000000003</v>
      </c>
      <c r="J371" s="114">
        <v>3.1713366999999999</v>
      </c>
      <c r="K371" s="114">
        <v>45.070999999999998</v>
      </c>
      <c r="L371" s="114">
        <v>0</v>
      </c>
      <c r="M371" s="114">
        <v>0</v>
      </c>
      <c r="N371" s="114">
        <v>0</v>
      </c>
      <c r="O371" s="114">
        <v>0</v>
      </c>
      <c r="P371" s="114">
        <v>0</v>
      </c>
      <c r="Q371" s="114">
        <v>0</v>
      </c>
      <c r="R371" s="114">
        <v>0</v>
      </c>
      <c r="S371" s="114">
        <v>0</v>
      </c>
      <c r="T371" s="114">
        <v>0</v>
      </c>
      <c r="U371" s="114">
        <v>0</v>
      </c>
      <c r="V371" s="114">
        <v>0</v>
      </c>
      <c r="W371" s="114">
        <v>0</v>
      </c>
    </row>
    <row r="372" spans="1:23">
      <c r="A372" s="114" t="str">
        <v>2465.TW</v>
      </c>
      <c r="B372" s="114">
        <v>-2.36</v>
      </c>
      <c r="C372" s="114">
        <v>1.3580000000000001</v>
      </c>
      <c r="D372" s="114">
        <v>0</v>
      </c>
      <c r="E372" s="114">
        <v>-0.21065999999999999</v>
      </c>
      <c r="F372" s="114">
        <v>-2.8280000999999999E-2</v>
      </c>
      <c r="G372" s="114">
        <v>0.14693000000000001</v>
      </c>
      <c r="H372" s="114">
        <v>1.4659999999999999E-2</v>
      </c>
      <c r="I372" s="114">
        <v>0</v>
      </c>
      <c r="J372" s="114">
        <v>10.378612</v>
      </c>
      <c r="K372" s="114">
        <v>67.753</v>
      </c>
      <c r="L372" s="114">
        <v>0</v>
      </c>
      <c r="M372" s="114">
        <v>0</v>
      </c>
      <c r="N372" s="114">
        <v>0</v>
      </c>
      <c r="O372" s="114">
        <v>0</v>
      </c>
      <c r="P372" s="114">
        <v>0</v>
      </c>
      <c r="Q372" s="114">
        <v>0</v>
      </c>
      <c r="R372" s="114">
        <v>0</v>
      </c>
      <c r="S372" s="114">
        <v>0</v>
      </c>
      <c r="T372" s="114">
        <v>0</v>
      </c>
      <c r="U372" s="114">
        <v>0</v>
      </c>
      <c r="V372" s="114">
        <v>0</v>
      </c>
      <c r="W372" s="114">
        <v>0</v>
      </c>
    </row>
    <row r="373" spans="1:23" hidden="1">
      <c r="A373" s="114" t="str">
        <v>2466.TW</v>
      </c>
      <c r="B373" s="114">
        <v>-0.05</v>
      </c>
      <c r="C373" s="114">
        <v>0.26200000000000001</v>
      </c>
      <c r="D373" s="114">
        <v>0</v>
      </c>
      <c r="E373" s="114">
        <v>1.5910000000000001E-2</v>
      </c>
      <c r="F373" s="114">
        <v>-1.617E-2</v>
      </c>
      <c r="G373" s="114">
        <v>0.14793000000000001</v>
      </c>
      <c r="H373" s="114">
        <v>-0.62002000000000002</v>
      </c>
      <c r="I373" s="114">
        <v>0</v>
      </c>
      <c r="J373" s="114">
        <v>3.407124</v>
      </c>
      <c r="K373" s="114">
        <v>6.1440000000000001</v>
      </c>
      <c r="L373" s="114">
        <v>0</v>
      </c>
      <c r="M373" s="114">
        <v>0</v>
      </c>
      <c r="N373" s="114">
        <v>0</v>
      </c>
      <c r="O373" s="114">
        <v>0</v>
      </c>
      <c r="P373" s="114">
        <v>0</v>
      </c>
      <c r="Q373" s="114">
        <v>0</v>
      </c>
      <c r="R373" s="114">
        <v>0</v>
      </c>
      <c r="S373" s="114">
        <v>0</v>
      </c>
      <c r="T373" s="114">
        <v>0</v>
      </c>
      <c r="U373" s="114">
        <v>0</v>
      </c>
      <c r="V373" s="114">
        <v>0</v>
      </c>
      <c r="W373" s="114">
        <v>0</v>
      </c>
    </row>
    <row r="374" spans="1:23" hidden="1">
      <c r="A374" s="114" t="str">
        <v>2467.TW</v>
      </c>
      <c r="B374" s="114">
        <v>3.44</v>
      </c>
      <c r="C374" s="114">
        <v>0</v>
      </c>
      <c r="D374" s="114">
        <v>0</v>
      </c>
      <c r="E374" s="114">
        <v>0.16128000000000001</v>
      </c>
      <c r="F374" s="114">
        <v>3.1960000000000002E-2</v>
      </c>
      <c r="G374" s="114">
        <v>0.43103000000000002</v>
      </c>
      <c r="H374" s="114">
        <v>0.14345999000000001</v>
      </c>
      <c r="I374" s="114">
        <v>40.552326000000001</v>
      </c>
      <c r="J374" s="114">
        <v>6.0025816000000001</v>
      </c>
      <c r="K374" s="114">
        <v>24.291</v>
      </c>
      <c r="L374" s="114">
        <v>0</v>
      </c>
      <c r="M374" s="114">
        <v>0</v>
      </c>
      <c r="N374" s="114">
        <v>0</v>
      </c>
      <c r="O374" s="114">
        <v>0</v>
      </c>
      <c r="P374" s="114">
        <v>0</v>
      </c>
      <c r="Q374" s="114">
        <v>0</v>
      </c>
      <c r="R374" s="114">
        <v>0</v>
      </c>
      <c r="S374" s="114">
        <v>0</v>
      </c>
      <c r="T374" s="114">
        <v>0</v>
      </c>
      <c r="U374" s="114">
        <v>0</v>
      </c>
      <c r="V374" s="114">
        <v>0</v>
      </c>
      <c r="W374" s="114">
        <v>0</v>
      </c>
    </row>
    <row r="375" spans="1:23">
      <c r="A375" s="114" t="str">
        <v>2468.TW</v>
      </c>
      <c r="B375" s="114">
        <v>1.21</v>
      </c>
      <c r="C375" s="114">
        <v>0.64600000000000002</v>
      </c>
      <c r="D375" s="114">
        <v>0</v>
      </c>
      <c r="E375" s="114">
        <v>6.4460000000000003E-2</v>
      </c>
      <c r="F375" s="114">
        <v>2.6870001000000001E-2</v>
      </c>
      <c r="G375" s="114">
        <v>0.11579</v>
      </c>
      <c r="H375" s="114">
        <v>4.5640002999999998E-2</v>
      </c>
      <c r="I375" s="114">
        <v>22.603306</v>
      </c>
      <c r="J375" s="114">
        <v>1.5510691000000001</v>
      </c>
      <c r="K375" s="114">
        <v>33.423999999999999</v>
      </c>
      <c r="L375" s="114">
        <v>0</v>
      </c>
      <c r="M375" s="114">
        <v>0</v>
      </c>
      <c r="N375" s="114">
        <v>0</v>
      </c>
      <c r="O375" s="114">
        <v>0</v>
      </c>
      <c r="P375" s="114">
        <v>0</v>
      </c>
      <c r="Q375" s="114">
        <v>0</v>
      </c>
      <c r="R375" s="114">
        <v>0</v>
      </c>
      <c r="S375" s="114">
        <v>0</v>
      </c>
      <c r="T375" s="114">
        <v>0</v>
      </c>
      <c r="U375" s="114">
        <v>0</v>
      </c>
      <c r="V375" s="114">
        <v>0</v>
      </c>
      <c r="W375" s="114">
        <v>0</v>
      </c>
    </row>
    <row r="376" spans="1:23">
      <c r="A376" s="114" t="str">
        <v>2471.TW</v>
      </c>
      <c r="B376" s="114">
        <v>3.65</v>
      </c>
      <c r="C376" s="114">
        <v>0.29599999999999999</v>
      </c>
      <c r="D376" s="114">
        <v>0</v>
      </c>
      <c r="E376" s="114">
        <v>0.19319001</v>
      </c>
      <c r="F376" s="114">
        <v>4.4249999999999998E-2</v>
      </c>
      <c r="G376" s="114">
        <v>0.40838000000000002</v>
      </c>
      <c r="H376" s="114">
        <v>0.23300000000000001</v>
      </c>
      <c r="I376" s="114">
        <v>15.808218999999999</v>
      </c>
      <c r="J376" s="114">
        <v>2.9952242</v>
      </c>
      <c r="K376" s="114">
        <v>17.815000000000001</v>
      </c>
      <c r="L376" s="114">
        <v>0</v>
      </c>
      <c r="M376" s="114">
        <v>0</v>
      </c>
      <c r="N376" s="114">
        <v>0</v>
      </c>
      <c r="O376" s="114">
        <v>0</v>
      </c>
      <c r="P376" s="114">
        <v>0</v>
      </c>
      <c r="Q376" s="114">
        <v>0</v>
      </c>
      <c r="R376" s="114">
        <v>0</v>
      </c>
      <c r="S376" s="114">
        <v>0</v>
      </c>
      <c r="T376" s="114">
        <v>0</v>
      </c>
      <c r="U376" s="114">
        <v>0</v>
      </c>
      <c r="V376" s="114">
        <v>0</v>
      </c>
      <c r="W376" s="114">
        <v>0</v>
      </c>
    </row>
    <row r="377" spans="1:23" hidden="1">
      <c r="A377" s="114" t="str">
        <v>2472.TW</v>
      </c>
      <c r="B377" s="114">
        <v>6.01</v>
      </c>
      <c r="C377" s="114">
        <v>1.2969999999999999</v>
      </c>
      <c r="D377" s="114">
        <v>10.154043</v>
      </c>
      <c r="E377" s="114">
        <v>0.120670006</v>
      </c>
      <c r="F377" s="114">
        <v>6.2509999999999996E-2</v>
      </c>
      <c r="G377" s="114">
        <v>0.28681000000000001</v>
      </c>
      <c r="H377" s="114">
        <v>0.19040000000000001</v>
      </c>
      <c r="I377" s="114">
        <v>13.161396999999999</v>
      </c>
      <c r="J377" s="114">
        <v>1.8449838999999999</v>
      </c>
      <c r="K377" s="114">
        <v>54.673000000000002</v>
      </c>
      <c r="L377" s="114">
        <v>0</v>
      </c>
      <c r="M377" s="114">
        <v>0</v>
      </c>
      <c r="N377" s="114">
        <v>0</v>
      </c>
      <c r="O377" s="114">
        <v>0</v>
      </c>
      <c r="P377" s="114">
        <v>0</v>
      </c>
      <c r="Q377" s="114">
        <v>0</v>
      </c>
      <c r="R377" s="114">
        <v>0</v>
      </c>
      <c r="S377" s="114">
        <v>0</v>
      </c>
      <c r="T377" s="114">
        <v>0</v>
      </c>
      <c r="U377" s="114">
        <v>0</v>
      </c>
      <c r="V377" s="114">
        <v>0</v>
      </c>
      <c r="W377" s="114">
        <v>0</v>
      </c>
    </row>
    <row r="378" spans="1:23">
      <c r="A378" s="114" t="str">
        <v>2474.TW</v>
      </c>
      <c r="B378" s="114">
        <v>18.78</v>
      </c>
      <c r="C378" s="114">
        <v>0.54400000000000004</v>
      </c>
      <c r="D378" s="114">
        <v>16.046348999999999</v>
      </c>
      <c r="E378" s="114">
        <v>7.8460000000000002E-2</v>
      </c>
      <c r="F378" s="114">
        <v>4.8500000000000001E-3</v>
      </c>
      <c r="G378" s="114">
        <v>0.28265000000000001</v>
      </c>
      <c r="H378" s="114">
        <v>7.8750000000000001E-2</v>
      </c>
      <c r="I378" s="114">
        <v>12.167199</v>
      </c>
      <c r="J378" s="114">
        <v>0.93369347000000003</v>
      </c>
      <c r="K378" s="114">
        <v>26.74</v>
      </c>
      <c r="L378" s="114">
        <v>0</v>
      </c>
      <c r="M378" s="114">
        <v>0</v>
      </c>
      <c r="N378" s="114">
        <v>0</v>
      </c>
      <c r="O378" s="114">
        <v>0</v>
      </c>
      <c r="P378" s="114">
        <v>0</v>
      </c>
      <c r="Q378" s="114">
        <v>0</v>
      </c>
      <c r="R378" s="114">
        <v>0</v>
      </c>
      <c r="S378" s="114">
        <v>0</v>
      </c>
      <c r="T378" s="114">
        <v>0</v>
      </c>
      <c r="U378" s="114">
        <v>0</v>
      </c>
      <c r="V378" s="114">
        <v>0</v>
      </c>
      <c r="W378" s="114">
        <v>0</v>
      </c>
    </row>
    <row r="379" spans="1:23" hidden="1">
      <c r="A379" s="114" t="str">
        <v>2476.TW</v>
      </c>
      <c r="B379" s="114">
        <v>4.3</v>
      </c>
      <c r="C379" s="114">
        <v>0.90100000000000002</v>
      </c>
      <c r="D379" s="114">
        <v>0</v>
      </c>
      <c r="E379" s="114">
        <v>0.11512999</v>
      </c>
      <c r="F379" s="114">
        <v>4.861E-2</v>
      </c>
      <c r="G379" s="114">
        <v>0.28965000000000002</v>
      </c>
      <c r="H379" s="114">
        <v>0.15038000000000001</v>
      </c>
      <c r="I379" s="114">
        <v>21.651160999999998</v>
      </c>
      <c r="J379" s="114">
        <v>2.9281332</v>
      </c>
      <c r="K379" s="114">
        <v>30.138999999999999</v>
      </c>
      <c r="L379" s="114">
        <v>0</v>
      </c>
      <c r="M379" s="114">
        <v>0</v>
      </c>
      <c r="N379" s="114">
        <v>0</v>
      </c>
      <c r="O379" s="114">
        <v>0</v>
      </c>
      <c r="P379" s="114">
        <v>0</v>
      </c>
      <c r="Q379" s="114">
        <v>0</v>
      </c>
      <c r="R379" s="114">
        <v>0</v>
      </c>
      <c r="S379" s="114">
        <v>0</v>
      </c>
      <c r="T379" s="114">
        <v>0</v>
      </c>
      <c r="U379" s="114">
        <v>0</v>
      </c>
      <c r="V379" s="114">
        <v>0</v>
      </c>
      <c r="W379" s="114">
        <v>0</v>
      </c>
    </row>
    <row r="380" spans="1:23">
      <c r="A380" s="114" t="str">
        <v>2477.TW</v>
      </c>
      <c r="B380" s="114">
        <v>0.63</v>
      </c>
      <c r="C380" s="114">
        <v>0.46300000000000002</v>
      </c>
      <c r="D380" s="114">
        <v>0</v>
      </c>
      <c r="E380" s="114">
        <v>5.8799999999999998E-3</v>
      </c>
      <c r="F380" s="114">
        <v>-1.3309998999999999E-2</v>
      </c>
      <c r="G380" s="114">
        <v>0.13819000000000001</v>
      </c>
      <c r="H380" s="114">
        <v>-0.10356</v>
      </c>
      <c r="I380" s="114">
        <v>34.841270000000002</v>
      </c>
      <c r="J380" s="114">
        <v>0.88163239999999998</v>
      </c>
      <c r="K380" s="114">
        <v>14.698</v>
      </c>
      <c r="L380" s="114">
        <v>0</v>
      </c>
      <c r="M380" s="114">
        <v>0</v>
      </c>
      <c r="N380" s="114">
        <v>0</v>
      </c>
      <c r="O380" s="114">
        <v>0</v>
      </c>
      <c r="P380" s="114">
        <v>0</v>
      </c>
      <c r="Q380" s="114">
        <v>0</v>
      </c>
      <c r="R380" s="114">
        <v>0</v>
      </c>
      <c r="S380" s="114">
        <v>0</v>
      </c>
      <c r="T380" s="114">
        <v>0</v>
      </c>
      <c r="U380" s="114">
        <v>0</v>
      </c>
      <c r="V380" s="114">
        <v>0</v>
      </c>
      <c r="W380" s="114">
        <v>0</v>
      </c>
    </row>
    <row r="381" spans="1:23" hidden="1">
      <c r="A381" s="114" t="str">
        <v>2478.TW</v>
      </c>
      <c r="B381" s="114">
        <v>2.89</v>
      </c>
      <c r="C381" s="114">
        <v>0</v>
      </c>
      <c r="D381" s="114">
        <v>7.5586205</v>
      </c>
      <c r="E381" s="114">
        <v>6.2880000000000005E-2</v>
      </c>
      <c r="F381" s="114">
        <v>2.9399999999999999E-2</v>
      </c>
      <c r="G381" s="114">
        <v>0.20444999999999999</v>
      </c>
      <c r="H381" s="114">
        <v>8.2430000000000003E-2</v>
      </c>
      <c r="I381" s="114">
        <v>18.961936999999999</v>
      </c>
      <c r="J381" s="114">
        <v>1.1838154000000001</v>
      </c>
      <c r="K381" s="114">
        <v>31.46</v>
      </c>
      <c r="L381" s="114">
        <v>0</v>
      </c>
      <c r="M381" s="114">
        <v>0</v>
      </c>
      <c r="N381" s="114">
        <v>0</v>
      </c>
      <c r="O381" s="114">
        <v>0</v>
      </c>
      <c r="P381" s="114">
        <v>0</v>
      </c>
      <c r="Q381" s="114">
        <v>0</v>
      </c>
      <c r="R381" s="114">
        <v>0</v>
      </c>
      <c r="S381" s="114">
        <v>0</v>
      </c>
      <c r="T381" s="114">
        <v>0</v>
      </c>
      <c r="U381" s="114">
        <v>0</v>
      </c>
      <c r="V381" s="114">
        <v>0</v>
      </c>
      <c r="W381" s="114">
        <v>0</v>
      </c>
    </row>
    <row r="382" spans="1:23" hidden="1">
      <c r="A382" s="114" t="str">
        <v>2480.TW</v>
      </c>
      <c r="B382" s="114">
        <v>7.27</v>
      </c>
      <c r="C382" s="114">
        <v>0.27700000000000002</v>
      </c>
      <c r="D382" s="114">
        <v>15.517241500000001</v>
      </c>
      <c r="E382" s="114">
        <v>0.28378999999999999</v>
      </c>
      <c r="F382" s="114">
        <v>8.0479999999999996E-2</v>
      </c>
      <c r="G382" s="114">
        <v>0.24475999000000001</v>
      </c>
      <c r="H382" s="114">
        <v>0.12851000000000001</v>
      </c>
      <c r="I382" s="114">
        <v>17.331499999999998</v>
      </c>
      <c r="J382" s="114">
        <v>4.8029275</v>
      </c>
      <c r="K382" s="114">
        <v>68.710999999999999</v>
      </c>
      <c r="L382" s="114">
        <v>0</v>
      </c>
      <c r="M382" s="114">
        <v>0</v>
      </c>
      <c r="N382" s="114">
        <v>0</v>
      </c>
      <c r="O382" s="114">
        <v>0</v>
      </c>
      <c r="P382" s="114">
        <v>0</v>
      </c>
      <c r="Q382" s="114">
        <v>0</v>
      </c>
      <c r="R382" s="114">
        <v>0</v>
      </c>
      <c r="S382" s="114">
        <v>0</v>
      </c>
      <c r="T382" s="114">
        <v>0</v>
      </c>
      <c r="U382" s="114">
        <v>0</v>
      </c>
      <c r="V382" s="114">
        <v>0</v>
      </c>
      <c r="W382" s="114">
        <v>0</v>
      </c>
    </row>
    <row r="383" spans="1:23">
      <c r="A383" s="114" t="str">
        <v>2481.TW</v>
      </c>
      <c r="B383" s="114">
        <v>2.15</v>
      </c>
      <c r="C383" s="114">
        <v>1.3720000000000001</v>
      </c>
      <c r="D383" s="114">
        <v>15.163728000000001</v>
      </c>
      <c r="E383" s="114">
        <v>6.8569994999999995E-2</v>
      </c>
      <c r="F383" s="114">
        <v>1.8020000000000001E-2</v>
      </c>
      <c r="G383" s="114">
        <v>0.25246000000000002</v>
      </c>
      <c r="H383" s="114">
        <v>5.0009999999999999E-2</v>
      </c>
      <c r="I383" s="114">
        <v>28</v>
      </c>
      <c r="J383" s="114">
        <v>1.7394822000000001</v>
      </c>
      <c r="K383" s="114">
        <v>33.255000000000003</v>
      </c>
      <c r="L383" s="114">
        <v>0</v>
      </c>
      <c r="M383" s="114">
        <v>0</v>
      </c>
      <c r="N383" s="114">
        <v>0</v>
      </c>
      <c r="O383" s="114">
        <v>0</v>
      </c>
      <c r="P383" s="114">
        <v>0</v>
      </c>
      <c r="Q383" s="114">
        <v>0</v>
      </c>
      <c r="R383" s="114">
        <v>0</v>
      </c>
      <c r="S383" s="114">
        <v>0</v>
      </c>
      <c r="T383" s="114">
        <v>0</v>
      </c>
      <c r="U383" s="114">
        <v>0</v>
      </c>
      <c r="V383" s="114">
        <v>0</v>
      </c>
      <c r="W383" s="114">
        <v>0</v>
      </c>
    </row>
    <row r="384" spans="1:23" hidden="1">
      <c r="A384" s="114" t="str">
        <v>2482.TW</v>
      </c>
      <c r="B384" s="114">
        <v>1.98</v>
      </c>
      <c r="C384" s="114">
        <v>0.66900000000000004</v>
      </c>
      <c r="D384" s="114">
        <v>0</v>
      </c>
      <c r="E384" s="114">
        <v>0.15009</v>
      </c>
      <c r="F384" s="114">
        <v>8.7230000000000002E-2</v>
      </c>
      <c r="G384" s="114">
        <v>0.42664000000000002</v>
      </c>
      <c r="H384" s="114">
        <v>7.3620000000000005E-2</v>
      </c>
      <c r="I384" s="114">
        <v>17.575755999999998</v>
      </c>
      <c r="J384" s="114">
        <v>2.0247860000000002</v>
      </c>
      <c r="K384" s="114">
        <v>18.503</v>
      </c>
      <c r="L384" s="114">
        <v>0</v>
      </c>
      <c r="M384" s="114">
        <v>0</v>
      </c>
      <c r="N384" s="114">
        <v>0</v>
      </c>
      <c r="O384" s="114">
        <v>0</v>
      </c>
      <c r="P384" s="114">
        <v>0</v>
      </c>
      <c r="Q384" s="114">
        <v>0</v>
      </c>
      <c r="R384" s="114">
        <v>0</v>
      </c>
      <c r="S384" s="114">
        <v>0</v>
      </c>
      <c r="T384" s="114">
        <v>0</v>
      </c>
      <c r="U384" s="114">
        <v>0</v>
      </c>
      <c r="V384" s="114">
        <v>0</v>
      </c>
      <c r="W384" s="114">
        <v>0</v>
      </c>
    </row>
    <row r="385" spans="1:23">
      <c r="A385" s="114" t="str">
        <v>2483.TW</v>
      </c>
      <c r="B385" s="114">
        <v>0.48</v>
      </c>
      <c r="C385" s="114">
        <v>0.255</v>
      </c>
      <c r="D385" s="114">
        <v>0</v>
      </c>
      <c r="E385" s="114">
        <v>1.4359999E-2</v>
      </c>
      <c r="F385" s="114">
        <v>-4.5100000000000001E-3</v>
      </c>
      <c r="G385" s="114">
        <v>0.13900000000000001</v>
      </c>
      <c r="H385" s="114">
        <v>-2.3470000000000001E-2</v>
      </c>
      <c r="I385" s="114">
        <v>56.666668000000001</v>
      </c>
      <c r="J385" s="114">
        <v>1.1769797</v>
      </c>
      <c r="K385" s="114">
        <v>16.466999999999999</v>
      </c>
      <c r="L385" s="114">
        <v>0</v>
      </c>
      <c r="M385" s="114">
        <v>0</v>
      </c>
      <c r="N385" s="114">
        <v>0</v>
      </c>
      <c r="O385" s="114">
        <v>0</v>
      </c>
      <c r="P385" s="114">
        <v>0</v>
      </c>
      <c r="Q385" s="114">
        <v>0</v>
      </c>
      <c r="R385" s="114">
        <v>0</v>
      </c>
      <c r="S385" s="114">
        <v>0</v>
      </c>
      <c r="T385" s="114">
        <v>0</v>
      </c>
      <c r="U385" s="114">
        <v>0</v>
      </c>
      <c r="V385" s="114">
        <v>0</v>
      </c>
      <c r="W385" s="114">
        <v>0</v>
      </c>
    </row>
    <row r="386" spans="1:23">
      <c r="A386" s="114" t="str">
        <v>2484.TW</v>
      </c>
      <c r="B386" s="114">
        <v>1.33</v>
      </c>
      <c r="C386" s="114">
        <v>0</v>
      </c>
      <c r="D386" s="114">
        <v>0</v>
      </c>
      <c r="E386" s="114">
        <v>5.1769999999999997E-2</v>
      </c>
      <c r="F386" s="114">
        <v>2.0729999999999998E-2</v>
      </c>
      <c r="G386" s="114">
        <v>0.23760000000000001</v>
      </c>
      <c r="H386" s="114">
        <v>8.7399999999999995E-3</v>
      </c>
      <c r="I386" s="114">
        <v>24.736843</v>
      </c>
      <c r="J386" s="114">
        <v>1.3084633000000001</v>
      </c>
      <c r="K386" s="114">
        <v>14.106999999999999</v>
      </c>
      <c r="L386" s="114">
        <v>0</v>
      </c>
      <c r="M386" s="114">
        <v>0</v>
      </c>
      <c r="N386" s="114">
        <v>0</v>
      </c>
      <c r="O386" s="114">
        <v>0</v>
      </c>
      <c r="P386" s="114">
        <v>0</v>
      </c>
      <c r="Q386" s="114">
        <v>0</v>
      </c>
      <c r="R386" s="114">
        <v>0</v>
      </c>
      <c r="S386" s="114">
        <v>0</v>
      </c>
      <c r="T386" s="114">
        <v>0</v>
      </c>
      <c r="U386" s="114">
        <v>0</v>
      </c>
      <c r="V386" s="114">
        <v>0</v>
      </c>
      <c r="W386" s="114">
        <v>0</v>
      </c>
    </row>
    <row r="387" spans="1:23">
      <c r="A387" s="114" t="str">
        <v>2485.TW</v>
      </c>
      <c r="B387" s="114">
        <v>-0.39</v>
      </c>
      <c r="C387" s="114">
        <v>0.53200000000000003</v>
      </c>
      <c r="D387" s="114">
        <v>0</v>
      </c>
      <c r="E387" s="114">
        <v>-4.496E-2</v>
      </c>
      <c r="F387" s="114">
        <v>-1.043E-2</v>
      </c>
      <c r="G387" s="114">
        <v>9.9820000000000006E-2</v>
      </c>
      <c r="H387" s="114">
        <v>4.0000002999999998E-5</v>
      </c>
      <c r="I387" s="114">
        <v>0</v>
      </c>
      <c r="J387" s="114">
        <v>1.1241829999999999</v>
      </c>
      <c r="K387" s="114">
        <v>18.309999999999999</v>
      </c>
      <c r="L387" s="114">
        <v>0</v>
      </c>
      <c r="M387" s="114">
        <v>0</v>
      </c>
      <c r="N387" s="114">
        <v>0</v>
      </c>
      <c r="O387" s="114">
        <v>0</v>
      </c>
      <c r="P387" s="114">
        <v>0</v>
      </c>
      <c r="Q387" s="114">
        <v>0</v>
      </c>
      <c r="R387" s="114">
        <v>0</v>
      </c>
      <c r="S387" s="114">
        <v>0</v>
      </c>
      <c r="T387" s="114">
        <v>0</v>
      </c>
      <c r="U387" s="114">
        <v>0</v>
      </c>
      <c r="V387" s="114">
        <v>0</v>
      </c>
      <c r="W387" s="114">
        <v>0</v>
      </c>
    </row>
    <row r="388" spans="1:23" hidden="1">
      <c r="A388" s="114" t="str">
        <v>2486.TW</v>
      </c>
      <c r="B388" s="114">
        <v>0.81</v>
      </c>
      <c r="C388" s="114">
        <v>0</v>
      </c>
      <c r="D388" s="114">
        <v>20</v>
      </c>
      <c r="E388" s="114">
        <v>4.1339997000000003E-2</v>
      </c>
      <c r="F388" s="114">
        <v>5.9800000000000001E-3</v>
      </c>
      <c r="G388" s="114">
        <v>0.14207</v>
      </c>
      <c r="H388" s="114">
        <v>-6.8709999999999993E-2</v>
      </c>
      <c r="I388" s="114">
        <v>122.22221999999999</v>
      </c>
      <c r="J388" s="114">
        <v>5.1761999999999997</v>
      </c>
      <c r="K388" s="114">
        <v>23.548999999999999</v>
      </c>
      <c r="L388" s="114">
        <v>0</v>
      </c>
      <c r="M388" s="114">
        <v>0</v>
      </c>
      <c r="N388" s="114">
        <v>0</v>
      </c>
      <c r="O388" s="114">
        <v>0</v>
      </c>
      <c r="P388" s="114">
        <v>0</v>
      </c>
      <c r="Q388" s="114">
        <v>0</v>
      </c>
      <c r="R388" s="114">
        <v>0</v>
      </c>
      <c r="S388" s="114">
        <v>0</v>
      </c>
      <c r="T388" s="114">
        <v>0</v>
      </c>
      <c r="U388" s="114">
        <v>0</v>
      </c>
      <c r="V388" s="114">
        <v>0</v>
      </c>
      <c r="W388" s="114">
        <v>0</v>
      </c>
    </row>
    <row r="389" spans="1:23" hidden="1">
      <c r="A389" s="114" t="str">
        <v>2488.TW</v>
      </c>
      <c r="B389" s="114">
        <v>4.58</v>
      </c>
      <c r="C389" s="114">
        <v>0</v>
      </c>
      <c r="D389" s="114">
        <v>0</v>
      </c>
      <c r="E389" s="114">
        <v>0.15049000000000001</v>
      </c>
      <c r="F389" s="114">
        <v>7.1209999999999996E-2</v>
      </c>
      <c r="G389" s="114">
        <v>0.26829999999999998</v>
      </c>
      <c r="H389" s="114">
        <v>8.5919999999999996E-2</v>
      </c>
      <c r="I389" s="114">
        <v>10.469433</v>
      </c>
      <c r="J389" s="114">
        <v>1.4838312</v>
      </c>
      <c r="K389" s="114">
        <v>32.363</v>
      </c>
      <c r="L389" s="114">
        <v>0</v>
      </c>
      <c r="M389" s="114">
        <v>0</v>
      </c>
      <c r="N389" s="114">
        <v>0</v>
      </c>
      <c r="O389" s="114">
        <v>0</v>
      </c>
      <c r="P389" s="114">
        <v>0</v>
      </c>
      <c r="Q389" s="114">
        <v>0</v>
      </c>
      <c r="R389" s="114">
        <v>0</v>
      </c>
      <c r="S389" s="114">
        <v>0</v>
      </c>
      <c r="T389" s="114">
        <v>0</v>
      </c>
      <c r="U389" s="114">
        <v>0</v>
      </c>
      <c r="V389" s="114">
        <v>0</v>
      </c>
      <c r="W389" s="114">
        <v>0</v>
      </c>
    </row>
    <row r="390" spans="1:23" hidden="1">
      <c r="A390" s="114" t="str">
        <v>2489.TW</v>
      </c>
      <c r="B390" s="114">
        <v>0.65</v>
      </c>
      <c r="C390" s="114">
        <v>0.93300000000000005</v>
      </c>
      <c r="D390" s="114">
        <v>224</v>
      </c>
      <c r="E390" s="114">
        <v>3.3730000000000003E-2</v>
      </c>
      <c r="F390" s="114">
        <v>-5.6999999999999998E-4</v>
      </c>
      <c r="G390" s="114">
        <v>9.5909999999999995E-2</v>
      </c>
      <c r="H390" s="114">
        <v>3.31E-3</v>
      </c>
      <c r="I390" s="114">
        <v>34.461539999999999</v>
      </c>
      <c r="J390" s="114">
        <v>1.2449977000000001</v>
      </c>
      <c r="K390" s="114">
        <v>21.533999999999999</v>
      </c>
      <c r="L390" s="114">
        <v>0</v>
      </c>
      <c r="M390" s="114">
        <v>0</v>
      </c>
      <c r="N390" s="114">
        <v>0</v>
      </c>
      <c r="O390" s="114">
        <v>0</v>
      </c>
      <c r="P390" s="114">
        <v>0</v>
      </c>
      <c r="Q390" s="114">
        <v>0</v>
      </c>
      <c r="R390" s="114">
        <v>0</v>
      </c>
      <c r="S390" s="114">
        <v>0</v>
      </c>
      <c r="T390" s="114">
        <v>0</v>
      </c>
      <c r="U390" s="114">
        <v>0</v>
      </c>
      <c r="V390" s="114">
        <v>0</v>
      </c>
      <c r="W390" s="114">
        <v>0</v>
      </c>
    </row>
    <row r="391" spans="1:23">
      <c r="A391" s="114" t="str">
        <v>2491.TW</v>
      </c>
      <c r="B391" s="114">
        <v>0.27</v>
      </c>
      <c r="C391" s="114">
        <v>0.54900000000000004</v>
      </c>
      <c r="D391" s="114">
        <v>0</v>
      </c>
      <c r="E391" s="114">
        <v>4.8270001999999999E-2</v>
      </c>
      <c r="F391" s="114">
        <v>-6.0010000000000001E-2</v>
      </c>
      <c r="G391" s="114">
        <v>0.26647999999999999</v>
      </c>
      <c r="H391" s="114">
        <v>-0.63502000000000003</v>
      </c>
      <c r="I391" s="114">
        <v>60</v>
      </c>
      <c r="J391" s="114">
        <v>1.6050728999999999</v>
      </c>
      <c r="K391" s="114">
        <v>2.3479999999999999</v>
      </c>
      <c r="L391" s="114">
        <v>0</v>
      </c>
      <c r="M391" s="114">
        <v>0</v>
      </c>
      <c r="N391" s="114">
        <v>0</v>
      </c>
      <c r="O391" s="114">
        <v>0</v>
      </c>
      <c r="P391" s="114">
        <v>0</v>
      </c>
      <c r="Q391" s="114">
        <v>0</v>
      </c>
      <c r="R391" s="114">
        <v>0</v>
      </c>
      <c r="S391" s="114">
        <v>0</v>
      </c>
      <c r="T391" s="114">
        <v>0</v>
      </c>
      <c r="U391" s="114">
        <v>0</v>
      </c>
      <c r="V391" s="114">
        <v>0</v>
      </c>
      <c r="W391" s="114">
        <v>0</v>
      </c>
    </row>
    <row r="392" spans="1:23" hidden="1">
      <c r="A392" s="114" t="str">
        <v>2492.TW</v>
      </c>
      <c r="B392" s="114">
        <v>4.67</v>
      </c>
      <c r="C392" s="114">
        <v>0</v>
      </c>
      <c r="D392" s="114">
        <v>6.6743389999999998</v>
      </c>
      <c r="E392" s="114">
        <v>4.0730000000000002E-2</v>
      </c>
      <c r="F392" s="114">
        <v>1.043E-2</v>
      </c>
      <c r="G392" s="114">
        <v>0.19760999000000001</v>
      </c>
      <c r="H392" s="114">
        <v>4.9619999999999997E-2</v>
      </c>
      <c r="I392" s="114">
        <v>24.839400000000001</v>
      </c>
      <c r="J392" s="114">
        <v>0.58078693999999997</v>
      </c>
      <c r="K392" s="114">
        <v>68.91</v>
      </c>
      <c r="L392" s="114">
        <v>0</v>
      </c>
      <c r="M392" s="114">
        <v>0</v>
      </c>
      <c r="N392" s="114">
        <v>0</v>
      </c>
      <c r="O392" s="114">
        <v>0</v>
      </c>
      <c r="P392" s="114">
        <v>0</v>
      </c>
      <c r="Q392" s="114">
        <v>0</v>
      </c>
      <c r="R392" s="114">
        <v>0</v>
      </c>
      <c r="S392" s="114">
        <v>0</v>
      </c>
      <c r="T392" s="114">
        <v>0</v>
      </c>
      <c r="U392" s="114">
        <v>0</v>
      </c>
      <c r="V392" s="114">
        <v>0</v>
      </c>
      <c r="W392" s="114">
        <v>0</v>
      </c>
    </row>
    <row r="393" spans="1:23" hidden="1">
      <c r="A393" s="114" t="str">
        <v>2493.TW</v>
      </c>
      <c r="B393" s="114">
        <v>5.84</v>
      </c>
      <c r="C393" s="114">
        <v>0</v>
      </c>
      <c r="D393" s="114">
        <v>0</v>
      </c>
      <c r="E393" s="114">
        <v>0.26539000000000001</v>
      </c>
      <c r="F393" s="114">
        <v>0.107939996</v>
      </c>
      <c r="G393" s="114">
        <v>0.35376000000000002</v>
      </c>
      <c r="H393" s="114">
        <v>0.23261000000000001</v>
      </c>
      <c r="I393" s="114">
        <v>15.856164</v>
      </c>
      <c r="J393" s="114">
        <v>4.08812</v>
      </c>
      <c r="K393" s="114">
        <v>29.56</v>
      </c>
      <c r="L393" s="114">
        <v>0</v>
      </c>
      <c r="M393" s="114">
        <v>0</v>
      </c>
      <c r="N393" s="114">
        <v>0</v>
      </c>
      <c r="O393" s="114">
        <v>0</v>
      </c>
      <c r="P393" s="114">
        <v>0</v>
      </c>
      <c r="Q393" s="114">
        <v>0</v>
      </c>
      <c r="R393" s="114">
        <v>0</v>
      </c>
      <c r="S393" s="114">
        <v>0</v>
      </c>
      <c r="T393" s="114">
        <v>0</v>
      </c>
      <c r="U393" s="114">
        <v>0</v>
      </c>
      <c r="V393" s="114">
        <v>0</v>
      </c>
      <c r="W393" s="114">
        <v>0</v>
      </c>
    </row>
    <row r="394" spans="1:23" hidden="1">
      <c r="A394" s="114" t="str">
        <v>2495.TW</v>
      </c>
      <c r="B394" s="114">
        <v>1.07</v>
      </c>
      <c r="C394" s="114">
        <v>0.66</v>
      </c>
      <c r="D394" s="114">
        <v>0</v>
      </c>
      <c r="E394" s="114">
        <v>5.7779997999999999E-2</v>
      </c>
      <c r="F394" s="114">
        <v>1.9210000000000001E-2</v>
      </c>
      <c r="G394" s="114">
        <v>0.51100000000000001</v>
      </c>
      <c r="H394" s="114">
        <v>0.10152</v>
      </c>
      <c r="I394" s="114">
        <v>28.878504</v>
      </c>
      <c r="J394" s="114">
        <v>2.0045410000000001</v>
      </c>
      <c r="K394" s="114">
        <v>5.085</v>
      </c>
      <c r="L394" s="114">
        <v>0</v>
      </c>
      <c r="M394" s="114">
        <v>0</v>
      </c>
      <c r="N394" s="114">
        <v>0</v>
      </c>
      <c r="O394" s="114">
        <v>0</v>
      </c>
      <c r="P394" s="114">
        <v>0</v>
      </c>
      <c r="Q394" s="114">
        <v>0</v>
      </c>
      <c r="R394" s="114">
        <v>0</v>
      </c>
      <c r="S394" s="114">
        <v>0</v>
      </c>
      <c r="T394" s="114">
        <v>0</v>
      </c>
      <c r="U394" s="114">
        <v>0</v>
      </c>
      <c r="V394" s="114">
        <v>0</v>
      </c>
      <c r="W394" s="114">
        <v>0</v>
      </c>
    </row>
    <row r="395" spans="1:23">
      <c r="A395" s="114" t="str">
        <v>2496.TW</v>
      </c>
      <c r="B395" s="114">
        <v>6.01</v>
      </c>
      <c r="C395" s="114">
        <v>0.36899999999999999</v>
      </c>
      <c r="D395" s="114">
        <v>0</v>
      </c>
      <c r="E395" s="114">
        <v>0.12432</v>
      </c>
      <c r="F395" s="114">
        <v>5.6910000000000002E-2</v>
      </c>
      <c r="G395" s="114">
        <v>0.52583002999999995</v>
      </c>
      <c r="H395" s="114">
        <v>0.17695999000000001</v>
      </c>
      <c r="I395" s="114">
        <v>12.113144999999999</v>
      </c>
      <c r="J395" s="114">
        <v>1.6219589999999999</v>
      </c>
      <c r="K395" s="114">
        <v>40.418999999999997</v>
      </c>
      <c r="L395" s="114">
        <v>0</v>
      </c>
      <c r="M395" s="114">
        <v>0</v>
      </c>
      <c r="N395" s="114">
        <v>0</v>
      </c>
      <c r="O395" s="114">
        <v>0</v>
      </c>
      <c r="P395" s="114">
        <v>0</v>
      </c>
      <c r="Q395" s="114">
        <v>0</v>
      </c>
      <c r="R395" s="114">
        <v>0</v>
      </c>
      <c r="S395" s="114">
        <v>0</v>
      </c>
      <c r="T395" s="114">
        <v>0</v>
      </c>
      <c r="U395" s="114">
        <v>0</v>
      </c>
      <c r="V395" s="114">
        <v>0</v>
      </c>
      <c r="W395" s="114">
        <v>0</v>
      </c>
    </row>
    <row r="396" spans="1:23" hidden="1">
      <c r="A396" s="114" t="str">
        <v>2497.TW</v>
      </c>
      <c r="B396" s="114">
        <v>2.0099999999999998</v>
      </c>
      <c r="C396" s="114">
        <v>0.91300000000000003</v>
      </c>
      <c r="D396" s="114">
        <v>15.427808000000001</v>
      </c>
      <c r="E396" s="114">
        <v>0.10981</v>
      </c>
      <c r="F396" s="114">
        <v>3.7330000000000002E-2</v>
      </c>
      <c r="G396" s="114">
        <v>0.23871000000000001</v>
      </c>
      <c r="H396" s="114">
        <v>9.1749999999999998E-2</v>
      </c>
      <c r="I396" s="114">
        <v>28.706468999999998</v>
      </c>
      <c r="J396" s="114">
        <v>3.2395708999999999</v>
      </c>
      <c r="K396" s="114">
        <v>30.670999999999999</v>
      </c>
      <c r="L396" s="114">
        <v>0</v>
      </c>
      <c r="M396" s="114">
        <v>0</v>
      </c>
      <c r="N396" s="114">
        <v>0</v>
      </c>
      <c r="O396" s="114">
        <v>0</v>
      </c>
      <c r="P396" s="114">
        <v>0</v>
      </c>
      <c r="Q396" s="114">
        <v>0</v>
      </c>
      <c r="R396" s="114">
        <v>0</v>
      </c>
      <c r="S396" s="114">
        <v>0</v>
      </c>
      <c r="T396" s="114">
        <v>0</v>
      </c>
      <c r="U396" s="114">
        <v>0</v>
      </c>
      <c r="V396" s="114">
        <v>0</v>
      </c>
      <c r="W396" s="114">
        <v>0</v>
      </c>
    </row>
    <row r="397" spans="1:23" hidden="1">
      <c r="A397" s="114" t="str">
        <v>2498.TW</v>
      </c>
      <c r="B397" s="114">
        <v>-4.3499999999999996</v>
      </c>
      <c r="C397" s="114">
        <v>0.80600000000000005</v>
      </c>
      <c r="D397" s="114">
        <v>-34.72</v>
      </c>
      <c r="E397" s="114">
        <v>-0.14907000000000001</v>
      </c>
      <c r="F397" s="114">
        <v>-6.0900003000000001E-2</v>
      </c>
      <c r="G397" s="114">
        <v>0.41411999999999999</v>
      </c>
      <c r="H397" s="114">
        <v>-2.0285000000000002</v>
      </c>
      <c r="I397" s="114">
        <v>0</v>
      </c>
      <c r="J397" s="114">
        <v>1.5569507</v>
      </c>
      <c r="K397" s="114">
        <v>4.8550000000000004</v>
      </c>
      <c r="L397" s="114">
        <v>0</v>
      </c>
      <c r="M397" s="114">
        <v>0</v>
      </c>
      <c r="N397" s="114">
        <v>0</v>
      </c>
      <c r="O397" s="114">
        <v>0</v>
      </c>
      <c r="P397" s="114">
        <v>0</v>
      </c>
      <c r="Q397" s="114">
        <v>0</v>
      </c>
      <c r="R397" s="114">
        <v>0</v>
      </c>
      <c r="S397" s="114">
        <v>0</v>
      </c>
      <c r="T397" s="114">
        <v>0</v>
      </c>
      <c r="U397" s="114">
        <v>0</v>
      </c>
      <c r="V397" s="114">
        <v>0</v>
      </c>
      <c r="W397" s="114">
        <v>0</v>
      </c>
    </row>
    <row r="398" spans="1:23" hidden="1">
      <c r="A398" s="114" t="str">
        <v>2501.TW</v>
      </c>
      <c r="B398" s="114">
        <v>2.2200000000000002</v>
      </c>
      <c r="C398" s="114">
        <v>0.39200000000000002</v>
      </c>
      <c r="D398" s="114">
        <v>27.625</v>
      </c>
      <c r="E398" s="114">
        <v>8.0299995999999998E-2</v>
      </c>
      <c r="F398" s="114">
        <v>1.984E-2</v>
      </c>
      <c r="G398" s="114">
        <v>0.28167999999999999</v>
      </c>
      <c r="H398" s="114">
        <v>0.23047000000000001</v>
      </c>
      <c r="I398" s="114">
        <v>14.932433</v>
      </c>
      <c r="J398" s="114">
        <v>1.4610605000000001</v>
      </c>
      <c r="K398" s="114">
        <v>13.351000000000001</v>
      </c>
      <c r="L398" s="114">
        <v>0</v>
      </c>
      <c r="M398" s="114">
        <v>0</v>
      </c>
      <c r="N398" s="114">
        <v>0</v>
      </c>
      <c r="O398" s="114">
        <v>0</v>
      </c>
      <c r="P398" s="114">
        <v>0</v>
      </c>
      <c r="Q398" s="114">
        <v>0</v>
      </c>
      <c r="R398" s="114">
        <v>0</v>
      </c>
      <c r="S398" s="114">
        <v>0</v>
      </c>
      <c r="T398" s="114">
        <v>0</v>
      </c>
      <c r="U398" s="114">
        <v>0</v>
      </c>
      <c r="V398" s="114">
        <v>0</v>
      </c>
      <c r="W398" s="114">
        <v>0</v>
      </c>
    </row>
    <row r="399" spans="1:23" hidden="1">
      <c r="A399" s="114" t="str">
        <v>2504.TW</v>
      </c>
      <c r="B399" s="114">
        <v>2.97</v>
      </c>
      <c r="C399" s="114">
        <v>0.73399999999999999</v>
      </c>
      <c r="D399" s="114">
        <v>15.368589999999999</v>
      </c>
      <c r="E399" s="114">
        <v>0.14479998999999999</v>
      </c>
      <c r="F399" s="114">
        <v>6.3379995999999994E-2</v>
      </c>
      <c r="G399" s="114">
        <v>0.23696</v>
      </c>
      <c r="H399" s="114">
        <v>0.20030001</v>
      </c>
      <c r="I399" s="114">
        <v>16.144780999999998</v>
      </c>
      <c r="J399" s="114">
        <v>2.3038485</v>
      </c>
      <c r="K399" s="114">
        <v>17.879000000000001</v>
      </c>
      <c r="L399" s="114">
        <v>0</v>
      </c>
      <c r="M399" s="114">
        <v>0</v>
      </c>
      <c r="N399" s="114">
        <v>0</v>
      </c>
      <c r="O399" s="114">
        <v>0</v>
      </c>
      <c r="P399" s="114">
        <v>0</v>
      </c>
      <c r="Q399" s="114">
        <v>0</v>
      </c>
      <c r="R399" s="114">
        <v>0</v>
      </c>
      <c r="S399" s="114">
        <v>0</v>
      </c>
      <c r="T399" s="114">
        <v>0</v>
      </c>
      <c r="U399" s="114">
        <v>0</v>
      </c>
      <c r="V399" s="114">
        <v>0</v>
      </c>
      <c r="W399" s="114">
        <v>0</v>
      </c>
    </row>
    <row r="400" spans="1:23" hidden="1">
      <c r="A400" s="114" t="str">
        <v>2505.TW</v>
      </c>
      <c r="B400" s="114">
        <v>0.72</v>
      </c>
      <c r="C400" s="114">
        <v>0.61699999999999999</v>
      </c>
      <c r="D400" s="114">
        <v>101.34616</v>
      </c>
      <c r="E400" s="114">
        <v>3.0769998E-2</v>
      </c>
      <c r="F400" s="114">
        <v>3.7999997999999999E-4</v>
      </c>
      <c r="G400" s="114">
        <v>0.39640999999999998</v>
      </c>
      <c r="H400" s="114">
        <v>0.18745000000000001</v>
      </c>
      <c r="I400" s="114">
        <v>36.59722</v>
      </c>
      <c r="J400" s="114">
        <v>0.99142149999999996</v>
      </c>
      <c r="K400" s="114">
        <v>1.9350000000000001</v>
      </c>
      <c r="L400" s="114">
        <v>0</v>
      </c>
      <c r="M400" s="114">
        <v>0</v>
      </c>
      <c r="N400" s="114">
        <v>0</v>
      </c>
      <c r="O400" s="114">
        <v>0</v>
      </c>
      <c r="P400" s="114">
        <v>0</v>
      </c>
      <c r="Q400" s="114">
        <v>0</v>
      </c>
      <c r="R400" s="114">
        <v>0</v>
      </c>
      <c r="S400" s="114">
        <v>0</v>
      </c>
      <c r="T400" s="114">
        <v>0</v>
      </c>
      <c r="U400" s="114">
        <v>0</v>
      </c>
      <c r="V400" s="114">
        <v>0</v>
      </c>
      <c r="W400" s="114">
        <v>0</v>
      </c>
    </row>
    <row r="401" spans="1:23" hidden="1">
      <c r="A401" s="114" t="str">
        <v>2506.TW</v>
      </c>
      <c r="B401" s="114">
        <v>-0.18</v>
      </c>
      <c r="C401" s="114">
        <v>0.35799999999999998</v>
      </c>
      <c r="D401" s="114">
        <v>0</v>
      </c>
      <c r="E401" s="114">
        <v>1.3509999999999999E-2</v>
      </c>
      <c r="F401" s="114">
        <v>4.7699999999999999E-3</v>
      </c>
      <c r="G401" s="114">
        <v>0.37453997</v>
      </c>
      <c r="H401" s="114">
        <v>2.8049999999999999E-2</v>
      </c>
      <c r="I401" s="114">
        <v>0</v>
      </c>
      <c r="J401" s="114">
        <v>0.61381876000000002</v>
      </c>
      <c r="K401" s="114">
        <v>4.1109999999999998</v>
      </c>
      <c r="L401" s="114">
        <v>0</v>
      </c>
      <c r="M401" s="114">
        <v>0</v>
      </c>
      <c r="N401" s="114">
        <v>0</v>
      </c>
      <c r="O401" s="114">
        <v>0</v>
      </c>
      <c r="P401" s="114">
        <v>0</v>
      </c>
      <c r="Q401" s="114">
        <v>0</v>
      </c>
      <c r="R401" s="114">
        <v>0</v>
      </c>
      <c r="S401" s="114">
        <v>0</v>
      </c>
      <c r="T401" s="114">
        <v>0</v>
      </c>
      <c r="U401" s="114">
        <v>0</v>
      </c>
      <c r="V401" s="114">
        <v>0</v>
      </c>
      <c r="W401" s="114">
        <v>0</v>
      </c>
    </row>
    <row r="402" spans="1:23" hidden="1">
      <c r="A402" s="114" t="str">
        <v>2509.TW</v>
      </c>
      <c r="B402" s="114">
        <v>-1.1000000000000001</v>
      </c>
      <c r="C402" s="114">
        <v>0.17799999999999999</v>
      </c>
      <c r="D402" s="114">
        <v>0</v>
      </c>
      <c r="E402" s="114">
        <v>-5.3379997999999998E-2</v>
      </c>
      <c r="F402" s="114">
        <v>-5.9399995999999998E-3</v>
      </c>
      <c r="G402" s="114">
        <v>0.33560002</v>
      </c>
      <c r="H402" s="114">
        <v>-0.55806999999999995</v>
      </c>
      <c r="I402" s="114">
        <v>0</v>
      </c>
      <c r="J402" s="114">
        <v>1.2770961999999999</v>
      </c>
      <c r="K402" s="114">
        <v>0.995</v>
      </c>
      <c r="L402" s="114">
        <v>0</v>
      </c>
      <c r="M402" s="114">
        <v>0</v>
      </c>
      <c r="N402" s="114">
        <v>0</v>
      </c>
      <c r="O402" s="114">
        <v>0</v>
      </c>
      <c r="P402" s="114">
        <v>0</v>
      </c>
      <c r="Q402" s="114">
        <v>0</v>
      </c>
      <c r="R402" s="114">
        <v>0</v>
      </c>
      <c r="S402" s="114">
        <v>0</v>
      </c>
      <c r="T402" s="114">
        <v>0</v>
      </c>
      <c r="U402" s="114">
        <v>0</v>
      </c>
      <c r="V402" s="114">
        <v>0</v>
      </c>
      <c r="W402" s="114">
        <v>0</v>
      </c>
    </row>
    <row r="403" spans="1:23">
      <c r="A403" s="114" t="str">
        <v>2511.TW</v>
      </c>
      <c r="B403" s="114">
        <v>0.34</v>
      </c>
      <c r="C403" s="114">
        <v>0.47699999999999998</v>
      </c>
      <c r="D403" s="114">
        <v>19.666665999999999</v>
      </c>
      <c r="E403" s="114">
        <v>2.2519999999999998E-2</v>
      </c>
      <c r="F403" s="114">
        <v>8.3300000000000006E-3</v>
      </c>
      <c r="G403" s="114">
        <v>0.29504999999999998</v>
      </c>
      <c r="H403" s="114">
        <v>0.10854999999999999</v>
      </c>
      <c r="I403" s="114">
        <v>34.705883</v>
      </c>
      <c r="J403" s="114">
        <v>0.74438554000000001</v>
      </c>
      <c r="K403" s="114">
        <v>5.2290000000000001</v>
      </c>
      <c r="L403" s="114">
        <v>0</v>
      </c>
      <c r="M403" s="114">
        <v>0</v>
      </c>
      <c r="N403" s="114">
        <v>0</v>
      </c>
      <c r="O403" s="114">
        <v>0</v>
      </c>
      <c r="P403" s="114">
        <v>0</v>
      </c>
      <c r="Q403" s="114">
        <v>0</v>
      </c>
      <c r="R403" s="114">
        <v>0</v>
      </c>
      <c r="S403" s="114">
        <v>0</v>
      </c>
      <c r="T403" s="114">
        <v>0</v>
      </c>
      <c r="U403" s="114">
        <v>0</v>
      </c>
      <c r="V403" s="114">
        <v>0</v>
      </c>
      <c r="W403" s="114">
        <v>0</v>
      </c>
    </row>
    <row r="404" spans="1:23" hidden="1">
      <c r="A404" s="114" t="str">
        <v>2514.TW</v>
      </c>
      <c r="B404" s="114">
        <v>3.76</v>
      </c>
      <c r="C404" s="114">
        <v>0.11899999999999999</v>
      </c>
      <c r="D404" s="114">
        <v>0</v>
      </c>
      <c r="E404" s="114">
        <v>6.4720004999999997E-2</v>
      </c>
      <c r="F404" s="114">
        <v>1.685E-2</v>
      </c>
      <c r="G404" s="114">
        <v>0.113850005</v>
      </c>
      <c r="H404" s="114">
        <v>-1.9699998999999999E-3</v>
      </c>
      <c r="I404" s="114">
        <v>5.8244680000000004</v>
      </c>
      <c r="J404" s="114">
        <v>0.68606869999999998</v>
      </c>
      <c r="K404" s="114">
        <v>50.470999999999997</v>
      </c>
      <c r="L404" s="114">
        <v>0</v>
      </c>
      <c r="M404" s="114">
        <v>0</v>
      </c>
      <c r="N404" s="114">
        <v>0</v>
      </c>
      <c r="O404" s="114">
        <v>0</v>
      </c>
      <c r="P404" s="114">
        <v>0</v>
      </c>
      <c r="Q404" s="114">
        <v>0</v>
      </c>
      <c r="R404" s="114">
        <v>0</v>
      </c>
      <c r="S404" s="114">
        <v>0</v>
      </c>
      <c r="T404" s="114">
        <v>0</v>
      </c>
      <c r="U404" s="114">
        <v>0</v>
      </c>
      <c r="V404" s="114">
        <v>0</v>
      </c>
      <c r="W404" s="114">
        <v>0</v>
      </c>
    </row>
    <row r="405" spans="1:23" hidden="1">
      <c r="A405" s="114" t="str">
        <v>2515.TW</v>
      </c>
      <c r="B405" s="114">
        <v>0.41</v>
      </c>
      <c r="C405" s="114">
        <v>0.60199999999999998</v>
      </c>
      <c r="D405" s="114">
        <v>0</v>
      </c>
      <c r="E405" s="114">
        <v>2.7220000000000001E-2</v>
      </c>
      <c r="F405" s="114">
        <v>1.1510001000000001E-2</v>
      </c>
      <c r="G405" s="114">
        <v>8.0310000000000006E-2</v>
      </c>
      <c r="H405" s="114">
        <v>5.3000002999999997E-2</v>
      </c>
      <c r="I405" s="114">
        <v>38.780487000000001</v>
      </c>
      <c r="J405" s="114">
        <v>1.0836968</v>
      </c>
      <c r="K405" s="114">
        <v>12.384</v>
      </c>
      <c r="L405" s="114">
        <v>0</v>
      </c>
      <c r="M405" s="114">
        <v>0</v>
      </c>
      <c r="N405" s="114">
        <v>0</v>
      </c>
      <c r="O405" s="114">
        <v>0</v>
      </c>
      <c r="P405" s="114">
        <v>0</v>
      </c>
      <c r="Q405" s="114">
        <v>0</v>
      </c>
      <c r="R405" s="114">
        <v>0</v>
      </c>
      <c r="S405" s="114">
        <v>0</v>
      </c>
      <c r="T405" s="114">
        <v>0</v>
      </c>
      <c r="U405" s="114">
        <v>0</v>
      </c>
      <c r="V405" s="114">
        <v>0</v>
      </c>
      <c r="W405" s="114">
        <v>0</v>
      </c>
    </row>
    <row r="406" spans="1:23" hidden="1">
      <c r="A406" s="114" t="str">
        <v>2516.TW</v>
      </c>
      <c r="B406" s="114">
        <v>0.72</v>
      </c>
      <c r="C406" s="114">
        <v>0.48499999999999999</v>
      </c>
      <c r="D406" s="114">
        <v>0</v>
      </c>
      <c r="E406" s="114">
        <v>0.120459996</v>
      </c>
      <c r="F406" s="114">
        <v>1.444E-2</v>
      </c>
      <c r="G406" s="114">
        <v>3.61E-2</v>
      </c>
      <c r="H406" s="114">
        <v>9.2000000000000003E-4</v>
      </c>
      <c r="I406" s="114">
        <v>16.597221000000001</v>
      </c>
      <c r="J406" s="114">
        <v>1.7633171000000001</v>
      </c>
      <c r="K406" s="114">
        <v>38.137</v>
      </c>
      <c r="L406" s="114">
        <v>0</v>
      </c>
      <c r="M406" s="114">
        <v>0</v>
      </c>
      <c r="N406" s="114">
        <v>0</v>
      </c>
      <c r="O406" s="114">
        <v>0</v>
      </c>
      <c r="P406" s="114">
        <v>0</v>
      </c>
      <c r="Q406" s="114">
        <v>0</v>
      </c>
      <c r="R406" s="114">
        <v>0</v>
      </c>
      <c r="S406" s="114">
        <v>0</v>
      </c>
      <c r="T406" s="114">
        <v>0</v>
      </c>
      <c r="U406" s="114">
        <v>0</v>
      </c>
      <c r="V406" s="114">
        <v>0</v>
      </c>
      <c r="W406" s="114">
        <v>0</v>
      </c>
    </row>
    <row r="407" spans="1:23">
      <c r="A407" s="114" t="str">
        <v>2520.TW</v>
      </c>
      <c r="B407" s="114">
        <v>4.91</v>
      </c>
      <c r="C407" s="114">
        <v>0.46100000000000002</v>
      </c>
      <c r="D407" s="114">
        <v>10.966469</v>
      </c>
      <c r="E407" s="114">
        <v>0.13661999999999999</v>
      </c>
      <c r="F407" s="114">
        <v>4.3330002999999999E-2</v>
      </c>
      <c r="G407" s="114">
        <v>0.30198999999999998</v>
      </c>
      <c r="H407" s="114">
        <v>0.24573999999999999</v>
      </c>
      <c r="I407" s="114">
        <v>11.323829</v>
      </c>
      <c r="J407" s="114">
        <v>1.5109926</v>
      </c>
      <c r="K407" s="114">
        <v>35.905999999999999</v>
      </c>
      <c r="L407" s="114">
        <v>0</v>
      </c>
      <c r="M407" s="114">
        <v>0</v>
      </c>
      <c r="N407" s="114">
        <v>0</v>
      </c>
      <c r="O407" s="114">
        <v>0</v>
      </c>
      <c r="P407" s="114">
        <v>0</v>
      </c>
      <c r="Q407" s="114">
        <v>0</v>
      </c>
      <c r="R407" s="114">
        <v>0</v>
      </c>
      <c r="S407" s="114">
        <v>0</v>
      </c>
      <c r="T407" s="114">
        <v>0</v>
      </c>
      <c r="U407" s="114">
        <v>0</v>
      </c>
      <c r="V407" s="114">
        <v>0</v>
      </c>
      <c r="W407" s="114">
        <v>0</v>
      </c>
    </row>
    <row r="408" spans="1:23" hidden="1">
      <c r="A408" s="114" t="str">
        <v>2524.TW</v>
      </c>
      <c r="B408" s="114">
        <v>1.57</v>
      </c>
      <c r="C408" s="114">
        <v>0.27100000000000002</v>
      </c>
      <c r="D408" s="114">
        <v>27.732557</v>
      </c>
      <c r="E408" s="114">
        <v>2.5260000000000001E-2</v>
      </c>
      <c r="F408" s="114">
        <v>1.396E-2</v>
      </c>
      <c r="G408" s="114">
        <v>0.50029999999999997</v>
      </c>
      <c r="H408" s="114">
        <v>0.33972999999999998</v>
      </c>
      <c r="I408" s="114">
        <v>30.382166000000002</v>
      </c>
      <c r="J408" s="114">
        <v>0.99397784</v>
      </c>
      <c r="K408" s="114">
        <v>6.9139999999999997</v>
      </c>
      <c r="L408" s="114">
        <v>0</v>
      </c>
      <c r="M408" s="114">
        <v>0</v>
      </c>
      <c r="N408" s="114">
        <v>0</v>
      </c>
      <c r="O408" s="114">
        <v>0</v>
      </c>
      <c r="P408" s="114">
        <v>0</v>
      </c>
      <c r="Q408" s="114">
        <v>0</v>
      </c>
      <c r="R408" s="114">
        <v>0</v>
      </c>
      <c r="S408" s="114">
        <v>0</v>
      </c>
      <c r="T408" s="114">
        <v>0</v>
      </c>
      <c r="U408" s="114">
        <v>0</v>
      </c>
      <c r="V408" s="114">
        <v>0</v>
      </c>
      <c r="W408" s="114">
        <v>0</v>
      </c>
    </row>
    <row r="409" spans="1:23" hidden="1">
      <c r="A409" s="114" t="str">
        <v>2527.TW</v>
      </c>
      <c r="B409" s="114">
        <v>2.63</v>
      </c>
      <c r="C409" s="114">
        <v>0.54200000000000004</v>
      </c>
      <c r="D409" s="114">
        <v>0</v>
      </c>
      <c r="E409" s="114">
        <v>5.2639999999999999E-2</v>
      </c>
      <c r="F409" s="114">
        <v>9.3800010000000007E-3</v>
      </c>
      <c r="G409" s="114">
        <v>0.29163</v>
      </c>
      <c r="H409" s="114">
        <v>7.5130000000000002E-2</v>
      </c>
      <c r="I409" s="114">
        <v>17.832699000000002</v>
      </c>
      <c r="J409" s="114">
        <v>1.0751208999999999</v>
      </c>
      <c r="K409" s="114">
        <v>8.8450000000000006</v>
      </c>
      <c r="L409" s="114">
        <v>0</v>
      </c>
      <c r="M409" s="114">
        <v>0</v>
      </c>
      <c r="N409" s="114">
        <v>0</v>
      </c>
      <c r="O409" s="114">
        <v>0</v>
      </c>
      <c r="P409" s="114">
        <v>0</v>
      </c>
      <c r="Q409" s="114">
        <v>0</v>
      </c>
      <c r="R409" s="114">
        <v>0</v>
      </c>
      <c r="S409" s="114">
        <v>0</v>
      </c>
      <c r="T409" s="114">
        <v>0</v>
      </c>
      <c r="U409" s="114">
        <v>0</v>
      </c>
      <c r="V409" s="114">
        <v>0</v>
      </c>
      <c r="W409" s="114">
        <v>0</v>
      </c>
    </row>
    <row r="410" spans="1:23" hidden="1">
      <c r="A410" s="114" t="str">
        <v>2528.TW</v>
      </c>
      <c r="B410" s="114">
        <v>-0.35</v>
      </c>
      <c r="C410" s="114">
        <v>0.58799999999999997</v>
      </c>
      <c r="D410" s="114">
        <v>0</v>
      </c>
      <c r="E410" s="114">
        <v>4.6210000000000001E-2</v>
      </c>
      <c r="F410" s="114">
        <v>9.6100000000000005E-3</v>
      </c>
      <c r="G410" s="114">
        <v>0.27017000000000002</v>
      </c>
      <c r="H410" s="114">
        <v>-290.88776000000001</v>
      </c>
      <c r="I410" s="114">
        <v>0</v>
      </c>
      <c r="J410" s="114">
        <v>3.7899965999999998</v>
      </c>
      <c r="K410" s="114">
        <v>4.8680000000000003</v>
      </c>
      <c r="L410" s="114">
        <v>0</v>
      </c>
      <c r="M410" s="114">
        <v>0</v>
      </c>
      <c r="N410" s="114">
        <v>0</v>
      </c>
      <c r="O410" s="114">
        <v>0</v>
      </c>
      <c r="P410" s="114">
        <v>0</v>
      </c>
      <c r="Q410" s="114">
        <v>0</v>
      </c>
      <c r="R410" s="114">
        <v>0</v>
      </c>
      <c r="S410" s="114">
        <v>0</v>
      </c>
      <c r="T410" s="114">
        <v>0</v>
      </c>
      <c r="U410" s="114">
        <v>0</v>
      </c>
      <c r="V410" s="114">
        <v>0</v>
      </c>
      <c r="W410" s="114">
        <v>0</v>
      </c>
    </row>
    <row r="411" spans="1:23" hidden="1">
      <c r="A411" s="114" t="str">
        <v>2530.TW</v>
      </c>
      <c r="B411" s="114">
        <v>0.85</v>
      </c>
      <c r="C411" s="114">
        <v>0.13300000000000001</v>
      </c>
      <c r="D411" s="114">
        <v>0</v>
      </c>
      <c r="E411" s="114">
        <v>4.7519997000000001E-2</v>
      </c>
      <c r="F411" s="114">
        <v>1.8360000000000001E-2</v>
      </c>
      <c r="G411" s="114">
        <v>0.43660998000000001</v>
      </c>
      <c r="H411" s="114">
        <v>0.36183998000000001</v>
      </c>
      <c r="I411" s="114">
        <v>55.352939999999997</v>
      </c>
      <c r="J411" s="114">
        <v>3.7836750000000001</v>
      </c>
      <c r="K411" s="114">
        <v>2.323</v>
      </c>
      <c r="L411" s="114">
        <v>0</v>
      </c>
      <c r="M411" s="114">
        <v>0</v>
      </c>
      <c r="N411" s="114">
        <v>0</v>
      </c>
      <c r="O411" s="114">
        <v>0</v>
      </c>
      <c r="P411" s="114">
        <v>0</v>
      </c>
      <c r="Q411" s="114">
        <v>0</v>
      </c>
      <c r="R411" s="114">
        <v>0</v>
      </c>
      <c r="S411" s="114">
        <v>0</v>
      </c>
      <c r="T411" s="114">
        <v>0</v>
      </c>
      <c r="U411" s="114">
        <v>0</v>
      </c>
      <c r="V411" s="114">
        <v>0</v>
      </c>
      <c r="W411" s="114">
        <v>0</v>
      </c>
    </row>
    <row r="412" spans="1:23" hidden="1">
      <c r="A412" s="114" t="str">
        <v>2534.TW</v>
      </c>
      <c r="B412" s="114">
        <v>0.46</v>
      </c>
      <c r="C412" s="114">
        <v>0.46899999999999997</v>
      </c>
      <c r="D412" s="114">
        <v>5.0590552999999998</v>
      </c>
      <c r="E412" s="114">
        <v>3.5180000000000003E-2</v>
      </c>
      <c r="F412" s="114">
        <v>1.342E-2</v>
      </c>
      <c r="G412" s="114">
        <v>0.45082</v>
      </c>
      <c r="H412" s="114">
        <v>0.33450999999999997</v>
      </c>
      <c r="I412" s="114">
        <v>55.869563999999997</v>
      </c>
      <c r="J412" s="114">
        <v>0.82777727000000001</v>
      </c>
      <c r="K412" s="114">
        <v>5.3979999999999997</v>
      </c>
      <c r="L412" s="114">
        <v>0</v>
      </c>
      <c r="M412" s="114">
        <v>0</v>
      </c>
      <c r="N412" s="114">
        <v>0</v>
      </c>
      <c r="O412" s="114">
        <v>0</v>
      </c>
      <c r="P412" s="114">
        <v>0</v>
      </c>
      <c r="Q412" s="114">
        <v>0</v>
      </c>
      <c r="R412" s="114">
        <v>0</v>
      </c>
      <c r="S412" s="114">
        <v>0</v>
      </c>
      <c r="T412" s="114">
        <v>0</v>
      </c>
      <c r="U412" s="114">
        <v>0</v>
      </c>
      <c r="V412" s="114">
        <v>0</v>
      </c>
      <c r="W412" s="114">
        <v>0</v>
      </c>
    </row>
    <row r="413" spans="1:23" hidden="1">
      <c r="A413" s="114" t="str">
        <v>2535.TW</v>
      </c>
      <c r="B413" s="114">
        <v>3.83</v>
      </c>
      <c r="C413" s="114">
        <v>0</v>
      </c>
      <c r="D413" s="114">
        <v>0</v>
      </c>
      <c r="E413" s="114">
        <v>0.12737999999999999</v>
      </c>
      <c r="F413" s="114">
        <v>2.9049999999999999E-2</v>
      </c>
      <c r="G413" s="114">
        <v>0.10872999999999999</v>
      </c>
      <c r="H413" s="114">
        <v>1.6830000000000001E-2</v>
      </c>
      <c r="I413" s="114">
        <v>13.733682</v>
      </c>
      <c r="J413" s="114">
        <v>1.6104833999999999</v>
      </c>
      <c r="K413" s="114">
        <v>49.591999999999999</v>
      </c>
      <c r="L413" s="114">
        <v>0</v>
      </c>
      <c r="M413" s="114">
        <v>0</v>
      </c>
      <c r="N413" s="114">
        <v>0</v>
      </c>
      <c r="O413" s="114">
        <v>0</v>
      </c>
      <c r="P413" s="114">
        <v>0</v>
      </c>
      <c r="Q413" s="114">
        <v>0</v>
      </c>
      <c r="R413" s="114">
        <v>0</v>
      </c>
      <c r="S413" s="114">
        <v>0</v>
      </c>
      <c r="T413" s="114">
        <v>0</v>
      </c>
      <c r="U413" s="114">
        <v>0</v>
      </c>
      <c r="V413" s="114">
        <v>0</v>
      </c>
      <c r="W413" s="114">
        <v>0</v>
      </c>
    </row>
    <row r="414" spans="1:23">
      <c r="A414" s="114" t="str">
        <v>2536.TW</v>
      </c>
      <c r="B414" s="114">
        <v>0.95</v>
      </c>
      <c r="C414" s="114">
        <v>0.36599999999999999</v>
      </c>
      <c r="D414" s="114">
        <v>26.183206999999999</v>
      </c>
      <c r="E414" s="114">
        <v>1.789E-2</v>
      </c>
      <c r="F414" s="114">
        <v>1.0299999000000001E-2</v>
      </c>
      <c r="G414" s="114">
        <v>0.28105999999999998</v>
      </c>
      <c r="H414" s="114">
        <v>0.21010999999999999</v>
      </c>
      <c r="I414" s="114">
        <v>36.105263000000001</v>
      </c>
      <c r="J414" s="114">
        <v>0.97346383000000003</v>
      </c>
      <c r="K414" s="114">
        <v>9.7149999999999999</v>
      </c>
      <c r="L414" s="114">
        <v>0</v>
      </c>
      <c r="M414" s="114">
        <v>0</v>
      </c>
      <c r="N414" s="114">
        <v>0</v>
      </c>
      <c r="O414" s="114">
        <v>0</v>
      </c>
      <c r="P414" s="114">
        <v>0</v>
      </c>
      <c r="Q414" s="114">
        <v>0</v>
      </c>
      <c r="R414" s="114">
        <v>0</v>
      </c>
      <c r="S414" s="114">
        <v>0</v>
      </c>
      <c r="T414" s="114">
        <v>0</v>
      </c>
      <c r="U414" s="114">
        <v>0</v>
      </c>
      <c r="V414" s="114">
        <v>0</v>
      </c>
      <c r="W414" s="114">
        <v>0</v>
      </c>
    </row>
    <row r="415" spans="1:23" hidden="1">
      <c r="A415" s="114" t="str">
        <v>2537.TW</v>
      </c>
      <c r="B415" s="114">
        <v>-0.02</v>
      </c>
      <c r="C415" s="114">
        <v>0.52600000000000002</v>
      </c>
      <c r="D415" s="114">
        <v>0</v>
      </c>
      <c r="E415" s="114">
        <v>-1.465E-2</v>
      </c>
      <c r="F415" s="114">
        <v>1.5100000000000001E-3</v>
      </c>
      <c r="G415" s="114">
        <v>0.26523999999999998</v>
      </c>
      <c r="H415" s="114">
        <v>5.8319996999999998E-2</v>
      </c>
      <c r="I415" s="114">
        <v>0</v>
      </c>
      <c r="J415" s="114">
        <v>1.2574673000000001</v>
      </c>
      <c r="K415" s="114">
        <v>1.8160000000000001</v>
      </c>
      <c r="L415" s="114">
        <v>0</v>
      </c>
      <c r="M415" s="114">
        <v>0</v>
      </c>
      <c r="N415" s="114">
        <v>0</v>
      </c>
      <c r="O415" s="114">
        <v>0</v>
      </c>
      <c r="P415" s="114">
        <v>0</v>
      </c>
      <c r="Q415" s="114">
        <v>0</v>
      </c>
      <c r="R415" s="114">
        <v>0</v>
      </c>
      <c r="S415" s="114">
        <v>0</v>
      </c>
      <c r="T415" s="114">
        <v>0</v>
      </c>
      <c r="U415" s="114">
        <v>0</v>
      </c>
      <c r="V415" s="114">
        <v>0</v>
      </c>
      <c r="W415" s="114">
        <v>0</v>
      </c>
    </row>
    <row r="416" spans="1:23" hidden="1">
      <c r="A416" s="114" t="str">
        <v>2538.TW</v>
      </c>
      <c r="B416" s="114">
        <v>-0.2</v>
      </c>
      <c r="C416" s="114">
        <v>0.432</v>
      </c>
      <c r="D416" s="114">
        <v>0</v>
      </c>
      <c r="E416" s="114">
        <v>0.26485002000000002</v>
      </c>
      <c r="F416" s="114">
        <v>1.2099999999999999E-3</v>
      </c>
      <c r="G416" s="114">
        <v>0.71636003000000004</v>
      </c>
      <c r="H416" s="114">
        <v>0.42152000000000001</v>
      </c>
      <c r="I416" s="114">
        <v>0</v>
      </c>
      <c r="J416" s="114">
        <v>1.2720513</v>
      </c>
      <c r="K416" s="114">
        <v>0.85799999999999998</v>
      </c>
      <c r="L416" s="114">
        <v>0</v>
      </c>
      <c r="M416" s="114">
        <v>0</v>
      </c>
      <c r="N416" s="114">
        <v>0</v>
      </c>
      <c r="O416" s="114">
        <v>0</v>
      </c>
      <c r="P416" s="114">
        <v>0</v>
      </c>
      <c r="Q416" s="114">
        <v>0</v>
      </c>
      <c r="R416" s="114">
        <v>0</v>
      </c>
      <c r="S416" s="114">
        <v>0</v>
      </c>
      <c r="T416" s="114">
        <v>0</v>
      </c>
      <c r="U416" s="114">
        <v>0</v>
      </c>
      <c r="V416" s="114">
        <v>0</v>
      </c>
      <c r="W416" s="114">
        <v>0</v>
      </c>
    </row>
    <row r="417" spans="1:23" hidden="1">
      <c r="A417" s="114" t="str">
        <v>2539.TW</v>
      </c>
      <c r="B417" s="114">
        <v>2.15</v>
      </c>
      <c r="C417" s="114">
        <v>0.24</v>
      </c>
      <c r="D417" s="114">
        <v>0</v>
      </c>
      <c r="E417" s="114">
        <v>0.17603000999999999</v>
      </c>
      <c r="F417" s="114">
        <v>6.6689999999999999E-2</v>
      </c>
      <c r="G417" s="114">
        <v>0.45766996999999998</v>
      </c>
      <c r="H417" s="114">
        <v>0.44476001999999998</v>
      </c>
      <c r="I417" s="114">
        <v>32.465114999999997</v>
      </c>
      <c r="J417" s="114">
        <v>5.0723060000000002</v>
      </c>
      <c r="K417" s="114">
        <v>8.2579999999999991</v>
      </c>
      <c r="L417" s="114">
        <v>0</v>
      </c>
      <c r="M417" s="114">
        <v>0</v>
      </c>
      <c r="N417" s="114">
        <v>0</v>
      </c>
      <c r="O417" s="114">
        <v>0</v>
      </c>
      <c r="P417" s="114">
        <v>0</v>
      </c>
      <c r="Q417" s="114">
        <v>0</v>
      </c>
      <c r="R417" s="114">
        <v>0</v>
      </c>
      <c r="S417" s="114">
        <v>0</v>
      </c>
      <c r="T417" s="114">
        <v>0</v>
      </c>
      <c r="U417" s="114">
        <v>0</v>
      </c>
      <c r="V417" s="114">
        <v>0</v>
      </c>
      <c r="W417" s="114">
        <v>0</v>
      </c>
    </row>
    <row r="418" spans="1:23" hidden="1">
      <c r="A418" s="114" t="str">
        <v>2540.TW</v>
      </c>
      <c r="B418" s="114">
        <v>5.03</v>
      </c>
      <c r="C418" s="114">
        <v>0</v>
      </c>
      <c r="D418" s="114">
        <v>0</v>
      </c>
      <c r="E418" s="114">
        <v>0.20108000000000001</v>
      </c>
      <c r="F418" s="114">
        <v>5.4229997000000002E-2</v>
      </c>
      <c r="G418" s="114">
        <v>0.45193001999999999</v>
      </c>
      <c r="H418" s="114">
        <v>0.39712003000000001</v>
      </c>
      <c r="I418" s="114">
        <v>30.318090000000002</v>
      </c>
      <c r="J418" s="114">
        <v>5.1722970000000004</v>
      </c>
      <c r="K418" s="114">
        <v>22.745000000000001</v>
      </c>
      <c r="L418" s="114">
        <v>0</v>
      </c>
      <c r="M418" s="114">
        <v>0</v>
      </c>
      <c r="N418" s="114">
        <v>0</v>
      </c>
      <c r="O418" s="114">
        <v>0</v>
      </c>
      <c r="P418" s="114">
        <v>0</v>
      </c>
      <c r="Q418" s="114">
        <v>0</v>
      </c>
      <c r="R418" s="114">
        <v>0</v>
      </c>
      <c r="S418" s="114">
        <v>0</v>
      </c>
      <c r="T418" s="114">
        <v>0</v>
      </c>
      <c r="U418" s="114">
        <v>0</v>
      </c>
      <c r="V418" s="114">
        <v>0</v>
      </c>
      <c r="W418" s="114">
        <v>0</v>
      </c>
    </row>
    <row r="419" spans="1:23">
      <c r="A419" s="114" t="str">
        <v>2542.TW</v>
      </c>
      <c r="B419" s="114">
        <v>1.0900000000000001</v>
      </c>
      <c r="C419" s="114">
        <v>0</v>
      </c>
      <c r="D419" s="114">
        <v>10.266203000000001</v>
      </c>
      <c r="E419" s="114">
        <v>0.14940999999999999</v>
      </c>
      <c r="F419" s="114">
        <v>2.8590000000000001E-2</v>
      </c>
      <c r="G419" s="114">
        <v>0.34959000000000001</v>
      </c>
      <c r="H419" s="114">
        <v>0.18902000999999999</v>
      </c>
      <c r="I419" s="114">
        <v>40.688071999999998</v>
      </c>
      <c r="J419" s="114">
        <v>1.7789811</v>
      </c>
      <c r="K419" s="114">
        <v>21.922999999999998</v>
      </c>
      <c r="L419" s="114">
        <v>0</v>
      </c>
      <c r="M419" s="114">
        <v>0</v>
      </c>
      <c r="N419" s="114">
        <v>0</v>
      </c>
      <c r="O419" s="114">
        <v>0</v>
      </c>
      <c r="P419" s="114">
        <v>0</v>
      </c>
      <c r="Q419" s="114">
        <v>0</v>
      </c>
      <c r="R419" s="114">
        <v>0</v>
      </c>
      <c r="S419" s="114">
        <v>0</v>
      </c>
      <c r="T419" s="114">
        <v>0</v>
      </c>
      <c r="U419" s="114">
        <v>0</v>
      </c>
      <c r="V419" s="114">
        <v>0</v>
      </c>
      <c r="W419" s="114">
        <v>0</v>
      </c>
    </row>
    <row r="420" spans="1:23">
      <c r="A420" s="114" t="str">
        <v>2543.TW</v>
      </c>
      <c r="B420" s="114">
        <v>2.4500000000000002</v>
      </c>
      <c r="C420" s="114">
        <v>0.41299999999999998</v>
      </c>
      <c r="D420" s="114">
        <v>0</v>
      </c>
      <c r="E420" s="114">
        <v>0.19003001</v>
      </c>
      <c r="F420" s="114">
        <v>3.3619999999999997E-2</v>
      </c>
      <c r="G420" s="114">
        <v>8.9449994000000005E-2</v>
      </c>
      <c r="H420" s="114">
        <v>9.5759999999999998E-2</v>
      </c>
      <c r="I420" s="114">
        <v>22.408162999999998</v>
      </c>
      <c r="J420" s="114">
        <v>4.2961105999999996</v>
      </c>
      <c r="K420" s="114">
        <v>47.476999999999997</v>
      </c>
      <c r="L420" s="114">
        <v>0</v>
      </c>
      <c r="M420" s="114">
        <v>0</v>
      </c>
      <c r="N420" s="114">
        <v>0</v>
      </c>
      <c r="O420" s="114">
        <v>0</v>
      </c>
      <c r="P420" s="114">
        <v>0</v>
      </c>
      <c r="Q420" s="114">
        <v>0</v>
      </c>
      <c r="R420" s="114">
        <v>0</v>
      </c>
      <c r="S420" s="114">
        <v>0</v>
      </c>
      <c r="T420" s="114">
        <v>0</v>
      </c>
      <c r="U420" s="114">
        <v>0</v>
      </c>
      <c r="V420" s="114">
        <v>0</v>
      </c>
      <c r="W420" s="114">
        <v>0</v>
      </c>
    </row>
    <row r="421" spans="1:23">
      <c r="A421" s="114" t="str">
        <v>2545.TW</v>
      </c>
      <c r="B421" s="114">
        <v>4.32</v>
      </c>
      <c r="C421" s="114">
        <v>0.52500000000000002</v>
      </c>
      <c r="D421" s="114">
        <v>0</v>
      </c>
      <c r="E421" s="114">
        <v>6.4259999999999998E-2</v>
      </c>
      <c r="F421" s="114">
        <v>1.4970000000000001E-2</v>
      </c>
      <c r="G421" s="114">
        <v>0.41059000000000001</v>
      </c>
      <c r="H421" s="114">
        <v>0.37852000000000002</v>
      </c>
      <c r="I421" s="114">
        <v>13.518518</v>
      </c>
      <c r="J421" s="114">
        <v>1.6669046000000001</v>
      </c>
      <c r="K421" s="114">
        <v>14.481</v>
      </c>
      <c r="L421" s="114">
        <v>0</v>
      </c>
      <c r="M421" s="114">
        <v>0</v>
      </c>
      <c r="N421" s="114">
        <v>0</v>
      </c>
      <c r="O421" s="114">
        <v>0</v>
      </c>
      <c r="P421" s="114">
        <v>0</v>
      </c>
      <c r="Q421" s="114">
        <v>0</v>
      </c>
      <c r="R421" s="114">
        <v>0</v>
      </c>
      <c r="S421" s="114">
        <v>0</v>
      </c>
      <c r="T421" s="114">
        <v>0</v>
      </c>
      <c r="U421" s="114">
        <v>0</v>
      </c>
      <c r="V421" s="114">
        <v>0</v>
      </c>
      <c r="W421" s="114">
        <v>0</v>
      </c>
    </row>
    <row r="422" spans="1:23" hidden="1">
      <c r="A422" s="114" t="str">
        <v>2546.TW</v>
      </c>
      <c r="B422" s="114">
        <v>9.52</v>
      </c>
      <c r="C422" s="114">
        <v>0</v>
      </c>
      <c r="D422" s="114">
        <v>21.017697999999999</v>
      </c>
      <c r="E422" s="114">
        <v>0.21365998999999999</v>
      </c>
      <c r="F422" s="114">
        <v>5.8730002000000003E-2</v>
      </c>
      <c r="G422" s="114">
        <v>0.10298</v>
      </c>
      <c r="H422" s="114">
        <v>4.4249999999999998E-2</v>
      </c>
      <c r="I422" s="114">
        <v>9.9789914999999993</v>
      </c>
      <c r="J422" s="114">
        <v>2.5506096</v>
      </c>
      <c r="K422" s="114">
        <v>116.194</v>
      </c>
      <c r="L422" s="114">
        <v>0</v>
      </c>
      <c r="M422" s="114">
        <v>0</v>
      </c>
      <c r="N422" s="114">
        <v>0</v>
      </c>
      <c r="O422" s="114">
        <v>0</v>
      </c>
      <c r="P422" s="114">
        <v>0</v>
      </c>
      <c r="Q422" s="114">
        <v>0</v>
      </c>
      <c r="R422" s="114">
        <v>0</v>
      </c>
      <c r="S422" s="114">
        <v>0</v>
      </c>
      <c r="T422" s="114">
        <v>0</v>
      </c>
      <c r="U422" s="114">
        <v>0</v>
      </c>
      <c r="V422" s="114">
        <v>0</v>
      </c>
      <c r="W422" s="114">
        <v>0</v>
      </c>
    </row>
    <row r="423" spans="1:23" hidden="1">
      <c r="A423" s="114" t="str">
        <v>2547.TW</v>
      </c>
      <c r="B423" s="114">
        <v>-0.11</v>
      </c>
      <c r="C423" s="114">
        <v>0</v>
      </c>
      <c r="D423" s="114">
        <v>0</v>
      </c>
      <c r="E423" s="114">
        <v>-8.8000000000000003E-4</v>
      </c>
      <c r="F423" s="114">
        <v>1.1599999999999999E-2</v>
      </c>
      <c r="G423" s="114">
        <v>0.39062999999999998</v>
      </c>
      <c r="H423" s="114">
        <v>0.12856999999999999</v>
      </c>
      <c r="I423" s="114">
        <v>0</v>
      </c>
      <c r="J423" s="114">
        <v>0.81070750000000003</v>
      </c>
      <c r="K423" s="114">
        <v>8.8529999999999998</v>
      </c>
      <c r="L423" s="114">
        <v>0</v>
      </c>
      <c r="M423" s="114">
        <v>0</v>
      </c>
      <c r="N423" s="114">
        <v>0</v>
      </c>
      <c r="O423" s="114">
        <v>0</v>
      </c>
      <c r="P423" s="114">
        <v>0</v>
      </c>
      <c r="Q423" s="114">
        <v>0</v>
      </c>
      <c r="R423" s="114">
        <v>0</v>
      </c>
      <c r="S423" s="114">
        <v>0</v>
      </c>
      <c r="T423" s="114">
        <v>0</v>
      </c>
      <c r="U423" s="114">
        <v>0</v>
      </c>
      <c r="V423" s="114">
        <v>0</v>
      </c>
      <c r="W423" s="114">
        <v>0</v>
      </c>
    </row>
    <row r="424" spans="1:23" hidden="1">
      <c r="A424" s="114" t="str">
        <v>2548.TW</v>
      </c>
      <c r="B424" s="114">
        <v>8.33</v>
      </c>
      <c r="C424" s="114">
        <v>0</v>
      </c>
      <c r="D424" s="114">
        <v>15.3210125</v>
      </c>
      <c r="E424" s="114">
        <v>0.11848</v>
      </c>
      <c r="F424" s="114">
        <v>4.0900002999999997E-2</v>
      </c>
      <c r="G424" s="114">
        <v>0.31089001999999999</v>
      </c>
      <c r="H424" s="114">
        <v>-10.400359999999999</v>
      </c>
      <c r="I424" s="114">
        <v>18.907561999999999</v>
      </c>
      <c r="J424" s="114">
        <v>2.3536619999999999</v>
      </c>
      <c r="K424" s="114">
        <v>40.067</v>
      </c>
      <c r="L424" s="114">
        <v>0</v>
      </c>
      <c r="M424" s="114">
        <v>0</v>
      </c>
      <c r="N424" s="114">
        <v>0</v>
      </c>
      <c r="O424" s="114">
        <v>0</v>
      </c>
      <c r="P424" s="114">
        <v>0</v>
      </c>
      <c r="Q424" s="114">
        <v>0</v>
      </c>
      <c r="R424" s="114">
        <v>0</v>
      </c>
      <c r="S424" s="114">
        <v>0</v>
      </c>
      <c r="T424" s="114">
        <v>0</v>
      </c>
      <c r="U424" s="114">
        <v>0</v>
      </c>
      <c r="V424" s="114">
        <v>0</v>
      </c>
      <c r="W424" s="114">
        <v>0</v>
      </c>
    </row>
    <row r="425" spans="1:23" hidden="1">
      <c r="A425" s="114" t="str">
        <v>2597.TW</v>
      </c>
      <c r="B425" s="114">
        <v>11.14</v>
      </c>
      <c r="C425" s="114">
        <v>0.56699999999999995</v>
      </c>
      <c r="D425" s="114">
        <v>0</v>
      </c>
      <c r="E425" s="114">
        <v>0.25230999999999998</v>
      </c>
      <c r="F425" s="114">
        <v>6.9250000000000006E-2</v>
      </c>
      <c r="G425" s="114">
        <v>0.15506</v>
      </c>
      <c r="H425" s="114">
        <v>0.14850000999999999</v>
      </c>
      <c r="I425" s="114">
        <v>15.709156</v>
      </c>
      <c r="J425" s="114">
        <v>5.0031447</v>
      </c>
      <c r="K425" s="114">
        <v>120.748</v>
      </c>
      <c r="L425" s="114">
        <v>0</v>
      </c>
      <c r="M425" s="114">
        <v>0</v>
      </c>
      <c r="N425" s="114">
        <v>0</v>
      </c>
      <c r="O425" s="114">
        <v>0</v>
      </c>
      <c r="P425" s="114">
        <v>0</v>
      </c>
      <c r="Q425" s="114">
        <v>0</v>
      </c>
      <c r="R425" s="114">
        <v>0</v>
      </c>
      <c r="S425" s="114">
        <v>0</v>
      </c>
      <c r="T425" s="114">
        <v>0</v>
      </c>
      <c r="U425" s="114">
        <v>0</v>
      </c>
      <c r="V425" s="114">
        <v>0</v>
      </c>
      <c r="W425" s="114">
        <v>0</v>
      </c>
    </row>
    <row r="426" spans="1:23" hidden="1">
      <c r="A426" s="114" t="str">
        <v>2601.TW</v>
      </c>
      <c r="B426" s="114">
        <v>-2.17</v>
      </c>
      <c r="C426" s="114">
        <v>0</v>
      </c>
      <c r="D426" s="114">
        <v>0</v>
      </c>
      <c r="E426" s="114">
        <v>-0.21682999999999999</v>
      </c>
      <c r="F426" s="114">
        <v>-8.0900009999999994E-3</v>
      </c>
      <c r="G426" s="114">
        <v>0.64827000000000001</v>
      </c>
      <c r="H426" s="114">
        <v>6.5210000000000004E-2</v>
      </c>
      <c r="I426" s="114">
        <v>0</v>
      </c>
      <c r="J426" s="114">
        <v>0.76568020000000003</v>
      </c>
      <c r="K426" s="114">
        <v>6.306</v>
      </c>
      <c r="L426" s="114">
        <v>0</v>
      </c>
      <c r="M426" s="114">
        <v>0</v>
      </c>
      <c r="N426" s="114">
        <v>0</v>
      </c>
      <c r="O426" s="114">
        <v>0</v>
      </c>
      <c r="P426" s="114">
        <v>0</v>
      </c>
      <c r="Q426" s="114">
        <v>0</v>
      </c>
      <c r="R426" s="114">
        <v>0</v>
      </c>
      <c r="S426" s="114">
        <v>0</v>
      </c>
      <c r="T426" s="114">
        <v>0</v>
      </c>
      <c r="U426" s="114">
        <v>0</v>
      </c>
      <c r="V426" s="114">
        <v>0</v>
      </c>
      <c r="W426" s="114">
        <v>0</v>
      </c>
    </row>
    <row r="427" spans="1:23" hidden="1">
      <c r="A427" s="114" t="str">
        <v>2603.TW</v>
      </c>
      <c r="B427" s="114">
        <v>22.14</v>
      </c>
      <c r="C427" s="114">
        <v>1.5649999999999999</v>
      </c>
      <c r="D427" s="114">
        <v>21.569595</v>
      </c>
      <c r="E427" s="114">
        <v>9.5079999999999998E-2</v>
      </c>
      <c r="F427" s="114">
        <v>2.7720000000000002E-2</v>
      </c>
      <c r="G427" s="114">
        <v>0.18107999999999999</v>
      </c>
      <c r="H427" s="114">
        <v>0.16763</v>
      </c>
      <c r="I427" s="114">
        <v>9.8690160000000002</v>
      </c>
      <c r="J427" s="114">
        <v>0.99239239999999995</v>
      </c>
      <c r="K427" s="114">
        <v>140.75299999999999</v>
      </c>
      <c r="L427" s="114">
        <v>0</v>
      </c>
      <c r="M427" s="114">
        <v>0</v>
      </c>
      <c r="N427" s="114">
        <v>0</v>
      </c>
      <c r="O427" s="114">
        <v>0</v>
      </c>
      <c r="P427" s="114">
        <v>0</v>
      </c>
      <c r="Q427" s="114">
        <v>0</v>
      </c>
      <c r="R427" s="114">
        <v>0</v>
      </c>
      <c r="S427" s="114">
        <v>0</v>
      </c>
      <c r="T427" s="114">
        <v>0</v>
      </c>
      <c r="U427" s="114">
        <v>0</v>
      </c>
      <c r="V427" s="114">
        <v>0</v>
      </c>
      <c r="W427" s="114">
        <v>0</v>
      </c>
    </row>
    <row r="428" spans="1:23">
      <c r="A428" s="114" t="str">
        <v>2605.TW</v>
      </c>
      <c r="B428" s="114">
        <v>1.1299999999999999</v>
      </c>
      <c r="C428" s="114">
        <v>0</v>
      </c>
      <c r="D428" s="114">
        <v>15.862069</v>
      </c>
      <c r="E428" s="114">
        <v>4.4159996999999999E-2</v>
      </c>
      <c r="F428" s="114">
        <v>2.0230000000000001E-2</v>
      </c>
      <c r="G428" s="114">
        <v>0.23093</v>
      </c>
      <c r="H428" s="114">
        <v>0.27677000000000002</v>
      </c>
      <c r="I428" s="114">
        <v>28.495577000000001</v>
      </c>
      <c r="J428" s="114">
        <v>1.142695</v>
      </c>
      <c r="K428" s="114">
        <v>7.4809999999999999</v>
      </c>
      <c r="L428" s="114">
        <v>0</v>
      </c>
      <c r="M428" s="114">
        <v>0</v>
      </c>
      <c r="N428" s="114">
        <v>0</v>
      </c>
      <c r="O428" s="114">
        <v>0</v>
      </c>
      <c r="P428" s="114">
        <v>0</v>
      </c>
      <c r="Q428" s="114">
        <v>0</v>
      </c>
      <c r="R428" s="114">
        <v>0</v>
      </c>
      <c r="S428" s="114">
        <v>0</v>
      </c>
      <c r="T428" s="114">
        <v>0</v>
      </c>
      <c r="U428" s="114">
        <v>0</v>
      </c>
      <c r="V428" s="114">
        <v>0</v>
      </c>
      <c r="W428" s="114">
        <v>0</v>
      </c>
    </row>
    <row r="429" spans="1:23" hidden="1">
      <c r="A429" s="114" t="str">
        <v>2606.TW</v>
      </c>
      <c r="B429" s="114">
        <v>3.82</v>
      </c>
      <c r="C429" s="114">
        <v>0.871</v>
      </c>
      <c r="D429" s="114">
        <v>15.251256</v>
      </c>
      <c r="E429" s="114">
        <v>0.08</v>
      </c>
      <c r="F429" s="114">
        <v>2.155E-2</v>
      </c>
      <c r="G429" s="114">
        <v>0.23527001</v>
      </c>
      <c r="H429" s="114">
        <v>0.24379998</v>
      </c>
      <c r="I429" s="114">
        <v>15.890053</v>
      </c>
      <c r="J429" s="114">
        <v>1.5221807999999999</v>
      </c>
      <c r="K429" s="114">
        <v>17.010999999999999</v>
      </c>
      <c r="L429" s="114">
        <v>0</v>
      </c>
      <c r="M429" s="114">
        <v>0</v>
      </c>
      <c r="N429" s="114">
        <v>0</v>
      </c>
      <c r="O429" s="114">
        <v>0</v>
      </c>
      <c r="P429" s="114">
        <v>0</v>
      </c>
      <c r="Q429" s="114">
        <v>0</v>
      </c>
      <c r="R429" s="114">
        <v>0</v>
      </c>
      <c r="S429" s="114">
        <v>0</v>
      </c>
      <c r="T429" s="114">
        <v>0</v>
      </c>
      <c r="U429" s="114">
        <v>0</v>
      </c>
      <c r="V429" s="114">
        <v>0</v>
      </c>
      <c r="W429" s="114">
        <v>0</v>
      </c>
    </row>
    <row r="430" spans="1:23">
      <c r="A430" s="114" t="str">
        <v>2607.TW</v>
      </c>
      <c r="B430" s="114">
        <v>2.66</v>
      </c>
      <c r="C430" s="114">
        <v>0.625</v>
      </c>
      <c r="D430" s="114">
        <v>0</v>
      </c>
      <c r="E430" s="114">
        <v>9.182999E-2</v>
      </c>
      <c r="F430" s="114">
        <v>3.8120000000000001E-2</v>
      </c>
      <c r="G430" s="114">
        <v>0.24962999</v>
      </c>
      <c r="H430" s="114">
        <v>0.16016</v>
      </c>
      <c r="I430" s="114">
        <v>12.800751</v>
      </c>
      <c r="J430" s="114">
        <v>1.1509988</v>
      </c>
      <c r="K430" s="114">
        <v>15.363</v>
      </c>
      <c r="L430" s="114">
        <v>0</v>
      </c>
      <c r="M430" s="114">
        <v>0</v>
      </c>
      <c r="N430" s="114">
        <v>0</v>
      </c>
      <c r="O430" s="114">
        <v>0</v>
      </c>
      <c r="P430" s="114">
        <v>0</v>
      </c>
      <c r="Q430" s="114">
        <v>0</v>
      </c>
      <c r="R430" s="114">
        <v>0</v>
      </c>
      <c r="S430" s="114">
        <v>0</v>
      </c>
      <c r="T430" s="114">
        <v>0</v>
      </c>
      <c r="U430" s="114">
        <v>0</v>
      </c>
      <c r="V430" s="114">
        <v>0</v>
      </c>
      <c r="W430" s="114">
        <v>0</v>
      </c>
    </row>
    <row r="431" spans="1:23" hidden="1">
      <c r="A431" s="114" t="str">
        <v>2608.TW</v>
      </c>
      <c r="B431" s="114">
        <v>3.65</v>
      </c>
      <c r="C431" s="114">
        <v>0.50800000000000001</v>
      </c>
      <c r="D431" s="114">
        <v>19.372198000000001</v>
      </c>
      <c r="E431" s="114">
        <v>0.14534000999999999</v>
      </c>
      <c r="F431" s="114">
        <v>3.8949999999999999E-2</v>
      </c>
      <c r="G431" s="114">
        <v>0.18176001</v>
      </c>
      <c r="H431" s="114">
        <v>0.13517000000000001</v>
      </c>
      <c r="I431" s="114">
        <v>11.835616</v>
      </c>
      <c r="J431" s="114">
        <v>1.625894</v>
      </c>
      <c r="K431" s="114">
        <v>25.765999999999998</v>
      </c>
      <c r="L431" s="114">
        <v>0</v>
      </c>
      <c r="M431" s="114">
        <v>0</v>
      </c>
      <c r="N431" s="114">
        <v>0</v>
      </c>
      <c r="O431" s="114">
        <v>0</v>
      </c>
      <c r="P431" s="114">
        <v>0</v>
      </c>
      <c r="Q431" s="114">
        <v>0</v>
      </c>
      <c r="R431" s="114">
        <v>0</v>
      </c>
      <c r="S431" s="114">
        <v>0</v>
      </c>
      <c r="T431" s="114">
        <v>0</v>
      </c>
      <c r="U431" s="114">
        <v>0</v>
      </c>
      <c r="V431" s="114">
        <v>0</v>
      </c>
      <c r="W431" s="114">
        <v>0</v>
      </c>
    </row>
    <row r="432" spans="1:23" hidden="1">
      <c r="A432" s="114" t="str">
        <v>2609.TW</v>
      </c>
      <c r="B432" s="114">
        <v>3.08</v>
      </c>
      <c r="C432" s="114">
        <v>1.667</v>
      </c>
      <c r="D432" s="114">
        <v>57.194243999999998</v>
      </c>
      <c r="E432" s="114">
        <v>3.4730002000000003E-2</v>
      </c>
      <c r="F432" s="114">
        <v>6.3800000000000003E-3</v>
      </c>
      <c r="G432" s="114">
        <v>8.7519996000000003E-2</v>
      </c>
      <c r="H432" s="114">
        <v>0.17889999000000001</v>
      </c>
      <c r="I432" s="114">
        <v>25.811689999999999</v>
      </c>
      <c r="J432" s="114">
        <v>0.95727779999999996</v>
      </c>
      <c r="K432" s="114">
        <v>42.23</v>
      </c>
      <c r="L432" s="114">
        <v>0</v>
      </c>
      <c r="M432" s="114">
        <v>0</v>
      </c>
      <c r="N432" s="114">
        <v>0</v>
      </c>
      <c r="O432" s="114">
        <v>0</v>
      </c>
      <c r="P432" s="114">
        <v>0</v>
      </c>
      <c r="Q432" s="114">
        <v>0</v>
      </c>
      <c r="R432" s="114">
        <v>0</v>
      </c>
      <c r="S432" s="114">
        <v>0</v>
      </c>
      <c r="T432" s="114">
        <v>0</v>
      </c>
      <c r="U432" s="114">
        <v>0</v>
      </c>
      <c r="V432" s="114">
        <v>0</v>
      </c>
      <c r="W432" s="114">
        <v>0</v>
      </c>
    </row>
    <row r="433" spans="1:23" hidden="1">
      <c r="A433" s="114" t="str">
        <v>2610.TW</v>
      </c>
      <c r="B433" s="114">
        <v>1.4</v>
      </c>
      <c r="C433" s="114">
        <v>0.73799999999999999</v>
      </c>
      <c r="D433" s="114">
        <v>26.781609</v>
      </c>
      <c r="E433" s="114">
        <v>0.12271</v>
      </c>
      <c r="F433" s="114">
        <v>2.5669999999999998E-2</v>
      </c>
      <c r="G433" s="114">
        <v>0.13748999000000001</v>
      </c>
      <c r="H433" s="114">
        <v>7.9189999999999997E-2</v>
      </c>
      <c r="I433" s="114">
        <v>16.642856999999999</v>
      </c>
      <c r="J433" s="114">
        <v>1.8235891</v>
      </c>
      <c r="K433" s="114">
        <v>31.565999999999999</v>
      </c>
      <c r="L433" s="114">
        <v>0</v>
      </c>
      <c r="M433" s="114">
        <v>0</v>
      </c>
      <c r="N433" s="114">
        <v>0</v>
      </c>
      <c r="O433" s="114">
        <v>0</v>
      </c>
      <c r="P433" s="114">
        <v>0</v>
      </c>
      <c r="Q433" s="114">
        <v>0</v>
      </c>
      <c r="R433" s="114">
        <v>0</v>
      </c>
      <c r="S433" s="114">
        <v>0</v>
      </c>
      <c r="T433" s="114">
        <v>0</v>
      </c>
      <c r="U433" s="114">
        <v>0</v>
      </c>
      <c r="V433" s="114">
        <v>0</v>
      </c>
      <c r="W433" s="114">
        <v>0</v>
      </c>
    </row>
    <row r="434" spans="1:23">
      <c r="A434" s="114" t="str">
        <v>2611.TW</v>
      </c>
      <c r="B434" s="114">
        <v>3.56</v>
      </c>
      <c r="C434" s="114">
        <v>1.0149999999999999</v>
      </c>
      <c r="D434" s="114">
        <v>0</v>
      </c>
      <c r="E434" s="114">
        <v>0.15986</v>
      </c>
      <c r="F434" s="114">
        <v>-7.9399999999999991E-3</v>
      </c>
      <c r="G434" s="114">
        <v>0.23630999999999999</v>
      </c>
      <c r="H434" s="114">
        <v>-0.101239994</v>
      </c>
      <c r="I434" s="114">
        <v>9.0449439999999992</v>
      </c>
      <c r="J434" s="114">
        <v>2.0278356</v>
      </c>
      <c r="K434" s="114">
        <v>3.266</v>
      </c>
      <c r="L434" s="114">
        <v>0</v>
      </c>
      <c r="M434" s="114">
        <v>0</v>
      </c>
      <c r="N434" s="114">
        <v>0</v>
      </c>
      <c r="O434" s="114">
        <v>0</v>
      </c>
      <c r="P434" s="114">
        <v>0</v>
      </c>
      <c r="Q434" s="114">
        <v>0</v>
      </c>
      <c r="R434" s="114">
        <v>0</v>
      </c>
      <c r="S434" s="114">
        <v>0</v>
      </c>
      <c r="T434" s="114">
        <v>0</v>
      </c>
      <c r="U434" s="114">
        <v>0</v>
      </c>
      <c r="V434" s="114">
        <v>0</v>
      </c>
      <c r="W434" s="114">
        <v>0</v>
      </c>
    </row>
    <row r="435" spans="1:23" hidden="1">
      <c r="A435" s="114" t="str">
        <v>2612.TW</v>
      </c>
      <c r="B435" s="114">
        <v>1.43</v>
      </c>
      <c r="C435" s="114">
        <v>1.036</v>
      </c>
      <c r="D435" s="114">
        <v>13.082902000000001</v>
      </c>
      <c r="E435" s="114">
        <v>2.7799999999999998E-2</v>
      </c>
      <c r="F435" s="114">
        <v>1.0670001E-2</v>
      </c>
      <c r="G435" s="114">
        <v>0.21354999999999999</v>
      </c>
      <c r="H435" s="114">
        <v>0.11461</v>
      </c>
      <c r="I435" s="114">
        <v>35.314686000000002</v>
      </c>
      <c r="J435" s="114">
        <v>0.86089329999999997</v>
      </c>
      <c r="K435" s="114">
        <v>20.329999999999998</v>
      </c>
      <c r="L435" s="114">
        <v>0</v>
      </c>
      <c r="M435" s="114">
        <v>0</v>
      </c>
      <c r="N435" s="114">
        <v>0</v>
      </c>
      <c r="O435" s="114">
        <v>0</v>
      </c>
      <c r="P435" s="114">
        <v>0</v>
      </c>
      <c r="Q435" s="114">
        <v>0</v>
      </c>
      <c r="R435" s="114">
        <v>0</v>
      </c>
      <c r="S435" s="114">
        <v>0</v>
      </c>
      <c r="T435" s="114">
        <v>0</v>
      </c>
      <c r="U435" s="114">
        <v>0</v>
      </c>
      <c r="V435" s="114">
        <v>0</v>
      </c>
      <c r="W435" s="114">
        <v>0</v>
      </c>
    </row>
    <row r="436" spans="1:23" hidden="1">
      <c r="A436" s="114" t="str">
        <v>2613.TW</v>
      </c>
      <c r="B436" s="114">
        <v>1.0900000000000001</v>
      </c>
      <c r="C436" s="114">
        <v>0</v>
      </c>
      <c r="D436" s="114">
        <v>0</v>
      </c>
      <c r="E436" s="114">
        <v>4.9820000000000003E-2</v>
      </c>
      <c r="F436" s="114">
        <v>1.8540000000000001E-2</v>
      </c>
      <c r="G436" s="114">
        <v>0.15720001</v>
      </c>
      <c r="H436" s="114">
        <v>7.8439995999999998E-2</v>
      </c>
      <c r="I436" s="114">
        <v>35.091743000000001</v>
      </c>
      <c r="J436" s="114">
        <v>1.6886672</v>
      </c>
      <c r="K436" s="114">
        <v>23.343</v>
      </c>
      <c r="L436" s="114">
        <v>0</v>
      </c>
      <c r="M436" s="114">
        <v>0</v>
      </c>
      <c r="N436" s="114">
        <v>0</v>
      </c>
      <c r="O436" s="114">
        <v>0</v>
      </c>
      <c r="P436" s="114">
        <v>0</v>
      </c>
      <c r="Q436" s="114">
        <v>0</v>
      </c>
      <c r="R436" s="114">
        <v>0</v>
      </c>
      <c r="S436" s="114">
        <v>0</v>
      </c>
      <c r="T436" s="114">
        <v>0</v>
      </c>
      <c r="U436" s="114">
        <v>0</v>
      </c>
      <c r="V436" s="114">
        <v>0</v>
      </c>
      <c r="W436" s="114">
        <v>0</v>
      </c>
    </row>
    <row r="437" spans="1:23" hidden="1">
      <c r="A437" s="114" t="str">
        <v>2614.TW</v>
      </c>
      <c r="B437" s="114">
        <v>-1.06</v>
      </c>
      <c r="C437" s="114">
        <v>0</v>
      </c>
      <c r="D437" s="114">
        <v>0</v>
      </c>
      <c r="E437" s="114">
        <v>-9.2730000000000007E-2</v>
      </c>
      <c r="F437" s="114">
        <v>1.8699999999999999E-3</v>
      </c>
      <c r="G437" s="114">
        <v>0.30103000000000002</v>
      </c>
      <c r="H437" s="114">
        <v>6.4820000000000003E-2</v>
      </c>
      <c r="I437" s="114">
        <v>0</v>
      </c>
      <c r="J437" s="114">
        <v>2.0422327999999998</v>
      </c>
      <c r="K437" s="114">
        <v>19.175000000000001</v>
      </c>
      <c r="L437" s="114">
        <v>0</v>
      </c>
      <c r="M437" s="114">
        <v>0</v>
      </c>
      <c r="N437" s="114">
        <v>0</v>
      </c>
      <c r="O437" s="114">
        <v>0</v>
      </c>
      <c r="P437" s="114">
        <v>0</v>
      </c>
      <c r="Q437" s="114">
        <v>0</v>
      </c>
      <c r="R437" s="114">
        <v>0</v>
      </c>
      <c r="S437" s="114">
        <v>0</v>
      </c>
      <c r="T437" s="114">
        <v>0</v>
      </c>
      <c r="U437" s="114">
        <v>0</v>
      </c>
      <c r="V437" s="114">
        <v>0</v>
      </c>
      <c r="W437" s="114">
        <v>0</v>
      </c>
    </row>
    <row r="438" spans="1:23" hidden="1">
      <c r="A438" s="114" t="str">
        <v>2615.TW</v>
      </c>
      <c r="B438" s="114">
        <v>0.33</v>
      </c>
      <c r="C438" s="114">
        <v>1.4219999999999999</v>
      </c>
      <c r="D438" s="114">
        <v>138.09524999999999</v>
      </c>
      <c r="E438" s="114">
        <v>4.3400000000000001E-3</v>
      </c>
      <c r="F438" s="114">
        <v>-4.8799999999999998E-3</v>
      </c>
      <c r="G438" s="114">
        <v>3.6510002E-2</v>
      </c>
      <c r="H438" s="114">
        <v>7.1410000000000001E-2</v>
      </c>
      <c r="I438" s="114">
        <v>263.63634999999999</v>
      </c>
      <c r="J438" s="114">
        <v>1.1211918999999999</v>
      </c>
      <c r="K438" s="114">
        <v>36.448</v>
      </c>
      <c r="L438" s="114">
        <v>0</v>
      </c>
      <c r="M438" s="114">
        <v>0</v>
      </c>
      <c r="N438" s="114">
        <v>0</v>
      </c>
      <c r="O438" s="114">
        <v>0</v>
      </c>
      <c r="P438" s="114">
        <v>0</v>
      </c>
      <c r="Q438" s="114">
        <v>0</v>
      </c>
      <c r="R438" s="114">
        <v>0</v>
      </c>
      <c r="S438" s="114">
        <v>0</v>
      </c>
      <c r="T438" s="114">
        <v>0</v>
      </c>
      <c r="U438" s="114">
        <v>0</v>
      </c>
      <c r="V438" s="114">
        <v>0</v>
      </c>
      <c r="W438" s="114">
        <v>0</v>
      </c>
    </row>
    <row r="439" spans="1:23" hidden="1">
      <c r="A439" s="114" t="str">
        <v>2616.TW</v>
      </c>
      <c r="B439" s="114">
        <v>0.26</v>
      </c>
      <c r="C439" s="114">
        <v>0.14399999999999999</v>
      </c>
      <c r="D439" s="114">
        <v>0</v>
      </c>
      <c r="E439" s="114">
        <v>1.6379999999999999E-2</v>
      </c>
      <c r="F439" s="114">
        <v>-2.15E-3</v>
      </c>
      <c r="G439" s="114">
        <v>7.4219999999999994E-2</v>
      </c>
      <c r="H439" s="114">
        <v>-8.77E-3</v>
      </c>
      <c r="I439" s="114">
        <v>99.230770000000007</v>
      </c>
      <c r="J439" s="114">
        <v>0.71768330000000002</v>
      </c>
      <c r="K439" s="114">
        <v>120.828</v>
      </c>
      <c r="L439" s="114">
        <v>0</v>
      </c>
      <c r="M439" s="114">
        <v>0</v>
      </c>
      <c r="N439" s="114">
        <v>0</v>
      </c>
      <c r="O439" s="114">
        <v>0</v>
      </c>
      <c r="P439" s="114">
        <v>0</v>
      </c>
      <c r="Q439" s="114">
        <v>0</v>
      </c>
      <c r="R439" s="114">
        <v>0</v>
      </c>
      <c r="S439" s="114">
        <v>0</v>
      </c>
      <c r="T439" s="114">
        <v>0</v>
      </c>
      <c r="U439" s="114">
        <v>0</v>
      </c>
      <c r="V439" s="114">
        <v>0</v>
      </c>
      <c r="W439" s="114">
        <v>0</v>
      </c>
    </row>
    <row r="440" spans="1:23" hidden="1">
      <c r="A440" s="114" t="str">
        <v>2617.TW</v>
      </c>
      <c r="B440" s="114">
        <v>4.45</v>
      </c>
      <c r="C440" s="114">
        <v>0</v>
      </c>
      <c r="D440" s="114">
        <v>12.190476</v>
      </c>
      <c r="E440" s="114">
        <v>0.11512999</v>
      </c>
      <c r="F440" s="114">
        <v>3.4630000000000001E-2</v>
      </c>
      <c r="G440" s="114">
        <v>0.38501999999999997</v>
      </c>
      <c r="H440" s="114">
        <v>0.38336999999999999</v>
      </c>
      <c r="I440" s="114">
        <v>8.6292139999999993</v>
      </c>
      <c r="J440" s="114">
        <v>0.96830320000000003</v>
      </c>
      <c r="K440" s="114">
        <v>9.8010000000000002</v>
      </c>
      <c r="L440" s="114">
        <v>0</v>
      </c>
      <c r="M440" s="114">
        <v>0</v>
      </c>
      <c r="N440" s="114">
        <v>0</v>
      </c>
      <c r="O440" s="114">
        <v>0</v>
      </c>
      <c r="P440" s="114">
        <v>0</v>
      </c>
      <c r="Q440" s="114">
        <v>0</v>
      </c>
      <c r="R440" s="114">
        <v>0</v>
      </c>
      <c r="S440" s="114">
        <v>0</v>
      </c>
      <c r="T440" s="114">
        <v>0</v>
      </c>
      <c r="U440" s="114">
        <v>0</v>
      </c>
      <c r="V440" s="114">
        <v>0</v>
      </c>
      <c r="W440" s="114">
        <v>0</v>
      </c>
    </row>
    <row r="441" spans="1:23" hidden="1">
      <c r="A441" s="114" t="str">
        <v>2618.TW</v>
      </c>
      <c r="B441" s="114">
        <v>4.03</v>
      </c>
      <c r="C441" s="114">
        <v>0.91600000000000004</v>
      </c>
      <c r="D441" s="114">
        <v>14.215687000000001</v>
      </c>
      <c r="E441" s="114">
        <v>0.22591998999999999</v>
      </c>
      <c r="F441" s="114">
        <v>5.6230000000000002E-2</v>
      </c>
      <c r="G441" s="114">
        <v>0.21393000000000001</v>
      </c>
      <c r="H441" s="114">
        <v>0.12817999999999999</v>
      </c>
      <c r="I441" s="114">
        <v>8.9950369999999999</v>
      </c>
      <c r="J441" s="114">
        <v>1.9572377000000001</v>
      </c>
      <c r="K441" s="114">
        <v>38.558999999999997</v>
      </c>
      <c r="L441" s="114">
        <v>0</v>
      </c>
      <c r="M441" s="114">
        <v>0</v>
      </c>
      <c r="N441" s="114">
        <v>0</v>
      </c>
      <c r="O441" s="114">
        <v>0</v>
      </c>
      <c r="P441" s="114">
        <v>0</v>
      </c>
      <c r="Q441" s="114">
        <v>0</v>
      </c>
      <c r="R441" s="114">
        <v>0</v>
      </c>
      <c r="S441" s="114">
        <v>0</v>
      </c>
      <c r="T441" s="114">
        <v>0</v>
      </c>
      <c r="U441" s="114">
        <v>0</v>
      </c>
      <c r="V441" s="114">
        <v>0</v>
      </c>
      <c r="W441" s="114">
        <v>0</v>
      </c>
    </row>
    <row r="442" spans="1:23" hidden="1">
      <c r="A442" s="114" t="str">
        <v>2630.TW</v>
      </c>
      <c r="B442" s="114">
        <v>0.17</v>
      </c>
      <c r="C442" s="114">
        <v>0.64</v>
      </c>
      <c r="D442" s="114">
        <v>60.797103999999997</v>
      </c>
      <c r="E442" s="114">
        <v>3.5529999999999999E-2</v>
      </c>
      <c r="F442" s="114">
        <v>1.523E-2</v>
      </c>
      <c r="G442" s="114">
        <v>7.6109999999999997E-2</v>
      </c>
      <c r="H442" s="114">
        <v>4.1770000000000002E-2</v>
      </c>
      <c r="I442" s="114">
        <v>246.76471000000001</v>
      </c>
      <c r="J442" s="114">
        <v>2.6648456999999999</v>
      </c>
      <c r="K442" s="114">
        <v>24.518999999999998</v>
      </c>
      <c r="L442" s="114">
        <v>0</v>
      </c>
      <c r="M442" s="114">
        <v>0</v>
      </c>
      <c r="N442" s="114">
        <v>0</v>
      </c>
      <c r="O442" s="114">
        <v>0</v>
      </c>
      <c r="P442" s="114">
        <v>0</v>
      </c>
      <c r="Q442" s="114">
        <v>0</v>
      </c>
      <c r="R442" s="114">
        <v>0</v>
      </c>
      <c r="S442" s="114">
        <v>0</v>
      </c>
      <c r="T442" s="114">
        <v>0</v>
      </c>
      <c r="U442" s="114">
        <v>0</v>
      </c>
      <c r="V442" s="114">
        <v>0</v>
      </c>
      <c r="W442" s="114">
        <v>0</v>
      </c>
    </row>
    <row r="443" spans="1:23" hidden="1">
      <c r="A443" s="114" t="str">
        <v>2633.TW</v>
      </c>
      <c r="B443" s="114">
        <v>1.39</v>
      </c>
      <c r="C443" s="114">
        <v>0.28100000000000003</v>
      </c>
      <c r="D443" s="114">
        <v>25.862069999999999</v>
      </c>
      <c r="E443" s="114">
        <v>0.10927000000000001</v>
      </c>
      <c r="F443" s="114">
        <v>3.2919999999999998E-2</v>
      </c>
      <c r="G443" s="114">
        <v>0.44779997999999999</v>
      </c>
      <c r="H443" s="114">
        <v>0.44002997999999999</v>
      </c>
      <c r="I443" s="114">
        <v>21.582733000000001</v>
      </c>
      <c r="J443" s="114">
        <v>2.2990267000000002</v>
      </c>
      <c r="K443" s="114">
        <v>9.0690000000000008</v>
      </c>
      <c r="L443" s="114">
        <v>0</v>
      </c>
      <c r="M443" s="114">
        <v>0</v>
      </c>
      <c r="N443" s="114">
        <v>0</v>
      </c>
      <c r="O443" s="114">
        <v>0</v>
      </c>
      <c r="P443" s="114">
        <v>0</v>
      </c>
      <c r="Q443" s="114">
        <v>0</v>
      </c>
      <c r="R443" s="114">
        <v>0</v>
      </c>
      <c r="S443" s="114">
        <v>0</v>
      </c>
      <c r="T443" s="114">
        <v>0</v>
      </c>
      <c r="U443" s="114">
        <v>0</v>
      </c>
      <c r="V443" s="114">
        <v>0</v>
      </c>
      <c r="W443" s="114">
        <v>0</v>
      </c>
    </row>
    <row r="444" spans="1:23" hidden="1">
      <c r="A444" s="114" t="str">
        <v>2634.TW</v>
      </c>
      <c r="B444" s="114">
        <v>2.63</v>
      </c>
      <c r="C444" s="114">
        <v>0</v>
      </c>
      <c r="D444" s="114">
        <v>15.783476</v>
      </c>
      <c r="E444" s="114">
        <v>0.14482</v>
      </c>
      <c r="F444" s="114">
        <v>4.0849999999999997E-2</v>
      </c>
      <c r="G444" s="114">
        <v>0.11359999</v>
      </c>
      <c r="H444" s="114">
        <v>7.2680004000000006E-2</v>
      </c>
      <c r="I444" s="114">
        <v>21.064637999999999</v>
      </c>
      <c r="J444" s="114">
        <v>2.9177860999999998</v>
      </c>
      <c r="K444" s="114">
        <v>42.09</v>
      </c>
      <c r="L444" s="114">
        <v>0</v>
      </c>
      <c r="M444" s="114">
        <v>0</v>
      </c>
      <c r="N444" s="114">
        <v>0</v>
      </c>
      <c r="O444" s="114">
        <v>0</v>
      </c>
      <c r="P444" s="114">
        <v>0</v>
      </c>
      <c r="Q444" s="114">
        <v>0</v>
      </c>
      <c r="R444" s="114">
        <v>0</v>
      </c>
      <c r="S444" s="114">
        <v>0</v>
      </c>
      <c r="T444" s="114">
        <v>0</v>
      </c>
      <c r="U444" s="114">
        <v>0</v>
      </c>
      <c r="V444" s="114">
        <v>0</v>
      </c>
      <c r="W444" s="114">
        <v>0</v>
      </c>
    </row>
    <row r="445" spans="1:23">
      <c r="A445" s="114" t="str">
        <v>2636.TW</v>
      </c>
      <c r="B445" s="114">
        <v>10.58</v>
      </c>
      <c r="C445" s="114">
        <v>1.131</v>
      </c>
      <c r="D445" s="114">
        <v>11.867906</v>
      </c>
      <c r="E445" s="114">
        <v>0.17242001000000001</v>
      </c>
      <c r="F445" s="114">
        <v>3.2479998000000003E-2</v>
      </c>
      <c r="G445" s="114">
        <v>0.19954</v>
      </c>
      <c r="H445" s="114">
        <v>6.0300003999999997E-2</v>
      </c>
      <c r="I445" s="114">
        <v>10.869565</v>
      </c>
      <c r="J445" s="114">
        <v>1.8274564</v>
      </c>
      <c r="K445" s="114">
        <v>106.755</v>
      </c>
      <c r="L445" s="114">
        <v>0</v>
      </c>
      <c r="M445" s="114">
        <v>0</v>
      </c>
      <c r="N445" s="114">
        <v>0</v>
      </c>
      <c r="O445" s="114">
        <v>0</v>
      </c>
      <c r="P445" s="114">
        <v>0</v>
      </c>
      <c r="Q445" s="114">
        <v>0</v>
      </c>
      <c r="R445" s="114">
        <v>0</v>
      </c>
      <c r="S445" s="114">
        <v>0</v>
      </c>
      <c r="T445" s="114">
        <v>0</v>
      </c>
      <c r="U445" s="114">
        <v>0</v>
      </c>
      <c r="V445" s="114">
        <v>0</v>
      </c>
      <c r="W445" s="114">
        <v>0</v>
      </c>
    </row>
    <row r="446" spans="1:23">
      <c r="A446" s="114" t="str">
        <v>2637.TW</v>
      </c>
      <c r="B446" s="114">
        <v>4.1900000000000004</v>
      </c>
      <c r="C446" s="114">
        <v>0.97699999999999998</v>
      </c>
      <c r="D446" s="114">
        <v>9.8692810000000009</v>
      </c>
      <c r="E446" s="114">
        <v>0.102819994</v>
      </c>
      <c r="F446" s="114">
        <v>3.1070001E-2</v>
      </c>
      <c r="G446" s="114">
        <v>0.26235999999999998</v>
      </c>
      <c r="H446" s="114">
        <v>0.30819999999999997</v>
      </c>
      <c r="I446" s="114">
        <v>18.019093000000002</v>
      </c>
      <c r="J446" s="114">
        <v>37.228794000000001</v>
      </c>
      <c r="K446" s="114">
        <v>0.77300000000000002</v>
      </c>
      <c r="L446" s="114">
        <v>0</v>
      </c>
      <c r="M446" s="114">
        <v>0</v>
      </c>
      <c r="N446" s="114">
        <v>0</v>
      </c>
      <c r="O446" s="114">
        <v>0</v>
      </c>
      <c r="P446" s="114">
        <v>0</v>
      </c>
      <c r="Q446" s="114">
        <v>0</v>
      </c>
      <c r="R446" s="114">
        <v>0</v>
      </c>
      <c r="S446" s="114">
        <v>0</v>
      </c>
      <c r="T446" s="114">
        <v>0</v>
      </c>
      <c r="U446" s="114">
        <v>0</v>
      </c>
      <c r="V446" s="114">
        <v>0</v>
      </c>
      <c r="W446" s="114">
        <v>0</v>
      </c>
    </row>
    <row r="447" spans="1:23" hidden="1">
      <c r="A447" s="114" t="str">
        <v>2642.TW</v>
      </c>
      <c r="B447" s="114">
        <v>1.1299999999999999</v>
      </c>
      <c r="C447" s="114">
        <v>0</v>
      </c>
      <c r="D447" s="114">
        <v>53.75</v>
      </c>
      <c r="E447" s="114">
        <v>4.5969999999999997E-2</v>
      </c>
      <c r="F447" s="114">
        <v>1.6799999999999999E-2</v>
      </c>
      <c r="G447" s="114">
        <v>0.13552</v>
      </c>
      <c r="H447" s="114">
        <v>1.883E-2</v>
      </c>
      <c r="I447" s="114">
        <v>34.247787000000002</v>
      </c>
      <c r="J447" s="114">
        <v>1.6825356</v>
      </c>
      <c r="K447" s="114">
        <v>41.902000000000001</v>
      </c>
      <c r="L447" s="114">
        <v>0</v>
      </c>
      <c r="M447" s="114">
        <v>0</v>
      </c>
      <c r="N447" s="114">
        <v>0</v>
      </c>
      <c r="O447" s="114">
        <v>0</v>
      </c>
      <c r="P447" s="114">
        <v>0</v>
      </c>
      <c r="Q447" s="114">
        <v>0</v>
      </c>
      <c r="R447" s="114">
        <v>0</v>
      </c>
      <c r="S447" s="114">
        <v>0</v>
      </c>
      <c r="T447" s="114">
        <v>0</v>
      </c>
      <c r="U447" s="114">
        <v>0</v>
      </c>
      <c r="V447" s="114">
        <v>0</v>
      </c>
      <c r="W447" s="114">
        <v>0</v>
      </c>
    </row>
    <row r="448" spans="1:23">
      <c r="A448" s="114" t="str">
        <v>2645.TW</v>
      </c>
      <c r="B448" s="114">
        <v>5.4</v>
      </c>
      <c r="C448" s="114">
        <v>0.25800000000000001</v>
      </c>
      <c r="D448" s="114">
        <v>19.385964999999999</v>
      </c>
      <c r="E448" s="114">
        <v>0.15357999999999999</v>
      </c>
      <c r="F448" s="114">
        <v>5.3540003000000003E-2</v>
      </c>
      <c r="G448" s="114">
        <v>0.17860999999999999</v>
      </c>
      <c r="H448" s="114">
        <v>0.10657999999999999</v>
      </c>
      <c r="I448" s="114">
        <v>20.462962999999998</v>
      </c>
      <c r="J448" s="114">
        <v>3.1939185000000001</v>
      </c>
      <c r="K448" s="114">
        <v>39.895000000000003</v>
      </c>
      <c r="L448" s="114">
        <v>0</v>
      </c>
      <c r="M448" s="114">
        <v>0</v>
      </c>
      <c r="N448" s="114">
        <v>0</v>
      </c>
      <c r="O448" s="114">
        <v>0</v>
      </c>
      <c r="P448" s="114">
        <v>0</v>
      </c>
      <c r="Q448" s="114">
        <v>0</v>
      </c>
      <c r="R448" s="114">
        <v>0</v>
      </c>
      <c r="S448" s="114">
        <v>0</v>
      </c>
      <c r="T448" s="114">
        <v>0</v>
      </c>
      <c r="U448" s="114">
        <v>0</v>
      </c>
      <c r="V448" s="114">
        <v>0</v>
      </c>
      <c r="W448" s="114">
        <v>0</v>
      </c>
    </row>
    <row r="449" spans="1:23" hidden="1">
      <c r="A449" s="114" t="str">
        <v>2701.TW</v>
      </c>
      <c r="B449" s="114">
        <v>0.54</v>
      </c>
      <c r="C449" s="114">
        <v>0.25800000000000001</v>
      </c>
      <c r="D449" s="114">
        <v>0</v>
      </c>
      <c r="E449" s="114">
        <v>2.9289998000000001E-2</v>
      </c>
      <c r="F449" s="114">
        <v>1.43099995E-2</v>
      </c>
      <c r="G449" s="114">
        <v>0.77629000000000004</v>
      </c>
      <c r="H449" s="114">
        <v>0.60719999999999996</v>
      </c>
      <c r="I449" s="114">
        <v>25.277777</v>
      </c>
      <c r="J449" s="114">
        <v>0.74136429999999998</v>
      </c>
      <c r="K449" s="114">
        <v>0.76600000000000001</v>
      </c>
      <c r="L449" s="114">
        <v>0</v>
      </c>
      <c r="M449" s="114">
        <v>0</v>
      </c>
      <c r="N449" s="114">
        <v>0</v>
      </c>
      <c r="O449" s="114">
        <v>0</v>
      </c>
      <c r="P449" s="114">
        <v>0</v>
      </c>
      <c r="Q449" s="114">
        <v>0</v>
      </c>
      <c r="R449" s="114">
        <v>0</v>
      </c>
      <c r="S449" s="114">
        <v>0</v>
      </c>
      <c r="T449" s="114">
        <v>0</v>
      </c>
      <c r="U449" s="114">
        <v>0</v>
      </c>
      <c r="V449" s="114">
        <v>0</v>
      </c>
      <c r="W449" s="114">
        <v>0</v>
      </c>
    </row>
    <row r="450" spans="1:23" hidden="1">
      <c r="A450" s="114" t="str">
        <v>2702.TW</v>
      </c>
      <c r="B450" s="114">
        <v>0.7</v>
      </c>
      <c r="C450" s="114">
        <v>0.73</v>
      </c>
      <c r="D450" s="114">
        <v>0</v>
      </c>
      <c r="E450" s="114">
        <v>8.0699994999999993E-3</v>
      </c>
      <c r="F450" s="114">
        <v>5.3100003999999998E-3</v>
      </c>
      <c r="G450" s="114">
        <v>0.81342999999999999</v>
      </c>
      <c r="H450" s="114">
        <v>3.4389999999999997E-2</v>
      </c>
      <c r="I450" s="114">
        <v>28.500001999999999</v>
      </c>
      <c r="J450" s="114">
        <v>0.98024774000000003</v>
      </c>
      <c r="K450" s="114">
        <v>9.1509999999999998</v>
      </c>
      <c r="L450" s="114">
        <v>0</v>
      </c>
      <c r="M450" s="114">
        <v>0</v>
      </c>
      <c r="N450" s="114">
        <v>0</v>
      </c>
      <c r="O450" s="114">
        <v>0</v>
      </c>
      <c r="P450" s="114">
        <v>0</v>
      </c>
      <c r="Q450" s="114">
        <v>0</v>
      </c>
      <c r="R450" s="114">
        <v>0</v>
      </c>
      <c r="S450" s="114">
        <v>0</v>
      </c>
      <c r="T450" s="114">
        <v>0</v>
      </c>
      <c r="U450" s="114">
        <v>0</v>
      </c>
      <c r="V450" s="114">
        <v>0</v>
      </c>
      <c r="W450" s="114">
        <v>0</v>
      </c>
    </row>
    <row r="451" spans="1:23" hidden="1">
      <c r="A451" s="114" t="str">
        <v>2704.TW</v>
      </c>
      <c r="B451" s="114">
        <v>5.09</v>
      </c>
      <c r="C451" s="114">
        <v>0.16900000000000001</v>
      </c>
      <c r="D451" s="114">
        <v>66.886795000000006</v>
      </c>
      <c r="E451" s="114">
        <v>2.9719999E-2</v>
      </c>
      <c r="F451" s="114">
        <v>-7.2000003000000003E-3</v>
      </c>
      <c r="G451" s="114">
        <v>0.28888999999999998</v>
      </c>
      <c r="H451" s="114">
        <v>-0.75144</v>
      </c>
      <c r="I451" s="114">
        <v>13.929273</v>
      </c>
      <c r="J451" s="114">
        <v>1.3156186000000001</v>
      </c>
      <c r="K451" s="114">
        <v>3.4860000000000002</v>
      </c>
      <c r="L451" s="114">
        <v>0</v>
      </c>
      <c r="M451" s="114">
        <v>0</v>
      </c>
      <c r="N451" s="114">
        <v>0</v>
      </c>
      <c r="O451" s="114">
        <v>0</v>
      </c>
      <c r="P451" s="114">
        <v>0</v>
      </c>
      <c r="Q451" s="114">
        <v>0</v>
      </c>
      <c r="R451" s="114">
        <v>0</v>
      </c>
      <c r="S451" s="114">
        <v>0</v>
      </c>
      <c r="T451" s="114">
        <v>0</v>
      </c>
      <c r="U451" s="114">
        <v>0</v>
      </c>
      <c r="V451" s="114">
        <v>0</v>
      </c>
      <c r="W451" s="114">
        <v>0</v>
      </c>
    </row>
    <row r="452" spans="1:23" hidden="1">
      <c r="A452" s="114" t="str">
        <v>2705.TW</v>
      </c>
      <c r="B452" s="114">
        <v>-0.25</v>
      </c>
      <c r="C452" s="114">
        <v>0</v>
      </c>
      <c r="D452" s="114">
        <v>0</v>
      </c>
      <c r="E452" s="114">
        <v>-9.8799999999999999E-3</v>
      </c>
      <c r="F452" s="114">
        <v>2.5400000000000002E-3</v>
      </c>
      <c r="G452" s="114">
        <v>0.32991999999999999</v>
      </c>
      <c r="H452" s="114">
        <v>-3.2059999999999998E-2</v>
      </c>
      <c r="I452" s="114">
        <v>0</v>
      </c>
      <c r="J452" s="114">
        <v>0.8345226</v>
      </c>
      <c r="K452" s="114">
        <v>11.557</v>
      </c>
      <c r="L452" s="114">
        <v>0</v>
      </c>
      <c r="M452" s="114">
        <v>0</v>
      </c>
      <c r="N452" s="114">
        <v>0</v>
      </c>
      <c r="O452" s="114">
        <v>0</v>
      </c>
      <c r="P452" s="114">
        <v>0</v>
      </c>
      <c r="Q452" s="114">
        <v>0</v>
      </c>
      <c r="R452" s="114">
        <v>0</v>
      </c>
      <c r="S452" s="114">
        <v>0</v>
      </c>
      <c r="T452" s="114">
        <v>0</v>
      </c>
      <c r="U452" s="114">
        <v>0</v>
      </c>
      <c r="V452" s="114">
        <v>0</v>
      </c>
      <c r="W452" s="114">
        <v>0</v>
      </c>
    </row>
    <row r="453" spans="1:23" hidden="1">
      <c r="A453" s="114" t="str">
        <v>2706.TW</v>
      </c>
      <c r="B453" s="114">
        <v>0.59</v>
      </c>
      <c r="C453" s="114">
        <v>0.35399999999999998</v>
      </c>
      <c r="D453" s="114">
        <v>0</v>
      </c>
      <c r="E453" s="114">
        <v>3.0800000000000001E-2</v>
      </c>
      <c r="F453" s="114">
        <v>1.308E-2</v>
      </c>
      <c r="G453" s="114">
        <v>0.77415999999999996</v>
      </c>
      <c r="H453" s="114">
        <v>1.71776</v>
      </c>
      <c r="I453" s="114">
        <v>28.559324</v>
      </c>
      <c r="J453" s="114">
        <v>0.85092420000000002</v>
      </c>
      <c r="K453" s="114">
        <v>0.68700000000000006</v>
      </c>
      <c r="L453" s="114">
        <v>0</v>
      </c>
      <c r="M453" s="114">
        <v>0</v>
      </c>
      <c r="N453" s="114">
        <v>0</v>
      </c>
      <c r="O453" s="114">
        <v>0</v>
      </c>
      <c r="P453" s="114">
        <v>0</v>
      </c>
      <c r="Q453" s="114">
        <v>0</v>
      </c>
      <c r="R453" s="114">
        <v>0</v>
      </c>
      <c r="S453" s="114">
        <v>0</v>
      </c>
      <c r="T453" s="114">
        <v>0</v>
      </c>
      <c r="U453" s="114">
        <v>0</v>
      </c>
      <c r="V453" s="114">
        <v>0</v>
      </c>
      <c r="W453" s="114">
        <v>0</v>
      </c>
    </row>
    <row r="454" spans="1:23" hidden="1">
      <c r="A454" s="114" t="str">
        <v>2707.TW</v>
      </c>
      <c r="B454" s="114">
        <v>11.57</v>
      </c>
      <c r="C454" s="114">
        <v>0.53500000000000003</v>
      </c>
      <c r="D454" s="114">
        <v>18.874426</v>
      </c>
      <c r="E454" s="114">
        <v>0.39955002000000001</v>
      </c>
      <c r="F454" s="114">
        <v>0.10901</v>
      </c>
      <c r="G454" s="114">
        <v>0.37333</v>
      </c>
      <c r="H454" s="114">
        <v>0.28726997999999998</v>
      </c>
      <c r="I454" s="114">
        <v>21.305099999999999</v>
      </c>
      <c r="J454" s="114">
        <v>8.6631049999999998</v>
      </c>
      <c r="K454" s="114">
        <v>53.165999999999997</v>
      </c>
      <c r="L454" s="114">
        <v>0</v>
      </c>
      <c r="M454" s="114">
        <v>0</v>
      </c>
      <c r="N454" s="114">
        <v>0</v>
      </c>
      <c r="O454" s="114">
        <v>0</v>
      </c>
      <c r="P454" s="114">
        <v>0</v>
      </c>
      <c r="Q454" s="114">
        <v>0</v>
      </c>
      <c r="R454" s="114">
        <v>0</v>
      </c>
      <c r="S454" s="114">
        <v>0</v>
      </c>
      <c r="T454" s="114">
        <v>0</v>
      </c>
      <c r="U454" s="114">
        <v>0</v>
      </c>
      <c r="V454" s="114">
        <v>0</v>
      </c>
      <c r="W454" s="114">
        <v>0</v>
      </c>
    </row>
    <row r="455" spans="1:23" hidden="1">
      <c r="A455" s="114" t="str">
        <v>2712.TW</v>
      </c>
      <c r="B455" s="114">
        <v>0.25</v>
      </c>
      <c r="C455" s="114">
        <v>-6.5000000000000002E-2</v>
      </c>
      <c r="D455" s="114">
        <v>0</v>
      </c>
      <c r="E455" s="114">
        <v>3.9600000000000003E-2</v>
      </c>
      <c r="F455" s="114">
        <v>1.9539999999999998E-2</v>
      </c>
      <c r="G455" s="114">
        <v>0.30042000000000002</v>
      </c>
      <c r="H455" s="114">
        <v>-3.0280001000000001E-2</v>
      </c>
      <c r="I455" s="114">
        <v>125.4</v>
      </c>
      <c r="J455" s="114">
        <v>2.6172984000000001</v>
      </c>
      <c r="K455" s="114">
        <v>6.2489999999999997</v>
      </c>
      <c r="L455" s="114">
        <v>0</v>
      </c>
      <c r="M455" s="114">
        <v>0</v>
      </c>
      <c r="N455" s="114">
        <v>0</v>
      </c>
      <c r="O455" s="114">
        <v>0</v>
      </c>
      <c r="P455" s="114">
        <v>0</v>
      </c>
      <c r="Q455" s="114">
        <v>0</v>
      </c>
      <c r="R455" s="114">
        <v>0</v>
      </c>
      <c r="S455" s="114">
        <v>0</v>
      </c>
      <c r="T455" s="114">
        <v>0</v>
      </c>
      <c r="U455" s="114">
        <v>0</v>
      </c>
      <c r="V455" s="114">
        <v>0</v>
      </c>
      <c r="W455" s="114">
        <v>0</v>
      </c>
    </row>
    <row r="456" spans="1:23" hidden="1">
      <c r="A456" s="114" t="str">
        <v>2722.TW</v>
      </c>
      <c r="B456" s="114">
        <v>0.71</v>
      </c>
      <c r="C456" s="114">
        <v>0.312</v>
      </c>
      <c r="D456" s="114">
        <v>0</v>
      </c>
      <c r="E456" s="114">
        <v>3.6880000000000003E-2</v>
      </c>
      <c r="F456" s="114">
        <v>1.67E-2</v>
      </c>
      <c r="G456" s="114">
        <v>0.45340999999999998</v>
      </c>
      <c r="H456" s="114">
        <v>-0.13944999999999999</v>
      </c>
      <c r="I456" s="114">
        <v>88.873239999999996</v>
      </c>
      <c r="J456" s="114">
        <v>3.7907004</v>
      </c>
      <c r="K456" s="114">
        <v>6.47</v>
      </c>
      <c r="L456" s="114">
        <v>0</v>
      </c>
      <c r="M456" s="114">
        <v>0</v>
      </c>
      <c r="N456" s="114">
        <v>0</v>
      </c>
      <c r="O456" s="114">
        <v>0</v>
      </c>
      <c r="P456" s="114">
        <v>0</v>
      </c>
      <c r="Q456" s="114">
        <v>0</v>
      </c>
      <c r="R456" s="114">
        <v>0</v>
      </c>
      <c r="S456" s="114">
        <v>0</v>
      </c>
      <c r="T456" s="114">
        <v>0</v>
      </c>
      <c r="U456" s="114">
        <v>0</v>
      </c>
      <c r="V456" s="114">
        <v>0</v>
      </c>
      <c r="W456" s="114">
        <v>0</v>
      </c>
    </row>
    <row r="457" spans="1:23" hidden="1">
      <c r="A457" s="114" t="str">
        <v>2723.TW</v>
      </c>
      <c r="B457" s="114">
        <v>3.71</v>
      </c>
      <c r="C457" s="114">
        <v>0</v>
      </c>
      <c r="D457" s="114">
        <v>14.361370000000001</v>
      </c>
      <c r="E457" s="114">
        <v>6.0010000000000001E-2</v>
      </c>
      <c r="F457" s="114">
        <v>3.3509999999999998E-2</v>
      </c>
      <c r="G457" s="114">
        <v>0.59148999999999996</v>
      </c>
      <c r="H457" s="114">
        <v>6.6009999999999999E-2</v>
      </c>
      <c r="I457" s="114">
        <v>24.851751</v>
      </c>
      <c r="J457" s="114">
        <v>1.4711278999999999</v>
      </c>
      <c r="K457" s="114">
        <v>110.212</v>
      </c>
      <c r="L457" s="114">
        <v>0</v>
      </c>
      <c r="M457" s="114">
        <v>0</v>
      </c>
      <c r="N457" s="114">
        <v>0</v>
      </c>
      <c r="O457" s="114">
        <v>0</v>
      </c>
      <c r="P457" s="114">
        <v>0</v>
      </c>
      <c r="Q457" s="114">
        <v>0</v>
      </c>
      <c r="R457" s="114">
        <v>0</v>
      </c>
      <c r="S457" s="114">
        <v>0</v>
      </c>
      <c r="T457" s="114">
        <v>0</v>
      </c>
      <c r="U457" s="114">
        <v>0</v>
      </c>
      <c r="V457" s="114">
        <v>0</v>
      </c>
      <c r="W457" s="114">
        <v>0</v>
      </c>
    </row>
    <row r="458" spans="1:23" hidden="1">
      <c r="A458" s="114" t="str">
        <v>2727.TW</v>
      </c>
      <c r="B458" s="114">
        <v>15.68</v>
      </c>
      <c r="C458" s="114">
        <v>0</v>
      </c>
      <c r="D458" s="114">
        <v>14.441089</v>
      </c>
      <c r="E458" s="114">
        <v>0.33596999999999999</v>
      </c>
      <c r="F458" s="114">
        <v>6.7159999999999997E-2</v>
      </c>
      <c r="G458" s="114">
        <v>0.46856999999999999</v>
      </c>
      <c r="H458" s="114">
        <v>6.4740000000000006E-2</v>
      </c>
      <c r="I458" s="114">
        <v>15.242347000000001</v>
      </c>
      <c r="J458" s="114">
        <v>5.6166577000000002</v>
      </c>
      <c r="K458" s="114">
        <v>271.83800000000002</v>
      </c>
      <c r="L458" s="114">
        <v>0</v>
      </c>
      <c r="M458" s="114">
        <v>0</v>
      </c>
      <c r="N458" s="114">
        <v>0</v>
      </c>
      <c r="O458" s="114">
        <v>0</v>
      </c>
      <c r="P458" s="114">
        <v>0</v>
      </c>
      <c r="Q458" s="114">
        <v>0</v>
      </c>
      <c r="R458" s="114">
        <v>0</v>
      </c>
      <c r="S458" s="114">
        <v>0</v>
      </c>
      <c r="T458" s="114">
        <v>0</v>
      </c>
      <c r="U458" s="114">
        <v>0</v>
      </c>
      <c r="V458" s="114">
        <v>0</v>
      </c>
      <c r="W458" s="114">
        <v>0</v>
      </c>
    </row>
    <row r="459" spans="1:23" hidden="1">
      <c r="A459" s="114" t="str">
        <v>2731.TW</v>
      </c>
      <c r="B459" s="114">
        <v>17.489999999999998</v>
      </c>
      <c r="C459" s="114">
        <v>0.63600000000000001</v>
      </c>
      <c r="D459" s="114">
        <v>20.384615</v>
      </c>
      <c r="E459" s="114">
        <v>0.54635999999999996</v>
      </c>
      <c r="F459" s="114">
        <v>7.3599999999999999E-2</v>
      </c>
      <c r="G459" s="114">
        <v>0.15067</v>
      </c>
      <c r="H459" s="114">
        <v>5.0430004E-2</v>
      </c>
      <c r="I459" s="114">
        <v>9.0909089999999999</v>
      </c>
      <c r="J459" s="114">
        <v>3.9749007000000001</v>
      </c>
      <c r="K459" s="114">
        <v>234.95699999999999</v>
      </c>
      <c r="L459" s="114">
        <v>0</v>
      </c>
      <c r="M459" s="114">
        <v>0</v>
      </c>
      <c r="N459" s="114">
        <v>0</v>
      </c>
      <c r="O459" s="114">
        <v>0</v>
      </c>
      <c r="P459" s="114">
        <v>0</v>
      </c>
      <c r="Q459" s="114">
        <v>0</v>
      </c>
      <c r="R459" s="114">
        <v>0</v>
      </c>
      <c r="S459" s="114">
        <v>0</v>
      </c>
      <c r="T459" s="114">
        <v>0</v>
      </c>
      <c r="U459" s="114">
        <v>0</v>
      </c>
      <c r="V459" s="114">
        <v>0</v>
      </c>
      <c r="W459" s="114">
        <v>0</v>
      </c>
    </row>
    <row r="460" spans="1:23" hidden="1">
      <c r="A460" s="114" t="str">
        <v>2739.TW</v>
      </c>
      <c r="B460" s="114">
        <v>5.44</v>
      </c>
      <c r="C460" s="114">
        <v>0</v>
      </c>
      <c r="D460" s="114">
        <v>13.11637</v>
      </c>
      <c r="E460" s="114">
        <v>0.45893001999999999</v>
      </c>
      <c r="F460" s="114">
        <v>2.4899999999999999E-2</v>
      </c>
      <c r="G460" s="114">
        <v>0.39106997999999998</v>
      </c>
      <c r="H460" s="114">
        <v>0.16724000999999999</v>
      </c>
      <c r="I460" s="114">
        <v>12.224264</v>
      </c>
      <c r="J460" s="114">
        <v>4.7955579999999998</v>
      </c>
      <c r="K460" s="114">
        <v>54.462000000000003</v>
      </c>
      <c r="L460" s="114">
        <v>0</v>
      </c>
      <c r="M460" s="114">
        <v>0</v>
      </c>
      <c r="N460" s="114">
        <v>0</v>
      </c>
      <c r="O460" s="114">
        <v>0</v>
      </c>
      <c r="P460" s="114">
        <v>0</v>
      </c>
      <c r="Q460" s="114">
        <v>0</v>
      </c>
      <c r="R460" s="114">
        <v>0</v>
      </c>
      <c r="S460" s="114">
        <v>0</v>
      </c>
      <c r="T460" s="114">
        <v>0</v>
      </c>
      <c r="U460" s="114">
        <v>0</v>
      </c>
      <c r="V460" s="114">
        <v>0</v>
      </c>
      <c r="W460" s="114">
        <v>0</v>
      </c>
    </row>
    <row r="461" spans="1:23" hidden="1">
      <c r="A461" s="114" t="str">
        <v>2748.TW</v>
      </c>
      <c r="B461" s="114">
        <v>3.25</v>
      </c>
      <c r="C461" s="114">
        <v>0.38500000000000001</v>
      </c>
      <c r="D461" s="114">
        <v>14.84787</v>
      </c>
      <c r="E461" s="114">
        <v>0.116739996</v>
      </c>
      <c r="F461" s="114">
        <v>4.0939997999999998E-2</v>
      </c>
      <c r="G461" s="114">
        <v>0.33189999999999997</v>
      </c>
      <c r="H461" s="114">
        <v>0.18753</v>
      </c>
      <c r="I461" s="114">
        <v>22.523074999999999</v>
      </c>
      <c r="J461" s="114">
        <v>2.7329748</v>
      </c>
      <c r="K461" s="114">
        <v>23.041</v>
      </c>
      <c r="L461" s="114">
        <v>0</v>
      </c>
      <c r="M461" s="114">
        <v>0</v>
      </c>
      <c r="N461" s="114">
        <v>0</v>
      </c>
      <c r="O461" s="114">
        <v>0</v>
      </c>
      <c r="P461" s="114">
        <v>0</v>
      </c>
      <c r="Q461" s="114">
        <v>0</v>
      </c>
      <c r="R461" s="114">
        <v>0</v>
      </c>
      <c r="S461" s="114">
        <v>0</v>
      </c>
      <c r="T461" s="114">
        <v>0</v>
      </c>
      <c r="U461" s="114">
        <v>0</v>
      </c>
      <c r="V461" s="114">
        <v>0</v>
      </c>
      <c r="W461" s="114">
        <v>0</v>
      </c>
    </row>
    <row r="462" spans="1:23" hidden="1">
      <c r="A462" s="114" t="str">
        <v>2753.TW</v>
      </c>
      <c r="B462" s="114">
        <v>8.68</v>
      </c>
      <c r="C462" s="114">
        <v>-7.5999999999999998E-2</v>
      </c>
      <c r="D462" s="114">
        <v>14.182896</v>
      </c>
      <c r="E462" s="114">
        <v>0.15786</v>
      </c>
      <c r="F462" s="114">
        <v>6.9419999999999996E-2</v>
      </c>
      <c r="G462" s="114">
        <v>0.34777000000000002</v>
      </c>
      <c r="H462" s="114">
        <v>8.1199995999999997E-2</v>
      </c>
      <c r="I462" s="114">
        <v>19.297234</v>
      </c>
      <c r="J462" s="114">
        <v>3.2933542999999998</v>
      </c>
      <c r="K462" s="114">
        <v>110.584</v>
      </c>
      <c r="L462" s="114">
        <v>0</v>
      </c>
      <c r="M462" s="114">
        <v>0</v>
      </c>
      <c r="N462" s="114">
        <v>0</v>
      </c>
      <c r="O462" s="114">
        <v>0</v>
      </c>
      <c r="P462" s="114">
        <v>0</v>
      </c>
      <c r="Q462" s="114">
        <v>0</v>
      </c>
      <c r="R462" s="114">
        <v>0</v>
      </c>
      <c r="S462" s="114">
        <v>0</v>
      </c>
      <c r="T462" s="114">
        <v>0</v>
      </c>
      <c r="U462" s="114">
        <v>0</v>
      </c>
      <c r="V462" s="114">
        <v>0</v>
      </c>
      <c r="W462" s="114">
        <v>0</v>
      </c>
    </row>
    <row r="463" spans="1:23" hidden="1">
      <c r="A463" s="114" t="str">
        <v>2762.TW</v>
      </c>
      <c r="B463" s="114">
        <v>0</v>
      </c>
      <c r="C463" s="114">
        <v>0</v>
      </c>
      <c r="D463" s="114">
        <v>14.5747795</v>
      </c>
      <c r="E463" s="114">
        <v>0.10476000000000001</v>
      </c>
      <c r="F463" s="114">
        <v>1.7970000999999999E-2</v>
      </c>
      <c r="G463" s="114">
        <v>0.16408001</v>
      </c>
      <c r="H463" s="114">
        <v>6.0519999999999997E-2</v>
      </c>
      <c r="I463" s="114">
        <v>0</v>
      </c>
      <c r="J463" s="114">
        <v>0</v>
      </c>
      <c r="K463" s="114">
        <v>93.331000000000003</v>
      </c>
      <c r="L463" s="114">
        <v>0</v>
      </c>
      <c r="M463" s="114">
        <v>0</v>
      </c>
      <c r="N463" s="114">
        <v>0</v>
      </c>
      <c r="O463" s="114">
        <v>0</v>
      </c>
      <c r="P463" s="114">
        <v>0</v>
      </c>
      <c r="Q463" s="114">
        <v>0</v>
      </c>
      <c r="R463" s="114">
        <v>0</v>
      </c>
      <c r="S463" s="114">
        <v>0</v>
      </c>
      <c r="T463" s="114">
        <v>0</v>
      </c>
      <c r="U463" s="114">
        <v>0</v>
      </c>
      <c r="V463" s="114">
        <v>0</v>
      </c>
      <c r="W463" s="114">
        <v>0</v>
      </c>
    </row>
    <row r="464" spans="1:23" hidden="1">
      <c r="A464" s="114" t="str">
        <v>2801.TW</v>
      </c>
      <c r="B464" s="114">
        <v>1.22</v>
      </c>
      <c r="C464" s="114">
        <v>0.34699999999999998</v>
      </c>
      <c r="D464" s="114">
        <v>0</v>
      </c>
      <c r="E464" s="114">
        <v>7.2399995999999994E-2</v>
      </c>
      <c r="F464" s="114">
        <v>4.6299999999999996E-3</v>
      </c>
      <c r="G464" s="114">
        <v>0</v>
      </c>
      <c r="H464" s="114">
        <v>0.50205999999999995</v>
      </c>
      <c r="I464" s="114">
        <v>15.040983000000001</v>
      </c>
      <c r="J464" s="114">
        <v>1.0254835</v>
      </c>
      <c r="K464" s="114">
        <v>3.3170000000000002</v>
      </c>
      <c r="L464" s="114">
        <v>0</v>
      </c>
      <c r="M464" s="114">
        <v>0</v>
      </c>
      <c r="N464" s="114">
        <v>0</v>
      </c>
      <c r="O464" s="114">
        <v>0</v>
      </c>
      <c r="P464" s="114">
        <v>0</v>
      </c>
      <c r="Q464" s="114">
        <v>0</v>
      </c>
      <c r="R464" s="114">
        <v>0</v>
      </c>
      <c r="S464" s="114">
        <v>0</v>
      </c>
      <c r="T464" s="114">
        <v>0</v>
      </c>
      <c r="U464" s="114">
        <v>0</v>
      </c>
      <c r="V464" s="114">
        <v>0</v>
      </c>
      <c r="W464" s="114">
        <v>0</v>
      </c>
    </row>
    <row r="465" spans="1:23" hidden="1">
      <c r="A465" s="114" t="str">
        <v>2809.TW</v>
      </c>
      <c r="B465" s="114">
        <v>6.65</v>
      </c>
      <c r="C465" s="114">
        <v>0.623</v>
      </c>
      <c r="D465" s="114">
        <v>13.067226</v>
      </c>
      <c r="E465" s="114">
        <v>0.15293000000000001</v>
      </c>
      <c r="F465" s="114">
        <v>1.9170000999999999E-2</v>
      </c>
      <c r="G465" s="114">
        <v>0</v>
      </c>
      <c r="H465" s="114">
        <v>0.76514000000000004</v>
      </c>
      <c r="I465" s="114">
        <v>9.3533829999999991</v>
      </c>
      <c r="J465" s="114">
        <v>1.3171269000000001</v>
      </c>
      <c r="K465" s="114">
        <v>10.013999999999999</v>
      </c>
      <c r="L465" s="114">
        <v>0</v>
      </c>
      <c r="M465" s="114">
        <v>0</v>
      </c>
      <c r="N465" s="114">
        <v>0</v>
      </c>
      <c r="O465" s="114">
        <v>0</v>
      </c>
      <c r="P465" s="114">
        <v>0</v>
      </c>
      <c r="Q465" s="114">
        <v>0</v>
      </c>
      <c r="R465" s="114">
        <v>0</v>
      </c>
      <c r="S465" s="114">
        <v>0</v>
      </c>
      <c r="T465" s="114">
        <v>0</v>
      </c>
      <c r="U465" s="114">
        <v>0</v>
      </c>
      <c r="V465" s="114">
        <v>0</v>
      </c>
      <c r="W465" s="114">
        <v>0</v>
      </c>
    </row>
    <row r="466" spans="1:23" hidden="1">
      <c r="A466" s="114" t="str">
        <v>2812.TW</v>
      </c>
      <c r="B466" s="114">
        <v>1.42</v>
      </c>
      <c r="C466" s="114">
        <v>0</v>
      </c>
      <c r="D466" s="114">
        <v>0</v>
      </c>
      <c r="E466" s="114">
        <v>9.9010000000000001E-2</v>
      </c>
      <c r="F466" s="114">
        <v>8.7500000000000008E-3</v>
      </c>
      <c r="G466" s="114">
        <v>0</v>
      </c>
      <c r="H466" s="114">
        <v>0.56359999999999999</v>
      </c>
      <c r="I466" s="114">
        <v>12.922535999999999</v>
      </c>
      <c r="J466" s="114">
        <v>1.2147490999999999</v>
      </c>
      <c r="K466" s="114">
        <v>3.17</v>
      </c>
      <c r="L466" s="114">
        <v>0</v>
      </c>
      <c r="M466" s="114">
        <v>0</v>
      </c>
      <c r="N466" s="114">
        <v>0</v>
      </c>
      <c r="O466" s="114">
        <v>0</v>
      </c>
      <c r="P466" s="114">
        <v>0</v>
      </c>
      <c r="Q466" s="114">
        <v>0</v>
      </c>
      <c r="R466" s="114">
        <v>0</v>
      </c>
      <c r="S466" s="114">
        <v>0</v>
      </c>
      <c r="T466" s="114">
        <v>0</v>
      </c>
      <c r="U466" s="114">
        <v>0</v>
      </c>
      <c r="V466" s="114">
        <v>0</v>
      </c>
      <c r="W466" s="114">
        <v>0</v>
      </c>
    </row>
    <row r="467" spans="1:23" hidden="1">
      <c r="A467" s="114" t="str">
        <v>2816.TW</v>
      </c>
      <c r="B467" s="114">
        <v>6.29</v>
      </c>
      <c r="C467" s="114">
        <v>0</v>
      </c>
      <c r="D467" s="114">
        <v>0</v>
      </c>
      <c r="E467" s="114">
        <v>0.24174000000000001</v>
      </c>
      <c r="F467" s="114">
        <v>4.8619999999999997E-2</v>
      </c>
      <c r="G467" s="114">
        <v>0.34756002000000003</v>
      </c>
      <c r="H467" s="114">
        <v>0.16420999</v>
      </c>
      <c r="I467" s="114">
        <v>5.3020662999999999</v>
      </c>
      <c r="J467" s="114">
        <v>1.1421231999999999</v>
      </c>
      <c r="K467" s="114">
        <v>48.991</v>
      </c>
      <c r="L467" s="114">
        <v>0</v>
      </c>
      <c r="M467" s="114">
        <v>0</v>
      </c>
      <c r="N467" s="114">
        <v>0</v>
      </c>
      <c r="O467" s="114">
        <v>0</v>
      </c>
      <c r="P467" s="114">
        <v>0</v>
      </c>
      <c r="Q467" s="114">
        <v>0</v>
      </c>
      <c r="R467" s="114">
        <v>0</v>
      </c>
      <c r="S467" s="114">
        <v>0</v>
      </c>
      <c r="T467" s="114">
        <v>0</v>
      </c>
      <c r="U467" s="114">
        <v>0</v>
      </c>
      <c r="V467" s="114">
        <v>0</v>
      </c>
      <c r="W467" s="114">
        <v>0</v>
      </c>
    </row>
    <row r="468" spans="1:23" hidden="1">
      <c r="A468" s="114" t="str">
        <v>2820.TW</v>
      </c>
      <c r="B468" s="114">
        <v>0.96</v>
      </c>
      <c r="C468" s="114">
        <v>0.224</v>
      </c>
      <c r="D468" s="114">
        <v>0</v>
      </c>
      <c r="E468" s="114">
        <v>5.493E-2</v>
      </c>
      <c r="F468" s="114">
        <v>5.9899999999999997E-3</v>
      </c>
      <c r="G468" s="114">
        <v>1</v>
      </c>
      <c r="H468" s="114">
        <v>0.68828999999999996</v>
      </c>
      <c r="I468" s="114">
        <v>16.041665999999999</v>
      </c>
      <c r="J468" s="114">
        <v>0.82947320000000002</v>
      </c>
      <c r="K468" s="114">
        <v>1.528</v>
      </c>
      <c r="L468" s="114">
        <v>0</v>
      </c>
      <c r="M468" s="114">
        <v>0</v>
      </c>
      <c r="N468" s="114">
        <v>0</v>
      </c>
      <c r="O468" s="114">
        <v>0</v>
      </c>
      <c r="P468" s="114">
        <v>0</v>
      </c>
      <c r="Q468" s="114">
        <v>0</v>
      </c>
      <c r="R468" s="114">
        <v>0</v>
      </c>
      <c r="S468" s="114">
        <v>0</v>
      </c>
      <c r="T468" s="114">
        <v>0</v>
      </c>
      <c r="U468" s="114">
        <v>0</v>
      </c>
      <c r="V468" s="114">
        <v>0</v>
      </c>
      <c r="W468" s="114">
        <v>0</v>
      </c>
    </row>
    <row r="469" spans="1:23" hidden="1">
      <c r="A469" s="114" t="str">
        <v>2832.TW</v>
      </c>
      <c r="B469" s="114">
        <v>3.12</v>
      </c>
      <c r="C469" s="114">
        <v>0</v>
      </c>
      <c r="D469" s="114">
        <v>0</v>
      </c>
      <c r="E469" s="114">
        <v>0.10191</v>
      </c>
      <c r="F469" s="114">
        <v>3.5279999999999999E-2</v>
      </c>
      <c r="G469" s="114">
        <v>0.41166999999999998</v>
      </c>
      <c r="H469" s="114">
        <v>0.23558001000000001</v>
      </c>
      <c r="I469" s="114">
        <v>9.0224360000000008</v>
      </c>
      <c r="J469" s="114">
        <v>0.86006720000000003</v>
      </c>
      <c r="K469" s="114">
        <v>19.13</v>
      </c>
      <c r="L469" s="114">
        <v>0</v>
      </c>
      <c r="M469" s="114">
        <v>0</v>
      </c>
      <c r="N469" s="114">
        <v>0</v>
      </c>
      <c r="O469" s="114">
        <v>0</v>
      </c>
      <c r="P469" s="114">
        <v>0</v>
      </c>
      <c r="Q469" s="114">
        <v>0</v>
      </c>
      <c r="R469" s="114">
        <v>0</v>
      </c>
      <c r="S469" s="114">
        <v>0</v>
      </c>
      <c r="T469" s="114">
        <v>0</v>
      </c>
      <c r="U469" s="114">
        <v>0</v>
      </c>
      <c r="V469" s="114">
        <v>0</v>
      </c>
      <c r="W469" s="114">
        <v>0</v>
      </c>
    </row>
    <row r="470" spans="1:23" hidden="1">
      <c r="A470" s="114" t="str">
        <v>2834.TW</v>
      </c>
      <c r="B470" s="114">
        <v>1.21</v>
      </c>
      <c r="C470" s="114">
        <v>0.43099999999999999</v>
      </c>
      <c r="D470" s="114">
        <v>20</v>
      </c>
      <c r="E470" s="114">
        <v>8.5419999999999996E-2</v>
      </c>
      <c r="F470" s="114">
        <v>4.6200002999999996E-3</v>
      </c>
      <c r="G470" s="114">
        <v>0</v>
      </c>
      <c r="H470" s="114">
        <v>0.47273999999999999</v>
      </c>
      <c r="I470" s="114">
        <v>14.049586</v>
      </c>
      <c r="J470" s="114">
        <v>1.1324273</v>
      </c>
      <c r="K470" s="114">
        <v>3.3279999999999998</v>
      </c>
      <c r="L470" s="114">
        <v>0</v>
      </c>
      <c r="M470" s="114">
        <v>0</v>
      </c>
      <c r="N470" s="114">
        <v>0</v>
      </c>
      <c r="O470" s="114">
        <v>0</v>
      </c>
      <c r="P470" s="114">
        <v>0</v>
      </c>
      <c r="Q470" s="114">
        <v>0</v>
      </c>
      <c r="R470" s="114">
        <v>0</v>
      </c>
      <c r="S470" s="114">
        <v>0</v>
      </c>
      <c r="T470" s="114">
        <v>0</v>
      </c>
      <c r="U470" s="114">
        <v>0</v>
      </c>
      <c r="V470" s="114">
        <v>0</v>
      </c>
      <c r="W470" s="114">
        <v>0</v>
      </c>
    </row>
    <row r="471" spans="1:23" hidden="1">
      <c r="A471" s="114" t="str">
        <v>2836.TW</v>
      </c>
      <c r="B471" s="114">
        <v>0.63</v>
      </c>
      <c r="C471" s="114">
        <v>0.23799999999999999</v>
      </c>
      <c r="D471" s="114">
        <v>0</v>
      </c>
      <c r="E471" s="114">
        <v>4.9979999999999997E-2</v>
      </c>
      <c r="F471" s="114">
        <v>2.9499998999999999E-3</v>
      </c>
      <c r="G471" s="114">
        <v>0</v>
      </c>
      <c r="H471" s="114">
        <v>0.29043999999999998</v>
      </c>
      <c r="I471" s="114">
        <v>18.492063999999999</v>
      </c>
      <c r="J471" s="114">
        <v>0.79224753000000003</v>
      </c>
      <c r="K471" s="114">
        <v>3.17</v>
      </c>
      <c r="L471" s="114">
        <v>0</v>
      </c>
      <c r="M471" s="114">
        <v>0</v>
      </c>
      <c r="N471" s="114">
        <v>0</v>
      </c>
      <c r="O471" s="114">
        <v>0</v>
      </c>
      <c r="P471" s="114">
        <v>0</v>
      </c>
      <c r="Q471" s="114">
        <v>0</v>
      </c>
      <c r="R471" s="114">
        <v>0</v>
      </c>
      <c r="S471" s="114">
        <v>0</v>
      </c>
      <c r="T471" s="114">
        <v>0</v>
      </c>
      <c r="U471" s="114">
        <v>0</v>
      </c>
      <c r="V471" s="114">
        <v>0</v>
      </c>
      <c r="W471" s="114">
        <v>0</v>
      </c>
    </row>
    <row r="472" spans="1:23" hidden="1">
      <c r="A472" s="114" t="str">
        <v>2838.TW</v>
      </c>
      <c r="B472" s="114">
        <v>1.04</v>
      </c>
      <c r="C472" s="114">
        <v>0.315</v>
      </c>
      <c r="D472" s="114">
        <v>0</v>
      </c>
      <c r="E472" s="114">
        <v>6.4600000000000005E-2</v>
      </c>
      <c r="F472" s="114">
        <v>4.8399999999999997E-3</v>
      </c>
      <c r="G472" s="114">
        <v>0</v>
      </c>
      <c r="H472" s="114">
        <v>0.20323999000000001</v>
      </c>
      <c r="I472" s="114">
        <v>15.192308000000001</v>
      </c>
      <c r="J472" s="114">
        <v>0.89874860000000001</v>
      </c>
      <c r="K472" s="114">
        <v>4.5810000000000004</v>
      </c>
      <c r="L472" s="114">
        <v>0</v>
      </c>
      <c r="M472" s="114">
        <v>0</v>
      </c>
      <c r="N472" s="114">
        <v>0</v>
      </c>
      <c r="O472" s="114">
        <v>0</v>
      </c>
      <c r="P472" s="114">
        <v>0</v>
      </c>
      <c r="Q472" s="114">
        <v>0</v>
      </c>
      <c r="R472" s="114">
        <v>0</v>
      </c>
      <c r="S472" s="114">
        <v>0</v>
      </c>
      <c r="T472" s="114">
        <v>0</v>
      </c>
      <c r="U472" s="114">
        <v>0</v>
      </c>
      <c r="V472" s="114">
        <v>0</v>
      </c>
      <c r="W472" s="114">
        <v>0</v>
      </c>
    </row>
    <row r="473" spans="1:23" hidden="1">
      <c r="A473" s="114" t="str">
        <v>2845.TW</v>
      </c>
      <c r="B473" s="114">
        <v>1.1100000000000001</v>
      </c>
      <c r="C473" s="114">
        <v>0.39</v>
      </c>
      <c r="D473" s="114">
        <v>0</v>
      </c>
      <c r="E473" s="114">
        <v>7.3330000000000006E-2</v>
      </c>
      <c r="F473" s="114">
        <v>5.45E-3</v>
      </c>
      <c r="G473" s="114">
        <v>0</v>
      </c>
      <c r="H473" s="114">
        <v>0.28416999999999998</v>
      </c>
      <c r="I473" s="114">
        <v>14.234234000000001</v>
      </c>
      <c r="J473" s="114">
        <v>1.0921407999999999</v>
      </c>
      <c r="K473" s="114">
        <v>2.964</v>
      </c>
      <c r="L473" s="114">
        <v>0</v>
      </c>
      <c r="M473" s="114">
        <v>0</v>
      </c>
      <c r="N473" s="114">
        <v>0</v>
      </c>
      <c r="O473" s="114">
        <v>0</v>
      </c>
      <c r="P473" s="114">
        <v>0</v>
      </c>
      <c r="Q473" s="114">
        <v>0</v>
      </c>
      <c r="R473" s="114">
        <v>0</v>
      </c>
      <c r="S473" s="114">
        <v>0</v>
      </c>
      <c r="T473" s="114">
        <v>0</v>
      </c>
      <c r="U473" s="114">
        <v>0</v>
      </c>
      <c r="V473" s="114">
        <v>0</v>
      </c>
      <c r="W473" s="114">
        <v>0</v>
      </c>
    </row>
    <row r="474" spans="1:23" hidden="1">
      <c r="A474" s="114" t="str">
        <v>2849.TW</v>
      </c>
      <c r="B474" s="114">
        <v>1.02</v>
      </c>
      <c r="C474" s="114">
        <v>0</v>
      </c>
      <c r="D474" s="114">
        <v>0</v>
      </c>
      <c r="E474" s="114">
        <v>6.028E-2</v>
      </c>
      <c r="F474" s="114">
        <v>5.7999999999999996E-3</v>
      </c>
      <c r="G474" s="114">
        <v>0</v>
      </c>
      <c r="H474" s="114">
        <v>0.29725000000000001</v>
      </c>
      <c r="I474" s="114">
        <v>14.0196085</v>
      </c>
      <c r="J474" s="114">
        <v>0.80768143999999997</v>
      </c>
      <c r="K474" s="114">
        <v>2.879</v>
      </c>
      <c r="L474" s="114">
        <v>0</v>
      </c>
      <c r="M474" s="114">
        <v>0</v>
      </c>
      <c r="N474" s="114">
        <v>0</v>
      </c>
      <c r="O474" s="114">
        <v>0</v>
      </c>
      <c r="P474" s="114">
        <v>0</v>
      </c>
      <c r="Q474" s="114">
        <v>0</v>
      </c>
      <c r="R474" s="114">
        <v>0</v>
      </c>
      <c r="S474" s="114">
        <v>0</v>
      </c>
      <c r="T474" s="114">
        <v>0</v>
      </c>
      <c r="U474" s="114">
        <v>0</v>
      </c>
      <c r="V474" s="114">
        <v>0</v>
      </c>
      <c r="W474" s="114">
        <v>0</v>
      </c>
    </row>
    <row r="475" spans="1:23" hidden="1">
      <c r="A475" s="114" t="str">
        <v>2850.TW</v>
      </c>
      <c r="B475" s="114">
        <v>10.57</v>
      </c>
      <c r="C475" s="114">
        <v>0.372</v>
      </c>
      <c r="D475" s="114">
        <v>0</v>
      </c>
      <c r="E475" s="114">
        <v>0.17907000000000001</v>
      </c>
      <c r="F475" s="114">
        <v>4.7989997999999999E-2</v>
      </c>
      <c r="G475" s="114">
        <v>0.36432999999999999</v>
      </c>
      <c r="H475" s="114">
        <v>0.22827</v>
      </c>
      <c r="I475" s="114">
        <v>8.8174080000000004</v>
      </c>
      <c r="J475" s="114">
        <v>1.6809148</v>
      </c>
      <c r="K475" s="114">
        <v>62.929000000000002</v>
      </c>
      <c r="L475" s="114">
        <v>0</v>
      </c>
      <c r="M475" s="114">
        <v>0</v>
      </c>
      <c r="N475" s="114">
        <v>0</v>
      </c>
      <c r="O475" s="114">
        <v>0</v>
      </c>
      <c r="P475" s="114">
        <v>0</v>
      </c>
      <c r="Q475" s="114">
        <v>0</v>
      </c>
      <c r="R475" s="114">
        <v>0</v>
      </c>
      <c r="S475" s="114">
        <v>0</v>
      </c>
      <c r="T475" s="114">
        <v>0</v>
      </c>
      <c r="U475" s="114">
        <v>0</v>
      </c>
      <c r="V475" s="114">
        <v>0</v>
      </c>
      <c r="W475" s="114">
        <v>0</v>
      </c>
    </row>
    <row r="476" spans="1:23" hidden="1">
      <c r="A476" s="114" t="str">
        <v>2851.TW</v>
      </c>
      <c r="B476" s="114">
        <v>3.14</v>
      </c>
      <c r="C476" s="114">
        <v>0.47299999999999998</v>
      </c>
      <c r="D476" s="114">
        <v>0</v>
      </c>
      <c r="E476" s="114">
        <v>0.11594</v>
      </c>
      <c r="F476" s="114">
        <v>2.9560001999999998E-2</v>
      </c>
      <c r="G476" s="114">
        <v>0.14441000000000001</v>
      </c>
      <c r="H476" s="114">
        <v>0.22983000000000001</v>
      </c>
      <c r="I476" s="114">
        <v>8.8375800000000009</v>
      </c>
      <c r="J476" s="114">
        <v>1.1656724999999999</v>
      </c>
      <c r="K476" s="114">
        <v>27.420999999999999</v>
      </c>
      <c r="L476" s="114">
        <v>0</v>
      </c>
      <c r="M476" s="114">
        <v>0</v>
      </c>
      <c r="N476" s="114">
        <v>0</v>
      </c>
      <c r="O476" s="114">
        <v>0</v>
      </c>
      <c r="P476" s="114">
        <v>0</v>
      </c>
      <c r="Q476" s="114">
        <v>0</v>
      </c>
      <c r="R476" s="114">
        <v>0</v>
      </c>
      <c r="S476" s="114">
        <v>0</v>
      </c>
      <c r="T476" s="114">
        <v>0</v>
      </c>
      <c r="U476" s="114">
        <v>0</v>
      </c>
      <c r="V476" s="114">
        <v>0</v>
      </c>
      <c r="W476" s="114">
        <v>0</v>
      </c>
    </row>
    <row r="477" spans="1:23" hidden="1">
      <c r="A477" s="114" t="str">
        <v>2852.TW</v>
      </c>
      <c r="B477" s="114">
        <v>2.7</v>
      </c>
      <c r="C477" s="114">
        <v>0.23499999999999999</v>
      </c>
      <c r="D477" s="114">
        <v>0</v>
      </c>
      <c r="E477" s="114">
        <v>0.10019</v>
      </c>
      <c r="F477" s="114">
        <v>3.0859999999999999E-2</v>
      </c>
      <c r="G477" s="114">
        <v>0.3493</v>
      </c>
      <c r="H477" s="114">
        <v>0.15517001</v>
      </c>
      <c r="I477" s="114">
        <v>9.1296289999999996</v>
      </c>
      <c r="J477" s="114">
        <v>0.88310105000000005</v>
      </c>
      <c r="K477" s="114">
        <v>25.088999999999999</v>
      </c>
      <c r="L477" s="114">
        <v>0</v>
      </c>
      <c r="M477" s="114">
        <v>0</v>
      </c>
      <c r="N477" s="114">
        <v>0</v>
      </c>
      <c r="O477" s="114">
        <v>0</v>
      </c>
      <c r="P477" s="114">
        <v>0</v>
      </c>
      <c r="Q477" s="114">
        <v>0</v>
      </c>
      <c r="R477" s="114">
        <v>0</v>
      </c>
      <c r="S477" s="114">
        <v>0</v>
      </c>
      <c r="T477" s="114">
        <v>0</v>
      </c>
      <c r="U477" s="114">
        <v>0</v>
      </c>
      <c r="V477" s="114">
        <v>0</v>
      </c>
      <c r="W477" s="114">
        <v>0</v>
      </c>
    </row>
    <row r="478" spans="1:23" hidden="1">
      <c r="A478" s="114" t="str">
        <v>2855.TW</v>
      </c>
      <c r="B478" s="114">
        <v>2.84</v>
      </c>
      <c r="C478" s="114">
        <v>0.76500000000000001</v>
      </c>
      <c r="D478" s="114">
        <v>0</v>
      </c>
      <c r="E478" s="114">
        <v>9.3299999999999994E-2</v>
      </c>
      <c r="F478" s="114">
        <v>2.4539999999999999E-2</v>
      </c>
      <c r="G478" s="114">
        <v>0.90790999999999999</v>
      </c>
      <c r="H478" s="114">
        <v>0.22528999999999999</v>
      </c>
      <c r="I478" s="114">
        <v>9.3661980000000007</v>
      </c>
      <c r="J478" s="114">
        <v>1.2082671</v>
      </c>
      <c r="K478" s="114">
        <v>5.8339999999999996</v>
      </c>
      <c r="L478" s="114">
        <v>0</v>
      </c>
      <c r="M478" s="114">
        <v>0</v>
      </c>
      <c r="N478" s="114">
        <v>0</v>
      </c>
      <c r="O478" s="114">
        <v>0</v>
      </c>
      <c r="P478" s="114">
        <v>0</v>
      </c>
      <c r="Q478" s="114">
        <v>0</v>
      </c>
      <c r="R478" s="114">
        <v>0</v>
      </c>
      <c r="S478" s="114">
        <v>0</v>
      </c>
      <c r="T478" s="114">
        <v>0</v>
      </c>
      <c r="U478" s="114">
        <v>0</v>
      </c>
      <c r="V478" s="114">
        <v>0</v>
      </c>
      <c r="W478" s="114">
        <v>0</v>
      </c>
    </row>
    <row r="479" spans="1:23" hidden="1">
      <c r="A479" s="114" t="str">
        <v>2867.TW</v>
      </c>
      <c r="B479" s="114">
        <v>-2.13</v>
      </c>
      <c r="C479" s="114">
        <v>0.628</v>
      </c>
      <c r="D479" s="114">
        <v>0</v>
      </c>
      <c r="E479" s="114">
        <v>-0.27667000000000003</v>
      </c>
      <c r="F479" s="114">
        <v>-6.96E-3</v>
      </c>
      <c r="G479" s="114">
        <v>-0.1137</v>
      </c>
      <c r="H479" s="114">
        <v>0.34375998000000002</v>
      </c>
      <c r="I479" s="114">
        <v>0</v>
      </c>
      <c r="J479" s="114">
        <v>0.92185899999999998</v>
      </c>
      <c r="K479" s="114">
        <v>22.957000000000001</v>
      </c>
      <c r="L479" s="114">
        <v>0</v>
      </c>
      <c r="M479" s="114">
        <v>0</v>
      </c>
      <c r="N479" s="114">
        <v>0</v>
      </c>
      <c r="O479" s="114">
        <v>0</v>
      </c>
      <c r="P479" s="114">
        <v>0</v>
      </c>
      <c r="Q479" s="114">
        <v>0</v>
      </c>
      <c r="R479" s="114">
        <v>0</v>
      </c>
      <c r="S479" s="114">
        <v>0</v>
      </c>
      <c r="T479" s="114">
        <v>0</v>
      </c>
      <c r="U479" s="114">
        <v>0</v>
      </c>
      <c r="V479" s="114">
        <v>0</v>
      </c>
      <c r="W479" s="114">
        <v>0</v>
      </c>
    </row>
    <row r="480" spans="1:23" hidden="1">
      <c r="A480" s="114" t="str">
        <v>2880.TW</v>
      </c>
      <c r="B480" s="114">
        <v>1.58</v>
      </c>
      <c r="C480" s="114">
        <v>0.42899999999999999</v>
      </c>
      <c r="D480" s="114">
        <v>15.740741</v>
      </c>
      <c r="E480" s="114">
        <v>0.11012</v>
      </c>
      <c r="F480" s="114">
        <v>5.77E-3</v>
      </c>
      <c r="G480" s="114">
        <v>0</v>
      </c>
      <c r="H480" s="114">
        <v>0.44949</v>
      </c>
      <c r="I480" s="114">
        <v>16.139240000000001</v>
      </c>
      <c r="J480" s="114">
        <v>1.6741071000000001</v>
      </c>
      <c r="K480" s="114">
        <v>4.1950000000000003</v>
      </c>
      <c r="L480" s="114">
        <v>0</v>
      </c>
      <c r="M480" s="114">
        <v>0</v>
      </c>
      <c r="N480" s="114">
        <v>0</v>
      </c>
      <c r="O480" s="114">
        <v>0</v>
      </c>
      <c r="P480" s="114">
        <v>0</v>
      </c>
      <c r="Q480" s="114">
        <v>0</v>
      </c>
      <c r="R480" s="114">
        <v>0</v>
      </c>
      <c r="S480" s="114">
        <v>0</v>
      </c>
      <c r="T480" s="114">
        <v>0</v>
      </c>
      <c r="U480" s="114">
        <v>0</v>
      </c>
      <c r="V480" s="114">
        <v>0</v>
      </c>
      <c r="W480" s="114">
        <v>0</v>
      </c>
    </row>
    <row r="481" spans="1:23" hidden="1">
      <c r="A481" s="114" t="str">
        <v>2881.TW</v>
      </c>
      <c r="B481" s="114">
        <v>4.8</v>
      </c>
      <c r="C481" s="114">
        <v>0.73</v>
      </c>
      <c r="D481" s="114">
        <v>11.014926000000001</v>
      </c>
      <c r="E481" s="114">
        <v>9.357E-2</v>
      </c>
      <c r="F481" s="114">
        <v>1.0089999000000001E-2</v>
      </c>
      <c r="G481" s="114">
        <v>0.38132998000000001</v>
      </c>
      <c r="H481" s="114">
        <v>0.47011003000000001</v>
      </c>
      <c r="I481" s="114">
        <v>15.375</v>
      </c>
      <c r="J481" s="114">
        <v>1.2213286000000001</v>
      </c>
      <c r="K481" s="114">
        <v>53.945</v>
      </c>
      <c r="L481" s="114">
        <v>0</v>
      </c>
      <c r="M481" s="114">
        <v>0</v>
      </c>
      <c r="N481" s="114">
        <v>0</v>
      </c>
      <c r="O481" s="114">
        <v>0</v>
      </c>
      <c r="P481" s="114">
        <v>0</v>
      </c>
      <c r="Q481" s="114">
        <v>0</v>
      </c>
      <c r="R481" s="114">
        <v>0</v>
      </c>
      <c r="S481" s="114">
        <v>0</v>
      </c>
      <c r="T481" s="114">
        <v>0</v>
      </c>
      <c r="U481" s="114">
        <v>0</v>
      </c>
      <c r="V481" s="114">
        <v>0</v>
      </c>
      <c r="W481" s="114">
        <v>0</v>
      </c>
    </row>
    <row r="482" spans="1:23" hidden="1">
      <c r="A482" s="114" t="str">
        <v>2882.TW</v>
      </c>
      <c r="B482" s="114">
        <v>5.36</v>
      </c>
      <c r="C482" s="114">
        <v>0.64700000000000002</v>
      </c>
      <c r="D482" s="114">
        <v>11.428572000000001</v>
      </c>
      <c r="E482" s="114">
        <v>7.2909996000000005E-2</v>
      </c>
      <c r="F482" s="114">
        <v>4.3800000000000002E-3</v>
      </c>
      <c r="G482" s="114">
        <v>0.22503000000000001</v>
      </c>
      <c r="H482" s="114">
        <v>0.35810003000000001</v>
      </c>
      <c r="I482" s="114">
        <v>10.597014</v>
      </c>
      <c r="J482" s="114">
        <v>1.07829</v>
      </c>
      <c r="K482" s="114">
        <v>57.433999999999997</v>
      </c>
      <c r="L482" s="114">
        <v>0</v>
      </c>
      <c r="M482" s="114">
        <v>0</v>
      </c>
      <c r="N482" s="114">
        <v>0</v>
      </c>
      <c r="O482" s="114">
        <v>0</v>
      </c>
      <c r="P482" s="114">
        <v>0</v>
      </c>
      <c r="Q482" s="114">
        <v>0</v>
      </c>
      <c r="R482" s="114">
        <v>0</v>
      </c>
      <c r="S482" s="114">
        <v>0</v>
      </c>
      <c r="T482" s="114">
        <v>0</v>
      </c>
      <c r="U482" s="114">
        <v>0</v>
      </c>
      <c r="V482" s="114">
        <v>0</v>
      </c>
      <c r="W482" s="114">
        <v>0</v>
      </c>
    </row>
    <row r="483" spans="1:23" hidden="1">
      <c r="A483" s="114" t="str">
        <v>2883.TW</v>
      </c>
      <c r="B483" s="114">
        <v>1.41</v>
      </c>
      <c r="C483" s="114">
        <v>0.69</v>
      </c>
      <c r="D483" s="114">
        <v>10</v>
      </c>
      <c r="E483" s="114">
        <v>9.0329999999999994E-2</v>
      </c>
      <c r="F483" s="114">
        <v>6.4200000000000004E-3</v>
      </c>
      <c r="G483" s="114">
        <v>0</v>
      </c>
      <c r="H483" s="114">
        <v>0.53505999999999998</v>
      </c>
      <c r="I483" s="114">
        <v>10.070921999999999</v>
      </c>
      <c r="J483" s="114">
        <v>0.86972499999999997</v>
      </c>
      <c r="K483" s="114">
        <v>3.6230000000000002</v>
      </c>
      <c r="L483" s="114">
        <v>0</v>
      </c>
      <c r="M483" s="114">
        <v>0</v>
      </c>
      <c r="N483" s="114">
        <v>0</v>
      </c>
      <c r="O483" s="114">
        <v>0</v>
      </c>
      <c r="P483" s="114">
        <v>0</v>
      </c>
      <c r="Q483" s="114">
        <v>0</v>
      </c>
      <c r="R483" s="114">
        <v>0</v>
      </c>
      <c r="S483" s="114">
        <v>0</v>
      </c>
      <c r="T483" s="114">
        <v>0</v>
      </c>
      <c r="U483" s="114">
        <v>0</v>
      </c>
      <c r="V483" s="114">
        <v>0</v>
      </c>
      <c r="W483" s="114">
        <v>0</v>
      </c>
    </row>
    <row r="484" spans="1:23" hidden="1">
      <c r="A484" s="114" t="str">
        <v>2884.TW</v>
      </c>
      <c r="B484" s="114">
        <v>1.4</v>
      </c>
      <c r="C484" s="114">
        <v>0.45500000000000002</v>
      </c>
      <c r="D484" s="114">
        <v>17.974684</v>
      </c>
      <c r="E484" s="114">
        <v>9.7470000000000001E-2</v>
      </c>
      <c r="F484" s="114">
        <v>6.1299995999999999E-3</v>
      </c>
      <c r="G484" s="114">
        <v>0</v>
      </c>
      <c r="H484" s="114">
        <v>0.45206000000000002</v>
      </c>
      <c r="I484" s="114">
        <v>20.285715</v>
      </c>
      <c r="J484" s="114">
        <v>1.8124960999999999</v>
      </c>
      <c r="K484" s="114">
        <v>4.1849999999999996</v>
      </c>
      <c r="L484" s="114">
        <v>0</v>
      </c>
      <c r="M484" s="114">
        <v>0</v>
      </c>
      <c r="N484" s="114">
        <v>0</v>
      </c>
      <c r="O484" s="114">
        <v>0</v>
      </c>
      <c r="P484" s="114">
        <v>0</v>
      </c>
      <c r="Q484" s="114">
        <v>0</v>
      </c>
      <c r="R484" s="114">
        <v>0</v>
      </c>
      <c r="S484" s="114">
        <v>0</v>
      </c>
      <c r="T484" s="114">
        <v>0</v>
      </c>
      <c r="U484" s="114">
        <v>0</v>
      </c>
      <c r="V484" s="114">
        <v>0</v>
      </c>
      <c r="W484" s="114">
        <v>0</v>
      </c>
    </row>
    <row r="485" spans="1:23" hidden="1">
      <c r="A485" s="114" t="str">
        <v>2885.TW</v>
      </c>
      <c r="B485" s="114">
        <v>2.37</v>
      </c>
      <c r="C485" s="114">
        <v>0.73599999999999999</v>
      </c>
      <c r="D485" s="114">
        <v>12.683396999999999</v>
      </c>
      <c r="E485" s="114">
        <v>0.105170004</v>
      </c>
      <c r="F485" s="114">
        <v>5.0299999999999997E-3</v>
      </c>
      <c r="G485" s="114">
        <v>0.50312000000000001</v>
      </c>
      <c r="H485" s="114">
        <v>0.15529001000000001</v>
      </c>
      <c r="I485" s="114">
        <v>13.860760000000001</v>
      </c>
      <c r="J485" s="114">
        <v>1.3925981999999999</v>
      </c>
      <c r="K485" s="114">
        <v>12.337</v>
      </c>
      <c r="L485" s="114">
        <v>0</v>
      </c>
      <c r="M485" s="114">
        <v>0</v>
      </c>
      <c r="N485" s="114">
        <v>0</v>
      </c>
      <c r="O485" s="114">
        <v>0</v>
      </c>
      <c r="P485" s="114">
        <v>0</v>
      </c>
      <c r="Q485" s="114">
        <v>0</v>
      </c>
      <c r="R485" s="114">
        <v>0</v>
      </c>
      <c r="S485" s="114">
        <v>0</v>
      </c>
      <c r="T485" s="114">
        <v>0</v>
      </c>
      <c r="U485" s="114">
        <v>0</v>
      </c>
      <c r="V485" s="114">
        <v>0</v>
      </c>
      <c r="W485" s="114">
        <v>0</v>
      </c>
    </row>
    <row r="486" spans="1:23" hidden="1">
      <c r="A486" s="114" t="str">
        <v>2886.TW</v>
      </c>
      <c r="B486" s="114">
        <v>2.37</v>
      </c>
      <c r="C486" s="114">
        <v>0.47499999999999998</v>
      </c>
      <c r="D486" s="114">
        <v>17.008547</v>
      </c>
      <c r="E486" s="114">
        <v>0.10460999999999999</v>
      </c>
      <c r="F486" s="114">
        <v>7.8600000000000007E-3</v>
      </c>
      <c r="G486" s="114">
        <v>0</v>
      </c>
      <c r="H486" s="114">
        <v>0.43374002</v>
      </c>
      <c r="I486" s="114">
        <v>16.79325</v>
      </c>
      <c r="J486" s="114">
        <v>1.6653416000000001</v>
      </c>
      <c r="K486" s="114">
        <v>4.8540000000000001</v>
      </c>
      <c r="L486" s="114">
        <v>0</v>
      </c>
      <c r="M486" s="114">
        <v>0</v>
      </c>
      <c r="N486" s="114">
        <v>0</v>
      </c>
      <c r="O486" s="114">
        <v>0</v>
      </c>
      <c r="P486" s="114">
        <v>0</v>
      </c>
      <c r="Q486" s="114">
        <v>0</v>
      </c>
      <c r="R486" s="114">
        <v>0</v>
      </c>
      <c r="S486" s="114">
        <v>0</v>
      </c>
      <c r="T486" s="114">
        <v>0</v>
      </c>
      <c r="U486" s="114">
        <v>0</v>
      </c>
      <c r="V486" s="114">
        <v>0</v>
      </c>
      <c r="W486" s="114">
        <v>0</v>
      </c>
    </row>
    <row r="487" spans="1:23" hidden="1">
      <c r="A487" s="114" t="str">
        <v>2887.TW</v>
      </c>
      <c r="B487" s="114">
        <v>1</v>
      </c>
      <c r="C487" s="114">
        <v>0.58599999999999997</v>
      </c>
      <c r="D487" s="114">
        <v>14.198473999999999</v>
      </c>
      <c r="E487" s="114">
        <v>6.7290000000000003E-2</v>
      </c>
      <c r="F487" s="114">
        <v>4.7699999999999999E-3</v>
      </c>
      <c r="G487" s="114">
        <v>0</v>
      </c>
      <c r="H487" s="114">
        <v>0.41456001999999997</v>
      </c>
      <c r="I487" s="114">
        <v>18.600000000000001</v>
      </c>
      <c r="J487" s="114">
        <v>1.1022221999999999</v>
      </c>
      <c r="K487" s="114">
        <v>4.1310000000000002</v>
      </c>
      <c r="L487" s="114">
        <v>0</v>
      </c>
      <c r="M487" s="114">
        <v>0</v>
      </c>
      <c r="N487" s="114">
        <v>0</v>
      </c>
      <c r="O487" s="114">
        <v>0</v>
      </c>
      <c r="P487" s="114">
        <v>0</v>
      </c>
      <c r="Q487" s="114">
        <v>0</v>
      </c>
      <c r="R487" s="114">
        <v>0</v>
      </c>
      <c r="S487" s="114">
        <v>0</v>
      </c>
      <c r="T487" s="114">
        <v>0</v>
      </c>
      <c r="U487" s="114">
        <v>0</v>
      </c>
      <c r="V487" s="114">
        <v>0</v>
      </c>
      <c r="W487" s="114">
        <v>0</v>
      </c>
    </row>
    <row r="488" spans="1:23" hidden="1">
      <c r="A488" s="114" t="str">
        <v>2888.TW</v>
      </c>
      <c r="B488" s="114">
        <v>-0.48</v>
      </c>
      <c r="C488" s="114">
        <v>0.626</v>
      </c>
      <c r="D488" s="114">
        <v>12.328766999999999</v>
      </c>
      <c r="E488" s="114">
        <v>-3.1969999999999998E-2</v>
      </c>
      <c r="F488" s="114">
        <v>-2.3400000000000001E-3</v>
      </c>
      <c r="G488" s="114">
        <v>4.3979999999999998E-2</v>
      </c>
      <c r="H488" s="114">
        <v>0.40812999999999999</v>
      </c>
      <c r="I488" s="114">
        <v>0</v>
      </c>
      <c r="J488" s="114">
        <v>0.57438254</v>
      </c>
      <c r="K488" s="114">
        <v>17.137</v>
      </c>
      <c r="L488" s="114">
        <v>0</v>
      </c>
      <c r="M488" s="114">
        <v>0</v>
      </c>
      <c r="N488" s="114">
        <v>0</v>
      </c>
      <c r="O488" s="114">
        <v>0</v>
      </c>
      <c r="P488" s="114">
        <v>0</v>
      </c>
      <c r="Q488" s="114">
        <v>0</v>
      </c>
      <c r="R488" s="114">
        <v>0</v>
      </c>
      <c r="S488" s="114">
        <v>0</v>
      </c>
      <c r="T488" s="114">
        <v>0</v>
      </c>
      <c r="U488" s="114">
        <v>0</v>
      </c>
      <c r="V488" s="114">
        <v>0</v>
      </c>
      <c r="W488" s="114">
        <v>0</v>
      </c>
    </row>
    <row r="489" spans="1:23" hidden="1">
      <c r="A489" s="114" t="str">
        <v>2889.TW</v>
      </c>
      <c r="B489" s="114">
        <v>0.57999999999999996</v>
      </c>
      <c r="C489" s="114">
        <v>0</v>
      </c>
      <c r="D489" s="114">
        <v>18.333334000000001</v>
      </c>
      <c r="E489" s="114">
        <v>5.5059999999999998E-2</v>
      </c>
      <c r="F489" s="114">
        <v>6.8199999999999997E-3</v>
      </c>
      <c r="G489" s="114">
        <v>0.99251</v>
      </c>
      <c r="H489" s="114">
        <v>0.45733002</v>
      </c>
      <c r="I489" s="114">
        <v>26.551722999999999</v>
      </c>
      <c r="J489" s="114">
        <v>1.2633306</v>
      </c>
      <c r="K489" s="114">
        <v>2.0779999999999998</v>
      </c>
      <c r="L489" s="114">
        <v>0</v>
      </c>
      <c r="M489" s="114">
        <v>0</v>
      </c>
      <c r="N489" s="114">
        <v>0</v>
      </c>
      <c r="O489" s="114">
        <v>0</v>
      </c>
      <c r="P489" s="114">
        <v>0</v>
      </c>
      <c r="Q489" s="114">
        <v>0</v>
      </c>
      <c r="R489" s="114">
        <v>0</v>
      </c>
      <c r="S489" s="114">
        <v>0</v>
      </c>
      <c r="T489" s="114">
        <v>0</v>
      </c>
      <c r="U489" s="114">
        <v>0</v>
      </c>
      <c r="V489" s="114">
        <v>0</v>
      </c>
      <c r="W489" s="114">
        <v>0</v>
      </c>
    </row>
    <row r="490" spans="1:23" hidden="1">
      <c r="A490" s="114" t="str">
        <v>2890.TW</v>
      </c>
      <c r="B490" s="114">
        <v>1.78</v>
      </c>
      <c r="C490" s="114">
        <v>0.443</v>
      </c>
      <c r="D490" s="114">
        <v>13.267046000000001</v>
      </c>
      <c r="E490" s="114">
        <v>0.11823</v>
      </c>
      <c r="F490" s="114">
        <v>7.8799995000000001E-3</v>
      </c>
      <c r="G490" s="114">
        <v>0</v>
      </c>
      <c r="H490" s="114">
        <v>0.50555000000000005</v>
      </c>
      <c r="I490" s="114">
        <v>13.117978000000001</v>
      </c>
      <c r="J490" s="114">
        <v>1.4656959000000001</v>
      </c>
      <c r="K490" s="114">
        <v>4.4710000000000001</v>
      </c>
      <c r="L490" s="114">
        <v>0</v>
      </c>
      <c r="M490" s="114">
        <v>0</v>
      </c>
      <c r="N490" s="114">
        <v>0</v>
      </c>
      <c r="O490" s="114">
        <v>0</v>
      </c>
      <c r="P490" s="114">
        <v>0</v>
      </c>
      <c r="Q490" s="114">
        <v>0</v>
      </c>
      <c r="R490" s="114">
        <v>0</v>
      </c>
      <c r="S490" s="114">
        <v>0</v>
      </c>
      <c r="T490" s="114">
        <v>0</v>
      </c>
      <c r="U490" s="114">
        <v>0</v>
      </c>
      <c r="V490" s="114">
        <v>0</v>
      </c>
      <c r="W490" s="114">
        <v>0</v>
      </c>
    </row>
    <row r="491" spans="1:23" hidden="1">
      <c r="A491" s="114" t="str">
        <v>2891.TW</v>
      </c>
      <c r="B491" s="114">
        <v>3.23</v>
      </c>
      <c r="C491" s="114">
        <v>0.64900000000000002</v>
      </c>
      <c r="D491" s="114">
        <v>11.520376000000001</v>
      </c>
      <c r="E491" s="114">
        <v>0.14724000000000001</v>
      </c>
      <c r="F491" s="114">
        <v>1.0410000000000001E-2</v>
      </c>
      <c r="G491" s="114">
        <v>0.60416000000000003</v>
      </c>
      <c r="H491" s="114">
        <v>0.29293000000000002</v>
      </c>
      <c r="I491" s="114">
        <v>11.377708</v>
      </c>
      <c r="J491" s="114">
        <v>1.5512874000000001</v>
      </c>
      <c r="K491" s="114">
        <v>21.707000000000001</v>
      </c>
      <c r="L491" s="114">
        <v>0</v>
      </c>
      <c r="M491" s="114">
        <v>0</v>
      </c>
      <c r="N491" s="114">
        <v>0</v>
      </c>
      <c r="O491" s="114">
        <v>0</v>
      </c>
      <c r="P491" s="114">
        <v>0</v>
      </c>
      <c r="Q491" s="114">
        <v>0</v>
      </c>
      <c r="R491" s="114">
        <v>0</v>
      </c>
      <c r="S491" s="114">
        <v>0</v>
      </c>
      <c r="T491" s="114">
        <v>0</v>
      </c>
      <c r="U491" s="114">
        <v>0</v>
      </c>
      <c r="V491" s="114">
        <v>0</v>
      </c>
      <c r="W491" s="114">
        <v>0</v>
      </c>
    </row>
    <row r="492" spans="1:23" hidden="1">
      <c r="A492" s="114" t="str">
        <v>2892.TW</v>
      </c>
      <c r="B492" s="114">
        <v>1.65</v>
      </c>
      <c r="C492" s="114">
        <v>0.41199999999999998</v>
      </c>
      <c r="D492" s="114">
        <v>17.103659</v>
      </c>
      <c r="E492" s="114">
        <v>9.5060000000000006E-2</v>
      </c>
      <c r="F492" s="114">
        <v>5.2300002000000003E-3</v>
      </c>
      <c r="G492" s="114">
        <v>0</v>
      </c>
      <c r="H492" s="114">
        <v>0.33942001999999999</v>
      </c>
      <c r="I492" s="114">
        <v>17</v>
      </c>
      <c r="J492" s="114">
        <v>1.5377445999999999</v>
      </c>
      <c r="K492" s="114">
        <v>4.5110000000000001</v>
      </c>
      <c r="L492" s="114">
        <v>0</v>
      </c>
      <c r="M492" s="114">
        <v>0</v>
      </c>
      <c r="N492" s="114">
        <v>0</v>
      </c>
      <c r="O492" s="114">
        <v>0</v>
      </c>
      <c r="P492" s="114">
        <v>0</v>
      </c>
      <c r="Q492" s="114">
        <v>0</v>
      </c>
      <c r="R492" s="114">
        <v>0</v>
      </c>
      <c r="S492" s="114">
        <v>0</v>
      </c>
      <c r="T492" s="114">
        <v>0</v>
      </c>
      <c r="U492" s="114">
        <v>0</v>
      </c>
      <c r="V492" s="114">
        <v>0</v>
      </c>
      <c r="W492" s="114">
        <v>0</v>
      </c>
    </row>
    <row r="493" spans="1:23" hidden="1">
      <c r="A493" s="114" t="str">
        <v>2897.TW</v>
      </c>
      <c r="B493" s="114">
        <v>0.86</v>
      </c>
      <c r="C493" s="114">
        <v>0.39400000000000002</v>
      </c>
      <c r="D493" s="114">
        <v>0</v>
      </c>
      <c r="E493" s="114">
        <v>6.0890003999999998E-2</v>
      </c>
      <c r="F493" s="114">
        <v>5.6899999999999997E-3</v>
      </c>
      <c r="G493" s="114">
        <v>0</v>
      </c>
      <c r="H493" s="114">
        <v>0.27909001999999999</v>
      </c>
      <c r="I493" s="114">
        <v>12.267442000000001</v>
      </c>
      <c r="J493" s="114">
        <v>0.77221494999999996</v>
      </c>
      <c r="K493" s="114">
        <v>3.1709999999999998</v>
      </c>
      <c r="L493" s="114">
        <v>0</v>
      </c>
      <c r="M493" s="114">
        <v>0</v>
      </c>
      <c r="N493" s="114">
        <v>0</v>
      </c>
      <c r="O493" s="114">
        <v>0</v>
      </c>
      <c r="P493" s="114">
        <v>0</v>
      </c>
      <c r="Q493" s="114">
        <v>0</v>
      </c>
      <c r="R493" s="114">
        <v>0</v>
      </c>
      <c r="S493" s="114">
        <v>0</v>
      </c>
      <c r="T493" s="114">
        <v>0</v>
      </c>
      <c r="U493" s="114">
        <v>0</v>
      </c>
      <c r="V493" s="114">
        <v>0</v>
      </c>
      <c r="W493" s="114">
        <v>0</v>
      </c>
    </row>
    <row r="494" spans="1:23" hidden="1">
      <c r="A494" s="114" t="str">
        <v>2901.TW</v>
      </c>
      <c r="B494" s="114">
        <v>0.46</v>
      </c>
      <c r="C494" s="114">
        <v>8.4000000000000005E-2</v>
      </c>
      <c r="D494" s="114">
        <v>0</v>
      </c>
      <c r="E494" s="114">
        <v>3.3910000000000003E-2</v>
      </c>
      <c r="F494" s="114">
        <v>1.6490001000000001E-2</v>
      </c>
      <c r="G494" s="114">
        <v>0.84250999999999998</v>
      </c>
      <c r="H494" s="114">
        <v>0.20864000999999999</v>
      </c>
      <c r="I494" s="114">
        <v>59.456519999999998</v>
      </c>
      <c r="J494" s="114">
        <v>2.269333</v>
      </c>
      <c r="K494" s="114">
        <v>1.825</v>
      </c>
      <c r="L494" s="114">
        <v>0</v>
      </c>
      <c r="M494" s="114">
        <v>0</v>
      </c>
      <c r="N494" s="114">
        <v>0</v>
      </c>
      <c r="O494" s="114">
        <v>0</v>
      </c>
      <c r="P494" s="114">
        <v>0</v>
      </c>
      <c r="Q494" s="114">
        <v>0</v>
      </c>
      <c r="R494" s="114">
        <v>0</v>
      </c>
      <c r="S494" s="114">
        <v>0</v>
      </c>
      <c r="T494" s="114">
        <v>0</v>
      </c>
      <c r="U494" s="114">
        <v>0</v>
      </c>
      <c r="V494" s="114">
        <v>0</v>
      </c>
      <c r="W494" s="114">
        <v>0</v>
      </c>
    </row>
    <row r="495" spans="1:23" hidden="1">
      <c r="A495" s="114" t="str">
        <v>2903.TW</v>
      </c>
      <c r="B495" s="114">
        <v>1.8</v>
      </c>
      <c r="C495" s="114">
        <v>0.28100000000000003</v>
      </c>
      <c r="D495" s="114">
        <v>29.181816000000001</v>
      </c>
      <c r="E495" s="114">
        <v>0.10158</v>
      </c>
      <c r="F495" s="114">
        <v>2.6370000000000001E-2</v>
      </c>
      <c r="G495" s="114">
        <v>0.55942999999999998</v>
      </c>
      <c r="H495" s="114">
        <v>0.12734000000000001</v>
      </c>
      <c r="I495" s="114">
        <v>17.833331999999999</v>
      </c>
      <c r="J495" s="114">
        <v>1.4437348000000001</v>
      </c>
      <c r="K495" s="114">
        <v>26.07</v>
      </c>
      <c r="L495" s="114">
        <v>0</v>
      </c>
      <c r="M495" s="114">
        <v>0</v>
      </c>
      <c r="N495" s="114">
        <v>0</v>
      </c>
      <c r="O495" s="114">
        <v>0</v>
      </c>
      <c r="P495" s="114">
        <v>0</v>
      </c>
      <c r="Q495" s="114">
        <v>0</v>
      </c>
      <c r="R495" s="114">
        <v>0</v>
      </c>
      <c r="S495" s="114">
        <v>0</v>
      </c>
      <c r="T495" s="114">
        <v>0</v>
      </c>
      <c r="U495" s="114">
        <v>0</v>
      </c>
      <c r="V495" s="114">
        <v>0</v>
      </c>
      <c r="W495" s="114">
        <v>0</v>
      </c>
    </row>
    <row r="496" spans="1:23" hidden="1">
      <c r="A496" s="114" t="str">
        <v>2904.TW</v>
      </c>
      <c r="B496" s="114">
        <v>0.83</v>
      </c>
      <c r="C496" s="114">
        <v>0.36699999999999999</v>
      </c>
      <c r="D496" s="114">
        <v>0</v>
      </c>
      <c r="E496" s="114">
        <v>5.4350000000000002E-2</v>
      </c>
      <c r="F496" s="114">
        <v>1.8790000000000001E-2</v>
      </c>
      <c r="G496" s="114">
        <v>0.28753000000000001</v>
      </c>
      <c r="H496" s="114">
        <v>7.356E-2</v>
      </c>
      <c r="I496" s="114">
        <v>22.530123</v>
      </c>
      <c r="J496" s="114">
        <v>1.2013362999999999</v>
      </c>
      <c r="K496" s="114">
        <v>5.673</v>
      </c>
      <c r="L496" s="114">
        <v>0</v>
      </c>
      <c r="M496" s="114">
        <v>0</v>
      </c>
      <c r="N496" s="114">
        <v>0</v>
      </c>
      <c r="O496" s="114">
        <v>0</v>
      </c>
      <c r="P496" s="114">
        <v>0</v>
      </c>
      <c r="Q496" s="114">
        <v>0</v>
      </c>
      <c r="R496" s="114">
        <v>0</v>
      </c>
      <c r="S496" s="114">
        <v>0</v>
      </c>
      <c r="T496" s="114">
        <v>0</v>
      </c>
      <c r="U496" s="114">
        <v>0</v>
      </c>
      <c r="V496" s="114">
        <v>0</v>
      </c>
      <c r="W496" s="114">
        <v>0</v>
      </c>
    </row>
    <row r="497" spans="1:23" hidden="1">
      <c r="A497" s="114" t="str">
        <v>2905.TW</v>
      </c>
      <c r="B497" s="114">
        <v>-1.03</v>
      </c>
      <c r="C497" s="114">
        <v>0.51200000000000001</v>
      </c>
      <c r="D497" s="114">
        <v>0</v>
      </c>
      <c r="E497" s="114">
        <v>-0.21298</v>
      </c>
      <c r="F497" s="114">
        <v>-2.0600000000000002E-3</v>
      </c>
      <c r="G497" s="114">
        <v>6.3409999999999994E-2</v>
      </c>
      <c r="H497" s="114">
        <v>0.40625998000000002</v>
      </c>
      <c r="I497" s="114">
        <v>0</v>
      </c>
      <c r="J497" s="114">
        <v>1.0938779999999999</v>
      </c>
      <c r="K497" s="114">
        <v>148.31399999999999</v>
      </c>
      <c r="L497" s="114">
        <v>0</v>
      </c>
      <c r="M497" s="114">
        <v>0</v>
      </c>
      <c r="N497" s="114">
        <v>0</v>
      </c>
      <c r="O497" s="114">
        <v>0</v>
      </c>
      <c r="P497" s="114">
        <v>0</v>
      </c>
      <c r="Q497" s="114">
        <v>0</v>
      </c>
      <c r="R497" s="114">
        <v>0</v>
      </c>
      <c r="S497" s="114">
        <v>0</v>
      </c>
      <c r="T497" s="114">
        <v>0</v>
      </c>
      <c r="U497" s="114">
        <v>0</v>
      </c>
      <c r="V497" s="114">
        <v>0</v>
      </c>
      <c r="W497" s="114">
        <v>0</v>
      </c>
    </row>
    <row r="498" spans="1:23" hidden="1">
      <c r="A498" s="114" t="str">
        <v>2906.TW</v>
      </c>
      <c r="B498" s="114">
        <v>0.6</v>
      </c>
      <c r="C498" s="114">
        <v>0</v>
      </c>
      <c r="D498" s="114">
        <v>0</v>
      </c>
      <c r="E498" s="114">
        <v>5.6550004000000001E-2</v>
      </c>
      <c r="F498" s="114">
        <v>2.6040000000000001E-2</v>
      </c>
      <c r="G498" s="114">
        <v>0.30180000000000001</v>
      </c>
      <c r="H498" s="114">
        <v>5.1429999999999997E-2</v>
      </c>
      <c r="I498" s="114">
        <v>35.083331999999999</v>
      </c>
      <c r="J498" s="114">
        <v>1.2303466000000001</v>
      </c>
      <c r="K498" s="114">
        <v>40.363</v>
      </c>
      <c r="L498" s="114">
        <v>0</v>
      </c>
      <c r="M498" s="114">
        <v>0</v>
      </c>
      <c r="N498" s="114">
        <v>0</v>
      </c>
      <c r="O498" s="114">
        <v>0</v>
      </c>
      <c r="P498" s="114">
        <v>0</v>
      </c>
      <c r="Q498" s="114">
        <v>0</v>
      </c>
      <c r="R498" s="114">
        <v>0</v>
      </c>
      <c r="S498" s="114">
        <v>0</v>
      </c>
      <c r="T498" s="114">
        <v>0</v>
      </c>
      <c r="U498" s="114">
        <v>0</v>
      </c>
      <c r="V498" s="114">
        <v>0</v>
      </c>
      <c r="W498" s="114">
        <v>0</v>
      </c>
    </row>
    <row r="499" spans="1:23" hidden="1">
      <c r="A499" s="114" t="str">
        <v>2908.TW</v>
      </c>
      <c r="B499" s="114">
        <v>0.46</v>
      </c>
      <c r="C499" s="114">
        <v>0.253</v>
      </c>
      <c r="D499" s="114">
        <v>11.703911</v>
      </c>
      <c r="E499" s="114">
        <v>3.6639999999999999E-2</v>
      </c>
      <c r="F499" s="114">
        <v>7.0700003000000004E-3</v>
      </c>
      <c r="G499" s="114">
        <v>0.2492</v>
      </c>
      <c r="H499" s="114">
        <v>2.4260001E-2</v>
      </c>
      <c r="I499" s="114">
        <v>45.543480000000002</v>
      </c>
      <c r="J499" s="114">
        <v>1.5972857</v>
      </c>
      <c r="K499" s="114">
        <v>72.203000000000003</v>
      </c>
      <c r="L499" s="114">
        <v>0</v>
      </c>
      <c r="M499" s="114">
        <v>0</v>
      </c>
      <c r="N499" s="114">
        <v>0</v>
      </c>
      <c r="O499" s="114">
        <v>0</v>
      </c>
      <c r="P499" s="114">
        <v>0</v>
      </c>
      <c r="Q499" s="114">
        <v>0</v>
      </c>
      <c r="R499" s="114">
        <v>0</v>
      </c>
      <c r="S499" s="114">
        <v>0</v>
      </c>
      <c r="T499" s="114">
        <v>0</v>
      </c>
      <c r="U499" s="114">
        <v>0</v>
      </c>
      <c r="V499" s="114">
        <v>0</v>
      </c>
      <c r="W499" s="114">
        <v>0</v>
      </c>
    </row>
    <row r="500" spans="1:23" hidden="1">
      <c r="A500" s="114" t="str">
        <v>2910.TW</v>
      </c>
      <c r="B500" s="114">
        <v>1.1399999999999999</v>
      </c>
      <c r="C500" s="114">
        <v>0.621</v>
      </c>
      <c r="D500" s="114">
        <v>0</v>
      </c>
      <c r="E500" s="114">
        <v>8.2329996000000003E-2</v>
      </c>
      <c r="F500" s="114">
        <v>2.3120001000000001E-2</v>
      </c>
      <c r="G500" s="114">
        <v>0.58431999999999995</v>
      </c>
      <c r="H500" s="114">
        <v>0.20582001</v>
      </c>
      <c r="I500" s="114">
        <v>24.298245999999999</v>
      </c>
      <c r="J500" s="114">
        <v>1.8759313</v>
      </c>
      <c r="K500" s="114">
        <v>3.9</v>
      </c>
      <c r="L500" s="114">
        <v>0</v>
      </c>
      <c r="M500" s="114">
        <v>0</v>
      </c>
      <c r="N500" s="114">
        <v>0</v>
      </c>
      <c r="O500" s="114">
        <v>0</v>
      </c>
      <c r="P500" s="114">
        <v>0</v>
      </c>
      <c r="Q500" s="114">
        <v>0</v>
      </c>
      <c r="R500" s="114">
        <v>0</v>
      </c>
      <c r="S500" s="114">
        <v>0</v>
      </c>
      <c r="T500" s="114">
        <v>0</v>
      </c>
      <c r="U500" s="114">
        <v>0</v>
      </c>
      <c r="V500" s="114">
        <v>0</v>
      </c>
      <c r="W500" s="114">
        <v>0</v>
      </c>
    </row>
    <row r="501" spans="1:23" hidden="1">
      <c r="A501" s="114" t="str">
        <v>2911.TW</v>
      </c>
      <c r="B501" s="114">
        <v>-5.04</v>
      </c>
      <c r="C501" s="114">
        <v>0.44800000000000001</v>
      </c>
      <c r="D501" s="114">
        <v>-10.31884</v>
      </c>
      <c r="E501" s="114">
        <v>-0.46096999999999999</v>
      </c>
      <c r="F501" s="114">
        <v>-8.4779999999999994E-2</v>
      </c>
      <c r="G501" s="114">
        <v>0.40311000000000002</v>
      </c>
      <c r="H501" s="114">
        <v>-0.21127000000000001</v>
      </c>
      <c r="I501" s="114">
        <v>0</v>
      </c>
      <c r="J501" s="114">
        <v>1.1762762</v>
      </c>
      <c r="K501" s="114">
        <v>22.222000000000001</v>
      </c>
      <c r="L501" s="114">
        <v>0</v>
      </c>
      <c r="M501" s="114">
        <v>0</v>
      </c>
      <c r="N501" s="114">
        <v>0</v>
      </c>
      <c r="O501" s="114">
        <v>0</v>
      </c>
      <c r="P501" s="114">
        <v>0</v>
      </c>
      <c r="Q501" s="114">
        <v>0</v>
      </c>
      <c r="R501" s="114">
        <v>0</v>
      </c>
      <c r="S501" s="114">
        <v>0</v>
      </c>
      <c r="T501" s="114">
        <v>0</v>
      </c>
      <c r="U501" s="114">
        <v>0</v>
      </c>
      <c r="V501" s="114">
        <v>0</v>
      </c>
      <c r="W501" s="114">
        <v>0</v>
      </c>
    </row>
    <row r="502" spans="1:23" hidden="1">
      <c r="A502" s="114" t="str">
        <v>2912.TW</v>
      </c>
      <c r="B502" s="114">
        <v>10.31</v>
      </c>
      <c r="C502" s="114">
        <v>8.6999999999999994E-2</v>
      </c>
      <c r="D502" s="114">
        <v>21.986969999999999</v>
      </c>
      <c r="E502" s="114">
        <v>0.25333</v>
      </c>
      <c r="F502" s="114">
        <v>3.5540000000000002E-2</v>
      </c>
      <c r="G502" s="114">
        <v>0.34036</v>
      </c>
      <c r="H502" s="114">
        <v>4.5039999999999997E-2</v>
      </c>
      <c r="I502" s="114">
        <v>26.188165999999999</v>
      </c>
      <c r="J502" s="114">
        <v>6.6762275999999998</v>
      </c>
      <c r="K502" s="114">
        <v>310.34199999999998</v>
      </c>
      <c r="L502" s="114">
        <v>0</v>
      </c>
      <c r="M502" s="114">
        <v>0</v>
      </c>
      <c r="N502" s="114">
        <v>0</v>
      </c>
      <c r="O502" s="114">
        <v>0</v>
      </c>
      <c r="P502" s="114">
        <v>0</v>
      </c>
      <c r="Q502" s="114">
        <v>0</v>
      </c>
      <c r="R502" s="114">
        <v>0</v>
      </c>
      <c r="S502" s="114">
        <v>0</v>
      </c>
      <c r="T502" s="114">
        <v>0</v>
      </c>
      <c r="U502" s="114">
        <v>0</v>
      </c>
      <c r="V502" s="114">
        <v>0</v>
      </c>
      <c r="W502" s="114">
        <v>0</v>
      </c>
    </row>
    <row r="503" spans="1:23" hidden="1">
      <c r="A503" s="114" t="str">
        <v>2913.TW</v>
      </c>
      <c r="B503" s="114">
        <v>-0.34</v>
      </c>
      <c r="C503" s="114">
        <v>0.70899999999999996</v>
      </c>
      <c r="D503" s="114">
        <v>0</v>
      </c>
      <c r="E503" s="114">
        <v>-2.2380000000000001E-2</v>
      </c>
      <c r="F503" s="114">
        <v>-3.5899998999999998E-3</v>
      </c>
      <c r="G503" s="114">
        <v>0.36375000000000002</v>
      </c>
      <c r="H503" s="114">
        <v>-0.28892002</v>
      </c>
      <c r="I503" s="114">
        <v>0</v>
      </c>
      <c r="J503" s="114">
        <v>1.3212710000000001</v>
      </c>
      <c r="K503" s="114">
        <v>0.48</v>
      </c>
      <c r="L503" s="114">
        <v>0</v>
      </c>
      <c r="M503" s="114">
        <v>0</v>
      </c>
      <c r="N503" s="114">
        <v>0</v>
      </c>
      <c r="O503" s="114">
        <v>0</v>
      </c>
      <c r="P503" s="114">
        <v>0</v>
      </c>
      <c r="Q503" s="114">
        <v>0</v>
      </c>
      <c r="R503" s="114">
        <v>0</v>
      </c>
      <c r="S503" s="114">
        <v>0</v>
      </c>
      <c r="T503" s="114">
        <v>0</v>
      </c>
      <c r="U503" s="114">
        <v>0</v>
      </c>
      <c r="V503" s="114">
        <v>0</v>
      </c>
      <c r="W503" s="114">
        <v>0</v>
      </c>
    </row>
    <row r="504" spans="1:23" hidden="1">
      <c r="A504" s="114" t="str">
        <v>2915.TW</v>
      </c>
      <c r="B504" s="114">
        <v>11.32</v>
      </c>
      <c r="C504" s="114">
        <v>0</v>
      </c>
      <c r="D504" s="114">
        <v>8.2593040000000002</v>
      </c>
      <c r="E504" s="114">
        <v>0.121759996</v>
      </c>
      <c r="F504" s="114">
        <v>2.4000000999999999E-4</v>
      </c>
      <c r="G504" s="114">
        <v>0.35214000000000001</v>
      </c>
      <c r="H504" s="114">
        <v>1.359E-2</v>
      </c>
      <c r="I504" s="114">
        <v>6.0777390000000002</v>
      </c>
      <c r="J504" s="114">
        <v>0.69633513999999996</v>
      </c>
      <c r="K504" s="114">
        <v>2.5070000000000001</v>
      </c>
      <c r="L504" s="114">
        <v>0</v>
      </c>
      <c r="M504" s="114">
        <v>0</v>
      </c>
      <c r="N504" s="114">
        <v>0</v>
      </c>
      <c r="O504" s="114">
        <v>0</v>
      </c>
      <c r="P504" s="114">
        <v>0</v>
      </c>
      <c r="Q504" s="114">
        <v>0</v>
      </c>
      <c r="R504" s="114">
        <v>0</v>
      </c>
      <c r="S504" s="114">
        <v>0</v>
      </c>
      <c r="T504" s="114">
        <v>0</v>
      </c>
      <c r="U504" s="114">
        <v>0</v>
      </c>
      <c r="V504" s="114">
        <v>0</v>
      </c>
      <c r="W504" s="114">
        <v>0</v>
      </c>
    </row>
    <row r="505" spans="1:23" hidden="1">
      <c r="A505" s="114" t="str">
        <v>2923.TW</v>
      </c>
      <c r="B505" s="114">
        <v>0.47</v>
      </c>
      <c r="C505" s="114">
        <v>0.81699999999999995</v>
      </c>
      <c r="D505" s="114">
        <v>50.666663999999997</v>
      </c>
      <c r="E505" s="114">
        <v>1.1270000000000001E-2</v>
      </c>
      <c r="F505" s="114">
        <v>3.1669999999999997E-2</v>
      </c>
      <c r="G505" s="114">
        <v>0.55518000000000001</v>
      </c>
      <c r="H505" s="114">
        <v>0.57264999999999999</v>
      </c>
      <c r="I505" s="114">
        <v>64.680850000000007</v>
      </c>
      <c r="J505" s="114">
        <v>1.0827367000000001</v>
      </c>
      <c r="K505" s="114">
        <v>6.742</v>
      </c>
      <c r="L505" s="114">
        <v>0</v>
      </c>
      <c r="M505" s="114">
        <v>0</v>
      </c>
      <c r="N505" s="114">
        <v>0</v>
      </c>
      <c r="O505" s="114">
        <v>0</v>
      </c>
      <c r="P505" s="114">
        <v>0</v>
      </c>
      <c r="Q505" s="114">
        <v>0</v>
      </c>
      <c r="R505" s="114">
        <v>0</v>
      </c>
      <c r="S505" s="114">
        <v>0</v>
      </c>
      <c r="T505" s="114">
        <v>0</v>
      </c>
      <c r="U505" s="114">
        <v>0</v>
      </c>
      <c r="V505" s="114">
        <v>0</v>
      </c>
      <c r="W505" s="114">
        <v>0</v>
      </c>
    </row>
    <row r="506" spans="1:23" hidden="1">
      <c r="A506" s="114" t="str">
        <v>2929.TW</v>
      </c>
      <c r="B506" s="114">
        <v>-0.64</v>
      </c>
      <c r="C506" s="114">
        <v>0.751</v>
      </c>
      <c r="D506" s="114">
        <v>0.74762653999999995</v>
      </c>
      <c r="E506" s="114">
        <v>-2.3829998000000002E-2</v>
      </c>
      <c r="F506" s="114">
        <v>-5.9000000000000003E-4</v>
      </c>
      <c r="G506" s="114">
        <v>0.16441</v>
      </c>
      <c r="H506" s="114">
        <v>4.9730000000000003E-2</v>
      </c>
      <c r="I506" s="114">
        <v>0</v>
      </c>
      <c r="J506" s="114">
        <v>0.36766135999999999</v>
      </c>
      <c r="K506" s="114">
        <v>21.895</v>
      </c>
      <c r="L506" s="114">
        <v>0</v>
      </c>
      <c r="M506" s="114">
        <v>0</v>
      </c>
      <c r="N506" s="114">
        <v>0</v>
      </c>
      <c r="O506" s="114">
        <v>0</v>
      </c>
      <c r="P506" s="114">
        <v>0</v>
      </c>
      <c r="Q506" s="114">
        <v>0</v>
      </c>
      <c r="R506" s="114">
        <v>0</v>
      </c>
      <c r="S506" s="114">
        <v>0</v>
      </c>
      <c r="T506" s="114">
        <v>0</v>
      </c>
      <c r="U506" s="114">
        <v>0</v>
      </c>
      <c r="V506" s="114">
        <v>0</v>
      </c>
      <c r="W506" s="114">
        <v>0</v>
      </c>
    </row>
    <row r="507" spans="1:23" hidden="1">
      <c r="A507" s="114" t="str">
        <v>2939.TW</v>
      </c>
      <c r="B507" s="114">
        <v>-0.75</v>
      </c>
      <c r="C507" s="114">
        <v>-0.159</v>
      </c>
      <c r="D507" s="114">
        <v>0</v>
      </c>
      <c r="E507" s="114">
        <v>-8.899E-2</v>
      </c>
      <c r="F507" s="114">
        <v>-8.8719993999999996E-2</v>
      </c>
      <c r="G507" s="114">
        <v>0.23346001</v>
      </c>
      <c r="H507" s="114">
        <v>-0.25846999999999998</v>
      </c>
      <c r="I507" s="114">
        <v>0</v>
      </c>
      <c r="J507" s="114">
        <v>1.3539292999999999</v>
      </c>
      <c r="K507" s="114">
        <v>8.8629999999999995</v>
      </c>
      <c r="L507" s="114">
        <v>0</v>
      </c>
      <c r="M507" s="114">
        <v>0</v>
      </c>
      <c r="N507" s="114">
        <v>0</v>
      </c>
      <c r="O507" s="114">
        <v>0</v>
      </c>
      <c r="P507" s="114">
        <v>0</v>
      </c>
      <c r="Q507" s="114">
        <v>0</v>
      </c>
      <c r="R507" s="114">
        <v>0</v>
      </c>
      <c r="S507" s="114">
        <v>0</v>
      </c>
      <c r="T507" s="114">
        <v>0</v>
      </c>
      <c r="U507" s="114">
        <v>0</v>
      </c>
      <c r="V507" s="114">
        <v>0</v>
      </c>
      <c r="W507" s="114">
        <v>0</v>
      </c>
    </row>
    <row r="508" spans="1:23" hidden="1">
      <c r="A508" s="114" t="str">
        <v>2945.TW</v>
      </c>
      <c r="B508" s="114">
        <v>1.5</v>
      </c>
      <c r="C508" s="114">
        <v>0.52900000000000003</v>
      </c>
      <c r="D508" s="114">
        <v>0</v>
      </c>
      <c r="E508" s="114">
        <v>5.4629996E-2</v>
      </c>
      <c r="F508" s="114">
        <v>1.6239999000000001E-2</v>
      </c>
      <c r="G508" s="114">
        <v>0.26255000000000001</v>
      </c>
      <c r="H508" s="114">
        <v>1.191E-2</v>
      </c>
      <c r="I508" s="114">
        <v>30.066666000000001</v>
      </c>
      <c r="J508" s="114">
        <v>1.6241132</v>
      </c>
      <c r="K508" s="114">
        <v>208.952</v>
      </c>
      <c r="L508" s="114">
        <v>0</v>
      </c>
      <c r="M508" s="114">
        <v>0</v>
      </c>
      <c r="N508" s="114">
        <v>0</v>
      </c>
      <c r="O508" s="114">
        <v>0</v>
      </c>
      <c r="P508" s="114">
        <v>0</v>
      </c>
      <c r="Q508" s="114">
        <v>0</v>
      </c>
      <c r="R508" s="114">
        <v>0</v>
      </c>
      <c r="S508" s="114">
        <v>0</v>
      </c>
      <c r="T508" s="114">
        <v>0</v>
      </c>
      <c r="U508" s="114">
        <v>0</v>
      </c>
      <c r="V508" s="114">
        <v>0</v>
      </c>
      <c r="W508" s="114">
        <v>0</v>
      </c>
    </row>
    <row r="509" spans="1:23" hidden="1">
      <c r="A509" s="114" t="str">
        <v>3002.TW</v>
      </c>
      <c r="B509" s="114">
        <v>0.25</v>
      </c>
      <c r="C509" s="114">
        <v>0.32900000000000001</v>
      </c>
      <c r="D509" s="114">
        <v>0</v>
      </c>
      <c r="E509" s="114">
        <v>4.3499999999999997E-3</v>
      </c>
      <c r="F509" s="114">
        <v>-7.1799997000000001E-3</v>
      </c>
      <c r="G509" s="114">
        <v>0.21862000000000001</v>
      </c>
      <c r="H509" s="114">
        <v>-0.10579000400000001</v>
      </c>
      <c r="I509" s="114">
        <v>64.2</v>
      </c>
      <c r="J509" s="114">
        <v>1.2902966</v>
      </c>
      <c r="K509" s="114">
        <v>5.992</v>
      </c>
      <c r="L509" s="114">
        <v>0</v>
      </c>
      <c r="M509" s="114">
        <v>0</v>
      </c>
      <c r="N509" s="114">
        <v>0</v>
      </c>
      <c r="O509" s="114">
        <v>0</v>
      </c>
      <c r="P509" s="114">
        <v>0</v>
      </c>
      <c r="Q509" s="114">
        <v>0</v>
      </c>
      <c r="R509" s="114">
        <v>0</v>
      </c>
      <c r="S509" s="114">
        <v>0</v>
      </c>
      <c r="T509" s="114">
        <v>0</v>
      </c>
      <c r="U509" s="114">
        <v>0</v>
      </c>
      <c r="V509" s="114">
        <v>0</v>
      </c>
      <c r="W509" s="114">
        <v>0</v>
      </c>
    </row>
    <row r="510" spans="1:23" hidden="1">
      <c r="A510" s="114" t="str">
        <v>3003.TW</v>
      </c>
      <c r="B510" s="114">
        <v>3.57</v>
      </c>
      <c r="C510" s="114">
        <v>1.024</v>
      </c>
      <c r="D510" s="114">
        <v>20.473814000000001</v>
      </c>
      <c r="E510" s="114">
        <v>8.8580000000000006E-2</v>
      </c>
      <c r="F510" s="114">
        <v>5.3319998E-2</v>
      </c>
      <c r="G510" s="114">
        <v>0.30735000000000001</v>
      </c>
      <c r="H510" s="114">
        <v>0.15156001</v>
      </c>
      <c r="I510" s="114">
        <v>22.997198000000001</v>
      </c>
      <c r="J510" s="114">
        <v>2.0424920000000002</v>
      </c>
      <c r="K510" s="114">
        <v>26.788</v>
      </c>
      <c r="L510" s="114">
        <v>0</v>
      </c>
      <c r="M510" s="114">
        <v>0</v>
      </c>
      <c r="N510" s="114">
        <v>0</v>
      </c>
      <c r="O510" s="114">
        <v>0</v>
      </c>
      <c r="P510" s="114">
        <v>0</v>
      </c>
      <c r="Q510" s="114">
        <v>0</v>
      </c>
      <c r="R510" s="114">
        <v>0</v>
      </c>
      <c r="S510" s="114">
        <v>0</v>
      </c>
      <c r="T510" s="114">
        <v>0</v>
      </c>
      <c r="U510" s="114">
        <v>0</v>
      </c>
      <c r="V510" s="114">
        <v>0</v>
      </c>
      <c r="W510" s="114">
        <v>0</v>
      </c>
    </row>
    <row r="511" spans="1:23" hidden="1">
      <c r="A511" s="114" t="str">
        <v>3004.TW</v>
      </c>
      <c r="B511" s="114">
        <v>6.28</v>
      </c>
      <c r="C511" s="114">
        <v>0</v>
      </c>
      <c r="D511" s="114">
        <v>0</v>
      </c>
      <c r="E511" s="114">
        <v>0.15956001</v>
      </c>
      <c r="F511" s="114">
        <v>4.6210000000000001E-2</v>
      </c>
      <c r="G511" s="114">
        <v>0.26766002</v>
      </c>
      <c r="H511" s="114">
        <v>0.14560999999999999</v>
      </c>
      <c r="I511" s="114">
        <v>17.356687999999998</v>
      </c>
      <c r="J511" s="114">
        <v>2.5111737000000001</v>
      </c>
      <c r="K511" s="114">
        <v>59.805999999999997</v>
      </c>
      <c r="L511" s="114">
        <v>0</v>
      </c>
      <c r="M511" s="114">
        <v>0</v>
      </c>
      <c r="N511" s="114">
        <v>0</v>
      </c>
      <c r="O511" s="114">
        <v>0</v>
      </c>
      <c r="P511" s="114">
        <v>0</v>
      </c>
      <c r="Q511" s="114">
        <v>0</v>
      </c>
      <c r="R511" s="114">
        <v>0</v>
      </c>
      <c r="S511" s="114">
        <v>0</v>
      </c>
      <c r="T511" s="114">
        <v>0</v>
      </c>
      <c r="U511" s="114">
        <v>0</v>
      </c>
      <c r="V511" s="114">
        <v>0</v>
      </c>
      <c r="W511" s="114">
        <v>0</v>
      </c>
    </row>
    <row r="512" spans="1:23" hidden="1">
      <c r="A512" s="114" t="str">
        <v>3005.TW</v>
      </c>
      <c r="B512" s="114">
        <v>6.55</v>
      </c>
      <c r="C512" s="114">
        <v>0</v>
      </c>
      <c r="D512" s="114">
        <v>13.691195</v>
      </c>
      <c r="E512" s="114">
        <v>0.20199</v>
      </c>
      <c r="F512" s="114">
        <v>6.8640000000000007E-2</v>
      </c>
      <c r="G512" s="114">
        <v>0.29207</v>
      </c>
      <c r="H512" s="114">
        <v>0.14230999999999999</v>
      </c>
      <c r="I512" s="114">
        <v>17.328243000000001</v>
      </c>
      <c r="J512" s="114">
        <v>3.3970850000000001</v>
      </c>
      <c r="K512" s="114">
        <v>58.052999999999997</v>
      </c>
      <c r="L512" s="114">
        <v>0</v>
      </c>
      <c r="M512" s="114">
        <v>0</v>
      </c>
      <c r="N512" s="114">
        <v>0</v>
      </c>
      <c r="O512" s="114">
        <v>0</v>
      </c>
      <c r="P512" s="114">
        <v>0</v>
      </c>
      <c r="Q512" s="114">
        <v>0</v>
      </c>
      <c r="R512" s="114">
        <v>0</v>
      </c>
      <c r="S512" s="114">
        <v>0</v>
      </c>
      <c r="T512" s="114">
        <v>0</v>
      </c>
      <c r="U512" s="114">
        <v>0</v>
      </c>
      <c r="V512" s="114">
        <v>0</v>
      </c>
      <c r="W512" s="114">
        <v>0</v>
      </c>
    </row>
    <row r="513" spans="1:23" hidden="1">
      <c r="A513" s="114" t="str">
        <v>3006.TW</v>
      </c>
      <c r="B513" s="114">
        <v>-3.25</v>
      </c>
      <c r="C513" s="114">
        <v>1.33</v>
      </c>
      <c r="D513" s="114">
        <v>92.307689999999994</v>
      </c>
      <c r="E513" s="114">
        <v>-8.6360000000000006E-2</v>
      </c>
      <c r="F513" s="114">
        <v>-5.1370001999999998E-2</v>
      </c>
      <c r="G513" s="114">
        <v>2.8490000000000001E-2</v>
      </c>
      <c r="H513" s="114">
        <v>-8.1259999999999999E-2</v>
      </c>
      <c r="I513" s="114">
        <v>0</v>
      </c>
      <c r="J513" s="114">
        <v>2.671862</v>
      </c>
      <c r="K513" s="114">
        <v>44.552</v>
      </c>
      <c r="L513" s="114">
        <v>0</v>
      </c>
      <c r="M513" s="114">
        <v>0</v>
      </c>
      <c r="N513" s="114">
        <v>0</v>
      </c>
      <c r="O513" s="114">
        <v>0</v>
      </c>
      <c r="P513" s="114">
        <v>0</v>
      </c>
      <c r="Q513" s="114">
        <v>0</v>
      </c>
      <c r="R513" s="114">
        <v>0</v>
      </c>
      <c r="S513" s="114">
        <v>0</v>
      </c>
      <c r="T513" s="114">
        <v>0</v>
      </c>
      <c r="U513" s="114">
        <v>0</v>
      </c>
      <c r="V513" s="114">
        <v>0</v>
      </c>
      <c r="W513" s="114">
        <v>0</v>
      </c>
    </row>
    <row r="514" spans="1:23" hidden="1">
      <c r="A514" s="114" t="str">
        <v>3008.TW</v>
      </c>
      <c r="B514" s="114">
        <v>153.87</v>
      </c>
      <c r="C514" s="114">
        <v>0.91900000000000004</v>
      </c>
      <c r="D514" s="114">
        <v>13.054830000000001</v>
      </c>
      <c r="E514" s="114">
        <v>0.12922</v>
      </c>
      <c r="F514" s="114">
        <v>5.849E-2</v>
      </c>
      <c r="G514" s="114">
        <v>0.48633999999999999</v>
      </c>
      <c r="H514" s="114">
        <v>0.35009997999999998</v>
      </c>
      <c r="I514" s="114">
        <v>14.297784</v>
      </c>
      <c r="J514" s="114">
        <v>1.7482363999999999</v>
      </c>
      <c r="K514" s="114">
        <v>382.26</v>
      </c>
      <c r="L514" s="114">
        <v>0</v>
      </c>
      <c r="M514" s="114">
        <v>0</v>
      </c>
      <c r="N514" s="114">
        <v>0</v>
      </c>
      <c r="O514" s="114">
        <v>0</v>
      </c>
      <c r="P514" s="114">
        <v>0</v>
      </c>
      <c r="Q514" s="114">
        <v>0</v>
      </c>
      <c r="R514" s="114">
        <v>0</v>
      </c>
      <c r="S514" s="114">
        <v>0</v>
      </c>
      <c r="T514" s="114">
        <v>0</v>
      </c>
      <c r="U514" s="114">
        <v>0</v>
      </c>
      <c r="V514" s="114">
        <v>0</v>
      </c>
      <c r="W514" s="114">
        <v>0</v>
      </c>
    </row>
    <row r="515" spans="1:23" hidden="1">
      <c r="A515" s="114" t="str">
        <v>3010.TW</v>
      </c>
      <c r="B515" s="114">
        <v>8.67</v>
      </c>
      <c r="C515" s="114">
        <v>0.51100000000000001</v>
      </c>
      <c r="D515" s="114">
        <v>12.998976000000001</v>
      </c>
      <c r="E515" s="114">
        <v>0.11889</v>
      </c>
      <c r="F515" s="114">
        <v>3.3020000000000001E-2</v>
      </c>
      <c r="G515" s="114">
        <v>8.2749989999999995E-2</v>
      </c>
      <c r="H515" s="114">
        <v>4.3309998000000002E-2</v>
      </c>
      <c r="I515" s="114">
        <v>14.648211999999999</v>
      </c>
      <c r="J515" s="114">
        <v>1.6137025</v>
      </c>
      <c r="K515" s="114">
        <v>282.93200000000002</v>
      </c>
      <c r="L515" s="114">
        <v>0</v>
      </c>
      <c r="M515" s="114">
        <v>0</v>
      </c>
      <c r="N515" s="114">
        <v>0</v>
      </c>
      <c r="O515" s="114">
        <v>0</v>
      </c>
      <c r="P515" s="114">
        <v>0</v>
      </c>
      <c r="Q515" s="114">
        <v>0</v>
      </c>
      <c r="R515" s="114">
        <v>0</v>
      </c>
      <c r="S515" s="114">
        <v>0</v>
      </c>
      <c r="T515" s="114">
        <v>0</v>
      </c>
      <c r="U515" s="114">
        <v>0</v>
      </c>
      <c r="V515" s="114">
        <v>0</v>
      </c>
      <c r="W515" s="114">
        <v>0</v>
      </c>
    </row>
    <row r="516" spans="1:23" hidden="1">
      <c r="A516" s="114" t="str">
        <v>3011.TW</v>
      </c>
      <c r="B516" s="114">
        <v>-1.19</v>
      </c>
      <c r="C516" s="114">
        <v>0.64100000000000001</v>
      </c>
      <c r="D516" s="114">
        <v>0</v>
      </c>
      <c r="E516" s="114">
        <v>-0.13844000000000001</v>
      </c>
      <c r="F516" s="114">
        <v>-5.849E-2</v>
      </c>
      <c r="G516" s="114">
        <v>0.124689996</v>
      </c>
      <c r="H516" s="114">
        <v>-0.24304001</v>
      </c>
      <c r="I516" s="114">
        <v>0</v>
      </c>
      <c r="J516" s="114">
        <v>4.0105240000000002</v>
      </c>
      <c r="K516" s="114">
        <v>10.208</v>
      </c>
      <c r="L516" s="114">
        <v>0</v>
      </c>
      <c r="M516" s="114">
        <v>0</v>
      </c>
      <c r="N516" s="114">
        <v>0</v>
      </c>
      <c r="O516" s="114">
        <v>0</v>
      </c>
      <c r="P516" s="114">
        <v>0</v>
      </c>
      <c r="Q516" s="114">
        <v>0</v>
      </c>
      <c r="R516" s="114">
        <v>0</v>
      </c>
      <c r="S516" s="114">
        <v>0</v>
      </c>
      <c r="T516" s="114">
        <v>0</v>
      </c>
      <c r="U516" s="114">
        <v>0</v>
      </c>
      <c r="V516" s="114">
        <v>0</v>
      </c>
      <c r="W516" s="114">
        <v>0</v>
      </c>
    </row>
    <row r="517" spans="1:23" hidden="1">
      <c r="A517" s="114" t="str">
        <v>3013.TW</v>
      </c>
      <c r="B517" s="114">
        <v>1.53</v>
      </c>
      <c r="C517" s="114">
        <v>0</v>
      </c>
      <c r="D517" s="114">
        <v>0</v>
      </c>
      <c r="E517" s="114">
        <v>9.3780000000000002E-2</v>
      </c>
      <c r="F517" s="114">
        <v>2.392E-2</v>
      </c>
      <c r="G517" s="114">
        <v>0.12911001</v>
      </c>
      <c r="H517" s="114">
        <v>4.3659999999999997E-2</v>
      </c>
      <c r="I517" s="114">
        <v>59.869280000000003</v>
      </c>
      <c r="J517" s="114">
        <v>5.1918607000000003</v>
      </c>
      <c r="K517" s="114">
        <v>32.500999999999998</v>
      </c>
      <c r="L517" s="114">
        <v>0</v>
      </c>
      <c r="M517" s="114">
        <v>0</v>
      </c>
      <c r="N517" s="114">
        <v>0</v>
      </c>
      <c r="O517" s="114">
        <v>0</v>
      </c>
      <c r="P517" s="114">
        <v>0</v>
      </c>
      <c r="Q517" s="114">
        <v>0</v>
      </c>
      <c r="R517" s="114">
        <v>0</v>
      </c>
      <c r="S517" s="114">
        <v>0</v>
      </c>
      <c r="T517" s="114">
        <v>0</v>
      </c>
      <c r="U517" s="114">
        <v>0</v>
      </c>
      <c r="V517" s="114">
        <v>0</v>
      </c>
      <c r="W517" s="114">
        <v>0</v>
      </c>
    </row>
    <row r="518" spans="1:23" hidden="1">
      <c r="A518" s="114" t="str">
        <v>3014.TW</v>
      </c>
      <c r="B518" s="114">
        <v>10.1</v>
      </c>
      <c r="C518" s="114">
        <v>0</v>
      </c>
      <c r="D518" s="114">
        <v>37.960953000000003</v>
      </c>
      <c r="E518" s="114">
        <v>0.25685000000000002</v>
      </c>
      <c r="F518" s="114">
        <v>0.14071</v>
      </c>
      <c r="G518" s="114">
        <v>0.54107000000000005</v>
      </c>
      <c r="H518" s="114">
        <v>0.27304</v>
      </c>
      <c r="I518" s="114">
        <v>17.326733000000001</v>
      </c>
      <c r="J518" s="114">
        <v>4.1516419999999998</v>
      </c>
      <c r="K518" s="114">
        <v>40.159999999999997</v>
      </c>
      <c r="L518" s="114">
        <v>0</v>
      </c>
      <c r="M518" s="114">
        <v>0</v>
      </c>
      <c r="N518" s="114">
        <v>0</v>
      </c>
      <c r="O518" s="114">
        <v>0</v>
      </c>
      <c r="P518" s="114">
        <v>0</v>
      </c>
      <c r="Q518" s="114">
        <v>0</v>
      </c>
      <c r="R518" s="114">
        <v>0</v>
      </c>
      <c r="S518" s="114">
        <v>0</v>
      </c>
      <c r="T518" s="114">
        <v>0</v>
      </c>
      <c r="U518" s="114">
        <v>0</v>
      </c>
      <c r="V518" s="114">
        <v>0</v>
      </c>
      <c r="W518" s="114">
        <v>0</v>
      </c>
    </row>
    <row r="519" spans="1:23" hidden="1">
      <c r="A519" s="114" t="str">
        <v>3015.TW</v>
      </c>
      <c r="B519" s="114">
        <v>3.34</v>
      </c>
      <c r="C519" s="114">
        <v>0.69599999999999995</v>
      </c>
      <c r="D519" s="114">
        <v>0</v>
      </c>
      <c r="E519" s="114">
        <v>4.6379999999999998E-2</v>
      </c>
      <c r="F519" s="114">
        <v>1.039E-2</v>
      </c>
      <c r="G519" s="114">
        <v>0.18608999000000001</v>
      </c>
      <c r="H519" s="114">
        <v>-1.9499999999999999E-3</v>
      </c>
      <c r="I519" s="114">
        <v>19.131737000000001</v>
      </c>
      <c r="J519" s="114">
        <v>0.84416616</v>
      </c>
      <c r="K519" s="114">
        <v>66.491</v>
      </c>
      <c r="L519" s="114">
        <v>0</v>
      </c>
      <c r="M519" s="114">
        <v>0</v>
      </c>
      <c r="N519" s="114">
        <v>0</v>
      </c>
      <c r="O519" s="114">
        <v>0</v>
      </c>
      <c r="P519" s="114">
        <v>0</v>
      </c>
      <c r="Q519" s="114">
        <v>0</v>
      </c>
      <c r="R519" s="114">
        <v>0</v>
      </c>
      <c r="S519" s="114">
        <v>0</v>
      </c>
      <c r="T519" s="114">
        <v>0</v>
      </c>
      <c r="U519" s="114">
        <v>0</v>
      </c>
      <c r="V519" s="114">
        <v>0</v>
      </c>
      <c r="W519" s="114">
        <v>0</v>
      </c>
    </row>
    <row r="520" spans="1:23" hidden="1">
      <c r="A520" s="114" t="str">
        <v>3016.TW</v>
      </c>
      <c r="B520" s="114">
        <v>0.56999999999999995</v>
      </c>
      <c r="C520" s="114">
        <v>0.65</v>
      </c>
      <c r="D520" s="114">
        <v>55.614037000000003</v>
      </c>
      <c r="E520" s="114">
        <v>4.0960003000000002E-2</v>
      </c>
      <c r="F520" s="114">
        <v>1.9560000000000001E-2</v>
      </c>
      <c r="G520" s="114">
        <v>0.11979999400000001</v>
      </c>
      <c r="H520" s="114">
        <v>3.2669999999999998E-2</v>
      </c>
      <c r="I520" s="114">
        <v>111.22807</v>
      </c>
      <c r="J520" s="114">
        <v>3.7753828</v>
      </c>
      <c r="K520" s="114">
        <v>15.803000000000001</v>
      </c>
      <c r="L520" s="114">
        <v>0</v>
      </c>
      <c r="M520" s="114">
        <v>0</v>
      </c>
      <c r="N520" s="114">
        <v>0</v>
      </c>
      <c r="O520" s="114">
        <v>0</v>
      </c>
      <c r="P520" s="114">
        <v>0</v>
      </c>
      <c r="Q520" s="114">
        <v>0</v>
      </c>
      <c r="R520" s="114">
        <v>0</v>
      </c>
      <c r="S520" s="114">
        <v>0</v>
      </c>
      <c r="T520" s="114">
        <v>0</v>
      </c>
      <c r="U520" s="114">
        <v>0</v>
      </c>
      <c r="V520" s="114">
        <v>0</v>
      </c>
      <c r="W520" s="114">
        <v>0</v>
      </c>
    </row>
    <row r="521" spans="1:23" hidden="1">
      <c r="A521" s="114" t="str">
        <v>3017.TW</v>
      </c>
      <c r="B521" s="114">
        <v>14.83</v>
      </c>
      <c r="C521" s="114">
        <v>0</v>
      </c>
      <c r="D521" s="114">
        <v>28.338761999999999</v>
      </c>
      <c r="E521" s="114">
        <v>0.30150998000000001</v>
      </c>
      <c r="F521" s="114">
        <v>7.399E-2</v>
      </c>
      <c r="G521" s="114">
        <v>0.21420998999999999</v>
      </c>
      <c r="H521" s="114">
        <v>0.12639</v>
      </c>
      <c r="I521" s="114">
        <v>52.798380000000002</v>
      </c>
      <c r="J521" s="114">
        <v>13.963442000000001</v>
      </c>
      <c r="K521" s="114">
        <v>163.37299999999999</v>
      </c>
      <c r="L521" s="114">
        <v>0</v>
      </c>
      <c r="M521" s="114">
        <v>0</v>
      </c>
      <c r="N521" s="114">
        <v>0</v>
      </c>
      <c r="O521" s="114">
        <v>0</v>
      </c>
      <c r="P521" s="114">
        <v>0</v>
      </c>
      <c r="Q521" s="114">
        <v>0</v>
      </c>
      <c r="R521" s="114">
        <v>0</v>
      </c>
      <c r="S521" s="114">
        <v>0</v>
      </c>
      <c r="T521" s="114">
        <v>0</v>
      </c>
      <c r="U521" s="114">
        <v>0</v>
      </c>
      <c r="V521" s="114">
        <v>0</v>
      </c>
      <c r="W521" s="114">
        <v>0</v>
      </c>
    </row>
    <row r="522" spans="1:23" hidden="1">
      <c r="A522" s="114" t="str">
        <v>3018.TW</v>
      </c>
      <c r="B522" s="114">
        <v>-3.44</v>
      </c>
      <c r="C522" s="114">
        <v>0.69199999999999995</v>
      </c>
      <c r="D522" s="114">
        <v>1.7075893</v>
      </c>
      <c r="E522" s="114">
        <v>-0.7893</v>
      </c>
      <c r="F522" s="114">
        <v>-6.9260000000000002E-2</v>
      </c>
      <c r="G522" s="114">
        <v>4.0300000000000002E-2</v>
      </c>
      <c r="H522" s="114">
        <v>-0.40359001999999999</v>
      </c>
      <c r="I522" s="114">
        <v>0</v>
      </c>
      <c r="J522" s="114">
        <v>5.0049070000000002</v>
      </c>
      <c r="K522" s="114">
        <v>9.0440000000000005</v>
      </c>
      <c r="L522" s="114">
        <v>0</v>
      </c>
      <c r="M522" s="114">
        <v>0</v>
      </c>
      <c r="N522" s="114">
        <v>0</v>
      </c>
      <c r="O522" s="114">
        <v>0</v>
      </c>
      <c r="P522" s="114">
        <v>0</v>
      </c>
      <c r="Q522" s="114">
        <v>0</v>
      </c>
      <c r="R522" s="114">
        <v>0</v>
      </c>
      <c r="S522" s="114">
        <v>0</v>
      </c>
      <c r="T522" s="114">
        <v>0</v>
      </c>
      <c r="U522" s="114">
        <v>0</v>
      </c>
      <c r="V522" s="114">
        <v>0</v>
      </c>
      <c r="W522" s="114">
        <v>0</v>
      </c>
    </row>
    <row r="523" spans="1:23" hidden="1">
      <c r="A523" s="114" t="str">
        <v>3019.TW</v>
      </c>
      <c r="B523" s="114">
        <v>3.07</v>
      </c>
      <c r="C523" s="114">
        <v>1.1890000000000001</v>
      </c>
      <c r="D523" s="114">
        <v>24.558824999999999</v>
      </c>
      <c r="E523" s="114">
        <v>7.3669999999999999E-2</v>
      </c>
      <c r="F523" s="114">
        <v>2.7609998E-2</v>
      </c>
      <c r="G523" s="114">
        <v>0.17862</v>
      </c>
      <c r="H523" s="114">
        <v>4.82E-2</v>
      </c>
      <c r="I523" s="114">
        <v>21.758959000000001</v>
      </c>
      <c r="J523" s="114">
        <v>1.4855339999999999</v>
      </c>
      <c r="K523" s="114">
        <v>63.851999999999997</v>
      </c>
      <c r="L523" s="114">
        <v>0</v>
      </c>
      <c r="M523" s="114">
        <v>0</v>
      </c>
      <c r="N523" s="114">
        <v>0</v>
      </c>
      <c r="O523" s="114">
        <v>0</v>
      </c>
      <c r="P523" s="114">
        <v>0</v>
      </c>
      <c r="Q523" s="114">
        <v>0</v>
      </c>
      <c r="R523" s="114">
        <v>0</v>
      </c>
      <c r="S523" s="114">
        <v>0</v>
      </c>
      <c r="T523" s="114">
        <v>0</v>
      </c>
      <c r="U523" s="114">
        <v>0</v>
      </c>
      <c r="V523" s="114">
        <v>0</v>
      </c>
      <c r="W523" s="114">
        <v>0</v>
      </c>
    </row>
    <row r="524" spans="1:23" hidden="1">
      <c r="A524" s="114" t="str">
        <v>3021.TW</v>
      </c>
      <c r="B524" s="114">
        <v>1.35</v>
      </c>
      <c r="C524" s="114">
        <v>7.1999999999999995E-2</v>
      </c>
      <c r="D524" s="114">
        <v>14.532164</v>
      </c>
      <c r="E524" s="114">
        <v>8.5190000000000002E-2</v>
      </c>
      <c r="F524" s="114">
        <v>3.7850000000000002E-2</v>
      </c>
      <c r="G524" s="114">
        <v>0.19042000000000001</v>
      </c>
      <c r="H524" s="114">
        <v>7.4740000000000001E-2</v>
      </c>
      <c r="I524" s="114">
        <v>18.407408</v>
      </c>
      <c r="J524" s="114">
        <v>1.5527369</v>
      </c>
      <c r="K524" s="114">
        <v>31.251000000000001</v>
      </c>
      <c r="L524" s="114">
        <v>0</v>
      </c>
      <c r="M524" s="114">
        <v>0</v>
      </c>
      <c r="N524" s="114">
        <v>0</v>
      </c>
      <c r="O524" s="114">
        <v>0</v>
      </c>
      <c r="P524" s="114">
        <v>0</v>
      </c>
      <c r="Q524" s="114">
        <v>0</v>
      </c>
      <c r="R524" s="114">
        <v>0</v>
      </c>
      <c r="S524" s="114">
        <v>0</v>
      </c>
      <c r="T524" s="114">
        <v>0</v>
      </c>
      <c r="U524" s="114">
        <v>0</v>
      </c>
      <c r="V524" s="114">
        <v>0</v>
      </c>
      <c r="W524" s="114">
        <v>0</v>
      </c>
    </row>
    <row r="525" spans="1:23" hidden="1">
      <c r="A525" s="114" t="str">
        <v>3022.TW</v>
      </c>
      <c r="B525" s="114">
        <v>7.77</v>
      </c>
      <c r="C525" s="114">
        <v>1.2250000000000001</v>
      </c>
      <c r="D525" s="114">
        <v>10.775969999999999</v>
      </c>
      <c r="E525" s="114">
        <v>0.14299999999999999</v>
      </c>
      <c r="F525" s="114">
        <v>5.2170000000000001E-2</v>
      </c>
      <c r="G525" s="114">
        <v>0.37019999999999997</v>
      </c>
      <c r="H525" s="114">
        <v>0.13340001000000001</v>
      </c>
      <c r="I525" s="114">
        <v>11.08108</v>
      </c>
      <c r="J525" s="114">
        <v>1.5069572</v>
      </c>
      <c r="K525" s="114">
        <v>42.91</v>
      </c>
      <c r="L525" s="114">
        <v>0</v>
      </c>
      <c r="M525" s="114">
        <v>0</v>
      </c>
      <c r="N525" s="114">
        <v>0</v>
      </c>
      <c r="O525" s="114">
        <v>0</v>
      </c>
      <c r="P525" s="114">
        <v>0</v>
      </c>
      <c r="Q525" s="114">
        <v>0</v>
      </c>
      <c r="R525" s="114">
        <v>0</v>
      </c>
      <c r="S525" s="114">
        <v>0</v>
      </c>
      <c r="T525" s="114">
        <v>0</v>
      </c>
      <c r="U525" s="114">
        <v>0</v>
      </c>
      <c r="V525" s="114">
        <v>0</v>
      </c>
      <c r="W525" s="114">
        <v>0</v>
      </c>
    </row>
    <row r="526" spans="1:23" hidden="1">
      <c r="A526" s="114" t="str">
        <v>3023.TW</v>
      </c>
      <c r="B526" s="114">
        <v>13.64</v>
      </c>
      <c r="C526" s="114">
        <v>0.55200000000000005</v>
      </c>
      <c r="D526" s="114">
        <v>17.675255</v>
      </c>
      <c r="E526" s="114">
        <v>0.20705000000000001</v>
      </c>
      <c r="F526" s="114">
        <v>6.4070000000000002E-2</v>
      </c>
      <c r="G526" s="114">
        <v>0.25570999999999999</v>
      </c>
      <c r="H526" s="114">
        <v>0.111949995</v>
      </c>
      <c r="I526" s="114">
        <v>21.627565000000001</v>
      </c>
      <c r="J526" s="114">
        <v>4.7533880000000002</v>
      </c>
      <c r="K526" s="114">
        <v>134.78399999999999</v>
      </c>
      <c r="L526" s="114">
        <v>0</v>
      </c>
      <c r="M526" s="114">
        <v>0</v>
      </c>
      <c r="N526" s="114">
        <v>0</v>
      </c>
      <c r="O526" s="114">
        <v>0</v>
      </c>
      <c r="P526" s="114">
        <v>0</v>
      </c>
      <c r="Q526" s="114">
        <v>0</v>
      </c>
      <c r="R526" s="114">
        <v>0</v>
      </c>
      <c r="S526" s="114">
        <v>0</v>
      </c>
      <c r="T526" s="114">
        <v>0</v>
      </c>
      <c r="U526" s="114">
        <v>0</v>
      </c>
      <c r="V526" s="114">
        <v>0</v>
      </c>
      <c r="W526" s="114">
        <v>0</v>
      </c>
    </row>
    <row r="527" spans="1:23" hidden="1">
      <c r="A527" s="114" t="str">
        <v>3024.TW</v>
      </c>
      <c r="B527" s="114">
        <v>0.38</v>
      </c>
      <c r="C527" s="114">
        <v>0.72099999999999997</v>
      </c>
      <c r="D527" s="114">
        <v>0</v>
      </c>
      <c r="E527" s="114">
        <v>3.8640000000000001E-2</v>
      </c>
      <c r="F527" s="114">
        <v>1.3569999500000001E-2</v>
      </c>
      <c r="G527" s="114">
        <v>0.27703</v>
      </c>
      <c r="H527" s="114">
        <v>6.4890000000000003E-2</v>
      </c>
      <c r="I527" s="114">
        <v>57.63158</v>
      </c>
      <c r="J527" s="114">
        <v>2.1586987999999998</v>
      </c>
      <c r="K527" s="114">
        <v>5.508</v>
      </c>
      <c r="L527" s="114">
        <v>0</v>
      </c>
      <c r="M527" s="114">
        <v>0</v>
      </c>
      <c r="N527" s="114">
        <v>0</v>
      </c>
      <c r="O527" s="114">
        <v>0</v>
      </c>
      <c r="P527" s="114">
        <v>0</v>
      </c>
      <c r="Q527" s="114">
        <v>0</v>
      </c>
      <c r="R527" s="114">
        <v>0</v>
      </c>
      <c r="S527" s="114">
        <v>0</v>
      </c>
      <c r="T527" s="114">
        <v>0</v>
      </c>
      <c r="U527" s="114">
        <v>0</v>
      </c>
      <c r="V527" s="114">
        <v>0</v>
      </c>
      <c r="W527" s="114">
        <v>0</v>
      </c>
    </row>
    <row r="528" spans="1:23" hidden="1">
      <c r="A528" s="114" t="str">
        <v>3025.TW</v>
      </c>
      <c r="B528" s="114">
        <v>2.99</v>
      </c>
      <c r="C528" s="114">
        <v>1.202</v>
      </c>
      <c r="D528" s="114">
        <v>0</v>
      </c>
      <c r="E528" s="114">
        <v>0.23555000000000001</v>
      </c>
      <c r="F528" s="114">
        <v>0.10216</v>
      </c>
      <c r="G528" s="114">
        <v>0.68718999999999997</v>
      </c>
      <c r="H528" s="114">
        <v>0.49887002000000003</v>
      </c>
      <c r="I528" s="114">
        <v>23.244146000000001</v>
      </c>
      <c r="J528" s="114">
        <v>4.6766705999999996</v>
      </c>
      <c r="K528" s="114">
        <v>9.7620000000000005</v>
      </c>
      <c r="L528" s="114">
        <v>0</v>
      </c>
      <c r="M528" s="114">
        <v>0</v>
      </c>
      <c r="N528" s="114">
        <v>0</v>
      </c>
      <c r="O528" s="114">
        <v>0</v>
      </c>
      <c r="P528" s="114">
        <v>0</v>
      </c>
      <c r="Q528" s="114">
        <v>0</v>
      </c>
      <c r="R528" s="114">
        <v>0</v>
      </c>
      <c r="S528" s="114">
        <v>0</v>
      </c>
      <c r="T528" s="114">
        <v>0</v>
      </c>
      <c r="U528" s="114">
        <v>0</v>
      </c>
      <c r="V528" s="114">
        <v>0</v>
      </c>
      <c r="W528" s="114">
        <v>0</v>
      </c>
    </row>
    <row r="529" spans="1:23" hidden="1">
      <c r="A529" s="114" t="str">
        <v>3026.TW</v>
      </c>
      <c r="B529" s="114">
        <v>4.16</v>
      </c>
      <c r="C529" s="114">
        <v>0.67900000000000005</v>
      </c>
      <c r="D529" s="114">
        <v>11.894484</v>
      </c>
      <c r="E529" s="114">
        <v>6.5500000000000003E-2</v>
      </c>
      <c r="F529" s="114">
        <v>2.878E-2</v>
      </c>
      <c r="G529" s="114">
        <v>0.17308001000000001</v>
      </c>
      <c r="H529" s="114">
        <v>-7.1700000000000002E-3</v>
      </c>
      <c r="I529" s="114">
        <v>23.846153000000001</v>
      </c>
      <c r="J529" s="114">
        <v>1.6732731000000001</v>
      </c>
      <c r="K529" s="114">
        <v>79.813999999999993</v>
      </c>
      <c r="L529" s="114">
        <v>0</v>
      </c>
      <c r="M529" s="114">
        <v>0</v>
      </c>
      <c r="N529" s="114">
        <v>0</v>
      </c>
      <c r="O529" s="114">
        <v>0</v>
      </c>
      <c r="P529" s="114">
        <v>0</v>
      </c>
      <c r="Q529" s="114">
        <v>0</v>
      </c>
      <c r="R529" s="114">
        <v>0</v>
      </c>
      <c r="S529" s="114">
        <v>0</v>
      </c>
      <c r="T529" s="114">
        <v>0</v>
      </c>
      <c r="U529" s="114">
        <v>0</v>
      </c>
      <c r="V529" s="114">
        <v>0</v>
      </c>
      <c r="W529" s="114">
        <v>0</v>
      </c>
    </row>
    <row r="530" spans="1:23" hidden="1">
      <c r="A530" s="114" t="str">
        <v>3027.TW</v>
      </c>
      <c r="B530" s="114">
        <v>1.1200000000000001</v>
      </c>
      <c r="C530" s="114">
        <v>1.4550000000000001</v>
      </c>
      <c r="D530" s="114">
        <v>19.129463000000001</v>
      </c>
      <c r="E530" s="114">
        <v>5.4890000000000001E-2</v>
      </c>
      <c r="F530" s="114">
        <v>-4.2000000000000002E-4</v>
      </c>
      <c r="G530" s="114">
        <v>0.21851000000000001</v>
      </c>
      <c r="H530" s="114">
        <v>-3.3800002000000003E-2</v>
      </c>
      <c r="I530" s="114">
        <v>38.258926000000002</v>
      </c>
      <c r="J530" s="114">
        <v>2.2550256000000002</v>
      </c>
      <c r="K530" s="114">
        <v>16.495999999999999</v>
      </c>
      <c r="L530" s="114">
        <v>0</v>
      </c>
      <c r="M530" s="114">
        <v>0</v>
      </c>
      <c r="N530" s="114">
        <v>0</v>
      </c>
      <c r="O530" s="114">
        <v>0</v>
      </c>
      <c r="P530" s="114">
        <v>0</v>
      </c>
      <c r="Q530" s="114">
        <v>0</v>
      </c>
      <c r="R530" s="114">
        <v>0</v>
      </c>
      <c r="S530" s="114">
        <v>0</v>
      </c>
      <c r="T530" s="114">
        <v>0</v>
      </c>
      <c r="U530" s="114">
        <v>0</v>
      </c>
      <c r="V530" s="114">
        <v>0</v>
      </c>
      <c r="W530" s="114">
        <v>0</v>
      </c>
    </row>
    <row r="531" spans="1:23" hidden="1">
      <c r="A531" s="114" t="str">
        <v>3028.TW</v>
      </c>
      <c r="B531" s="114">
        <v>1.79</v>
      </c>
      <c r="C531" s="114">
        <v>0</v>
      </c>
      <c r="D531" s="114">
        <v>0</v>
      </c>
      <c r="E531" s="114">
        <v>7.9140000000000002E-2</v>
      </c>
      <c r="F531" s="114">
        <v>2.3570001E-2</v>
      </c>
      <c r="G531" s="114">
        <v>6.6919999999999993E-2</v>
      </c>
      <c r="H531" s="114">
        <v>1.289E-2</v>
      </c>
      <c r="I531" s="114">
        <v>20.279330000000002</v>
      </c>
      <c r="J531" s="114">
        <v>1.5313870999999999</v>
      </c>
      <c r="K531" s="114">
        <v>148.03800000000001</v>
      </c>
      <c r="L531" s="114">
        <v>0</v>
      </c>
      <c r="M531" s="114">
        <v>0</v>
      </c>
      <c r="N531" s="114">
        <v>0</v>
      </c>
      <c r="O531" s="114">
        <v>0</v>
      </c>
      <c r="P531" s="114">
        <v>0</v>
      </c>
      <c r="Q531" s="114">
        <v>0</v>
      </c>
      <c r="R531" s="114">
        <v>0</v>
      </c>
      <c r="S531" s="114">
        <v>0</v>
      </c>
      <c r="T531" s="114">
        <v>0</v>
      </c>
      <c r="U531" s="114">
        <v>0</v>
      </c>
      <c r="V531" s="114">
        <v>0</v>
      </c>
      <c r="W531" s="114">
        <v>0</v>
      </c>
    </row>
    <row r="532" spans="1:23" hidden="1">
      <c r="A532" s="114" t="str">
        <v>3029.TW</v>
      </c>
      <c r="B532" s="114">
        <v>4.5999999999999996</v>
      </c>
      <c r="C532" s="114">
        <v>0</v>
      </c>
      <c r="D532" s="114">
        <v>0</v>
      </c>
      <c r="E532" s="114">
        <v>0.17119999999999999</v>
      </c>
      <c r="F532" s="114">
        <v>6.0659999999999999E-2</v>
      </c>
      <c r="G532" s="114">
        <v>0.12325</v>
      </c>
      <c r="H532" s="114">
        <v>6.4299999999999996E-2</v>
      </c>
      <c r="I532" s="114">
        <v>16.217392</v>
      </c>
      <c r="J532" s="114">
        <v>3.0641582000000001</v>
      </c>
      <c r="K532" s="114">
        <v>92.179000000000002</v>
      </c>
      <c r="L532" s="114">
        <v>0</v>
      </c>
      <c r="M532" s="114">
        <v>0</v>
      </c>
      <c r="N532" s="114">
        <v>0</v>
      </c>
      <c r="O532" s="114">
        <v>0</v>
      </c>
      <c r="P532" s="114">
        <v>0</v>
      </c>
      <c r="Q532" s="114">
        <v>0</v>
      </c>
      <c r="R532" s="114">
        <v>0</v>
      </c>
      <c r="S532" s="114">
        <v>0</v>
      </c>
      <c r="T532" s="114">
        <v>0</v>
      </c>
      <c r="U532" s="114">
        <v>0</v>
      </c>
      <c r="V532" s="114">
        <v>0</v>
      </c>
      <c r="W532" s="114">
        <v>0</v>
      </c>
    </row>
    <row r="533" spans="1:23" hidden="1">
      <c r="A533" s="114" t="str">
        <v>3030.TW</v>
      </c>
      <c r="B533" s="114">
        <v>5.01</v>
      </c>
      <c r="C533" s="114">
        <v>0.27600000000000002</v>
      </c>
      <c r="D533" s="114">
        <v>0</v>
      </c>
      <c r="E533" s="114">
        <v>0.13855999999999999</v>
      </c>
      <c r="F533" s="114">
        <v>8.3549999999999999E-2</v>
      </c>
      <c r="G533" s="114">
        <v>0.59314</v>
      </c>
      <c r="H533" s="114">
        <v>0.31337999999999999</v>
      </c>
      <c r="I533" s="114">
        <v>37.025948</v>
      </c>
      <c r="J533" s="114">
        <v>6.0979619999999999</v>
      </c>
      <c r="K533" s="114">
        <v>18.776</v>
      </c>
      <c r="L533" s="114">
        <v>0</v>
      </c>
      <c r="M533" s="114">
        <v>0</v>
      </c>
      <c r="N533" s="114">
        <v>0</v>
      </c>
      <c r="O533" s="114">
        <v>0</v>
      </c>
      <c r="P533" s="114">
        <v>0</v>
      </c>
      <c r="Q533" s="114">
        <v>0</v>
      </c>
      <c r="R533" s="114">
        <v>0</v>
      </c>
      <c r="S533" s="114">
        <v>0</v>
      </c>
      <c r="T533" s="114">
        <v>0</v>
      </c>
      <c r="U533" s="114">
        <v>0</v>
      </c>
      <c r="V533" s="114">
        <v>0</v>
      </c>
      <c r="W533" s="114">
        <v>0</v>
      </c>
    </row>
    <row r="534" spans="1:23" hidden="1">
      <c r="A534" s="114" t="str">
        <v>3031.TW</v>
      </c>
      <c r="B534" s="114">
        <v>1</v>
      </c>
      <c r="C534" s="114">
        <v>0.501</v>
      </c>
      <c r="D534" s="114">
        <v>38.644069999999999</v>
      </c>
      <c r="E534" s="114">
        <v>5.9089999999999997E-2</v>
      </c>
      <c r="F534" s="114">
        <v>1.2E-2</v>
      </c>
      <c r="G534" s="114">
        <v>0.27063999999999999</v>
      </c>
      <c r="H534" s="114">
        <v>6.4409999999999995E-2</v>
      </c>
      <c r="I534" s="114">
        <v>22.8</v>
      </c>
      <c r="J534" s="114">
        <v>1.3403091</v>
      </c>
      <c r="K534" s="114">
        <v>6.5389999999999997</v>
      </c>
      <c r="L534" s="114">
        <v>0</v>
      </c>
      <c r="M534" s="114">
        <v>0</v>
      </c>
      <c r="N534" s="114">
        <v>0</v>
      </c>
      <c r="O534" s="114">
        <v>0</v>
      </c>
      <c r="P534" s="114">
        <v>0</v>
      </c>
      <c r="Q534" s="114">
        <v>0</v>
      </c>
      <c r="R534" s="114">
        <v>0</v>
      </c>
      <c r="S534" s="114">
        <v>0</v>
      </c>
      <c r="T534" s="114">
        <v>0</v>
      </c>
      <c r="U534" s="114">
        <v>0</v>
      </c>
      <c r="V534" s="114">
        <v>0</v>
      </c>
      <c r="W534" s="114">
        <v>0</v>
      </c>
    </row>
    <row r="535" spans="1:23" hidden="1">
      <c r="A535" s="114" t="str">
        <v>3032.TW</v>
      </c>
      <c r="B535" s="114">
        <v>5.9</v>
      </c>
      <c r="C535" s="114">
        <v>0.58599999999999997</v>
      </c>
      <c r="D535" s="114">
        <v>0</v>
      </c>
      <c r="E535" s="114">
        <v>0.18603</v>
      </c>
      <c r="F535" s="114">
        <v>6.5579999999999999E-2</v>
      </c>
      <c r="G535" s="114">
        <v>0.23021</v>
      </c>
      <c r="H535" s="114">
        <v>0.11177000400000001</v>
      </c>
      <c r="I535" s="114">
        <v>13.152542</v>
      </c>
      <c r="J535" s="114">
        <v>2.9155395</v>
      </c>
      <c r="K535" s="114">
        <v>72.688999999999993</v>
      </c>
      <c r="L535" s="114">
        <v>0</v>
      </c>
      <c r="M535" s="114">
        <v>0</v>
      </c>
      <c r="N535" s="114">
        <v>0</v>
      </c>
      <c r="O535" s="114">
        <v>0</v>
      </c>
      <c r="P535" s="114">
        <v>0</v>
      </c>
      <c r="Q535" s="114">
        <v>0</v>
      </c>
      <c r="R535" s="114">
        <v>0</v>
      </c>
      <c r="S535" s="114">
        <v>0</v>
      </c>
      <c r="T535" s="114">
        <v>0</v>
      </c>
      <c r="U535" s="114">
        <v>0</v>
      </c>
      <c r="V535" s="114">
        <v>0</v>
      </c>
      <c r="W535" s="114">
        <v>0</v>
      </c>
    </row>
    <row r="536" spans="1:23" hidden="1">
      <c r="A536" s="114" t="str">
        <v>3033.TW</v>
      </c>
      <c r="B536" s="114">
        <v>1.61</v>
      </c>
      <c r="C536" s="114">
        <v>0</v>
      </c>
      <c r="D536" s="114">
        <v>0</v>
      </c>
      <c r="E536" s="114">
        <v>8.4919999999999995E-2</v>
      </c>
      <c r="F536" s="114">
        <v>3.3959999999999997E-2</v>
      </c>
      <c r="G536" s="114">
        <v>6.1629999999999997E-2</v>
      </c>
      <c r="H536" s="114">
        <v>2.6300001999999999E-2</v>
      </c>
      <c r="I536" s="114">
        <v>24.068322999999999</v>
      </c>
      <c r="J536" s="114">
        <v>1.8272268</v>
      </c>
      <c r="K536" s="114">
        <v>170.221</v>
      </c>
      <c r="L536" s="114">
        <v>0</v>
      </c>
      <c r="M536" s="114">
        <v>0</v>
      </c>
      <c r="N536" s="114">
        <v>0</v>
      </c>
      <c r="O536" s="114">
        <v>0</v>
      </c>
      <c r="P536" s="114">
        <v>0</v>
      </c>
      <c r="Q536" s="114">
        <v>0</v>
      </c>
      <c r="R536" s="114">
        <v>0</v>
      </c>
      <c r="S536" s="114">
        <v>0</v>
      </c>
      <c r="T536" s="114">
        <v>0</v>
      </c>
      <c r="U536" s="114">
        <v>0</v>
      </c>
      <c r="V536" s="114">
        <v>0</v>
      </c>
      <c r="W536" s="114">
        <v>0</v>
      </c>
    </row>
    <row r="537" spans="1:23" hidden="1">
      <c r="A537" s="114" t="str">
        <v>3034.TW</v>
      </c>
      <c r="B537" s="114">
        <v>38.54</v>
      </c>
      <c r="C537" s="114">
        <v>1.071</v>
      </c>
      <c r="D537" s="114">
        <v>15.066506</v>
      </c>
      <c r="E537" s="114">
        <v>0.32799998000000002</v>
      </c>
      <c r="F537" s="114">
        <v>0.1512</v>
      </c>
      <c r="G537" s="114">
        <v>0.41665999999999997</v>
      </c>
      <c r="H537" s="114">
        <v>0.21059</v>
      </c>
      <c r="I537" s="114">
        <v>16.165023999999999</v>
      </c>
      <c r="J537" s="114">
        <v>5.2581379999999998</v>
      </c>
      <c r="K537" s="114">
        <v>182.101</v>
      </c>
      <c r="L537" s="114">
        <v>0</v>
      </c>
      <c r="M537" s="114">
        <v>0</v>
      </c>
      <c r="N537" s="114">
        <v>0</v>
      </c>
      <c r="O537" s="114">
        <v>0</v>
      </c>
      <c r="P537" s="114">
        <v>0</v>
      </c>
      <c r="Q537" s="114">
        <v>0</v>
      </c>
      <c r="R537" s="114">
        <v>0</v>
      </c>
      <c r="S537" s="114">
        <v>0</v>
      </c>
      <c r="T537" s="114">
        <v>0</v>
      </c>
      <c r="U537" s="114">
        <v>0</v>
      </c>
      <c r="V537" s="114">
        <v>0</v>
      </c>
      <c r="W537" s="114">
        <v>0</v>
      </c>
    </row>
    <row r="538" spans="1:23" hidden="1">
      <c r="A538" s="114" t="str">
        <v>3035.TW</v>
      </c>
      <c r="B538" s="114">
        <v>5.44</v>
      </c>
      <c r="C538" s="114">
        <v>0</v>
      </c>
      <c r="D538" s="114">
        <v>28.018433000000002</v>
      </c>
      <c r="E538" s="114">
        <v>0.11419</v>
      </c>
      <c r="F538" s="114">
        <v>6.3240000000000005E-2</v>
      </c>
      <c r="G538" s="114">
        <v>0.44746999999999998</v>
      </c>
      <c r="H538" s="114">
        <v>0.12275</v>
      </c>
      <c r="I538" s="114">
        <v>55.882350000000002</v>
      </c>
      <c r="J538" s="114">
        <v>5.5411763000000001</v>
      </c>
      <c r="K538" s="114">
        <v>45.411000000000001</v>
      </c>
      <c r="L538" s="114">
        <v>0</v>
      </c>
      <c r="M538" s="114">
        <v>0</v>
      </c>
      <c r="N538" s="114">
        <v>0</v>
      </c>
      <c r="O538" s="114">
        <v>0</v>
      </c>
      <c r="P538" s="114">
        <v>0</v>
      </c>
      <c r="Q538" s="114">
        <v>0</v>
      </c>
      <c r="R538" s="114">
        <v>0</v>
      </c>
      <c r="S538" s="114">
        <v>0</v>
      </c>
      <c r="T538" s="114">
        <v>0</v>
      </c>
      <c r="U538" s="114">
        <v>0</v>
      </c>
      <c r="V538" s="114">
        <v>0</v>
      </c>
      <c r="W538" s="114">
        <v>0</v>
      </c>
    </row>
    <row r="539" spans="1:23" hidden="1">
      <c r="A539" s="114" t="str">
        <v>3036.TW</v>
      </c>
      <c r="B539" s="114">
        <v>4.91</v>
      </c>
      <c r="C539" s="114">
        <v>0</v>
      </c>
      <c r="D539" s="114">
        <v>8.7159250000000004</v>
      </c>
      <c r="E539" s="114">
        <v>6.6309999999999994E-2</v>
      </c>
      <c r="F539" s="114">
        <v>2.2780001000000001E-2</v>
      </c>
      <c r="G539" s="114">
        <v>2.8680000000000001E-2</v>
      </c>
      <c r="H539" s="114">
        <v>1.355E-2</v>
      </c>
      <c r="I539" s="114">
        <v>24.745418999999998</v>
      </c>
      <c r="J539" s="114">
        <v>1.4611970999999999</v>
      </c>
      <c r="K539" s="114">
        <v>728.35799999999995</v>
      </c>
      <c r="L539" s="114">
        <v>0</v>
      </c>
      <c r="M539" s="114">
        <v>0</v>
      </c>
      <c r="N539" s="114">
        <v>0</v>
      </c>
      <c r="O539" s="114">
        <v>0</v>
      </c>
      <c r="P539" s="114">
        <v>0</v>
      </c>
      <c r="Q539" s="114">
        <v>0</v>
      </c>
      <c r="R539" s="114">
        <v>0</v>
      </c>
      <c r="S539" s="114">
        <v>0</v>
      </c>
      <c r="T539" s="114">
        <v>0</v>
      </c>
      <c r="U539" s="114">
        <v>0</v>
      </c>
      <c r="V539" s="114">
        <v>0</v>
      </c>
      <c r="W539" s="114">
        <v>0</v>
      </c>
    </row>
    <row r="540" spans="1:23" hidden="1">
      <c r="A540" s="114" t="str">
        <v>3037.TW</v>
      </c>
      <c r="B540" s="114">
        <v>6.68</v>
      </c>
      <c r="C540" s="114">
        <v>1.5720000000000001</v>
      </c>
      <c r="D540" s="114">
        <v>13.061225</v>
      </c>
      <c r="E540" s="114">
        <v>0.10614</v>
      </c>
      <c r="F540" s="114">
        <v>2.1300000999999999E-2</v>
      </c>
      <c r="G540" s="114">
        <v>0.18417998999999999</v>
      </c>
      <c r="H540" s="114">
        <v>5.978E-2</v>
      </c>
      <c r="I540" s="114">
        <v>28.742515999999998</v>
      </c>
      <c r="J540" s="114">
        <v>3.0933316</v>
      </c>
      <c r="K540" s="114">
        <v>68.341999999999999</v>
      </c>
      <c r="L540" s="114">
        <v>0</v>
      </c>
      <c r="M540" s="114">
        <v>0</v>
      </c>
      <c r="N540" s="114">
        <v>0</v>
      </c>
      <c r="O540" s="114">
        <v>0</v>
      </c>
      <c r="P540" s="114">
        <v>0</v>
      </c>
      <c r="Q540" s="114">
        <v>0</v>
      </c>
      <c r="R540" s="114">
        <v>0</v>
      </c>
      <c r="S540" s="114">
        <v>0</v>
      </c>
      <c r="T540" s="114">
        <v>0</v>
      </c>
      <c r="U540" s="114">
        <v>0</v>
      </c>
      <c r="V540" s="114">
        <v>0</v>
      </c>
      <c r="W540" s="114">
        <v>0</v>
      </c>
    </row>
    <row r="541" spans="1:23" hidden="1">
      <c r="A541" s="114" t="str">
        <v>3038.TW</v>
      </c>
      <c r="B541" s="114">
        <v>2.97</v>
      </c>
      <c r="C541" s="114">
        <v>0.29799999999999999</v>
      </c>
      <c r="D541" s="114">
        <v>11.648936000000001</v>
      </c>
      <c r="E541" s="114">
        <v>0.16893</v>
      </c>
      <c r="F541" s="114">
        <v>6.6640000000000005E-2</v>
      </c>
      <c r="G541" s="114">
        <v>0.23040000999999999</v>
      </c>
      <c r="H541" s="114">
        <v>0.13785</v>
      </c>
      <c r="I541" s="114">
        <v>11.060605000000001</v>
      </c>
      <c r="J541" s="114">
        <v>1.8861965000000001</v>
      </c>
      <c r="K541" s="114">
        <v>29.518000000000001</v>
      </c>
      <c r="L541" s="114">
        <v>0</v>
      </c>
      <c r="M541" s="114">
        <v>0</v>
      </c>
      <c r="N541" s="114">
        <v>0</v>
      </c>
      <c r="O541" s="114">
        <v>0</v>
      </c>
      <c r="P541" s="114">
        <v>0</v>
      </c>
      <c r="Q541" s="114">
        <v>0</v>
      </c>
      <c r="R541" s="114">
        <v>0</v>
      </c>
      <c r="S541" s="114">
        <v>0</v>
      </c>
      <c r="T541" s="114">
        <v>0</v>
      </c>
      <c r="U541" s="114">
        <v>0</v>
      </c>
      <c r="V541" s="114">
        <v>0</v>
      </c>
      <c r="W541" s="114">
        <v>0</v>
      </c>
    </row>
    <row r="542" spans="1:23" hidden="1">
      <c r="A542" s="114" t="str">
        <v>3040.TW</v>
      </c>
      <c r="B542" s="114">
        <v>1.06</v>
      </c>
      <c r="C542" s="114">
        <v>0</v>
      </c>
      <c r="D542" s="114">
        <v>0</v>
      </c>
      <c r="E542" s="114">
        <v>4.4760000000000001E-2</v>
      </c>
      <c r="F542" s="114">
        <v>2.5729999E-2</v>
      </c>
      <c r="G542" s="114">
        <v>0.68767</v>
      </c>
      <c r="H542" s="114">
        <v>0.31463000000000002</v>
      </c>
      <c r="I542" s="114">
        <v>32.264153</v>
      </c>
      <c r="J542" s="114">
        <v>1.461039</v>
      </c>
      <c r="K542" s="114">
        <v>2.411</v>
      </c>
      <c r="L542" s="114">
        <v>0</v>
      </c>
      <c r="M542" s="114">
        <v>0</v>
      </c>
      <c r="N542" s="114">
        <v>0</v>
      </c>
      <c r="O542" s="114">
        <v>0</v>
      </c>
      <c r="P542" s="114">
        <v>0</v>
      </c>
      <c r="Q542" s="114">
        <v>0</v>
      </c>
      <c r="R542" s="114">
        <v>0</v>
      </c>
      <c r="S542" s="114">
        <v>0</v>
      </c>
      <c r="T542" s="114">
        <v>0</v>
      </c>
      <c r="U542" s="114">
        <v>0</v>
      </c>
      <c r="V542" s="114">
        <v>0</v>
      </c>
      <c r="W542" s="114">
        <v>0</v>
      </c>
    </row>
    <row r="543" spans="1:23" hidden="1">
      <c r="A543" s="114" t="str">
        <v>3041.TW</v>
      </c>
      <c r="B543" s="114">
        <v>-8.81</v>
      </c>
      <c r="C543" s="114">
        <v>1.2829999999999999</v>
      </c>
      <c r="D543" s="114">
        <v>23.298970000000001</v>
      </c>
      <c r="E543" s="114">
        <v>-0.69454000000000005</v>
      </c>
      <c r="F543" s="114">
        <v>-0.12950999999999999</v>
      </c>
      <c r="G543" s="114">
        <v>0.21110001</v>
      </c>
      <c r="H543" s="114">
        <v>-0.26665001999999999</v>
      </c>
      <c r="I543" s="114">
        <v>0</v>
      </c>
      <c r="J543" s="114">
        <v>2.72519</v>
      </c>
      <c r="K543" s="114">
        <v>7.4809999999999999</v>
      </c>
      <c r="L543" s="114">
        <v>0</v>
      </c>
      <c r="M543" s="114">
        <v>0</v>
      </c>
      <c r="N543" s="114">
        <v>0</v>
      </c>
      <c r="O543" s="114">
        <v>0</v>
      </c>
      <c r="P543" s="114">
        <v>0</v>
      </c>
      <c r="Q543" s="114">
        <v>0</v>
      </c>
      <c r="R543" s="114">
        <v>0</v>
      </c>
      <c r="S543" s="114">
        <v>0</v>
      </c>
      <c r="T543" s="114">
        <v>0</v>
      </c>
      <c r="U543" s="114">
        <v>0</v>
      </c>
      <c r="V543" s="114">
        <v>0</v>
      </c>
      <c r="W543" s="114">
        <v>0</v>
      </c>
    </row>
    <row r="544" spans="1:23" hidden="1">
      <c r="A544" s="114" t="str">
        <v>3042.TW</v>
      </c>
      <c r="B544" s="114">
        <v>6.1</v>
      </c>
      <c r="C544" s="114">
        <v>0</v>
      </c>
      <c r="D544" s="114">
        <v>14.60177</v>
      </c>
      <c r="E544" s="114">
        <v>0.15371999</v>
      </c>
      <c r="F544" s="114">
        <v>6.3659999999999994E-2</v>
      </c>
      <c r="G544" s="114">
        <v>0.35965002000000001</v>
      </c>
      <c r="H544" s="114">
        <v>0.16911000000000001</v>
      </c>
      <c r="I544" s="114">
        <v>18.934426999999999</v>
      </c>
      <c r="J544" s="114">
        <v>2.8184480000000001</v>
      </c>
      <c r="K544" s="114">
        <v>36.436</v>
      </c>
      <c r="L544" s="114">
        <v>0</v>
      </c>
      <c r="M544" s="114">
        <v>0</v>
      </c>
      <c r="N544" s="114">
        <v>0</v>
      </c>
      <c r="O544" s="114">
        <v>0</v>
      </c>
      <c r="P544" s="114">
        <v>0</v>
      </c>
      <c r="Q544" s="114">
        <v>0</v>
      </c>
      <c r="R544" s="114">
        <v>0</v>
      </c>
      <c r="S544" s="114">
        <v>0</v>
      </c>
      <c r="T544" s="114">
        <v>0</v>
      </c>
      <c r="U544" s="114">
        <v>0</v>
      </c>
      <c r="V544" s="114">
        <v>0</v>
      </c>
      <c r="W544" s="114">
        <v>0</v>
      </c>
    </row>
    <row r="545" spans="1:23" hidden="1">
      <c r="A545" s="114" t="str">
        <v>3043.TW</v>
      </c>
      <c r="B545" s="114">
        <v>0.01</v>
      </c>
      <c r="C545" s="114">
        <v>0.55500000000000005</v>
      </c>
      <c r="D545" s="114">
        <v>0</v>
      </c>
      <c r="E545" s="114">
        <v>-1.8099998999999999E-3</v>
      </c>
      <c r="F545" s="114">
        <v>2.3120001000000001E-2</v>
      </c>
      <c r="G545" s="114">
        <v>0.21075000999999999</v>
      </c>
      <c r="H545" s="114">
        <v>-0.19627</v>
      </c>
      <c r="I545" s="114">
        <v>3160</v>
      </c>
      <c r="J545" s="114">
        <v>2.9030776</v>
      </c>
      <c r="K545" s="114">
        <v>34.045000000000002</v>
      </c>
      <c r="L545" s="114">
        <v>0</v>
      </c>
      <c r="M545" s="114">
        <v>0</v>
      </c>
      <c r="N545" s="114">
        <v>0</v>
      </c>
      <c r="O545" s="114">
        <v>0</v>
      </c>
      <c r="P545" s="114">
        <v>0</v>
      </c>
      <c r="Q545" s="114">
        <v>0</v>
      </c>
      <c r="R545" s="114">
        <v>0</v>
      </c>
      <c r="S545" s="114">
        <v>0</v>
      </c>
      <c r="T545" s="114">
        <v>0</v>
      </c>
      <c r="U545" s="114">
        <v>0</v>
      </c>
      <c r="V545" s="114">
        <v>0</v>
      </c>
      <c r="W545" s="114">
        <v>0</v>
      </c>
    </row>
    <row r="546" spans="1:23" hidden="1">
      <c r="A546" s="114" t="str">
        <v>3044.TW</v>
      </c>
      <c r="B546" s="114">
        <v>12.82</v>
      </c>
      <c r="C546" s="114">
        <v>0.71399999999999997</v>
      </c>
      <c r="D546" s="114">
        <v>11.561643999999999</v>
      </c>
      <c r="E546" s="114">
        <v>0.15065999999999999</v>
      </c>
      <c r="F546" s="114">
        <v>6.0949995999999999E-2</v>
      </c>
      <c r="G546" s="114">
        <v>0.20974001</v>
      </c>
      <c r="H546" s="114">
        <v>0.13986999999999999</v>
      </c>
      <c r="I546" s="114">
        <v>16.458658</v>
      </c>
      <c r="J546" s="114">
        <v>2.3706800000000001</v>
      </c>
      <c r="K546" s="114">
        <v>113.952</v>
      </c>
      <c r="L546" s="114">
        <v>0</v>
      </c>
      <c r="M546" s="114">
        <v>0</v>
      </c>
      <c r="N546" s="114">
        <v>0</v>
      </c>
      <c r="O546" s="114">
        <v>0</v>
      </c>
      <c r="P546" s="114">
        <v>0</v>
      </c>
      <c r="Q546" s="114">
        <v>0</v>
      </c>
      <c r="R546" s="114">
        <v>0</v>
      </c>
      <c r="S546" s="114">
        <v>0</v>
      </c>
      <c r="T546" s="114">
        <v>0</v>
      </c>
      <c r="U546" s="114">
        <v>0</v>
      </c>
      <c r="V546" s="114">
        <v>0</v>
      </c>
      <c r="W546" s="114">
        <v>0</v>
      </c>
    </row>
    <row r="547" spans="1:23" hidden="1">
      <c r="A547" s="114" t="str">
        <v>3045.TW</v>
      </c>
      <c r="B547" s="114">
        <v>4.34</v>
      </c>
      <c r="C547" s="114">
        <v>9.6000000000000002E-2</v>
      </c>
      <c r="D547" s="114">
        <v>23.127753999999999</v>
      </c>
      <c r="E547" s="114">
        <v>0.16866999999999999</v>
      </c>
      <c r="F547" s="114">
        <v>5.2010002999999999E-2</v>
      </c>
      <c r="G547" s="114">
        <v>0.18913000999999999</v>
      </c>
      <c r="H547" s="114">
        <v>9.6429996000000004E-2</v>
      </c>
      <c r="I547" s="114">
        <v>24.193548</v>
      </c>
      <c r="J547" s="114">
        <v>3.6154535000000001</v>
      </c>
      <c r="K547" s="114">
        <v>65.289000000000001</v>
      </c>
      <c r="L547" s="114">
        <v>0</v>
      </c>
      <c r="M547" s="114">
        <v>0</v>
      </c>
      <c r="N547" s="114">
        <v>0</v>
      </c>
      <c r="O547" s="114">
        <v>0</v>
      </c>
      <c r="P547" s="114">
        <v>0</v>
      </c>
      <c r="Q547" s="114">
        <v>0</v>
      </c>
      <c r="R547" s="114">
        <v>0</v>
      </c>
      <c r="S547" s="114">
        <v>0</v>
      </c>
      <c r="T547" s="114">
        <v>0</v>
      </c>
      <c r="U547" s="114">
        <v>0</v>
      </c>
      <c r="V547" s="114">
        <v>0</v>
      </c>
      <c r="W547" s="114">
        <v>0</v>
      </c>
    </row>
    <row r="548" spans="1:23" hidden="1">
      <c r="A548" s="114" t="str">
        <v>3046.TW</v>
      </c>
      <c r="B548" s="114">
        <v>3.37</v>
      </c>
      <c r="C548" s="114">
        <v>0</v>
      </c>
      <c r="D548" s="114">
        <v>67.263159999999999</v>
      </c>
      <c r="E548" s="114">
        <v>0.23818001</v>
      </c>
      <c r="F548" s="114">
        <v>4.2069997999999997E-2</v>
      </c>
      <c r="G548" s="114">
        <v>7.0419999999999996E-2</v>
      </c>
      <c r="H548" s="114">
        <v>3.959E-2</v>
      </c>
      <c r="I548" s="114">
        <v>18.961425999999999</v>
      </c>
      <c r="J548" s="114">
        <v>3.760151</v>
      </c>
      <c r="K548" s="114">
        <v>80.512</v>
      </c>
      <c r="L548" s="114">
        <v>0</v>
      </c>
      <c r="M548" s="114">
        <v>0</v>
      </c>
      <c r="N548" s="114">
        <v>0</v>
      </c>
      <c r="O548" s="114">
        <v>0</v>
      </c>
      <c r="P548" s="114">
        <v>0</v>
      </c>
      <c r="Q548" s="114">
        <v>0</v>
      </c>
      <c r="R548" s="114">
        <v>0</v>
      </c>
      <c r="S548" s="114">
        <v>0</v>
      </c>
      <c r="T548" s="114">
        <v>0</v>
      </c>
      <c r="U548" s="114">
        <v>0</v>
      </c>
      <c r="V548" s="114">
        <v>0</v>
      </c>
      <c r="W548" s="114">
        <v>0</v>
      </c>
    </row>
    <row r="549" spans="1:23" hidden="1">
      <c r="A549" s="114" t="str">
        <v>3047.TW</v>
      </c>
      <c r="B549" s="114">
        <v>-0.46</v>
      </c>
      <c r="C549" s="114">
        <v>0</v>
      </c>
      <c r="D549" s="114">
        <v>0</v>
      </c>
      <c r="E549" s="114">
        <v>-0.10902000000000001</v>
      </c>
      <c r="F549" s="114">
        <v>-3.4500000000000003E-2</v>
      </c>
      <c r="G549" s="114">
        <v>0.23096000999999999</v>
      </c>
      <c r="H549" s="114">
        <v>-0.21474001000000001</v>
      </c>
      <c r="I549" s="114">
        <v>0</v>
      </c>
      <c r="J549" s="114">
        <v>2.0618558</v>
      </c>
      <c r="K549" s="114">
        <v>19.021000000000001</v>
      </c>
      <c r="L549" s="114">
        <v>0</v>
      </c>
      <c r="M549" s="114">
        <v>0</v>
      </c>
      <c r="N549" s="114">
        <v>0</v>
      </c>
      <c r="O549" s="114">
        <v>0</v>
      </c>
      <c r="P549" s="114">
        <v>0</v>
      </c>
      <c r="Q549" s="114">
        <v>0</v>
      </c>
      <c r="R549" s="114">
        <v>0</v>
      </c>
      <c r="S549" s="114">
        <v>0</v>
      </c>
      <c r="T549" s="114">
        <v>0</v>
      </c>
      <c r="U549" s="114">
        <v>0</v>
      </c>
      <c r="V549" s="114">
        <v>0</v>
      </c>
      <c r="W549" s="114">
        <v>0</v>
      </c>
    </row>
    <row r="550" spans="1:23" hidden="1">
      <c r="A550" s="114" t="str">
        <v>3048.TW</v>
      </c>
      <c r="B550" s="114">
        <v>0.31</v>
      </c>
      <c r="C550" s="114">
        <v>0</v>
      </c>
      <c r="D550" s="114">
        <v>24.449541</v>
      </c>
      <c r="E550" s="114">
        <v>1.5829999000000001E-2</v>
      </c>
      <c r="F550" s="114">
        <v>3.209E-2</v>
      </c>
      <c r="G550" s="114">
        <v>3.0720001E-2</v>
      </c>
      <c r="H550" s="114">
        <v>1.3350001E-2</v>
      </c>
      <c r="I550" s="114">
        <v>85.967740000000006</v>
      </c>
      <c r="J550" s="114">
        <v>1.3585155</v>
      </c>
      <c r="K550" s="114">
        <v>431.661</v>
      </c>
      <c r="L550" s="114">
        <v>0</v>
      </c>
      <c r="M550" s="114">
        <v>0</v>
      </c>
      <c r="N550" s="114">
        <v>0</v>
      </c>
      <c r="O550" s="114">
        <v>0</v>
      </c>
      <c r="P550" s="114">
        <v>0</v>
      </c>
      <c r="Q550" s="114">
        <v>0</v>
      </c>
      <c r="R550" s="114">
        <v>0</v>
      </c>
      <c r="S550" s="114">
        <v>0</v>
      </c>
      <c r="T550" s="114">
        <v>0</v>
      </c>
      <c r="U550" s="114">
        <v>0</v>
      </c>
      <c r="V550" s="114">
        <v>0</v>
      </c>
      <c r="W550" s="114">
        <v>0</v>
      </c>
    </row>
    <row r="551" spans="1:23" hidden="1">
      <c r="A551" s="114" t="str">
        <v>3049.TW</v>
      </c>
      <c r="B551" s="114">
        <v>-1.2</v>
      </c>
      <c r="C551" s="114">
        <v>0</v>
      </c>
      <c r="D551" s="114">
        <v>28.322579999999999</v>
      </c>
      <c r="E551" s="114">
        <v>-0.10324999999999999</v>
      </c>
      <c r="F551" s="114">
        <v>-5.0090000000000003E-2</v>
      </c>
      <c r="G551" s="114">
        <v>-0.73811996000000002</v>
      </c>
      <c r="H551" s="114">
        <v>-0.98706000000000005</v>
      </c>
      <c r="I551" s="114">
        <v>0</v>
      </c>
      <c r="J551" s="114">
        <v>0.81131030000000004</v>
      </c>
      <c r="K551" s="114">
        <v>1.5169999999999999</v>
      </c>
      <c r="L551" s="114">
        <v>0</v>
      </c>
      <c r="M551" s="114">
        <v>0</v>
      </c>
      <c r="N551" s="114">
        <v>0</v>
      </c>
      <c r="O551" s="114">
        <v>0</v>
      </c>
      <c r="P551" s="114">
        <v>0</v>
      </c>
      <c r="Q551" s="114">
        <v>0</v>
      </c>
      <c r="R551" s="114">
        <v>0</v>
      </c>
      <c r="S551" s="114">
        <v>0</v>
      </c>
      <c r="T551" s="114">
        <v>0</v>
      </c>
      <c r="U551" s="114">
        <v>0</v>
      </c>
      <c r="V551" s="114">
        <v>0</v>
      </c>
      <c r="W551" s="114">
        <v>0</v>
      </c>
    </row>
    <row r="552" spans="1:23" hidden="1">
      <c r="A552" s="114" t="str">
        <v>3050.TW</v>
      </c>
      <c r="B552" s="114">
        <v>0.72</v>
      </c>
      <c r="C552" s="114">
        <v>0.627</v>
      </c>
      <c r="D552" s="114">
        <v>0</v>
      </c>
      <c r="E552" s="114">
        <v>3.3140000000000003E-2</v>
      </c>
      <c r="F552" s="114">
        <v>1.3789999000000001E-2</v>
      </c>
      <c r="G552" s="114">
        <v>0.38922000000000001</v>
      </c>
      <c r="H552" s="114">
        <v>1.82E-3</v>
      </c>
      <c r="I552" s="114">
        <v>30.694445000000002</v>
      </c>
      <c r="J552" s="114">
        <v>1.3538349000000001</v>
      </c>
      <c r="K552" s="114">
        <v>7.7850000000000001</v>
      </c>
      <c r="L552" s="114">
        <v>0</v>
      </c>
      <c r="M552" s="114">
        <v>0</v>
      </c>
      <c r="N552" s="114">
        <v>0</v>
      </c>
      <c r="O552" s="114">
        <v>0</v>
      </c>
      <c r="P552" s="114">
        <v>0</v>
      </c>
      <c r="Q552" s="114">
        <v>0</v>
      </c>
      <c r="R552" s="114">
        <v>0</v>
      </c>
      <c r="S552" s="114">
        <v>0</v>
      </c>
      <c r="T552" s="114">
        <v>0</v>
      </c>
      <c r="U552" s="114">
        <v>0</v>
      </c>
      <c r="V552" s="114">
        <v>0</v>
      </c>
      <c r="W552" s="114">
        <v>0</v>
      </c>
    </row>
    <row r="553" spans="1:23" hidden="1">
      <c r="A553" s="114" t="str">
        <v>3051.TW</v>
      </c>
      <c r="B553" s="114">
        <v>1.69</v>
      </c>
      <c r="C553" s="114">
        <v>1.359</v>
      </c>
      <c r="D553" s="114">
        <v>0</v>
      </c>
      <c r="E553" s="114">
        <v>7.0690000000000003E-2</v>
      </c>
      <c r="F553" s="114">
        <v>2.981E-2</v>
      </c>
      <c r="G553" s="114">
        <v>0.26596999999999998</v>
      </c>
      <c r="H553" s="114">
        <v>0.28021000000000001</v>
      </c>
      <c r="I553" s="114">
        <v>20.56213</v>
      </c>
      <c r="J553" s="114">
        <v>2.3870037000000002</v>
      </c>
      <c r="K553" s="114">
        <v>11.933</v>
      </c>
      <c r="L553" s="114">
        <v>0</v>
      </c>
      <c r="M553" s="114">
        <v>0</v>
      </c>
      <c r="N553" s="114">
        <v>0</v>
      </c>
      <c r="O553" s="114">
        <v>0</v>
      </c>
      <c r="P553" s="114">
        <v>0</v>
      </c>
      <c r="Q553" s="114">
        <v>0</v>
      </c>
      <c r="R553" s="114">
        <v>0</v>
      </c>
      <c r="S553" s="114">
        <v>0</v>
      </c>
      <c r="T553" s="114">
        <v>0</v>
      </c>
      <c r="U553" s="114">
        <v>0</v>
      </c>
      <c r="V553" s="114">
        <v>0</v>
      </c>
      <c r="W553" s="114">
        <v>0</v>
      </c>
    </row>
    <row r="554" spans="1:23" hidden="1">
      <c r="A554" s="114" t="str">
        <v>3052.TW</v>
      </c>
      <c r="B554" s="114">
        <v>1.06</v>
      </c>
      <c r="C554" s="114">
        <v>0.61599999999999999</v>
      </c>
      <c r="D554" s="114">
        <v>0</v>
      </c>
      <c r="E554" s="114">
        <v>6.3070000000000001E-2</v>
      </c>
      <c r="F554" s="114">
        <v>1.6299999999999999E-2</v>
      </c>
      <c r="G554" s="114">
        <v>0.11133999999999999</v>
      </c>
      <c r="H554" s="114">
        <v>5.1299999999999998E-2</v>
      </c>
      <c r="I554" s="114">
        <v>12.311321</v>
      </c>
      <c r="J554" s="114">
        <v>0.80880076000000001</v>
      </c>
      <c r="K554" s="114">
        <v>17.654</v>
      </c>
      <c r="L554" s="114">
        <v>0</v>
      </c>
      <c r="M554" s="114">
        <v>0</v>
      </c>
      <c r="N554" s="114">
        <v>0</v>
      </c>
      <c r="O554" s="114">
        <v>0</v>
      </c>
      <c r="P554" s="114">
        <v>0</v>
      </c>
      <c r="Q554" s="114">
        <v>0</v>
      </c>
      <c r="R554" s="114">
        <v>0</v>
      </c>
      <c r="S554" s="114">
        <v>0</v>
      </c>
      <c r="T554" s="114">
        <v>0</v>
      </c>
      <c r="U554" s="114">
        <v>0</v>
      </c>
      <c r="V554" s="114">
        <v>0</v>
      </c>
      <c r="W554" s="114">
        <v>0</v>
      </c>
    </row>
    <row r="555" spans="1:23" hidden="1">
      <c r="A555" s="114" t="str">
        <v>3054.TW</v>
      </c>
      <c r="B555" s="114">
        <v>-0.25</v>
      </c>
      <c r="C555" s="114">
        <v>0</v>
      </c>
      <c r="D555" s="114">
        <v>0</v>
      </c>
      <c r="E555" s="114">
        <v>-2.5870000000000001E-2</v>
      </c>
      <c r="F555" s="114">
        <v>-2.794E-2</v>
      </c>
      <c r="G555" s="114">
        <v>0.29264997999999998</v>
      </c>
      <c r="H555" s="114">
        <v>-0.13078000000000001</v>
      </c>
      <c r="I555" s="114">
        <v>0</v>
      </c>
      <c r="J555" s="114">
        <v>2.2223442000000002</v>
      </c>
      <c r="K555" s="114">
        <v>0.81399999999999995</v>
      </c>
      <c r="L555" s="114">
        <v>0</v>
      </c>
      <c r="M555" s="114">
        <v>0</v>
      </c>
      <c r="N555" s="114">
        <v>0</v>
      </c>
      <c r="O555" s="114">
        <v>0</v>
      </c>
      <c r="P555" s="114">
        <v>0</v>
      </c>
      <c r="Q555" s="114">
        <v>0</v>
      </c>
      <c r="R555" s="114">
        <v>0</v>
      </c>
      <c r="S555" s="114">
        <v>0</v>
      </c>
      <c r="T555" s="114">
        <v>0</v>
      </c>
      <c r="U555" s="114">
        <v>0</v>
      </c>
      <c r="V555" s="114">
        <v>0</v>
      </c>
      <c r="W555" s="114">
        <v>0</v>
      </c>
    </row>
    <row r="556" spans="1:23" hidden="1">
      <c r="A556" s="114" t="str">
        <v>3055.TW</v>
      </c>
      <c r="B556" s="114">
        <v>-2.2999999999999998</v>
      </c>
      <c r="C556" s="114">
        <v>0.28299999999999997</v>
      </c>
      <c r="D556" s="114">
        <v>-55.180720000000001</v>
      </c>
      <c r="E556" s="114">
        <v>-2.0330000000000001E-2</v>
      </c>
      <c r="F556" s="114">
        <v>-3.0929999999999999E-2</v>
      </c>
      <c r="G556" s="114">
        <v>0.17757000000000001</v>
      </c>
      <c r="H556" s="114">
        <v>-0.11552</v>
      </c>
      <c r="I556" s="114">
        <v>0</v>
      </c>
      <c r="J556" s="114">
        <v>4.1496779999999998</v>
      </c>
      <c r="K556" s="114">
        <v>11.772</v>
      </c>
      <c r="L556" s="114">
        <v>0</v>
      </c>
      <c r="M556" s="114">
        <v>0</v>
      </c>
      <c r="N556" s="114">
        <v>0</v>
      </c>
      <c r="O556" s="114">
        <v>0</v>
      </c>
      <c r="P556" s="114">
        <v>0</v>
      </c>
      <c r="Q556" s="114">
        <v>0</v>
      </c>
      <c r="R556" s="114">
        <v>0</v>
      </c>
      <c r="S556" s="114">
        <v>0</v>
      </c>
      <c r="T556" s="114">
        <v>0</v>
      </c>
      <c r="U556" s="114">
        <v>0</v>
      </c>
      <c r="V556" s="114">
        <v>0</v>
      </c>
      <c r="W556" s="114">
        <v>0</v>
      </c>
    </row>
    <row r="557" spans="1:23" hidden="1">
      <c r="A557" s="114" t="str">
        <v>3056.TW</v>
      </c>
      <c r="B557" s="114">
        <v>0.72</v>
      </c>
      <c r="C557" s="114">
        <v>0.58199999999999996</v>
      </c>
      <c r="D557" s="114">
        <v>10.871710999999999</v>
      </c>
      <c r="E557" s="114">
        <v>4.2389999999999997E-2</v>
      </c>
      <c r="F557" s="114">
        <v>1.0140000999999999E-2</v>
      </c>
      <c r="G557" s="114">
        <v>0.42126997999999999</v>
      </c>
      <c r="H557" s="114">
        <v>-2.10114</v>
      </c>
      <c r="I557" s="114">
        <v>45.902774999999998</v>
      </c>
      <c r="J557" s="114">
        <v>1.6406056</v>
      </c>
      <c r="K557" s="114">
        <v>4.4470000000000001</v>
      </c>
      <c r="L557" s="114">
        <v>0</v>
      </c>
      <c r="M557" s="114">
        <v>0</v>
      </c>
      <c r="N557" s="114">
        <v>0</v>
      </c>
      <c r="O557" s="114">
        <v>0</v>
      </c>
      <c r="P557" s="114">
        <v>0</v>
      </c>
      <c r="Q557" s="114">
        <v>0</v>
      </c>
      <c r="R557" s="114">
        <v>0</v>
      </c>
      <c r="S557" s="114">
        <v>0</v>
      </c>
      <c r="T557" s="114">
        <v>0</v>
      </c>
      <c r="U557" s="114">
        <v>0</v>
      </c>
      <c r="V557" s="114">
        <v>0</v>
      </c>
      <c r="W557" s="114">
        <v>0</v>
      </c>
    </row>
    <row r="558" spans="1:23" hidden="1">
      <c r="A558" s="114" t="str">
        <v>3057.TW</v>
      </c>
      <c r="B558" s="114">
        <v>-1.43</v>
      </c>
      <c r="C558" s="114">
        <v>1.306</v>
      </c>
      <c r="D558" s="114">
        <v>35.875</v>
      </c>
      <c r="E558" s="114">
        <v>-0.17848</v>
      </c>
      <c r="F558" s="114">
        <v>-6.2190000000000002E-2</v>
      </c>
      <c r="G558" s="114">
        <v>0.34605997999999999</v>
      </c>
      <c r="H558" s="114">
        <v>-0.32090999999999997</v>
      </c>
      <c r="I558" s="114">
        <v>0</v>
      </c>
      <c r="J558" s="114">
        <v>1.8127842999999999</v>
      </c>
      <c r="K558" s="114">
        <v>6.3070000000000004</v>
      </c>
      <c r="L558" s="114">
        <v>0</v>
      </c>
      <c r="M558" s="114">
        <v>0</v>
      </c>
      <c r="N558" s="114">
        <v>0</v>
      </c>
      <c r="O558" s="114">
        <v>0</v>
      </c>
      <c r="P558" s="114">
        <v>0</v>
      </c>
      <c r="Q558" s="114">
        <v>0</v>
      </c>
      <c r="R558" s="114">
        <v>0</v>
      </c>
      <c r="S558" s="114">
        <v>0</v>
      </c>
      <c r="T558" s="114">
        <v>0</v>
      </c>
      <c r="U558" s="114">
        <v>0</v>
      </c>
      <c r="V558" s="114">
        <v>0</v>
      </c>
      <c r="W558" s="114">
        <v>0</v>
      </c>
    </row>
    <row r="559" spans="1:23" hidden="1">
      <c r="A559" s="114" t="str">
        <v>3058.TW</v>
      </c>
      <c r="B559" s="114">
        <v>-0.44</v>
      </c>
      <c r="C559" s="114">
        <v>0.64700000000000002</v>
      </c>
      <c r="D559" s="114">
        <v>0</v>
      </c>
      <c r="E559" s="114">
        <v>2.7859999999999999E-2</v>
      </c>
      <c r="F559" s="114">
        <v>-9.5200000000000007E-3</v>
      </c>
      <c r="G559" s="114">
        <v>0.14555999999999999</v>
      </c>
      <c r="H559" s="114">
        <v>-2.1819999999999999E-2</v>
      </c>
      <c r="I559" s="114">
        <v>0</v>
      </c>
      <c r="J559" s="114">
        <v>2.1464381000000001</v>
      </c>
      <c r="K559" s="114">
        <v>23.506</v>
      </c>
      <c r="L559" s="114">
        <v>0</v>
      </c>
      <c r="M559" s="114">
        <v>0</v>
      </c>
      <c r="N559" s="114">
        <v>0</v>
      </c>
      <c r="O559" s="114">
        <v>0</v>
      </c>
      <c r="P559" s="114">
        <v>0</v>
      </c>
      <c r="Q559" s="114">
        <v>0</v>
      </c>
      <c r="R559" s="114">
        <v>0</v>
      </c>
      <c r="S559" s="114">
        <v>0</v>
      </c>
      <c r="T559" s="114">
        <v>0</v>
      </c>
      <c r="U559" s="114">
        <v>0</v>
      </c>
      <c r="V559" s="114">
        <v>0</v>
      </c>
      <c r="W559" s="114">
        <v>0</v>
      </c>
    </row>
    <row r="560" spans="1:23" hidden="1">
      <c r="A560" s="114" t="str">
        <v>3059.TW</v>
      </c>
      <c r="B560" s="114">
        <v>1.29</v>
      </c>
      <c r="C560" s="114">
        <v>0.81</v>
      </c>
      <c r="D560" s="114">
        <v>0</v>
      </c>
      <c r="E560" s="114">
        <v>4.7909997000000003E-2</v>
      </c>
      <c r="F560" s="114">
        <v>1.4989999E-2</v>
      </c>
      <c r="G560" s="114">
        <v>0.28905999999999998</v>
      </c>
      <c r="H560" s="114">
        <v>5.0219998000000002E-2</v>
      </c>
      <c r="I560" s="114">
        <v>33.449615000000001</v>
      </c>
      <c r="J560" s="114">
        <v>1.3341786</v>
      </c>
      <c r="K560" s="114">
        <v>30.521000000000001</v>
      </c>
      <c r="L560" s="114">
        <v>0</v>
      </c>
      <c r="M560" s="114">
        <v>0</v>
      </c>
      <c r="N560" s="114">
        <v>0</v>
      </c>
      <c r="O560" s="114">
        <v>0</v>
      </c>
      <c r="P560" s="114">
        <v>0</v>
      </c>
      <c r="Q560" s="114">
        <v>0</v>
      </c>
      <c r="R560" s="114">
        <v>0</v>
      </c>
      <c r="S560" s="114">
        <v>0</v>
      </c>
      <c r="T560" s="114">
        <v>0</v>
      </c>
      <c r="U560" s="114">
        <v>0</v>
      </c>
      <c r="V560" s="114">
        <v>0</v>
      </c>
      <c r="W560" s="114">
        <v>0</v>
      </c>
    </row>
    <row r="561" spans="1:23" hidden="1">
      <c r="A561" s="114" t="str">
        <v>3060.TW</v>
      </c>
      <c r="B561" s="114">
        <v>-0.62</v>
      </c>
      <c r="C561" s="114">
        <v>1</v>
      </c>
      <c r="D561" s="114">
        <v>0</v>
      </c>
      <c r="E561" s="114">
        <v>-8.6789994999999995E-2</v>
      </c>
      <c r="F561" s="114">
        <v>-3.1579999999999997E-2</v>
      </c>
      <c r="G561" s="114">
        <v>8.3929989999999996E-2</v>
      </c>
      <c r="H561" s="114">
        <v>-9.3500000000000007E-3</v>
      </c>
      <c r="I561" s="114">
        <v>0</v>
      </c>
      <c r="J561" s="114">
        <v>1.9876419999999999</v>
      </c>
      <c r="K561" s="114">
        <v>19.303999999999998</v>
      </c>
      <c r="L561" s="114">
        <v>0</v>
      </c>
      <c r="M561" s="114">
        <v>0</v>
      </c>
      <c r="N561" s="114">
        <v>0</v>
      </c>
      <c r="O561" s="114">
        <v>0</v>
      </c>
      <c r="P561" s="114">
        <v>0</v>
      </c>
      <c r="Q561" s="114">
        <v>0</v>
      </c>
      <c r="R561" s="114">
        <v>0</v>
      </c>
      <c r="S561" s="114">
        <v>0</v>
      </c>
      <c r="T561" s="114">
        <v>0</v>
      </c>
      <c r="U561" s="114">
        <v>0</v>
      </c>
      <c r="V561" s="114">
        <v>0</v>
      </c>
      <c r="W561" s="114">
        <v>0</v>
      </c>
    </row>
    <row r="562" spans="1:23" hidden="1">
      <c r="A562" s="114" t="str">
        <v>3062.TW</v>
      </c>
      <c r="B562" s="114">
        <v>-0.6</v>
      </c>
      <c r="C562" s="114">
        <v>0.73099999999999998</v>
      </c>
      <c r="D562" s="114">
        <v>0</v>
      </c>
      <c r="E562" s="114">
        <v>-6.4430000000000001E-2</v>
      </c>
      <c r="F562" s="114">
        <v>-3.9989999999999998E-2</v>
      </c>
      <c r="G562" s="114">
        <v>2.6099999999999999E-3</v>
      </c>
      <c r="H562" s="114">
        <v>-0.11942999999999999</v>
      </c>
      <c r="I562" s="114">
        <v>0</v>
      </c>
      <c r="J562" s="114">
        <v>1.7027756999999999</v>
      </c>
      <c r="K562" s="114">
        <v>11.603</v>
      </c>
      <c r="L562" s="114">
        <v>0</v>
      </c>
      <c r="M562" s="114">
        <v>0</v>
      </c>
      <c r="N562" s="114">
        <v>0</v>
      </c>
      <c r="O562" s="114">
        <v>0</v>
      </c>
      <c r="P562" s="114">
        <v>0</v>
      </c>
      <c r="Q562" s="114">
        <v>0</v>
      </c>
      <c r="R562" s="114">
        <v>0</v>
      </c>
      <c r="S562" s="114">
        <v>0</v>
      </c>
      <c r="T562" s="114">
        <v>0</v>
      </c>
      <c r="U562" s="114">
        <v>0</v>
      </c>
      <c r="V562" s="114">
        <v>0</v>
      </c>
      <c r="W562" s="114">
        <v>0</v>
      </c>
    </row>
    <row r="563" spans="1:23" hidden="1">
      <c r="A563" s="114" t="str">
        <v>3090.TW</v>
      </c>
      <c r="B563" s="114">
        <v>3.84</v>
      </c>
      <c r="C563" s="114">
        <v>0.56899999999999995</v>
      </c>
      <c r="D563" s="114">
        <v>17.252473999999999</v>
      </c>
      <c r="E563" s="114">
        <v>0.11156000000000001</v>
      </c>
      <c r="F563" s="114">
        <v>5.8220000000000001E-2</v>
      </c>
      <c r="G563" s="114">
        <v>0.15412000000000001</v>
      </c>
      <c r="H563" s="114">
        <v>7.4340000000000003E-2</v>
      </c>
      <c r="I563" s="114">
        <v>18.151040999999999</v>
      </c>
      <c r="J563" s="114">
        <v>2.3776221</v>
      </c>
      <c r="K563" s="114">
        <v>51.067999999999998</v>
      </c>
      <c r="L563" s="114">
        <v>0</v>
      </c>
      <c r="M563" s="114">
        <v>0</v>
      </c>
      <c r="N563" s="114">
        <v>0</v>
      </c>
      <c r="O563" s="114">
        <v>0</v>
      </c>
      <c r="P563" s="114">
        <v>0</v>
      </c>
      <c r="Q563" s="114">
        <v>0</v>
      </c>
      <c r="R563" s="114">
        <v>0</v>
      </c>
      <c r="S563" s="114">
        <v>0</v>
      </c>
      <c r="T563" s="114">
        <v>0</v>
      </c>
      <c r="U563" s="114">
        <v>0</v>
      </c>
      <c r="V563" s="114">
        <v>0</v>
      </c>
      <c r="W563" s="114">
        <v>0</v>
      </c>
    </row>
    <row r="564" spans="1:23" hidden="1">
      <c r="A564" s="114" t="str">
        <v>3092.TW</v>
      </c>
      <c r="B564" s="114">
        <v>-1.28</v>
      </c>
      <c r="C564" s="114">
        <v>0</v>
      </c>
      <c r="D564" s="114">
        <v>0</v>
      </c>
      <c r="E564" s="114">
        <v>-4.3970000000000002E-2</v>
      </c>
      <c r="F564" s="114">
        <v>-1.609E-2</v>
      </c>
      <c r="G564" s="114">
        <v>0.14907000000000001</v>
      </c>
      <c r="H564" s="114">
        <v>-3.7260000000000001E-2</v>
      </c>
      <c r="I564" s="114">
        <v>0</v>
      </c>
      <c r="J564" s="114">
        <v>1.5979977999999999</v>
      </c>
      <c r="K564" s="114">
        <v>19.728000000000002</v>
      </c>
      <c r="L564" s="114">
        <v>0</v>
      </c>
      <c r="M564" s="114">
        <v>0</v>
      </c>
      <c r="N564" s="114">
        <v>0</v>
      </c>
      <c r="O564" s="114">
        <v>0</v>
      </c>
      <c r="P564" s="114">
        <v>0</v>
      </c>
      <c r="Q564" s="114">
        <v>0</v>
      </c>
      <c r="R564" s="114">
        <v>0</v>
      </c>
      <c r="S564" s="114">
        <v>0</v>
      </c>
      <c r="T564" s="114">
        <v>0</v>
      </c>
      <c r="U564" s="114">
        <v>0</v>
      </c>
      <c r="V564" s="114">
        <v>0</v>
      </c>
      <c r="W564" s="114">
        <v>0</v>
      </c>
    </row>
    <row r="565" spans="1:23" hidden="1">
      <c r="A565" s="114" t="str">
        <v>3094.TW</v>
      </c>
      <c r="B565" s="114">
        <v>0.45</v>
      </c>
      <c r="C565" s="114">
        <v>0</v>
      </c>
      <c r="D565" s="114">
        <v>0</v>
      </c>
      <c r="E565" s="114">
        <v>3.6740000000000002E-2</v>
      </c>
      <c r="F565" s="114">
        <v>-1.8400000000000001E-3</v>
      </c>
      <c r="G565" s="114">
        <v>0.67227994999999996</v>
      </c>
      <c r="H565" s="114">
        <v>-0.24610001000000001</v>
      </c>
      <c r="I565" s="114">
        <v>74</v>
      </c>
      <c r="J565" s="114">
        <v>3.0179442999999999</v>
      </c>
      <c r="K565" s="114">
        <v>2.5030000000000001</v>
      </c>
      <c r="L565" s="114">
        <v>0</v>
      </c>
      <c r="M565" s="114">
        <v>0</v>
      </c>
      <c r="N565" s="114">
        <v>0</v>
      </c>
      <c r="O565" s="114">
        <v>0</v>
      </c>
      <c r="P565" s="114">
        <v>0</v>
      </c>
      <c r="Q565" s="114">
        <v>0</v>
      </c>
      <c r="R565" s="114">
        <v>0</v>
      </c>
      <c r="S565" s="114">
        <v>0</v>
      </c>
      <c r="T565" s="114">
        <v>0</v>
      </c>
      <c r="U565" s="114">
        <v>0</v>
      </c>
      <c r="V565" s="114">
        <v>0</v>
      </c>
      <c r="W565" s="114">
        <v>0</v>
      </c>
    </row>
    <row r="566" spans="1:23" hidden="1">
      <c r="A566" s="114" t="str">
        <v>3130.TW</v>
      </c>
      <c r="B566" s="114">
        <v>13.36</v>
      </c>
      <c r="C566" s="114">
        <v>0.20399999999999999</v>
      </c>
      <c r="D566" s="114">
        <v>23.316832000000002</v>
      </c>
      <c r="E566" s="114">
        <v>0.27277002</v>
      </c>
      <c r="F566" s="114">
        <v>9.4079999999999997E-2</v>
      </c>
      <c r="G566" s="114">
        <v>0.86873</v>
      </c>
      <c r="H566" s="114">
        <v>0.16906999</v>
      </c>
      <c r="I566" s="114">
        <v>17.627247000000001</v>
      </c>
      <c r="J566" s="114">
        <v>4.7142425000000001</v>
      </c>
      <c r="K566" s="114">
        <v>70.183999999999997</v>
      </c>
      <c r="L566" s="114">
        <v>0</v>
      </c>
      <c r="M566" s="114">
        <v>0</v>
      </c>
      <c r="N566" s="114">
        <v>0</v>
      </c>
      <c r="O566" s="114">
        <v>0</v>
      </c>
      <c r="P566" s="114">
        <v>0</v>
      </c>
      <c r="Q566" s="114">
        <v>0</v>
      </c>
      <c r="R566" s="114">
        <v>0</v>
      </c>
      <c r="S566" s="114">
        <v>0</v>
      </c>
      <c r="T566" s="114">
        <v>0</v>
      </c>
      <c r="U566" s="114">
        <v>0</v>
      </c>
      <c r="V566" s="114">
        <v>0</v>
      </c>
      <c r="W566" s="114">
        <v>0</v>
      </c>
    </row>
    <row r="567" spans="1:23" hidden="1">
      <c r="A567" s="114" t="str">
        <v>3138.TW</v>
      </c>
      <c r="B567" s="114">
        <v>3.62</v>
      </c>
      <c r="C567" s="114">
        <v>1.242</v>
      </c>
      <c r="D567" s="114">
        <v>0</v>
      </c>
      <c r="E567" s="114">
        <v>0.12570000000000001</v>
      </c>
      <c r="F567" s="114">
        <v>4.5890002999999999E-2</v>
      </c>
      <c r="G567" s="114">
        <v>0.43719999999999998</v>
      </c>
      <c r="H567" s="114">
        <v>0.10231</v>
      </c>
      <c r="I567" s="114">
        <v>37.56906</v>
      </c>
      <c r="J567" s="114">
        <v>3.8288288000000001</v>
      </c>
      <c r="K567" s="114">
        <v>38.121000000000002</v>
      </c>
      <c r="L567" s="114">
        <v>0</v>
      </c>
      <c r="M567" s="114">
        <v>0</v>
      </c>
      <c r="N567" s="114">
        <v>0</v>
      </c>
      <c r="O567" s="114">
        <v>0</v>
      </c>
      <c r="P567" s="114">
        <v>0</v>
      </c>
      <c r="Q567" s="114">
        <v>0</v>
      </c>
      <c r="R567" s="114">
        <v>0</v>
      </c>
      <c r="S567" s="114">
        <v>0</v>
      </c>
      <c r="T567" s="114">
        <v>0</v>
      </c>
      <c r="U567" s="114">
        <v>0</v>
      </c>
      <c r="V567" s="114">
        <v>0</v>
      </c>
      <c r="W567" s="114">
        <v>0</v>
      </c>
    </row>
    <row r="568" spans="1:23" hidden="1">
      <c r="A568" s="114" t="str">
        <v>3149.TW</v>
      </c>
      <c r="B568" s="114">
        <v>-0.72</v>
      </c>
      <c r="C568" s="114">
        <v>1.2829999999999999</v>
      </c>
      <c r="D568" s="114">
        <v>-17.657343000000001</v>
      </c>
      <c r="E568" s="114">
        <v>-8.2849999999999993E-2</v>
      </c>
      <c r="F568" s="114">
        <v>-2.9420000000000002E-2</v>
      </c>
      <c r="G568" s="114">
        <v>3.3660000000000002E-2</v>
      </c>
      <c r="H568" s="114">
        <v>-9.6169989999999997E-2</v>
      </c>
      <c r="I568" s="114">
        <v>0</v>
      </c>
      <c r="J568" s="114">
        <v>2.6674414</v>
      </c>
      <c r="K568" s="114">
        <v>12.885</v>
      </c>
      <c r="L568" s="114">
        <v>0</v>
      </c>
      <c r="M568" s="114">
        <v>0</v>
      </c>
      <c r="N568" s="114">
        <v>0</v>
      </c>
      <c r="O568" s="114">
        <v>0</v>
      </c>
      <c r="P568" s="114">
        <v>0</v>
      </c>
      <c r="Q568" s="114">
        <v>0</v>
      </c>
      <c r="R568" s="114">
        <v>0</v>
      </c>
      <c r="S568" s="114">
        <v>0</v>
      </c>
      <c r="T568" s="114">
        <v>0</v>
      </c>
      <c r="U568" s="114">
        <v>0</v>
      </c>
      <c r="V568" s="114">
        <v>0</v>
      </c>
      <c r="W568" s="114">
        <v>0</v>
      </c>
    </row>
    <row r="569" spans="1:23" hidden="1">
      <c r="A569" s="114" t="str">
        <v>3164.TW</v>
      </c>
      <c r="B569" s="114">
        <v>0.68</v>
      </c>
      <c r="C569" s="114">
        <v>0.35599999999999998</v>
      </c>
      <c r="D569" s="114">
        <v>0</v>
      </c>
      <c r="E569" s="114">
        <v>1.523E-2</v>
      </c>
      <c r="F569" s="114">
        <v>2.6099999999999999E-3</v>
      </c>
      <c r="G569" s="114">
        <v>0.66408999999999996</v>
      </c>
      <c r="H569" s="114">
        <v>4.1009999999999998E-2</v>
      </c>
      <c r="I569" s="114">
        <v>35.808822999999997</v>
      </c>
      <c r="J569" s="114">
        <v>1.6003944000000001</v>
      </c>
      <c r="K569" s="114">
        <v>3.68</v>
      </c>
      <c r="L569" s="114">
        <v>0</v>
      </c>
      <c r="M569" s="114">
        <v>0</v>
      </c>
      <c r="N569" s="114">
        <v>0</v>
      </c>
      <c r="O569" s="114">
        <v>0</v>
      </c>
      <c r="P569" s="114">
        <v>0</v>
      </c>
      <c r="Q569" s="114">
        <v>0</v>
      </c>
      <c r="R569" s="114">
        <v>0</v>
      </c>
      <c r="S569" s="114">
        <v>0</v>
      </c>
      <c r="T569" s="114">
        <v>0</v>
      </c>
      <c r="U569" s="114">
        <v>0</v>
      </c>
      <c r="V569" s="114">
        <v>0</v>
      </c>
      <c r="W569" s="114">
        <v>0</v>
      </c>
    </row>
    <row r="570" spans="1:23" hidden="1">
      <c r="A570" s="114" t="str">
        <v>3167.TW</v>
      </c>
      <c r="B570" s="114">
        <v>0.26</v>
      </c>
      <c r="C570" s="114">
        <v>0.59299999999999997</v>
      </c>
      <c r="D570" s="114">
        <v>12.621145</v>
      </c>
      <c r="E570" s="114">
        <v>5.3100003999999998E-3</v>
      </c>
      <c r="F570" s="114">
        <v>-6.5399999999999998E-3</v>
      </c>
      <c r="G570" s="114">
        <v>0.25319000000000003</v>
      </c>
      <c r="H570" s="114">
        <v>5.5329999999999997E-2</v>
      </c>
      <c r="I570" s="114">
        <v>220.38461000000001</v>
      </c>
      <c r="J570" s="114">
        <v>2.2360102999999998</v>
      </c>
      <c r="K570" s="114">
        <v>15.657999999999999</v>
      </c>
      <c r="L570" s="114">
        <v>0</v>
      </c>
      <c r="M570" s="114">
        <v>0</v>
      </c>
      <c r="N570" s="114">
        <v>0</v>
      </c>
      <c r="O570" s="114">
        <v>0</v>
      </c>
      <c r="P570" s="114">
        <v>0</v>
      </c>
      <c r="Q570" s="114">
        <v>0</v>
      </c>
      <c r="R570" s="114">
        <v>0</v>
      </c>
      <c r="S570" s="114">
        <v>0</v>
      </c>
      <c r="T570" s="114">
        <v>0</v>
      </c>
      <c r="U570" s="114">
        <v>0</v>
      </c>
      <c r="V570" s="114">
        <v>0</v>
      </c>
      <c r="W570" s="114">
        <v>0</v>
      </c>
    </row>
    <row r="571" spans="1:23" hidden="1">
      <c r="A571" s="114" t="str">
        <v>3168.TW</v>
      </c>
      <c r="B571" s="114">
        <v>0</v>
      </c>
      <c r="C571" s="114">
        <v>0.51800000000000002</v>
      </c>
      <c r="D571" s="114">
        <v>0</v>
      </c>
      <c r="E571" s="114">
        <v>0.13372999999999999</v>
      </c>
      <c r="F571" s="114">
        <v>6.9110000000000005E-2</v>
      </c>
      <c r="G571" s="114">
        <v>0.23743998999999999</v>
      </c>
      <c r="H571" s="114">
        <v>7.8869999999999996E-2</v>
      </c>
      <c r="I571" s="114">
        <v>0</v>
      </c>
      <c r="J571" s="114">
        <v>0</v>
      </c>
      <c r="K571" s="114">
        <v>56.43</v>
      </c>
      <c r="L571" s="114">
        <v>0</v>
      </c>
      <c r="M571" s="114">
        <v>0</v>
      </c>
      <c r="N571" s="114">
        <v>0</v>
      </c>
      <c r="O571" s="114">
        <v>0</v>
      </c>
      <c r="P571" s="114">
        <v>0</v>
      </c>
      <c r="Q571" s="114">
        <v>0</v>
      </c>
      <c r="R571" s="114">
        <v>0</v>
      </c>
      <c r="S571" s="114">
        <v>0</v>
      </c>
      <c r="T571" s="114">
        <v>0</v>
      </c>
      <c r="U571" s="114">
        <v>0</v>
      </c>
      <c r="V571" s="114">
        <v>0</v>
      </c>
      <c r="W571" s="114">
        <v>0</v>
      </c>
    </row>
    <row r="572" spans="1:23" hidden="1">
      <c r="A572" s="114" t="str">
        <v>3189.TW</v>
      </c>
      <c r="B572" s="114">
        <v>0.13</v>
      </c>
      <c r="C572" s="114">
        <v>0</v>
      </c>
      <c r="D572" s="114">
        <v>13.092643000000001</v>
      </c>
      <c r="E572" s="114">
        <v>3.6170002E-2</v>
      </c>
      <c r="F572" s="114">
        <v>9.0600000000000003E-3</v>
      </c>
      <c r="G572" s="114">
        <v>0.26107000000000002</v>
      </c>
      <c r="H572" s="114">
        <v>4.5929999999999999E-2</v>
      </c>
      <c r="I572" s="114">
        <v>739.23080000000004</v>
      </c>
      <c r="J572" s="114">
        <v>1.5003667999999999</v>
      </c>
      <c r="K572" s="114">
        <v>56.88</v>
      </c>
      <c r="L572" s="114">
        <v>0</v>
      </c>
      <c r="M572" s="114">
        <v>0</v>
      </c>
      <c r="N572" s="114">
        <v>0</v>
      </c>
      <c r="O572" s="114">
        <v>0</v>
      </c>
      <c r="P572" s="114">
        <v>0</v>
      </c>
      <c r="Q572" s="114">
        <v>0</v>
      </c>
      <c r="R572" s="114">
        <v>0</v>
      </c>
      <c r="S572" s="114">
        <v>0</v>
      </c>
      <c r="T572" s="114">
        <v>0</v>
      </c>
      <c r="U572" s="114">
        <v>0</v>
      </c>
      <c r="V572" s="114">
        <v>0</v>
      </c>
      <c r="W572" s="114">
        <v>0</v>
      </c>
    </row>
    <row r="573" spans="1:23" hidden="1">
      <c r="A573" s="114" t="str">
        <v>3209.TW</v>
      </c>
      <c r="B573" s="114">
        <v>2.5</v>
      </c>
      <c r="C573" s="114">
        <v>0.56999999999999995</v>
      </c>
      <c r="D573" s="114">
        <v>14.715446999999999</v>
      </c>
      <c r="E573" s="114">
        <v>0.12339</v>
      </c>
      <c r="F573" s="114">
        <v>3.8469999999999997E-2</v>
      </c>
      <c r="G573" s="114">
        <v>4.1160002000000001E-2</v>
      </c>
      <c r="H573" s="114">
        <v>1.9460000000000002E-2</v>
      </c>
      <c r="I573" s="114">
        <v>14.480000499999999</v>
      </c>
      <c r="J573" s="114">
        <v>1.7556623</v>
      </c>
      <c r="K573" s="114">
        <v>245.126</v>
      </c>
      <c r="L573" s="114">
        <v>0</v>
      </c>
      <c r="M573" s="114">
        <v>0</v>
      </c>
      <c r="N573" s="114">
        <v>0</v>
      </c>
      <c r="O573" s="114">
        <v>0</v>
      </c>
      <c r="P573" s="114">
        <v>0</v>
      </c>
      <c r="Q573" s="114">
        <v>0</v>
      </c>
      <c r="R573" s="114">
        <v>0</v>
      </c>
      <c r="S573" s="114">
        <v>0</v>
      </c>
      <c r="T573" s="114">
        <v>0</v>
      </c>
      <c r="U573" s="114">
        <v>0</v>
      </c>
      <c r="V573" s="114">
        <v>0</v>
      </c>
      <c r="W573" s="114">
        <v>0</v>
      </c>
    </row>
    <row r="574" spans="1:23" hidden="1">
      <c r="A574" s="114" t="str">
        <v>3229.TW</v>
      </c>
      <c r="B574" s="114">
        <v>-0.54</v>
      </c>
      <c r="C574" s="114">
        <v>0.33700000000000002</v>
      </c>
      <c r="D574" s="114">
        <v>0</v>
      </c>
      <c r="E574" s="114">
        <v>-4.0320000000000002E-2</v>
      </c>
      <c r="F574" s="114">
        <v>-2.0709999999999999E-2</v>
      </c>
      <c r="G574" s="114">
        <v>5.3999999999999999E-2</v>
      </c>
      <c r="H574" s="114">
        <v>-1.6049999999999998E-2</v>
      </c>
      <c r="I574" s="114">
        <v>0</v>
      </c>
      <c r="J574" s="114">
        <v>1.6110591000000001</v>
      </c>
      <c r="K574" s="114">
        <v>14.443</v>
      </c>
      <c r="L574" s="114">
        <v>0</v>
      </c>
      <c r="M574" s="114">
        <v>0</v>
      </c>
      <c r="N574" s="114">
        <v>0</v>
      </c>
      <c r="O574" s="114">
        <v>0</v>
      </c>
      <c r="P574" s="114">
        <v>0</v>
      </c>
      <c r="Q574" s="114">
        <v>0</v>
      </c>
      <c r="R574" s="114">
        <v>0</v>
      </c>
      <c r="S574" s="114">
        <v>0</v>
      </c>
      <c r="T574" s="114">
        <v>0</v>
      </c>
      <c r="U574" s="114">
        <v>0</v>
      </c>
      <c r="V574" s="114">
        <v>0</v>
      </c>
      <c r="W574" s="114">
        <v>0</v>
      </c>
    </row>
    <row r="575" spans="1:23" hidden="1">
      <c r="A575" s="114" t="str">
        <v>3231.TW</v>
      </c>
      <c r="B575" s="114">
        <v>5.14</v>
      </c>
      <c r="C575" s="114">
        <v>0.879</v>
      </c>
      <c r="D575" s="114">
        <v>13.693902</v>
      </c>
      <c r="E575" s="114">
        <v>0.17141001</v>
      </c>
      <c r="F575" s="114">
        <v>4.1840002000000001E-2</v>
      </c>
      <c r="G575" s="114">
        <v>7.979E-2</v>
      </c>
      <c r="H575" s="114">
        <v>2.9499999999999998E-2</v>
      </c>
      <c r="I575" s="114">
        <v>23.151751999999998</v>
      </c>
      <c r="J575" s="114">
        <v>3.0233737999999999</v>
      </c>
      <c r="K575" s="114">
        <v>317.12299999999999</v>
      </c>
      <c r="L575" s="114">
        <v>0</v>
      </c>
      <c r="M575" s="114">
        <v>0</v>
      </c>
      <c r="N575" s="114">
        <v>0</v>
      </c>
      <c r="O575" s="114">
        <v>0</v>
      </c>
      <c r="P575" s="114">
        <v>0</v>
      </c>
      <c r="Q575" s="114">
        <v>0</v>
      </c>
      <c r="R575" s="114">
        <v>0</v>
      </c>
      <c r="S575" s="114">
        <v>0</v>
      </c>
      <c r="T575" s="114">
        <v>0</v>
      </c>
      <c r="U575" s="114">
        <v>0</v>
      </c>
      <c r="V575" s="114">
        <v>0</v>
      </c>
      <c r="W575" s="114">
        <v>0</v>
      </c>
    </row>
    <row r="576" spans="1:23" hidden="1">
      <c r="A576" s="114" t="str">
        <v>3257.TW</v>
      </c>
      <c r="B576" s="114">
        <v>3.51</v>
      </c>
      <c r="C576" s="114">
        <v>0.80700000000000005</v>
      </c>
      <c r="D576" s="114">
        <v>40</v>
      </c>
      <c r="E576" s="114">
        <v>0.15946001000000001</v>
      </c>
      <c r="F576" s="114">
        <v>0.1016</v>
      </c>
      <c r="G576" s="114">
        <v>0.47833002000000002</v>
      </c>
      <c r="H576" s="114">
        <v>0.26486999999999999</v>
      </c>
      <c r="I576" s="114">
        <v>18.233618</v>
      </c>
      <c r="J576" s="114">
        <v>3.082703</v>
      </c>
      <c r="K576" s="114">
        <v>13.452999999999999</v>
      </c>
      <c r="L576" s="114">
        <v>0</v>
      </c>
      <c r="M576" s="114">
        <v>0</v>
      </c>
      <c r="N576" s="114">
        <v>0</v>
      </c>
      <c r="O576" s="114">
        <v>0</v>
      </c>
      <c r="P576" s="114">
        <v>0</v>
      </c>
      <c r="Q576" s="114">
        <v>0</v>
      </c>
      <c r="R576" s="114">
        <v>0</v>
      </c>
      <c r="S576" s="114">
        <v>0</v>
      </c>
      <c r="T576" s="114">
        <v>0</v>
      </c>
      <c r="U576" s="114">
        <v>0</v>
      </c>
      <c r="V576" s="114">
        <v>0</v>
      </c>
      <c r="W576" s="114">
        <v>0</v>
      </c>
    </row>
    <row r="577" spans="1:23" hidden="1">
      <c r="A577" s="114" t="str">
        <v>3266.TW</v>
      </c>
      <c r="B577" s="114">
        <v>2.33</v>
      </c>
      <c r="C577" s="114">
        <v>0</v>
      </c>
      <c r="D577" s="114">
        <v>0</v>
      </c>
      <c r="E577" s="114">
        <v>0.13092000000000001</v>
      </c>
      <c r="F577" s="114">
        <v>4.0660000000000002E-2</v>
      </c>
      <c r="G577" s="114">
        <v>0.29566999999999999</v>
      </c>
      <c r="H577" s="114">
        <v>0.14974000000000001</v>
      </c>
      <c r="I577" s="114">
        <v>10.343348499999999</v>
      </c>
      <c r="J577" s="114">
        <v>1.3829115999999999</v>
      </c>
      <c r="K577" s="114">
        <v>13.858000000000001</v>
      </c>
      <c r="L577" s="114">
        <v>0</v>
      </c>
      <c r="M577" s="114">
        <v>0</v>
      </c>
      <c r="N577" s="114">
        <v>0</v>
      </c>
      <c r="O577" s="114">
        <v>0</v>
      </c>
      <c r="P577" s="114">
        <v>0</v>
      </c>
      <c r="Q577" s="114">
        <v>0</v>
      </c>
      <c r="R577" s="114">
        <v>0</v>
      </c>
      <c r="S577" s="114">
        <v>0</v>
      </c>
      <c r="T577" s="114">
        <v>0</v>
      </c>
      <c r="U577" s="114">
        <v>0</v>
      </c>
      <c r="V577" s="114">
        <v>0</v>
      </c>
      <c r="W577" s="114">
        <v>0</v>
      </c>
    </row>
    <row r="578" spans="1:23" hidden="1">
      <c r="A578" s="114" t="str">
        <v>3296.TW</v>
      </c>
      <c r="B578" s="114">
        <v>-0.91</v>
      </c>
      <c r="C578" s="114">
        <v>0.38700000000000001</v>
      </c>
      <c r="D578" s="114">
        <v>0</v>
      </c>
      <c r="E578" s="114">
        <v>-7.3260000000000006E-2</v>
      </c>
      <c r="F578" s="114">
        <v>-3.0050001999999999E-2</v>
      </c>
      <c r="G578" s="114">
        <v>0.19533001</v>
      </c>
      <c r="H578" s="114">
        <v>-0.13375999999999999</v>
      </c>
      <c r="I578" s="114">
        <v>0</v>
      </c>
      <c r="J578" s="114">
        <v>2.0375380000000001</v>
      </c>
      <c r="K578" s="114">
        <v>15.406000000000001</v>
      </c>
      <c r="L578" s="114">
        <v>0</v>
      </c>
      <c r="M578" s="114">
        <v>0</v>
      </c>
      <c r="N578" s="114">
        <v>0</v>
      </c>
      <c r="O578" s="114">
        <v>0</v>
      </c>
      <c r="P578" s="114">
        <v>0</v>
      </c>
      <c r="Q578" s="114">
        <v>0</v>
      </c>
      <c r="R578" s="114">
        <v>0</v>
      </c>
      <c r="S578" s="114">
        <v>0</v>
      </c>
      <c r="T578" s="114">
        <v>0</v>
      </c>
      <c r="U578" s="114">
        <v>0</v>
      </c>
      <c r="V578" s="114">
        <v>0</v>
      </c>
      <c r="W578" s="114">
        <v>0</v>
      </c>
    </row>
    <row r="579" spans="1:23" hidden="1">
      <c r="A579" s="114" t="str">
        <v>3305.TW</v>
      </c>
      <c r="B579" s="114">
        <v>2.2000000000000002</v>
      </c>
      <c r="C579" s="114">
        <v>0.98</v>
      </c>
      <c r="D579" s="114">
        <v>22.879256999999999</v>
      </c>
      <c r="E579" s="114">
        <v>4.8710000000000003E-2</v>
      </c>
      <c r="F579" s="114">
        <v>2.9870000000000001E-2</v>
      </c>
      <c r="G579" s="114">
        <v>0.1449</v>
      </c>
      <c r="H579" s="114">
        <v>4.4760000000000001E-2</v>
      </c>
      <c r="I579" s="114">
        <v>33.590907999999999</v>
      </c>
      <c r="J579" s="114">
        <v>2.0628628999999998</v>
      </c>
      <c r="K579" s="114">
        <v>46.390999999999998</v>
      </c>
      <c r="L579" s="114">
        <v>0</v>
      </c>
      <c r="M579" s="114">
        <v>0</v>
      </c>
      <c r="N579" s="114">
        <v>0</v>
      </c>
      <c r="O579" s="114">
        <v>0</v>
      </c>
      <c r="P579" s="114">
        <v>0</v>
      </c>
      <c r="Q579" s="114">
        <v>0</v>
      </c>
      <c r="R579" s="114">
        <v>0</v>
      </c>
      <c r="S579" s="114">
        <v>0</v>
      </c>
      <c r="T579" s="114">
        <v>0</v>
      </c>
      <c r="U579" s="114">
        <v>0</v>
      </c>
      <c r="V579" s="114">
        <v>0</v>
      </c>
      <c r="W579" s="114">
        <v>0</v>
      </c>
    </row>
    <row r="580" spans="1:23" hidden="1">
      <c r="A580" s="114" t="str">
        <v>3308.TW</v>
      </c>
      <c r="B580" s="114">
        <v>1.78</v>
      </c>
      <c r="C580" s="114">
        <v>0.47</v>
      </c>
      <c r="D580" s="114">
        <v>0</v>
      </c>
      <c r="E580" s="114">
        <v>0.49187999999999998</v>
      </c>
      <c r="F580" s="114">
        <v>1.26E-2</v>
      </c>
      <c r="G580" s="114">
        <v>0.32327</v>
      </c>
      <c r="H580" s="114">
        <v>-0.80335999999999996</v>
      </c>
      <c r="I580" s="114">
        <v>14.101124</v>
      </c>
      <c r="J580" s="114">
        <v>1.3640563000000001</v>
      </c>
      <c r="K580" s="114">
        <v>8.9770000000000003</v>
      </c>
      <c r="L580" s="114">
        <v>0</v>
      </c>
      <c r="M580" s="114">
        <v>0</v>
      </c>
      <c r="N580" s="114">
        <v>0</v>
      </c>
      <c r="O580" s="114">
        <v>0</v>
      </c>
      <c r="P580" s="114">
        <v>0</v>
      </c>
      <c r="Q580" s="114">
        <v>0</v>
      </c>
      <c r="R580" s="114">
        <v>0</v>
      </c>
      <c r="S580" s="114">
        <v>0</v>
      </c>
      <c r="T580" s="114">
        <v>0</v>
      </c>
      <c r="U580" s="114">
        <v>0</v>
      </c>
      <c r="V580" s="114">
        <v>0</v>
      </c>
      <c r="W580" s="114">
        <v>0</v>
      </c>
    </row>
    <row r="581" spans="1:23" hidden="1">
      <c r="A581" s="114" t="str">
        <v>3311.TW</v>
      </c>
      <c r="B581" s="114">
        <v>1.81</v>
      </c>
      <c r="C581" s="114">
        <v>0.57199999999999995</v>
      </c>
      <c r="D581" s="114">
        <v>-57.183098000000001</v>
      </c>
      <c r="E581" s="114">
        <v>4.6680002999999998E-2</v>
      </c>
      <c r="F581" s="114">
        <v>1.4030000000000001E-2</v>
      </c>
      <c r="G581" s="114">
        <v>0.15067</v>
      </c>
      <c r="H581" s="114">
        <v>2.1129999999999999E-2</v>
      </c>
      <c r="I581" s="114">
        <v>22.430938999999999</v>
      </c>
      <c r="J581" s="114">
        <v>1.0266005</v>
      </c>
      <c r="K581" s="114">
        <v>31.629000000000001</v>
      </c>
      <c r="L581" s="114">
        <v>0</v>
      </c>
      <c r="M581" s="114">
        <v>0</v>
      </c>
      <c r="N581" s="114">
        <v>0</v>
      </c>
      <c r="O581" s="114">
        <v>0</v>
      </c>
      <c r="P581" s="114">
        <v>0</v>
      </c>
      <c r="Q581" s="114">
        <v>0</v>
      </c>
      <c r="R581" s="114">
        <v>0</v>
      </c>
      <c r="S581" s="114">
        <v>0</v>
      </c>
      <c r="T581" s="114">
        <v>0</v>
      </c>
      <c r="U581" s="114">
        <v>0</v>
      </c>
      <c r="V581" s="114">
        <v>0</v>
      </c>
      <c r="W581" s="114">
        <v>0</v>
      </c>
    </row>
    <row r="582" spans="1:23" hidden="1">
      <c r="A582" s="114" t="str">
        <v>3312.TW</v>
      </c>
      <c r="B582" s="114">
        <v>2.1800000000000002</v>
      </c>
      <c r="C582" s="114">
        <v>0.60199999999999998</v>
      </c>
      <c r="D582" s="114">
        <v>0</v>
      </c>
      <c r="E582" s="114">
        <v>0.116510004</v>
      </c>
      <c r="F582" s="114">
        <v>3.3970001999999999E-2</v>
      </c>
      <c r="G582" s="114">
        <v>5.6660000000000002E-2</v>
      </c>
      <c r="H582" s="114">
        <v>4.0939997999999998E-2</v>
      </c>
      <c r="I582" s="114">
        <v>27.155961999999999</v>
      </c>
      <c r="J582" s="114">
        <v>3.6345774999999998</v>
      </c>
      <c r="K582" s="114">
        <v>93.938999999999993</v>
      </c>
      <c r="L582" s="114">
        <v>0</v>
      </c>
      <c r="M582" s="114">
        <v>0</v>
      </c>
      <c r="N582" s="114">
        <v>0</v>
      </c>
      <c r="O582" s="114">
        <v>0</v>
      </c>
      <c r="P582" s="114">
        <v>0</v>
      </c>
      <c r="Q582" s="114">
        <v>0</v>
      </c>
      <c r="R582" s="114">
        <v>0</v>
      </c>
      <c r="S582" s="114">
        <v>0</v>
      </c>
      <c r="T582" s="114">
        <v>0</v>
      </c>
      <c r="U582" s="114">
        <v>0</v>
      </c>
      <c r="V582" s="114">
        <v>0</v>
      </c>
      <c r="W582" s="114">
        <v>0</v>
      </c>
    </row>
    <row r="583" spans="1:23" hidden="1">
      <c r="A583" s="114" t="str">
        <v>3321.TW</v>
      </c>
      <c r="B583" s="114">
        <v>-2.97</v>
      </c>
      <c r="C583" s="114">
        <v>1.147</v>
      </c>
      <c r="D583" s="114">
        <v>0</v>
      </c>
      <c r="E583" s="114">
        <v>-0.38638001999999999</v>
      </c>
      <c r="F583" s="114">
        <v>-8.1190004999999996E-2</v>
      </c>
      <c r="G583" s="114">
        <v>2.001E-2</v>
      </c>
      <c r="H583" s="114">
        <v>-0.12637999999999999</v>
      </c>
      <c r="I583" s="114">
        <v>0</v>
      </c>
      <c r="J583" s="114">
        <v>3.037601</v>
      </c>
      <c r="K583" s="114">
        <v>22.007000000000001</v>
      </c>
      <c r="L583" s="114">
        <v>0</v>
      </c>
      <c r="M583" s="114">
        <v>0</v>
      </c>
      <c r="N583" s="114">
        <v>0</v>
      </c>
      <c r="O583" s="114">
        <v>0</v>
      </c>
      <c r="P583" s="114">
        <v>0</v>
      </c>
      <c r="Q583" s="114">
        <v>0</v>
      </c>
      <c r="R583" s="114">
        <v>0</v>
      </c>
      <c r="S583" s="114">
        <v>0</v>
      </c>
      <c r="T583" s="114">
        <v>0</v>
      </c>
      <c r="U583" s="114">
        <v>0</v>
      </c>
      <c r="V583" s="114">
        <v>0</v>
      </c>
      <c r="W583" s="114">
        <v>0</v>
      </c>
    </row>
    <row r="584" spans="1:23" hidden="1">
      <c r="A584" s="114" t="str">
        <v>3338.TW</v>
      </c>
      <c r="B584" s="114">
        <v>3.25</v>
      </c>
      <c r="C584" s="114">
        <v>0</v>
      </c>
      <c r="D584" s="114">
        <v>25.694050000000001</v>
      </c>
      <c r="E584" s="114">
        <v>0.14685999999999999</v>
      </c>
      <c r="F584" s="114">
        <v>4.6669996999999998E-2</v>
      </c>
      <c r="G584" s="114">
        <v>0.20691000000000001</v>
      </c>
      <c r="H584" s="114">
        <v>5.4089999999999999E-2</v>
      </c>
      <c r="I584" s="114">
        <v>27.907692000000001</v>
      </c>
      <c r="J584" s="114">
        <v>4.0076000000000001</v>
      </c>
      <c r="K584" s="114">
        <v>43.951000000000001</v>
      </c>
      <c r="L584" s="114">
        <v>0</v>
      </c>
      <c r="M584" s="114">
        <v>0</v>
      </c>
      <c r="N584" s="114">
        <v>0</v>
      </c>
      <c r="O584" s="114">
        <v>0</v>
      </c>
      <c r="P584" s="114">
        <v>0</v>
      </c>
      <c r="Q584" s="114">
        <v>0</v>
      </c>
      <c r="R584" s="114">
        <v>0</v>
      </c>
      <c r="S584" s="114">
        <v>0</v>
      </c>
      <c r="T584" s="114">
        <v>0</v>
      </c>
      <c r="U584" s="114">
        <v>0</v>
      </c>
      <c r="V584" s="114">
        <v>0</v>
      </c>
      <c r="W584" s="114">
        <v>0</v>
      </c>
    </row>
    <row r="585" spans="1:23" hidden="1">
      <c r="A585" s="114" t="str">
        <v>3346.TW</v>
      </c>
      <c r="B585" s="114">
        <v>2.65</v>
      </c>
      <c r="C585" s="114">
        <v>1.056</v>
      </c>
      <c r="D585" s="114">
        <v>10.178572000000001</v>
      </c>
      <c r="E585" s="114">
        <v>0.10326</v>
      </c>
      <c r="F585" s="114">
        <v>2.4559999999999998E-2</v>
      </c>
      <c r="G585" s="114">
        <v>0.14432</v>
      </c>
      <c r="H585" s="114">
        <v>6.4250000000000002E-2</v>
      </c>
      <c r="I585" s="114">
        <v>16.132073999999999</v>
      </c>
      <c r="J585" s="114">
        <v>1.4781647</v>
      </c>
      <c r="K585" s="114">
        <v>77.222999999999999</v>
      </c>
      <c r="L585" s="114">
        <v>0</v>
      </c>
      <c r="M585" s="114">
        <v>0</v>
      </c>
      <c r="N585" s="114">
        <v>0</v>
      </c>
      <c r="O585" s="114">
        <v>0</v>
      </c>
      <c r="P585" s="114">
        <v>0</v>
      </c>
      <c r="Q585" s="114">
        <v>0</v>
      </c>
      <c r="R585" s="114">
        <v>0</v>
      </c>
      <c r="S585" s="114">
        <v>0</v>
      </c>
      <c r="T585" s="114">
        <v>0</v>
      </c>
      <c r="U585" s="114">
        <v>0</v>
      </c>
      <c r="V585" s="114">
        <v>0</v>
      </c>
      <c r="W585" s="114">
        <v>0</v>
      </c>
    </row>
    <row r="586" spans="1:23" hidden="1">
      <c r="A586" s="114" t="str">
        <v>3356.TW</v>
      </c>
      <c r="B586" s="114">
        <v>4.76</v>
      </c>
      <c r="C586" s="114">
        <v>0.91400000000000003</v>
      </c>
      <c r="D586" s="114">
        <v>241.07142999999999</v>
      </c>
      <c r="E586" s="114">
        <v>0.14915999999999999</v>
      </c>
      <c r="F586" s="114">
        <v>3.5909999999999997E-2</v>
      </c>
      <c r="G586" s="114">
        <v>0.47761002000000002</v>
      </c>
      <c r="H586" s="114">
        <v>0.15135000000000001</v>
      </c>
      <c r="I586" s="114">
        <v>14.180671999999999</v>
      </c>
      <c r="J586" s="114">
        <v>2.9984009999999999</v>
      </c>
      <c r="K586" s="114">
        <v>14.073</v>
      </c>
      <c r="L586" s="114">
        <v>0</v>
      </c>
      <c r="M586" s="114">
        <v>0</v>
      </c>
      <c r="N586" s="114">
        <v>0</v>
      </c>
      <c r="O586" s="114">
        <v>0</v>
      </c>
      <c r="P586" s="114">
        <v>0</v>
      </c>
      <c r="Q586" s="114">
        <v>0</v>
      </c>
      <c r="R586" s="114">
        <v>0</v>
      </c>
      <c r="S586" s="114">
        <v>0</v>
      </c>
      <c r="T586" s="114">
        <v>0</v>
      </c>
      <c r="U586" s="114">
        <v>0</v>
      </c>
      <c r="V586" s="114">
        <v>0</v>
      </c>
      <c r="W586" s="114">
        <v>0</v>
      </c>
    </row>
    <row r="587" spans="1:23" hidden="1">
      <c r="A587" s="114" t="str">
        <v>3376.TW</v>
      </c>
      <c r="B587" s="114">
        <v>5.31</v>
      </c>
      <c r="C587" s="114">
        <v>0</v>
      </c>
      <c r="D587" s="114">
        <v>24.319306999999998</v>
      </c>
      <c r="E587" s="114">
        <v>6.2309999999999997E-2</v>
      </c>
      <c r="F587" s="114">
        <v>3.0159999999999999E-2</v>
      </c>
      <c r="G587" s="114">
        <v>0.1825</v>
      </c>
      <c r="H587" s="114">
        <v>9.0020000000000003E-2</v>
      </c>
      <c r="I587" s="114">
        <v>37.005650000000003</v>
      </c>
      <c r="J587" s="114">
        <v>2.3057156000000001</v>
      </c>
      <c r="K587" s="114">
        <v>58.996000000000002</v>
      </c>
      <c r="L587" s="114">
        <v>0</v>
      </c>
      <c r="M587" s="114">
        <v>0</v>
      </c>
      <c r="N587" s="114">
        <v>0</v>
      </c>
      <c r="O587" s="114">
        <v>0</v>
      </c>
      <c r="P587" s="114">
        <v>0</v>
      </c>
      <c r="Q587" s="114">
        <v>0</v>
      </c>
      <c r="R587" s="114">
        <v>0</v>
      </c>
      <c r="S587" s="114">
        <v>0</v>
      </c>
      <c r="T587" s="114">
        <v>0</v>
      </c>
      <c r="U587" s="114">
        <v>0</v>
      </c>
      <c r="V587" s="114">
        <v>0</v>
      </c>
      <c r="W587" s="114">
        <v>0</v>
      </c>
    </row>
    <row r="588" spans="1:23" hidden="1">
      <c r="A588" s="114" t="str">
        <v>3380.TW</v>
      </c>
      <c r="B588" s="114">
        <v>0.81</v>
      </c>
      <c r="C588" s="114">
        <v>0.82899999999999996</v>
      </c>
      <c r="D588" s="114">
        <v>16.399082</v>
      </c>
      <c r="E588" s="114">
        <v>4.165E-2</v>
      </c>
      <c r="F588" s="114">
        <v>1.487E-2</v>
      </c>
      <c r="G588" s="114">
        <v>0.18837999</v>
      </c>
      <c r="H588" s="114">
        <v>1.874E-2</v>
      </c>
      <c r="I588" s="114">
        <v>44.135803000000003</v>
      </c>
      <c r="J588" s="114">
        <v>2.0372690000000002</v>
      </c>
      <c r="K588" s="114">
        <v>46.991</v>
      </c>
      <c r="L588" s="114">
        <v>0</v>
      </c>
      <c r="M588" s="114">
        <v>0</v>
      </c>
      <c r="N588" s="114">
        <v>0</v>
      </c>
      <c r="O588" s="114">
        <v>0</v>
      </c>
      <c r="P588" s="114">
        <v>0</v>
      </c>
      <c r="Q588" s="114">
        <v>0</v>
      </c>
      <c r="R588" s="114">
        <v>0</v>
      </c>
      <c r="S588" s="114">
        <v>0</v>
      </c>
      <c r="T588" s="114">
        <v>0</v>
      </c>
      <c r="U588" s="114">
        <v>0</v>
      </c>
      <c r="V588" s="114">
        <v>0</v>
      </c>
      <c r="W588" s="114">
        <v>0</v>
      </c>
    </row>
    <row r="589" spans="1:23" hidden="1">
      <c r="A589" s="114" t="str">
        <v>3406.TW</v>
      </c>
      <c r="B589" s="114">
        <v>34.770000000000003</v>
      </c>
      <c r="C589" s="114">
        <v>1.4330000000000001</v>
      </c>
      <c r="D589" s="114">
        <v>15.386922999999999</v>
      </c>
      <c r="E589" s="114">
        <v>0.15132000000000001</v>
      </c>
      <c r="F589" s="114">
        <v>6.1170000000000002E-2</v>
      </c>
      <c r="G589" s="114">
        <v>0.34675</v>
      </c>
      <c r="H589" s="114">
        <v>0.23629</v>
      </c>
      <c r="I589" s="114">
        <v>14.754098000000001</v>
      </c>
      <c r="J589" s="114">
        <v>2.7375913000000001</v>
      </c>
      <c r="K589" s="114">
        <v>192.249</v>
      </c>
      <c r="L589" s="114">
        <v>0</v>
      </c>
      <c r="M589" s="114">
        <v>0</v>
      </c>
      <c r="N589" s="114">
        <v>0</v>
      </c>
      <c r="O589" s="114">
        <v>0</v>
      </c>
      <c r="P589" s="114">
        <v>0</v>
      </c>
      <c r="Q589" s="114">
        <v>0</v>
      </c>
      <c r="R589" s="114">
        <v>0</v>
      </c>
      <c r="S589" s="114">
        <v>0</v>
      </c>
      <c r="T589" s="114">
        <v>0</v>
      </c>
      <c r="U589" s="114">
        <v>0</v>
      </c>
      <c r="V589" s="114">
        <v>0</v>
      </c>
      <c r="W589" s="114">
        <v>0</v>
      </c>
    </row>
    <row r="590" spans="1:23" hidden="1">
      <c r="A590" s="114" t="str">
        <v>3413.TW</v>
      </c>
      <c r="B590" s="114">
        <v>19.62</v>
      </c>
      <c r="C590" s="114">
        <v>0</v>
      </c>
      <c r="D590" s="114">
        <v>11.841592</v>
      </c>
      <c r="E590" s="114">
        <v>0.19458</v>
      </c>
      <c r="F590" s="114">
        <v>6.2549999999999994E-2</v>
      </c>
      <c r="G590" s="114">
        <v>0.25890000000000002</v>
      </c>
      <c r="H590" s="114">
        <v>0.14513000000000001</v>
      </c>
      <c r="I590" s="114">
        <v>15.468908000000001</v>
      </c>
      <c r="J590" s="114">
        <v>2.5063173999999999</v>
      </c>
      <c r="K590" s="114">
        <v>132.85400000000001</v>
      </c>
      <c r="L590" s="114">
        <v>0</v>
      </c>
      <c r="M590" s="114">
        <v>0</v>
      </c>
      <c r="N590" s="114">
        <v>0</v>
      </c>
      <c r="O590" s="114">
        <v>0</v>
      </c>
      <c r="P590" s="114">
        <v>0</v>
      </c>
      <c r="Q590" s="114">
        <v>0</v>
      </c>
      <c r="R590" s="114">
        <v>0</v>
      </c>
      <c r="S590" s="114">
        <v>0</v>
      </c>
      <c r="T590" s="114">
        <v>0</v>
      </c>
      <c r="U590" s="114">
        <v>0</v>
      </c>
      <c r="V590" s="114">
        <v>0</v>
      </c>
      <c r="W590" s="114">
        <v>0</v>
      </c>
    </row>
    <row r="591" spans="1:23" hidden="1">
      <c r="A591" s="114" t="str">
        <v>3416.TW</v>
      </c>
      <c r="B591" s="114">
        <v>6.62</v>
      </c>
      <c r="C591" s="114">
        <v>0.23</v>
      </c>
      <c r="D591" s="114">
        <v>15.077821999999999</v>
      </c>
      <c r="E591" s="114">
        <v>0.18053</v>
      </c>
      <c r="F591" s="114">
        <v>9.4490009999999999E-2</v>
      </c>
      <c r="G591" s="114">
        <v>0.39983999999999997</v>
      </c>
      <c r="H591" s="114">
        <v>0.22688</v>
      </c>
      <c r="I591" s="114">
        <v>23.413898</v>
      </c>
      <c r="J591" s="114">
        <v>3.9535773000000001</v>
      </c>
      <c r="K591" s="114">
        <v>33.988999999999997</v>
      </c>
      <c r="L591" s="114">
        <v>0</v>
      </c>
      <c r="M591" s="114">
        <v>0</v>
      </c>
      <c r="N591" s="114">
        <v>0</v>
      </c>
      <c r="O591" s="114">
        <v>0</v>
      </c>
      <c r="P591" s="114">
        <v>0</v>
      </c>
      <c r="Q591" s="114">
        <v>0</v>
      </c>
      <c r="R591" s="114">
        <v>0</v>
      </c>
      <c r="S591" s="114">
        <v>0</v>
      </c>
      <c r="T591" s="114">
        <v>0</v>
      </c>
      <c r="U591" s="114">
        <v>0</v>
      </c>
      <c r="V591" s="114">
        <v>0</v>
      </c>
      <c r="W591" s="114">
        <v>0</v>
      </c>
    </row>
    <row r="592" spans="1:23" hidden="1">
      <c r="A592" s="114" t="str">
        <v>3419.TW</v>
      </c>
      <c r="B592" s="114">
        <v>-1.02</v>
      </c>
      <c r="C592" s="114">
        <v>0</v>
      </c>
      <c r="D592" s="114">
        <v>31.886793000000001</v>
      </c>
      <c r="E592" s="114">
        <v>-9.1869999999999993E-2</v>
      </c>
      <c r="F592" s="114">
        <v>-6.2039999999999998E-2</v>
      </c>
      <c r="G592" s="114">
        <v>0.15540999999999999</v>
      </c>
      <c r="H592" s="114">
        <v>-0.15611</v>
      </c>
      <c r="I592" s="114">
        <v>0</v>
      </c>
      <c r="J592" s="114">
        <v>1.5987134000000001</v>
      </c>
      <c r="K592" s="114">
        <v>11.202</v>
      </c>
      <c r="L592" s="114">
        <v>0</v>
      </c>
      <c r="M592" s="114">
        <v>0</v>
      </c>
      <c r="N592" s="114">
        <v>0</v>
      </c>
      <c r="O592" s="114">
        <v>0</v>
      </c>
      <c r="P592" s="114">
        <v>0</v>
      </c>
      <c r="Q592" s="114">
        <v>0</v>
      </c>
      <c r="R592" s="114">
        <v>0</v>
      </c>
      <c r="S592" s="114">
        <v>0</v>
      </c>
      <c r="T592" s="114">
        <v>0</v>
      </c>
      <c r="U592" s="114">
        <v>0</v>
      </c>
      <c r="V592" s="114">
        <v>0</v>
      </c>
      <c r="W592" s="114">
        <v>0</v>
      </c>
    </row>
    <row r="593" spans="1:23" hidden="1">
      <c r="A593" s="114" t="str">
        <v>3432.TW</v>
      </c>
      <c r="B593" s="114">
        <v>-9.91</v>
      </c>
      <c r="C593" s="114">
        <v>0</v>
      </c>
      <c r="D593" s="114">
        <v>0</v>
      </c>
      <c r="E593" s="114">
        <v>-6.9129999999999997E-2</v>
      </c>
      <c r="F593" s="114">
        <v>-4.231E-2</v>
      </c>
      <c r="G593" s="114">
        <v>0.17867</v>
      </c>
      <c r="H593" s="114">
        <v>-1.0543499999999999</v>
      </c>
      <c r="I593" s="114">
        <v>0</v>
      </c>
      <c r="J593" s="114">
        <v>2.7750246999999999</v>
      </c>
      <c r="K593" s="114">
        <v>0.48799999999999999</v>
      </c>
      <c r="L593" s="114">
        <v>0</v>
      </c>
      <c r="M593" s="114">
        <v>0</v>
      </c>
      <c r="N593" s="114">
        <v>0</v>
      </c>
      <c r="O593" s="114">
        <v>0</v>
      </c>
      <c r="P593" s="114">
        <v>0</v>
      </c>
      <c r="Q593" s="114">
        <v>0</v>
      </c>
      <c r="R593" s="114">
        <v>0</v>
      </c>
      <c r="S593" s="114">
        <v>0</v>
      </c>
      <c r="T593" s="114">
        <v>0</v>
      </c>
      <c r="U593" s="114">
        <v>0</v>
      </c>
      <c r="V593" s="114">
        <v>0</v>
      </c>
      <c r="W593" s="114">
        <v>0</v>
      </c>
    </row>
    <row r="594" spans="1:23" hidden="1">
      <c r="A594" s="114" t="str">
        <v>3437.TW</v>
      </c>
      <c r="B594" s="114">
        <v>-0.7</v>
      </c>
      <c r="C594" s="114">
        <v>1.6020000000000001</v>
      </c>
      <c r="D594" s="114">
        <v>0</v>
      </c>
      <c r="E594" s="114">
        <v>-5.7600002999999997E-2</v>
      </c>
      <c r="F594" s="114">
        <v>-3.1510000000000003E-2</v>
      </c>
      <c r="G594" s="114">
        <v>0.19395999999999999</v>
      </c>
      <c r="H594" s="114">
        <v>-0.15026999999999999</v>
      </c>
      <c r="I594" s="114">
        <v>0</v>
      </c>
      <c r="J594" s="114">
        <v>1.5973881000000001</v>
      </c>
      <c r="K594" s="114">
        <v>13.647</v>
      </c>
      <c r="L594" s="114">
        <v>0</v>
      </c>
      <c r="M594" s="114">
        <v>0</v>
      </c>
      <c r="N594" s="114">
        <v>0</v>
      </c>
      <c r="O594" s="114">
        <v>0</v>
      </c>
      <c r="P594" s="114">
        <v>0</v>
      </c>
      <c r="Q594" s="114">
        <v>0</v>
      </c>
      <c r="R594" s="114">
        <v>0</v>
      </c>
      <c r="S594" s="114">
        <v>0</v>
      </c>
      <c r="T594" s="114">
        <v>0</v>
      </c>
      <c r="U594" s="114">
        <v>0</v>
      </c>
      <c r="V594" s="114">
        <v>0</v>
      </c>
      <c r="W594" s="114">
        <v>0</v>
      </c>
    </row>
    <row r="595" spans="1:23" hidden="1">
      <c r="A595" s="114" t="str">
        <v>3443.TW</v>
      </c>
      <c r="B595" s="114">
        <v>24.07</v>
      </c>
      <c r="C595" s="114">
        <v>1.1160000000000001</v>
      </c>
      <c r="D595" s="114">
        <v>40.572792</v>
      </c>
      <c r="E595" s="114">
        <v>0.33438000000000001</v>
      </c>
      <c r="F595" s="114">
        <v>0.10416</v>
      </c>
      <c r="G595" s="114">
        <v>0.29842999999999997</v>
      </c>
      <c r="H595" s="114">
        <v>0.12397</v>
      </c>
      <c r="I595" s="114">
        <v>63.564605999999998</v>
      </c>
      <c r="J595" s="114">
        <v>19.787894999999999</v>
      </c>
      <c r="K595" s="114">
        <v>189.553</v>
      </c>
      <c r="L595" s="114">
        <v>0</v>
      </c>
      <c r="M595" s="114">
        <v>0</v>
      </c>
      <c r="N595" s="114">
        <v>0</v>
      </c>
      <c r="O595" s="114">
        <v>0</v>
      </c>
      <c r="P595" s="114">
        <v>0</v>
      </c>
      <c r="Q595" s="114">
        <v>0</v>
      </c>
      <c r="R595" s="114">
        <v>0</v>
      </c>
      <c r="S595" s="114">
        <v>0</v>
      </c>
      <c r="T595" s="114">
        <v>0</v>
      </c>
      <c r="U595" s="114">
        <v>0</v>
      </c>
      <c r="V595" s="114">
        <v>0</v>
      </c>
      <c r="W595" s="114">
        <v>0</v>
      </c>
    </row>
    <row r="596" spans="1:23" hidden="1">
      <c r="A596" s="114" t="str">
        <v>3447.TW</v>
      </c>
      <c r="B596" s="114">
        <v>-1.93</v>
      </c>
      <c r="C596" s="114">
        <v>0</v>
      </c>
      <c r="D596" s="114">
        <v>0</v>
      </c>
      <c r="E596" s="114">
        <v>-0.13045000000000001</v>
      </c>
      <c r="F596" s="114">
        <v>-4.0599997999999998E-2</v>
      </c>
      <c r="G596" s="114">
        <v>5.0169999999999999E-2</v>
      </c>
      <c r="H596" s="114">
        <v>-9.2130005000000001E-2</v>
      </c>
      <c r="I596" s="114">
        <v>0</v>
      </c>
      <c r="J596" s="114">
        <v>2.4176543000000001</v>
      </c>
      <c r="K596" s="114">
        <v>27.681000000000001</v>
      </c>
      <c r="L596" s="114">
        <v>0</v>
      </c>
      <c r="M596" s="114">
        <v>0</v>
      </c>
      <c r="N596" s="114">
        <v>0</v>
      </c>
      <c r="O596" s="114">
        <v>0</v>
      </c>
      <c r="P596" s="114">
        <v>0</v>
      </c>
      <c r="Q596" s="114">
        <v>0</v>
      </c>
      <c r="R596" s="114">
        <v>0</v>
      </c>
      <c r="S596" s="114">
        <v>0</v>
      </c>
      <c r="T596" s="114">
        <v>0</v>
      </c>
      <c r="U596" s="114">
        <v>0</v>
      </c>
      <c r="V596" s="114">
        <v>0</v>
      </c>
      <c r="W596" s="114">
        <v>0</v>
      </c>
    </row>
    <row r="597" spans="1:23" hidden="1">
      <c r="A597" s="114" t="str">
        <v>3450.TW</v>
      </c>
      <c r="B597" s="114">
        <v>0.06</v>
      </c>
      <c r="C597" s="114">
        <v>0.82299999999999995</v>
      </c>
      <c r="D597" s="114">
        <v>18.367730999999999</v>
      </c>
      <c r="E597" s="114">
        <v>2.162E-2</v>
      </c>
      <c r="F597" s="114">
        <v>1.235E-2</v>
      </c>
      <c r="G597" s="114">
        <v>0.14915</v>
      </c>
      <c r="H597" s="114">
        <v>5.0709999999999998E-2</v>
      </c>
      <c r="I597" s="114">
        <v>1631.6667</v>
      </c>
      <c r="J597" s="114">
        <v>3.7485162999999999</v>
      </c>
      <c r="K597" s="114">
        <v>37.061999999999998</v>
      </c>
      <c r="L597" s="114">
        <v>0</v>
      </c>
      <c r="M597" s="114">
        <v>0</v>
      </c>
      <c r="N597" s="114">
        <v>0</v>
      </c>
      <c r="O597" s="114">
        <v>0</v>
      </c>
      <c r="P597" s="114">
        <v>0</v>
      </c>
      <c r="Q597" s="114">
        <v>0</v>
      </c>
      <c r="R597" s="114">
        <v>0</v>
      </c>
      <c r="S597" s="114">
        <v>0</v>
      </c>
      <c r="T597" s="114">
        <v>0</v>
      </c>
      <c r="U597" s="114">
        <v>0</v>
      </c>
      <c r="V597" s="114">
        <v>0</v>
      </c>
      <c r="W597" s="114">
        <v>0</v>
      </c>
    </row>
    <row r="598" spans="1:23" hidden="1">
      <c r="A598" s="114" t="str">
        <v>3454.TW</v>
      </c>
      <c r="B598" s="114">
        <v>4.1100000000000003</v>
      </c>
      <c r="C598" s="114">
        <v>0.877</v>
      </c>
      <c r="D598" s="114">
        <v>23.045603</v>
      </c>
      <c r="E598" s="114">
        <v>0.10256999999999999</v>
      </c>
      <c r="F598" s="114">
        <v>3.422E-2</v>
      </c>
      <c r="G598" s="114">
        <v>0.2762</v>
      </c>
      <c r="H598" s="114">
        <v>-1.1610000000000001E-2</v>
      </c>
      <c r="I598" s="114">
        <v>34.428223000000003</v>
      </c>
      <c r="J598" s="114">
        <v>3.438472</v>
      </c>
      <c r="K598" s="114">
        <v>96.108999999999995</v>
      </c>
      <c r="L598" s="114">
        <v>0</v>
      </c>
      <c r="M598" s="114">
        <v>0</v>
      </c>
      <c r="N598" s="114">
        <v>0</v>
      </c>
      <c r="O598" s="114">
        <v>0</v>
      </c>
      <c r="P598" s="114">
        <v>0</v>
      </c>
      <c r="Q598" s="114">
        <v>0</v>
      </c>
      <c r="R598" s="114">
        <v>0</v>
      </c>
      <c r="S598" s="114">
        <v>0</v>
      </c>
      <c r="T598" s="114">
        <v>0</v>
      </c>
      <c r="U598" s="114">
        <v>0</v>
      </c>
      <c r="V598" s="114">
        <v>0</v>
      </c>
      <c r="W598" s="114">
        <v>0</v>
      </c>
    </row>
    <row r="599" spans="1:23" hidden="1">
      <c r="A599" s="114" t="str">
        <v>3481.TW</v>
      </c>
      <c r="B599" s="114">
        <v>-1.64</v>
      </c>
      <c r="C599" s="114">
        <v>1.3320000000000001</v>
      </c>
      <c r="D599" s="114">
        <v>26.296295000000001</v>
      </c>
      <c r="E599" s="114">
        <v>-6.2789999999999999E-2</v>
      </c>
      <c r="F599" s="114">
        <v>-2.1839999999999998E-2</v>
      </c>
      <c r="G599" s="114">
        <v>3.9039999999999998E-2</v>
      </c>
      <c r="H599" s="114">
        <v>-6.2800005000000006E-2</v>
      </c>
      <c r="I599" s="114">
        <v>0</v>
      </c>
      <c r="J599" s="114">
        <v>0.59151876000000003</v>
      </c>
      <c r="K599" s="114">
        <v>23.292000000000002</v>
      </c>
      <c r="L599" s="114">
        <v>0</v>
      </c>
      <c r="M599" s="114">
        <v>0</v>
      </c>
      <c r="N599" s="114">
        <v>0</v>
      </c>
      <c r="O599" s="114">
        <v>0</v>
      </c>
      <c r="P599" s="114">
        <v>0</v>
      </c>
      <c r="Q599" s="114">
        <v>0</v>
      </c>
      <c r="R599" s="114">
        <v>0</v>
      </c>
      <c r="S599" s="114">
        <v>0</v>
      </c>
      <c r="T599" s="114">
        <v>0</v>
      </c>
      <c r="U599" s="114">
        <v>0</v>
      </c>
      <c r="V599" s="114">
        <v>0</v>
      </c>
      <c r="W599" s="114">
        <v>0</v>
      </c>
    </row>
    <row r="600" spans="1:23" hidden="1">
      <c r="A600" s="114" t="str">
        <v>3494.TW</v>
      </c>
      <c r="B600" s="114">
        <v>-1.53</v>
      </c>
      <c r="C600" s="114">
        <v>0.73799999999999999</v>
      </c>
      <c r="D600" s="114">
        <v>0</v>
      </c>
      <c r="E600" s="114">
        <v>-0.38198003000000003</v>
      </c>
      <c r="F600" s="114">
        <v>-6.6129999999999994E-2</v>
      </c>
      <c r="G600" s="114">
        <v>5.74E-2</v>
      </c>
      <c r="H600" s="114">
        <v>-0.48548999999999998</v>
      </c>
      <c r="I600" s="114">
        <v>0</v>
      </c>
      <c r="J600" s="114">
        <v>1.8560000999999999</v>
      </c>
      <c r="K600" s="114">
        <v>5.0410000000000004</v>
      </c>
      <c r="L600" s="114">
        <v>0</v>
      </c>
      <c r="M600" s="114">
        <v>0</v>
      </c>
      <c r="N600" s="114">
        <v>0</v>
      </c>
      <c r="O600" s="114">
        <v>0</v>
      </c>
      <c r="P600" s="114">
        <v>0</v>
      </c>
      <c r="Q600" s="114">
        <v>0</v>
      </c>
      <c r="R600" s="114">
        <v>0</v>
      </c>
      <c r="S600" s="114">
        <v>0</v>
      </c>
      <c r="T600" s="114">
        <v>0</v>
      </c>
      <c r="U600" s="114">
        <v>0</v>
      </c>
      <c r="V600" s="114">
        <v>0</v>
      </c>
      <c r="W600" s="114">
        <v>0</v>
      </c>
    </row>
    <row r="601" spans="1:23" hidden="1">
      <c r="A601" s="114" t="str">
        <v>3501.TW</v>
      </c>
      <c r="B601" s="114">
        <v>5.07</v>
      </c>
      <c r="C601" s="114">
        <v>0.38500000000000001</v>
      </c>
      <c r="D601" s="114">
        <v>10.949367000000001</v>
      </c>
      <c r="E601" s="114">
        <v>7.7289999999999998E-2</v>
      </c>
      <c r="F601" s="114">
        <v>4.5130000000000003E-2</v>
      </c>
      <c r="G601" s="114">
        <v>0.23878999000000001</v>
      </c>
      <c r="H601" s="114">
        <v>0.13783999999999999</v>
      </c>
      <c r="I601" s="114">
        <v>13.648914</v>
      </c>
      <c r="J601" s="114">
        <v>1.2511752</v>
      </c>
      <c r="K601" s="114">
        <v>45.061</v>
      </c>
      <c r="L601" s="114">
        <v>0</v>
      </c>
      <c r="M601" s="114">
        <v>0</v>
      </c>
      <c r="N601" s="114">
        <v>0</v>
      </c>
      <c r="O601" s="114">
        <v>0</v>
      </c>
      <c r="P601" s="114">
        <v>0</v>
      </c>
      <c r="Q601" s="114">
        <v>0</v>
      </c>
      <c r="R601" s="114">
        <v>0</v>
      </c>
      <c r="S601" s="114">
        <v>0</v>
      </c>
      <c r="T601" s="114">
        <v>0</v>
      </c>
      <c r="U601" s="114">
        <v>0</v>
      </c>
      <c r="V601" s="114">
        <v>0</v>
      </c>
      <c r="W601" s="114">
        <v>0</v>
      </c>
    </row>
    <row r="602" spans="1:23" hidden="1">
      <c r="A602" s="114" t="str">
        <v>3504.TW</v>
      </c>
      <c r="B602" s="114">
        <v>-3.78</v>
      </c>
      <c r="C602" s="114">
        <v>1.302</v>
      </c>
      <c r="D602" s="114">
        <v>232.8</v>
      </c>
      <c r="E602" s="114">
        <v>-0.14327999999999999</v>
      </c>
      <c r="F602" s="114">
        <v>-4.6519999999999999E-2</v>
      </c>
      <c r="G602" s="114">
        <v>9.8669999999999994E-2</v>
      </c>
      <c r="H602" s="114">
        <v>-0.20236999</v>
      </c>
      <c r="I602" s="114">
        <v>0</v>
      </c>
      <c r="J602" s="114">
        <v>2.3758981000000001</v>
      </c>
      <c r="K602" s="114">
        <v>24.907</v>
      </c>
      <c r="L602" s="114">
        <v>0</v>
      </c>
      <c r="M602" s="114">
        <v>0</v>
      </c>
      <c r="N602" s="114">
        <v>0</v>
      </c>
      <c r="O602" s="114">
        <v>0</v>
      </c>
      <c r="P602" s="114">
        <v>0</v>
      </c>
      <c r="Q602" s="114">
        <v>0</v>
      </c>
      <c r="R602" s="114">
        <v>0</v>
      </c>
      <c r="S602" s="114">
        <v>0</v>
      </c>
      <c r="T602" s="114">
        <v>0</v>
      </c>
      <c r="U602" s="114">
        <v>0</v>
      </c>
      <c r="V602" s="114">
        <v>0</v>
      </c>
      <c r="W602" s="114">
        <v>0</v>
      </c>
    </row>
    <row r="603" spans="1:23" hidden="1">
      <c r="A603" s="114" t="str">
        <v>3515.TW</v>
      </c>
      <c r="B603" s="114">
        <v>9.0399999999999991</v>
      </c>
      <c r="C603" s="114">
        <v>0</v>
      </c>
      <c r="D603" s="114">
        <v>18.527508000000001</v>
      </c>
      <c r="E603" s="114">
        <v>0.14671000000000001</v>
      </c>
      <c r="F603" s="114">
        <v>5.5899999999999998E-2</v>
      </c>
      <c r="G603" s="114">
        <v>0.21030001000000001</v>
      </c>
      <c r="H603" s="114">
        <v>6.0609999999999997E-2</v>
      </c>
      <c r="I603" s="114">
        <v>25.331858</v>
      </c>
      <c r="J603" s="114">
        <v>3.5876546</v>
      </c>
      <c r="K603" s="114">
        <v>160.286</v>
      </c>
      <c r="L603" s="114">
        <v>0</v>
      </c>
      <c r="M603" s="114">
        <v>0</v>
      </c>
      <c r="N603" s="114">
        <v>0</v>
      </c>
      <c r="O603" s="114">
        <v>0</v>
      </c>
      <c r="P603" s="114">
        <v>0</v>
      </c>
      <c r="Q603" s="114">
        <v>0</v>
      </c>
      <c r="R603" s="114">
        <v>0</v>
      </c>
      <c r="S603" s="114">
        <v>0</v>
      </c>
      <c r="T603" s="114">
        <v>0</v>
      </c>
      <c r="U603" s="114">
        <v>0</v>
      </c>
      <c r="V603" s="114">
        <v>0</v>
      </c>
      <c r="W603" s="114">
        <v>0</v>
      </c>
    </row>
    <row r="604" spans="1:23" hidden="1">
      <c r="A604" s="114" t="str">
        <v>3518.TW</v>
      </c>
      <c r="B604" s="114">
        <v>-1.25</v>
      </c>
      <c r="C604" s="114">
        <v>0</v>
      </c>
      <c r="D604" s="114">
        <v>0</v>
      </c>
      <c r="E604" s="114">
        <v>-7.6950000000000005E-2</v>
      </c>
      <c r="F604" s="114">
        <v>-2.8580000000000001E-2</v>
      </c>
      <c r="G604" s="114">
        <v>0.25252999999999998</v>
      </c>
      <c r="H604" s="114">
        <v>-0.41070997999999997</v>
      </c>
      <c r="I604" s="114">
        <v>0</v>
      </c>
      <c r="J604" s="114">
        <v>2.2511684999999999</v>
      </c>
      <c r="K604" s="114">
        <v>4.5780000000000003</v>
      </c>
      <c r="L604" s="114">
        <v>0</v>
      </c>
      <c r="M604" s="114">
        <v>0</v>
      </c>
      <c r="N604" s="114">
        <v>0</v>
      </c>
      <c r="O604" s="114">
        <v>0</v>
      </c>
      <c r="P604" s="114">
        <v>0</v>
      </c>
      <c r="Q604" s="114">
        <v>0</v>
      </c>
      <c r="R604" s="114">
        <v>0</v>
      </c>
      <c r="S604" s="114">
        <v>0</v>
      </c>
      <c r="T604" s="114">
        <v>0</v>
      </c>
      <c r="U604" s="114">
        <v>0</v>
      </c>
      <c r="V604" s="114">
        <v>0</v>
      </c>
      <c r="W604" s="114">
        <v>0</v>
      </c>
    </row>
    <row r="605" spans="1:23" hidden="1">
      <c r="A605" s="114" t="str">
        <v>3528.TW</v>
      </c>
      <c r="B605" s="114">
        <v>2.72</v>
      </c>
      <c r="C605" s="114">
        <v>0</v>
      </c>
      <c r="D605" s="114">
        <v>13.971830000000001</v>
      </c>
      <c r="E605" s="114">
        <v>6.5079999999999999E-2</v>
      </c>
      <c r="F605" s="114">
        <v>3.2309997999999999E-2</v>
      </c>
      <c r="G605" s="114">
        <v>0.11806</v>
      </c>
      <c r="H605" s="114">
        <v>6.7760000000000001E-2</v>
      </c>
      <c r="I605" s="114">
        <v>18.235292000000001</v>
      </c>
      <c r="J605" s="114">
        <v>1.8900998</v>
      </c>
      <c r="K605" s="114">
        <v>85.605999999999995</v>
      </c>
      <c r="L605" s="114">
        <v>0</v>
      </c>
      <c r="M605" s="114">
        <v>0</v>
      </c>
      <c r="N605" s="114">
        <v>0</v>
      </c>
      <c r="O605" s="114">
        <v>0</v>
      </c>
      <c r="P605" s="114">
        <v>0</v>
      </c>
      <c r="Q605" s="114">
        <v>0</v>
      </c>
      <c r="R605" s="114">
        <v>0</v>
      </c>
      <c r="S605" s="114">
        <v>0</v>
      </c>
      <c r="T605" s="114">
        <v>0</v>
      </c>
      <c r="U605" s="114">
        <v>0</v>
      </c>
      <c r="V605" s="114">
        <v>0</v>
      </c>
      <c r="W605" s="114">
        <v>0</v>
      </c>
    </row>
    <row r="606" spans="1:23" hidden="1">
      <c r="A606" s="114" t="str">
        <v>3530.TW</v>
      </c>
      <c r="B606" s="114">
        <v>-1.79</v>
      </c>
      <c r="C606" s="114">
        <v>0</v>
      </c>
      <c r="D606" s="114">
        <v>28.983515000000001</v>
      </c>
      <c r="E606" s="114">
        <v>-5.7180000000000002E-2</v>
      </c>
      <c r="F606" s="114">
        <v>-4.5370000000000001E-2</v>
      </c>
      <c r="G606" s="114">
        <v>6.6659999999999997E-2</v>
      </c>
      <c r="H606" s="114">
        <v>-0.1719</v>
      </c>
      <c r="I606" s="114">
        <v>0</v>
      </c>
      <c r="J606" s="114">
        <v>0.29193564999999999</v>
      </c>
      <c r="K606" s="114">
        <v>241.631</v>
      </c>
      <c r="L606" s="114">
        <v>0</v>
      </c>
      <c r="M606" s="114">
        <v>0</v>
      </c>
      <c r="N606" s="114">
        <v>0</v>
      </c>
      <c r="O606" s="114">
        <v>0</v>
      </c>
      <c r="P606" s="114">
        <v>0</v>
      </c>
      <c r="Q606" s="114">
        <v>0</v>
      </c>
      <c r="R606" s="114">
        <v>0</v>
      </c>
      <c r="S606" s="114">
        <v>0</v>
      </c>
      <c r="T606" s="114">
        <v>0</v>
      </c>
      <c r="U606" s="114">
        <v>0</v>
      </c>
      <c r="V606" s="114">
        <v>0</v>
      </c>
      <c r="W606" s="114">
        <v>0</v>
      </c>
    </row>
    <row r="607" spans="1:23" hidden="1">
      <c r="A607" s="114" t="str">
        <v>3532.TW</v>
      </c>
      <c r="B607" s="114">
        <v>8.92</v>
      </c>
      <c r="C607" s="114">
        <v>0.86199999999999999</v>
      </c>
      <c r="D607" s="114">
        <v>17.610064000000001</v>
      </c>
      <c r="E607" s="114">
        <v>0.15709000000000001</v>
      </c>
      <c r="F607" s="114">
        <v>7.4120000000000005E-2</v>
      </c>
      <c r="G607" s="114">
        <v>0.35324</v>
      </c>
      <c r="H607" s="114">
        <v>0.27738002</v>
      </c>
      <c r="I607" s="114">
        <v>18.83408</v>
      </c>
      <c r="J607" s="114">
        <v>2.6275453999999998</v>
      </c>
      <c r="K607" s="114">
        <v>39.783999999999999</v>
      </c>
      <c r="L607" s="114">
        <v>0</v>
      </c>
      <c r="M607" s="114">
        <v>0</v>
      </c>
      <c r="N607" s="114">
        <v>0</v>
      </c>
      <c r="O607" s="114">
        <v>0</v>
      </c>
      <c r="P607" s="114">
        <v>0</v>
      </c>
      <c r="Q607" s="114">
        <v>0</v>
      </c>
      <c r="R607" s="114">
        <v>0</v>
      </c>
      <c r="S607" s="114">
        <v>0</v>
      </c>
      <c r="T607" s="114">
        <v>0</v>
      </c>
      <c r="U607" s="114">
        <v>0</v>
      </c>
      <c r="V607" s="114">
        <v>0</v>
      </c>
      <c r="W607" s="114">
        <v>0</v>
      </c>
    </row>
    <row r="608" spans="1:23" hidden="1">
      <c r="A608" s="114" t="str">
        <v>3533.TW</v>
      </c>
      <c r="B608" s="114">
        <v>52.15</v>
      </c>
      <c r="C608" s="114">
        <v>0.38500000000000001</v>
      </c>
      <c r="D608" s="114">
        <v>18.930323000000001</v>
      </c>
      <c r="E608" s="114">
        <v>0.21253</v>
      </c>
      <c r="F608" s="114">
        <v>0.12171999999999999</v>
      </c>
      <c r="G608" s="114">
        <v>0.46893000000000001</v>
      </c>
      <c r="H608" s="114">
        <v>0.30306</v>
      </c>
      <c r="I608" s="114">
        <v>31.831254999999999</v>
      </c>
      <c r="J608" s="114">
        <v>6.6541867000000003</v>
      </c>
      <c r="K608" s="114">
        <v>221.738</v>
      </c>
      <c r="L608" s="114">
        <v>0</v>
      </c>
      <c r="M608" s="114">
        <v>0</v>
      </c>
      <c r="N608" s="114">
        <v>0</v>
      </c>
      <c r="O608" s="114">
        <v>0</v>
      </c>
      <c r="P608" s="114">
        <v>0</v>
      </c>
      <c r="Q608" s="114">
        <v>0</v>
      </c>
      <c r="R608" s="114">
        <v>0</v>
      </c>
      <c r="S608" s="114">
        <v>0</v>
      </c>
      <c r="T608" s="114">
        <v>0</v>
      </c>
      <c r="U608" s="114">
        <v>0</v>
      </c>
      <c r="V608" s="114">
        <v>0</v>
      </c>
      <c r="W608" s="114">
        <v>0</v>
      </c>
    </row>
    <row r="609" spans="1:23" hidden="1">
      <c r="A609" s="114" t="str">
        <v>3535.TW</v>
      </c>
      <c r="B609" s="114">
        <v>-0.54</v>
      </c>
      <c r="C609" s="114">
        <v>0</v>
      </c>
      <c r="D609" s="114">
        <v>145.90908999999999</v>
      </c>
      <c r="E609" s="114">
        <v>-3.6470000000000002E-2</v>
      </c>
      <c r="F609" s="114">
        <v>-1.7380000999999999E-2</v>
      </c>
      <c r="G609" s="114">
        <v>0.51812000000000002</v>
      </c>
      <c r="H609" s="114">
        <v>-0.45082</v>
      </c>
      <c r="I609" s="114">
        <v>0</v>
      </c>
      <c r="J609" s="114">
        <v>2.2607224000000001</v>
      </c>
      <c r="K609" s="114">
        <v>4.4189999999999996</v>
      </c>
      <c r="L609" s="114">
        <v>0</v>
      </c>
      <c r="M609" s="114">
        <v>0</v>
      </c>
      <c r="N609" s="114">
        <v>0</v>
      </c>
      <c r="O609" s="114">
        <v>0</v>
      </c>
      <c r="P609" s="114">
        <v>0</v>
      </c>
      <c r="Q609" s="114">
        <v>0</v>
      </c>
      <c r="R609" s="114">
        <v>0</v>
      </c>
      <c r="S609" s="114">
        <v>0</v>
      </c>
      <c r="T609" s="114">
        <v>0</v>
      </c>
      <c r="U609" s="114">
        <v>0</v>
      </c>
      <c r="V609" s="114">
        <v>0</v>
      </c>
      <c r="W609" s="114">
        <v>0</v>
      </c>
    </row>
    <row r="610" spans="1:23" hidden="1">
      <c r="A610" s="114" t="str">
        <v>3543.TW</v>
      </c>
      <c r="B610" s="114">
        <v>0.78</v>
      </c>
      <c r="C610" s="114">
        <v>0.318</v>
      </c>
      <c r="D610" s="114">
        <v>0</v>
      </c>
      <c r="E610" s="114">
        <v>1.7610000000000001E-2</v>
      </c>
      <c r="F610" s="114">
        <v>1.0570001000000001E-2</v>
      </c>
      <c r="G610" s="114">
        <v>0.17601</v>
      </c>
      <c r="H610" s="114">
        <v>2.48E-3</v>
      </c>
      <c r="I610" s="114">
        <v>30.641026</v>
      </c>
      <c r="J610" s="114">
        <v>0.77436495000000005</v>
      </c>
      <c r="K610" s="114">
        <v>36.435000000000002</v>
      </c>
      <c r="L610" s="114">
        <v>0</v>
      </c>
      <c r="M610" s="114">
        <v>0</v>
      </c>
      <c r="N610" s="114">
        <v>0</v>
      </c>
      <c r="O610" s="114">
        <v>0</v>
      </c>
      <c r="P610" s="114">
        <v>0</v>
      </c>
      <c r="Q610" s="114">
        <v>0</v>
      </c>
      <c r="R610" s="114">
        <v>0</v>
      </c>
      <c r="S610" s="114">
        <v>0</v>
      </c>
      <c r="T610" s="114">
        <v>0</v>
      </c>
      <c r="U610" s="114">
        <v>0</v>
      </c>
      <c r="V610" s="114">
        <v>0</v>
      </c>
      <c r="W610" s="114">
        <v>0</v>
      </c>
    </row>
    <row r="611" spans="1:23" hidden="1">
      <c r="A611" s="114" t="str">
        <v>3545.TW</v>
      </c>
      <c r="B611" s="114">
        <v>1.98</v>
      </c>
      <c r="C611" s="114">
        <v>0.879</v>
      </c>
      <c r="D611" s="114">
        <v>39.913795</v>
      </c>
      <c r="E611" s="114">
        <v>3.8879999999999998E-2</v>
      </c>
      <c r="F611" s="114">
        <v>3.9100000000000003E-3</v>
      </c>
      <c r="G611" s="114">
        <v>0.19962999000000001</v>
      </c>
      <c r="H611" s="114">
        <v>1.001E-2</v>
      </c>
      <c r="I611" s="114">
        <v>46.767676999999999</v>
      </c>
      <c r="J611" s="114">
        <v>2.1548414</v>
      </c>
      <c r="K611" s="114">
        <v>65.313999999999993</v>
      </c>
      <c r="L611" s="114">
        <v>0</v>
      </c>
      <c r="M611" s="114">
        <v>0</v>
      </c>
      <c r="N611" s="114">
        <v>0</v>
      </c>
      <c r="O611" s="114">
        <v>0</v>
      </c>
      <c r="P611" s="114">
        <v>0</v>
      </c>
      <c r="Q611" s="114">
        <v>0</v>
      </c>
      <c r="R611" s="114">
        <v>0</v>
      </c>
      <c r="S611" s="114">
        <v>0</v>
      </c>
      <c r="T611" s="114">
        <v>0</v>
      </c>
      <c r="U611" s="114">
        <v>0</v>
      </c>
      <c r="V611" s="114">
        <v>0</v>
      </c>
      <c r="W611" s="114">
        <v>0</v>
      </c>
    </row>
    <row r="612" spans="1:23" hidden="1">
      <c r="A612" s="114" t="str">
        <v>3550.TW</v>
      </c>
      <c r="B612" s="114">
        <v>-1.67</v>
      </c>
      <c r="C612" s="114">
        <v>0.41299999999999998</v>
      </c>
      <c r="D612" s="114">
        <v>0</v>
      </c>
      <c r="E612" s="114">
        <v>-0.21138999999999999</v>
      </c>
      <c r="F612" s="114">
        <v>-5.1929999999999997E-2</v>
      </c>
      <c r="G612" s="114">
        <v>9.9809999999999996E-2</v>
      </c>
      <c r="H612" s="114">
        <v>-0.24709999999999999</v>
      </c>
      <c r="I612" s="114">
        <v>0</v>
      </c>
      <c r="J612" s="114">
        <v>0.91011169999999997</v>
      </c>
      <c r="K612" s="114">
        <v>41.606000000000002</v>
      </c>
      <c r="L612" s="114">
        <v>0</v>
      </c>
      <c r="M612" s="114">
        <v>0</v>
      </c>
      <c r="N612" s="114">
        <v>0</v>
      </c>
      <c r="O612" s="114">
        <v>0</v>
      </c>
      <c r="P612" s="114">
        <v>0</v>
      </c>
      <c r="Q612" s="114">
        <v>0</v>
      </c>
      <c r="R612" s="114">
        <v>0</v>
      </c>
      <c r="S612" s="114">
        <v>0</v>
      </c>
      <c r="T612" s="114">
        <v>0</v>
      </c>
      <c r="U612" s="114">
        <v>0</v>
      </c>
      <c r="V612" s="114">
        <v>0</v>
      </c>
      <c r="W612" s="114">
        <v>0</v>
      </c>
    </row>
    <row r="613" spans="1:23" hidden="1">
      <c r="A613" s="114" t="str">
        <v>3557.TW</v>
      </c>
      <c r="B613" s="114">
        <v>6.4</v>
      </c>
      <c r="C613" s="114">
        <v>0</v>
      </c>
      <c r="D613" s="114">
        <v>12.680412</v>
      </c>
      <c r="E613" s="114">
        <v>0.22322</v>
      </c>
      <c r="F613" s="114">
        <v>8.6239990000000002E-2</v>
      </c>
      <c r="G613" s="114">
        <v>0.38363999999999998</v>
      </c>
      <c r="H613" s="114">
        <v>0.18484999999999999</v>
      </c>
      <c r="I613" s="114">
        <v>11.53125</v>
      </c>
      <c r="J613" s="114">
        <v>2.4008588999999998</v>
      </c>
      <c r="K613" s="114">
        <v>66.293000000000006</v>
      </c>
      <c r="L613" s="114">
        <v>0</v>
      </c>
      <c r="M613" s="114">
        <v>0</v>
      </c>
      <c r="N613" s="114">
        <v>0</v>
      </c>
      <c r="O613" s="114">
        <v>0</v>
      </c>
      <c r="P613" s="114">
        <v>0</v>
      </c>
      <c r="Q613" s="114">
        <v>0</v>
      </c>
      <c r="R613" s="114">
        <v>0</v>
      </c>
      <c r="S613" s="114">
        <v>0</v>
      </c>
      <c r="T613" s="114">
        <v>0</v>
      </c>
      <c r="U613" s="114">
        <v>0</v>
      </c>
      <c r="V613" s="114">
        <v>0</v>
      </c>
      <c r="W613" s="114">
        <v>0</v>
      </c>
    </row>
    <row r="614" spans="1:23" hidden="1">
      <c r="A614" s="114" t="str">
        <v>3563.TW</v>
      </c>
      <c r="B614" s="114">
        <v>5.19</v>
      </c>
      <c r="C614" s="114">
        <v>0</v>
      </c>
      <c r="D614" s="114">
        <v>19.270575999999998</v>
      </c>
      <c r="E614" s="114">
        <v>7.5850000000000001E-2</v>
      </c>
      <c r="F614" s="114">
        <v>3.134E-2</v>
      </c>
      <c r="G614" s="114">
        <v>0.57099999999999995</v>
      </c>
      <c r="H614" s="114">
        <v>-7.5420000000000001E-2</v>
      </c>
      <c r="I614" s="114">
        <v>75.337190000000007</v>
      </c>
      <c r="J614" s="114">
        <v>4.7288474999999996</v>
      </c>
      <c r="K614" s="114">
        <v>27.170999999999999</v>
      </c>
      <c r="L614" s="114">
        <v>0</v>
      </c>
      <c r="M614" s="114">
        <v>0</v>
      </c>
      <c r="N614" s="114">
        <v>0</v>
      </c>
      <c r="O614" s="114">
        <v>0</v>
      </c>
      <c r="P614" s="114">
        <v>0</v>
      </c>
      <c r="Q614" s="114">
        <v>0</v>
      </c>
      <c r="R614" s="114">
        <v>0</v>
      </c>
      <c r="S614" s="114">
        <v>0</v>
      </c>
      <c r="T614" s="114">
        <v>0</v>
      </c>
      <c r="U614" s="114">
        <v>0</v>
      </c>
      <c r="V614" s="114">
        <v>0</v>
      </c>
      <c r="W614" s="114">
        <v>0</v>
      </c>
    </row>
    <row r="615" spans="1:23" hidden="1">
      <c r="A615" s="114" t="str">
        <v>3576.TW</v>
      </c>
      <c r="B615" s="114">
        <v>-2.59</v>
      </c>
      <c r="C615" s="114">
        <v>0</v>
      </c>
      <c r="D615" s="114">
        <v>9.4230780000000003</v>
      </c>
      <c r="E615" s="114">
        <v>-0.28121000000000002</v>
      </c>
      <c r="F615" s="114">
        <v>-6.6379999999999995E-2</v>
      </c>
      <c r="G615" s="114">
        <v>-0.23468</v>
      </c>
      <c r="H615" s="114">
        <v>-0.20921999999999999</v>
      </c>
      <c r="I615" s="114">
        <v>0</v>
      </c>
      <c r="J615" s="114">
        <v>1.5705127999999999</v>
      </c>
      <c r="K615" s="114">
        <v>5.57</v>
      </c>
      <c r="L615" s="114">
        <v>0</v>
      </c>
      <c r="M615" s="114">
        <v>0</v>
      </c>
      <c r="N615" s="114">
        <v>0</v>
      </c>
      <c r="O615" s="114">
        <v>0</v>
      </c>
      <c r="P615" s="114">
        <v>0</v>
      </c>
      <c r="Q615" s="114">
        <v>0</v>
      </c>
      <c r="R615" s="114">
        <v>0</v>
      </c>
      <c r="S615" s="114">
        <v>0</v>
      </c>
      <c r="T615" s="114">
        <v>0</v>
      </c>
      <c r="U615" s="114">
        <v>0</v>
      </c>
      <c r="V615" s="114">
        <v>0</v>
      </c>
      <c r="W615" s="114">
        <v>0</v>
      </c>
    </row>
    <row r="616" spans="1:23" hidden="1">
      <c r="A616" s="114" t="str">
        <v>3583.TW</v>
      </c>
      <c r="B616" s="114">
        <v>8.86</v>
      </c>
      <c r="C616" s="114">
        <v>1.665</v>
      </c>
      <c r="D616" s="114">
        <v>47.966340000000002</v>
      </c>
      <c r="E616" s="114">
        <v>0.17177000000000001</v>
      </c>
      <c r="F616" s="114">
        <v>2.6749999999999999E-2</v>
      </c>
      <c r="G616" s="114">
        <v>0.31917000000000001</v>
      </c>
      <c r="H616" s="114">
        <v>0.15086000999999999</v>
      </c>
      <c r="I616" s="114">
        <v>38.600451999999997</v>
      </c>
      <c r="J616" s="114">
        <v>6.8865533000000001</v>
      </c>
      <c r="K616" s="114">
        <v>86.046999999999997</v>
      </c>
      <c r="L616" s="114">
        <v>0</v>
      </c>
      <c r="M616" s="114">
        <v>0</v>
      </c>
      <c r="N616" s="114">
        <v>0</v>
      </c>
      <c r="O616" s="114">
        <v>0</v>
      </c>
      <c r="P616" s="114">
        <v>0</v>
      </c>
      <c r="Q616" s="114">
        <v>0</v>
      </c>
      <c r="R616" s="114">
        <v>0</v>
      </c>
      <c r="S616" s="114">
        <v>0</v>
      </c>
      <c r="T616" s="114">
        <v>0</v>
      </c>
      <c r="U616" s="114">
        <v>0</v>
      </c>
      <c r="V616" s="114">
        <v>0</v>
      </c>
      <c r="W616" s="114">
        <v>0</v>
      </c>
    </row>
    <row r="617" spans="1:23" hidden="1">
      <c r="A617" s="114" t="str">
        <v>3588.TW</v>
      </c>
      <c r="B617" s="114">
        <v>0.96</v>
      </c>
      <c r="C617" s="114">
        <v>1.052</v>
      </c>
      <c r="D617" s="114">
        <v>0</v>
      </c>
      <c r="E617" s="114">
        <v>1.7520000000000001E-2</v>
      </c>
      <c r="F617" s="114">
        <v>-1.89E-3</v>
      </c>
      <c r="G617" s="114">
        <v>0.37624999999999997</v>
      </c>
      <c r="H617" s="114">
        <v>9.0530009999999994E-2</v>
      </c>
      <c r="I617" s="114">
        <v>90.937510000000003</v>
      </c>
      <c r="J617" s="114">
        <v>3.1306033000000002</v>
      </c>
      <c r="K617" s="114">
        <v>19.777999999999999</v>
      </c>
      <c r="L617" s="114">
        <v>0</v>
      </c>
      <c r="M617" s="114">
        <v>0</v>
      </c>
      <c r="N617" s="114">
        <v>0</v>
      </c>
      <c r="O617" s="114">
        <v>0</v>
      </c>
      <c r="P617" s="114">
        <v>0</v>
      </c>
      <c r="Q617" s="114">
        <v>0</v>
      </c>
      <c r="R617" s="114">
        <v>0</v>
      </c>
      <c r="S617" s="114">
        <v>0</v>
      </c>
      <c r="T617" s="114">
        <v>0</v>
      </c>
      <c r="U617" s="114">
        <v>0</v>
      </c>
      <c r="V617" s="114">
        <v>0</v>
      </c>
      <c r="W617" s="114">
        <v>0</v>
      </c>
    </row>
    <row r="618" spans="1:23" hidden="1">
      <c r="A618" s="114" t="str">
        <v>3591.TW</v>
      </c>
      <c r="B618" s="114">
        <v>0.11</v>
      </c>
      <c r="C618" s="114">
        <v>0</v>
      </c>
      <c r="D618" s="114">
        <v>44.473686000000001</v>
      </c>
      <c r="E618" s="114">
        <v>2.0150000000000001E-2</v>
      </c>
      <c r="F618" s="114">
        <v>8.3400000000000002E-3</v>
      </c>
      <c r="G618" s="114">
        <v>0.25206000000000001</v>
      </c>
      <c r="H618" s="114">
        <v>4.163E-2</v>
      </c>
      <c r="I618" s="114">
        <v>230.45454000000001</v>
      </c>
      <c r="J618" s="114">
        <v>1.2579397000000001</v>
      </c>
      <c r="K618" s="114">
        <v>14.827</v>
      </c>
      <c r="L618" s="114">
        <v>0</v>
      </c>
      <c r="M618" s="114">
        <v>0</v>
      </c>
      <c r="N618" s="114">
        <v>0</v>
      </c>
      <c r="O618" s="114">
        <v>0</v>
      </c>
      <c r="P618" s="114">
        <v>0</v>
      </c>
      <c r="Q618" s="114">
        <v>0</v>
      </c>
      <c r="R618" s="114">
        <v>0</v>
      </c>
      <c r="S618" s="114">
        <v>0</v>
      </c>
      <c r="T618" s="114">
        <v>0</v>
      </c>
      <c r="U618" s="114">
        <v>0</v>
      </c>
      <c r="V618" s="114">
        <v>0</v>
      </c>
      <c r="W618" s="114">
        <v>0</v>
      </c>
    </row>
    <row r="619" spans="1:23" hidden="1">
      <c r="A619" s="114" t="str">
        <v>3592.TW</v>
      </c>
      <c r="B619" s="114">
        <v>23.82</v>
      </c>
      <c r="C619" s="114">
        <v>1.1479999999999999</v>
      </c>
      <c r="D619" s="114">
        <v>12.332039</v>
      </c>
      <c r="E619" s="114">
        <v>0.11946</v>
      </c>
      <c r="F619" s="114">
        <v>4.1950002E-2</v>
      </c>
      <c r="G619" s="114">
        <v>0.28947001999999999</v>
      </c>
      <c r="H619" s="114">
        <v>0.10641</v>
      </c>
      <c r="I619" s="114">
        <v>17.338370999999999</v>
      </c>
      <c r="J619" s="114">
        <v>2.7926350000000002</v>
      </c>
      <c r="K619" s="114">
        <v>241.864</v>
      </c>
      <c r="L619" s="114">
        <v>0</v>
      </c>
      <c r="M619" s="114">
        <v>0</v>
      </c>
      <c r="N619" s="114">
        <v>0</v>
      </c>
      <c r="O619" s="114">
        <v>0</v>
      </c>
      <c r="P619" s="114">
        <v>0</v>
      </c>
      <c r="Q619" s="114">
        <v>0</v>
      </c>
      <c r="R619" s="114">
        <v>0</v>
      </c>
      <c r="S619" s="114">
        <v>0</v>
      </c>
      <c r="T619" s="114">
        <v>0</v>
      </c>
      <c r="U619" s="114">
        <v>0</v>
      </c>
      <c r="V619" s="114">
        <v>0</v>
      </c>
      <c r="W619" s="114">
        <v>0</v>
      </c>
    </row>
    <row r="620" spans="1:23" hidden="1">
      <c r="A620" s="114" t="str">
        <v>3593.TW</v>
      </c>
      <c r="B620" s="114">
        <v>-0.62</v>
      </c>
      <c r="C620" s="114">
        <v>0.41899999999999998</v>
      </c>
      <c r="D620" s="114">
        <v>0</v>
      </c>
      <c r="E620" s="114">
        <v>-0.13951999000000001</v>
      </c>
      <c r="F620" s="114">
        <v>-1.8700000000000001E-2</v>
      </c>
      <c r="G620" s="114">
        <v>8.4739999999999996E-2</v>
      </c>
      <c r="H620" s="114">
        <v>4.0599996999999997E-3</v>
      </c>
      <c r="I620" s="114">
        <v>0</v>
      </c>
      <c r="J620" s="114">
        <v>2.2890844000000001</v>
      </c>
      <c r="K620" s="114">
        <v>9.4550000000000001</v>
      </c>
      <c r="L620" s="114">
        <v>0</v>
      </c>
      <c r="M620" s="114">
        <v>0</v>
      </c>
      <c r="N620" s="114">
        <v>0</v>
      </c>
      <c r="O620" s="114">
        <v>0</v>
      </c>
      <c r="P620" s="114">
        <v>0</v>
      </c>
      <c r="Q620" s="114">
        <v>0</v>
      </c>
      <c r="R620" s="114">
        <v>0</v>
      </c>
      <c r="S620" s="114">
        <v>0</v>
      </c>
      <c r="T620" s="114">
        <v>0</v>
      </c>
      <c r="U620" s="114">
        <v>0</v>
      </c>
      <c r="V620" s="114">
        <v>0</v>
      </c>
      <c r="W620" s="114">
        <v>0</v>
      </c>
    </row>
    <row r="621" spans="1:23" hidden="1">
      <c r="A621" s="114" t="str">
        <v>3596.TW</v>
      </c>
      <c r="B621" s="114">
        <v>11.41</v>
      </c>
      <c r="C621" s="114">
        <v>0.55300000000000005</v>
      </c>
      <c r="D621" s="114">
        <v>13.609959</v>
      </c>
      <c r="E621" s="114">
        <v>0.18556</v>
      </c>
      <c r="F621" s="114">
        <v>4.9779999999999998E-2</v>
      </c>
      <c r="G621" s="114">
        <v>0.14576</v>
      </c>
      <c r="H621" s="114">
        <v>6.0399998000000003E-2</v>
      </c>
      <c r="I621" s="114">
        <v>14.373357</v>
      </c>
      <c r="J621" s="114">
        <v>2.5827992000000002</v>
      </c>
      <c r="K621" s="114">
        <v>239.08699999999999</v>
      </c>
      <c r="L621" s="114">
        <v>0</v>
      </c>
      <c r="M621" s="114">
        <v>0</v>
      </c>
      <c r="N621" s="114">
        <v>0</v>
      </c>
      <c r="O621" s="114">
        <v>0</v>
      </c>
      <c r="P621" s="114">
        <v>0</v>
      </c>
      <c r="Q621" s="114">
        <v>0</v>
      </c>
      <c r="R621" s="114">
        <v>0</v>
      </c>
      <c r="S621" s="114">
        <v>0</v>
      </c>
      <c r="T621" s="114">
        <v>0</v>
      </c>
      <c r="U621" s="114">
        <v>0</v>
      </c>
      <c r="V621" s="114">
        <v>0</v>
      </c>
      <c r="W621" s="114">
        <v>0</v>
      </c>
    </row>
    <row r="622" spans="1:23" hidden="1">
      <c r="A622" s="114" t="str">
        <v>3605.TW</v>
      </c>
      <c r="B622" s="114">
        <v>-0.75</v>
      </c>
      <c r="C622" s="114">
        <v>0.98599999999999999</v>
      </c>
      <c r="D622" s="114">
        <v>17.871621999999999</v>
      </c>
      <c r="E622" s="114">
        <v>-4.9160000000000002E-2</v>
      </c>
      <c r="F622" s="114">
        <v>-1.6480000000000002E-2</v>
      </c>
      <c r="G622" s="114">
        <v>0.20643</v>
      </c>
      <c r="H622" s="114">
        <v>-2.2130001E-2</v>
      </c>
      <c r="I622" s="114">
        <v>0</v>
      </c>
      <c r="J622" s="114">
        <v>1.3531835000000001</v>
      </c>
      <c r="K622" s="114">
        <v>63.133000000000003</v>
      </c>
      <c r="L622" s="114">
        <v>0</v>
      </c>
      <c r="M622" s="114">
        <v>0</v>
      </c>
      <c r="N622" s="114">
        <v>0</v>
      </c>
      <c r="O622" s="114">
        <v>0</v>
      </c>
      <c r="P622" s="114">
        <v>0</v>
      </c>
      <c r="Q622" s="114">
        <v>0</v>
      </c>
      <c r="R622" s="114">
        <v>0</v>
      </c>
      <c r="S622" s="114">
        <v>0</v>
      </c>
      <c r="T622" s="114">
        <v>0</v>
      </c>
      <c r="U622" s="114">
        <v>0</v>
      </c>
      <c r="V622" s="114">
        <v>0</v>
      </c>
      <c r="W622" s="114">
        <v>0</v>
      </c>
    </row>
    <row r="623" spans="1:23" hidden="1">
      <c r="A623" s="114" t="str">
        <v>3607.TW</v>
      </c>
      <c r="B623" s="114">
        <v>-0.86</v>
      </c>
      <c r="C623" s="114">
        <v>1.1779999999999999</v>
      </c>
      <c r="D623" s="114">
        <v>0</v>
      </c>
      <c r="E623" s="114">
        <v>-2.0760000000000001E-2</v>
      </c>
      <c r="F623" s="114">
        <v>-2.6619998999999998E-2</v>
      </c>
      <c r="G623" s="114">
        <v>8.6599999999999996E-2</v>
      </c>
      <c r="H623" s="114">
        <v>-3.4709999999999998E-2</v>
      </c>
      <c r="I623" s="114">
        <v>0</v>
      </c>
      <c r="J623" s="114">
        <v>1.2006918</v>
      </c>
      <c r="K623" s="114">
        <v>21.677</v>
      </c>
      <c r="L623" s="114">
        <v>0</v>
      </c>
      <c r="M623" s="114">
        <v>0</v>
      </c>
      <c r="N623" s="114">
        <v>0</v>
      </c>
      <c r="O623" s="114">
        <v>0</v>
      </c>
      <c r="P623" s="114">
        <v>0</v>
      </c>
      <c r="Q623" s="114">
        <v>0</v>
      </c>
      <c r="R623" s="114">
        <v>0</v>
      </c>
      <c r="S623" s="114">
        <v>0</v>
      </c>
      <c r="T623" s="114">
        <v>0</v>
      </c>
      <c r="U623" s="114">
        <v>0</v>
      </c>
      <c r="V623" s="114">
        <v>0</v>
      </c>
      <c r="W623" s="114">
        <v>0</v>
      </c>
    </row>
    <row r="624" spans="1:23" hidden="1">
      <c r="A624" s="114" t="str">
        <v>3617.TW</v>
      </c>
      <c r="B624" s="114">
        <v>18.96</v>
      </c>
      <c r="C624" s="114">
        <v>0.86</v>
      </c>
      <c r="D624" s="114">
        <v>33.748516000000002</v>
      </c>
      <c r="E624" s="114">
        <v>0.23125999999999999</v>
      </c>
      <c r="F624" s="114">
        <v>9.1319999999999998E-2</v>
      </c>
      <c r="G624" s="114">
        <v>0.47675000000000001</v>
      </c>
      <c r="H624" s="114">
        <v>0.18833</v>
      </c>
      <c r="I624" s="114">
        <v>15.005274999999999</v>
      </c>
      <c r="J624" s="114">
        <v>3.5474700000000001</v>
      </c>
      <c r="K624" s="114">
        <v>132.43100000000001</v>
      </c>
      <c r="L624" s="114">
        <v>0</v>
      </c>
      <c r="M624" s="114">
        <v>0</v>
      </c>
      <c r="N624" s="114">
        <v>0</v>
      </c>
      <c r="O624" s="114">
        <v>0</v>
      </c>
      <c r="P624" s="114">
        <v>0</v>
      </c>
      <c r="Q624" s="114">
        <v>0</v>
      </c>
      <c r="R624" s="114">
        <v>0</v>
      </c>
      <c r="S624" s="114">
        <v>0</v>
      </c>
      <c r="T624" s="114">
        <v>0</v>
      </c>
      <c r="U624" s="114">
        <v>0</v>
      </c>
      <c r="V624" s="114">
        <v>0</v>
      </c>
      <c r="W624" s="114">
        <v>0</v>
      </c>
    </row>
    <row r="625" spans="1:23" hidden="1">
      <c r="A625" s="114" t="str">
        <v>3622.TW</v>
      </c>
      <c r="B625" s="114">
        <v>4.41</v>
      </c>
      <c r="C625" s="114">
        <v>0</v>
      </c>
      <c r="D625" s="114">
        <v>15.972972</v>
      </c>
      <c r="E625" s="114">
        <v>0.11185</v>
      </c>
      <c r="F625" s="114">
        <v>3.7870000000000001E-2</v>
      </c>
      <c r="G625" s="114">
        <v>0.41300999999999999</v>
      </c>
      <c r="H625" s="114">
        <v>0.34744000000000003</v>
      </c>
      <c r="I625" s="114">
        <v>13.401360499999999</v>
      </c>
      <c r="J625" s="114">
        <v>1.3006161000000001</v>
      </c>
      <c r="K625" s="114">
        <v>11.118</v>
      </c>
      <c r="L625" s="114">
        <v>0</v>
      </c>
      <c r="M625" s="114">
        <v>0</v>
      </c>
      <c r="N625" s="114">
        <v>0</v>
      </c>
      <c r="O625" s="114">
        <v>0</v>
      </c>
      <c r="P625" s="114">
        <v>0</v>
      </c>
      <c r="Q625" s="114">
        <v>0</v>
      </c>
      <c r="R625" s="114">
        <v>0</v>
      </c>
      <c r="S625" s="114">
        <v>0</v>
      </c>
      <c r="T625" s="114">
        <v>0</v>
      </c>
      <c r="U625" s="114">
        <v>0</v>
      </c>
      <c r="V625" s="114">
        <v>0</v>
      </c>
      <c r="W625" s="114">
        <v>0</v>
      </c>
    </row>
    <row r="626" spans="1:23" hidden="1">
      <c r="A626" s="114" t="str">
        <v>3645.TW</v>
      </c>
      <c r="B626" s="114">
        <v>-0.06</v>
      </c>
      <c r="C626" s="114">
        <v>1.177</v>
      </c>
      <c r="D626" s="114">
        <v>14.238410999999999</v>
      </c>
      <c r="E626" s="114">
        <v>-5.2449997999999998E-2</v>
      </c>
      <c r="F626" s="114">
        <v>-1.5689999999999999E-2</v>
      </c>
      <c r="G626" s="114">
        <v>0.15151000000000001</v>
      </c>
      <c r="H626" s="114">
        <v>-0.20121998999999999</v>
      </c>
      <c r="I626" s="114">
        <v>0</v>
      </c>
      <c r="J626" s="114">
        <v>2.0261037000000002</v>
      </c>
      <c r="K626" s="114">
        <v>12.071999999999999</v>
      </c>
      <c r="L626" s="114">
        <v>0</v>
      </c>
      <c r="M626" s="114">
        <v>0</v>
      </c>
      <c r="N626" s="114">
        <v>0</v>
      </c>
      <c r="O626" s="114">
        <v>0</v>
      </c>
      <c r="P626" s="114">
        <v>0</v>
      </c>
      <c r="Q626" s="114">
        <v>0</v>
      </c>
      <c r="R626" s="114">
        <v>0</v>
      </c>
      <c r="S626" s="114">
        <v>0</v>
      </c>
      <c r="T626" s="114">
        <v>0</v>
      </c>
      <c r="U626" s="114">
        <v>0</v>
      </c>
      <c r="V626" s="114">
        <v>0</v>
      </c>
      <c r="W626" s="114">
        <v>0</v>
      </c>
    </row>
    <row r="627" spans="1:23" hidden="1">
      <c r="A627" s="114" t="str">
        <v>3652.TW</v>
      </c>
      <c r="B627" s="114">
        <v>0.64</v>
      </c>
      <c r="C627" s="114">
        <v>0.77600000000000002</v>
      </c>
      <c r="D627" s="114">
        <v>0</v>
      </c>
      <c r="E627" s="114">
        <v>2.249E-2</v>
      </c>
      <c r="F627" s="114">
        <v>7.3699999999999998E-3</v>
      </c>
      <c r="G627" s="114">
        <v>0.32439997999999998</v>
      </c>
      <c r="H627" s="114">
        <v>2.6929999999999999E-2</v>
      </c>
      <c r="I627" s="114">
        <v>52.03125</v>
      </c>
      <c r="J627" s="114">
        <v>1.3817427</v>
      </c>
      <c r="K627" s="114">
        <v>29.86</v>
      </c>
      <c r="L627" s="114">
        <v>0</v>
      </c>
      <c r="M627" s="114">
        <v>0</v>
      </c>
      <c r="N627" s="114">
        <v>0</v>
      </c>
      <c r="O627" s="114">
        <v>0</v>
      </c>
      <c r="P627" s="114">
        <v>0</v>
      </c>
      <c r="Q627" s="114">
        <v>0</v>
      </c>
      <c r="R627" s="114">
        <v>0</v>
      </c>
      <c r="S627" s="114">
        <v>0</v>
      </c>
      <c r="T627" s="114">
        <v>0</v>
      </c>
      <c r="U627" s="114">
        <v>0</v>
      </c>
      <c r="V627" s="114">
        <v>0</v>
      </c>
      <c r="W627" s="114">
        <v>0</v>
      </c>
    </row>
    <row r="628" spans="1:23" hidden="1">
      <c r="A628" s="114" t="str">
        <v>3653.TW</v>
      </c>
      <c r="B628" s="114">
        <v>17.79</v>
      </c>
      <c r="C628" s="114">
        <v>0.46700000000000003</v>
      </c>
      <c r="D628" s="114">
        <v>44.217686</v>
      </c>
      <c r="E628" s="114">
        <v>0.22721</v>
      </c>
      <c r="F628" s="114">
        <v>0.10428</v>
      </c>
      <c r="G628" s="114">
        <v>0.34040999999999999</v>
      </c>
      <c r="H628" s="114">
        <v>0.22966998999999999</v>
      </c>
      <c r="I628" s="114">
        <v>58.459805000000003</v>
      </c>
      <c r="J628" s="114">
        <v>13.387399</v>
      </c>
      <c r="K628" s="114">
        <v>86.69</v>
      </c>
      <c r="L628" s="114">
        <v>0</v>
      </c>
      <c r="M628" s="114">
        <v>0</v>
      </c>
      <c r="N628" s="114">
        <v>0</v>
      </c>
      <c r="O628" s="114">
        <v>0</v>
      </c>
      <c r="P628" s="114">
        <v>0</v>
      </c>
      <c r="Q628" s="114">
        <v>0</v>
      </c>
      <c r="R628" s="114">
        <v>0</v>
      </c>
      <c r="S628" s="114">
        <v>0</v>
      </c>
      <c r="T628" s="114">
        <v>0</v>
      </c>
      <c r="U628" s="114">
        <v>0</v>
      </c>
      <c r="V628" s="114">
        <v>0</v>
      </c>
      <c r="W628" s="114">
        <v>0</v>
      </c>
    </row>
    <row r="629" spans="1:23" hidden="1">
      <c r="A629" s="114" t="str">
        <v>3661.TW</v>
      </c>
      <c r="B629" s="114">
        <v>50.55</v>
      </c>
      <c r="C629" s="114">
        <v>1.3</v>
      </c>
      <c r="D629" s="114">
        <v>28.35201</v>
      </c>
      <c r="E629" s="114">
        <v>0.16882</v>
      </c>
      <c r="F629" s="114">
        <v>7.7100000000000002E-2</v>
      </c>
      <c r="G629" s="114">
        <v>0.21462999999999999</v>
      </c>
      <c r="H629" s="114">
        <v>0.11553001</v>
      </c>
      <c r="I629" s="114">
        <v>58.061324999999997</v>
      </c>
      <c r="J629" s="114">
        <v>6.9660525</v>
      </c>
      <c r="K629" s="114">
        <v>472.9</v>
      </c>
      <c r="L629" s="114">
        <v>0</v>
      </c>
      <c r="M629" s="114">
        <v>0</v>
      </c>
      <c r="N629" s="114">
        <v>0</v>
      </c>
      <c r="O629" s="114">
        <v>0</v>
      </c>
      <c r="P629" s="114">
        <v>0</v>
      </c>
      <c r="Q629" s="114">
        <v>0</v>
      </c>
      <c r="R629" s="114">
        <v>0</v>
      </c>
      <c r="S629" s="114">
        <v>0</v>
      </c>
      <c r="T629" s="114">
        <v>0</v>
      </c>
      <c r="U629" s="114">
        <v>0</v>
      </c>
      <c r="V629" s="114">
        <v>0</v>
      </c>
      <c r="W629" s="114">
        <v>0</v>
      </c>
    </row>
    <row r="630" spans="1:23" hidden="1">
      <c r="A630" s="114" t="str">
        <v>3665.TW</v>
      </c>
      <c r="B630" s="114">
        <v>13.9</v>
      </c>
      <c r="C630" s="114">
        <v>0.77100000000000002</v>
      </c>
      <c r="D630" s="114">
        <v>10.808614</v>
      </c>
      <c r="E630" s="114">
        <v>9.8120003999999997E-2</v>
      </c>
      <c r="F630" s="114">
        <v>4.8869999999999997E-2</v>
      </c>
      <c r="G630" s="114">
        <v>0.24655000999999999</v>
      </c>
      <c r="H630" s="114">
        <v>7.0889999999999995E-2</v>
      </c>
      <c r="I630" s="114">
        <v>19.136692</v>
      </c>
      <c r="J630" s="114">
        <v>1.766937</v>
      </c>
      <c r="K630" s="114">
        <v>316.47899999999998</v>
      </c>
      <c r="L630" s="114">
        <v>0</v>
      </c>
      <c r="M630" s="114">
        <v>0</v>
      </c>
      <c r="N630" s="114">
        <v>0</v>
      </c>
      <c r="O630" s="114">
        <v>0</v>
      </c>
      <c r="P630" s="114">
        <v>0</v>
      </c>
      <c r="Q630" s="114">
        <v>0</v>
      </c>
      <c r="R630" s="114">
        <v>0</v>
      </c>
      <c r="S630" s="114">
        <v>0</v>
      </c>
      <c r="T630" s="114">
        <v>0</v>
      </c>
      <c r="U630" s="114">
        <v>0</v>
      </c>
      <c r="V630" s="114">
        <v>0</v>
      </c>
      <c r="W630" s="114">
        <v>0</v>
      </c>
    </row>
    <row r="631" spans="1:23" hidden="1">
      <c r="A631" s="114" t="str">
        <v>3669.TW</v>
      </c>
      <c r="B631" s="114">
        <v>3.1</v>
      </c>
      <c r="C631" s="114">
        <v>0.91900000000000004</v>
      </c>
      <c r="D631" s="114">
        <v>0</v>
      </c>
      <c r="E631" s="114">
        <v>8.2729995000000001E-2</v>
      </c>
      <c r="F631" s="114">
        <v>1.5810000000000001E-2</v>
      </c>
      <c r="G631" s="114">
        <v>0.56913000000000002</v>
      </c>
      <c r="H631" s="114">
        <v>8.4130003999999994E-2</v>
      </c>
      <c r="I631" s="114">
        <v>17.451612000000001</v>
      </c>
      <c r="J631" s="114">
        <v>1.5588082000000001</v>
      </c>
      <c r="K631" s="114">
        <v>26.741</v>
      </c>
      <c r="L631" s="114">
        <v>0</v>
      </c>
      <c r="M631" s="114">
        <v>0</v>
      </c>
      <c r="N631" s="114">
        <v>0</v>
      </c>
      <c r="O631" s="114">
        <v>0</v>
      </c>
      <c r="P631" s="114">
        <v>0</v>
      </c>
      <c r="Q631" s="114">
        <v>0</v>
      </c>
      <c r="R631" s="114">
        <v>0</v>
      </c>
      <c r="S631" s="114">
        <v>0</v>
      </c>
      <c r="T631" s="114">
        <v>0</v>
      </c>
      <c r="U631" s="114">
        <v>0</v>
      </c>
      <c r="V631" s="114">
        <v>0</v>
      </c>
      <c r="W631" s="114">
        <v>0</v>
      </c>
    </row>
    <row r="632" spans="1:23" hidden="1">
      <c r="A632" s="114" t="str">
        <v>3673.TW</v>
      </c>
      <c r="B632" s="114">
        <v>0.55000000000000004</v>
      </c>
      <c r="C632" s="114">
        <v>0.82799999999999996</v>
      </c>
      <c r="D632" s="114">
        <v>18.013698999999999</v>
      </c>
      <c r="E632" s="114">
        <v>5.5900000000000004E-3</v>
      </c>
      <c r="F632" s="114">
        <v>-2.5000000000000001E-4</v>
      </c>
      <c r="G632" s="114">
        <v>4.6989999999999997E-2</v>
      </c>
      <c r="H632" s="114">
        <v>-9.3900000000000008E-3</v>
      </c>
      <c r="I632" s="114">
        <v>71.727270000000004</v>
      </c>
      <c r="J632" s="114">
        <v>0.41066372000000001</v>
      </c>
      <c r="K632" s="114">
        <v>166.85300000000001</v>
      </c>
      <c r="L632" s="114">
        <v>0</v>
      </c>
      <c r="M632" s="114">
        <v>0</v>
      </c>
      <c r="N632" s="114">
        <v>0</v>
      </c>
      <c r="O632" s="114">
        <v>0</v>
      </c>
      <c r="P632" s="114">
        <v>0</v>
      </c>
      <c r="Q632" s="114">
        <v>0</v>
      </c>
      <c r="R632" s="114">
        <v>0</v>
      </c>
      <c r="S632" s="114">
        <v>0</v>
      </c>
      <c r="T632" s="114">
        <v>0</v>
      </c>
      <c r="U632" s="114">
        <v>0</v>
      </c>
      <c r="V632" s="114">
        <v>0</v>
      </c>
      <c r="W632" s="114">
        <v>0</v>
      </c>
    </row>
    <row r="633" spans="1:23" hidden="1">
      <c r="A633" s="114" t="str">
        <v>3679.TW</v>
      </c>
      <c r="B633" s="114">
        <v>13.4</v>
      </c>
      <c r="C633" s="114">
        <v>0.78700000000000003</v>
      </c>
      <c r="D633" s="114">
        <v>20.128021</v>
      </c>
      <c r="E633" s="114">
        <v>0.10709</v>
      </c>
      <c r="F633" s="114">
        <v>3.3770002E-2</v>
      </c>
      <c r="G633" s="114">
        <v>0.26101999999999997</v>
      </c>
      <c r="H633" s="114">
        <v>0.15670000000000001</v>
      </c>
      <c r="I633" s="114">
        <v>10.559702</v>
      </c>
      <c r="J633" s="114">
        <v>2.0043912000000002</v>
      </c>
      <c r="K633" s="114">
        <v>55.982999999999997</v>
      </c>
      <c r="L633" s="114">
        <v>0</v>
      </c>
      <c r="M633" s="114">
        <v>0</v>
      </c>
      <c r="N633" s="114">
        <v>0</v>
      </c>
      <c r="O633" s="114">
        <v>0</v>
      </c>
      <c r="P633" s="114">
        <v>0</v>
      </c>
      <c r="Q633" s="114">
        <v>0</v>
      </c>
      <c r="R633" s="114">
        <v>0</v>
      </c>
      <c r="S633" s="114">
        <v>0</v>
      </c>
      <c r="T633" s="114">
        <v>0</v>
      </c>
      <c r="U633" s="114">
        <v>0</v>
      </c>
      <c r="V633" s="114">
        <v>0</v>
      </c>
      <c r="W633" s="114">
        <v>0</v>
      </c>
    </row>
    <row r="634" spans="1:23" hidden="1">
      <c r="A634" s="114" t="str">
        <v>3686.TW</v>
      </c>
      <c r="B634" s="114">
        <v>-0.26</v>
      </c>
      <c r="C634" s="114">
        <v>1.448</v>
      </c>
      <c r="D634" s="114">
        <v>0</v>
      </c>
      <c r="E634" s="114">
        <v>-4.0799997999999997E-2</v>
      </c>
      <c r="F634" s="114">
        <v>-3.4860000000000002E-2</v>
      </c>
      <c r="G634" s="114">
        <v>-1.8960001000000001E-2</v>
      </c>
      <c r="H634" s="114">
        <v>-0.36370999999999998</v>
      </c>
      <c r="I634" s="114">
        <v>0</v>
      </c>
      <c r="J634" s="114">
        <v>2.2685335000000002</v>
      </c>
      <c r="K634" s="114">
        <v>0.53600000000000003</v>
      </c>
      <c r="L634" s="114">
        <v>0</v>
      </c>
      <c r="M634" s="114">
        <v>0</v>
      </c>
      <c r="N634" s="114">
        <v>0</v>
      </c>
      <c r="O634" s="114">
        <v>0</v>
      </c>
      <c r="P634" s="114">
        <v>0</v>
      </c>
      <c r="Q634" s="114">
        <v>0</v>
      </c>
      <c r="R634" s="114">
        <v>0</v>
      </c>
      <c r="S634" s="114">
        <v>0</v>
      </c>
      <c r="T634" s="114">
        <v>0</v>
      </c>
      <c r="U634" s="114">
        <v>0</v>
      </c>
      <c r="V634" s="114">
        <v>0</v>
      </c>
      <c r="W634" s="114">
        <v>0</v>
      </c>
    </row>
    <row r="635" spans="1:23" hidden="1">
      <c r="A635" s="114" t="str">
        <v>3694.TW</v>
      </c>
      <c r="B635" s="114">
        <v>2.35</v>
      </c>
      <c r="C635" s="114">
        <v>1.109</v>
      </c>
      <c r="D635" s="114">
        <v>0</v>
      </c>
      <c r="E635" s="114">
        <v>0.119720004</v>
      </c>
      <c r="F635" s="114">
        <v>3.5200000000000002E-2</v>
      </c>
      <c r="G635" s="114">
        <v>0.13277</v>
      </c>
      <c r="H635" s="114">
        <v>2.6819998000000001E-2</v>
      </c>
      <c r="I635" s="114">
        <v>23.489363000000001</v>
      </c>
      <c r="J635" s="114">
        <v>2.8547785000000001</v>
      </c>
      <c r="K635" s="114">
        <v>62.423000000000002</v>
      </c>
      <c r="L635" s="114">
        <v>0</v>
      </c>
      <c r="M635" s="114">
        <v>0</v>
      </c>
      <c r="N635" s="114">
        <v>0</v>
      </c>
      <c r="O635" s="114">
        <v>0</v>
      </c>
      <c r="P635" s="114">
        <v>0</v>
      </c>
      <c r="Q635" s="114">
        <v>0</v>
      </c>
      <c r="R635" s="114">
        <v>0</v>
      </c>
      <c r="S635" s="114">
        <v>0</v>
      </c>
      <c r="T635" s="114">
        <v>0</v>
      </c>
      <c r="U635" s="114">
        <v>0</v>
      </c>
      <c r="V635" s="114">
        <v>0</v>
      </c>
      <c r="W635" s="114">
        <v>0</v>
      </c>
    </row>
    <row r="636" spans="1:23" hidden="1">
      <c r="A636" s="114" t="str">
        <v>3701.TW</v>
      </c>
      <c r="B636" s="114">
        <v>1.51</v>
      </c>
      <c r="C636" s="114">
        <v>0.248</v>
      </c>
      <c r="D636" s="114">
        <v>0</v>
      </c>
      <c r="E636" s="114">
        <v>0.13703000000000001</v>
      </c>
      <c r="F636" s="114">
        <v>4.249E-2</v>
      </c>
      <c r="G636" s="114">
        <v>0.16164999999999999</v>
      </c>
      <c r="H636" s="114">
        <v>8.5569999999999993E-2</v>
      </c>
      <c r="I636" s="114">
        <v>37.814568000000001</v>
      </c>
      <c r="J636" s="114">
        <v>3.1552190000000002</v>
      </c>
      <c r="K636" s="114">
        <v>62.698999999999998</v>
      </c>
      <c r="L636" s="114">
        <v>0</v>
      </c>
      <c r="M636" s="114">
        <v>0</v>
      </c>
      <c r="N636" s="114">
        <v>0</v>
      </c>
      <c r="O636" s="114">
        <v>0</v>
      </c>
      <c r="P636" s="114">
        <v>0</v>
      </c>
      <c r="Q636" s="114">
        <v>0</v>
      </c>
      <c r="R636" s="114">
        <v>0</v>
      </c>
      <c r="S636" s="114">
        <v>0</v>
      </c>
      <c r="T636" s="114">
        <v>0</v>
      </c>
      <c r="U636" s="114">
        <v>0</v>
      </c>
      <c r="V636" s="114">
        <v>0</v>
      </c>
      <c r="W636" s="114">
        <v>0</v>
      </c>
    </row>
    <row r="637" spans="1:23" hidden="1">
      <c r="A637" s="114" t="str">
        <v>3702.TW</v>
      </c>
      <c r="B637" s="114">
        <v>5.34</v>
      </c>
      <c r="C637" s="114">
        <v>0.27400000000000002</v>
      </c>
      <c r="D637" s="114">
        <v>15.310345</v>
      </c>
      <c r="E637" s="114">
        <v>0.108780004</v>
      </c>
      <c r="F637" s="114">
        <v>2.3519999999999999E-2</v>
      </c>
      <c r="G637" s="114">
        <v>3.7449999999999997E-2</v>
      </c>
      <c r="H637" s="114">
        <v>1.788E-2</v>
      </c>
      <c r="I637" s="114">
        <v>16.629213</v>
      </c>
      <c r="J637" s="114">
        <v>1.6852334</v>
      </c>
      <c r="K637" s="114">
        <v>422.28399999999999</v>
      </c>
      <c r="L637" s="114">
        <v>0</v>
      </c>
      <c r="M637" s="114">
        <v>0</v>
      </c>
      <c r="N637" s="114">
        <v>0</v>
      </c>
      <c r="O637" s="114">
        <v>0</v>
      </c>
      <c r="P637" s="114">
        <v>0</v>
      </c>
      <c r="Q637" s="114">
        <v>0</v>
      </c>
      <c r="R637" s="114">
        <v>0</v>
      </c>
      <c r="S637" s="114">
        <v>0</v>
      </c>
      <c r="T637" s="114">
        <v>0</v>
      </c>
      <c r="U637" s="114">
        <v>0</v>
      </c>
      <c r="V637" s="114">
        <v>0</v>
      </c>
      <c r="W637" s="114">
        <v>0</v>
      </c>
    </row>
    <row r="638" spans="1:23" hidden="1">
      <c r="A638" s="114" t="str">
        <v>3703.TW</v>
      </c>
      <c r="B638" s="114">
        <v>1.94</v>
      </c>
      <c r="C638" s="114">
        <v>0.497</v>
      </c>
      <c r="D638" s="114">
        <v>11.913793</v>
      </c>
      <c r="E638" s="114">
        <v>4.4229999999999998E-2</v>
      </c>
      <c r="F638" s="114">
        <v>1.77E-2</v>
      </c>
      <c r="G638" s="114">
        <v>0.13969999999999999</v>
      </c>
      <c r="H638" s="114">
        <v>6.8110000000000004E-2</v>
      </c>
      <c r="I638" s="114">
        <v>17.809277000000002</v>
      </c>
      <c r="J638" s="114">
        <v>1.0398482</v>
      </c>
      <c r="K638" s="114">
        <v>37.18</v>
      </c>
      <c r="L638" s="114">
        <v>0</v>
      </c>
      <c r="M638" s="114">
        <v>0</v>
      </c>
      <c r="N638" s="114">
        <v>0</v>
      </c>
      <c r="O638" s="114">
        <v>0</v>
      </c>
      <c r="P638" s="114">
        <v>0</v>
      </c>
      <c r="Q638" s="114">
        <v>0</v>
      </c>
      <c r="R638" s="114">
        <v>0</v>
      </c>
      <c r="S638" s="114">
        <v>0</v>
      </c>
      <c r="T638" s="114">
        <v>0</v>
      </c>
      <c r="U638" s="114">
        <v>0</v>
      </c>
      <c r="V638" s="114">
        <v>0</v>
      </c>
      <c r="W638" s="114">
        <v>0</v>
      </c>
    </row>
    <row r="639" spans="1:23" hidden="1">
      <c r="A639" s="114" t="str">
        <v>3704.TW</v>
      </c>
      <c r="B639" s="114">
        <v>2.29</v>
      </c>
      <c r="C639" s="114">
        <v>1.1559999999999999</v>
      </c>
      <c r="D639" s="114">
        <v>8.613963</v>
      </c>
      <c r="E639" s="114">
        <v>0.12831001</v>
      </c>
      <c r="F639" s="114">
        <v>3.295E-2</v>
      </c>
      <c r="G639" s="114">
        <v>0.21984999999999999</v>
      </c>
      <c r="H639" s="114">
        <v>3.7199999999999997E-2</v>
      </c>
      <c r="I639" s="114">
        <v>18.318777000000001</v>
      </c>
      <c r="J639" s="114">
        <v>1.5459168999999999</v>
      </c>
      <c r="K639" s="114">
        <v>76.460999999999999</v>
      </c>
      <c r="L639" s="114">
        <v>0</v>
      </c>
      <c r="M639" s="114">
        <v>0</v>
      </c>
      <c r="N639" s="114">
        <v>0</v>
      </c>
      <c r="O639" s="114">
        <v>0</v>
      </c>
      <c r="P639" s="114">
        <v>0</v>
      </c>
      <c r="Q639" s="114">
        <v>0</v>
      </c>
      <c r="R639" s="114">
        <v>0</v>
      </c>
      <c r="S639" s="114">
        <v>0</v>
      </c>
      <c r="T639" s="114">
        <v>0</v>
      </c>
      <c r="U639" s="114">
        <v>0</v>
      </c>
      <c r="V639" s="114">
        <v>0</v>
      </c>
      <c r="W639" s="114">
        <v>0</v>
      </c>
    </row>
    <row r="640" spans="1:23" hidden="1">
      <c r="A640" s="114" t="str">
        <v>3705.TW</v>
      </c>
      <c r="B640" s="114">
        <v>3.46</v>
      </c>
      <c r="C640" s="114">
        <v>4.5999999999999999E-2</v>
      </c>
      <c r="D640" s="114">
        <v>0</v>
      </c>
      <c r="E640" s="114">
        <v>0.11156000000000001</v>
      </c>
      <c r="F640" s="114">
        <v>4.9730000000000003E-2</v>
      </c>
      <c r="G640" s="114">
        <v>0.42363998000000003</v>
      </c>
      <c r="H640" s="114">
        <v>0.14532999999999999</v>
      </c>
      <c r="I640" s="114">
        <v>15.433526000000001</v>
      </c>
      <c r="J640" s="114">
        <v>1.9371691</v>
      </c>
      <c r="K640" s="114">
        <v>26.385000000000002</v>
      </c>
      <c r="L640" s="114">
        <v>0</v>
      </c>
      <c r="M640" s="114">
        <v>0</v>
      </c>
      <c r="N640" s="114">
        <v>0</v>
      </c>
      <c r="O640" s="114">
        <v>0</v>
      </c>
      <c r="P640" s="114">
        <v>0</v>
      </c>
      <c r="Q640" s="114">
        <v>0</v>
      </c>
      <c r="R640" s="114">
        <v>0</v>
      </c>
      <c r="S640" s="114">
        <v>0</v>
      </c>
      <c r="T640" s="114">
        <v>0</v>
      </c>
      <c r="U640" s="114">
        <v>0</v>
      </c>
      <c r="V640" s="114">
        <v>0</v>
      </c>
      <c r="W640" s="114">
        <v>0</v>
      </c>
    </row>
    <row r="641" spans="1:23" hidden="1">
      <c r="A641" s="114" t="str">
        <v>3706.TW</v>
      </c>
      <c r="B641" s="114">
        <v>1.91</v>
      </c>
      <c r="C641" s="114">
        <v>0</v>
      </c>
      <c r="D641" s="114">
        <v>25.718084000000001</v>
      </c>
      <c r="E641" s="114">
        <v>3.9359999999999999E-2</v>
      </c>
      <c r="F641" s="114">
        <v>1.8000001E-3</v>
      </c>
      <c r="G641" s="114">
        <v>0.12955</v>
      </c>
      <c r="H641" s="114">
        <v>5.7000000000000002E-3</v>
      </c>
      <c r="I641" s="114">
        <v>25.314136999999999</v>
      </c>
      <c r="J641" s="114">
        <v>0.98528694999999999</v>
      </c>
      <c r="K641" s="114">
        <v>30.126000000000001</v>
      </c>
      <c r="L641" s="114">
        <v>0</v>
      </c>
      <c r="M641" s="114">
        <v>0</v>
      </c>
      <c r="N641" s="114">
        <v>0</v>
      </c>
      <c r="O641" s="114">
        <v>0</v>
      </c>
      <c r="P641" s="114">
        <v>0</v>
      </c>
      <c r="Q641" s="114">
        <v>0</v>
      </c>
      <c r="R641" s="114">
        <v>0</v>
      </c>
      <c r="S641" s="114">
        <v>0</v>
      </c>
      <c r="T641" s="114">
        <v>0</v>
      </c>
      <c r="U641" s="114">
        <v>0</v>
      </c>
      <c r="V641" s="114">
        <v>0</v>
      </c>
      <c r="W641" s="114">
        <v>0</v>
      </c>
    </row>
    <row r="642" spans="1:23" hidden="1">
      <c r="A642" s="114" t="str">
        <v>3708.TW</v>
      </c>
      <c r="B642" s="114">
        <v>11.53</v>
      </c>
      <c r="C642" s="114">
        <v>0.75800000000000001</v>
      </c>
      <c r="D642" s="114">
        <v>26.725838</v>
      </c>
      <c r="E642" s="114">
        <v>0.15434</v>
      </c>
      <c r="F642" s="114">
        <v>1.035E-2</v>
      </c>
      <c r="G642" s="114">
        <v>0.18293999999999999</v>
      </c>
      <c r="H642" s="114">
        <v>3.338E-2</v>
      </c>
      <c r="I642" s="114">
        <v>11.751951999999999</v>
      </c>
      <c r="J642" s="114">
        <v>1.801215</v>
      </c>
      <c r="K642" s="114">
        <v>74.75</v>
      </c>
      <c r="L642" s="114">
        <v>0</v>
      </c>
      <c r="M642" s="114">
        <v>0</v>
      </c>
      <c r="N642" s="114">
        <v>0</v>
      </c>
      <c r="O642" s="114">
        <v>0</v>
      </c>
      <c r="P642" s="114">
        <v>0</v>
      </c>
      <c r="Q642" s="114">
        <v>0</v>
      </c>
      <c r="R642" s="114">
        <v>0</v>
      </c>
      <c r="S642" s="114">
        <v>0</v>
      </c>
      <c r="T642" s="114">
        <v>0</v>
      </c>
      <c r="U642" s="114">
        <v>0</v>
      </c>
      <c r="V642" s="114">
        <v>0</v>
      </c>
      <c r="W642" s="114">
        <v>0</v>
      </c>
    </row>
    <row r="643" spans="1:23" hidden="1">
      <c r="A643" s="114" t="str">
        <v>3711.TW</v>
      </c>
      <c r="B643" s="114">
        <v>8.0299999999999994</v>
      </c>
      <c r="C643" s="114">
        <v>1.093</v>
      </c>
      <c r="D643" s="114">
        <v>11.217510000000001</v>
      </c>
      <c r="E643" s="114">
        <v>0.111049995</v>
      </c>
      <c r="F643" s="114">
        <v>3.6989998000000003E-2</v>
      </c>
      <c r="G643" s="114">
        <v>0.15978000000000001</v>
      </c>
      <c r="H643" s="114">
        <v>5.6660000000000002E-2</v>
      </c>
      <c r="I643" s="114">
        <v>20.423411999999999</v>
      </c>
      <c r="J643" s="114">
        <v>2.4346793</v>
      </c>
      <c r="K643" s="114">
        <v>135.71600000000001</v>
      </c>
      <c r="L643" s="114">
        <v>0</v>
      </c>
      <c r="M643" s="114">
        <v>0</v>
      </c>
      <c r="N643" s="114">
        <v>0</v>
      </c>
      <c r="O643" s="114">
        <v>0</v>
      </c>
      <c r="P643" s="114">
        <v>0</v>
      </c>
      <c r="Q643" s="114">
        <v>0</v>
      </c>
      <c r="R643" s="114">
        <v>0</v>
      </c>
      <c r="S643" s="114">
        <v>0</v>
      </c>
      <c r="T643" s="114">
        <v>0</v>
      </c>
      <c r="U643" s="114">
        <v>0</v>
      </c>
      <c r="V643" s="114">
        <v>0</v>
      </c>
      <c r="W643" s="114">
        <v>0</v>
      </c>
    </row>
    <row r="644" spans="1:23" hidden="1">
      <c r="A644" s="114" t="str">
        <v>3712.TW</v>
      </c>
      <c r="B644" s="114">
        <v>3.07</v>
      </c>
      <c r="C644" s="114">
        <v>1.2649999999999999</v>
      </c>
      <c r="D644" s="114">
        <v>0</v>
      </c>
      <c r="E644" s="114">
        <v>3.8870000000000002E-2</v>
      </c>
      <c r="F644" s="114">
        <v>1.171E-2</v>
      </c>
      <c r="G644" s="114">
        <v>0.12881999999999999</v>
      </c>
      <c r="H644" s="114">
        <v>6.3109999999999999E-2</v>
      </c>
      <c r="I644" s="114">
        <v>16.319217999999999</v>
      </c>
      <c r="J644" s="114">
        <v>1.5750259</v>
      </c>
      <c r="K644" s="114">
        <v>57.332000000000001</v>
      </c>
      <c r="L644" s="114">
        <v>0</v>
      </c>
      <c r="M644" s="114">
        <v>0</v>
      </c>
      <c r="N644" s="114">
        <v>0</v>
      </c>
      <c r="O644" s="114">
        <v>0</v>
      </c>
      <c r="P644" s="114">
        <v>0</v>
      </c>
      <c r="Q644" s="114">
        <v>0</v>
      </c>
      <c r="R644" s="114">
        <v>0</v>
      </c>
      <c r="S644" s="114">
        <v>0</v>
      </c>
      <c r="T644" s="114">
        <v>0</v>
      </c>
      <c r="U644" s="114">
        <v>0</v>
      </c>
      <c r="V644" s="114">
        <v>0</v>
      </c>
      <c r="W644" s="114">
        <v>0</v>
      </c>
    </row>
    <row r="645" spans="1:23" hidden="1">
      <c r="A645" s="114" t="str">
        <v>3714.TW</v>
      </c>
      <c r="B645" s="114">
        <v>-7.99</v>
      </c>
      <c r="C645" s="114">
        <v>1.0669999999999999</v>
      </c>
      <c r="D645" s="114">
        <v>-605.00005999999996</v>
      </c>
      <c r="E645" s="114">
        <v>-0.12567</v>
      </c>
      <c r="F645" s="114">
        <v>-2.9509998999999999E-2</v>
      </c>
      <c r="G645" s="114">
        <v>8.4230005999999996E-2</v>
      </c>
      <c r="H645" s="114">
        <v>-9.3450000000000005E-2</v>
      </c>
      <c r="I645" s="114">
        <v>0</v>
      </c>
      <c r="J645" s="114">
        <v>0.7801922</v>
      </c>
      <c r="K645" s="114">
        <v>30.812999999999999</v>
      </c>
      <c r="L645" s="114">
        <v>0</v>
      </c>
      <c r="M645" s="114">
        <v>0</v>
      </c>
      <c r="N645" s="114">
        <v>0</v>
      </c>
      <c r="O645" s="114">
        <v>0</v>
      </c>
      <c r="P645" s="114">
        <v>0</v>
      </c>
      <c r="Q645" s="114">
        <v>0</v>
      </c>
      <c r="R645" s="114">
        <v>0</v>
      </c>
      <c r="S645" s="114">
        <v>0</v>
      </c>
      <c r="T645" s="114">
        <v>0</v>
      </c>
      <c r="U645" s="114">
        <v>0</v>
      </c>
      <c r="V645" s="114">
        <v>0</v>
      </c>
      <c r="W645" s="114">
        <v>0</v>
      </c>
    </row>
    <row r="646" spans="1:23" hidden="1">
      <c r="A646" s="114" t="str">
        <v>3715.TW</v>
      </c>
      <c r="B646" s="114">
        <v>4.29</v>
      </c>
      <c r="C646" s="114">
        <v>0</v>
      </c>
      <c r="D646" s="114">
        <v>12.7530365</v>
      </c>
      <c r="E646" s="114">
        <v>0.12894</v>
      </c>
      <c r="F646" s="114">
        <v>4.0849999999999997E-2</v>
      </c>
      <c r="G646" s="114">
        <v>0.23451</v>
      </c>
      <c r="H646" s="114">
        <v>6.1279997000000003E-2</v>
      </c>
      <c r="I646" s="114">
        <v>14.685314999999999</v>
      </c>
      <c r="J646" s="114">
        <v>2.6009411999999998</v>
      </c>
      <c r="K646" s="114">
        <v>54.670999999999999</v>
      </c>
      <c r="L646" s="114">
        <v>0</v>
      </c>
      <c r="M646" s="114">
        <v>0</v>
      </c>
      <c r="N646" s="114">
        <v>0</v>
      </c>
      <c r="O646" s="114">
        <v>0</v>
      </c>
      <c r="P646" s="114">
        <v>0</v>
      </c>
      <c r="Q646" s="114">
        <v>0</v>
      </c>
      <c r="R646" s="114">
        <v>0</v>
      </c>
      <c r="S646" s="114">
        <v>0</v>
      </c>
      <c r="T646" s="114">
        <v>0</v>
      </c>
      <c r="U646" s="114">
        <v>0</v>
      </c>
      <c r="V646" s="114">
        <v>0</v>
      </c>
      <c r="W646" s="114">
        <v>0</v>
      </c>
    </row>
    <row r="647" spans="1:23" hidden="1">
      <c r="A647" s="114" t="str">
        <v>4104.TW</v>
      </c>
      <c r="B647" s="114">
        <v>4.68</v>
      </c>
      <c r="C647" s="114">
        <v>0.10299999999999999</v>
      </c>
      <c r="D647" s="114">
        <v>0</v>
      </c>
      <c r="E647" s="114">
        <v>8.7019995000000003E-2</v>
      </c>
      <c r="F647" s="114">
        <v>2.5420000000000002E-2</v>
      </c>
      <c r="G647" s="114">
        <v>0.20280000000000001</v>
      </c>
      <c r="H647" s="114">
        <v>8.8999993999999999E-2</v>
      </c>
      <c r="I647" s="114">
        <v>19.273503999999999</v>
      </c>
      <c r="J647" s="114">
        <v>1.6296885000000001</v>
      </c>
      <c r="K647" s="114">
        <v>52.908000000000001</v>
      </c>
      <c r="L647" s="114">
        <v>0</v>
      </c>
      <c r="M647" s="114">
        <v>0</v>
      </c>
      <c r="N647" s="114">
        <v>0</v>
      </c>
      <c r="O647" s="114">
        <v>0</v>
      </c>
      <c r="P647" s="114">
        <v>0</v>
      </c>
      <c r="Q647" s="114">
        <v>0</v>
      </c>
      <c r="R647" s="114">
        <v>0</v>
      </c>
      <c r="S647" s="114">
        <v>0</v>
      </c>
      <c r="T647" s="114">
        <v>0</v>
      </c>
      <c r="U647" s="114">
        <v>0</v>
      </c>
      <c r="V647" s="114">
        <v>0</v>
      </c>
      <c r="W647" s="114">
        <v>0</v>
      </c>
    </row>
    <row r="648" spans="1:23" hidden="1">
      <c r="A648" s="114" t="str">
        <v>4106.TW</v>
      </c>
      <c r="B648" s="114">
        <v>1.39</v>
      </c>
      <c r="C648" s="114">
        <v>0</v>
      </c>
      <c r="D648" s="114">
        <v>17.6875</v>
      </c>
      <c r="E648" s="114">
        <v>6.1290003000000003E-2</v>
      </c>
      <c r="F648" s="114">
        <v>3.6150000000000002E-2</v>
      </c>
      <c r="G648" s="114">
        <v>0.43230000000000002</v>
      </c>
      <c r="H648" s="114">
        <v>7.5329999999999994E-2</v>
      </c>
      <c r="I648" s="114">
        <v>20.359712999999999</v>
      </c>
      <c r="J648" s="114">
        <v>1.2145923000000001</v>
      </c>
      <c r="K648" s="114">
        <v>25.797000000000001</v>
      </c>
      <c r="L648" s="114">
        <v>0</v>
      </c>
      <c r="M648" s="114">
        <v>0</v>
      </c>
      <c r="N648" s="114">
        <v>0</v>
      </c>
      <c r="O648" s="114">
        <v>0</v>
      </c>
      <c r="P648" s="114">
        <v>0</v>
      </c>
      <c r="Q648" s="114">
        <v>0</v>
      </c>
      <c r="R648" s="114">
        <v>0</v>
      </c>
      <c r="S648" s="114">
        <v>0</v>
      </c>
      <c r="T648" s="114">
        <v>0</v>
      </c>
      <c r="U648" s="114">
        <v>0</v>
      </c>
      <c r="V648" s="114">
        <v>0</v>
      </c>
      <c r="W648" s="114">
        <v>0</v>
      </c>
    </row>
    <row r="649" spans="1:23" hidden="1">
      <c r="A649" s="114" t="str">
        <v>4108.TW</v>
      </c>
      <c r="B649" s="114">
        <v>-0.34</v>
      </c>
      <c r="C649" s="114">
        <v>1.0069999999999999</v>
      </c>
      <c r="D649" s="114">
        <v>0</v>
      </c>
      <c r="E649" s="114">
        <v>-3.261E-2</v>
      </c>
      <c r="F649" s="114">
        <v>-3.2259999999999997E-2</v>
      </c>
      <c r="G649" s="114">
        <v>0.41629000999999999</v>
      </c>
      <c r="H649" s="114">
        <v>-0.90654999999999997</v>
      </c>
      <c r="I649" s="114">
        <v>0</v>
      </c>
      <c r="J649" s="114">
        <v>2.0303</v>
      </c>
      <c r="K649" s="114">
        <v>0.81799999999999995</v>
      </c>
      <c r="L649" s="114">
        <v>0</v>
      </c>
      <c r="M649" s="114">
        <v>0</v>
      </c>
      <c r="N649" s="114">
        <v>0</v>
      </c>
      <c r="O649" s="114">
        <v>0</v>
      </c>
      <c r="P649" s="114">
        <v>0</v>
      </c>
      <c r="Q649" s="114">
        <v>0</v>
      </c>
      <c r="R649" s="114">
        <v>0</v>
      </c>
      <c r="S649" s="114">
        <v>0</v>
      </c>
      <c r="T649" s="114">
        <v>0</v>
      </c>
      <c r="U649" s="114">
        <v>0</v>
      </c>
      <c r="V649" s="114">
        <v>0</v>
      </c>
      <c r="W649" s="114">
        <v>0</v>
      </c>
    </row>
    <row r="650" spans="1:23" hidden="1">
      <c r="A650" s="114" t="str">
        <v>4119.TW</v>
      </c>
      <c r="B650" s="114">
        <v>2.4700000000000002</v>
      </c>
      <c r="C650" s="114">
        <v>-0.156</v>
      </c>
      <c r="D650" s="114">
        <v>16.429839999999999</v>
      </c>
      <c r="E650" s="114">
        <v>6.7530000000000007E-2</v>
      </c>
      <c r="F650" s="114">
        <v>1.72E-2</v>
      </c>
      <c r="G650" s="114">
        <v>0.29093000000000002</v>
      </c>
      <c r="H650" s="114">
        <v>3.0580000999999999E-2</v>
      </c>
      <c r="I650" s="114">
        <v>37.449390000000001</v>
      </c>
      <c r="J650" s="114">
        <v>2.1675960000000001</v>
      </c>
      <c r="K650" s="114">
        <v>11.016</v>
      </c>
      <c r="L650" s="114">
        <v>0</v>
      </c>
      <c r="M650" s="114">
        <v>0</v>
      </c>
      <c r="N650" s="114">
        <v>0</v>
      </c>
      <c r="O650" s="114">
        <v>0</v>
      </c>
      <c r="P650" s="114">
        <v>0</v>
      </c>
      <c r="Q650" s="114">
        <v>0</v>
      </c>
      <c r="R650" s="114">
        <v>0</v>
      </c>
      <c r="S650" s="114">
        <v>0</v>
      </c>
      <c r="T650" s="114">
        <v>0</v>
      </c>
      <c r="U650" s="114">
        <v>0</v>
      </c>
      <c r="V650" s="114">
        <v>0</v>
      </c>
      <c r="W650" s="114">
        <v>0</v>
      </c>
    </row>
    <row r="651" spans="1:23" hidden="1">
      <c r="A651" s="114" t="str">
        <v>4133.TW</v>
      </c>
      <c r="B651" s="114">
        <v>0.98</v>
      </c>
      <c r="C651" s="114">
        <v>0.41299999999999998</v>
      </c>
      <c r="D651" s="114">
        <v>26.229507000000002</v>
      </c>
      <c r="E651" s="114">
        <v>3.388E-2</v>
      </c>
      <c r="F651" s="114">
        <v>2.1600000000000001E-2</v>
      </c>
      <c r="G651" s="114">
        <v>0.45521</v>
      </c>
      <c r="H651" s="114">
        <v>0.14706</v>
      </c>
      <c r="I651" s="114">
        <v>32.653060000000004</v>
      </c>
      <c r="J651" s="114">
        <v>1.5063785000000001</v>
      </c>
      <c r="K651" s="114">
        <v>6.3090000000000002</v>
      </c>
      <c r="L651" s="114">
        <v>0</v>
      </c>
      <c r="M651" s="114">
        <v>0</v>
      </c>
      <c r="N651" s="114">
        <v>0</v>
      </c>
      <c r="O651" s="114">
        <v>0</v>
      </c>
      <c r="P651" s="114">
        <v>0</v>
      </c>
      <c r="Q651" s="114">
        <v>0</v>
      </c>
      <c r="R651" s="114">
        <v>0</v>
      </c>
      <c r="S651" s="114">
        <v>0</v>
      </c>
      <c r="T651" s="114">
        <v>0</v>
      </c>
      <c r="U651" s="114">
        <v>0</v>
      </c>
      <c r="V651" s="114">
        <v>0</v>
      </c>
      <c r="W651" s="114">
        <v>0</v>
      </c>
    </row>
    <row r="652" spans="1:23" hidden="1">
      <c r="A652" s="114" t="str">
        <v>4137.TW</v>
      </c>
      <c r="B652" s="114">
        <v>8.85</v>
      </c>
      <c r="C652" s="114">
        <v>0</v>
      </c>
      <c r="D652" s="114">
        <v>11.09652</v>
      </c>
      <c r="E652" s="114">
        <v>0.13599</v>
      </c>
      <c r="F652" s="114">
        <v>7.8340000000000007E-2</v>
      </c>
      <c r="G652" s="114">
        <v>0.83565</v>
      </c>
      <c r="H652" s="114">
        <v>0.21125999000000001</v>
      </c>
      <c r="I652" s="114">
        <v>19.096045</v>
      </c>
      <c r="J652" s="114">
        <v>2.498891</v>
      </c>
      <c r="K652" s="114">
        <v>57.735999999999997</v>
      </c>
      <c r="L652" s="114">
        <v>0</v>
      </c>
      <c r="M652" s="114">
        <v>0</v>
      </c>
      <c r="N652" s="114">
        <v>0</v>
      </c>
      <c r="O652" s="114">
        <v>0</v>
      </c>
      <c r="P652" s="114">
        <v>0</v>
      </c>
      <c r="Q652" s="114">
        <v>0</v>
      </c>
      <c r="R652" s="114">
        <v>0</v>
      </c>
      <c r="S652" s="114">
        <v>0</v>
      </c>
      <c r="T652" s="114">
        <v>0</v>
      </c>
      <c r="U652" s="114">
        <v>0</v>
      </c>
      <c r="V652" s="114">
        <v>0</v>
      </c>
      <c r="W652" s="114">
        <v>0</v>
      </c>
    </row>
    <row r="653" spans="1:23" hidden="1">
      <c r="A653" s="114" t="str">
        <v>4142.TW</v>
      </c>
      <c r="B653" s="114">
        <v>-1.37</v>
      </c>
      <c r="C653" s="114">
        <v>0</v>
      </c>
      <c r="D653" s="114">
        <v>8.2100589999999993</v>
      </c>
      <c r="E653" s="114">
        <v>-0.11803000399999999</v>
      </c>
      <c r="F653" s="114">
        <v>-4.4560000000000002E-2</v>
      </c>
      <c r="G653" s="114">
        <v>0.24138999999999999</v>
      </c>
      <c r="H653" s="114">
        <v>-4.4527299999999999</v>
      </c>
      <c r="I653" s="114">
        <v>0</v>
      </c>
      <c r="J653" s="114">
        <v>2.1872783</v>
      </c>
      <c r="K653" s="114">
        <v>3.9460000000000002</v>
      </c>
      <c r="L653" s="114">
        <v>0</v>
      </c>
      <c r="M653" s="114">
        <v>0</v>
      </c>
      <c r="N653" s="114">
        <v>0</v>
      </c>
      <c r="O653" s="114">
        <v>0</v>
      </c>
      <c r="P653" s="114">
        <v>0</v>
      </c>
      <c r="Q653" s="114">
        <v>0</v>
      </c>
      <c r="R653" s="114">
        <v>0</v>
      </c>
      <c r="S653" s="114">
        <v>0</v>
      </c>
      <c r="T653" s="114">
        <v>0</v>
      </c>
      <c r="U653" s="114">
        <v>0</v>
      </c>
      <c r="V653" s="114">
        <v>0</v>
      </c>
      <c r="W653" s="114">
        <v>0</v>
      </c>
    </row>
    <row r="654" spans="1:23" hidden="1">
      <c r="A654" s="114" t="str">
        <v>4148.TW</v>
      </c>
      <c r="B654" s="114">
        <v>1.84</v>
      </c>
      <c r="C654" s="114">
        <v>0.90100000000000002</v>
      </c>
      <c r="D654" s="114">
        <v>9.8619330000000005</v>
      </c>
      <c r="E654" s="114">
        <v>6.6689999999999999E-2</v>
      </c>
      <c r="F654" s="114">
        <v>3.049E-2</v>
      </c>
      <c r="G654" s="114">
        <v>0.20802000000000001</v>
      </c>
      <c r="H654" s="114">
        <v>6.8210000000000007E-2</v>
      </c>
      <c r="I654" s="114">
        <v>27.173912000000001</v>
      </c>
      <c r="J654" s="114">
        <v>1.4202527</v>
      </c>
      <c r="K654" s="114">
        <v>44.142000000000003</v>
      </c>
      <c r="L654" s="114">
        <v>0</v>
      </c>
      <c r="M654" s="114">
        <v>0</v>
      </c>
      <c r="N654" s="114">
        <v>0</v>
      </c>
      <c r="O654" s="114">
        <v>0</v>
      </c>
      <c r="P654" s="114">
        <v>0</v>
      </c>
      <c r="Q654" s="114">
        <v>0</v>
      </c>
      <c r="R654" s="114">
        <v>0</v>
      </c>
      <c r="S654" s="114">
        <v>0</v>
      </c>
      <c r="T654" s="114">
        <v>0</v>
      </c>
      <c r="U654" s="114">
        <v>0</v>
      </c>
      <c r="V654" s="114">
        <v>0</v>
      </c>
      <c r="W654" s="114">
        <v>0</v>
      </c>
    </row>
    <row r="655" spans="1:23" hidden="1">
      <c r="A655" s="114" t="str">
        <v>4155.TW</v>
      </c>
      <c r="B655" s="114">
        <v>0.11</v>
      </c>
      <c r="C655" s="114">
        <v>0.32900000000000001</v>
      </c>
      <c r="D655" s="114">
        <v>0</v>
      </c>
      <c r="E655" s="114">
        <v>-7.5000000000000002E-4</v>
      </c>
      <c r="F655" s="114">
        <v>-2.4599999999999999E-3</v>
      </c>
      <c r="G655" s="114">
        <v>0.16517000000000001</v>
      </c>
      <c r="H655" s="114">
        <v>-4.7649999999999998E-2</v>
      </c>
      <c r="I655" s="114">
        <v>234.54545999999999</v>
      </c>
      <c r="J655" s="114">
        <v>1.5683889</v>
      </c>
      <c r="K655" s="114">
        <v>9.2949999999999999</v>
      </c>
      <c r="L655" s="114">
        <v>0</v>
      </c>
      <c r="M655" s="114">
        <v>0</v>
      </c>
      <c r="N655" s="114">
        <v>0</v>
      </c>
      <c r="O655" s="114">
        <v>0</v>
      </c>
      <c r="P655" s="114">
        <v>0</v>
      </c>
      <c r="Q655" s="114">
        <v>0</v>
      </c>
      <c r="R655" s="114">
        <v>0</v>
      </c>
      <c r="S655" s="114">
        <v>0</v>
      </c>
      <c r="T655" s="114">
        <v>0</v>
      </c>
      <c r="U655" s="114">
        <v>0</v>
      </c>
      <c r="V655" s="114">
        <v>0</v>
      </c>
      <c r="W655" s="114">
        <v>0</v>
      </c>
    </row>
    <row r="656" spans="1:23" hidden="1">
      <c r="A656" s="114" t="str">
        <v>4164.TW</v>
      </c>
      <c r="B656" s="114">
        <v>1.85</v>
      </c>
      <c r="C656" s="114">
        <v>0</v>
      </c>
      <c r="D656" s="114">
        <v>14.741142999999999</v>
      </c>
      <c r="E656" s="114">
        <v>5.3350000000000002E-2</v>
      </c>
      <c r="F656" s="114">
        <v>2.3820000000000001E-2</v>
      </c>
      <c r="G656" s="114">
        <v>0.26369999999999999</v>
      </c>
      <c r="H656" s="114">
        <v>3.0949999999999998E-2</v>
      </c>
      <c r="I656" s="114">
        <v>29.243241999999999</v>
      </c>
      <c r="J656" s="114">
        <v>1.9884588000000001</v>
      </c>
      <c r="K656" s="114">
        <v>20.678000000000001</v>
      </c>
      <c r="L656" s="114">
        <v>0</v>
      </c>
      <c r="M656" s="114">
        <v>0</v>
      </c>
      <c r="N656" s="114">
        <v>0</v>
      </c>
      <c r="O656" s="114">
        <v>0</v>
      </c>
      <c r="P656" s="114">
        <v>0</v>
      </c>
      <c r="Q656" s="114">
        <v>0</v>
      </c>
      <c r="R656" s="114">
        <v>0</v>
      </c>
      <c r="S656" s="114">
        <v>0</v>
      </c>
      <c r="T656" s="114">
        <v>0</v>
      </c>
      <c r="U656" s="114">
        <v>0</v>
      </c>
      <c r="V656" s="114">
        <v>0</v>
      </c>
      <c r="W656" s="114">
        <v>0</v>
      </c>
    </row>
    <row r="657" spans="1:23" hidden="1">
      <c r="A657" s="114" t="str">
        <v>4190.TW</v>
      </c>
      <c r="B657" s="114">
        <v>-1.62</v>
      </c>
      <c r="C657" s="114">
        <v>0.5</v>
      </c>
      <c r="D657" s="114">
        <v>35.444443</v>
      </c>
      <c r="E657" s="114">
        <v>-4.7629999999999999E-2</v>
      </c>
      <c r="F657" s="114">
        <v>-4.7600000000000003E-3</v>
      </c>
      <c r="G657" s="114">
        <v>0.66308</v>
      </c>
      <c r="H657" s="114">
        <v>-0.12279</v>
      </c>
      <c r="I657" s="114">
        <v>0</v>
      </c>
      <c r="J657" s="114">
        <v>1.5001409999999999</v>
      </c>
      <c r="K657" s="114">
        <v>45.884</v>
      </c>
      <c r="L657" s="114">
        <v>0</v>
      </c>
      <c r="M657" s="114">
        <v>0</v>
      </c>
      <c r="N657" s="114">
        <v>0</v>
      </c>
      <c r="O657" s="114">
        <v>0</v>
      </c>
      <c r="P657" s="114">
        <v>0</v>
      </c>
      <c r="Q657" s="114">
        <v>0</v>
      </c>
      <c r="R657" s="114">
        <v>0</v>
      </c>
      <c r="S657" s="114">
        <v>0</v>
      </c>
      <c r="T657" s="114">
        <v>0</v>
      </c>
      <c r="U657" s="114">
        <v>0</v>
      </c>
      <c r="V657" s="114">
        <v>0</v>
      </c>
      <c r="W657" s="114">
        <v>0</v>
      </c>
    </row>
    <row r="658" spans="1:23" hidden="1">
      <c r="A658" s="114" t="str">
        <v>4306.TW</v>
      </c>
      <c r="B658" s="114">
        <v>1.37</v>
      </c>
      <c r="C658" s="114">
        <v>0.66200000000000003</v>
      </c>
      <c r="D658" s="114">
        <v>0</v>
      </c>
      <c r="E658" s="114">
        <v>6.9759995000000005E-2</v>
      </c>
      <c r="F658" s="114">
        <v>1.3860000000000001E-2</v>
      </c>
      <c r="G658" s="114">
        <v>0.16472999999999999</v>
      </c>
      <c r="H658" s="114">
        <v>4.9250003000000001E-2</v>
      </c>
      <c r="I658" s="114">
        <v>14.708029</v>
      </c>
      <c r="J658" s="114">
        <v>1.0594110000000001</v>
      </c>
      <c r="K658" s="114">
        <v>21.376000000000001</v>
      </c>
      <c r="L658" s="114">
        <v>0</v>
      </c>
      <c r="M658" s="114">
        <v>0</v>
      </c>
      <c r="N658" s="114">
        <v>0</v>
      </c>
      <c r="O658" s="114">
        <v>0</v>
      </c>
      <c r="P658" s="114">
        <v>0</v>
      </c>
      <c r="Q658" s="114">
        <v>0</v>
      </c>
      <c r="R658" s="114">
        <v>0</v>
      </c>
      <c r="S658" s="114">
        <v>0</v>
      </c>
      <c r="T658" s="114">
        <v>0</v>
      </c>
      <c r="U658" s="114">
        <v>0</v>
      </c>
      <c r="V658" s="114">
        <v>0</v>
      </c>
      <c r="W658" s="114">
        <v>0</v>
      </c>
    </row>
    <row r="659" spans="1:23" hidden="1">
      <c r="A659" s="114" t="str">
        <v>4414.TW</v>
      </c>
      <c r="B659" s="114">
        <v>-0.18</v>
      </c>
      <c r="C659" s="114">
        <v>0.70299999999999996</v>
      </c>
      <c r="D659" s="114">
        <v>1.7074468</v>
      </c>
      <c r="E659" s="114">
        <v>-0.12701999999999999</v>
      </c>
      <c r="F659" s="114">
        <v>-9.4999999999999998E-3</v>
      </c>
      <c r="G659" s="114">
        <v>0.16410999000000001</v>
      </c>
      <c r="H659" s="114">
        <v>7.1209999999999996E-2</v>
      </c>
      <c r="I659" s="114">
        <v>0</v>
      </c>
      <c r="J659" s="114">
        <v>0.73539524999999994</v>
      </c>
      <c r="K659" s="114">
        <v>16.172999999999998</v>
      </c>
      <c r="L659" s="114">
        <v>0</v>
      </c>
      <c r="M659" s="114">
        <v>0</v>
      </c>
      <c r="N659" s="114">
        <v>0</v>
      </c>
      <c r="O659" s="114">
        <v>0</v>
      </c>
      <c r="P659" s="114">
        <v>0</v>
      </c>
      <c r="Q659" s="114">
        <v>0</v>
      </c>
      <c r="R659" s="114">
        <v>0</v>
      </c>
      <c r="S659" s="114">
        <v>0</v>
      </c>
      <c r="T659" s="114">
        <v>0</v>
      </c>
      <c r="U659" s="114">
        <v>0</v>
      </c>
      <c r="V659" s="114">
        <v>0</v>
      </c>
      <c r="W659" s="114">
        <v>0</v>
      </c>
    </row>
    <row r="660" spans="1:23" hidden="1">
      <c r="A660" s="114" t="str">
        <v>4426.TW</v>
      </c>
      <c r="B660" s="114">
        <v>-0.3</v>
      </c>
      <c r="C660" s="114">
        <v>0</v>
      </c>
      <c r="D660" s="114">
        <v>0</v>
      </c>
      <c r="E660" s="114">
        <v>-1.9279999999999999E-2</v>
      </c>
      <c r="F660" s="114">
        <v>-1.0959999999999999E-2</v>
      </c>
      <c r="G660" s="114">
        <v>0.13982000999999999</v>
      </c>
      <c r="H660" s="114">
        <v>-0.12142</v>
      </c>
      <c r="I660" s="114">
        <v>0</v>
      </c>
      <c r="J660" s="114">
        <v>1.1042546</v>
      </c>
      <c r="K660" s="114">
        <v>7.4829999999999997</v>
      </c>
      <c r="L660" s="114">
        <v>0</v>
      </c>
      <c r="M660" s="114">
        <v>0</v>
      </c>
      <c r="N660" s="114">
        <v>0</v>
      </c>
      <c r="O660" s="114">
        <v>0</v>
      </c>
      <c r="P660" s="114">
        <v>0</v>
      </c>
      <c r="Q660" s="114">
        <v>0</v>
      </c>
      <c r="R660" s="114">
        <v>0</v>
      </c>
      <c r="S660" s="114">
        <v>0</v>
      </c>
      <c r="T660" s="114">
        <v>0</v>
      </c>
      <c r="U660" s="114">
        <v>0</v>
      </c>
      <c r="V660" s="114">
        <v>0</v>
      </c>
      <c r="W660" s="114">
        <v>0</v>
      </c>
    </row>
    <row r="661" spans="1:23" hidden="1">
      <c r="A661" s="114" t="str">
        <v>4438.TW</v>
      </c>
      <c r="B661" s="114">
        <v>5.92</v>
      </c>
      <c r="C661" s="114">
        <v>0.34499999999999997</v>
      </c>
      <c r="D661" s="114">
        <v>9.5708160000000007</v>
      </c>
      <c r="E661" s="114">
        <v>9.1770000000000004E-2</v>
      </c>
      <c r="F661" s="114">
        <v>3.5799999999999998E-2</v>
      </c>
      <c r="G661" s="114">
        <v>0.15018999999999999</v>
      </c>
      <c r="H661" s="114">
        <v>-5.0279997E-2</v>
      </c>
      <c r="I661" s="114">
        <v>18.83446</v>
      </c>
      <c r="J661" s="114">
        <v>1.4634849999999999</v>
      </c>
      <c r="K661" s="114">
        <v>160.047</v>
      </c>
      <c r="L661" s="114">
        <v>0</v>
      </c>
      <c r="M661" s="114">
        <v>0</v>
      </c>
      <c r="N661" s="114">
        <v>0</v>
      </c>
      <c r="O661" s="114">
        <v>0</v>
      </c>
      <c r="P661" s="114">
        <v>0</v>
      </c>
      <c r="Q661" s="114">
        <v>0</v>
      </c>
      <c r="R661" s="114">
        <v>0</v>
      </c>
      <c r="S661" s="114">
        <v>0</v>
      </c>
      <c r="T661" s="114">
        <v>0</v>
      </c>
      <c r="U661" s="114">
        <v>0</v>
      </c>
      <c r="V661" s="114">
        <v>0</v>
      </c>
      <c r="W661" s="114">
        <v>0</v>
      </c>
    </row>
    <row r="662" spans="1:23" hidden="1">
      <c r="A662" s="114" t="str">
        <v>4439.TW</v>
      </c>
      <c r="B662" s="114">
        <v>8.1999999999999993</v>
      </c>
      <c r="C662" s="114">
        <v>0.59499999999999997</v>
      </c>
      <c r="D662" s="114">
        <v>10.278579000000001</v>
      </c>
      <c r="E662" s="114">
        <v>9.6290000000000001E-2</v>
      </c>
      <c r="F662" s="114">
        <v>4.9500000000000002E-2</v>
      </c>
      <c r="G662" s="114">
        <v>0.21879000000000001</v>
      </c>
      <c r="H662" s="114">
        <v>7.5420000000000001E-2</v>
      </c>
      <c r="I662" s="114">
        <v>13.048780000000001</v>
      </c>
      <c r="J662" s="114">
        <v>1.2243264</v>
      </c>
      <c r="K662" s="114">
        <v>135.48699999999999</v>
      </c>
      <c r="L662" s="114">
        <v>0</v>
      </c>
      <c r="M662" s="114">
        <v>0</v>
      </c>
      <c r="N662" s="114">
        <v>0</v>
      </c>
      <c r="O662" s="114">
        <v>0</v>
      </c>
      <c r="P662" s="114">
        <v>0</v>
      </c>
      <c r="Q662" s="114">
        <v>0</v>
      </c>
      <c r="R662" s="114">
        <v>0</v>
      </c>
      <c r="S662" s="114">
        <v>0</v>
      </c>
      <c r="T662" s="114">
        <v>0</v>
      </c>
      <c r="U662" s="114">
        <v>0</v>
      </c>
      <c r="V662" s="114">
        <v>0</v>
      </c>
      <c r="W662" s="114">
        <v>0</v>
      </c>
    </row>
    <row r="663" spans="1:23" hidden="1">
      <c r="A663" s="114" t="str">
        <v>4440.TW</v>
      </c>
      <c r="B663" s="114">
        <v>1.02</v>
      </c>
      <c r="C663" s="114">
        <v>0</v>
      </c>
      <c r="D663" s="114">
        <v>0</v>
      </c>
      <c r="E663" s="114">
        <v>5.0130000000000001E-2</v>
      </c>
      <c r="F663" s="114">
        <v>6.6899999999999998E-3</v>
      </c>
      <c r="G663" s="114">
        <v>8.3960000000000007E-2</v>
      </c>
      <c r="H663" s="114">
        <v>3.031E-2</v>
      </c>
      <c r="I663" s="114">
        <v>25.294117</v>
      </c>
      <c r="J663" s="114">
        <v>1.3735824000000001</v>
      </c>
      <c r="K663" s="114">
        <v>14.435</v>
      </c>
      <c r="L663" s="114">
        <v>0</v>
      </c>
      <c r="M663" s="114">
        <v>0</v>
      </c>
      <c r="N663" s="114">
        <v>0</v>
      </c>
      <c r="O663" s="114">
        <v>0</v>
      </c>
      <c r="P663" s="114">
        <v>0</v>
      </c>
      <c r="Q663" s="114">
        <v>0</v>
      </c>
      <c r="R663" s="114">
        <v>0</v>
      </c>
      <c r="S663" s="114">
        <v>0</v>
      </c>
      <c r="T663" s="114">
        <v>0</v>
      </c>
      <c r="U663" s="114">
        <v>0</v>
      </c>
      <c r="V663" s="114">
        <v>0</v>
      </c>
      <c r="W663" s="114">
        <v>0</v>
      </c>
    </row>
    <row r="664" spans="1:23" hidden="1">
      <c r="A664" s="114" t="str">
        <v>4526.TW</v>
      </c>
      <c r="B664" s="114">
        <v>-0.19</v>
      </c>
      <c r="C664" s="114">
        <v>0.84199999999999997</v>
      </c>
      <c r="D664" s="114">
        <v>17.444443</v>
      </c>
      <c r="E664" s="114">
        <v>2.2550002E-2</v>
      </c>
      <c r="F664" s="114">
        <v>-7.0899999999999999E-3</v>
      </c>
      <c r="G664" s="114">
        <v>0.20397000000000001</v>
      </c>
      <c r="H664" s="114">
        <v>-7.2680004000000006E-2</v>
      </c>
      <c r="I664" s="114">
        <v>0</v>
      </c>
      <c r="J664" s="114">
        <v>1.1779122</v>
      </c>
      <c r="K664" s="114">
        <v>29.905000000000001</v>
      </c>
      <c r="L664" s="114">
        <v>0</v>
      </c>
      <c r="M664" s="114">
        <v>0</v>
      </c>
      <c r="N664" s="114">
        <v>0</v>
      </c>
      <c r="O664" s="114">
        <v>0</v>
      </c>
      <c r="P664" s="114">
        <v>0</v>
      </c>
      <c r="Q664" s="114">
        <v>0</v>
      </c>
      <c r="R664" s="114">
        <v>0</v>
      </c>
      <c r="S664" s="114">
        <v>0</v>
      </c>
      <c r="T664" s="114">
        <v>0</v>
      </c>
      <c r="U664" s="114">
        <v>0</v>
      </c>
      <c r="V664" s="114">
        <v>0</v>
      </c>
      <c r="W664" s="114">
        <v>0</v>
      </c>
    </row>
    <row r="665" spans="1:23" hidden="1">
      <c r="A665" s="114" t="str">
        <v>4532.TW</v>
      </c>
      <c r="B665" s="114">
        <v>1.78</v>
      </c>
      <c r="C665" s="114">
        <v>0</v>
      </c>
      <c r="D665" s="114">
        <v>14.5</v>
      </c>
      <c r="E665" s="114">
        <v>8.7319999999999995E-2</v>
      </c>
      <c r="F665" s="114">
        <v>2.6440000000000002E-2</v>
      </c>
      <c r="G665" s="114">
        <v>0.14734</v>
      </c>
      <c r="H665" s="114">
        <v>6.1890002E-2</v>
      </c>
      <c r="I665" s="114">
        <v>16.292134999999998</v>
      </c>
      <c r="J665" s="114">
        <v>1.4797429</v>
      </c>
      <c r="K665" s="114">
        <v>35.648000000000003</v>
      </c>
      <c r="L665" s="114">
        <v>0</v>
      </c>
      <c r="M665" s="114">
        <v>0</v>
      </c>
      <c r="N665" s="114">
        <v>0</v>
      </c>
      <c r="O665" s="114">
        <v>0</v>
      </c>
      <c r="P665" s="114">
        <v>0</v>
      </c>
      <c r="Q665" s="114">
        <v>0</v>
      </c>
      <c r="R665" s="114">
        <v>0</v>
      </c>
      <c r="S665" s="114">
        <v>0</v>
      </c>
      <c r="T665" s="114">
        <v>0</v>
      </c>
      <c r="U665" s="114">
        <v>0</v>
      </c>
      <c r="V665" s="114">
        <v>0</v>
      </c>
      <c r="W665" s="114">
        <v>0</v>
      </c>
    </row>
    <row r="666" spans="1:23" hidden="1">
      <c r="A666" s="114" t="str">
        <v>4536.TW</v>
      </c>
      <c r="B666" s="114">
        <v>16.190000000000001</v>
      </c>
      <c r="C666" s="114">
        <v>0.58799999999999997</v>
      </c>
      <c r="D666" s="114">
        <v>13.100576</v>
      </c>
      <c r="E666" s="114">
        <v>0.17908001000000001</v>
      </c>
      <c r="F666" s="114">
        <v>7.1100003999999994E-2</v>
      </c>
      <c r="G666" s="114">
        <v>0.32707000000000003</v>
      </c>
      <c r="H666" s="114">
        <v>0.18778</v>
      </c>
      <c r="I666" s="114">
        <v>12.631252999999999</v>
      </c>
      <c r="J666" s="114">
        <v>2.3119100000000001</v>
      </c>
      <c r="K666" s="114">
        <v>102.032</v>
      </c>
      <c r="L666" s="114">
        <v>0</v>
      </c>
      <c r="M666" s="114">
        <v>0</v>
      </c>
      <c r="N666" s="114">
        <v>0</v>
      </c>
      <c r="O666" s="114">
        <v>0</v>
      </c>
      <c r="P666" s="114">
        <v>0</v>
      </c>
      <c r="Q666" s="114">
        <v>0</v>
      </c>
      <c r="R666" s="114">
        <v>0</v>
      </c>
      <c r="S666" s="114">
        <v>0</v>
      </c>
      <c r="T666" s="114">
        <v>0</v>
      </c>
      <c r="U666" s="114">
        <v>0</v>
      </c>
      <c r="V666" s="114">
        <v>0</v>
      </c>
      <c r="W666" s="114">
        <v>0</v>
      </c>
    </row>
    <row r="667" spans="1:23" hidden="1">
      <c r="A667" s="114" t="str">
        <v>4540.TW</v>
      </c>
      <c r="B667" s="114">
        <v>-3.23</v>
      </c>
      <c r="C667" s="114">
        <v>0.81799999999999995</v>
      </c>
      <c r="D667" s="114">
        <v>11.1442</v>
      </c>
      <c r="E667" s="114">
        <v>-3.0779999999999998E-2</v>
      </c>
      <c r="F667" s="114">
        <v>-5.5999999999999999E-3</v>
      </c>
      <c r="G667" s="114">
        <v>0.16261</v>
      </c>
      <c r="H667" s="114">
        <v>-0.28569</v>
      </c>
      <c r="I667" s="114">
        <v>0</v>
      </c>
      <c r="J667" s="114">
        <v>1.0378653</v>
      </c>
      <c r="K667" s="114">
        <v>27.081</v>
      </c>
      <c r="L667" s="114">
        <v>0</v>
      </c>
      <c r="M667" s="114">
        <v>0</v>
      </c>
      <c r="N667" s="114">
        <v>0</v>
      </c>
      <c r="O667" s="114">
        <v>0</v>
      </c>
      <c r="P667" s="114">
        <v>0</v>
      </c>
      <c r="Q667" s="114">
        <v>0</v>
      </c>
      <c r="R667" s="114">
        <v>0</v>
      </c>
      <c r="S667" s="114">
        <v>0</v>
      </c>
      <c r="T667" s="114">
        <v>0</v>
      </c>
      <c r="U667" s="114">
        <v>0</v>
      </c>
      <c r="V667" s="114">
        <v>0</v>
      </c>
      <c r="W667" s="114">
        <v>0</v>
      </c>
    </row>
    <row r="668" spans="1:23" hidden="1">
      <c r="A668" s="114" t="str">
        <v>4545.TW</v>
      </c>
      <c r="B668" s="114">
        <v>1.7</v>
      </c>
      <c r="C668" s="114">
        <v>0.34100000000000003</v>
      </c>
      <c r="D668" s="114">
        <v>10.862069</v>
      </c>
      <c r="E668" s="114">
        <v>4.4170000000000001E-2</v>
      </c>
      <c r="F668" s="114">
        <v>1.7239998999999999E-2</v>
      </c>
      <c r="G668" s="114">
        <v>0.18437000000000001</v>
      </c>
      <c r="H668" s="114">
        <v>-2.1229999999999999E-2</v>
      </c>
      <c r="I668" s="114">
        <v>25.941175000000001</v>
      </c>
      <c r="J668" s="114">
        <v>1.8225399</v>
      </c>
      <c r="K668" s="114">
        <v>26.95</v>
      </c>
      <c r="L668" s="114">
        <v>0</v>
      </c>
      <c r="M668" s="114">
        <v>0</v>
      </c>
      <c r="N668" s="114">
        <v>0</v>
      </c>
      <c r="O668" s="114">
        <v>0</v>
      </c>
      <c r="P668" s="114">
        <v>0</v>
      </c>
      <c r="Q668" s="114">
        <v>0</v>
      </c>
      <c r="R668" s="114">
        <v>0</v>
      </c>
      <c r="S668" s="114">
        <v>0</v>
      </c>
      <c r="T668" s="114">
        <v>0</v>
      </c>
      <c r="U668" s="114">
        <v>0</v>
      </c>
      <c r="V668" s="114">
        <v>0</v>
      </c>
      <c r="W668" s="114">
        <v>0</v>
      </c>
    </row>
    <row r="669" spans="1:23" hidden="1">
      <c r="A669" s="114" t="str">
        <v>4551.TW</v>
      </c>
      <c r="B669" s="114">
        <v>4.58</v>
      </c>
      <c r="C669" s="114">
        <v>0.871</v>
      </c>
      <c r="D669" s="114">
        <v>13.495837999999999</v>
      </c>
      <c r="E669" s="114">
        <v>6.3969999999999999E-2</v>
      </c>
      <c r="F669" s="114">
        <v>3.4389999999999997E-2</v>
      </c>
      <c r="G669" s="114">
        <v>0.21734999999999999</v>
      </c>
      <c r="H669" s="114">
        <v>0.11001000599999999</v>
      </c>
      <c r="I669" s="114">
        <v>24.781659999999999</v>
      </c>
      <c r="J669" s="114">
        <v>1.6490381000000001</v>
      </c>
      <c r="K669" s="114">
        <v>61.81</v>
      </c>
      <c r="L669" s="114">
        <v>0</v>
      </c>
      <c r="M669" s="114">
        <v>0</v>
      </c>
      <c r="N669" s="114">
        <v>0</v>
      </c>
      <c r="O669" s="114">
        <v>0</v>
      </c>
      <c r="P669" s="114">
        <v>0</v>
      </c>
      <c r="Q669" s="114">
        <v>0</v>
      </c>
      <c r="R669" s="114">
        <v>0</v>
      </c>
      <c r="S669" s="114">
        <v>0</v>
      </c>
      <c r="T669" s="114">
        <v>0</v>
      </c>
      <c r="U669" s="114">
        <v>0</v>
      </c>
      <c r="V669" s="114">
        <v>0</v>
      </c>
      <c r="W669" s="114">
        <v>0</v>
      </c>
    </row>
    <row r="670" spans="1:23" hidden="1">
      <c r="A670" s="114" t="str">
        <v>4552.TW</v>
      </c>
      <c r="B670" s="114">
        <v>3.16</v>
      </c>
      <c r="C670" s="114">
        <v>0.39</v>
      </c>
      <c r="D670" s="114">
        <v>2.9767910999999998</v>
      </c>
      <c r="E670" s="114">
        <v>6.1219999999999997E-2</v>
      </c>
      <c r="F670" s="114">
        <v>4.6880003000000003E-2</v>
      </c>
      <c r="G670" s="114">
        <v>0.22094</v>
      </c>
      <c r="H670" s="114">
        <v>7.0059999999999997E-2</v>
      </c>
      <c r="I670" s="114">
        <v>9.3354429999999997</v>
      </c>
      <c r="J670" s="114">
        <v>0.56099650000000001</v>
      </c>
      <c r="K670" s="114">
        <v>42.695999999999998</v>
      </c>
      <c r="L670" s="114">
        <v>0</v>
      </c>
      <c r="M670" s="114">
        <v>0</v>
      </c>
      <c r="N670" s="114">
        <v>0</v>
      </c>
      <c r="O670" s="114">
        <v>0</v>
      </c>
      <c r="P670" s="114">
        <v>0</v>
      </c>
      <c r="Q670" s="114">
        <v>0</v>
      </c>
      <c r="R670" s="114">
        <v>0</v>
      </c>
      <c r="S670" s="114">
        <v>0</v>
      </c>
      <c r="T670" s="114">
        <v>0</v>
      </c>
      <c r="U670" s="114">
        <v>0</v>
      </c>
      <c r="V670" s="114">
        <v>0</v>
      </c>
      <c r="W670" s="114">
        <v>0</v>
      </c>
    </row>
    <row r="671" spans="1:23" hidden="1">
      <c r="A671" s="114" t="str">
        <v>4555.TW</v>
      </c>
      <c r="B671" s="114">
        <v>-0.64</v>
      </c>
      <c r="C671" s="114">
        <v>0.19600000000000001</v>
      </c>
      <c r="D671" s="114">
        <v>18.947368999999998</v>
      </c>
      <c r="E671" s="114">
        <v>-1.14400005E-2</v>
      </c>
      <c r="F671" s="114">
        <v>-2.9199998999999998E-3</v>
      </c>
      <c r="G671" s="114">
        <v>0.27073999999999998</v>
      </c>
      <c r="H671" s="114">
        <v>-4.4880000000000003E-2</v>
      </c>
      <c r="I671" s="114">
        <v>0</v>
      </c>
      <c r="J671" s="114">
        <v>1.3395513999999999</v>
      </c>
      <c r="K671" s="114">
        <v>20</v>
      </c>
      <c r="L671" s="114">
        <v>0</v>
      </c>
      <c r="M671" s="114">
        <v>0</v>
      </c>
      <c r="N671" s="114">
        <v>0</v>
      </c>
      <c r="O671" s="114">
        <v>0</v>
      </c>
      <c r="P671" s="114">
        <v>0</v>
      </c>
      <c r="Q671" s="114">
        <v>0</v>
      </c>
      <c r="R671" s="114">
        <v>0</v>
      </c>
      <c r="S671" s="114">
        <v>0</v>
      </c>
      <c r="T671" s="114">
        <v>0</v>
      </c>
      <c r="U671" s="114">
        <v>0</v>
      </c>
      <c r="V671" s="114">
        <v>0</v>
      </c>
      <c r="W671" s="114">
        <v>0</v>
      </c>
    </row>
    <row r="672" spans="1:23" hidden="1">
      <c r="A672" s="114" t="str">
        <v>4557.TW</v>
      </c>
      <c r="B672" s="114">
        <v>9.32</v>
      </c>
      <c r="C672" s="114">
        <v>0</v>
      </c>
      <c r="D672" s="114">
        <v>18.827159999999999</v>
      </c>
      <c r="E672" s="114">
        <v>0.17649001</v>
      </c>
      <c r="F672" s="114">
        <v>7.2909996000000005E-2</v>
      </c>
      <c r="G672" s="114">
        <v>0.30748999999999999</v>
      </c>
      <c r="H672" s="114">
        <v>0.11181000000000001</v>
      </c>
      <c r="I672" s="114">
        <v>13.090128999999999</v>
      </c>
      <c r="J672" s="114">
        <v>2.3393160000000002</v>
      </c>
      <c r="K672" s="114">
        <v>78.700999999999993</v>
      </c>
      <c r="L672" s="114">
        <v>0</v>
      </c>
      <c r="M672" s="114">
        <v>0</v>
      </c>
      <c r="N672" s="114">
        <v>0</v>
      </c>
      <c r="O672" s="114">
        <v>0</v>
      </c>
      <c r="P672" s="114">
        <v>0</v>
      </c>
      <c r="Q672" s="114">
        <v>0</v>
      </c>
      <c r="R672" s="114">
        <v>0</v>
      </c>
      <c r="S672" s="114">
        <v>0</v>
      </c>
      <c r="T672" s="114">
        <v>0</v>
      </c>
      <c r="U672" s="114">
        <v>0</v>
      </c>
      <c r="V672" s="114">
        <v>0</v>
      </c>
      <c r="W672" s="114">
        <v>0</v>
      </c>
    </row>
    <row r="673" spans="1:23" hidden="1">
      <c r="A673" s="114" t="str">
        <v>4560.TW</v>
      </c>
      <c r="B673" s="114">
        <v>1.29</v>
      </c>
      <c r="C673" s="114">
        <v>0.24199999999999999</v>
      </c>
      <c r="D673" s="114">
        <v>0</v>
      </c>
      <c r="E673" s="114">
        <v>5.7540002999999999E-2</v>
      </c>
      <c r="F673" s="114">
        <v>2.5309999E-2</v>
      </c>
      <c r="G673" s="114">
        <v>0.30736999999999998</v>
      </c>
      <c r="H673" s="114">
        <v>4.9320000000000003E-2</v>
      </c>
      <c r="I673" s="114">
        <v>28.914728</v>
      </c>
      <c r="J673" s="114">
        <v>1.4526053999999999</v>
      </c>
      <c r="K673" s="114">
        <v>18.472000000000001</v>
      </c>
      <c r="L673" s="114">
        <v>0</v>
      </c>
      <c r="M673" s="114">
        <v>0</v>
      </c>
      <c r="N673" s="114">
        <v>0</v>
      </c>
      <c r="O673" s="114">
        <v>0</v>
      </c>
      <c r="P673" s="114">
        <v>0</v>
      </c>
      <c r="Q673" s="114">
        <v>0</v>
      </c>
      <c r="R673" s="114">
        <v>0</v>
      </c>
      <c r="S673" s="114">
        <v>0</v>
      </c>
      <c r="T673" s="114">
        <v>0</v>
      </c>
      <c r="U673" s="114">
        <v>0</v>
      </c>
      <c r="V673" s="114">
        <v>0</v>
      </c>
      <c r="W673" s="114">
        <v>0</v>
      </c>
    </row>
    <row r="674" spans="1:23" hidden="1">
      <c r="A674" s="114" t="str">
        <v>4562.TW</v>
      </c>
      <c r="B674" s="114">
        <v>-1.03</v>
      </c>
      <c r="C674" s="114">
        <v>0</v>
      </c>
      <c r="D674" s="114">
        <v>0</v>
      </c>
      <c r="E674" s="114">
        <v>-8.9829995999999995E-2</v>
      </c>
      <c r="F674" s="114">
        <v>-2.35E-2</v>
      </c>
      <c r="G674" s="114">
        <v>0.31557000000000002</v>
      </c>
      <c r="H674" s="114">
        <v>-0.15976000000000001</v>
      </c>
      <c r="I674" s="114">
        <v>0</v>
      </c>
      <c r="J674" s="114">
        <v>3.1413825000000002</v>
      </c>
      <c r="K674" s="114">
        <v>8.2690000000000001</v>
      </c>
      <c r="L674" s="114">
        <v>0</v>
      </c>
      <c r="M674" s="114">
        <v>0</v>
      </c>
      <c r="N674" s="114">
        <v>0</v>
      </c>
      <c r="O674" s="114">
        <v>0</v>
      </c>
      <c r="P674" s="114">
        <v>0</v>
      </c>
      <c r="Q674" s="114">
        <v>0</v>
      </c>
      <c r="R674" s="114">
        <v>0</v>
      </c>
      <c r="S674" s="114">
        <v>0</v>
      </c>
      <c r="T674" s="114">
        <v>0</v>
      </c>
      <c r="U674" s="114">
        <v>0</v>
      </c>
      <c r="V674" s="114">
        <v>0</v>
      </c>
      <c r="W674" s="114">
        <v>0</v>
      </c>
    </row>
    <row r="675" spans="1:23" hidden="1">
      <c r="A675" s="114" t="str">
        <v>4564.TW</v>
      </c>
      <c r="B675" s="114">
        <v>-1.94</v>
      </c>
      <c r="C675" s="114">
        <v>0.68600000000000005</v>
      </c>
      <c r="D675" s="114">
        <v>0</v>
      </c>
      <c r="E675" s="114">
        <v>-8.6239990000000002E-2</v>
      </c>
      <c r="F675" s="114">
        <v>-2.726E-2</v>
      </c>
      <c r="G675" s="114">
        <v>-7.7859999999999999E-2</v>
      </c>
      <c r="H675" s="114">
        <v>-0.26091999999999999</v>
      </c>
      <c r="I675" s="114">
        <v>0</v>
      </c>
      <c r="J675" s="114">
        <v>1.1685319000000001</v>
      </c>
      <c r="K675" s="114">
        <v>6.5910000000000002</v>
      </c>
      <c r="L675" s="114">
        <v>0</v>
      </c>
      <c r="M675" s="114">
        <v>0</v>
      </c>
      <c r="N675" s="114">
        <v>0</v>
      </c>
      <c r="O675" s="114">
        <v>0</v>
      </c>
      <c r="P675" s="114">
        <v>0</v>
      </c>
      <c r="Q675" s="114">
        <v>0</v>
      </c>
      <c r="R675" s="114">
        <v>0</v>
      </c>
      <c r="S675" s="114">
        <v>0</v>
      </c>
      <c r="T675" s="114">
        <v>0</v>
      </c>
      <c r="U675" s="114">
        <v>0</v>
      </c>
      <c r="V675" s="114">
        <v>0</v>
      </c>
      <c r="W675" s="114">
        <v>0</v>
      </c>
    </row>
    <row r="676" spans="1:23" hidden="1">
      <c r="A676" s="114" t="str">
        <v>4566.TW</v>
      </c>
      <c r="B676" s="114">
        <v>3.34</v>
      </c>
      <c r="C676" s="114">
        <v>0.82799999999999996</v>
      </c>
      <c r="D676" s="114">
        <v>12.787610000000001</v>
      </c>
      <c r="E676" s="114">
        <v>7.2069994999999998E-2</v>
      </c>
      <c r="F676" s="114">
        <v>1.686E-2</v>
      </c>
      <c r="G676" s="114">
        <v>0.22113000999999999</v>
      </c>
      <c r="H676" s="114">
        <v>3.2890000000000003E-2</v>
      </c>
      <c r="I676" s="114">
        <v>17.305389999999999</v>
      </c>
      <c r="J676" s="114">
        <v>1.3388306999999999</v>
      </c>
      <c r="K676" s="114">
        <v>48.764000000000003</v>
      </c>
      <c r="L676" s="114">
        <v>0</v>
      </c>
      <c r="M676" s="114">
        <v>0</v>
      </c>
      <c r="N676" s="114">
        <v>0</v>
      </c>
      <c r="O676" s="114">
        <v>0</v>
      </c>
      <c r="P676" s="114">
        <v>0</v>
      </c>
      <c r="Q676" s="114">
        <v>0</v>
      </c>
      <c r="R676" s="114">
        <v>0</v>
      </c>
      <c r="S676" s="114">
        <v>0</v>
      </c>
      <c r="T676" s="114">
        <v>0</v>
      </c>
      <c r="U676" s="114">
        <v>0</v>
      </c>
      <c r="V676" s="114">
        <v>0</v>
      </c>
      <c r="W676" s="114">
        <v>0</v>
      </c>
    </row>
    <row r="677" spans="1:23" hidden="1">
      <c r="A677" s="114" t="str">
        <v>4569.TW</v>
      </c>
      <c r="B677" s="114">
        <v>5.2</v>
      </c>
      <c r="C677" s="114">
        <v>0</v>
      </c>
      <c r="D677" s="114">
        <v>0</v>
      </c>
      <c r="E677" s="114">
        <v>0</v>
      </c>
      <c r="F677" s="114">
        <v>0</v>
      </c>
      <c r="G677" s="114">
        <v>0.19969000000000001</v>
      </c>
      <c r="H677" s="114">
        <v>8.4860000000000005E-2</v>
      </c>
      <c r="I677" s="114">
        <v>19.711538000000001</v>
      </c>
      <c r="J677" s="114">
        <v>1.2534239</v>
      </c>
      <c r="K677" s="114">
        <v>42.319000000000003</v>
      </c>
      <c r="L677" s="114">
        <v>0</v>
      </c>
      <c r="M677" s="114">
        <v>0</v>
      </c>
      <c r="N677" s="114">
        <v>0</v>
      </c>
      <c r="O677" s="114">
        <v>0</v>
      </c>
      <c r="P677" s="114">
        <v>0</v>
      </c>
      <c r="Q677" s="114">
        <v>0</v>
      </c>
      <c r="R677" s="114">
        <v>0</v>
      </c>
      <c r="S677" s="114">
        <v>0</v>
      </c>
      <c r="T677" s="114">
        <v>0</v>
      </c>
      <c r="U677" s="114">
        <v>0</v>
      </c>
      <c r="V677" s="114">
        <v>0</v>
      </c>
      <c r="W677" s="114">
        <v>0</v>
      </c>
    </row>
    <row r="678" spans="1:23" hidden="1">
      <c r="A678" s="114" t="str">
        <v>4571.TW</v>
      </c>
      <c r="B678" s="114">
        <v>6.11</v>
      </c>
      <c r="C678" s="114">
        <v>0</v>
      </c>
      <c r="D678" s="114">
        <v>0</v>
      </c>
      <c r="E678" s="114">
        <v>0.121079996</v>
      </c>
      <c r="F678" s="114">
        <v>5.4679999999999999E-2</v>
      </c>
      <c r="G678" s="114">
        <v>0.28599000000000002</v>
      </c>
      <c r="H678" s="114">
        <v>0.15935999000000001</v>
      </c>
      <c r="I678" s="114">
        <v>18.98527</v>
      </c>
      <c r="J678" s="114">
        <v>2.2459728999999999</v>
      </c>
      <c r="K678" s="114">
        <v>48.052</v>
      </c>
      <c r="L678" s="114">
        <v>0</v>
      </c>
      <c r="M678" s="114">
        <v>0</v>
      </c>
      <c r="N678" s="114">
        <v>0</v>
      </c>
      <c r="O678" s="114">
        <v>0</v>
      </c>
      <c r="P678" s="114">
        <v>0</v>
      </c>
      <c r="Q678" s="114">
        <v>0</v>
      </c>
      <c r="R678" s="114">
        <v>0</v>
      </c>
      <c r="S678" s="114">
        <v>0</v>
      </c>
      <c r="T678" s="114">
        <v>0</v>
      </c>
      <c r="U678" s="114">
        <v>0</v>
      </c>
      <c r="V678" s="114">
        <v>0</v>
      </c>
      <c r="W678" s="114">
        <v>0</v>
      </c>
    </row>
    <row r="679" spans="1:23" hidden="1">
      <c r="A679" s="114" t="str">
        <v>4572.TW</v>
      </c>
      <c r="B679" s="114">
        <v>6.83</v>
      </c>
      <c r="C679" s="114">
        <v>0</v>
      </c>
      <c r="D679" s="114">
        <v>17.633410999999999</v>
      </c>
      <c r="E679" s="114">
        <v>0.14199999999999999</v>
      </c>
      <c r="F679" s="114">
        <v>8.0579996000000001E-2</v>
      </c>
      <c r="G679" s="114">
        <v>0.49001</v>
      </c>
      <c r="H679" s="114">
        <v>0.36191002</v>
      </c>
      <c r="I679" s="114">
        <v>22.254759</v>
      </c>
      <c r="J679" s="114">
        <v>3.0097222000000001</v>
      </c>
      <c r="K679" s="114">
        <v>22.378</v>
      </c>
      <c r="L679" s="114">
        <v>0</v>
      </c>
      <c r="M679" s="114">
        <v>0</v>
      </c>
      <c r="N679" s="114">
        <v>0</v>
      </c>
      <c r="O679" s="114">
        <v>0</v>
      </c>
      <c r="P679" s="114">
        <v>0</v>
      </c>
      <c r="Q679" s="114">
        <v>0</v>
      </c>
      <c r="R679" s="114">
        <v>0</v>
      </c>
      <c r="S679" s="114">
        <v>0</v>
      </c>
      <c r="T679" s="114">
        <v>0</v>
      </c>
      <c r="U679" s="114">
        <v>0</v>
      </c>
      <c r="V679" s="114">
        <v>0</v>
      </c>
      <c r="W679" s="114">
        <v>0</v>
      </c>
    </row>
    <row r="680" spans="1:23" hidden="1">
      <c r="A680" s="114" t="str">
        <v>4576.TW</v>
      </c>
      <c r="B680" s="114">
        <v>-0.2</v>
      </c>
      <c r="C680" s="114">
        <v>1.1240000000000001</v>
      </c>
      <c r="D680" s="114">
        <v>0</v>
      </c>
      <c r="E680" s="114">
        <v>9.6600000000000002E-3</v>
      </c>
      <c r="F680" s="114">
        <v>2.7100000000000002E-3</v>
      </c>
      <c r="G680" s="114">
        <v>0.308</v>
      </c>
      <c r="H680" s="114">
        <v>4.5949999999999998E-2</v>
      </c>
      <c r="I680" s="114">
        <v>0</v>
      </c>
      <c r="J680" s="114">
        <v>2.5950188999999999</v>
      </c>
      <c r="K680" s="114">
        <v>18.114999999999998</v>
      </c>
      <c r="L680" s="114">
        <v>0</v>
      </c>
      <c r="M680" s="114">
        <v>0</v>
      </c>
      <c r="N680" s="114">
        <v>0</v>
      </c>
      <c r="O680" s="114">
        <v>0</v>
      </c>
      <c r="P680" s="114">
        <v>0</v>
      </c>
      <c r="Q680" s="114">
        <v>0</v>
      </c>
      <c r="R680" s="114">
        <v>0</v>
      </c>
      <c r="S680" s="114">
        <v>0</v>
      </c>
      <c r="T680" s="114">
        <v>0</v>
      </c>
      <c r="U680" s="114">
        <v>0</v>
      </c>
      <c r="V680" s="114">
        <v>0</v>
      </c>
      <c r="W680" s="114">
        <v>0</v>
      </c>
    </row>
    <row r="681" spans="1:23" hidden="1">
      <c r="A681" s="114" t="str">
        <v>4581.TW</v>
      </c>
      <c r="B681" s="114">
        <v>5.8</v>
      </c>
      <c r="C681" s="114">
        <v>0</v>
      </c>
      <c r="D681" s="114">
        <v>0</v>
      </c>
      <c r="E681" s="114">
        <v>0.18507000000000001</v>
      </c>
      <c r="F681" s="114">
        <v>7.5389999999999999E-2</v>
      </c>
      <c r="G681" s="114">
        <v>0.31996000000000002</v>
      </c>
      <c r="H681" s="114">
        <v>0.16805999999999999</v>
      </c>
      <c r="I681" s="114">
        <v>11.017241500000001</v>
      </c>
      <c r="J681" s="114">
        <v>1.937538</v>
      </c>
      <c r="K681" s="114">
        <v>34.683999999999997</v>
      </c>
      <c r="L681" s="114">
        <v>0</v>
      </c>
      <c r="M681" s="114">
        <v>0</v>
      </c>
      <c r="N681" s="114">
        <v>0</v>
      </c>
      <c r="O681" s="114">
        <v>0</v>
      </c>
      <c r="P681" s="114">
        <v>0</v>
      </c>
      <c r="Q681" s="114">
        <v>0</v>
      </c>
      <c r="R681" s="114">
        <v>0</v>
      </c>
      <c r="S681" s="114">
        <v>0</v>
      </c>
      <c r="T681" s="114">
        <v>0</v>
      </c>
      <c r="U681" s="114">
        <v>0</v>
      </c>
      <c r="V681" s="114">
        <v>0</v>
      </c>
      <c r="W681" s="114">
        <v>0</v>
      </c>
    </row>
    <row r="682" spans="1:23" hidden="1">
      <c r="A682" s="114" t="str">
        <v>4583.TW</v>
      </c>
      <c r="B682" s="114">
        <v>13.04</v>
      </c>
      <c r="C682" s="114">
        <v>0</v>
      </c>
      <c r="D682" s="114">
        <v>0</v>
      </c>
      <c r="E682" s="114">
        <v>0.112440005</v>
      </c>
      <c r="F682" s="114">
        <v>5.2600003999999999E-2</v>
      </c>
      <c r="G682" s="114">
        <v>0.55317000000000005</v>
      </c>
      <c r="H682" s="114">
        <v>0.33865002</v>
      </c>
      <c r="I682" s="114">
        <v>21.855827000000001</v>
      </c>
      <c r="J682" s="114">
        <v>2.4248094999999998</v>
      </c>
      <c r="K682" s="114">
        <v>34.298999999999999</v>
      </c>
      <c r="L682" s="114">
        <v>0</v>
      </c>
      <c r="M682" s="114">
        <v>0</v>
      </c>
      <c r="N682" s="114">
        <v>0</v>
      </c>
      <c r="O682" s="114">
        <v>0</v>
      </c>
      <c r="P682" s="114">
        <v>0</v>
      </c>
      <c r="Q682" s="114">
        <v>0</v>
      </c>
      <c r="R682" s="114">
        <v>0</v>
      </c>
      <c r="S682" s="114">
        <v>0</v>
      </c>
      <c r="T682" s="114">
        <v>0</v>
      </c>
      <c r="U682" s="114">
        <v>0</v>
      </c>
      <c r="V682" s="114">
        <v>0</v>
      </c>
      <c r="W682" s="114">
        <v>0</v>
      </c>
    </row>
    <row r="683" spans="1:23" hidden="1">
      <c r="A683" s="114" t="str">
        <v>4588.TW</v>
      </c>
      <c r="B683" s="114">
        <v>0</v>
      </c>
      <c r="C683" s="114">
        <v>0</v>
      </c>
      <c r="D683" s="114">
        <v>0</v>
      </c>
      <c r="E683" s="114">
        <v>0.22159999999999999</v>
      </c>
      <c r="F683" s="114">
        <v>7.6350000000000001E-2</v>
      </c>
      <c r="G683" s="114">
        <v>0.32919997000000001</v>
      </c>
      <c r="H683" s="114">
        <v>0.15511</v>
      </c>
      <c r="I683" s="114">
        <v>0</v>
      </c>
      <c r="J683" s="114">
        <v>0</v>
      </c>
      <c r="K683" s="114">
        <v>25.846</v>
      </c>
      <c r="L683" s="114">
        <v>0</v>
      </c>
      <c r="M683" s="114">
        <v>0</v>
      </c>
      <c r="N683" s="114">
        <v>0</v>
      </c>
      <c r="O683" s="114">
        <v>0</v>
      </c>
      <c r="P683" s="114">
        <v>0</v>
      </c>
      <c r="Q683" s="114">
        <v>0</v>
      </c>
      <c r="R683" s="114">
        <v>0</v>
      </c>
      <c r="S683" s="114">
        <v>0</v>
      </c>
      <c r="T683" s="114">
        <v>0</v>
      </c>
      <c r="U683" s="114">
        <v>0</v>
      </c>
      <c r="V683" s="114">
        <v>0</v>
      </c>
      <c r="W683" s="114">
        <v>0</v>
      </c>
    </row>
    <row r="684" spans="1:23" hidden="1">
      <c r="A684" s="114" t="str">
        <v>4720.TW</v>
      </c>
      <c r="B684" s="114">
        <v>0.34</v>
      </c>
      <c r="C684" s="114">
        <v>0.66100000000000003</v>
      </c>
      <c r="D684" s="114">
        <v>0</v>
      </c>
      <c r="E684" s="114">
        <v>4.197E-2</v>
      </c>
      <c r="F684" s="114">
        <v>5.9699999999999996E-3</v>
      </c>
      <c r="G684" s="114">
        <v>0.19840999000000001</v>
      </c>
      <c r="H684" s="114">
        <v>-6.77E-3</v>
      </c>
      <c r="I684" s="114">
        <v>56.470590000000001</v>
      </c>
      <c r="J684" s="114">
        <v>1.4629687</v>
      </c>
      <c r="K684" s="114">
        <v>31.908999999999999</v>
      </c>
      <c r="L684" s="114">
        <v>0</v>
      </c>
      <c r="M684" s="114">
        <v>0</v>
      </c>
      <c r="N684" s="114">
        <v>0</v>
      </c>
      <c r="O684" s="114">
        <v>0</v>
      </c>
      <c r="P684" s="114">
        <v>0</v>
      </c>
      <c r="Q684" s="114">
        <v>0</v>
      </c>
      <c r="R684" s="114">
        <v>0</v>
      </c>
      <c r="S684" s="114">
        <v>0</v>
      </c>
      <c r="T684" s="114">
        <v>0</v>
      </c>
      <c r="U684" s="114">
        <v>0</v>
      </c>
      <c r="V684" s="114">
        <v>0</v>
      </c>
      <c r="W684" s="114">
        <v>0</v>
      </c>
    </row>
    <row r="685" spans="1:23" hidden="1">
      <c r="A685" s="114" t="str">
        <v>4722.TW</v>
      </c>
      <c r="B685" s="114">
        <v>2.2400000000000002</v>
      </c>
      <c r="C685" s="114">
        <v>0.34300000000000003</v>
      </c>
      <c r="D685" s="114">
        <v>11.80791</v>
      </c>
      <c r="E685" s="114">
        <v>5.765E-2</v>
      </c>
      <c r="F685" s="114">
        <v>2.2540000000000001E-2</v>
      </c>
      <c r="G685" s="114">
        <v>0.15275</v>
      </c>
      <c r="H685" s="114">
        <v>4.7789999999999999E-2</v>
      </c>
      <c r="I685" s="114">
        <v>18.660713000000001</v>
      </c>
      <c r="J685" s="114">
        <v>1.4470177</v>
      </c>
      <c r="K685" s="114">
        <v>34.545000000000002</v>
      </c>
      <c r="L685" s="114">
        <v>0</v>
      </c>
      <c r="M685" s="114">
        <v>0</v>
      </c>
      <c r="N685" s="114">
        <v>0</v>
      </c>
      <c r="O685" s="114">
        <v>0</v>
      </c>
      <c r="P685" s="114">
        <v>0</v>
      </c>
      <c r="Q685" s="114">
        <v>0</v>
      </c>
      <c r="R685" s="114">
        <v>0</v>
      </c>
      <c r="S685" s="114">
        <v>0</v>
      </c>
      <c r="T685" s="114">
        <v>0</v>
      </c>
      <c r="U685" s="114">
        <v>0</v>
      </c>
      <c r="V685" s="114">
        <v>0</v>
      </c>
      <c r="W685" s="114">
        <v>0</v>
      </c>
    </row>
    <row r="686" spans="1:23" hidden="1">
      <c r="A686" s="114" t="str">
        <v>4736.TW</v>
      </c>
      <c r="B686" s="114">
        <v>0</v>
      </c>
      <c r="C686" s="114">
        <v>0.161</v>
      </c>
      <c r="D686" s="114">
        <v>14.612677</v>
      </c>
      <c r="E686" s="114">
        <v>0.10936999999999999</v>
      </c>
      <c r="F686" s="114">
        <v>4.8770000000000001E-2</v>
      </c>
      <c r="G686" s="114">
        <v>0.43118997999999997</v>
      </c>
      <c r="H686" s="114">
        <v>0.1719</v>
      </c>
      <c r="I686" s="114">
        <v>0</v>
      </c>
      <c r="J686" s="114">
        <v>0</v>
      </c>
      <c r="K686" s="114">
        <v>50.420999999999999</v>
      </c>
      <c r="L686" s="114">
        <v>0</v>
      </c>
      <c r="M686" s="114">
        <v>0</v>
      </c>
      <c r="N686" s="114">
        <v>0</v>
      </c>
      <c r="O686" s="114">
        <v>0</v>
      </c>
      <c r="P686" s="114">
        <v>0</v>
      </c>
      <c r="Q686" s="114">
        <v>0</v>
      </c>
      <c r="R686" s="114">
        <v>0</v>
      </c>
      <c r="S686" s="114">
        <v>0</v>
      </c>
      <c r="T686" s="114">
        <v>0</v>
      </c>
      <c r="U686" s="114">
        <v>0</v>
      </c>
      <c r="V686" s="114">
        <v>0</v>
      </c>
      <c r="W686" s="114">
        <v>0</v>
      </c>
    </row>
    <row r="687" spans="1:23" hidden="1">
      <c r="A687" s="114" t="str">
        <v>4737.TW</v>
      </c>
      <c r="B687" s="114">
        <v>0.11</v>
      </c>
      <c r="C687" s="114">
        <v>0.59</v>
      </c>
      <c r="D687" s="114">
        <v>21.73077</v>
      </c>
      <c r="E687" s="114">
        <v>3.2100000000000002E-3</v>
      </c>
      <c r="F687" s="114">
        <v>-1.6199999999999999E-3</v>
      </c>
      <c r="G687" s="114">
        <v>0.40765000000000001</v>
      </c>
      <c r="H687" s="114">
        <v>-4.2519998000000003E-2</v>
      </c>
      <c r="I687" s="114">
        <v>616.36365000000001</v>
      </c>
      <c r="J687" s="114">
        <v>2.0763153999999999</v>
      </c>
      <c r="K687" s="114">
        <v>28.895</v>
      </c>
      <c r="L687" s="114">
        <v>0</v>
      </c>
      <c r="M687" s="114">
        <v>0</v>
      </c>
      <c r="N687" s="114">
        <v>0</v>
      </c>
      <c r="O687" s="114">
        <v>0</v>
      </c>
      <c r="P687" s="114">
        <v>0</v>
      </c>
      <c r="Q687" s="114">
        <v>0</v>
      </c>
      <c r="R687" s="114">
        <v>0</v>
      </c>
      <c r="S687" s="114">
        <v>0</v>
      </c>
      <c r="T687" s="114">
        <v>0</v>
      </c>
      <c r="U687" s="114">
        <v>0</v>
      </c>
      <c r="V687" s="114">
        <v>0</v>
      </c>
      <c r="W687" s="114">
        <v>0</v>
      </c>
    </row>
    <row r="688" spans="1:23" hidden="1">
      <c r="A688" s="114" t="str">
        <v>4739.TW</v>
      </c>
      <c r="B688" s="114">
        <v>0.03</v>
      </c>
      <c r="C688" s="114">
        <v>1.631</v>
      </c>
      <c r="D688" s="114">
        <v>17.590675000000001</v>
      </c>
      <c r="E688" s="114">
        <v>-1.2120000000000001E-2</v>
      </c>
      <c r="F688" s="114">
        <v>-5.5100000000000001E-3</v>
      </c>
      <c r="G688" s="114">
        <v>3.3660000000000002E-2</v>
      </c>
      <c r="H688" s="114">
        <v>-2.0639998999999999E-2</v>
      </c>
      <c r="I688" s="114">
        <v>2263.3335000000002</v>
      </c>
      <c r="J688" s="114">
        <v>1.4752531</v>
      </c>
      <c r="K688" s="114">
        <v>48.371000000000002</v>
      </c>
      <c r="L688" s="114">
        <v>0</v>
      </c>
      <c r="M688" s="114">
        <v>0</v>
      </c>
      <c r="N688" s="114">
        <v>0</v>
      </c>
      <c r="O688" s="114">
        <v>0</v>
      </c>
      <c r="P688" s="114">
        <v>0</v>
      </c>
      <c r="Q688" s="114">
        <v>0</v>
      </c>
      <c r="R688" s="114">
        <v>0</v>
      </c>
      <c r="S688" s="114">
        <v>0</v>
      </c>
      <c r="T688" s="114">
        <v>0</v>
      </c>
      <c r="U688" s="114">
        <v>0</v>
      </c>
      <c r="V688" s="114">
        <v>0</v>
      </c>
      <c r="W688" s="114">
        <v>0</v>
      </c>
    </row>
    <row r="689" spans="1:23" hidden="1">
      <c r="A689" s="114" t="str">
        <v>4746.TW</v>
      </c>
      <c r="B689" s="114">
        <v>0.46</v>
      </c>
      <c r="C689" s="114">
        <v>0</v>
      </c>
      <c r="D689" s="114">
        <v>10.877993</v>
      </c>
      <c r="E689" s="114">
        <v>-1.0410000000000001E-2</v>
      </c>
      <c r="F689" s="114">
        <v>3.7409999999999999E-2</v>
      </c>
      <c r="G689" s="114">
        <v>0.45009997000000002</v>
      </c>
      <c r="H689" s="114">
        <v>0.18293000000000001</v>
      </c>
      <c r="I689" s="114">
        <v>207.3913</v>
      </c>
      <c r="J689" s="114">
        <v>1.5328995000000001</v>
      </c>
      <c r="K689" s="114">
        <v>37.923999999999999</v>
      </c>
      <c r="L689" s="114">
        <v>0</v>
      </c>
      <c r="M689" s="114">
        <v>0</v>
      </c>
      <c r="N689" s="114">
        <v>0</v>
      </c>
      <c r="O689" s="114">
        <v>0</v>
      </c>
      <c r="P689" s="114">
        <v>0</v>
      </c>
      <c r="Q689" s="114">
        <v>0</v>
      </c>
      <c r="R689" s="114">
        <v>0</v>
      </c>
      <c r="S689" s="114">
        <v>0</v>
      </c>
      <c r="T689" s="114">
        <v>0</v>
      </c>
      <c r="U689" s="114">
        <v>0</v>
      </c>
      <c r="V689" s="114">
        <v>0</v>
      </c>
      <c r="W689" s="114">
        <v>0</v>
      </c>
    </row>
    <row r="690" spans="1:23" hidden="1">
      <c r="A690" s="114" t="str">
        <v>4755.TW</v>
      </c>
      <c r="B690" s="114">
        <v>4.5599999999999996</v>
      </c>
      <c r="C690" s="114">
        <v>0</v>
      </c>
      <c r="D690" s="114">
        <v>15.891474000000001</v>
      </c>
      <c r="E690" s="114">
        <v>0.105100006</v>
      </c>
      <c r="F690" s="114">
        <v>4.6899999999999997E-2</v>
      </c>
      <c r="G690" s="114">
        <v>0.21382999999999999</v>
      </c>
      <c r="H690" s="114">
        <v>0.1153</v>
      </c>
      <c r="I690" s="114">
        <v>31.4693</v>
      </c>
      <c r="J690" s="114">
        <v>3.3296207999999998</v>
      </c>
      <c r="K690" s="114">
        <v>48.886000000000003</v>
      </c>
      <c r="L690" s="114">
        <v>0</v>
      </c>
      <c r="M690" s="114">
        <v>0</v>
      </c>
      <c r="N690" s="114">
        <v>0</v>
      </c>
      <c r="O690" s="114">
        <v>0</v>
      </c>
      <c r="P690" s="114">
        <v>0</v>
      </c>
      <c r="Q690" s="114">
        <v>0</v>
      </c>
      <c r="R690" s="114">
        <v>0</v>
      </c>
      <c r="S690" s="114">
        <v>0</v>
      </c>
      <c r="T690" s="114">
        <v>0</v>
      </c>
      <c r="U690" s="114">
        <v>0</v>
      </c>
      <c r="V690" s="114">
        <v>0</v>
      </c>
      <c r="W690" s="114">
        <v>0</v>
      </c>
    </row>
    <row r="691" spans="1:23" hidden="1">
      <c r="A691" s="114" t="str">
        <v>4763.TW</v>
      </c>
      <c r="B691" s="114">
        <v>80.150000000000006</v>
      </c>
      <c r="C691" s="114">
        <v>1.1519999999999999</v>
      </c>
      <c r="D691" s="114">
        <v>6.8654019999999996</v>
      </c>
      <c r="E691" s="114">
        <v>0.74744003999999997</v>
      </c>
      <c r="F691" s="114">
        <v>0.43423998000000003</v>
      </c>
      <c r="G691" s="114">
        <v>0.62478999999999996</v>
      </c>
      <c r="H691" s="114">
        <v>0.60777999999999999</v>
      </c>
      <c r="I691" s="114">
        <v>10.430443</v>
      </c>
      <c r="J691" s="114">
        <v>7.0413639999999997</v>
      </c>
      <c r="K691" s="114">
        <v>133.18899999999999</v>
      </c>
      <c r="L691" s="114">
        <v>0</v>
      </c>
      <c r="M691" s="114">
        <v>0</v>
      </c>
      <c r="N691" s="114">
        <v>0</v>
      </c>
      <c r="O691" s="114">
        <v>0</v>
      </c>
      <c r="P691" s="114">
        <v>0</v>
      </c>
      <c r="Q691" s="114">
        <v>0</v>
      </c>
      <c r="R691" s="114">
        <v>0</v>
      </c>
      <c r="S691" s="114">
        <v>0</v>
      </c>
      <c r="T691" s="114">
        <v>0</v>
      </c>
      <c r="U691" s="114">
        <v>0</v>
      </c>
      <c r="V691" s="114">
        <v>0</v>
      </c>
      <c r="W691" s="114">
        <v>0</v>
      </c>
    </row>
    <row r="692" spans="1:23" hidden="1">
      <c r="A692" s="114" t="str">
        <v>4764.TW</v>
      </c>
      <c r="B692" s="114">
        <v>-1.08</v>
      </c>
      <c r="C692" s="114">
        <v>0</v>
      </c>
      <c r="D692" s="114">
        <v>0</v>
      </c>
      <c r="E692" s="114">
        <v>-4.1490002999999998E-2</v>
      </c>
      <c r="F692" s="114">
        <v>-1.5140001E-2</v>
      </c>
      <c r="G692" s="114">
        <v>0.11236</v>
      </c>
      <c r="H692" s="114">
        <v>-5.9830000000000001E-2</v>
      </c>
      <c r="I692" s="114">
        <v>0</v>
      </c>
      <c r="J692" s="114">
        <v>1.4009913000000001</v>
      </c>
      <c r="K692" s="114">
        <v>26.254000000000001</v>
      </c>
      <c r="L692" s="114">
        <v>0</v>
      </c>
      <c r="M692" s="114">
        <v>0</v>
      </c>
      <c r="N692" s="114">
        <v>0</v>
      </c>
      <c r="O692" s="114">
        <v>0</v>
      </c>
      <c r="P692" s="114">
        <v>0</v>
      </c>
      <c r="Q692" s="114">
        <v>0</v>
      </c>
      <c r="R692" s="114">
        <v>0</v>
      </c>
      <c r="S692" s="114">
        <v>0</v>
      </c>
      <c r="T692" s="114">
        <v>0</v>
      </c>
      <c r="U692" s="114">
        <v>0</v>
      </c>
      <c r="V692" s="114">
        <v>0</v>
      </c>
      <c r="W692" s="114">
        <v>0</v>
      </c>
    </row>
    <row r="693" spans="1:23" hidden="1">
      <c r="A693" s="114" t="str">
        <v>4766.TW</v>
      </c>
      <c r="B693" s="114">
        <v>20.059999999999999</v>
      </c>
      <c r="C693" s="114">
        <v>0.55800000000000005</v>
      </c>
      <c r="D693" s="114">
        <v>15.225066</v>
      </c>
      <c r="E693" s="114">
        <v>0.17002001</v>
      </c>
      <c r="F693" s="114">
        <v>7.6539999999999997E-2</v>
      </c>
      <c r="G693" s="114">
        <v>0.31535997999999998</v>
      </c>
      <c r="H693" s="114">
        <v>0.16816</v>
      </c>
      <c r="I693" s="114">
        <v>17.198404</v>
      </c>
      <c r="J693" s="114">
        <v>3.1567101000000002</v>
      </c>
      <c r="K693" s="114">
        <v>170.69800000000001</v>
      </c>
      <c r="L693" s="114">
        <v>0</v>
      </c>
      <c r="M693" s="114">
        <v>0</v>
      </c>
      <c r="N693" s="114">
        <v>0</v>
      </c>
      <c r="O693" s="114">
        <v>0</v>
      </c>
      <c r="P693" s="114">
        <v>0</v>
      </c>
      <c r="Q693" s="114">
        <v>0</v>
      </c>
      <c r="R693" s="114">
        <v>0</v>
      </c>
      <c r="S693" s="114">
        <v>0</v>
      </c>
      <c r="T693" s="114">
        <v>0</v>
      </c>
      <c r="U693" s="114">
        <v>0</v>
      </c>
      <c r="V693" s="114">
        <v>0</v>
      </c>
      <c r="W693" s="114">
        <v>0</v>
      </c>
    </row>
    <row r="694" spans="1:23" hidden="1">
      <c r="A694" s="114" t="str">
        <v>4770.TW</v>
      </c>
      <c r="B694" s="114">
        <v>20.46</v>
      </c>
      <c r="C694" s="114">
        <v>1.081</v>
      </c>
      <c r="D694" s="114">
        <v>14.891223</v>
      </c>
      <c r="E694" s="114">
        <v>0.23753001000000001</v>
      </c>
      <c r="F694" s="114">
        <v>0.12839999999999999</v>
      </c>
      <c r="G694" s="114">
        <v>0.46448</v>
      </c>
      <c r="H694" s="114">
        <v>0.38162000000000001</v>
      </c>
      <c r="I694" s="114">
        <v>19.403714999999998</v>
      </c>
      <c r="J694" s="114">
        <v>4.2546353000000003</v>
      </c>
      <c r="K694" s="114">
        <v>71.756</v>
      </c>
      <c r="L694" s="114">
        <v>0</v>
      </c>
      <c r="M694" s="114">
        <v>0</v>
      </c>
      <c r="N694" s="114">
        <v>0</v>
      </c>
      <c r="O694" s="114">
        <v>0</v>
      </c>
      <c r="P694" s="114">
        <v>0</v>
      </c>
      <c r="Q694" s="114">
        <v>0</v>
      </c>
      <c r="R694" s="114">
        <v>0</v>
      </c>
      <c r="S694" s="114">
        <v>0</v>
      </c>
      <c r="T694" s="114">
        <v>0</v>
      </c>
      <c r="U694" s="114">
        <v>0</v>
      </c>
      <c r="V694" s="114">
        <v>0</v>
      </c>
      <c r="W694" s="114">
        <v>0</v>
      </c>
    </row>
    <row r="695" spans="1:23" hidden="1">
      <c r="A695" s="114" t="str">
        <v>4771.TW</v>
      </c>
      <c r="B695" s="114">
        <v>0</v>
      </c>
      <c r="C695" s="114">
        <v>0</v>
      </c>
      <c r="D695" s="114">
        <v>0</v>
      </c>
      <c r="E695" s="114">
        <v>0.26984000000000002</v>
      </c>
      <c r="F695" s="114">
        <v>0.13075000000000001</v>
      </c>
      <c r="G695" s="114">
        <v>0.40943000000000002</v>
      </c>
      <c r="H695" s="114">
        <v>0.31133</v>
      </c>
      <c r="I695" s="114">
        <v>0</v>
      </c>
      <c r="J695" s="114">
        <v>0</v>
      </c>
      <c r="K695" s="114">
        <v>53.847000000000001</v>
      </c>
      <c r="L695" s="114">
        <v>0</v>
      </c>
      <c r="M695" s="114">
        <v>0</v>
      </c>
      <c r="N695" s="114">
        <v>0</v>
      </c>
      <c r="O695" s="114">
        <v>0</v>
      </c>
      <c r="P695" s="114">
        <v>0</v>
      </c>
      <c r="Q695" s="114">
        <v>0</v>
      </c>
      <c r="R695" s="114">
        <v>0</v>
      </c>
      <c r="S695" s="114">
        <v>0</v>
      </c>
      <c r="T695" s="114">
        <v>0</v>
      </c>
      <c r="U695" s="114">
        <v>0</v>
      </c>
      <c r="V695" s="114">
        <v>0</v>
      </c>
      <c r="W695" s="114">
        <v>0</v>
      </c>
    </row>
    <row r="696" spans="1:23" hidden="1">
      <c r="A696" s="114" t="str">
        <v>4807.TW</v>
      </c>
      <c r="B696" s="114">
        <v>-4.5</v>
      </c>
      <c r="C696" s="114">
        <v>0.93300000000000005</v>
      </c>
      <c r="D696" s="114">
        <v>4.0632320000000002</v>
      </c>
      <c r="E696" s="114">
        <v>-0.17242001000000001</v>
      </c>
      <c r="F696" s="114">
        <v>-0.10038</v>
      </c>
      <c r="G696" s="114">
        <v>3.7510000000000002E-2</v>
      </c>
      <c r="H696" s="114">
        <v>-5.6469999999999999E-2</v>
      </c>
      <c r="I696" s="114">
        <v>0</v>
      </c>
      <c r="J696" s="114">
        <v>0.86793399999999998</v>
      </c>
      <c r="K696" s="114">
        <v>29.917999999999999</v>
      </c>
      <c r="L696" s="114">
        <v>0</v>
      </c>
      <c r="M696" s="114">
        <v>0</v>
      </c>
      <c r="N696" s="114">
        <v>0</v>
      </c>
      <c r="O696" s="114">
        <v>0</v>
      </c>
      <c r="P696" s="114">
        <v>0</v>
      </c>
      <c r="Q696" s="114">
        <v>0</v>
      </c>
      <c r="R696" s="114">
        <v>0</v>
      </c>
      <c r="S696" s="114">
        <v>0</v>
      </c>
      <c r="T696" s="114">
        <v>0</v>
      </c>
      <c r="U696" s="114">
        <v>0</v>
      </c>
      <c r="V696" s="114">
        <v>0</v>
      </c>
      <c r="W696" s="114">
        <v>0</v>
      </c>
    </row>
    <row r="697" spans="1:23" hidden="1">
      <c r="A697" s="114" t="str">
        <v>4904.TW</v>
      </c>
      <c r="B697" s="114">
        <v>3.38</v>
      </c>
      <c r="C697" s="114">
        <v>-2E-3</v>
      </c>
      <c r="D697" s="114">
        <v>22.602740000000001</v>
      </c>
      <c r="E697" s="114">
        <v>0.14232998999999999</v>
      </c>
      <c r="F697" s="114">
        <v>4.9110000000000001E-2</v>
      </c>
      <c r="G697" s="114">
        <v>0.30286000000000002</v>
      </c>
      <c r="H697" s="114">
        <v>0.13666001</v>
      </c>
      <c r="I697" s="114">
        <v>24.408283000000001</v>
      </c>
      <c r="J697" s="114">
        <v>3.2031372</v>
      </c>
      <c r="K697" s="114">
        <v>28.895</v>
      </c>
      <c r="L697" s="114">
        <v>0</v>
      </c>
      <c r="M697" s="114">
        <v>0</v>
      </c>
      <c r="N697" s="114">
        <v>0</v>
      </c>
      <c r="O697" s="114">
        <v>0</v>
      </c>
      <c r="P697" s="114">
        <v>0</v>
      </c>
      <c r="Q697" s="114">
        <v>0</v>
      </c>
      <c r="R697" s="114">
        <v>0</v>
      </c>
      <c r="S697" s="114">
        <v>0</v>
      </c>
      <c r="T697" s="114">
        <v>0</v>
      </c>
      <c r="U697" s="114">
        <v>0</v>
      </c>
      <c r="V697" s="114">
        <v>0</v>
      </c>
      <c r="W697" s="114">
        <v>0</v>
      </c>
    </row>
    <row r="698" spans="1:23" hidden="1">
      <c r="A698" s="114" t="str">
        <v>4906.TW</v>
      </c>
      <c r="B698" s="114">
        <v>1.39</v>
      </c>
      <c r="C698" s="114">
        <v>0.56999999999999995</v>
      </c>
      <c r="D698" s="114">
        <v>12.820945999999999</v>
      </c>
      <c r="E698" s="114">
        <v>4.1059999999999999E-2</v>
      </c>
      <c r="F698" s="114">
        <v>1.238E-2</v>
      </c>
      <c r="G698" s="114">
        <v>0.106029995</v>
      </c>
      <c r="H698" s="114">
        <v>9.1900009999999997E-3</v>
      </c>
      <c r="I698" s="114">
        <v>27.302157999999999</v>
      </c>
      <c r="J698" s="114">
        <v>1.1826483000000001</v>
      </c>
      <c r="K698" s="114">
        <v>66.311000000000007</v>
      </c>
      <c r="L698" s="114">
        <v>0</v>
      </c>
      <c r="M698" s="114">
        <v>0</v>
      </c>
      <c r="N698" s="114">
        <v>0</v>
      </c>
      <c r="O698" s="114">
        <v>0</v>
      </c>
      <c r="P698" s="114">
        <v>0</v>
      </c>
      <c r="Q698" s="114">
        <v>0</v>
      </c>
      <c r="R698" s="114">
        <v>0</v>
      </c>
      <c r="S698" s="114">
        <v>0</v>
      </c>
      <c r="T698" s="114">
        <v>0</v>
      </c>
      <c r="U698" s="114">
        <v>0</v>
      </c>
      <c r="V698" s="114">
        <v>0</v>
      </c>
      <c r="W698" s="114">
        <v>0</v>
      </c>
    </row>
    <row r="699" spans="1:23" hidden="1">
      <c r="A699" s="114" t="str">
        <v>4912.TW</v>
      </c>
      <c r="B699" s="114">
        <v>5.01</v>
      </c>
      <c r="C699" s="114">
        <v>1.022</v>
      </c>
      <c r="D699" s="114">
        <v>10.55336</v>
      </c>
      <c r="E699" s="114">
        <v>7.961E-2</v>
      </c>
      <c r="F699" s="114">
        <v>2.717E-2</v>
      </c>
      <c r="G699" s="114">
        <v>0.2606</v>
      </c>
      <c r="H699" s="114">
        <v>0.10724</v>
      </c>
      <c r="I699" s="114">
        <v>26.646705999999998</v>
      </c>
      <c r="J699" s="114">
        <v>2.4312510000000001</v>
      </c>
      <c r="K699" s="114">
        <v>74.995999999999995</v>
      </c>
      <c r="L699" s="114">
        <v>0</v>
      </c>
      <c r="M699" s="114">
        <v>0</v>
      </c>
      <c r="N699" s="114">
        <v>0</v>
      </c>
      <c r="O699" s="114">
        <v>0</v>
      </c>
      <c r="P699" s="114">
        <v>0</v>
      </c>
      <c r="Q699" s="114">
        <v>0</v>
      </c>
      <c r="R699" s="114">
        <v>0</v>
      </c>
      <c r="S699" s="114">
        <v>0</v>
      </c>
      <c r="T699" s="114">
        <v>0</v>
      </c>
      <c r="U699" s="114">
        <v>0</v>
      </c>
      <c r="V699" s="114">
        <v>0</v>
      </c>
      <c r="W699" s="114">
        <v>0</v>
      </c>
    </row>
    <row r="700" spans="1:23" hidden="1">
      <c r="A700" s="114" t="str">
        <v>4915.TW</v>
      </c>
      <c r="B700" s="114">
        <v>5.46</v>
      </c>
      <c r="C700" s="114">
        <v>0</v>
      </c>
      <c r="D700" s="114">
        <v>13.454040000000001</v>
      </c>
      <c r="E700" s="114">
        <v>0.13543999000000001</v>
      </c>
      <c r="F700" s="114">
        <v>3.6429997999999998E-2</v>
      </c>
      <c r="G700" s="114">
        <v>0.16087000000000001</v>
      </c>
      <c r="H700" s="114">
        <v>4.3040000000000002E-2</v>
      </c>
      <c r="I700" s="114">
        <v>17.692307</v>
      </c>
      <c r="J700" s="114">
        <v>2.4094582</v>
      </c>
      <c r="K700" s="114">
        <v>131.249</v>
      </c>
      <c r="L700" s="114">
        <v>0</v>
      </c>
      <c r="M700" s="114">
        <v>0</v>
      </c>
      <c r="N700" s="114">
        <v>0</v>
      </c>
      <c r="O700" s="114">
        <v>0</v>
      </c>
      <c r="P700" s="114">
        <v>0</v>
      </c>
      <c r="Q700" s="114">
        <v>0</v>
      </c>
      <c r="R700" s="114">
        <v>0</v>
      </c>
      <c r="S700" s="114">
        <v>0</v>
      </c>
      <c r="T700" s="114">
        <v>0</v>
      </c>
      <c r="U700" s="114">
        <v>0</v>
      </c>
      <c r="V700" s="114">
        <v>0</v>
      </c>
      <c r="W700" s="114">
        <v>0</v>
      </c>
    </row>
    <row r="701" spans="1:23" hidden="1">
      <c r="A701" s="114" t="str">
        <v>4916.TW</v>
      </c>
      <c r="B701" s="114">
        <v>0.73</v>
      </c>
      <c r="C701" s="114">
        <v>0.78700000000000003</v>
      </c>
      <c r="D701" s="114">
        <v>8.8000000000000007</v>
      </c>
      <c r="E701" s="114">
        <v>4.6199999999999998E-2</v>
      </c>
      <c r="F701" s="114">
        <v>2.7409999000000001E-2</v>
      </c>
      <c r="G701" s="114">
        <v>0.14024</v>
      </c>
      <c r="H701" s="114">
        <v>-4.6100000000000004E-3</v>
      </c>
      <c r="I701" s="114">
        <v>42.191780000000001</v>
      </c>
      <c r="J701" s="114">
        <v>1.5126957999999999</v>
      </c>
      <c r="K701" s="114">
        <v>37.194000000000003</v>
      </c>
      <c r="L701" s="114">
        <v>0</v>
      </c>
      <c r="M701" s="114">
        <v>0</v>
      </c>
      <c r="N701" s="114">
        <v>0</v>
      </c>
      <c r="O701" s="114">
        <v>0</v>
      </c>
      <c r="P701" s="114">
        <v>0</v>
      </c>
      <c r="Q701" s="114">
        <v>0</v>
      </c>
      <c r="R701" s="114">
        <v>0</v>
      </c>
      <c r="S701" s="114">
        <v>0</v>
      </c>
      <c r="T701" s="114">
        <v>0</v>
      </c>
      <c r="U701" s="114">
        <v>0</v>
      </c>
      <c r="V701" s="114">
        <v>0</v>
      </c>
      <c r="W701" s="114">
        <v>0</v>
      </c>
    </row>
    <row r="702" spans="1:23" hidden="1">
      <c r="A702" s="114" t="str">
        <v>4919.TW</v>
      </c>
      <c r="B702" s="114">
        <v>5.13</v>
      </c>
      <c r="C702" s="114">
        <v>0</v>
      </c>
      <c r="D702" s="114">
        <v>17.14472</v>
      </c>
      <c r="E702" s="114">
        <v>0.13857000999999999</v>
      </c>
      <c r="F702" s="114">
        <v>3.2329999999999998E-2</v>
      </c>
      <c r="G702" s="114">
        <v>0.40921999999999997</v>
      </c>
      <c r="H702" s="114">
        <v>5.382E-2</v>
      </c>
      <c r="I702" s="114">
        <v>25.633527999999998</v>
      </c>
      <c r="J702" s="114">
        <v>3.4971542000000002</v>
      </c>
      <c r="K702" s="114">
        <v>82.950999999999993</v>
      </c>
      <c r="L702" s="114">
        <v>0</v>
      </c>
      <c r="M702" s="114">
        <v>0</v>
      </c>
      <c r="N702" s="114">
        <v>0</v>
      </c>
      <c r="O702" s="114">
        <v>0</v>
      </c>
      <c r="P702" s="114">
        <v>0</v>
      </c>
      <c r="Q702" s="114">
        <v>0</v>
      </c>
      <c r="R702" s="114">
        <v>0</v>
      </c>
      <c r="S702" s="114">
        <v>0</v>
      </c>
      <c r="T702" s="114">
        <v>0</v>
      </c>
      <c r="U702" s="114">
        <v>0</v>
      </c>
      <c r="V702" s="114">
        <v>0</v>
      </c>
      <c r="W702" s="114">
        <v>0</v>
      </c>
    </row>
    <row r="703" spans="1:23" hidden="1">
      <c r="A703" s="114" t="str">
        <v>4927.TW</v>
      </c>
      <c r="B703" s="114">
        <v>-5.2</v>
      </c>
      <c r="C703" s="114">
        <v>0.81899999999999995</v>
      </c>
      <c r="D703" s="114">
        <v>5.0936326999999997</v>
      </c>
      <c r="E703" s="114">
        <v>-0.14074</v>
      </c>
      <c r="F703" s="114">
        <v>-2.6159999999999999E-2</v>
      </c>
      <c r="G703" s="114">
        <v>6.8070000000000006E-2</v>
      </c>
      <c r="H703" s="114">
        <v>-8.2229994000000001E-2</v>
      </c>
      <c r="I703" s="114">
        <v>0</v>
      </c>
      <c r="J703" s="114">
        <v>1.1998587999999999</v>
      </c>
      <c r="K703" s="114">
        <v>63.965000000000003</v>
      </c>
      <c r="L703" s="114">
        <v>0</v>
      </c>
      <c r="M703" s="114">
        <v>0</v>
      </c>
      <c r="N703" s="114">
        <v>0</v>
      </c>
      <c r="O703" s="114">
        <v>0</v>
      </c>
      <c r="P703" s="114">
        <v>0</v>
      </c>
      <c r="Q703" s="114">
        <v>0</v>
      </c>
      <c r="R703" s="114">
        <v>0</v>
      </c>
      <c r="S703" s="114">
        <v>0</v>
      </c>
      <c r="T703" s="114">
        <v>0</v>
      </c>
      <c r="U703" s="114">
        <v>0</v>
      </c>
      <c r="V703" s="114">
        <v>0</v>
      </c>
      <c r="W703" s="114">
        <v>0</v>
      </c>
    </row>
    <row r="704" spans="1:23" hidden="1">
      <c r="A704" s="114" t="str">
        <v>4930.TW</v>
      </c>
      <c r="B704" s="114">
        <v>3.79</v>
      </c>
      <c r="C704" s="114">
        <v>0.64300000000000002</v>
      </c>
      <c r="D704" s="114">
        <v>0</v>
      </c>
      <c r="E704" s="114">
        <v>0.10003000500000001</v>
      </c>
      <c r="F704" s="114">
        <v>2.3039997999999999E-2</v>
      </c>
      <c r="G704" s="114">
        <v>0.186</v>
      </c>
      <c r="H704" s="114">
        <v>4.7379999999999999E-2</v>
      </c>
      <c r="I704" s="114">
        <v>9.0501319999999996</v>
      </c>
      <c r="J704" s="114">
        <v>0.8508211</v>
      </c>
      <c r="K704" s="114">
        <v>86.31</v>
      </c>
      <c r="L704" s="114">
        <v>0</v>
      </c>
      <c r="M704" s="114">
        <v>0</v>
      </c>
      <c r="N704" s="114">
        <v>0</v>
      </c>
      <c r="O704" s="114">
        <v>0</v>
      </c>
      <c r="P704" s="114">
        <v>0</v>
      </c>
      <c r="Q704" s="114">
        <v>0</v>
      </c>
      <c r="R704" s="114">
        <v>0</v>
      </c>
      <c r="S704" s="114">
        <v>0</v>
      </c>
      <c r="T704" s="114">
        <v>0</v>
      </c>
      <c r="U704" s="114">
        <v>0</v>
      </c>
      <c r="V704" s="114">
        <v>0</v>
      </c>
      <c r="W704" s="114">
        <v>0</v>
      </c>
    </row>
    <row r="705" spans="1:23" hidden="1">
      <c r="A705" s="114" t="str">
        <v>4934.TW</v>
      </c>
      <c r="B705" s="114">
        <v>-0.63</v>
      </c>
      <c r="C705" s="114">
        <v>0.80300000000000005</v>
      </c>
      <c r="D705" s="114">
        <v>0</v>
      </c>
      <c r="E705" s="114">
        <v>-7.9350000000000004E-2</v>
      </c>
      <c r="F705" s="114">
        <v>-2.6789998999999998E-2</v>
      </c>
      <c r="G705" s="114">
        <v>0.11696999499999999</v>
      </c>
      <c r="H705" s="114">
        <v>-1.03884</v>
      </c>
      <c r="I705" s="114">
        <v>0</v>
      </c>
      <c r="J705" s="114">
        <v>2.4392843000000002</v>
      </c>
      <c r="K705" s="114">
        <v>9.5340000000000007</v>
      </c>
      <c r="L705" s="114">
        <v>0</v>
      </c>
      <c r="M705" s="114">
        <v>0</v>
      </c>
      <c r="N705" s="114">
        <v>0</v>
      </c>
      <c r="O705" s="114">
        <v>0</v>
      </c>
      <c r="P705" s="114">
        <v>0</v>
      </c>
      <c r="Q705" s="114">
        <v>0</v>
      </c>
      <c r="R705" s="114">
        <v>0</v>
      </c>
      <c r="S705" s="114">
        <v>0</v>
      </c>
      <c r="T705" s="114">
        <v>0</v>
      </c>
      <c r="U705" s="114">
        <v>0</v>
      </c>
      <c r="V705" s="114">
        <v>0</v>
      </c>
      <c r="W705" s="114">
        <v>0</v>
      </c>
    </row>
    <row r="706" spans="1:23" hidden="1">
      <c r="A706" s="114" t="str">
        <v>4935.TW</v>
      </c>
      <c r="B706" s="114">
        <v>4.33</v>
      </c>
      <c r="C706" s="114">
        <v>0.58299999999999996</v>
      </c>
      <c r="D706" s="114">
        <v>4.4344206000000002</v>
      </c>
      <c r="E706" s="114">
        <v>4.0730000000000002E-2</v>
      </c>
      <c r="F706" s="114">
        <v>1.051E-2</v>
      </c>
      <c r="G706" s="114">
        <v>0.14835999999999999</v>
      </c>
      <c r="H706" s="114">
        <v>5.4250001999999999E-2</v>
      </c>
      <c r="I706" s="114">
        <v>14.757505999999999</v>
      </c>
      <c r="J706" s="114">
        <v>1.026605</v>
      </c>
      <c r="K706" s="114">
        <v>46.094000000000001</v>
      </c>
      <c r="L706" s="114">
        <v>0</v>
      </c>
      <c r="M706" s="114">
        <v>0</v>
      </c>
      <c r="N706" s="114">
        <v>0</v>
      </c>
      <c r="O706" s="114">
        <v>0</v>
      </c>
      <c r="P706" s="114">
        <v>0</v>
      </c>
      <c r="Q706" s="114">
        <v>0</v>
      </c>
      <c r="R706" s="114">
        <v>0</v>
      </c>
      <c r="S706" s="114">
        <v>0</v>
      </c>
      <c r="T706" s="114">
        <v>0</v>
      </c>
      <c r="U706" s="114">
        <v>0</v>
      </c>
      <c r="V706" s="114">
        <v>0</v>
      </c>
      <c r="W706" s="114">
        <v>0</v>
      </c>
    </row>
    <row r="707" spans="1:23" hidden="1">
      <c r="A707" s="114" t="str">
        <v>4938.TW</v>
      </c>
      <c r="B707" s="114">
        <v>5.94</v>
      </c>
      <c r="C707" s="114">
        <v>0.54</v>
      </c>
      <c r="D707" s="114">
        <v>14.266304</v>
      </c>
      <c r="E707" s="114">
        <v>8.4199999999999997E-2</v>
      </c>
      <c r="F707" s="114">
        <v>1.6400000000000001E-2</v>
      </c>
      <c r="G707" s="114">
        <v>3.8960000000000002E-2</v>
      </c>
      <c r="H707" s="114">
        <v>1.2070000000000001E-2</v>
      </c>
      <c r="I707" s="114">
        <v>17.676767000000002</v>
      </c>
      <c r="J707" s="114">
        <v>1.4819833</v>
      </c>
      <c r="K707" s="114">
        <v>446.24200000000002</v>
      </c>
      <c r="L707" s="114">
        <v>0</v>
      </c>
      <c r="M707" s="114">
        <v>0</v>
      </c>
      <c r="N707" s="114">
        <v>0</v>
      </c>
      <c r="O707" s="114">
        <v>0</v>
      </c>
      <c r="P707" s="114">
        <v>0</v>
      </c>
      <c r="Q707" s="114">
        <v>0</v>
      </c>
      <c r="R707" s="114">
        <v>0</v>
      </c>
      <c r="S707" s="114">
        <v>0</v>
      </c>
      <c r="T707" s="114">
        <v>0</v>
      </c>
      <c r="U707" s="114">
        <v>0</v>
      </c>
      <c r="V707" s="114">
        <v>0</v>
      </c>
      <c r="W707" s="114">
        <v>0</v>
      </c>
    </row>
    <row r="708" spans="1:23" hidden="1">
      <c r="A708" s="114" t="str">
        <v>4942.TW</v>
      </c>
      <c r="B708" s="114">
        <v>4.5599999999999996</v>
      </c>
      <c r="C708" s="114">
        <v>0</v>
      </c>
      <c r="D708" s="114">
        <v>10.021504</v>
      </c>
      <c r="E708" s="114">
        <v>7.7470004999999995E-2</v>
      </c>
      <c r="F708" s="114">
        <v>4.1459999999999997E-2</v>
      </c>
      <c r="G708" s="114">
        <v>0.24499000000000001</v>
      </c>
      <c r="H708" s="114">
        <v>9.3350000000000002E-2</v>
      </c>
      <c r="I708" s="114">
        <v>10.219298</v>
      </c>
      <c r="J708" s="114">
        <v>0.76943399999999995</v>
      </c>
      <c r="K708" s="114">
        <v>41.911999999999999</v>
      </c>
      <c r="L708" s="114">
        <v>0</v>
      </c>
      <c r="M708" s="114">
        <v>0</v>
      </c>
      <c r="N708" s="114">
        <v>0</v>
      </c>
      <c r="O708" s="114">
        <v>0</v>
      </c>
      <c r="P708" s="114">
        <v>0</v>
      </c>
      <c r="Q708" s="114">
        <v>0</v>
      </c>
      <c r="R708" s="114">
        <v>0</v>
      </c>
      <c r="S708" s="114">
        <v>0</v>
      </c>
      <c r="T708" s="114">
        <v>0</v>
      </c>
      <c r="U708" s="114">
        <v>0</v>
      </c>
      <c r="V708" s="114">
        <v>0</v>
      </c>
      <c r="W708" s="114">
        <v>0</v>
      </c>
    </row>
    <row r="709" spans="1:23" hidden="1">
      <c r="A709" s="114" t="str">
        <v>4943.TW</v>
      </c>
      <c r="B709" s="114">
        <v>-2.76</v>
      </c>
      <c r="C709" s="114">
        <v>0.80400000000000005</v>
      </c>
      <c r="D709" s="114">
        <v>1.672158</v>
      </c>
      <c r="E709" s="114">
        <v>-1.8806799999999999</v>
      </c>
      <c r="F709" s="114">
        <v>-8.4970000000000004E-2</v>
      </c>
      <c r="G709" s="114">
        <v>-1.6910000000000001E-2</v>
      </c>
      <c r="H709" s="114">
        <v>-0.18457999999999999</v>
      </c>
      <c r="I709" s="114">
        <v>0</v>
      </c>
      <c r="J709" s="114">
        <v>12.5</v>
      </c>
      <c r="K709" s="114">
        <v>19.259</v>
      </c>
      <c r="L709" s="114">
        <v>0</v>
      </c>
      <c r="M709" s="114">
        <v>0</v>
      </c>
      <c r="N709" s="114">
        <v>0</v>
      </c>
      <c r="O709" s="114">
        <v>0</v>
      </c>
      <c r="P709" s="114">
        <v>0</v>
      </c>
      <c r="Q709" s="114">
        <v>0</v>
      </c>
      <c r="R709" s="114">
        <v>0</v>
      </c>
      <c r="S709" s="114">
        <v>0</v>
      </c>
      <c r="T709" s="114">
        <v>0</v>
      </c>
      <c r="U709" s="114">
        <v>0</v>
      </c>
      <c r="V709" s="114">
        <v>0</v>
      </c>
      <c r="W709" s="114">
        <v>0</v>
      </c>
    </row>
    <row r="710" spans="1:23" hidden="1">
      <c r="A710" s="114" t="str">
        <v>4949.TW</v>
      </c>
      <c r="B710" s="114">
        <v>0</v>
      </c>
      <c r="C710" s="114">
        <v>0</v>
      </c>
      <c r="D710" s="114">
        <v>0</v>
      </c>
      <c r="E710" s="114">
        <v>4.0039999999999999E-2</v>
      </c>
      <c r="F710" s="114">
        <v>2.2210000000000001E-2</v>
      </c>
      <c r="G710" s="114">
        <v>0.21681998999999999</v>
      </c>
      <c r="H710" s="114">
        <v>-9.5610000000000001E-2</v>
      </c>
      <c r="I710" s="114">
        <v>0</v>
      </c>
      <c r="J710" s="114">
        <v>0</v>
      </c>
      <c r="K710" s="114">
        <v>60.832999999999998</v>
      </c>
      <c r="L710" s="114">
        <v>0</v>
      </c>
      <c r="M710" s="114">
        <v>0</v>
      </c>
      <c r="N710" s="114">
        <v>0</v>
      </c>
      <c r="O710" s="114">
        <v>0</v>
      </c>
      <c r="P710" s="114">
        <v>0</v>
      </c>
      <c r="Q710" s="114">
        <v>0</v>
      </c>
      <c r="R710" s="114">
        <v>0</v>
      </c>
      <c r="S710" s="114">
        <v>0</v>
      </c>
      <c r="T710" s="114">
        <v>0</v>
      </c>
      <c r="U710" s="114">
        <v>0</v>
      </c>
      <c r="V710" s="114">
        <v>0</v>
      </c>
      <c r="W710" s="114">
        <v>0</v>
      </c>
    </row>
    <row r="711" spans="1:23" hidden="1">
      <c r="A711" s="114" t="str">
        <v>4952.TW</v>
      </c>
      <c r="B711" s="114">
        <v>1.8</v>
      </c>
      <c r="C711" s="114">
        <v>0.45400000000000001</v>
      </c>
      <c r="D711" s="114">
        <v>21.449276000000001</v>
      </c>
      <c r="E711" s="114">
        <v>7.281E-2</v>
      </c>
      <c r="F711" s="114">
        <v>3.4380000000000001E-2</v>
      </c>
      <c r="G711" s="114">
        <v>0.37944</v>
      </c>
      <c r="H711" s="114">
        <v>5.4109997999999999E-2</v>
      </c>
      <c r="I711" s="114">
        <v>41.111109999999996</v>
      </c>
      <c r="J711" s="114">
        <v>3.8165969999999998</v>
      </c>
      <c r="K711" s="114">
        <v>19.914999999999999</v>
      </c>
      <c r="L711" s="114">
        <v>0</v>
      </c>
      <c r="M711" s="114">
        <v>0</v>
      </c>
      <c r="N711" s="114">
        <v>0</v>
      </c>
      <c r="O711" s="114">
        <v>0</v>
      </c>
      <c r="P711" s="114">
        <v>0</v>
      </c>
      <c r="Q711" s="114">
        <v>0</v>
      </c>
      <c r="R711" s="114">
        <v>0</v>
      </c>
      <c r="S711" s="114">
        <v>0</v>
      </c>
      <c r="T711" s="114">
        <v>0</v>
      </c>
      <c r="U711" s="114">
        <v>0</v>
      </c>
      <c r="V711" s="114">
        <v>0</v>
      </c>
      <c r="W711" s="114">
        <v>0</v>
      </c>
    </row>
    <row r="712" spans="1:23" hidden="1">
      <c r="A712" s="114" t="str">
        <v>4956.TW</v>
      </c>
      <c r="B712" s="114">
        <v>-1.26</v>
      </c>
      <c r="C712" s="114">
        <v>0</v>
      </c>
      <c r="D712" s="114">
        <v>13.216374</v>
      </c>
      <c r="E712" s="114">
        <v>-7.1319999999999995E-2</v>
      </c>
      <c r="F712" s="114">
        <v>-3.8199999999999998E-2</v>
      </c>
      <c r="G712" s="114">
        <v>1.2630000000000001E-2</v>
      </c>
      <c r="H712" s="114">
        <v>-0.13144</v>
      </c>
      <c r="I712" s="114">
        <v>0</v>
      </c>
      <c r="J712" s="114">
        <v>1.3276937</v>
      </c>
      <c r="K712" s="114">
        <v>11.013</v>
      </c>
      <c r="L712" s="114">
        <v>0</v>
      </c>
      <c r="M712" s="114">
        <v>0</v>
      </c>
      <c r="N712" s="114">
        <v>0</v>
      </c>
      <c r="O712" s="114">
        <v>0</v>
      </c>
      <c r="P712" s="114">
        <v>0</v>
      </c>
      <c r="Q712" s="114">
        <v>0</v>
      </c>
      <c r="R712" s="114">
        <v>0</v>
      </c>
      <c r="S712" s="114">
        <v>0</v>
      </c>
      <c r="T712" s="114">
        <v>0</v>
      </c>
      <c r="U712" s="114">
        <v>0</v>
      </c>
      <c r="V712" s="114">
        <v>0</v>
      </c>
      <c r="W712" s="114">
        <v>0</v>
      </c>
    </row>
    <row r="713" spans="1:23" hidden="1">
      <c r="A713" s="114" t="str">
        <v>4958.TW</v>
      </c>
      <c r="B713" s="114">
        <v>6.84</v>
      </c>
      <c r="C713" s="114">
        <v>0.78200000000000003</v>
      </c>
      <c r="D713" s="114">
        <v>10.441941</v>
      </c>
      <c r="E713" s="114">
        <v>7.4529999999999999E-2</v>
      </c>
      <c r="F713" s="114">
        <v>2.2869998999999998E-2</v>
      </c>
      <c r="G713" s="114">
        <v>0.18193999999999999</v>
      </c>
      <c r="H713" s="114">
        <v>2.2839999E-2</v>
      </c>
      <c r="I713" s="114">
        <v>17.616959000000001</v>
      </c>
      <c r="J713" s="114">
        <v>1.1600258000000001</v>
      </c>
      <c r="K713" s="114">
        <v>161.238</v>
      </c>
      <c r="L713" s="114">
        <v>0</v>
      </c>
      <c r="M713" s="114">
        <v>0</v>
      </c>
      <c r="N713" s="114">
        <v>0</v>
      </c>
      <c r="O713" s="114">
        <v>0</v>
      </c>
      <c r="P713" s="114">
        <v>0</v>
      </c>
      <c r="Q713" s="114">
        <v>0</v>
      </c>
      <c r="R713" s="114">
        <v>0</v>
      </c>
      <c r="S713" s="114">
        <v>0</v>
      </c>
      <c r="T713" s="114">
        <v>0</v>
      </c>
      <c r="U713" s="114">
        <v>0</v>
      </c>
      <c r="V713" s="114">
        <v>0</v>
      </c>
      <c r="W713" s="114">
        <v>0</v>
      </c>
    </row>
    <row r="714" spans="1:23" hidden="1">
      <c r="A714" s="114" t="str">
        <v>4960.TW</v>
      </c>
      <c r="B714" s="114">
        <v>-0.68</v>
      </c>
      <c r="C714" s="114">
        <v>0.99399999999999999</v>
      </c>
      <c r="D714" s="114">
        <v>-30.612244</v>
      </c>
      <c r="E714" s="114">
        <v>-5.7660000000000003E-2</v>
      </c>
      <c r="F714" s="114">
        <v>-2.2739999E-2</v>
      </c>
      <c r="G714" s="114">
        <v>3.9510000000000003E-2</v>
      </c>
      <c r="H714" s="114">
        <v>-6.6850000000000007E-2</v>
      </c>
      <c r="I714" s="114">
        <v>0</v>
      </c>
      <c r="J714" s="114">
        <v>0.93527870000000002</v>
      </c>
      <c r="K714" s="114">
        <v>15.750999999999999</v>
      </c>
      <c r="L714" s="114">
        <v>0</v>
      </c>
      <c r="M714" s="114">
        <v>0</v>
      </c>
      <c r="N714" s="114">
        <v>0</v>
      </c>
      <c r="O714" s="114">
        <v>0</v>
      </c>
      <c r="P714" s="114">
        <v>0</v>
      </c>
      <c r="Q714" s="114">
        <v>0</v>
      </c>
      <c r="R714" s="114">
        <v>0</v>
      </c>
      <c r="S714" s="114">
        <v>0</v>
      </c>
      <c r="T714" s="114">
        <v>0</v>
      </c>
      <c r="U714" s="114">
        <v>0</v>
      </c>
      <c r="V714" s="114">
        <v>0</v>
      </c>
      <c r="W714" s="114">
        <v>0</v>
      </c>
    </row>
    <row r="715" spans="1:23" hidden="1">
      <c r="A715" s="114" t="str">
        <v>4961.TW</v>
      </c>
      <c r="B715" s="114">
        <v>14.15</v>
      </c>
      <c r="C715" s="114">
        <v>0</v>
      </c>
      <c r="D715" s="114">
        <v>12.482435000000001</v>
      </c>
      <c r="E715" s="114">
        <v>0.11013000000000001</v>
      </c>
      <c r="F715" s="114">
        <v>5.4679999999999999E-2</v>
      </c>
      <c r="G715" s="114">
        <v>0.32333001</v>
      </c>
      <c r="H715" s="114">
        <v>0.10285</v>
      </c>
      <c r="I715" s="114">
        <v>18.833922999999999</v>
      </c>
      <c r="J715" s="114">
        <v>1.8244426</v>
      </c>
      <c r="K715" s="114">
        <v>110.443</v>
      </c>
      <c r="L715" s="114">
        <v>0</v>
      </c>
      <c r="M715" s="114">
        <v>0</v>
      </c>
      <c r="N715" s="114">
        <v>0</v>
      </c>
      <c r="O715" s="114">
        <v>0</v>
      </c>
      <c r="P715" s="114">
        <v>0</v>
      </c>
      <c r="Q715" s="114">
        <v>0</v>
      </c>
      <c r="R715" s="114">
        <v>0</v>
      </c>
      <c r="S715" s="114">
        <v>0</v>
      </c>
      <c r="T715" s="114">
        <v>0</v>
      </c>
      <c r="U715" s="114">
        <v>0</v>
      </c>
      <c r="V715" s="114">
        <v>0</v>
      </c>
      <c r="W715" s="114">
        <v>0</v>
      </c>
    </row>
    <row r="716" spans="1:23" hidden="1">
      <c r="A716" s="114" t="str">
        <v>4967.TW</v>
      </c>
      <c r="B716" s="114">
        <v>7.47</v>
      </c>
      <c r="C716" s="114">
        <v>0.83</v>
      </c>
      <c r="D716" s="114">
        <v>0</v>
      </c>
      <c r="E716" s="114">
        <v>0.24678</v>
      </c>
      <c r="F716" s="114">
        <v>5.0349999999999999E-2</v>
      </c>
      <c r="G716" s="114">
        <v>0.105450004</v>
      </c>
      <c r="H716" s="114">
        <v>0.11545999</v>
      </c>
      <c r="I716" s="114">
        <v>15.127174999999999</v>
      </c>
      <c r="J716" s="114">
        <v>3.0338829</v>
      </c>
      <c r="K716" s="114">
        <v>256.46800000000002</v>
      </c>
      <c r="L716" s="114">
        <v>0</v>
      </c>
      <c r="M716" s="114">
        <v>0</v>
      </c>
      <c r="N716" s="114">
        <v>0</v>
      </c>
      <c r="O716" s="114">
        <v>0</v>
      </c>
      <c r="P716" s="114">
        <v>0</v>
      </c>
      <c r="Q716" s="114">
        <v>0</v>
      </c>
      <c r="R716" s="114">
        <v>0</v>
      </c>
      <c r="S716" s="114">
        <v>0</v>
      </c>
      <c r="T716" s="114">
        <v>0</v>
      </c>
      <c r="U716" s="114">
        <v>0</v>
      </c>
      <c r="V716" s="114">
        <v>0</v>
      </c>
      <c r="W716" s="114">
        <v>0</v>
      </c>
    </row>
    <row r="717" spans="1:23" hidden="1">
      <c r="A717" s="114" t="str">
        <v>4968.TW</v>
      </c>
      <c r="B717" s="114">
        <v>-1.17</v>
      </c>
      <c r="C717" s="114">
        <v>2.1709999999999998</v>
      </c>
      <c r="D717" s="114">
        <v>31.134969999999999</v>
      </c>
      <c r="E717" s="114">
        <v>-4.6719997999999999E-2</v>
      </c>
      <c r="F717" s="114">
        <v>-3.5209999999999998E-2</v>
      </c>
      <c r="G717" s="114">
        <v>0.28804000000000002</v>
      </c>
      <c r="H717" s="114">
        <v>4.0000000000000002E-4</v>
      </c>
      <c r="I717" s="114">
        <v>0</v>
      </c>
      <c r="J717" s="114">
        <v>8.2246170000000003</v>
      </c>
      <c r="K717" s="114">
        <v>35.523000000000003</v>
      </c>
      <c r="L717" s="114">
        <v>0</v>
      </c>
      <c r="M717" s="114">
        <v>0</v>
      </c>
      <c r="N717" s="114">
        <v>0</v>
      </c>
      <c r="O717" s="114">
        <v>0</v>
      </c>
      <c r="P717" s="114">
        <v>0</v>
      </c>
      <c r="Q717" s="114">
        <v>0</v>
      </c>
      <c r="R717" s="114">
        <v>0</v>
      </c>
      <c r="S717" s="114">
        <v>0</v>
      </c>
      <c r="T717" s="114">
        <v>0</v>
      </c>
      <c r="U717" s="114">
        <v>0</v>
      </c>
      <c r="V717" s="114">
        <v>0</v>
      </c>
      <c r="W717" s="114">
        <v>0</v>
      </c>
    </row>
    <row r="718" spans="1:23" hidden="1">
      <c r="A718" s="114" t="str">
        <v>4976.TW</v>
      </c>
      <c r="B718" s="114">
        <v>-1.5</v>
      </c>
      <c r="C718" s="114">
        <v>1.5329999999999999</v>
      </c>
      <c r="D718" s="114">
        <v>31.655628</v>
      </c>
      <c r="E718" s="114">
        <v>-9.9630005999999993E-2</v>
      </c>
      <c r="F718" s="114">
        <v>-5.6110001999999999E-2</v>
      </c>
      <c r="G718" s="114">
        <v>-0.13918</v>
      </c>
      <c r="H718" s="114">
        <v>-0.49807000000000001</v>
      </c>
      <c r="I718" s="114">
        <v>0</v>
      </c>
      <c r="J718" s="114">
        <v>2.6543758</v>
      </c>
      <c r="K718" s="114">
        <v>6.7389999999999999</v>
      </c>
      <c r="L718" s="114">
        <v>0</v>
      </c>
      <c r="M718" s="114">
        <v>0</v>
      </c>
      <c r="N718" s="114">
        <v>0</v>
      </c>
      <c r="O718" s="114">
        <v>0</v>
      </c>
      <c r="P718" s="114">
        <v>0</v>
      </c>
      <c r="Q718" s="114">
        <v>0</v>
      </c>
      <c r="R718" s="114">
        <v>0</v>
      </c>
      <c r="S718" s="114">
        <v>0</v>
      </c>
      <c r="T718" s="114">
        <v>0</v>
      </c>
      <c r="U718" s="114">
        <v>0</v>
      </c>
      <c r="V718" s="114">
        <v>0</v>
      </c>
      <c r="W718" s="114">
        <v>0</v>
      </c>
    </row>
    <row r="719" spans="1:23" hidden="1">
      <c r="A719" s="114" t="str">
        <v>4977.TW</v>
      </c>
      <c r="B719" s="114">
        <v>1.89</v>
      </c>
      <c r="C719" s="114">
        <v>0</v>
      </c>
      <c r="D719" s="114">
        <v>19.336735000000001</v>
      </c>
      <c r="E719" s="114">
        <v>3.458E-2</v>
      </c>
      <c r="F719" s="114">
        <v>-9.5E-4</v>
      </c>
      <c r="G719" s="114">
        <v>0.15423000000000001</v>
      </c>
      <c r="H719" s="114">
        <v>-0.18471001000000001</v>
      </c>
      <c r="I719" s="114">
        <v>40.105823999999998</v>
      </c>
      <c r="J719" s="114">
        <v>1.5844151</v>
      </c>
      <c r="K719" s="114">
        <v>13.765000000000001</v>
      </c>
      <c r="L719" s="114">
        <v>0</v>
      </c>
      <c r="M719" s="114">
        <v>0</v>
      </c>
      <c r="N719" s="114">
        <v>0</v>
      </c>
      <c r="O719" s="114">
        <v>0</v>
      </c>
      <c r="P719" s="114">
        <v>0</v>
      </c>
      <c r="Q719" s="114">
        <v>0</v>
      </c>
      <c r="R719" s="114">
        <v>0</v>
      </c>
      <c r="S719" s="114">
        <v>0</v>
      </c>
      <c r="T719" s="114">
        <v>0</v>
      </c>
      <c r="U719" s="114">
        <v>0</v>
      </c>
      <c r="V719" s="114">
        <v>0</v>
      </c>
      <c r="W719" s="114">
        <v>0</v>
      </c>
    </row>
    <row r="720" spans="1:23" hidden="1">
      <c r="A720" s="114" t="str">
        <v>4989.TW</v>
      </c>
      <c r="B720" s="114">
        <v>-1.1399999999999999</v>
      </c>
      <c r="C720" s="114">
        <v>0</v>
      </c>
      <c r="D720" s="114">
        <v>0</v>
      </c>
      <c r="E720" s="114">
        <v>-6.9460005000000005E-2</v>
      </c>
      <c r="F720" s="114">
        <v>-5.6660000000000002E-2</v>
      </c>
      <c r="G720" s="114">
        <v>-3.1850000000000003E-2</v>
      </c>
      <c r="H720" s="114">
        <v>-9.6659999999999996E-2</v>
      </c>
      <c r="I720" s="114">
        <v>0</v>
      </c>
      <c r="J720" s="114">
        <v>1.6569567000000001</v>
      </c>
      <c r="K720" s="114">
        <v>23.613</v>
      </c>
      <c r="L720" s="114">
        <v>0</v>
      </c>
      <c r="M720" s="114">
        <v>0</v>
      </c>
      <c r="N720" s="114">
        <v>0</v>
      </c>
      <c r="O720" s="114">
        <v>0</v>
      </c>
      <c r="P720" s="114">
        <v>0</v>
      </c>
      <c r="Q720" s="114">
        <v>0</v>
      </c>
      <c r="R720" s="114">
        <v>0</v>
      </c>
      <c r="S720" s="114">
        <v>0</v>
      </c>
      <c r="T720" s="114">
        <v>0</v>
      </c>
      <c r="U720" s="114">
        <v>0</v>
      </c>
      <c r="V720" s="114">
        <v>0</v>
      </c>
      <c r="W720" s="114">
        <v>0</v>
      </c>
    </row>
    <row r="721" spans="1:23" hidden="1">
      <c r="A721" s="114" t="str">
        <v>4994.TW</v>
      </c>
      <c r="B721" s="114">
        <v>3.33</v>
      </c>
      <c r="C721" s="114">
        <v>0</v>
      </c>
      <c r="D721" s="114">
        <v>37.652439999999999</v>
      </c>
      <c r="E721" s="114">
        <v>0.17334999000000001</v>
      </c>
      <c r="F721" s="114">
        <v>7.9060000000000005E-2</v>
      </c>
      <c r="G721" s="114">
        <v>0.61050000000000004</v>
      </c>
      <c r="H721" s="114">
        <v>0.30212998000000002</v>
      </c>
      <c r="I721" s="114">
        <v>37.087090000000003</v>
      </c>
      <c r="J721" s="114">
        <v>6.2741312999999996</v>
      </c>
      <c r="K721" s="114">
        <v>25.286000000000001</v>
      </c>
      <c r="L721" s="114">
        <v>0</v>
      </c>
      <c r="M721" s="114">
        <v>0</v>
      </c>
      <c r="N721" s="114">
        <v>0</v>
      </c>
      <c r="O721" s="114">
        <v>0</v>
      </c>
      <c r="P721" s="114">
        <v>0</v>
      </c>
      <c r="Q721" s="114">
        <v>0</v>
      </c>
      <c r="R721" s="114">
        <v>0</v>
      </c>
      <c r="S721" s="114">
        <v>0</v>
      </c>
      <c r="T721" s="114">
        <v>0</v>
      </c>
      <c r="U721" s="114">
        <v>0</v>
      </c>
      <c r="V721" s="114">
        <v>0</v>
      </c>
      <c r="W721" s="114">
        <v>0</v>
      </c>
    </row>
    <row r="722" spans="1:23" hidden="1">
      <c r="A722" s="114" t="str">
        <v>4999.TW</v>
      </c>
      <c r="B722" s="114">
        <v>1.0900000000000001</v>
      </c>
      <c r="C722" s="114">
        <v>0.56599999999999995</v>
      </c>
      <c r="D722" s="114">
        <v>26.268656</v>
      </c>
      <c r="E722" s="114">
        <v>1.1000000000000001E-3</v>
      </c>
      <c r="F722" s="114">
        <v>-3.4499999999999999E-3</v>
      </c>
      <c r="G722" s="114">
        <v>0.16405001</v>
      </c>
      <c r="H722" s="114">
        <v>1.1670000999999999E-2</v>
      </c>
      <c r="I722" s="114">
        <v>32.293579999999999</v>
      </c>
      <c r="J722" s="114">
        <v>0.76468544999999999</v>
      </c>
      <c r="K722" s="114">
        <v>25.925000000000001</v>
      </c>
      <c r="L722" s="114">
        <v>0</v>
      </c>
      <c r="M722" s="114">
        <v>0</v>
      </c>
      <c r="N722" s="114">
        <v>0</v>
      </c>
      <c r="O722" s="114">
        <v>0</v>
      </c>
      <c r="P722" s="114">
        <v>0</v>
      </c>
      <c r="Q722" s="114">
        <v>0</v>
      </c>
      <c r="R722" s="114">
        <v>0</v>
      </c>
      <c r="S722" s="114">
        <v>0</v>
      </c>
      <c r="T722" s="114">
        <v>0</v>
      </c>
      <c r="U722" s="114">
        <v>0</v>
      </c>
      <c r="V722" s="114">
        <v>0</v>
      </c>
      <c r="W722" s="114">
        <v>0</v>
      </c>
    </row>
    <row r="723" spans="1:23" hidden="1">
      <c r="A723" s="114" t="str">
        <v>5007.TW</v>
      </c>
      <c r="B723" s="114">
        <v>3.57</v>
      </c>
      <c r="C723" s="114">
        <v>0.29799999999999999</v>
      </c>
      <c r="D723" s="114">
        <v>13.3802805</v>
      </c>
      <c r="E723" s="114">
        <v>0.14087</v>
      </c>
      <c r="F723" s="114">
        <v>8.5419999999999996E-2</v>
      </c>
      <c r="G723" s="114">
        <v>0.24643000000000001</v>
      </c>
      <c r="H723" s="114">
        <v>0.18211000999999999</v>
      </c>
      <c r="I723" s="114">
        <v>15.966386999999999</v>
      </c>
      <c r="J723" s="114">
        <v>2.4129027999999999</v>
      </c>
      <c r="K723" s="114">
        <v>22.53</v>
      </c>
      <c r="L723" s="114">
        <v>0</v>
      </c>
      <c r="M723" s="114">
        <v>0</v>
      </c>
      <c r="N723" s="114">
        <v>0</v>
      </c>
      <c r="O723" s="114">
        <v>0</v>
      </c>
      <c r="P723" s="114">
        <v>0</v>
      </c>
      <c r="Q723" s="114">
        <v>0</v>
      </c>
      <c r="R723" s="114">
        <v>0</v>
      </c>
      <c r="S723" s="114">
        <v>0</v>
      </c>
      <c r="T723" s="114">
        <v>0</v>
      </c>
      <c r="U723" s="114">
        <v>0</v>
      </c>
      <c r="V723" s="114">
        <v>0</v>
      </c>
      <c r="W723" s="114">
        <v>0</v>
      </c>
    </row>
    <row r="724" spans="1:23" hidden="1">
      <c r="A724" s="114" t="str">
        <v>5203.TW</v>
      </c>
      <c r="B724" s="114">
        <v>3.33</v>
      </c>
      <c r="C724" s="114">
        <v>0</v>
      </c>
      <c r="D724" s="114">
        <v>20.389343</v>
      </c>
      <c r="E724" s="114">
        <v>5.7169999999999999E-2</v>
      </c>
      <c r="F724" s="114">
        <v>1.6060000000000001E-2</v>
      </c>
      <c r="G724" s="114">
        <v>0.85768999999999995</v>
      </c>
      <c r="H724" s="114">
        <v>6.9959999999999994E-2</v>
      </c>
      <c r="I724" s="114">
        <v>29.87988</v>
      </c>
      <c r="J724" s="114">
        <v>1.6925798999999999</v>
      </c>
      <c r="K724" s="114">
        <v>24.425000000000001</v>
      </c>
      <c r="L724" s="114">
        <v>0</v>
      </c>
      <c r="M724" s="114">
        <v>0</v>
      </c>
      <c r="N724" s="114">
        <v>0</v>
      </c>
      <c r="O724" s="114">
        <v>0</v>
      </c>
      <c r="P724" s="114">
        <v>0</v>
      </c>
      <c r="Q724" s="114">
        <v>0</v>
      </c>
      <c r="R724" s="114">
        <v>0</v>
      </c>
      <c r="S724" s="114">
        <v>0</v>
      </c>
      <c r="T724" s="114">
        <v>0</v>
      </c>
      <c r="U724" s="114">
        <v>0</v>
      </c>
      <c r="V724" s="114">
        <v>0</v>
      </c>
      <c r="W724" s="114">
        <v>0</v>
      </c>
    </row>
    <row r="725" spans="1:23" hidden="1">
      <c r="A725" s="114" t="str">
        <v>5215.TW</v>
      </c>
      <c r="B725" s="114">
        <v>3.11</v>
      </c>
      <c r="C725" s="114">
        <v>0.41799999999999998</v>
      </c>
      <c r="D725" s="114">
        <v>0</v>
      </c>
      <c r="E725" s="114">
        <v>5.3249999999999999E-2</v>
      </c>
      <c r="F725" s="114">
        <v>3.644E-2</v>
      </c>
      <c r="G725" s="114">
        <v>0.26959</v>
      </c>
      <c r="H725" s="114">
        <v>0.14180999999999999</v>
      </c>
      <c r="I725" s="114">
        <v>17.106110000000001</v>
      </c>
      <c r="J725" s="114">
        <v>1.0295513000000001</v>
      </c>
      <c r="K725" s="114">
        <v>39.213000000000001</v>
      </c>
      <c r="L725" s="114">
        <v>0</v>
      </c>
      <c r="M725" s="114">
        <v>0</v>
      </c>
      <c r="N725" s="114">
        <v>0</v>
      </c>
      <c r="O725" s="114">
        <v>0</v>
      </c>
      <c r="P725" s="114">
        <v>0</v>
      </c>
      <c r="Q725" s="114">
        <v>0</v>
      </c>
      <c r="R725" s="114">
        <v>0</v>
      </c>
      <c r="S725" s="114">
        <v>0</v>
      </c>
      <c r="T725" s="114">
        <v>0</v>
      </c>
      <c r="U725" s="114">
        <v>0</v>
      </c>
      <c r="V725" s="114">
        <v>0</v>
      </c>
      <c r="W725" s="114">
        <v>0</v>
      </c>
    </row>
    <row r="726" spans="1:23" hidden="1">
      <c r="A726" s="114" t="str">
        <v>5222.TW</v>
      </c>
      <c r="B726" s="114">
        <v>6.18</v>
      </c>
      <c r="C726" s="114">
        <v>0.54300000000000004</v>
      </c>
      <c r="D726" s="114">
        <v>22.771587</v>
      </c>
      <c r="E726" s="114">
        <v>0.23455000000000001</v>
      </c>
      <c r="F726" s="114">
        <v>0.11575000000000001</v>
      </c>
      <c r="G726" s="114">
        <v>0.54831004000000005</v>
      </c>
      <c r="H726" s="114">
        <v>0.28717999999999999</v>
      </c>
      <c r="I726" s="114">
        <v>26.456312</v>
      </c>
      <c r="J726" s="114">
        <v>5.4087132999999996</v>
      </c>
      <c r="K726" s="114">
        <v>17.611000000000001</v>
      </c>
      <c r="L726" s="114">
        <v>0</v>
      </c>
      <c r="M726" s="114">
        <v>0</v>
      </c>
      <c r="N726" s="114">
        <v>0</v>
      </c>
      <c r="O726" s="114">
        <v>0</v>
      </c>
      <c r="P726" s="114">
        <v>0</v>
      </c>
      <c r="Q726" s="114">
        <v>0</v>
      </c>
      <c r="R726" s="114">
        <v>0</v>
      </c>
      <c r="S726" s="114">
        <v>0</v>
      </c>
      <c r="T726" s="114">
        <v>0</v>
      </c>
      <c r="U726" s="114">
        <v>0</v>
      </c>
      <c r="V726" s="114">
        <v>0</v>
      </c>
      <c r="W726" s="114">
        <v>0</v>
      </c>
    </row>
    <row r="727" spans="1:23" hidden="1">
      <c r="A727" s="114" t="str">
        <v>5225.TW</v>
      </c>
      <c r="B727" s="114">
        <v>8.34</v>
      </c>
      <c r="C727" s="114">
        <v>0.57299999999999995</v>
      </c>
      <c r="D727" s="114">
        <v>16.530054</v>
      </c>
      <c r="E727" s="114">
        <v>0.20943001</v>
      </c>
      <c r="F727" s="114">
        <v>6.0850002E-2</v>
      </c>
      <c r="G727" s="114">
        <v>0.15537000000000001</v>
      </c>
      <c r="H727" s="114">
        <v>5.2270003000000002E-2</v>
      </c>
      <c r="I727" s="114">
        <v>14.508393</v>
      </c>
      <c r="J727" s="114">
        <v>3.0287860000000002</v>
      </c>
      <c r="K727" s="114">
        <v>160.04900000000001</v>
      </c>
      <c r="L727" s="114">
        <v>0</v>
      </c>
      <c r="M727" s="114">
        <v>0</v>
      </c>
      <c r="N727" s="114">
        <v>0</v>
      </c>
      <c r="O727" s="114">
        <v>0</v>
      </c>
      <c r="P727" s="114">
        <v>0</v>
      </c>
      <c r="Q727" s="114">
        <v>0</v>
      </c>
      <c r="R727" s="114">
        <v>0</v>
      </c>
      <c r="S727" s="114">
        <v>0</v>
      </c>
      <c r="T727" s="114">
        <v>0</v>
      </c>
      <c r="U727" s="114">
        <v>0</v>
      </c>
      <c r="V727" s="114">
        <v>0</v>
      </c>
      <c r="W727" s="114">
        <v>0</v>
      </c>
    </row>
    <row r="728" spans="1:23" hidden="1">
      <c r="A728" s="114" t="str">
        <v>5234.TW</v>
      </c>
      <c r="B728" s="114">
        <v>5.23</v>
      </c>
      <c r="C728" s="114">
        <v>0</v>
      </c>
      <c r="D728" s="114">
        <v>19.931664000000001</v>
      </c>
      <c r="E728" s="114">
        <v>0.19467999999999999</v>
      </c>
      <c r="F728" s="114">
        <v>8.294E-2</v>
      </c>
      <c r="G728" s="114">
        <v>0.35347998000000003</v>
      </c>
      <c r="H728" s="114">
        <v>0.12676999999999999</v>
      </c>
      <c r="I728" s="114">
        <v>33.460804000000003</v>
      </c>
      <c r="J728" s="114">
        <v>6.356471</v>
      </c>
      <c r="K728" s="114">
        <v>41.374000000000002</v>
      </c>
      <c r="L728" s="114">
        <v>0</v>
      </c>
      <c r="M728" s="114">
        <v>0</v>
      </c>
      <c r="N728" s="114">
        <v>0</v>
      </c>
      <c r="O728" s="114">
        <v>0</v>
      </c>
      <c r="P728" s="114">
        <v>0</v>
      </c>
      <c r="Q728" s="114">
        <v>0</v>
      </c>
      <c r="R728" s="114">
        <v>0</v>
      </c>
      <c r="S728" s="114">
        <v>0</v>
      </c>
      <c r="T728" s="114">
        <v>0</v>
      </c>
      <c r="U728" s="114">
        <v>0</v>
      </c>
      <c r="V728" s="114">
        <v>0</v>
      </c>
      <c r="W728" s="114">
        <v>0</v>
      </c>
    </row>
    <row r="729" spans="1:23" hidden="1">
      <c r="A729" s="114" t="str">
        <v>5243.TW</v>
      </c>
      <c r="B729" s="114">
        <v>3.17</v>
      </c>
      <c r="C729" s="114">
        <v>0</v>
      </c>
      <c r="D729" s="114">
        <v>21.149826000000001</v>
      </c>
      <c r="E729" s="114">
        <v>7.1329996000000007E-2</v>
      </c>
      <c r="F729" s="114">
        <v>3.968E-2</v>
      </c>
      <c r="G729" s="114">
        <v>0.19239001</v>
      </c>
      <c r="H729" s="114">
        <v>6.3490000000000005E-2</v>
      </c>
      <c r="I729" s="114">
        <v>19.148264000000001</v>
      </c>
      <c r="J729" s="114">
        <v>1.3022397999999999</v>
      </c>
      <c r="K729" s="114">
        <v>67.978999999999999</v>
      </c>
      <c r="L729" s="114">
        <v>0</v>
      </c>
      <c r="M729" s="114">
        <v>0</v>
      </c>
      <c r="N729" s="114">
        <v>0</v>
      </c>
      <c r="O729" s="114">
        <v>0</v>
      </c>
      <c r="P729" s="114">
        <v>0</v>
      </c>
      <c r="Q729" s="114">
        <v>0</v>
      </c>
      <c r="R729" s="114">
        <v>0</v>
      </c>
      <c r="S729" s="114">
        <v>0</v>
      </c>
      <c r="T729" s="114">
        <v>0</v>
      </c>
      <c r="U729" s="114">
        <v>0</v>
      </c>
      <c r="V729" s="114">
        <v>0</v>
      </c>
      <c r="W729" s="114">
        <v>0</v>
      </c>
    </row>
    <row r="730" spans="1:23" hidden="1">
      <c r="A730" s="114" t="str">
        <v>5244.TW</v>
      </c>
      <c r="B730" s="114">
        <v>2.4900000000000002</v>
      </c>
      <c r="C730" s="114">
        <v>0</v>
      </c>
      <c r="D730" s="114">
        <v>0</v>
      </c>
      <c r="E730" s="114">
        <v>0.100959994</v>
      </c>
      <c r="F730" s="114">
        <v>5.1620002999999998E-2</v>
      </c>
      <c r="G730" s="114">
        <v>0.46580001999999998</v>
      </c>
      <c r="H730" s="114">
        <v>0.15273</v>
      </c>
      <c r="I730" s="114">
        <v>17.289155999999998</v>
      </c>
      <c r="J730" s="114">
        <v>1.7086724</v>
      </c>
      <c r="K730" s="114">
        <v>12.798</v>
      </c>
      <c r="L730" s="114">
        <v>0</v>
      </c>
      <c r="M730" s="114">
        <v>0</v>
      </c>
      <c r="N730" s="114">
        <v>0</v>
      </c>
      <c r="O730" s="114">
        <v>0</v>
      </c>
      <c r="P730" s="114">
        <v>0</v>
      </c>
      <c r="Q730" s="114">
        <v>0</v>
      </c>
      <c r="R730" s="114">
        <v>0</v>
      </c>
      <c r="S730" s="114">
        <v>0</v>
      </c>
      <c r="T730" s="114">
        <v>0</v>
      </c>
      <c r="U730" s="114">
        <v>0</v>
      </c>
      <c r="V730" s="114">
        <v>0</v>
      </c>
      <c r="W730" s="114">
        <v>0</v>
      </c>
    </row>
    <row r="731" spans="1:23" hidden="1">
      <c r="A731" s="114" t="str">
        <v>5258.TW</v>
      </c>
      <c r="B731" s="114">
        <v>8.58</v>
      </c>
      <c r="C731" s="114">
        <v>0.95799999999999996</v>
      </c>
      <c r="D731" s="114">
        <v>10.687343</v>
      </c>
      <c r="E731" s="114">
        <v>0.27474999999999999</v>
      </c>
      <c r="F731" s="114">
        <v>0.10803001</v>
      </c>
      <c r="G731" s="114">
        <v>0.33335999999999999</v>
      </c>
      <c r="H731" s="114">
        <v>0.18542998999999999</v>
      </c>
      <c r="I731" s="114">
        <v>14.860139999999999</v>
      </c>
      <c r="J731" s="114">
        <v>3.5960062000000002</v>
      </c>
      <c r="K731" s="114">
        <v>77.366</v>
      </c>
      <c r="L731" s="114">
        <v>0</v>
      </c>
      <c r="M731" s="114">
        <v>0</v>
      </c>
      <c r="N731" s="114">
        <v>0</v>
      </c>
      <c r="O731" s="114">
        <v>0</v>
      </c>
      <c r="P731" s="114">
        <v>0</v>
      </c>
      <c r="Q731" s="114">
        <v>0</v>
      </c>
      <c r="R731" s="114">
        <v>0</v>
      </c>
      <c r="S731" s="114">
        <v>0</v>
      </c>
      <c r="T731" s="114">
        <v>0</v>
      </c>
      <c r="U731" s="114">
        <v>0</v>
      </c>
      <c r="V731" s="114">
        <v>0</v>
      </c>
      <c r="W731" s="114">
        <v>0</v>
      </c>
    </row>
    <row r="732" spans="1:23" hidden="1">
      <c r="A732" s="114" t="str">
        <v>5269.TW</v>
      </c>
      <c r="B732" s="114">
        <v>39.200000000000003</v>
      </c>
      <c r="C732" s="114">
        <v>0.97199999999999998</v>
      </c>
      <c r="D732" s="114">
        <v>23.441808999999999</v>
      </c>
      <c r="E732" s="114">
        <v>0.12770000000000001</v>
      </c>
      <c r="F732" s="114">
        <v>5.8130003999999999E-2</v>
      </c>
      <c r="G732" s="114">
        <v>0.55046004000000004</v>
      </c>
      <c r="H732" s="114">
        <v>0.38008999999999998</v>
      </c>
      <c r="I732" s="114">
        <v>54.209183000000003</v>
      </c>
      <c r="J732" s="114">
        <v>7.5257462999999998</v>
      </c>
      <c r="K732" s="114">
        <v>92.489000000000004</v>
      </c>
      <c r="L732" s="114">
        <v>0</v>
      </c>
      <c r="M732" s="114">
        <v>0</v>
      </c>
      <c r="N732" s="114">
        <v>0</v>
      </c>
      <c r="O732" s="114">
        <v>0</v>
      </c>
      <c r="P732" s="114">
        <v>0</v>
      </c>
      <c r="Q732" s="114">
        <v>0</v>
      </c>
      <c r="R732" s="114">
        <v>0</v>
      </c>
      <c r="S732" s="114">
        <v>0</v>
      </c>
      <c r="T732" s="114">
        <v>0</v>
      </c>
      <c r="U732" s="114">
        <v>0</v>
      </c>
      <c r="V732" s="114">
        <v>0</v>
      </c>
      <c r="W732" s="114">
        <v>0</v>
      </c>
    </row>
    <row r="733" spans="1:23" hidden="1">
      <c r="A733" s="114" t="str">
        <v>5283.TW</v>
      </c>
      <c r="B733" s="114">
        <v>6.35</v>
      </c>
      <c r="C733" s="114">
        <v>0</v>
      </c>
      <c r="D733" s="114">
        <v>0</v>
      </c>
      <c r="E733" s="114">
        <v>0.11882</v>
      </c>
      <c r="F733" s="114">
        <v>4.3979999999999998E-2</v>
      </c>
      <c r="G733" s="114">
        <v>0.32375999999999999</v>
      </c>
      <c r="H733" s="114">
        <v>-5.4130003000000003E-2</v>
      </c>
      <c r="I733" s="114">
        <v>17.559055000000001</v>
      </c>
      <c r="J733" s="114">
        <v>2.0910300999999998</v>
      </c>
      <c r="K733" s="114">
        <v>83.465999999999994</v>
      </c>
      <c r="L733" s="114">
        <v>0</v>
      </c>
      <c r="M733" s="114">
        <v>0</v>
      </c>
      <c r="N733" s="114">
        <v>0</v>
      </c>
      <c r="O733" s="114">
        <v>0</v>
      </c>
      <c r="P733" s="114">
        <v>0</v>
      </c>
      <c r="Q733" s="114">
        <v>0</v>
      </c>
      <c r="R733" s="114">
        <v>0</v>
      </c>
      <c r="S733" s="114">
        <v>0</v>
      </c>
      <c r="T733" s="114">
        <v>0</v>
      </c>
      <c r="U733" s="114">
        <v>0</v>
      </c>
      <c r="V733" s="114">
        <v>0</v>
      </c>
      <c r="W733" s="114">
        <v>0</v>
      </c>
    </row>
    <row r="734" spans="1:23" hidden="1">
      <c r="A734" s="114" t="str">
        <v>5284.TW</v>
      </c>
      <c r="B734" s="114">
        <v>4.55</v>
      </c>
      <c r="C734" s="114">
        <v>0.63300000000000001</v>
      </c>
      <c r="D734" s="114">
        <v>10.071942</v>
      </c>
      <c r="E734" s="114">
        <v>0.17924999</v>
      </c>
      <c r="F734" s="114">
        <v>7.5079999999999994E-2</v>
      </c>
      <c r="G734" s="114">
        <v>0.39025003000000003</v>
      </c>
      <c r="H734" s="114">
        <v>0.14316999999999999</v>
      </c>
      <c r="I734" s="114">
        <v>27.692307</v>
      </c>
      <c r="J734" s="114">
        <v>2.5707464</v>
      </c>
      <c r="K734" s="114">
        <v>46.932000000000002</v>
      </c>
      <c r="L734" s="114">
        <v>0</v>
      </c>
      <c r="M734" s="114">
        <v>0</v>
      </c>
      <c r="N734" s="114">
        <v>0</v>
      </c>
      <c r="O734" s="114">
        <v>0</v>
      </c>
      <c r="P734" s="114">
        <v>0</v>
      </c>
      <c r="Q734" s="114">
        <v>0</v>
      </c>
      <c r="R734" s="114">
        <v>0</v>
      </c>
      <c r="S734" s="114">
        <v>0</v>
      </c>
      <c r="T734" s="114">
        <v>0</v>
      </c>
      <c r="U734" s="114">
        <v>0</v>
      </c>
      <c r="V734" s="114">
        <v>0</v>
      </c>
      <c r="W734" s="114">
        <v>0</v>
      </c>
    </row>
    <row r="735" spans="1:23" hidden="1">
      <c r="A735" s="114" t="str">
        <v>5285.TW</v>
      </c>
      <c r="B735" s="114">
        <v>2.16</v>
      </c>
      <c r="C735" s="114">
        <v>1.204</v>
      </c>
      <c r="D735" s="114">
        <v>12.517858</v>
      </c>
      <c r="E735" s="114">
        <v>7.9930000000000001E-2</v>
      </c>
      <c r="F735" s="114">
        <v>2.776E-2</v>
      </c>
      <c r="G735" s="114">
        <v>0.14318</v>
      </c>
      <c r="H735" s="114">
        <v>3.49E-2</v>
      </c>
      <c r="I735" s="114">
        <v>32.453699999999998</v>
      </c>
      <c r="J735" s="114">
        <v>2.6051730000000002</v>
      </c>
      <c r="K735" s="114">
        <v>49.331000000000003</v>
      </c>
      <c r="L735" s="114">
        <v>0</v>
      </c>
      <c r="M735" s="114">
        <v>0</v>
      </c>
      <c r="N735" s="114">
        <v>0</v>
      </c>
      <c r="O735" s="114">
        <v>0</v>
      </c>
      <c r="P735" s="114">
        <v>0</v>
      </c>
      <c r="Q735" s="114">
        <v>0</v>
      </c>
      <c r="R735" s="114">
        <v>0</v>
      </c>
      <c r="S735" s="114">
        <v>0</v>
      </c>
      <c r="T735" s="114">
        <v>0</v>
      </c>
      <c r="U735" s="114">
        <v>0</v>
      </c>
      <c r="V735" s="114">
        <v>0</v>
      </c>
      <c r="W735" s="114">
        <v>0</v>
      </c>
    </row>
    <row r="736" spans="1:23" hidden="1">
      <c r="A736" s="114" t="str">
        <v>5288.TW</v>
      </c>
      <c r="B736" s="114">
        <v>15.29</v>
      </c>
      <c r="C736" s="114">
        <v>0.61</v>
      </c>
      <c r="D736" s="114">
        <v>13.186481000000001</v>
      </c>
      <c r="E736" s="114">
        <v>0.21767998999999999</v>
      </c>
      <c r="F736" s="114">
        <v>9.3329999999999996E-2</v>
      </c>
      <c r="G736" s="114">
        <v>0.20951</v>
      </c>
      <c r="H736" s="114">
        <v>0.14496999999999999</v>
      </c>
      <c r="I736" s="114">
        <v>14.290386</v>
      </c>
      <c r="J736" s="114">
        <v>2.8956506000000002</v>
      </c>
      <c r="K736" s="114">
        <v>109.768</v>
      </c>
      <c r="L736" s="114">
        <v>0</v>
      </c>
      <c r="M736" s="114">
        <v>0</v>
      </c>
      <c r="N736" s="114">
        <v>0</v>
      </c>
      <c r="O736" s="114">
        <v>0</v>
      </c>
      <c r="P736" s="114">
        <v>0</v>
      </c>
      <c r="Q736" s="114">
        <v>0</v>
      </c>
      <c r="R736" s="114">
        <v>0</v>
      </c>
      <c r="S736" s="114">
        <v>0</v>
      </c>
      <c r="T736" s="114">
        <v>0</v>
      </c>
      <c r="U736" s="114">
        <v>0</v>
      </c>
      <c r="V736" s="114">
        <v>0</v>
      </c>
      <c r="W736" s="114">
        <v>0</v>
      </c>
    </row>
    <row r="737" spans="1:23" hidden="1">
      <c r="A737" s="114" t="str">
        <v>5292.TW</v>
      </c>
      <c r="B737" s="114">
        <v>0</v>
      </c>
      <c r="C737" s="114">
        <v>0</v>
      </c>
      <c r="D737" s="114">
        <v>0</v>
      </c>
      <c r="E737" s="114">
        <v>0.28560000000000002</v>
      </c>
      <c r="F737" s="114">
        <v>8.8709999999999997E-2</v>
      </c>
      <c r="G737" s="114">
        <v>0.26867999999999997</v>
      </c>
      <c r="H737" s="114">
        <v>0.18341999</v>
      </c>
      <c r="I737" s="114">
        <v>0</v>
      </c>
      <c r="J737" s="114">
        <v>0</v>
      </c>
      <c r="K737" s="114">
        <v>62.122999999999998</v>
      </c>
      <c r="L737" s="114">
        <v>0</v>
      </c>
      <c r="M737" s="114">
        <v>0</v>
      </c>
      <c r="N737" s="114">
        <v>0</v>
      </c>
      <c r="O737" s="114">
        <v>0</v>
      </c>
      <c r="P737" s="114">
        <v>0</v>
      </c>
      <c r="Q737" s="114">
        <v>0</v>
      </c>
      <c r="R737" s="114">
        <v>0</v>
      </c>
      <c r="S737" s="114">
        <v>0</v>
      </c>
      <c r="T737" s="114">
        <v>0</v>
      </c>
      <c r="U737" s="114">
        <v>0</v>
      </c>
      <c r="V737" s="114">
        <v>0</v>
      </c>
      <c r="W737" s="114">
        <v>0</v>
      </c>
    </row>
    <row r="738" spans="1:23" hidden="1">
      <c r="A738" s="114" t="str">
        <v>5306.TW</v>
      </c>
      <c r="B738" s="114">
        <v>5.67</v>
      </c>
      <c r="C738" s="114">
        <v>0.92300000000000004</v>
      </c>
      <c r="D738" s="114">
        <v>15.426105</v>
      </c>
      <c r="E738" s="114">
        <v>9.7839999999999996E-2</v>
      </c>
      <c r="F738" s="114">
        <v>4.7480002E-2</v>
      </c>
      <c r="G738" s="114">
        <v>0.38919997000000001</v>
      </c>
      <c r="H738" s="114">
        <v>0.13816999999999999</v>
      </c>
      <c r="I738" s="114">
        <v>25.220459000000002</v>
      </c>
      <c r="J738" s="114">
        <v>2.3584904999999998</v>
      </c>
      <c r="K738" s="114">
        <v>37.542999999999999</v>
      </c>
      <c r="L738" s="114">
        <v>0</v>
      </c>
      <c r="M738" s="114">
        <v>0</v>
      </c>
      <c r="N738" s="114">
        <v>0</v>
      </c>
      <c r="O738" s="114">
        <v>0</v>
      </c>
      <c r="P738" s="114">
        <v>0</v>
      </c>
      <c r="Q738" s="114">
        <v>0</v>
      </c>
      <c r="R738" s="114">
        <v>0</v>
      </c>
      <c r="S738" s="114">
        <v>0</v>
      </c>
      <c r="T738" s="114">
        <v>0</v>
      </c>
      <c r="U738" s="114">
        <v>0</v>
      </c>
      <c r="V738" s="114">
        <v>0</v>
      </c>
      <c r="W738" s="114">
        <v>0</v>
      </c>
    </row>
    <row r="739" spans="1:23" hidden="1">
      <c r="A739" s="114" t="str">
        <v>5388.TW</v>
      </c>
      <c r="B739" s="114">
        <v>9.16</v>
      </c>
      <c r="C739" s="114">
        <v>0</v>
      </c>
      <c r="D739" s="114">
        <v>10.041153</v>
      </c>
      <c r="E739" s="114">
        <v>0.21740999999999999</v>
      </c>
      <c r="F739" s="114">
        <v>4.5769999999999998E-2</v>
      </c>
      <c r="G739" s="114">
        <v>0.17308999999999999</v>
      </c>
      <c r="H739" s="114">
        <v>5.2900000000000003E-2</v>
      </c>
      <c r="I739" s="114">
        <v>13.318777000000001</v>
      </c>
      <c r="J739" s="114">
        <v>2.4646466</v>
      </c>
      <c r="K739" s="114">
        <v>235.613</v>
      </c>
      <c r="L739" s="114">
        <v>0</v>
      </c>
      <c r="M739" s="114">
        <v>0</v>
      </c>
      <c r="N739" s="114">
        <v>0</v>
      </c>
      <c r="O739" s="114">
        <v>0</v>
      </c>
      <c r="P739" s="114">
        <v>0</v>
      </c>
      <c r="Q739" s="114">
        <v>0</v>
      </c>
      <c r="R739" s="114">
        <v>0</v>
      </c>
      <c r="S739" s="114">
        <v>0</v>
      </c>
      <c r="T739" s="114">
        <v>0</v>
      </c>
      <c r="U739" s="114">
        <v>0</v>
      </c>
      <c r="V739" s="114">
        <v>0</v>
      </c>
      <c r="W739" s="114">
        <v>0</v>
      </c>
    </row>
    <row r="740" spans="1:23" hidden="1">
      <c r="A740" s="114" t="str">
        <v>5434.TW</v>
      </c>
      <c r="B740" s="114">
        <v>15</v>
      </c>
      <c r="C740" s="114">
        <v>0.51900000000000002</v>
      </c>
      <c r="D740" s="114">
        <v>13.825364</v>
      </c>
      <c r="E740" s="114">
        <v>0.21668999999999999</v>
      </c>
      <c r="F740" s="114">
        <v>6.6830000000000001E-2</v>
      </c>
      <c r="G740" s="114">
        <v>0.13557</v>
      </c>
      <c r="H740" s="114">
        <v>7.3300000000000004E-2</v>
      </c>
      <c r="I740" s="114">
        <v>17.733333999999999</v>
      </c>
      <c r="J740" s="114">
        <v>3.5164255999999998</v>
      </c>
      <c r="K740" s="114">
        <v>261.38200000000001</v>
      </c>
      <c r="L740" s="114">
        <v>0</v>
      </c>
      <c r="M740" s="114">
        <v>0</v>
      </c>
      <c r="N740" s="114">
        <v>0</v>
      </c>
      <c r="O740" s="114">
        <v>0</v>
      </c>
      <c r="P740" s="114">
        <v>0</v>
      </c>
      <c r="Q740" s="114">
        <v>0</v>
      </c>
      <c r="R740" s="114">
        <v>0</v>
      </c>
      <c r="S740" s="114">
        <v>0</v>
      </c>
      <c r="T740" s="114">
        <v>0</v>
      </c>
      <c r="U740" s="114">
        <v>0</v>
      </c>
      <c r="V740" s="114">
        <v>0</v>
      </c>
      <c r="W740" s="114">
        <v>0</v>
      </c>
    </row>
    <row r="741" spans="1:23" hidden="1">
      <c r="A741" s="114" t="str">
        <v>5469.TW</v>
      </c>
      <c r="B741" s="114">
        <v>4.9000000000000004</v>
      </c>
      <c r="C741" s="114">
        <v>0.66200000000000003</v>
      </c>
      <c r="D741" s="114">
        <v>9.7851239999999997</v>
      </c>
      <c r="E741" s="114">
        <v>0.10743</v>
      </c>
      <c r="F741" s="114">
        <v>5.6070000000000002E-2</v>
      </c>
      <c r="G741" s="114">
        <v>0.24972</v>
      </c>
      <c r="H741" s="114">
        <v>0.16017000000000001</v>
      </c>
      <c r="I741" s="114">
        <v>12.081633</v>
      </c>
      <c r="J741" s="114">
        <v>1.0217996</v>
      </c>
      <c r="K741" s="114">
        <v>81.325999999999993</v>
      </c>
      <c r="L741" s="114">
        <v>0</v>
      </c>
      <c r="M741" s="114">
        <v>0</v>
      </c>
      <c r="N741" s="114">
        <v>0</v>
      </c>
      <c r="O741" s="114">
        <v>0</v>
      </c>
      <c r="P741" s="114">
        <v>0</v>
      </c>
      <c r="Q741" s="114">
        <v>0</v>
      </c>
      <c r="R741" s="114">
        <v>0</v>
      </c>
      <c r="S741" s="114">
        <v>0</v>
      </c>
      <c r="T741" s="114">
        <v>0</v>
      </c>
      <c r="U741" s="114">
        <v>0</v>
      </c>
      <c r="V741" s="114">
        <v>0</v>
      </c>
      <c r="W741" s="114">
        <v>0</v>
      </c>
    </row>
    <row r="742" spans="1:23" hidden="1">
      <c r="A742" s="114" t="str">
        <v>5471.TW</v>
      </c>
      <c r="B742" s="114">
        <v>1.33</v>
      </c>
      <c r="C742" s="114">
        <v>0</v>
      </c>
      <c r="D742" s="114">
        <v>6.1970219999999996</v>
      </c>
      <c r="E742" s="114">
        <v>6.1290003000000003E-2</v>
      </c>
      <c r="F742" s="114">
        <v>2.681E-2</v>
      </c>
      <c r="G742" s="114">
        <v>0.42321998</v>
      </c>
      <c r="H742" s="114">
        <v>4.0480000000000002E-2</v>
      </c>
      <c r="I742" s="114">
        <v>40.676690000000001</v>
      </c>
      <c r="J742" s="114">
        <v>2.5170984000000001</v>
      </c>
      <c r="K742" s="114">
        <v>16.222999999999999</v>
      </c>
      <c r="L742" s="114">
        <v>0</v>
      </c>
      <c r="M742" s="114">
        <v>0</v>
      </c>
      <c r="N742" s="114">
        <v>0</v>
      </c>
      <c r="O742" s="114">
        <v>0</v>
      </c>
      <c r="P742" s="114">
        <v>0</v>
      </c>
      <c r="Q742" s="114">
        <v>0</v>
      </c>
      <c r="R742" s="114">
        <v>0</v>
      </c>
      <c r="S742" s="114">
        <v>0</v>
      </c>
      <c r="T742" s="114">
        <v>0</v>
      </c>
      <c r="U742" s="114">
        <v>0</v>
      </c>
      <c r="V742" s="114">
        <v>0</v>
      </c>
      <c r="W742" s="114">
        <v>0</v>
      </c>
    </row>
    <row r="743" spans="1:23" hidden="1">
      <c r="A743" s="114" t="str">
        <v>5484.TW</v>
      </c>
      <c r="B743" s="114">
        <v>-1.1200000000000001</v>
      </c>
      <c r="C743" s="114">
        <v>0</v>
      </c>
      <c r="D743" s="114">
        <v>37.101447999999998</v>
      </c>
      <c r="E743" s="114">
        <v>-0.12255999400000001</v>
      </c>
      <c r="F743" s="114">
        <v>-7.0900000000000005E-2</v>
      </c>
      <c r="G743" s="114">
        <v>0.22264998999999999</v>
      </c>
      <c r="H743" s="114">
        <v>-0.48668</v>
      </c>
      <c r="I743" s="114">
        <v>0</v>
      </c>
      <c r="J743" s="114">
        <v>3.0092865999999998</v>
      </c>
      <c r="K743" s="114">
        <v>5.2969999999999997</v>
      </c>
      <c r="L743" s="114">
        <v>0</v>
      </c>
      <c r="M743" s="114">
        <v>0</v>
      </c>
      <c r="N743" s="114">
        <v>0</v>
      </c>
      <c r="O743" s="114">
        <v>0</v>
      </c>
      <c r="P743" s="114">
        <v>0</v>
      </c>
      <c r="Q743" s="114">
        <v>0</v>
      </c>
      <c r="R743" s="114">
        <v>0</v>
      </c>
      <c r="S743" s="114">
        <v>0</v>
      </c>
      <c r="T743" s="114">
        <v>0</v>
      </c>
      <c r="U743" s="114">
        <v>0</v>
      </c>
      <c r="V743" s="114">
        <v>0</v>
      </c>
      <c r="W743" s="114">
        <v>0</v>
      </c>
    </row>
    <row r="744" spans="1:23" hidden="1">
      <c r="A744" s="114" t="str">
        <v>5515.TW</v>
      </c>
      <c r="B744" s="114">
        <v>1.89</v>
      </c>
      <c r="C744" s="114">
        <v>0.47499999999999998</v>
      </c>
      <c r="D744" s="114">
        <v>0</v>
      </c>
      <c r="E744" s="114">
        <v>7.059E-2</v>
      </c>
      <c r="F744" s="114">
        <v>4.5300000000000002E-3</v>
      </c>
      <c r="G744" s="114">
        <v>9.2980005000000004E-2</v>
      </c>
      <c r="H744" s="114">
        <v>1.33E-3</v>
      </c>
      <c r="I744" s="114">
        <v>12.433863000000001</v>
      </c>
      <c r="J744" s="114">
        <v>1.2210962999999999</v>
      </c>
      <c r="K744" s="114">
        <v>16.613</v>
      </c>
      <c r="L744" s="114">
        <v>0</v>
      </c>
      <c r="M744" s="114">
        <v>0</v>
      </c>
      <c r="N744" s="114">
        <v>0</v>
      </c>
      <c r="O744" s="114">
        <v>0</v>
      </c>
      <c r="P744" s="114">
        <v>0</v>
      </c>
      <c r="Q744" s="114">
        <v>0</v>
      </c>
      <c r="R744" s="114">
        <v>0</v>
      </c>
      <c r="S744" s="114">
        <v>0</v>
      </c>
      <c r="T744" s="114">
        <v>0</v>
      </c>
      <c r="U744" s="114">
        <v>0</v>
      </c>
      <c r="V744" s="114">
        <v>0</v>
      </c>
      <c r="W744" s="114">
        <v>0</v>
      </c>
    </row>
    <row r="745" spans="1:23" hidden="1">
      <c r="A745" s="114" t="str">
        <v>5519.TW</v>
      </c>
      <c r="B745" s="114">
        <v>4.5999999999999996</v>
      </c>
      <c r="C745" s="114">
        <v>0</v>
      </c>
      <c r="D745" s="114">
        <v>0</v>
      </c>
      <c r="E745" s="114">
        <v>0.20605000000000001</v>
      </c>
      <c r="F745" s="114">
        <v>6.1100002E-2</v>
      </c>
      <c r="G745" s="114">
        <v>0.26834000000000002</v>
      </c>
      <c r="H745" s="114">
        <v>0.15146999999999999</v>
      </c>
      <c r="I745" s="114">
        <v>8.9239130000000007</v>
      </c>
      <c r="J745" s="114">
        <v>1.7255148</v>
      </c>
      <c r="K745" s="114">
        <v>28.943999999999999</v>
      </c>
      <c r="L745" s="114">
        <v>0</v>
      </c>
      <c r="M745" s="114">
        <v>0</v>
      </c>
      <c r="N745" s="114">
        <v>0</v>
      </c>
      <c r="O745" s="114">
        <v>0</v>
      </c>
      <c r="P745" s="114">
        <v>0</v>
      </c>
      <c r="Q745" s="114">
        <v>0</v>
      </c>
      <c r="R745" s="114">
        <v>0</v>
      </c>
      <c r="S745" s="114">
        <v>0</v>
      </c>
      <c r="T745" s="114">
        <v>0</v>
      </c>
      <c r="U745" s="114">
        <v>0</v>
      </c>
      <c r="V745" s="114">
        <v>0</v>
      </c>
      <c r="W745" s="114">
        <v>0</v>
      </c>
    </row>
    <row r="746" spans="1:23" hidden="1">
      <c r="A746" s="114" t="str">
        <v>5521.TW</v>
      </c>
      <c r="B746" s="114">
        <v>0.11</v>
      </c>
      <c r="C746" s="114">
        <v>0</v>
      </c>
      <c r="D746" s="114">
        <v>0</v>
      </c>
      <c r="E746" s="114">
        <v>9.5899999999999996E-3</v>
      </c>
      <c r="F746" s="114">
        <v>2.0899999999999998E-3</v>
      </c>
      <c r="G746" s="114">
        <v>5.91E-2</v>
      </c>
      <c r="H746" s="114">
        <v>-6.583E-2</v>
      </c>
      <c r="I746" s="114">
        <v>115.90909000000001</v>
      </c>
      <c r="J746" s="114">
        <v>1.1921459999999999</v>
      </c>
      <c r="K746" s="114">
        <v>11.776</v>
      </c>
      <c r="L746" s="114">
        <v>0</v>
      </c>
      <c r="M746" s="114">
        <v>0</v>
      </c>
      <c r="N746" s="114">
        <v>0</v>
      </c>
      <c r="O746" s="114">
        <v>0</v>
      </c>
      <c r="P746" s="114">
        <v>0</v>
      </c>
      <c r="Q746" s="114">
        <v>0</v>
      </c>
      <c r="R746" s="114">
        <v>0</v>
      </c>
      <c r="S746" s="114">
        <v>0</v>
      </c>
      <c r="T746" s="114">
        <v>0</v>
      </c>
      <c r="U746" s="114">
        <v>0</v>
      </c>
      <c r="V746" s="114">
        <v>0</v>
      </c>
      <c r="W746" s="114">
        <v>0</v>
      </c>
    </row>
    <row r="747" spans="1:23" hidden="1">
      <c r="A747" s="114" t="str">
        <v>5522.TW</v>
      </c>
      <c r="B747" s="114">
        <v>3.9</v>
      </c>
      <c r="C747" s="114">
        <v>0.315</v>
      </c>
      <c r="D747" s="114">
        <v>12.0558</v>
      </c>
      <c r="E747" s="114">
        <v>8.2360000000000003E-2</v>
      </c>
      <c r="F747" s="114">
        <v>3.04E-2</v>
      </c>
      <c r="G747" s="114">
        <v>0.30098000000000003</v>
      </c>
      <c r="H747" s="114">
        <v>0.25469000000000003</v>
      </c>
      <c r="I747" s="114">
        <v>21.051280999999999</v>
      </c>
      <c r="J747" s="114">
        <v>1.4113804000000001</v>
      </c>
      <c r="K747" s="114">
        <v>27.946999999999999</v>
      </c>
      <c r="L747" s="114">
        <v>0</v>
      </c>
      <c r="M747" s="114">
        <v>0</v>
      </c>
      <c r="N747" s="114">
        <v>0</v>
      </c>
      <c r="O747" s="114">
        <v>0</v>
      </c>
      <c r="P747" s="114">
        <v>0</v>
      </c>
      <c r="Q747" s="114">
        <v>0</v>
      </c>
      <c r="R747" s="114">
        <v>0</v>
      </c>
      <c r="S747" s="114">
        <v>0</v>
      </c>
      <c r="T747" s="114">
        <v>0</v>
      </c>
      <c r="U747" s="114">
        <v>0</v>
      </c>
      <c r="V747" s="114">
        <v>0</v>
      </c>
      <c r="W747" s="114">
        <v>0</v>
      </c>
    </row>
    <row r="748" spans="1:23" hidden="1">
      <c r="A748" s="114" t="str">
        <v>5525.TW</v>
      </c>
      <c r="B748" s="114">
        <v>2.4</v>
      </c>
      <c r="C748" s="114">
        <v>0</v>
      </c>
      <c r="D748" s="114">
        <v>0</v>
      </c>
      <c r="E748" s="114">
        <v>0.13095999999999999</v>
      </c>
      <c r="F748" s="114">
        <v>3.0460000000000001E-2</v>
      </c>
      <c r="G748" s="114">
        <v>0.27438997999999998</v>
      </c>
      <c r="H748" s="114">
        <v>-0.19333</v>
      </c>
      <c r="I748" s="114">
        <v>14.75</v>
      </c>
      <c r="J748" s="114">
        <v>1.9458032999999999</v>
      </c>
      <c r="K748" s="114">
        <v>17.059000000000001</v>
      </c>
      <c r="L748" s="114">
        <v>0</v>
      </c>
      <c r="M748" s="114">
        <v>0</v>
      </c>
      <c r="N748" s="114">
        <v>0</v>
      </c>
      <c r="O748" s="114">
        <v>0</v>
      </c>
      <c r="P748" s="114">
        <v>0</v>
      </c>
      <c r="Q748" s="114">
        <v>0</v>
      </c>
      <c r="R748" s="114">
        <v>0</v>
      </c>
      <c r="S748" s="114">
        <v>0</v>
      </c>
      <c r="T748" s="114">
        <v>0</v>
      </c>
      <c r="U748" s="114">
        <v>0</v>
      </c>
      <c r="V748" s="114">
        <v>0</v>
      </c>
      <c r="W748" s="114">
        <v>0</v>
      </c>
    </row>
    <row r="749" spans="1:23" hidden="1">
      <c r="A749" s="114" t="str">
        <v>5531.TW</v>
      </c>
      <c r="B749" s="114">
        <v>-0.85</v>
      </c>
      <c r="C749" s="114">
        <v>0.61899999999999999</v>
      </c>
      <c r="D749" s="114">
        <v>0</v>
      </c>
      <c r="E749" s="114">
        <v>-3.5940002999999998E-2</v>
      </c>
      <c r="F749" s="114">
        <v>-4.3099998000000004E-3</v>
      </c>
      <c r="G749" s="114">
        <v>0.26349001999999999</v>
      </c>
      <c r="H749" s="114">
        <v>-0.68267</v>
      </c>
      <c r="I749" s="114">
        <v>0</v>
      </c>
      <c r="J749" s="114">
        <v>1.0712216999999999</v>
      </c>
      <c r="K749" s="114">
        <v>3.8650000000000002</v>
      </c>
      <c r="L749" s="114">
        <v>0</v>
      </c>
      <c r="M749" s="114">
        <v>0</v>
      </c>
      <c r="N749" s="114">
        <v>0</v>
      </c>
      <c r="O749" s="114">
        <v>0</v>
      </c>
      <c r="P749" s="114">
        <v>0</v>
      </c>
      <c r="Q749" s="114">
        <v>0</v>
      </c>
      <c r="R749" s="114">
        <v>0</v>
      </c>
      <c r="S749" s="114">
        <v>0</v>
      </c>
      <c r="T749" s="114">
        <v>0</v>
      </c>
      <c r="U749" s="114">
        <v>0</v>
      </c>
      <c r="V749" s="114">
        <v>0</v>
      </c>
      <c r="W749" s="114">
        <v>0</v>
      </c>
    </row>
    <row r="750" spans="1:23" hidden="1">
      <c r="A750" s="114" t="str">
        <v>5533.TW</v>
      </c>
      <c r="B750" s="114">
        <v>1.97</v>
      </c>
      <c r="C750" s="114">
        <v>0.22600000000000001</v>
      </c>
      <c r="D750" s="114">
        <v>0</v>
      </c>
      <c r="E750" s="114">
        <v>9.5280000000000004E-2</v>
      </c>
      <c r="F750" s="114">
        <v>5.1090002000000002E-2</v>
      </c>
      <c r="G750" s="114">
        <v>0.32713999999999999</v>
      </c>
      <c r="H750" s="114">
        <v>0.20674998999999999</v>
      </c>
      <c r="I750" s="114">
        <v>12.233502</v>
      </c>
      <c r="J750" s="114">
        <v>0.71511230000000003</v>
      </c>
      <c r="K750" s="114">
        <v>13.195</v>
      </c>
      <c r="L750" s="114">
        <v>0</v>
      </c>
      <c r="M750" s="114">
        <v>0</v>
      </c>
      <c r="N750" s="114">
        <v>0</v>
      </c>
      <c r="O750" s="114">
        <v>0</v>
      </c>
      <c r="P750" s="114">
        <v>0</v>
      </c>
      <c r="Q750" s="114">
        <v>0</v>
      </c>
      <c r="R750" s="114">
        <v>0</v>
      </c>
      <c r="S750" s="114">
        <v>0</v>
      </c>
      <c r="T750" s="114">
        <v>0</v>
      </c>
      <c r="U750" s="114">
        <v>0</v>
      </c>
      <c r="V750" s="114">
        <v>0</v>
      </c>
      <c r="W750" s="114">
        <v>0</v>
      </c>
    </row>
    <row r="751" spans="1:23" hidden="1">
      <c r="A751" s="114" t="str">
        <v>5534.TW</v>
      </c>
      <c r="B751" s="114">
        <v>6.12</v>
      </c>
      <c r="C751" s="114">
        <v>0.27200000000000002</v>
      </c>
      <c r="D751" s="114">
        <v>9.8812549999999995</v>
      </c>
      <c r="E751" s="114">
        <v>9.1749999999999998E-2</v>
      </c>
      <c r="F751" s="114">
        <v>3.1059999000000001E-2</v>
      </c>
      <c r="G751" s="114">
        <v>0.30055999999999999</v>
      </c>
      <c r="H751" s="114">
        <v>0.24328</v>
      </c>
      <c r="I751" s="114">
        <v>19.035948000000001</v>
      </c>
      <c r="J751" s="114">
        <v>1.6943235000000001</v>
      </c>
      <c r="K751" s="114">
        <v>33.749000000000002</v>
      </c>
      <c r="L751" s="114">
        <v>0</v>
      </c>
      <c r="M751" s="114">
        <v>0</v>
      </c>
      <c r="N751" s="114">
        <v>0</v>
      </c>
      <c r="O751" s="114">
        <v>0</v>
      </c>
      <c r="P751" s="114">
        <v>0</v>
      </c>
      <c r="Q751" s="114">
        <v>0</v>
      </c>
      <c r="R751" s="114">
        <v>0</v>
      </c>
      <c r="S751" s="114">
        <v>0</v>
      </c>
      <c r="T751" s="114">
        <v>0</v>
      </c>
      <c r="U751" s="114">
        <v>0</v>
      </c>
      <c r="V751" s="114">
        <v>0</v>
      </c>
      <c r="W751" s="114">
        <v>0</v>
      </c>
    </row>
    <row r="752" spans="1:23" hidden="1">
      <c r="A752" s="114" t="str">
        <v>5538.TW</v>
      </c>
      <c r="B752" s="114">
        <v>1.1499999999999999</v>
      </c>
      <c r="C752" s="114">
        <v>0.47799999999999998</v>
      </c>
      <c r="D752" s="114">
        <v>5.3588905000000002</v>
      </c>
      <c r="E752" s="114">
        <v>2.0219999999999998E-2</v>
      </c>
      <c r="F752" s="114">
        <v>7.9000010000000002E-3</v>
      </c>
      <c r="G752" s="114">
        <v>7.4660000000000004E-2</v>
      </c>
      <c r="H752" s="114">
        <v>-4.3999999999999997E-2</v>
      </c>
      <c r="I752" s="114">
        <v>28.565215999999999</v>
      </c>
      <c r="J752" s="114">
        <v>1.0142958</v>
      </c>
      <c r="K752" s="114">
        <v>64.442999999999998</v>
      </c>
      <c r="L752" s="114">
        <v>0</v>
      </c>
      <c r="M752" s="114">
        <v>0</v>
      </c>
      <c r="N752" s="114">
        <v>0</v>
      </c>
      <c r="O752" s="114">
        <v>0</v>
      </c>
      <c r="P752" s="114">
        <v>0</v>
      </c>
      <c r="Q752" s="114">
        <v>0</v>
      </c>
      <c r="R752" s="114">
        <v>0</v>
      </c>
      <c r="S752" s="114">
        <v>0</v>
      </c>
      <c r="T752" s="114">
        <v>0</v>
      </c>
      <c r="U752" s="114">
        <v>0</v>
      </c>
      <c r="V752" s="114">
        <v>0</v>
      </c>
      <c r="W752" s="114">
        <v>0</v>
      </c>
    </row>
    <row r="753" spans="1:23" hidden="1">
      <c r="A753" s="114" t="str">
        <v>5546.TW</v>
      </c>
      <c r="B753" s="114">
        <v>-1.01</v>
      </c>
      <c r="C753" s="114">
        <v>0.25900000000000001</v>
      </c>
      <c r="D753" s="114">
        <v>0</v>
      </c>
      <c r="E753" s="114">
        <v>-9.5690004999999995E-2</v>
      </c>
      <c r="F753" s="114">
        <v>-8.0699994999999993E-3</v>
      </c>
      <c r="G753" s="114">
        <v>8.5629999999999998E-2</v>
      </c>
      <c r="H753" s="114">
        <v>4.9689997E-2</v>
      </c>
      <c r="I753" s="114">
        <v>0</v>
      </c>
      <c r="J753" s="114">
        <v>1.0979247999999999</v>
      </c>
      <c r="K753" s="114">
        <v>45.960999999999999</v>
      </c>
      <c r="L753" s="114">
        <v>0</v>
      </c>
      <c r="M753" s="114">
        <v>0</v>
      </c>
      <c r="N753" s="114">
        <v>0</v>
      </c>
      <c r="O753" s="114">
        <v>0</v>
      </c>
      <c r="P753" s="114">
        <v>0</v>
      </c>
      <c r="Q753" s="114">
        <v>0</v>
      </c>
      <c r="R753" s="114">
        <v>0</v>
      </c>
      <c r="S753" s="114">
        <v>0</v>
      </c>
      <c r="T753" s="114">
        <v>0</v>
      </c>
      <c r="U753" s="114">
        <v>0</v>
      </c>
      <c r="V753" s="114">
        <v>0</v>
      </c>
      <c r="W753" s="114">
        <v>0</v>
      </c>
    </row>
    <row r="754" spans="1:23" hidden="1">
      <c r="A754" s="114" t="str">
        <v>5607.TW</v>
      </c>
      <c r="B754" s="114">
        <v>2.61</v>
      </c>
      <c r="C754" s="114">
        <v>0</v>
      </c>
      <c r="D754" s="114">
        <v>18.448844999999999</v>
      </c>
      <c r="E754" s="114">
        <v>8.9249999999999996E-2</v>
      </c>
      <c r="F754" s="114">
        <v>2.4030002000000002E-2</v>
      </c>
      <c r="G754" s="114">
        <v>0.46925998000000002</v>
      </c>
      <c r="H754" s="114">
        <v>0.34043997999999998</v>
      </c>
      <c r="I754" s="114">
        <v>21.417625000000001</v>
      </c>
      <c r="J754" s="114">
        <v>1.8724460000000001</v>
      </c>
      <c r="K754" s="114">
        <v>9.5790000000000006</v>
      </c>
      <c r="L754" s="114">
        <v>0</v>
      </c>
      <c r="M754" s="114">
        <v>0</v>
      </c>
      <c r="N754" s="114">
        <v>0</v>
      </c>
      <c r="O754" s="114">
        <v>0</v>
      </c>
      <c r="P754" s="114">
        <v>0</v>
      </c>
      <c r="Q754" s="114">
        <v>0</v>
      </c>
      <c r="R754" s="114">
        <v>0</v>
      </c>
      <c r="S754" s="114">
        <v>0</v>
      </c>
      <c r="T754" s="114">
        <v>0</v>
      </c>
      <c r="U754" s="114">
        <v>0</v>
      </c>
      <c r="V754" s="114">
        <v>0</v>
      </c>
      <c r="W754" s="114">
        <v>0</v>
      </c>
    </row>
    <row r="755" spans="1:23" hidden="1">
      <c r="A755" s="114" t="str">
        <v>5608.TW</v>
      </c>
      <c r="B755" s="114">
        <v>-1.31</v>
      </c>
      <c r="C755" s="114">
        <v>1.3640000000000001</v>
      </c>
      <c r="D755" s="114">
        <v>2.1402714</v>
      </c>
      <c r="E755" s="114">
        <v>-5.747E-2</v>
      </c>
      <c r="F755" s="114">
        <v>-4.5199999999999997E-3</v>
      </c>
      <c r="G755" s="114">
        <v>3.9320000000000001E-2</v>
      </c>
      <c r="H755" s="114">
        <v>-1.585E-2</v>
      </c>
      <c r="I755" s="114">
        <v>0</v>
      </c>
      <c r="J755" s="114">
        <v>0.97073423999999997</v>
      </c>
      <c r="K755" s="114">
        <v>9.1739999999999995</v>
      </c>
      <c r="L755" s="114">
        <v>0</v>
      </c>
      <c r="M755" s="114">
        <v>0</v>
      </c>
      <c r="N755" s="114">
        <v>0</v>
      </c>
      <c r="O755" s="114">
        <v>0</v>
      </c>
      <c r="P755" s="114">
        <v>0</v>
      </c>
      <c r="Q755" s="114">
        <v>0</v>
      </c>
      <c r="R755" s="114">
        <v>0</v>
      </c>
      <c r="S755" s="114">
        <v>0</v>
      </c>
      <c r="T755" s="114">
        <v>0</v>
      </c>
      <c r="U755" s="114">
        <v>0</v>
      </c>
      <c r="V755" s="114">
        <v>0</v>
      </c>
      <c r="W755" s="114">
        <v>0</v>
      </c>
    </row>
    <row r="756" spans="1:23" hidden="1">
      <c r="A756" s="114" t="str">
        <v>5706.TW</v>
      </c>
      <c r="B756" s="114">
        <v>3.6</v>
      </c>
      <c r="C756" s="114">
        <v>0.47799999999999998</v>
      </c>
      <c r="D756" s="114">
        <v>40.35</v>
      </c>
      <c r="E756" s="114">
        <v>0.18568999999999999</v>
      </c>
      <c r="F756" s="114">
        <v>4.1459999999999997E-2</v>
      </c>
      <c r="G756" s="114">
        <v>0.16159001000000001</v>
      </c>
      <c r="H756" s="114">
        <v>9.0550005000000003E-2</v>
      </c>
      <c r="I756" s="114">
        <v>22.416665999999999</v>
      </c>
      <c r="J756" s="114">
        <v>3.8757079999999999</v>
      </c>
      <c r="K756" s="114">
        <v>33.500999999999998</v>
      </c>
      <c r="L756" s="114">
        <v>0</v>
      </c>
      <c r="M756" s="114">
        <v>0</v>
      </c>
      <c r="N756" s="114">
        <v>0</v>
      </c>
      <c r="O756" s="114">
        <v>0</v>
      </c>
      <c r="P756" s="114">
        <v>0</v>
      </c>
      <c r="Q756" s="114">
        <v>0</v>
      </c>
      <c r="R756" s="114">
        <v>0</v>
      </c>
      <c r="S756" s="114">
        <v>0</v>
      </c>
      <c r="T756" s="114">
        <v>0</v>
      </c>
      <c r="U756" s="114">
        <v>0</v>
      </c>
      <c r="V756" s="114">
        <v>0</v>
      </c>
      <c r="W756" s="114">
        <v>0</v>
      </c>
    </row>
    <row r="757" spans="1:23" hidden="1">
      <c r="A757" s="114" t="str">
        <v>5871.TW</v>
      </c>
      <c r="B757" s="114">
        <v>14.31</v>
      </c>
      <c r="C757" s="114">
        <v>1.1659999999999999</v>
      </c>
      <c r="D757" s="114">
        <v>8.5967830000000003</v>
      </c>
      <c r="E757" s="114">
        <v>0.15104999999999999</v>
      </c>
      <c r="F757" s="114">
        <v>2.6859999999999998E-2</v>
      </c>
      <c r="G757" s="114">
        <v>0.71453005000000003</v>
      </c>
      <c r="H757" s="114">
        <v>0.51114000000000004</v>
      </c>
      <c r="I757" s="114">
        <v>10.831586</v>
      </c>
      <c r="J757" s="114">
        <v>1.5625473000000001</v>
      </c>
      <c r="K757" s="114">
        <v>39.076000000000001</v>
      </c>
      <c r="L757" s="114">
        <v>0</v>
      </c>
      <c r="M757" s="114">
        <v>0</v>
      </c>
      <c r="N757" s="114">
        <v>0</v>
      </c>
      <c r="O757" s="114">
        <v>0</v>
      </c>
      <c r="P757" s="114">
        <v>0</v>
      </c>
      <c r="Q757" s="114">
        <v>0</v>
      </c>
      <c r="R757" s="114">
        <v>0</v>
      </c>
      <c r="S757" s="114">
        <v>0</v>
      </c>
      <c r="T757" s="114">
        <v>0</v>
      </c>
      <c r="U757" s="114">
        <v>0</v>
      </c>
      <c r="V757" s="114">
        <v>0</v>
      </c>
      <c r="W757" s="114">
        <v>0</v>
      </c>
    </row>
    <row r="758" spans="1:23" hidden="1">
      <c r="A758" s="114" t="str">
        <v>5876.TW</v>
      </c>
      <c r="B758" s="114">
        <v>3.03</v>
      </c>
      <c r="C758" s="114">
        <v>0.44900000000000001</v>
      </c>
      <c r="D758" s="114">
        <v>12.236841999999999</v>
      </c>
      <c r="E758" s="114">
        <v>7.1120000000000003E-2</v>
      </c>
      <c r="F758" s="114">
        <v>7.3000000000000001E-3</v>
      </c>
      <c r="G758" s="114">
        <v>0</v>
      </c>
      <c r="H758" s="114">
        <v>0.57616000000000001</v>
      </c>
      <c r="I758" s="114">
        <v>15.346534999999999</v>
      </c>
      <c r="J758" s="114">
        <v>1.1701646000000001</v>
      </c>
      <c r="K758" s="114">
        <v>8.3010000000000002</v>
      </c>
      <c r="L758" s="114">
        <v>0</v>
      </c>
      <c r="M758" s="114">
        <v>0</v>
      </c>
      <c r="N758" s="114">
        <v>0</v>
      </c>
      <c r="O758" s="114">
        <v>0</v>
      </c>
      <c r="P758" s="114">
        <v>0</v>
      </c>
      <c r="Q758" s="114">
        <v>0</v>
      </c>
      <c r="R758" s="114">
        <v>0</v>
      </c>
      <c r="S758" s="114">
        <v>0</v>
      </c>
      <c r="T758" s="114">
        <v>0</v>
      </c>
      <c r="U758" s="114">
        <v>0</v>
      </c>
      <c r="V758" s="114">
        <v>0</v>
      </c>
      <c r="W758" s="114">
        <v>0</v>
      </c>
    </row>
    <row r="759" spans="1:23" hidden="1">
      <c r="A759" s="114" t="str">
        <v>5880.TW</v>
      </c>
      <c r="B759" s="114">
        <v>1.17</v>
      </c>
      <c r="C759" s="114">
        <v>0.38600000000000001</v>
      </c>
      <c r="D759" s="114">
        <v>14.086021000000001</v>
      </c>
      <c r="E759" s="114">
        <v>7.664E-2</v>
      </c>
      <c r="F759" s="114">
        <v>3.8500000000000001E-3</v>
      </c>
      <c r="G759" s="114">
        <v>0</v>
      </c>
      <c r="H759" s="114">
        <v>0.31289</v>
      </c>
      <c r="I759" s="114">
        <v>22.393163999999999</v>
      </c>
      <c r="J759" s="114">
        <v>1.6064750000000001</v>
      </c>
      <c r="K759" s="114">
        <v>3.6629999999999998</v>
      </c>
      <c r="L759" s="114">
        <v>0</v>
      </c>
      <c r="M759" s="114">
        <v>0</v>
      </c>
      <c r="N759" s="114">
        <v>0</v>
      </c>
      <c r="O759" s="114">
        <v>0</v>
      </c>
      <c r="P759" s="114">
        <v>0</v>
      </c>
      <c r="Q759" s="114">
        <v>0</v>
      </c>
      <c r="R759" s="114">
        <v>0</v>
      </c>
      <c r="S759" s="114">
        <v>0</v>
      </c>
      <c r="T759" s="114">
        <v>0</v>
      </c>
      <c r="U759" s="114">
        <v>0</v>
      </c>
      <c r="V759" s="114">
        <v>0</v>
      </c>
      <c r="W759" s="114">
        <v>0</v>
      </c>
    </row>
    <row r="760" spans="1:23" hidden="1">
      <c r="A760" s="114" t="str">
        <v>5906.TW</v>
      </c>
      <c r="B760" s="114">
        <v>2.39</v>
      </c>
      <c r="C760" s="114">
        <v>0.56100000000000005</v>
      </c>
      <c r="D760" s="114">
        <v>0</v>
      </c>
      <c r="E760" s="114">
        <v>0.10949001</v>
      </c>
      <c r="F760" s="114">
        <v>3.7080000000000002E-2</v>
      </c>
      <c r="G760" s="114">
        <v>0.53715000000000002</v>
      </c>
      <c r="H760" s="114">
        <v>7.5600000000000001E-2</v>
      </c>
      <c r="I760" s="114">
        <v>26.694559999999999</v>
      </c>
      <c r="J760" s="114">
        <v>3.0954343999999998</v>
      </c>
      <c r="K760" s="114">
        <v>61.545000000000002</v>
      </c>
      <c r="L760" s="114">
        <v>0</v>
      </c>
      <c r="M760" s="114">
        <v>0</v>
      </c>
      <c r="N760" s="114">
        <v>0</v>
      </c>
      <c r="O760" s="114">
        <v>0</v>
      </c>
      <c r="P760" s="114">
        <v>0</v>
      </c>
      <c r="Q760" s="114">
        <v>0</v>
      </c>
      <c r="R760" s="114">
        <v>0</v>
      </c>
      <c r="S760" s="114">
        <v>0</v>
      </c>
      <c r="T760" s="114">
        <v>0</v>
      </c>
      <c r="U760" s="114">
        <v>0</v>
      </c>
      <c r="V760" s="114">
        <v>0</v>
      </c>
      <c r="W760" s="114">
        <v>0</v>
      </c>
    </row>
    <row r="761" spans="1:23" hidden="1">
      <c r="A761" s="114" t="str">
        <v>5907.TW</v>
      </c>
      <c r="B761" s="114">
        <v>-11.37</v>
      </c>
      <c r="C761" s="114">
        <v>0.623</v>
      </c>
      <c r="D761" s="114">
        <v>0</v>
      </c>
      <c r="E761" s="114">
        <v>-0.33808997000000002</v>
      </c>
      <c r="F761" s="114">
        <v>-6.0499999999999998E-3</v>
      </c>
      <c r="G761" s="114">
        <v>0.83211999999999997</v>
      </c>
      <c r="H761" s="114">
        <v>-0.12880999000000001</v>
      </c>
      <c r="I761" s="114">
        <v>0</v>
      </c>
      <c r="J761" s="114">
        <v>0.35730805999999998</v>
      </c>
      <c r="K761" s="114">
        <v>19.536999999999999</v>
      </c>
      <c r="L761" s="114">
        <v>0</v>
      </c>
      <c r="M761" s="114">
        <v>0</v>
      </c>
      <c r="N761" s="114">
        <v>0</v>
      </c>
      <c r="O761" s="114">
        <v>0</v>
      </c>
      <c r="P761" s="114">
        <v>0</v>
      </c>
      <c r="Q761" s="114">
        <v>0</v>
      </c>
      <c r="R761" s="114">
        <v>0</v>
      </c>
      <c r="S761" s="114">
        <v>0</v>
      </c>
      <c r="T761" s="114">
        <v>0</v>
      </c>
      <c r="U761" s="114">
        <v>0</v>
      </c>
      <c r="V761" s="114">
        <v>0</v>
      </c>
      <c r="W761" s="114">
        <v>0</v>
      </c>
    </row>
    <row r="762" spans="1:23" hidden="1">
      <c r="A762" s="114" t="str">
        <v>6005.TW</v>
      </c>
      <c r="B762" s="114">
        <v>2.0099999999999998</v>
      </c>
      <c r="C762" s="114">
        <v>0.82799999999999996</v>
      </c>
      <c r="D762" s="114">
        <v>0</v>
      </c>
      <c r="E762" s="114">
        <v>0.11141</v>
      </c>
      <c r="F762" s="114">
        <v>2.085E-2</v>
      </c>
      <c r="G762" s="114">
        <v>0.88980999999999999</v>
      </c>
      <c r="H762" s="114">
        <v>0.31391999999999998</v>
      </c>
      <c r="I762" s="114">
        <v>12.388059999999999</v>
      </c>
      <c r="J762" s="114">
        <v>1.3431145</v>
      </c>
      <c r="K762" s="114">
        <v>4.923</v>
      </c>
      <c r="L762" s="114">
        <v>0</v>
      </c>
      <c r="M762" s="114">
        <v>0</v>
      </c>
      <c r="N762" s="114">
        <v>0</v>
      </c>
      <c r="O762" s="114">
        <v>0</v>
      </c>
      <c r="P762" s="114">
        <v>0</v>
      </c>
      <c r="Q762" s="114">
        <v>0</v>
      </c>
      <c r="R762" s="114">
        <v>0</v>
      </c>
      <c r="S762" s="114">
        <v>0</v>
      </c>
      <c r="T762" s="114">
        <v>0</v>
      </c>
      <c r="U762" s="114">
        <v>0</v>
      </c>
      <c r="V762" s="114">
        <v>0</v>
      </c>
      <c r="W762" s="114">
        <v>0</v>
      </c>
    </row>
    <row r="763" spans="1:23" hidden="1">
      <c r="A763" s="114" t="str">
        <v>6024.TW</v>
      </c>
      <c r="B763" s="114">
        <v>4.91</v>
      </c>
      <c r="C763" s="114">
        <v>0.41299999999999998</v>
      </c>
      <c r="D763" s="114">
        <v>0</v>
      </c>
      <c r="E763" s="114">
        <v>0.14485000000000001</v>
      </c>
      <c r="F763" s="114">
        <v>2.0350001999999999E-2</v>
      </c>
      <c r="G763" s="114">
        <v>0.57077</v>
      </c>
      <c r="H763" s="114">
        <v>-1.8939999999999999E-2</v>
      </c>
      <c r="I763" s="114">
        <v>12.158860000000001</v>
      </c>
      <c r="J763" s="114">
        <v>1.7513494000000001</v>
      </c>
      <c r="K763" s="114">
        <v>10.250999999999999</v>
      </c>
      <c r="L763" s="114">
        <v>0</v>
      </c>
      <c r="M763" s="114">
        <v>0</v>
      </c>
      <c r="N763" s="114">
        <v>0</v>
      </c>
      <c r="O763" s="114">
        <v>0</v>
      </c>
      <c r="P763" s="114">
        <v>0</v>
      </c>
      <c r="Q763" s="114">
        <v>0</v>
      </c>
      <c r="R763" s="114">
        <v>0</v>
      </c>
      <c r="S763" s="114">
        <v>0</v>
      </c>
      <c r="T763" s="114">
        <v>0</v>
      </c>
      <c r="U763" s="114">
        <v>0</v>
      </c>
      <c r="V763" s="114">
        <v>0</v>
      </c>
      <c r="W763" s="114">
        <v>0</v>
      </c>
    </row>
    <row r="764" spans="1:23" hidden="1">
      <c r="A764" s="114" t="str">
        <v>6108.TW</v>
      </c>
      <c r="B764" s="114">
        <v>0.74</v>
      </c>
      <c r="C764" s="114">
        <v>0</v>
      </c>
      <c r="D764" s="114">
        <v>7.4074073</v>
      </c>
      <c r="E764" s="114">
        <v>3.2820000000000002E-2</v>
      </c>
      <c r="F764" s="114">
        <v>-2.8600001000000002E-3</v>
      </c>
      <c r="G764" s="114">
        <v>0.100880004</v>
      </c>
      <c r="H764" s="114">
        <v>-2.9760001000000001E-2</v>
      </c>
      <c r="I764" s="114">
        <v>29.729728999999999</v>
      </c>
      <c r="J764" s="114">
        <v>1.0379316999999999</v>
      </c>
      <c r="K764" s="114">
        <v>36.19</v>
      </c>
      <c r="L764" s="114">
        <v>0</v>
      </c>
      <c r="M764" s="114">
        <v>0</v>
      </c>
      <c r="N764" s="114">
        <v>0</v>
      </c>
      <c r="O764" s="114">
        <v>0</v>
      </c>
      <c r="P764" s="114">
        <v>0</v>
      </c>
      <c r="Q764" s="114">
        <v>0</v>
      </c>
      <c r="R764" s="114">
        <v>0</v>
      </c>
      <c r="S764" s="114">
        <v>0</v>
      </c>
      <c r="T764" s="114">
        <v>0</v>
      </c>
      <c r="U764" s="114">
        <v>0</v>
      </c>
      <c r="V764" s="114">
        <v>0</v>
      </c>
      <c r="W764" s="114">
        <v>0</v>
      </c>
    </row>
    <row r="765" spans="1:23" hidden="1">
      <c r="A765" s="114" t="str">
        <v>6112.TW</v>
      </c>
      <c r="B765" s="114">
        <v>2.98</v>
      </c>
      <c r="C765" s="114">
        <v>0.23699999999999999</v>
      </c>
      <c r="D765" s="114">
        <v>0</v>
      </c>
      <c r="E765" s="114">
        <v>0.10759000000000001</v>
      </c>
      <c r="F765" s="114">
        <v>1.985E-2</v>
      </c>
      <c r="G765" s="114">
        <v>0.1376</v>
      </c>
      <c r="H765" s="114">
        <v>7.5100000000000002E-3</v>
      </c>
      <c r="I765" s="114">
        <v>20.201342</v>
      </c>
      <c r="J765" s="114">
        <v>2.7074432000000002</v>
      </c>
      <c r="K765" s="114">
        <v>105.598</v>
      </c>
      <c r="L765" s="114">
        <v>0</v>
      </c>
      <c r="M765" s="114">
        <v>0</v>
      </c>
      <c r="N765" s="114">
        <v>0</v>
      </c>
      <c r="O765" s="114">
        <v>0</v>
      </c>
      <c r="P765" s="114">
        <v>0</v>
      </c>
      <c r="Q765" s="114">
        <v>0</v>
      </c>
      <c r="R765" s="114">
        <v>0</v>
      </c>
      <c r="S765" s="114">
        <v>0</v>
      </c>
      <c r="T765" s="114">
        <v>0</v>
      </c>
      <c r="U765" s="114">
        <v>0</v>
      </c>
      <c r="V765" s="114">
        <v>0</v>
      </c>
      <c r="W765" s="114">
        <v>0</v>
      </c>
    </row>
    <row r="766" spans="1:23" hidden="1">
      <c r="A766" s="114" t="str">
        <v>6115.TW</v>
      </c>
      <c r="B766" s="114">
        <v>3.18</v>
      </c>
      <c r="C766" s="114">
        <v>0.2</v>
      </c>
      <c r="D766" s="114">
        <v>14.300255</v>
      </c>
      <c r="E766" s="114">
        <v>9.9759996000000004E-2</v>
      </c>
      <c r="F766" s="114">
        <v>4.3530001999999998E-2</v>
      </c>
      <c r="G766" s="114">
        <v>0.17229</v>
      </c>
      <c r="H766" s="114">
        <v>9.0530009999999994E-2</v>
      </c>
      <c r="I766" s="114">
        <v>17.672955999999999</v>
      </c>
      <c r="J766" s="114">
        <v>2.0820211999999998</v>
      </c>
      <c r="K766" s="114">
        <v>33.725999999999999</v>
      </c>
      <c r="L766" s="114">
        <v>0</v>
      </c>
      <c r="M766" s="114">
        <v>0</v>
      </c>
      <c r="N766" s="114">
        <v>0</v>
      </c>
      <c r="O766" s="114">
        <v>0</v>
      </c>
      <c r="P766" s="114">
        <v>0</v>
      </c>
      <c r="Q766" s="114">
        <v>0</v>
      </c>
      <c r="R766" s="114">
        <v>0</v>
      </c>
      <c r="S766" s="114">
        <v>0</v>
      </c>
      <c r="T766" s="114">
        <v>0</v>
      </c>
      <c r="U766" s="114">
        <v>0</v>
      </c>
      <c r="V766" s="114">
        <v>0</v>
      </c>
      <c r="W766" s="114">
        <v>0</v>
      </c>
    </row>
    <row r="767" spans="1:23" hidden="1">
      <c r="A767" s="114" t="str">
        <v>6116.TW</v>
      </c>
      <c r="B767" s="114">
        <v>-1.74</v>
      </c>
      <c r="C767" s="114">
        <v>1.099</v>
      </c>
      <c r="D767" s="114">
        <v>38.148147999999999</v>
      </c>
      <c r="E767" s="114">
        <v>-0.11402000499999999</v>
      </c>
      <c r="F767" s="114">
        <v>-5.7160000000000002E-2</v>
      </c>
      <c r="G767" s="114">
        <v>-0.22281000000000001</v>
      </c>
      <c r="H767" s="114">
        <v>-0.43385000000000001</v>
      </c>
      <c r="I767" s="114">
        <v>0</v>
      </c>
      <c r="J767" s="114">
        <v>0.73189795000000002</v>
      </c>
      <c r="K767" s="114">
        <v>4.2729999999999997</v>
      </c>
      <c r="L767" s="114">
        <v>0</v>
      </c>
      <c r="M767" s="114">
        <v>0</v>
      </c>
      <c r="N767" s="114">
        <v>0</v>
      </c>
      <c r="O767" s="114">
        <v>0</v>
      </c>
      <c r="P767" s="114">
        <v>0</v>
      </c>
      <c r="Q767" s="114">
        <v>0</v>
      </c>
      <c r="R767" s="114">
        <v>0</v>
      </c>
      <c r="S767" s="114">
        <v>0</v>
      </c>
      <c r="T767" s="114">
        <v>0</v>
      </c>
      <c r="U767" s="114">
        <v>0</v>
      </c>
      <c r="V767" s="114">
        <v>0</v>
      </c>
      <c r="W767" s="114">
        <v>0</v>
      </c>
    </row>
    <row r="768" spans="1:23" hidden="1">
      <c r="A768" s="114" t="str">
        <v>6117.TW</v>
      </c>
      <c r="B768" s="114">
        <v>2.66</v>
      </c>
      <c r="C768" s="114">
        <v>0.97099999999999997</v>
      </c>
      <c r="D768" s="114">
        <v>0</v>
      </c>
      <c r="E768" s="114">
        <v>7.4969999999999995E-2</v>
      </c>
      <c r="F768" s="114">
        <v>2.0119999999999999E-2</v>
      </c>
      <c r="G768" s="114">
        <v>0.23352999999999999</v>
      </c>
      <c r="H768" s="114">
        <v>0.14277999999999999</v>
      </c>
      <c r="I768" s="114">
        <v>48.49624</v>
      </c>
      <c r="J768" s="114">
        <v>9.4133099999999992</v>
      </c>
      <c r="K768" s="114">
        <v>26.721</v>
      </c>
      <c r="L768" s="114">
        <v>0</v>
      </c>
      <c r="M768" s="114">
        <v>0</v>
      </c>
      <c r="N768" s="114">
        <v>0</v>
      </c>
      <c r="O768" s="114">
        <v>0</v>
      </c>
      <c r="P768" s="114">
        <v>0</v>
      </c>
      <c r="Q768" s="114">
        <v>0</v>
      </c>
      <c r="R768" s="114">
        <v>0</v>
      </c>
      <c r="S768" s="114">
        <v>0</v>
      </c>
      <c r="T768" s="114">
        <v>0</v>
      </c>
      <c r="U768" s="114">
        <v>0</v>
      </c>
      <c r="V768" s="114">
        <v>0</v>
      </c>
      <c r="W768" s="114">
        <v>0</v>
      </c>
    </row>
    <row r="769" spans="1:23" hidden="1">
      <c r="A769" s="114" t="str">
        <v>6120.TW</v>
      </c>
      <c r="B769" s="114">
        <v>0.5</v>
      </c>
      <c r="C769" s="114">
        <v>0</v>
      </c>
      <c r="D769" s="114">
        <v>-830.00005999999996</v>
      </c>
      <c r="E769" s="114">
        <v>3.6909999999999998E-2</v>
      </c>
      <c r="F769" s="114">
        <v>-1.8699999999999999E-3</v>
      </c>
      <c r="G769" s="114">
        <v>5.5530000000000003E-2</v>
      </c>
      <c r="H769" s="114">
        <v>-2.8830000000000001E-2</v>
      </c>
      <c r="I769" s="114">
        <v>33.200000000000003</v>
      </c>
      <c r="J769" s="114">
        <v>1.1640136999999999</v>
      </c>
      <c r="K769" s="114">
        <v>29.533000000000001</v>
      </c>
      <c r="L769" s="114">
        <v>0</v>
      </c>
      <c r="M769" s="114">
        <v>0</v>
      </c>
      <c r="N769" s="114">
        <v>0</v>
      </c>
      <c r="O769" s="114">
        <v>0</v>
      </c>
      <c r="P769" s="114">
        <v>0</v>
      </c>
      <c r="Q769" s="114">
        <v>0</v>
      </c>
      <c r="R769" s="114">
        <v>0</v>
      </c>
      <c r="S769" s="114">
        <v>0</v>
      </c>
      <c r="T769" s="114">
        <v>0</v>
      </c>
      <c r="U769" s="114">
        <v>0</v>
      </c>
      <c r="V769" s="114">
        <v>0</v>
      </c>
      <c r="W769" s="114">
        <v>0</v>
      </c>
    </row>
    <row r="770" spans="1:23" hidden="1">
      <c r="A770" s="114" t="str">
        <v>6128.TW</v>
      </c>
      <c r="B770" s="114">
        <v>3.27</v>
      </c>
      <c r="C770" s="114">
        <v>9.1999999999999998E-2</v>
      </c>
      <c r="D770" s="114">
        <v>0</v>
      </c>
      <c r="E770" s="114">
        <v>0.106639996</v>
      </c>
      <c r="F770" s="114">
        <v>4.0999997000000003E-2</v>
      </c>
      <c r="G770" s="114">
        <v>0.41597000000000001</v>
      </c>
      <c r="H770" s="114">
        <v>0.10576000000000001</v>
      </c>
      <c r="I770" s="114">
        <v>12.04893</v>
      </c>
      <c r="J770" s="114">
        <v>1.2108920000000001</v>
      </c>
      <c r="K770" s="114">
        <v>41.652999999999999</v>
      </c>
      <c r="L770" s="114">
        <v>0</v>
      </c>
      <c r="M770" s="114">
        <v>0</v>
      </c>
      <c r="N770" s="114">
        <v>0</v>
      </c>
      <c r="O770" s="114">
        <v>0</v>
      </c>
      <c r="P770" s="114">
        <v>0</v>
      </c>
      <c r="Q770" s="114">
        <v>0</v>
      </c>
      <c r="R770" s="114">
        <v>0</v>
      </c>
      <c r="S770" s="114">
        <v>0</v>
      </c>
      <c r="T770" s="114">
        <v>0</v>
      </c>
      <c r="U770" s="114">
        <v>0</v>
      </c>
      <c r="V770" s="114">
        <v>0</v>
      </c>
      <c r="W770" s="114">
        <v>0</v>
      </c>
    </row>
    <row r="771" spans="1:23" hidden="1">
      <c r="A771" s="114" t="str">
        <v>6133.TW</v>
      </c>
      <c r="B771" s="114">
        <v>0.23</v>
      </c>
      <c r="C771" s="114">
        <v>0</v>
      </c>
      <c r="D771" s="114">
        <v>0</v>
      </c>
      <c r="E771" s="114">
        <v>2.3550000000000001E-2</v>
      </c>
      <c r="F771" s="114">
        <v>1.3699999999999999E-3</v>
      </c>
      <c r="G771" s="114">
        <v>0.19756001000000001</v>
      </c>
      <c r="H771" s="114">
        <v>-5.4510000000000003E-2</v>
      </c>
      <c r="I771" s="114">
        <v>67.608695999999995</v>
      </c>
      <c r="J771" s="114">
        <v>1.6337466</v>
      </c>
      <c r="K771" s="114">
        <v>8.3179999999999996</v>
      </c>
      <c r="L771" s="114">
        <v>0</v>
      </c>
      <c r="M771" s="114">
        <v>0</v>
      </c>
      <c r="N771" s="114">
        <v>0</v>
      </c>
      <c r="O771" s="114">
        <v>0</v>
      </c>
      <c r="P771" s="114">
        <v>0</v>
      </c>
      <c r="Q771" s="114">
        <v>0</v>
      </c>
      <c r="R771" s="114">
        <v>0</v>
      </c>
      <c r="S771" s="114">
        <v>0</v>
      </c>
      <c r="T771" s="114">
        <v>0</v>
      </c>
      <c r="U771" s="114">
        <v>0</v>
      </c>
      <c r="V771" s="114">
        <v>0</v>
      </c>
      <c r="W771" s="114">
        <v>0</v>
      </c>
    </row>
    <row r="772" spans="1:23" hidden="1">
      <c r="A772" s="114" t="str">
        <v>6136.TW</v>
      </c>
      <c r="B772" s="114">
        <v>0.91</v>
      </c>
      <c r="C772" s="114">
        <v>0.25</v>
      </c>
      <c r="D772" s="114">
        <v>0</v>
      </c>
      <c r="E772" s="114">
        <v>3.082E-2</v>
      </c>
      <c r="F772" s="114">
        <v>-6.2899999999999996E-3</v>
      </c>
      <c r="G772" s="114">
        <v>0.19114</v>
      </c>
      <c r="H772" s="114">
        <v>-0.10677</v>
      </c>
      <c r="I772" s="114">
        <v>25.824175</v>
      </c>
      <c r="J772" s="114">
        <v>0.70727739999999995</v>
      </c>
      <c r="K772" s="114">
        <v>4.3819999999999997</v>
      </c>
      <c r="L772" s="114">
        <v>0</v>
      </c>
      <c r="M772" s="114">
        <v>0</v>
      </c>
      <c r="N772" s="114">
        <v>0</v>
      </c>
      <c r="O772" s="114">
        <v>0</v>
      </c>
      <c r="P772" s="114">
        <v>0</v>
      </c>
      <c r="Q772" s="114">
        <v>0</v>
      </c>
      <c r="R772" s="114">
        <v>0</v>
      </c>
      <c r="S772" s="114">
        <v>0</v>
      </c>
      <c r="T772" s="114">
        <v>0</v>
      </c>
      <c r="U772" s="114">
        <v>0</v>
      </c>
      <c r="V772" s="114">
        <v>0</v>
      </c>
      <c r="W772" s="114">
        <v>0</v>
      </c>
    </row>
    <row r="773" spans="1:23" hidden="1">
      <c r="A773" s="114" t="str">
        <v>6139.TW</v>
      </c>
      <c r="B773" s="114">
        <v>9.1199999999999992</v>
      </c>
      <c r="C773" s="114">
        <v>1.02</v>
      </c>
      <c r="D773" s="114">
        <v>0</v>
      </c>
      <c r="E773" s="114">
        <v>0.24973999999999999</v>
      </c>
      <c r="F773" s="114">
        <v>4.8529999999999997E-2</v>
      </c>
      <c r="G773" s="114">
        <v>9.0609999999999996E-2</v>
      </c>
      <c r="H773" s="114">
        <v>6.5879999999999994E-2</v>
      </c>
      <c r="I773" s="114">
        <v>23.574562</v>
      </c>
      <c r="J773" s="114">
        <v>4.4367403999999997</v>
      </c>
      <c r="K773" s="114">
        <v>252.303</v>
      </c>
      <c r="L773" s="114">
        <v>0</v>
      </c>
      <c r="M773" s="114">
        <v>0</v>
      </c>
      <c r="N773" s="114">
        <v>0</v>
      </c>
      <c r="O773" s="114">
        <v>0</v>
      </c>
      <c r="P773" s="114">
        <v>0</v>
      </c>
      <c r="Q773" s="114">
        <v>0</v>
      </c>
      <c r="R773" s="114">
        <v>0</v>
      </c>
      <c r="S773" s="114">
        <v>0</v>
      </c>
      <c r="T773" s="114">
        <v>0</v>
      </c>
      <c r="U773" s="114">
        <v>0</v>
      </c>
      <c r="V773" s="114">
        <v>0</v>
      </c>
      <c r="W773" s="114">
        <v>0</v>
      </c>
    </row>
    <row r="774" spans="1:23" hidden="1">
      <c r="A774" s="114" t="str">
        <v>6141.TW</v>
      </c>
      <c r="B774" s="114">
        <v>-5.23</v>
      </c>
      <c r="C774" s="114">
        <v>0.54100000000000004</v>
      </c>
      <c r="D774" s="114">
        <v>6.8235292000000003</v>
      </c>
      <c r="E774" s="114">
        <v>-0.21243000000000001</v>
      </c>
      <c r="F774" s="114">
        <v>-4.8439999999999997E-2</v>
      </c>
      <c r="G774" s="114">
        <v>-5.2780000000000001E-2</v>
      </c>
      <c r="H774" s="114">
        <v>-0.35776000000000002</v>
      </c>
      <c r="I774" s="114">
        <v>0</v>
      </c>
      <c r="J774" s="114">
        <v>1.0968921</v>
      </c>
      <c r="K774" s="114">
        <v>22.673999999999999</v>
      </c>
      <c r="L774" s="114">
        <v>0</v>
      </c>
      <c r="M774" s="114">
        <v>0</v>
      </c>
      <c r="N774" s="114">
        <v>0</v>
      </c>
      <c r="O774" s="114">
        <v>0</v>
      </c>
      <c r="P774" s="114">
        <v>0</v>
      </c>
      <c r="Q774" s="114">
        <v>0</v>
      </c>
      <c r="R774" s="114">
        <v>0</v>
      </c>
      <c r="S774" s="114">
        <v>0</v>
      </c>
      <c r="T774" s="114">
        <v>0</v>
      </c>
      <c r="U774" s="114">
        <v>0</v>
      </c>
      <c r="V774" s="114">
        <v>0</v>
      </c>
      <c r="W774" s="114">
        <v>0</v>
      </c>
    </row>
    <row r="775" spans="1:23" hidden="1">
      <c r="A775" s="114" t="str">
        <v>6142.TW</v>
      </c>
      <c r="B775" s="114">
        <v>-0.35</v>
      </c>
      <c r="C775" s="114">
        <v>0.70499999999999996</v>
      </c>
      <c r="D775" s="114">
        <v>0</v>
      </c>
      <c r="E775" s="114">
        <v>-1.1639999999999999E-2</v>
      </c>
      <c r="F775" s="114">
        <v>-2.401E-2</v>
      </c>
      <c r="G775" s="114">
        <v>6.8089999999999998E-2</v>
      </c>
      <c r="H775" s="114">
        <v>-0.43591000000000002</v>
      </c>
      <c r="I775" s="114">
        <v>0</v>
      </c>
      <c r="J775" s="114">
        <v>1.0603676</v>
      </c>
      <c r="K775" s="114">
        <v>7.6769999999999996</v>
      </c>
      <c r="L775" s="114">
        <v>0</v>
      </c>
      <c r="M775" s="114">
        <v>0</v>
      </c>
      <c r="N775" s="114">
        <v>0</v>
      </c>
      <c r="O775" s="114">
        <v>0</v>
      </c>
      <c r="P775" s="114">
        <v>0</v>
      </c>
      <c r="Q775" s="114">
        <v>0</v>
      </c>
      <c r="R775" s="114">
        <v>0</v>
      </c>
      <c r="S775" s="114">
        <v>0</v>
      </c>
      <c r="T775" s="114">
        <v>0</v>
      </c>
      <c r="U775" s="114">
        <v>0</v>
      </c>
      <c r="V775" s="114">
        <v>0</v>
      </c>
      <c r="W775" s="114">
        <v>0</v>
      </c>
    </row>
    <row r="776" spans="1:23" hidden="1">
      <c r="A776" s="114" t="str">
        <v>6152.TW</v>
      </c>
      <c r="B776" s="114">
        <v>-0.1</v>
      </c>
      <c r="C776" s="114">
        <v>1.0249999999999999</v>
      </c>
      <c r="D776" s="114">
        <v>0</v>
      </c>
      <c r="E776" s="114">
        <v>-1.4489999999999999E-2</v>
      </c>
      <c r="F776" s="114">
        <v>-2.2460000000000001E-2</v>
      </c>
      <c r="G776" s="114">
        <v>0.18652001000000001</v>
      </c>
      <c r="H776" s="114">
        <v>-2.8910000000000002E-2</v>
      </c>
      <c r="I776" s="114">
        <v>0</v>
      </c>
      <c r="J776" s="114">
        <v>1.2429695999999999</v>
      </c>
      <c r="K776" s="114">
        <v>13.052</v>
      </c>
      <c r="L776" s="114">
        <v>0</v>
      </c>
      <c r="M776" s="114">
        <v>0</v>
      </c>
      <c r="N776" s="114">
        <v>0</v>
      </c>
      <c r="O776" s="114">
        <v>0</v>
      </c>
      <c r="P776" s="114">
        <v>0</v>
      </c>
      <c r="Q776" s="114">
        <v>0</v>
      </c>
      <c r="R776" s="114">
        <v>0</v>
      </c>
      <c r="S776" s="114">
        <v>0</v>
      </c>
      <c r="T776" s="114">
        <v>0</v>
      </c>
      <c r="U776" s="114">
        <v>0</v>
      </c>
      <c r="V776" s="114">
        <v>0</v>
      </c>
      <c r="W776" s="114">
        <v>0</v>
      </c>
    </row>
    <row r="777" spans="1:23" hidden="1">
      <c r="A777" s="114" t="str">
        <v>6153.TW</v>
      </c>
      <c r="B777" s="114">
        <v>-5.45</v>
      </c>
      <c r="C777" s="114">
        <v>0.93500000000000005</v>
      </c>
      <c r="D777" s="114">
        <v>5.8625335999999999</v>
      </c>
      <c r="E777" s="114">
        <v>-0.24551999999999999</v>
      </c>
      <c r="F777" s="114">
        <v>-6.3130000000000006E-2</v>
      </c>
      <c r="G777" s="114">
        <v>-9.5939999999999998E-2</v>
      </c>
      <c r="H777" s="114">
        <v>-0.16547000000000001</v>
      </c>
      <c r="I777" s="114">
        <v>0</v>
      </c>
      <c r="J777" s="114">
        <v>0.98594742999999996</v>
      </c>
      <c r="K777" s="114">
        <v>17.745999999999999</v>
      </c>
      <c r="L777" s="114">
        <v>0</v>
      </c>
      <c r="M777" s="114">
        <v>0</v>
      </c>
      <c r="N777" s="114">
        <v>0</v>
      </c>
      <c r="O777" s="114">
        <v>0</v>
      </c>
      <c r="P777" s="114">
        <v>0</v>
      </c>
      <c r="Q777" s="114">
        <v>0</v>
      </c>
      <c r="R777" s="114">
        <v>0</v>
      </c>
      <c r="S777" s="114">
        <v>0</v>
      </c>
      <c r="T777" s="114">
        <v>0</v>
      </c>
      <c r="U777" s="114">
        <v>0</v>
      </c>
      <c r="V777" s="114">
        <v>0</v>
      </c>
      <c r="W777" s="114">
        <v>0</v>
      </c>
    </row>
    <row r="778" spans="1:23" hidden="1">
      <c r="A778" s="114" t="str">
        <v>6155.TW</v>
      </c>
      <c r="B778" s="114">
        <v>0.93</v>
      </c>
      <c r="C778" s="114">
        <v>0</v>
      </c>
      <c r="D778" s="114">
        <v>22.195122000000001</v>
      </c>
      <c r="E778" s="114">
        <v>5.2740000000000002E-2</v>
      </c>
      <c r="F778" s="114">
        <v>-3.0999999999999999E-3</v>
      </c>
      <c r="G778" s="114">
        <v>0.19895001000000001</v>
      </c>
      <c r="H778" s="114">
        <v>-6.7849999999999994E-2</v>
      </c>
      <c r="I778" s="114">
        <v>29.354837</v>
      </c>
      <c r="J778" s="114">
        <v>1.5681543</v>
      </c>
      <c r="K778" s="114">
        <v>5.9279999999999999</v>
      </c>
      <c r="L778" s="114">
        <v>0</v>
      </c>
      <c r="M778" s="114">
        <v>0</v>
      </c>
      <c r="N778" s="114">
        <v>0</v>
      </c>
      <c r="O778" s="114">
        <v>0</v>
      </c>
      <c r="P778" s="114">
        <v>0</v>
      </c>
      <c r="Q778" s="114">
        <v>0</v>
      </c>
      <c r="R778" s="114">
        <v>0</v>
      </c>
      <c r="S778" s="114">
        <v>0</v>
      </c>
      <c r="T778" s="114">
        <v>0</v>
      </c>
      <c r="U778" s="114">
        <v>0</v>
      </c>
      <c r="V778" s="114">
        <v>0</v>
      </c>
      <c r="W778" s="114">
        <v>0</v>
      </c>
    </row>
    <row r="779" spans="1:23" hidden="1">
      <c r="A779" s="114" t="str">
        <v>6164.TW</v>
      </c>
      <c r="B779" s="114">
        <v>-0.01</v>
      </c>
      <c r="C779" s="114">
        <v>0</v>
      </c>
      <c r="D779" s="114">
        <v>26.101696</v>
      </c>
      <c r="E779" s="114">
        <v>-2.2100000000000002E-3</v>
      </c>
      <c r="F779" s="114">
        <v>-1.4239999999999999E-2</v>
      </c>
      <c r="G779" s="114">
        <v>0.27849000000000002</v>
      </c>
      <c r="H779" s="114">
        <v>1.9539999999999998E-2</v>
      </c>
      <c r="I779" s="114">
        <v>0</v>
      </c>
      <c r="J779" s="114">
        <v>1.3882627000000001</v>
      </c>
      <c r="K779" s="114">
        <v>7.5270000000000001</v>
      </c>
      <c r="L779" s="114">
        <v>0</v>
      </c>
      <c r="M779" s="114">
        <v>0</v>
      </c>
      <c r="N779" s="114">
        <v>0</v>
      </c>
      <c r="O779" s="114">
        <v>0</v>
      </c>
      <c r="P779" s="114">
        <v>0</v>
      </c>
      <c r="Q779" s="114">
        <v>0</v>
      </c>
      <c r="R779" s="114">
        <v>0</v>
      </c>
      <c r="S779" s="114">
        <v>0</v>
      </c>
      <c r="T779" s="114">
        <v>0</v>
      </c>
      <c r="U779" s="114">
        <v>0</v>
      </c>
      <c r="V779" s="114">
        <v>0</v>
      </c>
      <c r="W779" s="114">
        <v>0</v>
      </c>
    </row>
    <row r="780" spans="1:23" hidden="1">
      <c r="A780" s="114" t="str">
        <v>6165.TW</v>
      </c>
      <c r="B780" s="114">
        <v>1.1599999999999999</v>
      </c>
      <c r="C780" s="114">
        <v>0.30399999999999999</v>
      </c>
      <c r="D780" s="114">
        <v>0</v>
      </c>
      <c r="E780" s="114">
        <v>1.8849999999999999E-2</v>
      </c>
      <c r="F780" s="114">
        <v>4.9100000000000003E-3</v>
      </c>
      <c r="G780" s="114">
        <v>0.24909000000000001</v>
      </c>
      <c r="H780" s="114">
        <v>6.2179998E-2</v>
      </c>
      <c r="I780" s="114">
        <v>34.956898000000002</v>
      </c>
      <c r="J780" s="114">
        <v>2.7502710000000001</v>
      </c>
      <c r="K780" s="114">
        <v>46.392000000000003</v>
      </c>
      <c r="L780" s="114">
        <v>0</v>
      </c>
      <c r="M780" s="114">
        <v>0</v>
      </c>
      <c r="N780" s="114">
        <v>0</v>
      </c>
      <c r="O780" s="114">
        <v>0</v>
      </c>
      <c r="P780" s="114">
        <v>0</v>
      </c>
      <c r="Q780" s="114">
        <v>0</v>
      </c>
      <c r="R780" s="114">
        <v>0</v>
      </c>
      <c r="S780" s="114">
        <v>0</v>
      </c>
      <c r="T780" s="114">
        <v>0</v>
      </c>
      <c r="U780" s="114">
        <v>0</v>
      </c>
      <c r="V780" s="114">
        <v>0</v>
      </c>
      <c r="W780" s="114">
        <v>0</v>
      </c>
    </row>
    <row r="781" spans="1:23" hidden="1">
      <c r="A781" s="114" t="str">
        <v>6166.TW</v>
      </c>
      <c r="B781" s="114">
        <v>0.78</v>
      </c>
      <c r="C781" s="114">
        <v>-7.2999999999999995E-2</v>
      </c>
      <c r="D781" s="114">
        <v>35.714286999999999</v>
      </c>
      <c r="E781" s="114">
        <v>5.2810002000000002E-2</v>
      </c>
      <c r="F781" s="114">
        <v>1.5149999000000001E-2</v>
      </c>
      <c r="G781" s="114">
        <v>0.36613997999999998</v>
      </c>
      <c r="H781" s="114">
        <v>1.2239999999999999E-2</v>
      </c>
      <c r="I781" s="114">
        <v>112.17949</v>
      </c>
      <c r="J781" s="114">
        <v>3.5280836</v>
      </c>
      <c r="K781" s="114">
        <v>52.481000000000002</v>
      </c>
      <c r="L781" s="114">
        <v>0</v>
      </c>
      <c r="M781" s="114">
        <v>0</v>
      </c>
      <c r="N781" s="114">
        <v>0</v>
      </c>
      <c r="O781" s="114">
        <v>0</v>
      </c>
      <c r="P781" s="114">
        <v>0</v>
      </c>
      <c r="Q781" s="114">
        <v>0</v>
      </c>
      <c r="R781" s="114">
        <v>0</v>
      </c>
      <c r="S781" s="114">
        <v>0</v>
      </c>
      <c r="T781" s="114">
        <v>0</v>
      </c>
      <c r="U781" s="114">
        <v>0</v>
      </c>
      <c r="V781" s="114">
        <v>0</v>
      </c>
      <c r="W781" s="114">
        <v>0</v>
      </c>
    </row>
    <row r="782" spans="1:23" hidden="1">
      <c r="A782" s="114" t="str">
        <v>6168.TW</v>
      </c>
      <c r="B782" s="114">
        <v>0.5</v>
      </c>
      <c r="C782" s="114">
        <v>0.84299999999999997</v>
      </c>
      <c r="D782" s="114">
        <v>10.936171</v>
      </c>
      <c r="E782" s="114">
        <v>2.7629999999999998E-2</v>
      </c>
      <c r="F782" s="114">
        <v>6.6500003000000002E-3</v>
      </c>
      <c r="G782" s="114">
        <v>0.26624999999999999</v>
      </c>
      <c r="H782" s="114">
        <v>6.6700003999999993E-2</v>
      </c>
      <c r="I782" s="114">
        <v>51.4</v>
      </c>
      <c r="J782" s="114">
        <v>1.6950270999999999</v>
      </c>
      <c r="K782" s="114">
        <v>9.8810000000000002</v>
      </c>
      <c r="L782" s="114">
        <v>0</v>
      </c>
      <c r="M782" s="114">
        <v>0</v>
      </c>
      <c r="N782" s="114">
        <v>0</v>
      </c>
      <c r="O782" s="114">
        <v>0</v>
      </c>
      <c r="P782" s="114">
        <v>0</v>
      </c>
      <c r="Q782" s="114">
        <v>0</v>
      </c>
      <c r="R782" s="114">
        <v>0</v>
      </c>
      <c r="S782" s="114">
        <v>0</v>
      </c>
      <c r="T782" s="114">
        <v>0</v>
      </c>
      <c r="U782" s="114">
        <v>0</v>
      </c>
      <c r="V782" s="114">
        <v>0</v>
      </c>
      <c r="W782" s="114">
        <v>0</v>
      </c>
    </row>
    <row r="783" spans="1:23" hidden="1">
      <c r="A783" s="114" t="str">
        <v>6176.TW</v>
      </c>
      <c r="B783" s="114">
        <v>13.8</v>
      </c>
      <c r="C783" s="114">
        <v>0.71499999999999997</v>
      </c>
      <c r="D783" s="114">
        <v>16.394113999999998</v>
      </c>
      <c r="E783" s="114">
        <v>0.18104999999999999</v>
      </c>
      <c r="F783" s="114">
        <v>6.1170000000000002E-2</v>
      </c>
      <c r="G783" s="114">
        <v>0.20480000000000001</v>
      </c>
      <c r="H783" s="114">
        <v>0.117089994</v>
      </c>
      <c r="I783" s="114">
        <v>14.528985</v>
      </c>
      <c r="J783" s="114">
        <v>2.5286919999999999</v>
      </c>
      <c r="K783" s="114">
        <v>98.2</v>
      </c>
      <c r="L783" s="114">
        <v>0</v>
      </c>
      <c r="M783" s="114">
        <v>0</v>
      </c>
      <c r="N783" s="114">
        <v>0</v>
      </c>
      <c r="O783" s="114">
        <v>0</v>
      </c>
      <c r="P783" s="114">
        <v>0</v>
      </c>
      <c r="Q783" s="114">
        <v>0</v>
      </c>
      <c r="R783" s="114">
        <v>0</v>
      </c>
      <c r="S783" s="114">
        <v>0</v>
      </c>
      <c r="T783" s="114">
        <v>0</v>
      </c>
      <c r="U783" s="114">
        <v>0</v>
      </c>
      <c r="V783" s="114">
        <v>0</v>
      </c>
      <c r="W783" s="114">
        <v>0</v>
      </c>
    </row>
    <row r="784" spans="1:23" hidden="1">
      <c r="A784" s="114" t="str">
        <v>6177.TW</v>
      </c>
      <c r="B784" s="114">
        <v>4.34</v>
      </c>
      <c r="C784" s="114">
        <v>0.38200000000000001</v>
      </c>
      <c r="D784" s="114">
        <v>16.083334000000001</v>
      </c>
      <c r="E784" s="114">
        <v>0.24826999</v>
      </c>
      <c r="F784" s="114">
        <v>4.4040000000000003E-2</v>
      </c>
      <c r="G784" s="114">
        <v>0.25345000000000001</v>
      </c>
      <c r="H784" s="114">
        <v>0.19194000999999999</v>
      </c>
      <c r="I784" s="114">
        <v>13.341013999999999</v>
      </c>
      <c r="J784" s="114">
        <v>2.6299055</v>
      </c>
      <c r="K784" s="114">
        <v>37.859000000000002</v>
      </c>
      <c r="L784" s="114">
        <v>0</v>
      </c>
      <c r="M784" s="114">
        <v>0</v>
      </c>
      <c r="N784" s="114">
        <v>0</v>
      </c>
      <c r="O784" s="114">
        <v>0</v>
      </c>
      <c r="P784" s="114">
        <v>0</v>
      </c>
      <c r="Q784" s="114">
        <v>0</v>
      </c>
      <c r="R784" s="114">
        <v>0</v>
      </c>
      <c r="S784" s="114">
        <v>0</v>
      </c>
      <c r="T784" s="114">
        <v>0</v>
      </c>
      <c r="U784" s="114">
        <v>0</v>
      </c>
      <c r="V784" s="114">
        <v>0</v>
      </c>
      <c r="W784" s="114">
        <v>0</v>
      </c>
    </row>
    <row r="785" spans="1:23" hidden="1">
      <c r="A785" s="114" t="str">
        <v>6183.TW</v>
      </c>
      <c r="B785" s="114">
        <v>3.18</v>
      </c>
      <c r="C785" s="114">
        <v>0</v>
      </c>
      <c r="D785" s="114">
        <v>0</v>
      </c>
      <c r="E785" s="114">
        <v>0.18136999000000001</v>
      </c>
      <c r="F785" s="114">
        <v>9.2740000000000003E-2</v>
      </c>
      <c r="G785" s="114">
        <v>0.43477001999999998</v>
      </c>
      <c r="H785" s="114">
        <v>0.22610000999999999</v>
      </c>
      <c r="I785" s="114">
        <v>23.207547999999999</v>
      </c>
      <c r="J785" s="114">
        <v>4.0556134999999998</v>
      </c>
      <c r="K785" s="114">
        <v>15.597</v>
      </c>
      <c r="L785" s="114">
        <v>0</v>
      </c>
      <c r="M785" s="114">
        <v>0</v>
      </c>
      <c r="N785" s="114">
        <v>0</v>
      </c>
      <c r="O785" s="114">
        <v>0</v>
      </c>
      <c r="P785" s="114">
        <v>0</v>
      </c>
      <c r="Q785" s="114">
        <v>0</v>
      </c>
      <c r="R785" s="114">
        <v>0</v>
      </c>
      <c r="S785" s="114">
        <v>0</v>
      </c>
      <c r="T785" s="114">
        <v>0</v>
      </c>
      <c r="U785" s="114">
        <v>0</v>
      </c>
      <c r="V785" s="114">
        <v>0</v>
      </c>
      <c r="W785" s="114">
        <v>0</v>
      </c>
    </row>
    <row r="786" spans="1:23" hidden="1">
      <c r="A786" s="114" t="str">
        <v>6184.TW</v>
      </c>
      <c r="B786" s="114">
        <v>3.47</v>
      </c>
      <c r="C786" s="114">
        <v>0</v>
      </c>
      <c r="D786" s="114">
        <v>0</v>
      </c>
      <c r="E786" s="114">
        <v>0.12527000999999999</v>
      </c>
      <c r="F786" s="114">
        <v>4.8219999999999999E-2</v>
      </c>
      <c r="G786" s="114">
        <v>0.50071995999999996</v>
      </c>
      <c r="H786" s="114">
        <v>0.28915000000000002</v>
      </c>
      <c r="I786" s="114">
        <v>15.965418</v>
      </c>
      <c r="J786" s="114">
        <v>1.9507042999999999</v>
      </c>
      <c r="K786" s="114">
        <v>13.984</v>
      </c>
      <c r="L786" s="114">
        <v>0</v>
      </c>
      <c r="M786" s="114">
        <v>0</v>
      </c>
      <c r="N786" s="114">
        <v>0</v>
      </c>
      <c r="O786" s="114">
        <v>0</v>
      </c>
      <c r="P786" s="114">
        <v>0</v>
      </c>
      <c r="Q786" s="114">
        <v>0</v>
      </c>
      <c r="R786" s="114">
        <v>0</v>
      </c>
      <c r="S786" s="114">
        <v>0</v>
      </c>
      <c r="T786" s="114">
        <v>0</v>
      </c>
      <c r="U786" s="114">
        <v>0</v>
      </c>
      <c r="V786" s="114">
        <v>0</v>
      </c>
      <c r="W786" s="114">
        <v>0</v>
      </c>
    </row>
    <row r="787" spans="1:23" hidden="1">
      <c r="A787" s="114" t="str">
        <v>6189.TW</v>
      </c>
      <c r="B787" s="114">
        <v>5.38</v>
      </c>
      <c r="C787" s="114">
        <v>0.39100000000000001</v>
      </c>
      <c r="D787" s="114">
        <v>0</v>
      </c>
      <c r="E787" s="114">
        <v>0.16584998000000001</v>
      </c>
      <c r="F787" s="114">
        <v>5.0380003E-2</v>
      </c>
      <c r="G787" s="114">
        <v>8.4400000000000003E-2</v>
      </c>
      <c r="H787" s="114">
        <v>4.9360000000000001E-2</v>
      </c>
      <c r="I787" s="114">
        <v>19.423791999999999</v>
      </c>
      <c r="J787" s="114">
        <v>4.1164420000000002</v>
      </c>
      <c r="K787" s="114">
        <v>139.255</v>
      </c>
      <c r="L787" s="114">
        <v>0</v>
      </c>
      <c r="M787" s="114">
        <v>0</v>
      </c>
      <c r="N787" s="114">
        <v>0</v>
      </c>
      <c r="O787" s="114">
        <v>0</v>
      </c>
      <c r="P787" s="114">
        <v>0</v>
      </c>
      <c r="Q787" s="114">
        <v>0</v>
      </c>
      <c r="R787" s="114">
        <v>0</v>
      </c>
      <c r="S787" s="114">
        <v>0</v>
      </c>
      <c r="T787" s="114">
        <v>0</v>
      </c>
      <c r="U787" s="114">
        <v>0</v>
      </c>
      <c r="V787" s="114">
        <v>0</v>
      </c>
      <c r="W787" s="114">
        <v>0</v>
      </c>
    </row>
    <row r="788" spans="1:23" hidden="1">
      <c r="A788" s="114" t="str">
        <v>6191.TW</v>
      </c>
      <c r="B788" s="114">
        <v>6.68</v>
      </c>
      <c r="C788" s="114">
        <v>0.76300000000000001</v>
      </c>
      <c r="D788" s="114">
        <v>0</v>
      </c>
      <c r="E788" s="114">
        <v>0.16347</v>
      </c>
      <c r="F788" s="114">
        <v>6.2019999999999999E-2</v>
      </c>
      <c r="G788" s="114">
        <v>0.23508999999999999</v>
      </c>
      <c r="H788" s="114">
        <v>0.18031</v>
      </c>
      <c r="I788" s="114">
        <v>10.718563</v>
      </c>
      <c r="J788" s="114">
        <v>1.6498075999999999</v>
      </c>
      <c r="K788" s="114">
        <v>48.725000000000001</v>
      </c>
      <c r="L788" s="114">
        <v>0</v>
      </c>
      <c r="M788" s="114">
        <v>0</v>
      </c>
      <c r="N788" s="114">
        <v>0</v>
      </c>
      <c r="O788" s="114">
        <v>0</v>
      </c>
      <c r="P788" s="114">
        <v>0</v>
      </c>
      <c r="Q788" s="114">
        <v>0</v>
      </c>
      <c r="R788" s="114">
        <v>0</v>
      </c>
      <c r="S788" s="114">
        <v>0</v>
      </c>
      <c r="T788" s="114">
        <v>0</v>
      </c>
      <c r="U788" s="114">
        <v>0</v>
      </c>
      <c r="V788" s="114">
        <v>0</v>
      </c>
      <c r="W788" s="114">
        <v>0</v>
      </c>
    </row>
    <row r="789" spans="1:23" hidden="1">
      <c r="A789" s="114" t="str">
        <v>6192.TW</v>
      </c>
      <c r="B789" s="114">
        <v>9</v>
      </c>
      <c r="C789" s="114">
        <v>0.61399999999999999</v>
      </c>
      <c r="D789" s="114">
        <v>11.248711</v>
      </c>
      <c r="E789" s="114">
        <v>0.12529000000000001</v>
      </c>
      <c r="F789" s="114">
        <v>6.3590005000000005E-2</v>
      </c>
      <c r="G789" s="114">
        <v>0.3196</v>
      </c>
      <c r="H789" s="114">
        <v>0.12958</v>
      </c>
      <c r="I789" s="114">
        <v>12.111110999999999</v>
      </c>
      <c r="J789" s="114">
        <v>1.6214689</v>
      </c>
      <c r="K789" s="114">
        <v>69.971000000000004</v>
      </c>
      <c r="L789" s="114">
        <v>0</v>
      </c>
      <c r="M789" s="114">
        <v>0</v>
      </c>
      <c r="N789" s="114">
        <v>0</v>
      </c>
      <c r="O789" s="114">
        <v>0</v>
      </c>
      <c r="P789" s="114">
        <v>0</v>
      </c>
      <c r="Q789" s="114">
        <v>0</v>
      </c>
      <c r="R789" s="114">
        <v>0</v>
      </c>
      <c r="S789" s="114">
        <v>0</v>
      </c>
      <c r="T789" s="114">
        <v>0</v>
      </c>
      <c r="U789" s="114">
        <v>0</v>
      </c>
      <c r="V789" s="114">
        <v>0</v>
      </c>
      <c r="W789" s="114">
        <v>0</v>
      </c>
    </row>
    <row r="790" spans="1:23" hidden="1">
      <c r="A790" s="114" t="str">
        <v>6196.TW</v>
      </c>
      <c r="B790" s="114">
        <v>11.64</v>
      </c>
      <c r="C790" s="114">
        <v>1.359</v>
      </c>
      <c r="D790" s="114">
        <v>13.039866999999999</v>
      </c>
      <c r="E790" s="114">
        <v>0.20280000000000001</v>
      </c>
      <c r="F790" s="114">
        <v>3.7039999999999997E-2</v>
      </c>
      <c r="G790" s="114">
        <v>9.3240000000000003E-2</v>
      </c>
      <c r="H790" s="114">
        <v>3.6600000000000001E-2</v>
      </c>
      <c r="I790" s="114">
        <v>13.487971999999999</v>
      </c>
      <c r="J790" s="114">
        <v>2.8363923999999998</v>
      </c>
      <c r="K790" s="114">
        <v>285.37</v>
      </c>
      <c r="L790" s="114">
        <v>0</v>
      </c>
      <c r="M790" s="114">
        <v>0</v>
      </c>
      <c r="N790" s="114">
        <v>0</v>
      </c>
      <c r="O790" s="114">
        <v>0</v>
      </c>
      <c r="P790" s="114">
        <v>0</v>
      </c>
      <c r="Q790" s="114">
        <v>0</v>
      </c>
      <c r="R790" s="114">
        <v>0</v>
      </c>
      <c r="S790" s="114">
        <v>0</v>
      </c>
      <c r="T790" s="114">
        <v>0</v>
      </c>
      <c r="U790" s="114">
        <v>0</v>
      </c>
      <c r="V790" s="114">
        <v>0</v>
      </c>
      <c r="W790" s="114">
        <v>0</v>
      </c>
    </row>
    <row r="791" spans="1:23" hidden="1">
      <c r="A791" s="114" t="str">
        <v>6197.TW</v>
      </c>
      <c r="B791" s="114">
        <v>6.25</v>
      </c>
      <c r="C791" s="114">
        <v>0.54900000000000004</v>
      </c>
      <c r="D791" s="114">
        <v>0</v>
      </c>
      <c r="E791" s="114">
        <v>0.19878999999999999</v>
      </c>
      <c r="F791" s="114">
        <v>8.0490000000000006E-2</v>
      </c>
      <c r="G791" s="114">
        <v>0.28949999999999998</v>
      </c>
      <c r="H791" s="114">
        <v>0.16721000999999999</v>
      </c>
      <c r="I791" s="114">
        <v>25.84</v>
      </c>
      <c r="J791" s="114">
        <v>5.8829960000000003</v>
      </c>
      <c r="K791" s="114">
        <v>40.645000000000003</v>
      </c>
      <c r="L791" s="114">
        <v>0</v>
      </c>
      <c r="M791" s="114">
        <v>0</v>
      </c>
      <c r="N791" s="114">
        <v>0</v>
      </c>
      <c r="O791" s="114">
        <v>0</v>
      </c>
      <c r="P791" s="114">
        <v>0</v>
      </c>
      <c r="Q791" s="114">
        <v>0</v>
      </c>
      <c r="R791" s="114">
        <v>0</v>
      </c>
      <c r="S791" s="114">
        <v>0</v>
      </c>
      <c r="T791" s="114">
        <v>0</v>
      </c>
      <c r="U791" s="114">
        <v>0</v>
      </c>
      <c r="V791" s="114">
        <v>0</v>
      </c>
      <c r="W791" s="114">
        <v>0</v>
      </c>
    </row>
    <row r="792" spans="1:23" hidden="1">
      <c r="A792" s="114" t="str">
        <v>6201.TW</v>
      </c>
      <c r="B792" s="114">
        <v>4.5599999999999996</v>
      </c>
      <c r="C792" s="114">
        <v>0.28799999999999998</v>
      </c>
      <c r="D792" s="114">
        <v>0</v>
      </c>
      <c r="E792" s="114">
        <v>0.16665000999999999</v>
      </c>
      <c r="F792" s="114">
        <v>7.9280000000000003E-2</v>
      </c>
      <c r="G792" s="114">
        <v>0.25242999999999999</v>
      </c>
      <c r="H792" s="114">
        <v>8.7679999999999994E-2</v>
      </c>
      <c r="I792" s="114">
        <v>14.166667</v>
      </c>
      <c r="J792" s="114">
        <v>2.3179045</v>
      </c>
      <c r="K792" s="114">
        <v>37.354999999999997</v>
      </c>
      <c r="L792" s="114">
        <v>0</v>
      </c>
      <c r="M792" s="114">
        <v>0</v>
      </c>
      <c r="N792" s="114">
        <v>0</v>
      </c>
      <c r="O792" s="114">
        <v>0</v>
      </c>
      <c r="P792" s="114">
        <v>0</v>
      </c>
      <c r="Q792" s="114">
        <v>0</v>
      </c>
      <c r="R792" s="114">
        <v>0</v>
      </c>
      <c r="S792" s="114">
        <v>0</v>
      </c>
      <c r="T792" s="114">
        <v>0</v>
      </c>
      <c r="U792" s="114">
        <v>0</v>
      </c>
      <c r="V792" s="114">
        <v>0</v>
      </c>
      <c r="W792" s="114">
        <v>0</v>
      </c>
    </row>
    <row r="793" spans="1:23" hidden="1">
      <c r="A793" s="114" t="str">
        <v>6202.TW</v>
      </c>
      <c r="B793" s="114">
        <v>0.13</v>
      </c>
      <c r="C793" s="114">
        <v>0</v>
      </c>
      <c r="D793" s="114">
        <v>38.757762999999997</v>
      </c>
      <c r="E793" s="114">
        <v>6.8599999999999998E-3</v>
      </c>
      <c r="F793" s="114">
        <v>-5.1000000000000004E-4</v>
      </c>
      <c r="G793" s="114">
        <v>0.39330999999999999</v>
      </c>
      <c r="H793" s="114">
        <v>-0.13677</v>
      </c>
      <c r="I793" s="114">
        <v>480.00002999999998</v>
      </c>
      <c r="J793" s="114">
        <v>3.7271532999999999</v>
      </c>
      <c r="K793" s="114">
        <v>10.111000000000001</v>
      </c>
      <c r="L793" s="114">
        <v>0</v>
      </c>
      <c r="M793" s="114">
        <v>0</v>
      </c>
      <c r="N793" s="114">
        <v>0</v>
      </c>
      <c r="O793" s="114">
        <v>0</v>
      </c>
      <c r="P793" s="114">
        <v>0</v>
      </c>
      <c r="Q793" s="114">
        <v>0</v>
      </c>
      <c r="R793" s="114">
        <v>0</v>
      </c>
      <c r="S793" s="114">
        <v>0</v>
      </c>
      <c r="T793" s="114">
        <v>0</v>
      </c>
      <c r="U793" s="114">
        <v>0</v>
      </c>
      <c r="V793" s="114">
        <v>0</v>
      </c>
      <c r="W793" s="114">
        <v>0</v>
      </c>
    </row>
    <row r="794" spans="1:23" hidden="1">
      <c r="A794" s="114" t="str">
        <v>6205.TW</v>
      </c>
      <c r="B794" s="114">
        <v>1.5</v>
      </c>
      <c r="C794" s="114">
        <v>0.505</v>
      </c>
      <c r="D794" s="114">
        <v>17.366071999999999</v>
      </c>
      <c r="E794" s="114">
        <v>6.8519999999999998E-2</v>
      </c>
      <c r="F794" s="114">
        <v>3.1889997000000003E-2</v>
      </c>
      <c r="G794" s="114">
        <v>0.37635000000000002</v>
      </c>
      <c r="H794" s="114">
        <v>0.11109999600000001</v>
      </c>
      <c r="I794" s="114">
        <v>51.866669999999999</v>
      </c>
      <c r="J794" s="114">
        <v>2.5519075</v>
      </c>
      <c r="K794" s="114">
        <v>17.003</v>
      </c>
      <c r="L794" s="114">
        <v>0</v>
      </c>
      <c r="M794" s="114">
        <v>0</v>
      </c>
      <c r="N794" s="114">
        <v>0</v>
      </c>
      <c r="O794" s="114">
        <v>0</v>
      </c>
      <c r="P794" s="114">
        <v>0</v>
      </c>
      <c r="Q794" s="114">
        <v>0</v>
      </c>
      <c r="R794" s="114">
        <v>0</v>
      </c>
      <c r="S794" s="114">
        <v>0</v>
      </c>
      <c r="T794" s="114">
        <v>0</v>
      </c>
      <c r="U794" s="114">
        <v>0</v>
      </c>
      <c r="V794" s="114">
        <v>0</v>
      </c>
      <c r="W794" s="114">
        <v>0</v>
      </c>
    </row>
    <row r="795" spans="1:23" hidden="1">
      <c r="A795" s="114" t="str">
        <v>6206.TW</v>
      </c>
      <c r="B795" s="114">
        <v>4.68</v>
      </c>
      <c r="C795" s="114">
        <v>0</v>
      </c>
      <c r="D795" s="114">
        <v>13.739131</v>
      </c>
      <c r="E795" s="114">
        <v>0.12862000000000001</v>
      </c>
      <c r="F795" s="114">
        <v>7.4700000000000003E-2</v>
      </c>
      <c r="G795" s="114">
        <v>0.41055000000000003</v>
      </c>
      <c r="H795" s="114">
        <v>0.21759000000000001</v>
      </c>
      <c r="I795" s="114">
        <v>20.256412999999998</v>
      </c>
      <c r="J795" s="114">
        <v>2.7697432000000002</v>
      </c>
      <c r="K795" s="114">
        <v>25.995000000000001</v>
      </c>
      <c r="L795" s="114">
        <v>0</v>
      </c>
      <c r="M795" s="114">
        <v>0</v>
      </c>
      <c r="N795" s="114">
        <v>0</v>
      </c>
      <c r="O795" s="114">
        <v>0</v>
      </c>
      <c r="P795" s="114">
        <v>0</v>
      </c>
      <c r="Q795" s="114">
        <v>0</v>
      </c>
      <c r="R795" s="114">
        <v>0</v>
      </c>
      <c r="S795" s="114">
        <v>0</v>
      </c>
      <c r="T795" s="114">
        <v>0</v>
      </c>
      <c r="U795" s="114">
        <v>0</v>
      </c>
      <c r="V795" s="114">
        <v>0</v>
      </c>
      <c r="W795" s="114">
        <v>0</v>
      </c>
    </row>
    <row r="796" spans="1:23" hidden="1">
      <c r="A796" s="114" t="str">
        <v>6209.TW</v>
      </c>
      <c r="B796" s="114">
        <v>-0.13</v>
      </c>
      <c r="C796" s="114">
        <v>1.206</v>
      </c>
      <c r="D796" s="114">
        <v>-197.1875</v>
      </c>
      <c r="E796" s="114">
        <v>-1.5879999999999998E-2</v>
      </c>
      <c r="F796" s="114">
        <v>-2.0410000000000001E-2</v>
      </c>
      <c r="G796" s="114">
        <v>7.2129995000000002E-2</v>
      </c>
      <c r="H796" s="114">
        <v>-0.123909995</v>
      </c>
      <c r="I796" s="114">
        <v>0</v>
      </c>
      <c r="J796" s="114">
        <v>1.8078156999999999</v>
      </c>
      <c r="K796" s="114">
        <v>15.477</v>
      </c>
      <c r="L796" s="114">
        <v>0</v>
      </c>
      <c r="M796" s="114">
        <v>0</v>
      </c>
      <c r="N796" s="114">
        <v>0</v>
      </c>
      <c r="O796" s="114">
        <v>0</v>
      </c>
      <c r="P796" s="114">
        <v>0</v>
      </c>
      <c r="Q796" s="114">
        <v>0</v>
      </c>
      <c r="R796" s="114">
        <v>0</v>
      </c>
      <c r="S796" s="114">
        <v>0</v>
      </c>
      <c r="T796" s="114">
        <v>0</v>
      </c>
      <c r="U796" s="114">
        <v>0</v>
      </c>
      <c r="V796" s="114">
        <v>0</v>
      </c>
      <c r="W796" s="114">
        <v>0</v>
      </c>
    </row>
    <row r="797" spans="1:23" hidden="1">
      <c r="A797" s="114" t="str">
        <v>6213.TW</v>
      </c>
      <c r="B797" s="114">
        <v>2.08</v>
      </c>
      <c r="C797" s="114">
        <v>1.0309999999999999</v>
      </c>
      <c r="D797" s="114">
        <v>16.83381</v>
      </c>
      <c r="E797" s="114">
        <v>3.8710000000000001E-2</v>
      </c>
      <c r="F797" s="114">
        <v>2.0550000999999998E-2</v>
      </c>
      <c r="G797" s="114">
        <v>0.12892999999999999</v>
      </c>
      <c r="H797" s="114">
        <v>4.0039999999999999E-2</v>
      </c>
      <c r="I797" s="114">
        <v>56.490386999999998</v>
      </c>
      <c r="J797" s="114">
        <v>2.1455310000000001</v>
      </c>
      <c r="K797" s="114">
        <v>68.807000000000002</v>
      </c>
      <c r="L797" s="114">
        <v>0</v>
      </c>
      <c r="M797" s="114">
        <v>0</v>
      </c>
      <c r="N797" s="114">
        <v>0</v>
      </c>
      <c r="O797" s="114">
        <v>0</v>
      </c>
      <c r="P797" s="114">
        <v>0</v>
      </c>
      <c r="Q797" s="114">
        <v>0</v>
      </c>
      <c r="R797" s="114">
        <v>0</v>
      </c>
      <c r="S797" s="114">
        <v>0</v>
      </c>
      <c r="T797" s="114">
        <v>0</v>
      </c>
      <c r="U797" s="114">
        <v>0</v>
      </c>
      <c r="V797" s="114">
        <v>0</v>
      </c>
      <c r="W797" s="114">
        <v>0</v>
      </c>
    </row>
    <row r="798" spans="1:23" hidden="1">
      <c r="A798" s="114" t="str">
        <v>6214.TW</v>
      </c>
      <c r="B798" s="114">
        <v>6.01</v>
      </c>
      <c r="C798" s="114">
        <v>0.374</v>
      </c>
      <c r="D798" s="114">
        <v>19.273302000000001</v>
      </c>
      <c r="E798" s="114">
        <v>0.107480004</v>
      </c>
      <c r="F798" s="114">
        <v>3.0369999000000002E-2</v>
      </c>
      <c r="G798" s="114">
        <v>0.22475999999999999</v>
      </c>
      <c r="H798" s="114">
        <v>3.2289999999999999E-2</v>
      </c>
      <c r="I798" s="114">
        <v>20.299499999999998</v>
      </c>
      <c r="J798" s="114">
        <v>2.1446025</v>
      </c>
      <c r="K798" s="114">
        <v>141.697</v>
      </c>
      <c r="L798" s="114">
        <v>0</v>
      </c>
      <c r="M798" s="114">
        <v>0</v>
      </c>
      <c r="N798" s="114">
        <v>0</v>
      </c>
      <c r="O798" s="114">
        <v>0</v>
      </c>
      <c r="P798" s="114">
        <v>0</v>
      </c>
      <c r="Q798" s="114">
        <v>0</v>
      </c>
      <c r="R798" s="114">
        <v>0</v>
      </c>
      <c r="S798" s="114">
        <v>0</v>
      </c>
      <c r="T798" s="114">
        <v>0</v>
      </c>
      <c r="U798" s="114">
        <v>0</v>
      </c>
      <c r="V798" s="114">
        <v>0</v>
      </c>
      <c r="W798" s="114">
        <v>0</v>
      </c>
    </row>
    <row r="799" spans="1:23" hidden="1">
      <c r="A799" s="114" t="str">
        <v>6215.TW</v>
      </c>
      <c r="B799" s="114">
        <v>0.97</v>
      </c>
      <c r="C799" s="114">
        <v>0.78600000000000003</v>
      </c>
      <c r="D799" s="114">
        <v>0</v>
      </c>
      <c r="E799" s="114">
        <v>5.2920000000000002E-2</v>
      </c>
      <c r="F799" s="114">
        <v>7.4699995999999999E-3</v>
      </c>
      <c r="G799" s="114">
        <v>0.31452999999999998</v>
      </c>
      <c r="H799" s="114">
        <v>6.0909999999999999E-2</v>
      </c>
      <c r="I799" s="114">
        <v>57.113402999999998</v>
      </c>
      <c r="J799" s="114">
        <v>3.0149659999999998</v>
      </c>
      <c r="K799" s="114">
        <v>11.88</v>
      </c>
      <c r="L799" s="114">
        <v>0</v>
      </c>
      <c r="M799" s="114">
        <v>0</v>
      </c>
      <c r="N799" s="114">
        <v>0</v>
      </c>
      <c r="O799" s="114">
        <v>0</v>
      </c>
      <c r="P799" s="114">
        <v>0</v>
      </c>
      <c r="Q799" s="114">
        <v>0</v>
      </c>
      <c r="R799" s="114">
        <v>0</v>
      </c>
      <c r="S799" s="114">
        <v>0</v>
      </c>
      <c r="T799" s="114">
        <v>0</v>
      </c>
      <c r="U799" s="114">
        <v>0</v>
      </c>
      <c r="V799" s="114">
        <v>0</v>
      </c>
      <c r="W799" s="114">
        <v>0</v>
      </c>
    </row>
    <row r="800" spans="1:23" hidden="1">
      <c r="A800" s="114" t="str">
        <v>6216.TW</v>
      </c>
      <c r="B800" s="114">
        <v>1.94</v>
      </c>
      <c r="C800" s="114">
        <v>0.27300000000000002</v>
      </c>
      <c r="D800" s="114">
        <v>0</v>
      </c>
      <c r="E800" s="114">
        <v>7.2680004000000006E-2</v>
      </c>
      <c r="F800" s="114">
        <v>2.7479999000000001E-2</v>
      </c>
      <c r="G800" s="114">
        <v>0.47025</v>
      </c>
      <c r="H800" s="114">
        <v>7.2909996000000005E-2</v>
      </c>
      <c r="I800" s="114">
        <v>21.391752</v>
      </c>
      <c r="J800" s="114">
        <v>2.2667685</v>
      </c>
      <c r="K800" s="114">
        <v>8.4209999999999994</v>
      </c>
      <c r="L800" s="114">
        <v>0</v>
      </c>
      <c r="M800" s="114">
        <v>0</v>
      </c>
      <c r="N800" s="114">
        <v>0</v>
      </c>
      <c r="O800" s="114">
        <v>0</v>
      </c>
      <c r="P800" s="114">
        <v>0</v>
      </c>
      <c r="Q800" s="114">
        <v>0</v>
      </c>
      <c r="R800" s="114">
        <v>0</v>
      </c>
      <c r="S800" s="114">
        <v>0</v>
      </c>
      <c r="T800" s="114">
        <v>0</v>
      </c>
      <c r="U800" s="114">
        <v>0</v>
      </c>
      <c r="V800" s="114">
        <v>0</v>
      </c>
      <c r="W800" s="114">
        <v>0</v>
      </c>
    </row>
    <row r="801" spans="1:23" hidden="1">
      <c r="A801" s="114" t="str">
        <v>6224.TW</v>
      </c>
      <c r="B801" s="114">
        <v>1.47</v>
      </c>
      <c r="C801" s="114">
        <v>0</v>
      </c>
      <c r="D801" s="114">
        <v>777.14290000000005</v>
      </c>
      <c r="E801" s="114">
        <v>-3.3500001000000001E-3</v>
      </c>
      <c r="F801" s="114">
        <v>-5.0199996E-3</v>
      </c>
      <c r="G801" s="114">
        <v>0.26860001999999999</v>
      </c>
      <c r="H801" s="114">
        <v>-1.363E-2</v>
      </c>
      <c r="I801" s="114">
        <v>37.006799999999998</v>
      </c>
      <c r="J801" s="114">
        <v>1.8104366000000001</v>
      </c>
      <c r="K801" s="114">
        <v>32.406999999999996</v>
      </c>
      <c r="L801" s="114">
        <v>0</v>
      </c>
      <c r="M801" s="114">
        <v>0</v>
      </c>
      <c r="N801" s="114">
        <v>0</v>
      </c>
      <c r="O801" s="114">
        <v>0</v>
      </c>
      <c r="P801" s="114">
        <v>0</v>
      </c>
      <c r="Q801" s="114">
        <v>0</v>
      </c>
      <c r="R801" s="114">
        <v>0</v>
      </c>
      <c r="S801" s="114">
        <v>0</v>
      </c>
      <c r="T801" s="114">
        <v>0</v>
      </c>
      <c r="U801" s="114">
        <v>0</v>
      </c>
      <c r="V801" s="114">
        <v>0</v>
      </c>
      <c r="W801" s="114">
        <v>0</v>
      </c>
    </row>
    <row r="802" spans="1:23" hidden="1">
      <c r="A802" s="114" t="str">
        <v>6225.TW</v>
      </c>
      <c r="B802" s="114">
        <v>0.39</v>
      </c>
      <c r="C802" s="114">
        <v>0.44700000000000001</v>
      </c>
      <c r="D802" s="114">
        <v>0</v>
      </c>
      <c r="E802" s="114">
        <v>9.5909999999999995E-2</v>
      </c>
      <c r="F802" s="114">
        <v>2.3800000000000002E-3</v>
      </c>
      <c r="G802" s="114">
        <v>0.18423999999999999</v>
      </c>
      <c r="H802" s="114">
        <v>5.0799999999999998E-2</v>
      </c>
      <c r="I802" s="114">
        <v>43.589745000000001</v>
      </c>
      <c r="J802" s="114">
        <v>4.9591599999999998</v>
      </c>
      <c r="K802" s="114">
        <v>1.9259999999999999</v>
      </c>
      <c r="L802" s="114">
        <v>0</v>
      </c>
      <c r="M802" s="114">
        <v>0</v>
      </c>
      <c r="N802" s="114">
        <v>0</v>
      </c>
      <c r="O802" s="114">
        <v>0</v>
      </c>
      <c r="P802" s="114">
        <v>0</v>
      </c>
      <c r="Q802" s="114">
        <v>0</v>
      </c>
      <c r="R802" s="114">
        <v>0</v>
      </c>
      <c r="S802" s="114">
        <v>0</v>
      </c>
      <c r="T802" s="114">
        <v>0</v>
      </c>
      <c r="U802" s="114">
        <v>0</v>
      </c>
      <c r="V802" s="114">
        <v>0</v>
      </c>
      <c r="W802" s="114">
        <v>0</v>
      </c>
    </row>
    <row r="803" spans="1:23" hidden="1">
      <c r="A803" s="114" t="str">
        <v>6226.TW</v>
      </c>
      <c r="B803" s="114">
        <v>-0.49</v>
      </c>
      <c r="C803" s="114">
        <v>0.193</v>
      </c>
      <c r="D803" s="114">
        <v>0</v>
      </c>
      <c r="E803" s="114">
        <v>-5.7119999999999997E-2</v>
      </c>
      <c r="F803" s="114">
        <v>-1.5299999999999999E-2</v>
      </c>
      <c r="G803" s="114">
        <v>0.24114999000000001</v>
      </c>
      <c r="H803" s="114">
        <v>-0.10700999999999999</v>
      </c>
      <c r="I803" s="114">
        <v>0</v>
      </c>
      <c r="J803" s="114">
        <v>1.0728049</v>
      </c>
      <c r="K803" s="114">
        <v>6.5730000000000004</v>
      </c>
      <c r="L803" s="114">
        <v>0</v>
      </c>
      <c r="M803" s="114">
        <v>0</v>
      </c>
      <c r="N803" s="114">
        <v>0</v>
      </c>
      <c r="O803" s="114">
        <v>0</v>
      </c>
      <c r="P803" s="114">
        <v>0</v>
      </c>
      <c r="Q803" s="114">
        <v>0</v>
      </c>
      <c r="R803" s="114">
        <v>0</v>
      </c>
      <c r="S803" s="114">
        <v>0</v>
      </c>
      <c r="T803" s="114">
        <v>0</v>
      </c>
      <c r="U803" s="114">
        <v>0</v>
      </c>
      <c r="V803" s="114">
        <v>0</v>
      </c>
      <c r="W803" s="114">
        <v>0</v>
      </c>
    </row>
    <row r="804" spans="1:23" hidden="1">
      <c r="A804" s="114" t="str">
        <v>6230.TW</v>
      </c>
      <c r="B804" s="114">
        <v>6.39</v>
      </c>
      <c r="C804" s="114">
        <v>0.84699999999999998</v>
      </c>
      <c r="D804" s="114">
        <v>56.25</v>
      </c>
      <c r="E804" s="114">
        <v>0.10920999000000001</v>
      </c>
      <c r="F804" s="114">
        <v>3.9800000000000002E-2</v>
      </c>
      <c r="G804" s="114">
        <v>0.19577</v>
      </c>
      <c r="H804" s="114">
        <v>3.5589999999999997E-2</v>
      </c>
      <c r="I804" s="114">
        <v>56.338028000000001</v>
      </c>
      <c r="J804" s="114">
        <v>5.4195641999999999</v>
      </c>
      <c r="K804" s="114">
        <v>124.60899999999999</v>
      </c>
      <c r="L804" s="114">
        <v>0</v>
      </c>
      <c r="M804" s="114">
        <v>0</v>
      </c>
      <c r="N804" s="114">
        <v>0</v>
      </c>
      <c r="O804" s="114">
        <v>0</v>
      </c>
      <c r="P804" s="114">
        <v>0</v>
      </c>
      <c r="Q804" s="114">
        <v>0</v>
      </c>
      <c r="R804" s="114">
        <v>0</v>
      </c>
      <c r="S804" s="114">
        <v>0</v>
      </c>
      <c r="T804" s="114">
        <v>0</v>
      </c>
      <c r="U804" s="114">
        <v>0</v>
      </c>
      <c r="V804" s="114">
        <v>0</v>
      </c>
      <c r="W804" s="114">
        <v>0</v>
      </c>
    </row>
    <row r="805" spans="1:23" hidden="1">
      <c r="A805" s="114" t="str">
        <v>6235.TW</v>
      </c>
      <c r="B805" s="114">
        <v>4.05</v>
      </c>
      <c r="C805" s="114">
        <v>1.0269999999999999</v>
      </c>
      <c r="D805" s="114">
        <v>7.2155924000000002</v>
      </c>
      <c r="E805" s="114">
        <v>0.22076999999999999</v>
      </c>
      <c r="F805" s="114">
        <v>7.911E-2</v>
      </c>
      <c r="G805" s="114">
        <v>0.31134000000000001</v>
      </c>
      <c r="H805" s="114">
        <v>0.16079001000000001</v>
      </c>
      <c r="I805" s="114">
        <v>22.395060000000001</v>
      </c>
      <c r="J805" s="114">
        <v>4.4222326000000001</v>
      </c>
      <c r="K805" s="114">
        <v>29.975000000000001</v>
      </c>
      <c r="L805" s="114">
        <v>0</v>
      </c>
      <c r="M805" s="114">
        <v>0</v>
      </c>
      <c r="N805" s="114">
        <v>0</v>
      </c>
      <c r="O805" s="114">
        <v>0</v>
      </c>
      <c r="P805" s="114">
        <v>0</v>
      </c>
      <c r="Q805" s="114">
        <v>0</v>
      </c>
      <c r="R805" s="114">
        <v>0</v>
      </c>
      <c r="S805" s="114">
        <v>0</v>
      </c>
      <c r="T805" s="114">
        <v>0</v>
      </c>
      <c r="U805" s="114">
        <v>0</v>
      </c>
      <c r="V805" s="114">
        <v>0</v>
      </c>
      <c r="W805" s="114">
        <v>0</v>
      </c>
    </row>
    <row r="806" spans="1:23" hidden="1">
      <c r="A806" s="114" t="str">
        <v>6239.TW</v>
      </c>
      <c r="B806" s="114">
        <v>11.45</v>
      </c>
      <c r="C806" s="114">
        <v>0.77900000000000003</v>
      </c>
      <c r="D806" s="114">
        <v>12.811128</v>
      </c>
      <c r="E806" s="114">
        <v>0.14666999999999999</v>
      </c>
      <c r="F806" s="114">
        <v>4.7350000000000003E-2</v>
      </c>
      <c r="G806" s="114">
        <v>0.18187</v>
      </c>
      <c r="H806" s="114">
        <v>0.111549996</v>
      </c>
      <c r="I806" s="114">
        <v>15.283842999999999</v>
      </c>
      <c r="J806" s="114">
        <v>2.3018744</v>
      </c>
      <c r="K806" s="114">
        <v>97.718000000000004</v>
      </c>
      <c r="L806" s="114">
        <v>0</v>
      </c>
      <c r="M806" s="114">
        <v>0</v>
      </c>
      <c r="N806" s="114">
        <v>0</v>
      </c>
      <c r="O806" s="114">
        <v>0</v>
      </c>
      <c r="P806" s="114">
        <v>0</v>
      </c>
      <c r="Q806" s="114">
        <v>0</v>
      </c>
      <c r="R806" s="114">
        <v>0</v>
      </c>
      <c r="S806" s="114">
        <v>0</v>
      </c>
      <c r="T806" s="114">
        <v>0</v>
      </c>
      <c r="U806" s="114">
        <v>0</v>
      </c>
      <c r="V806" s="114">
        <v>0</v>
      </c>
      <c r="W806" s="114">
        <v>0</v>
      </c>
    </row>
    <row r="807" spans="1:23" hidden="1">
      <c r="A807" s="114" t="str">
        <v>6243.TW</v>
      </c>
      <c r="B807" s="114">
        <v>1.64</v>
      </c>
      <c r="C807" s="114">
        <v>0</v>
      </c>
      <c r="D807" s="114">
        <v>-39.9375</v>
      </c>
      <c r="E807" s="114">
        <v>8.9990000000000001E-2</v>
      </c>
      <c r="F807" s="114">
        <v>1.6379999999999999E-2</v>
      </c>
      <c r="G807" s="114">
        <v>0.34560000000000002</v>
      </c>
      <c r="H807" s="114">
        <v>-2.5829998999999999E-2</v>
      </c>
      <c r="I807" s="114">
        <v>38.963417</v>
      </c>
      <c r="J807" s="114">
        <v>3.3711424000000001</v>
      </c>
      <c r="K807" s="114">
        <v>19.207999999999998</v>
      </c>
      <c r="L807" s="114">
        <v>0</v>
      </c>
      <c r="M807" s="114">
        <v>0</v>
      </c>
      <c r="N807" s="114">
        <v>0</v>
      </c>
      <c r="O807" s="114">
        <v>0</v>
      </c>
      <c r="P807" s="114">
        <v>0</v>
      </c>
      <c r="Q807" s="114">
        <v>0</v>
      </c>
      <c r="R807" s="114">
        <v>0</v>
      </c>
      <c r="S807" s="114">
        <v>0</v>
      </c>
      <c r="T807" s="114">
        <v>0</v>
      </c>
      <c r="U807" s="114">
        <v>0</v>
      </c>
      <c r="V807" s="114">
        <v>0</v>
      </c>
      <c r="W807" s="114">
        <v>0</v>
      </c>
    </row>
    <row r="808" spans="1:23" hidden="1">
      <c r="A808" s="114" t="str">
        <v>6257.TW</v>
      </c>
      <c r="B808" s="114">
        <v>4.6500000000000004</v>
      </c>
      <c r="C808" s="114">
        <v>0.60099999999999998</v>
      </c>
      <c r="D808" s="114">
        <v>13.786077499999999</v>
      </c>
      <c r="E808" s="114">
        <v>0.14291000000000001</v>
      </c>
      <c r="F808" s="114">
        <v>3.7580000000000002E-2</v>
      </c>
      <c r="G808" s="114">
        <v>0.23923999000000001</v>
      </c>
      <c r="H808" s="114">
        <v>0.14193</v>
      </c>
      <c r="I808" s="114">
        <v>17.462364000000001</v>
      </c>
      <c r="J808" s="114">
        <v>2.1617590999999998</v>
      </c>
      <c r="K808" s="114">
        <v>35.113</v>
      </c>
      <c r="L808" s="114">
        <v>0</v>
      </c>
      <c r="M808" s="114">
        <v>0</v>
      </c>
      <c r="N808" s="114">
        <v>0</v>
      </c>
      <c r="O808" s="114">
        <v>0</v>
      </c>
      <c r="P808" s="114">
        <v>0</v>
      </c>
      <c r="Q808" s="114">
        <v>0</v>
      </c>
      <c r="R808" s="114">
        <v>0</v>
      </c>
      <c r="S808" s="114">
        <v>0</v>
      </c>
      <c r="T808" s="114">
        <v>0</v>
      </c>
      <c r="U808" s="114">
        <v>0</v>
      </c>
      <c r="V808" s="114">
        <v>0</v>
      </c>
      <c r="W808" s="114">
        <v>0</v>
      </c>
    </row>
    <row r="809" spans="1:23" hidden="1">
      <c r="A809" s="114" t="str">
        <v>6269.TW</v>
      </c>
      <c r="B809" s="114">
        <v>6.12</v>
      </c>
      <c r="C809" s="114">
        <v>0.83599999999999997</v>
      </c>
      <c r="D809" s="114">
        <v>15.645932999999999</v>
      </c>
      <c r="E809" s="114">
        <v>7.9060000000000005E-2</v>
      </c>
      <c r="F809" s="114">
        <v>2.3689999999999999E-2</v>
      </c>
      <c r="G809" s="114">
        <v>0.14829998999999999</v>
      </c>
      <c r="H809" s="114">
        <v>6.5809994999999996E-2</v>
      </c>
      <c r="I809" s="114">
        <v>16.029411</v>
      </c>
      <c r="J809" s="114">
        <v>1.2459515000000001</v>
      </c>
      <c r="K809" s="114">
        <v>102.134</v>
      </c>
      <c r="L809" s="114">
        <v>0</v>
      </c>
      <c r="M809" s="114">
        <v>0</v>
      </c>
      <c r="N809" s="114">
        <v>0</v>
      </c>
      <c r="O809" s="114">
        <v>0</v>
      </c>
      <c r="P809" s="114">
        <v>0</v>
      </c>
      <c r="Q809" s="114">
        <v>0</v>
      </c>
      <c r="R809" s="114">
        <v>0</v>
      </c>
      <c r="S809" s="114">
        <v>0</v>
      </c>
      <c r="T809" s="114">
        <v>0</v>
      </c>
      <c r="U809" s="114">
        <v>0</v>
      </c>
      <c r="V809" s="114">
        <v>0</v>
      </c>
      <c r="W809" s="114">
        <v>0</v>
      </c>
    </row>
    <row r="810" spans="1:23" hidden="1">
      <c r="A810" s="114" t="str">
        <v>6271.TW</v>
      </c>
      <c r="B810" s="114">
        <v>5.44</v>
      </c>
      <c r="C810" s="114">
        <v>1.109</v>
      </c>
      <c r="D810" s="114">
        <v>16.392600999999999</v>
      </c>
      <c r="E810" s="114">
        <v>4.6390000000000001E-2</v>
      </c>
      <c r="F810" s="114">
        <v>2.4809999999999999E-2</v>
      </c>
      <c r="G810" s="114">
        <v>0.23963000000000001</v>
      </c>
      <c r="H810" s="114">
        <v>0.14427000000000001</v>
      </c>
      <c r="I810" s="114">
        <v>29.319852999999998</v>
      </c>
      <c r="J810" s="114">
        <v>1.3681943000000001</v>
      </c>
      <c r="K810" s="114">
        <v>55.752000000000002</v>
      </c>
      <c r="L810" s="114">
        <v>0</v>
      </c>
      <c r="M810" s="114">
        <v>0</v>
      </c>
      <c r="N810" s="114">
        <v>0</v>
      </c>
      <c r="O810" s="114">
        <v>0</v>
      </c>
      <c r="P810" s="114">
        <v>0</v>
      </c>
      <c r="Q810" s="114">
        <v>0</v>
      </c>
      <c r="R810" s="114">
        <v>0</v>
      </c>
      <c r="S810" s="114">
        <v>0</v>
      </c>
      <c r="T810" s="114">
        <v>0</v>
      </c>
      <c r="U810" s="114">
        <v>0</v>
      </c>
      <c r="V810" s="114">
        <v>0</v>
      </c>
      <c r="W810" s="114">
        <v>0</v>
      </c>
    </row>
    <row r="811" spans="1:23" hidden="1">
      <c r="A811" s="114" t="str">
        <v>6277.TW</v>
      </c>
      <c r="B811" s="114">
        <v>4.01</v>
      </c>
      <c r="C811" s="114">
        <v>0.25800000000000001</v>
      </c>
      <c r="D811" s="114">
        <v>11.783166</v>
      </c>
      <c r="E811" s="114">
        <v>0.11814999599999999</v>
      </c>
      <c r="F811" s="114">
        <v>6.8199999999999997E-2</v>
      </c>
      <c r="G811" s="114">
        <v>0.59943999999999997</v>
      </c>
      <c r="H811" s="114">
        <v>0.14624000000000001</v>
      </c>
      <c r="I811" s="114">
        <v>20.598503000000001</v>
      </c>
      <c r="J811" s="114">
        <v>2.0819155999999999</v>
      </c>
      <c r="K811" s="114">
        <v>43.158999999999999</v>
      </c>
      <c r="L811" s="114">
        <v>0</v>
      </c>
      <c r="M811" s="114">
        <v>0</v>
      </c>
      <c r="N811" s="114">
        <v>0</v>
      </c>
      <c r="O811" s="114">
        <v>0</v>
      </c>
      <c r="P811" s="114">
        <v>0</v>
      </c>
      <c r="Q811" s="114">
        <v>0</v>
      </c>
      <c r="R811" s="114">
        <v>0</v>
      </c>
      <c r="S811" s="114">
        <v>0</v>
      </c>
      <c r="T811" s="114">
        <v>0</v>
      </c>
      <c r="U811" s="114">
        <v>0</v>
      </c>
      <c r="V811" s="114">
        <v>0</v>
      </c>
      <c r="W811" s="114">
        <v>0</v>
      </c>
    </row>
    <row r="812" spans="1:23" hidden="1">
      <c r="A812" s="114" t="str">
        <v>6278.TW</v>
      </c>
      <c r="B812" s="114">
        <v>9.85</v>
      </c>
      <c r="C812" s="114">
        <v>1.2509999999999999</v>
      </c>
      <c r="D812" s="114">
        <v>10.568383000000001</v>
      </c>
      <c r="E812" s="114">
        <v>0.15407999999999999</v>
      </c>
      <c r="F812" s="114">
        <v>3.6659999999999998E-2</v>
      </c>
      <c r="G812" s="114">
        <v>0.11840000000000001</v>
      </c>
      <c r="H812" s="114">
        <v>5.5609997000000001E-2</v>
      </c>
      <c r="I812" s="114">
        <v>12.081218</v>
      </c>
      <c r="J812" s="114">
        <v>1.7368965999999999</v>
      </c>
      <c r="K812" s="114">
        <v>164.202</v>
      </c>
      <c r="L812" s="114">
        <v>0</v>
      </c>
      <c r="M812" s="114">
        <v>0</v>
      </c>
      <c r="N812" s="114">
        <v>0</v>
      </c>
      <c r="O812" s="114">
        <v>0</v>
      </c>
      <c r="P812" s="114">
        <v>0</v>
      </c>
      <c r="Q812" s="114">
        <v>0</v>
      </c>
      <c r="R812" s="114">
        <v>0</v>
      </c>
      <c r="S812" s="114">
        <v>0</v>
      </c>
      <c r="T812" s="114">
        <v>0</v>
      </c>
      <c r="U812" s="114">
        <v>0</v>
      </c>
      <c r="V812" s="114">
        <v>0</v>
      </c>
      <c r="W812" s="114">
        <v>0</v>
      </c>
    </row>
    <row r="813" spans="1:23" hidden="1">
      <c r="A813" s="114" t="str">
        <v>6281.TW</v>
      </c>
      <c r="B813" s="114">
        <v>4.8899999999999997</v>
      </c>
      <c r="C813" s="114">
        <v>0.154</v>
      </c>
      <c r="D813" s="114">
        <v>0</v>
      </c>
      <c r="E813" s="114">
        <v>0.17888999999999999</v>
      </c>
      <c r="F813" s="114">
        <v>4.3709997E-2</v>
      </c>
      <c r="G813" s="114">
        <v>0.19777</v>
      </c>
      <c r="H813" s="114">
        <v>2.1569999999999999E-2</v>
      </c>
      <c r="I813" s="114">
        <v>17.361962999999999</v>
      </c>
      <c r="J813" s="114">
        <v>2.9490430000000001</v>
      </c>
      <c r="K813" s="114">
        <v>205.93899999999999</v>
      </c>
      <c r="L813" s="114">
        <v>0</v>
      </c>
      <c r="M813" s="114">
        <v>0</v>
      </c>
      <c r="N813" s="114">
        <v>0</v>
      </c>
      <c r="O813" s="114">
        <v>0</v>
      </c>
      <c r="P813" s="114">
        <v>0</v>
      </c>
      <c r="Q813" s="114">
        <v>0</v>
      </c>
      <c r="R813" s="114">
        <v>0</v>
      </c>
      <c r="S813" s="114">
        <v>0</v>
      </c>
      <c r="T813" s="114">
        <v>0</v>
      </c>
      <c r="U813" s="114">
        <v>0</v>
      </c>
      <c r="V813" s="114">
        <v>0</v>
      </c>
      <c r="W813" s="114">
        <v>0</v>
      </c>
    </row>
    <row r="814" spans="1:23" hidden="1">
      <c r="A814" s="114" t="str">
        <v>6282.TW</v>
      </c>
      <c r="B814" s="114">
        <v>-0.1</v>
      </c>
      <c r="C814" s="114">
        <v>0</v>
      </c>
      <c r="D814" s="114">
        <v>22.951806999999999</v>
      </c>
      <c r="E814" s="114">
        <v>-2.99E-3</v>
      </c>
      <c r="F814" s="114">
        <v>6.8100000000000001E-3</v>
      </c>
      <c r="G814" s="114">
        <v>0.22624000999999999</v>
      </c>
      <c r="H814" s="114">
        <v>-8.0800000000000004E-3</v>
      </c>
      <c r="I814" s="114">
        <v>0</v>
      </c>
      <c r="J814" s="114">
        <v>1.3571275</v>
      </c>
      <c r="K814" s="114">
        <v>40.441000000000003</v>
      </c>
      <c r="L814" s="114">
        <v>0</v>
      </c>
      <c r="M814" s="114">
        <v>0</v>
      </c>
      <c r="N814" s="114">
        <v>0</v>
      </c>
      <c r="O814" s="114">
        <v>0</v>
      </c>
      <c r="P814" s="114">
        <v>0</v>
      </c>
      <c r="Q814" s="114">
        <v>0</v>
      </c>
      <c r="R814" s="114">
        <v>0</v>
      </c>
      <c r="S814" s="114">
        <v>0</v>
      </c>
      <c r="T814" s="114">
        <v>0</v>
      </c>
      <c r="U814" s="114">
        <v>0</v>
      </c>
      <c r="V814" s="114">
        <v>0</v>
      </c>
      <c r="W814" s="114">
        <v>0</v>
      </c>
    </row>
    <row r="815" spans="1:23" hidden="1">
      <c r="A815" s="114" t="str">
        <v>6283.TW</v>
      </c>
      <c r="B815" s="114">
        <v>-1.19</v>
      </c>
      <c r="C815" s="114">
        <v>1.1240000000000001</v>
      </c>
      <c r="D815" s="114">
        <v>92.63888</v>
      </c>
      <c r="E815" s="114">
        <v>-0.105450004</v>
      </c>
      <c r="F815" s="114">
        <v>-4.3730001999999997E-2</v>
      </c>
      <c r="G815" s="114">
        <v>6.9010000000000002E-2</v>
      </c>
      <c r="H815" s="114">
        <v>-0.24417</v>
      </c>
      <c r="I815" s="114">
        <v>0</v>
      </c>
      <c r="J815" s="114">
        <v>3.1494946000000001</v>
      </c>
      <c r="K815" s="114">
        <v>8.798</v>
      </c>
      <c r="L815" s="114">
        <v>0</v>
      </c>
      <c r="M815" s="114">
        <v>0</v>
      </c>
      <c r="N815" s="114">
        <v>0</v>
      </c>
      <c r="O815" s="114">
        <v>0</v>
      </c>
      <c r="P815" s="114">
        <v>0</v>
      </c>
      <c r="Q815" s="114">
        <v>0</v>
      </c>
      <c r="R815" s="114">
        <v>0</v>
      </c>
      <c r="S815" s="114">
        <v>0</v>
      </c>
      <c r="T815" s="114">
        <v>0</v>
      </c>
      <c r="U815" s="114">
        <v>0</v>
      </c>
      <c r="V815" s="114">
        <v>0</v>
      </c>
      <c r="W815" s="114">
        <v>0</v>
      </c>
    </row>
    <row r="816" spans="1:23" hidden="1">
      <c r="A816" s="114" t="str">
        <v>6285.TW</v>
      </c>
      <c r="B816" s="114">
        <v>8.81</v>
      </c>
      <c r="C816" s="114">
        <v>0.628</v>
      </c>
      <c r="D816" s="114">
        <v>13.982301</v>
      </c>
      <c r="E816" s="114">
        <v>0.14957999999999999</v>
      </c>
      <c r="F816" s="114">
        <v>4.3220000000000001E-2</v>
      </c>
      <c r="G816" s="114">
        <v>0.12271</v>
      </c>
      <c r="H816" s="114">
        <v>4.3950000000000003E-2</v>
      </c>
      <c r="I816" s="114">
        <v>17.934163999999999</v>
      </c>
      <c r="J816" s="114">
        <v>2.4999207999999999</v>
      </c>
      <c r="K816" s="114">
        <v>261.738</v>
      </c>
      <c r="L816" s="114">
        <v>0</v>
      </c>
      <c r="M816" s="114">
        <v>0</v>
      </c>
      <c r="N816" s="114">
        <v>0</v>
      </c>
      <c r="O816" s="114">
        <v>0</v>
      </c>
      <c r="P816" s="114">
        <v>0</v>
      </c>
      <c r="Q816" s="114">
        <v>0</v>
      </c>
      <c r="R816" s="114">
        <v>0</v>
      </c>
      <c r="S816" s="114">
        <v>0</v>
      </c>
      <c r="T816" s="114">
        <v>0</v>
      </c>
      <c r="U816" s="114">
        <v>0</v>
      </c>
      <c r="V816" s="114">
        <v>0</v>
      </c>
      <c r="W816" s="114">
        <v>0</v>
      </c>
    </row>
    <row r="817" spans="1:23" hidden="1">
      <c r="A817" s="114" t="str">
        <v>6288.TW</v>
      </c>
      <c r="B817" s="114">
        <v>0.27</v>
      </c>
      <c r="C817" s="114">
        <v>0</v>
      </c>
      <c r="D817" s="114">
        <v>22.934781999999998</v>
      </c>
      <c r="E817" s="114">
        <v>1.898E-2</v>
      </c>
      <c r="F817" s="114">
        <v>-4.7400002000000004E-3</v>
      </c>
      <c r="G817" s="114">
        <v>0.13979</v>
      </c>
      <c r="H817" s="114">
        <v>4.8500000000000001E-3</v>
      </c>
      <c r="I817" s="114">
        <v>117.22221</v>
      </c>
      <c r="J817" s="114">
        <v>2.0563965</v>
      </c>
      <c r="K817" s="114">
        <v>24.664000000000001</v>
      </c>
      <c r="L817" s="114">
        <v>0</v>
      </c>
      <c r="M817" s="114">
        <v>0</v>
      </c>
      <c r="N817" s="114">
        <v>0</v>
      </c>
      <c r="O817" s="114">
        <v>0</v>
      </c>
      <c r="P817" s="114">
        <v>0</v>
      </c>
      <c r="Q817" s="114">
        <v>0</v>
      </c>
      <c r="R817" s="114">
        <v>0</v>
      </c>
      <c r="S817" s="114">
        <v>0</v>
      </c>
      <c r="T817" s="114">
        <v>0</v>
      </c>
      <c r="U817" s="114">
        <v>0</v>
      </c>
      <c r="V817" s="114">
        <v>0</v>
      </c>
      <c r="W817" s="114">
        <v>0</v>
      </c>
    </row>
    <row r="818" spans="1:23" hidden="1">
      <c r="A818" s="114" t="str">
        <v>6405.TW</v>
      </c>
      <c r="B818" s="114">
        <v>-1.1200000000000001</v>
      </c>
      <c r="C818" s="114">
        <v>0</v>
      </c>
      <c r="D818" s="114">
        <v>0</v>
      </c>
      <c r="E818" s="114">
        <v>-2.9460001999999999E-2</v>
      </c>
      <c r="F818" s="114">
        <v>-3.0040000000000001E-2</v>
      </c>
      <c r="G818" s="114">
        <v>-5.5590000000000001E-2</v>
      </c>
      <c r="H818" s="114">
        <v>-0.75876999999999994</v>
      </c>
      <c r="I818" s="114">
        <v>0</v>
      </c>
      <c r="J818" s="114">
        <v>0.64869856999999997</v>
      </c>
      <c r="K818" s="114">
        <v>2.8029999999999999</v>
      </c>
      <c r="L818" s="114">
        <v>0</v>
      </c>
      <c r="M818" s="114">
        <v>0</v>
      </c>
      <c r="N818" s="114">
        <v>0</v>
      </c>
      <c r="O818" s="114">
        <v>0</v>
      </c>
      <c r="P818" s="114">
        <v>0</v>
      </c>
      <c r="Q818" s="114">
        <v>0</v>
      </c>
      <c r="R818" s="114">
        <v>0</v>
      </c>
      <c r="S818" s="114">
        <v>0</v>
      </c>
      <c r="T818" s="114">
        <v>0</v>
      </c>
      <c r="U818" s="114">
        <v>0</v>
      </c>
      <c r="V818" s="114">
        <v>0</v>
      </c>
      <c r="W818" s="114">
        <v>0</v>
      </c>
    </row>
    <row r="819" spans="1:23" hidden="1">
      <c r="A819" s="114" t="str">
        <v>6409.TW</v>
      </c>
      <c r="B819" s="114">
        <v>40.92</v>
      </c>
      <c r="C819" s="114">
        <v>1.0049999999999999</v>
      </c>
      <c r="D819" s="114">
        <v>33.217120000000001</v>
      </c>
      <c r="E819" s="114">
        <v>0.38408002000000002</v>
      </c>
      <c r="F819" s="114">
        <v>0.15642998999999999</v>
      </c>
      <c r="G819" s="114">
        <v>0.31224000000000002</v>
      </c>
      <c r="H819" s="114">
        <v>0.21546000000000001</v>
      </c>
      <c r="I819" s="114">
        <v>41.911050000000003</v>
      </c>
      <c r="J819" s="114">
        <v>15.894052</v>
      </c>
      <c r="K819" s="114">
        <v>216.017</v>
      </c>
      <c r="L819" s="114">
        <v>0</v>
      </c>
      <c r="M819" s="114">
        <v>0</v>
      </c>
      <c r="N819" s="114">
        <v>0</v>
      </c>
      <c r="O819" s="114">
        <v>0</v>
      </c>
      <c r="P819" s="114">
        <v>0</v>
      </c>
      <c r="Q819" s="114">
        <v>0</v>
      </c>
      <c r="R819" s="114">
        <v>0</v>
      </c>
      <c r="S819" s="114">
        <v>0</v>
      </c>
      <c r="T819" s="114">
        <v>0</v>
      </c>
      <c r="U819" s="114">
        <v>0</v>
      </c>
      <c r="V819" s="114">
        <v>0</v>
      </c>
      <c r="W819" s="114">
        <v>0</v>
      </c>
    </row>
    <row r="820" spans="1:23" hidden="1">
      <c r="A820" s="114" t="str">
        <v>6412.TW</v>
      </c>
      <c r="B820" s="114">
        <v>8.43</v>
      </c>
      <c r="C820" s="114">
        <v>0.55600000000000005</v>
      </c>
      <c r="D820" s="114">
        <v>12.581699</v>
      </c>
      <c r="E820" s="114">
        <v>0.24865000000000001</v>
      </c>
      <c r="F820" s="114">
        <v>8.6249999999999993E-2</v>
      </c>
      <c r="G820" s="114">
        <v>0.21205999</v>
      </c>
      <c r="H820" s="114">
        <v>0.12537000000000001</v>
      </c>
      <c r="I820" s="114">
        <v>18.268090000000001</v>
      </c>
      <c r="J820" s="114">
        <v>4.4513816999999998</v>
      </c>
      <c r="K820" s="114">
        <v>91.13</v>
      </c>
      <c r="L820" s="114">
        <v>0</v>
      </c>
      <c r="M820" s="114">
        <v>0</v>
      </c>
      <c r="N820" s="114">
        <v>0</v>
      </c>
      <c r="O820" s="114">
        <v>0</v>
      </c>
      <c r="P820" s="114">
        <v>0</v>
      </c>
      <c r="Q820" s="114">
        <v>0</v>
      </c>
      <c r="R820" s="114">
        <v>0</v>
      </c>
      <c r="S820" s="114">
        <v>0</v>
      </c>
      <c r="T820" s="114">
        <v>0</v>
      </c>
      <c r="U820" s="114">
        <v>0</v>
      </c>
      <c r="V820" s="114">
        <v>0</v>
      </c>
      <c r="W820" s="114">
        <v>0</v>
      </c>
    </row>
    <row r="821" spans="1:23" hidden="1">
      <c r="A821" s="114" t="str">
        <v>6414.TW</v>
      </c>
      <c r="B821" s="114">
        <v>15.15</v>
      </c>
      <c r="C821" s="114">
        <v>1.113</v>
      </c>
      <c r="D821" s="114">
        <v>14.490239000000001</v>
      </c>
      <c r="E821" s="114">
        <v>0.11517999</v>
      </c>
      <c r="F821" s="114">
        <v>2.6440000000000002E-2</v>
      </c>
      <c r="G821" s="114">
        <v>0.19399999000000001</v>
      </c>
      <c r="H821" s="114">
        <v>3.1289999999999998E-2</v>
      </c>
      <c r="I821" s="114">
        <v>22.046206000000002</v>
      </c>
      <c r="J821" s="114">
        <v>2.0130792</v>
      </c>
      <c r="K821" s="114">
        <v>1022.6660000000001</v>
      </c>
      <c r="L821" s="114">
        <v>0</v>
      </c>
      <c r="M821" s="114">
        <v>0</v>
      </c>
      <c r="N821" s="114">
        <v>0</v>
      </c>
      <c r="O821" s="114">
        <v>0</v>
      </c>
      <c r="P821" s="114">
        <v>0</v>
      </c>
      <c r="Q821" s="114">
        <v>0</v>
      </c>
      <c r="R821" s="114">
        <v>0</v>
      </c>
      <c r="S821" s="114">
        <v>0</v>
      </c>
      <c r="T821" s="114">
        <v>0</v>
      </c>
      <c r="U821" s="114">
        <v>0</v>
      </c>
      <c r="V821" s="114">
        <v>0</v>
      </c>
      <c r="W821" s="114">
        <v>0</v>
      </c>
    </row>
    <row r="822" spans="1:23" hidden="1">
      <c r="A822" s="114" t="str">
        <v>6415.TW</v>
      </c>
      <c r="B822" s="114">
        <v>1.53</v>
      </c>
      <c r="C822" s="114">
        <v>1.6379999999999999</v>
      </c>
      <c r="D822" s="114">
        <v>38.816296000000001</v>
      </c>
      <c r="E822" s="114">
        <v>1.7090000000000001E-2</v>
      </c>
      <c r="F822" s="114">
        <v>-3.9300000000000003E-3</v>
      </c>
      <c r="G822" s="114">
        <v>0.44467000000000001</v>
      </c>
      <c r="H822" s="114">
        <v>1.9040000000000001E-2</v>
      </c>
      <c r="I822" s="114">
        <v>330.06536999999997</v>
      </c>
      <c r="J822" s="114">
        <v>6.1267814999999999</v>
      </c>
      <c r="K822" s="114">
        <v>41.423000000000002</v>
      </c>
      <c r="L822" s="114">
        <v>0</v>
      </c>
      <c r="M822" s="114">
        <v>0</v>
      </c>
      <c r="N822" s="114">
        <v>0</v>
      </c>
      <c r="O822" s="114">
        <v>0</v>
      </c>
      <c r="P822" s="114">
        <v>0</v>
      </c>
      <c r="Q822" s="114">
        <v>0</v>
      </c>
      <c r="R822" s="114">
        <v>0</v>
      </c>
      <c r="S822" s="114">
        <v>0</v>
      </c>
      <c r="T822" s="114">
        <v>0</v>
      </c>
      <c r="U822" s="114">
        <v>0</v>
      </c>
      <c r="V822" s="114">
        <v>0</v>
      </c>
      <c r="W822" s="114">
        <v>0</v>
      </c>
    </row>
    <row r="823" spans="1:23" hidden="1">
      <c r="A823" s="114" t="str">
        <v>6416.TW</v>
      </c>
      <c r="B823" s="114">
        <v>4</v>
      </c>
      <c r="C823" s="114">
        <v>0.44800000000000001</v>
      </c>
      <c r="D823" s="114">
        <v>19.007092</v>
      </c>
      <c r="E823" s="114">
        <v>9.0100004999999997E-2</v>
      </c>
      <c r="F823" s="114">
        <v>4.4810000000000003E-2</v>
      </c>
      <c r="G823" s="114">
        <v>0.24335999999999999</v>
      </c>
      <c r="H823" s="114">
        <v>8.0210000000000004E-2</v>
      </c>
      <c r="I823" s="114">
        <v>33.5</v>
      </c>
      <c r="J823" s="114">
        <v>2.8895502</v>
      </c>
      <c r="K823" s="114">
        <v>55.670999999999999</v>
      </c>
      <c r="L823" s="114">
        <v>0</v>
      </c>
      <c r="M823" s="114">
        <v>0</v>
      </c>
      <c r="N823" s="114">
        <v>0</v>
      </c>
      <c r="O823" s="114">
        <v>0</v>
      </c>
      <c r="P823" s="114">
        <v>0</v>
      </c>
      <c r="Q823" s="114">
        <v>0</v>
      </c>
      <c r="R823" s="114">
        <v>0</v>
      </c>
      <c r="S823" s="114">
        <v>0</v>
      </c>
      <c r="T823" s="114">
        <v>0</v>
      </c>
      <c r="U823" s="114">
        <v>0</v>
      </c>
      <c r="V823" s="114">
        <v>0</v>
      </c>
      <c r="W823" s="114">
        <v>0</v>
      </c>
    </row>
    <row r="824" spans="1:23" hidden="1">
      <c r="A824" s="114" t="str">
        <v>6426.TW</v>
      </c>
      <c r="B824" s="114">
        <v>-2.69</v>
      </c>
      <c r="C824" s="114">
        <v>0</v>
      </c>
      <c r="D824" s="114">
        <v>0</v>
      </c>
      <c r="E824" s="114">
        <v>-8.8590000000000002E-2</v>
      </c>
      <c r="F824" s="114">
        <v>-8.0419994999999994E-2</v>
      </c>
      <c r="G824" s="114">
        <v>8.0049999999999996E-2</v>
      </c>
      <c r="H824" s="114">
        <v>-0.70814999999999995</v>
      </c>
      <c r="I824" s="114">
        <v>0</v>
      </c>
      <c r="J824" s="114">
        <v>2.3747362999999999</v>
      </c>
      <c r="K824" s="114">
        <v>9.6189999999999998</v>
      </c>
      <c r="L824" s="114">
        <v>0</v>
      </c>
      <c r="M824" s="114">
        <v>0</v>
      </c>
      <c r="N824" s="114">
        <v>0</v>
      </c>
      <c r="O824" s="114">
        <v>0</v>
      </c>
      <c r="P824" s="114">
        <v>0</v>
      </c>
      <c r="Q824" s="114">
        <v>0</v>
      </c>
      <c r="R824" s="114">
        <v>0</v>
      </c>
      <c r="S824" s="114">
        <v>0</v>
      </c>
      <c r="T824" s="114">
        <v>0</v>
      </c>
      <c r="U824" s="114">
        <v>0</v>
      </c>
      <c r="V824" s="114">
        <v>0</v>
      </c>
      <c r="W824" s="114">
        <v>0</v>
      </c>
    </row>
    <row r="825" spans="1:23" hidden="1">
      <c r="A825" s="114" t="str">
        <v>6431.TW</v>
      </c>
      <c r="B825" s="114">
        <v>-1.98</v>
      </c>
      <c r="C825" s="114">
        <v>0.70499999999999996</v>
      </c>
      <c r="D825" s="114">
        <v>0</v>
      </c>
      <c r="E825" s="114">
        <v>-0.18417</v>
      </c>
      <c r="F825" s="114">
        <v>-7.0149995000000007E-2</v>
      </c>
      <c r="G825" s="114">
        <v>0.20483999</v>
      </c>
      <c r="H825" s="114">
        <v>-0.63514000000000004</v>
      </c>
      <c r="I825" s="114">
        <v>0</v>
      </c>
      <c r="J825" s="114">
        <v>1.6463022</v>
      </c>
      <c r="K825" s="114">
        <v>5.23</v>
      </c>
      <c r="L825" s="114">
        <v>0</v>
      </c>
      <c r="M825" s="114">
        <v>0</v>
      </c>
      <c r="N825" s="114">
        <v>0</v>
      </c>
      <c r="O825" s="114">
        <v>0</v>
      </c>
      <c r="P825" s="114">
        <v>0</v>
      </c>
      <c r="Q825" s="114">
        <v>0</v>
      </c>
      <c r="R825" s="114">
        <v>0</v>
      </c>
      <c r="S825" s="114">
        <v>0</v>
      </c>
      <c r="T825" s="114">
        <v>0</v>
      </c>
      <c r="U825" s="114">
        <v>0</v>
      </c>
      <c r="V825" s="114">
        <v>0</v>
      </c>
      <c r="W825" s="114">
        <v>0</v>
      </c>
    </row>
    <row r="826" spans="1:23" hidden="1">
      <c r="A826" s="114" t="str">
        <v>6438.TW</v>
      </c>
      <c r="B826" s="114">
        <v>7.83</v>
      </c>
      <c r="C826" s="114">
        <v>0</v>
      </c>
      <c r="D826" s="114">
        <v>15.479274999999999</v>
      </c>
      <c r="E826" s="114">
        <v>0.15681</v>
      </c>
      <c r="F826" s="114">
        <v>5.3350000000000002E-2</v>
      </c>
      <c r="G826" s="114">
        <v>0.29381000000000002</v>
      </c>
      <c r="H826" s="114">
        <v>0.114580005</v>
      </c>
      <c r="I826" s="114">
        <v>15.261813999999999</v>
      </c>
      <c r="J826" s="114">
        <v>2.2374505999999998</v>
      </c>
      <c r="K826" s="114">
        <v>74.69</v>
      </c>
      <c r="L826" s="114">
        <v>0</v>
      </c>
      <c r="M826" s="114">
        <v>0</v>
      </c>
      <c r="N826" s="114">
        <v>0</v>
      </c>
      <c r="O826" s="114">
        <v>0</v>
      </c>
      <c r="P826" s="114">
        <v>0</v>
      </c>
      <c r="Q826" s="114">
        <v>0</v>
      </c>
      <c r="R826" s="114">
        <v>0</v>
      </c>
      <c r="S826" s="114">
        <v>0</v>
      </c>
      <c r="T826" s="114">
        <v>0</v>
      </c>
      <c r="U826" s="114">
        <v>0</v>
      </c>
      <c r="V826" s="114">
        <v>0</v>
      </c>
      <c r="W826" s="114">
        <v>0</v>
      </c>
    </row>
    <row r="827" spans="1:23" hidden="1">
      <c r="A827" s="114" t="str">
        <v>6442.TW</v>
      </c>
      <c r="B827" s="114">
        <v>4.1500000000000004</v>
      </c>
      <c r="C827" s="114">
        <v>1.056</v>
      </c>
      <c r="D827" s="114">
        <v>94.680854999999994</v>
      </c>
      <c r="E827" s="114">
        <v>8.3129994999999998E-2</v>
      </c>
      <c r="F827" s="114">
        <v>4.1789997000000002E-2</v>
      </c>
      <c r="G827" s="114">
        <v>0.35546001999999999</v>
      </c>
      <c r="H827" s="114">
        <v>0.14383000000000001</v>
      </c>
      <c r="I827" s="114">
        <v>42.891562999999998</v>
      </c>
      <c r="J827" s="114">
        <v>5.7547445000000002</v>
      </c>
      <c r="K827" s="114">
        <v>39.478000000000002</v>
      </c>
      <c r="L827" s="114">
        <v>0</v>
      </c>
      <c r="M827" s="114">
        <v>0</v>
      </c>
      <c r="N827" s="114">
        <v>0</v>
      </c>
      <c r="O827" s="114">
        <v>0</v>
      </c>
      <c r="P827" s="114">
        <v>0</v>
      </c>
      <c r="Q827" s="114">
        <v>0</v>
      </c>
      <c r="R827" s="114">
        <v>0</v>
      </c>
      <c r="S827" s="114">
        <v>0</v>
      </c>
      <c r="T827" s="114">
        <v>0</v>
      </c>
      <c r="U827" s="114">
        <v>0</v>
      </c>
      <c r="V827" s="114">
        <v>0</v>
      </c>
      <c r="W827" s="114">
        <v>0</v>
      </c>
    </row>
    <row r="828" spans="1:23" hidden="1">
      <c r="A828" s="114" t="str">
        <v>6443.TW</v>
      </c>
      <c r="B828" s="114">
        <v>0.71</v>
      </c>
      <c r="C828" s="114">
        <v>1.2450000000000001</v>
      </c>
      <c r="D828" s="114">
        <v>12.811059</v>
      </c>
      <c r="E828" s="114">
        <v>7.6420000000000002E-2</v>
      </c>
      <c r="F828" s="114">
        <v>4.2329997000000001E-2</v>
      </c>
      <c r="G828" s="114">
        <v>0.15425</v>
      </c>
      <c r="H828" s="114">
        <v>0.24232000000000001</v>
      </c>
      <c r="I828" s="114">
        <v>39.15493</v>
      </c>
      <c r="J828" s="114">
        <v>1.8645204</v>
      </c>
      <c r="K828" s="114">
        <v>16.808</v>
      </c>
      <c r="L828" s="114">
        <v>0</v>
      </c>
      <c r="M828" s="114">
        <v>0</v>
      </c>
      <c r="N828" s="114">
        <v>0</v>
      </c>
      <c r="O828" s="114">
        <v>0</v>
      </c>
      <c r="P828" s="114">
        <v>0</v>
      </c>
      <c r="Q828" s="114">
        <v>0</v>
      </c>
      <c r="R828" s="114">
        <v>0</v>
      </c>
      <c r="S828" s="114">
        <v>0</v>
      </c>
      <c r="T828" s="114">
        <v>0</v>
      </c>
      <c r="U828" s="114">
        <v>0</v>
      </c>
      <c r="V828" s="114">
        <v>0</v>
      </c>
      <c r="W828" s="114">
        <v>0</v>
      </c>
    </row>
    <row r="829" spans="1:23" hidden="1">
      <c r="A829" s="114" t="str">
        <v>6446.TW</v>
      </c>
      <c r="B829" s="114">
        <v>0</v>
      </c>
      <c r="C829" s="114">
        <v>0.56699999999999995</v>
      </c>
      <c r="D829" s="114">
        <v>38.979965</v>
      </c>
      <c r="E829" s="114">
        <v>2.418E-2</v>
      </c>
      <c r="F829" s="114">
        <v>-3.3320000000000002E-2</v>
      </c>
      <c r="G829" s="114">
        <v>0.88579005</v>
      </c>
      <c r="H829" s="114">
        <v>1.064E-2</v>
      </c>
      <c r="I829" s="114">
        <v>0</v>
      </c>
      <c r="J829" s="114">
        <v>0</v>
      </c>
      <c r="K829" s="114">
        <v>17.809000000000001</v>
      </c>
      <c r="L829" s="114">
        <v>0</v>
      </c>
      <c r="M829" s="114">
        <v>0</v>
      </c>
      <c r="N829" s="114">
        <v>0</v>
      </c>
      <c r="O829" s="114">
        <v>0</v>
      </c>
      <c r="P829" s="114">
        <v>0</v>
      </c>
      <c r="Q829" s="114">
        <v>0</v>
      </c>
      <c r="R829" s="114">
        <v>0</v>
      </c>
      <c r="S829" s="114">
        <v>0</v>
      </c>
      <c r="T829" s="114">
        <v>0</v>
      </c>
      <c r="U829" s="114">
        <v>0</v>
      </c>
      <c r="V829" s="114">
        <v>0</v>
      </c>
      <c r="W829" s="114">
        <v>0</v>
      </c>
    </row>
    <row r="830" spans="1:23" hidden="1">
      <c r="A830" s="114" t="str">
        <v>6449.TW</v>
      </c>
      <c r="B830" s="114">
        <v>4.97</v>
      </c>
      <c r="C830" s="114">
        <v>1.0409999999999999</v>
      </c>
      <c r="D830" s="114">
        <v>36.809814000000003</v>
      </c>
      <c r="E830" s="114">
        <v>0.11655</v>
      </c>
      <c r="F830" s="114">
        <v>4.7919999999999997E-2</v>
      </c>
      <c r="G830" s="114">
        <v>0.27150999999999997</v>
      </c>
      <c r="H830" s="114">
        <v>0.1588</v>
      </c>
      <c r="I830" s="114">
        <v>24.144870000000001</v>
      </c>
      <c r="J830" s="114">
        <v>3.6215484</v>
      </c>
      <c r="K830" s="114">
        <v>33.369</v>
      </c>
      <c r="L830" s="114">
        <v>0</v>
      </c>
      <c r="M830" s="114">
        <v>0</v>
      </c>
      <c r="N830" s="114">
        <v>0</v>
      </c>
      <c r="O830" s="114">
        <v>0</v>
      </c>
      <c r="P830" s="114">
        <v>0</v>
      </c>
      <c r="Q830" s="114">
        <v>0</v>
      </c>
      <c r="R830" s="114">
        <v>0</v>
      </c>
      <c r="S830" s="114">
        <v>0</v>
      </c>
      <c r="T830" s="114">
        <v>0</v>
      </c>
      <c r="U830" s="114">
        <v>0</v>
      </c>
      <c r="V830" s="114">
        <v>0</v>
      </c>
      <c r="W830" s="114">
        <v>0</v>
      </c>
    </row>
    <row r="831" spans="1:23" hidden="1">
      <c r="A831" s="114" t="str">
        <v>6451.TW</v>
      </c>
      <c r="B831" s="114">
        <v>2.74</v>
      </c>
      <c r="C831" s="114">
        <v>1.08</v>
      </c>
      <c r="D831" s="114">
        <v>0</v>
      </c>
      <c r="E831" s="114">
        <v>6.7159999999999997E-2</v>
      </c>
      <c r="F831" s="114">
        <v>1.1429999999999999E-2</v>
      </c>
      <c r="G831" s="114">
        <v>0.23429</v>
      </c>
      <c r="H831" s="114">
        <v>4.7140002E-2</v>
      </c>
      <c r="I831" s="114">
        <v>71.715329999999994</v>
      </c>
      <c r="J831" s="114">
        <v>3.293885</v>
      </c>
      <c r="K831" s="114">
        <v>49.24</v>
      </c>
      <c r="L831" s="114">
        <v>0</v>
      </c>
      <c r="M831" s="114">
        <v>0</v>
      </c>
      <c r="N831" s="114">
        <v>0</v>
      </c>
      <c r="O831" s="114">
        <v>0</v>
      </c>
      <c r="P831" s="114">
        <v>0</v>
      </c>
      <c r="Q831" s="114">
        <v>0</v>
      </c>
      <c r="R831" s="114">
        <v>0</v>
      </c>
      <c r="S831" s="114">
        <v>0</v>
      </c>
      <c r="T831" s="114">
        <v>0</v>
      </c>
      <c r="U831" s="114">
        <v>0</v>
      </c>
      <c r="V831" s="114">
        <v>0</v>
      </c>
      <c r="W831" s="114">
        <v>0</v>
      </c>
    </row>
    <row r="832" spans="1:23" hidden="1">
      <c r="A832" s="114" t="str">
        <v>6456.TW</v>
      </c>
      <c r="B832" s="114">
        <v>-4.53</v>
      </c>
      <c r="C832" s="114">
        <v>0.871</v>
      </c>
      <c r="D832" s="114">
        <v>20.267063</v>
      </c>
      <c r="E832" s="114">
        <v>-8.931E-2</v>
      </c>
      <c r="F832" s="114">
        <v>-3.8629997999999999E-2</v>
      </c>
      <c r="G832" s="114">
        <v>2.8740000000000002E-2</v>
      </c>
      <c r="H832" s="114">
        <v>-6.2820000000000001E-2</v>
      </c>
      <c r="I832" s="114">
        <v>0</v>
      </c>
      <c r="J832" s="114">
        <v>0.79972840000000001</v>
      </c>
      <c r="K832" s="114">
        <v>211.11699999999999</v>
      </c>
      <c r="L832" s="114">
        <v>0</v>
      </c>
      <c r="M832" s="114">
        <v>0</v>
      </c>
      <c r="N832" s="114">
        <v>0</v>
      </c>
      <c r="O832" s="114">
        <v>0</v>
      </c>
      <c r="P832" s="114">
        <v>0</v>
      </c>
      <c r="Q832" s="114">
        <v>0</v>
      </c>
      <c r="R832" s="114">
        <v>0</v>
      </c>
      <c r="S832" s="114">
        <v>0</v>
      </c>
      <c r="T832" s="114">
        <v>0</v>
      </c>
      <c r="U832" s="114">
        <v>0</v>
      </c>
      <c r="V832" s="114">
        <v>0</v>
      </c>
      <c r="W832" s="114">
        <v>0</v>
      </c>
    </row>
    <row r="833" spans="1:23" hidden="1">
      <c r="A833" s="114" t="str">
        <v>6464.TW</v>
      </c>
      <c r="B833" s="114">
        <v>5.62</v>
      </c>
      <c r="C833" s="114">
        <v>0</v>
      </c>
      <c r="D833" s="114">
        <v>0</v>
      </c>
      <c r="E833" s="114">
        <v>8.831E-2</v>
      </c>
      <c r="F833" s="114">
        <v>4.4130000000000003E-2</v>
      </c>
      <c r="G833" s="114">
        <v>0.50751995999999999</v>
      </c>
      <c r="H833" s="114">
        <v>0.30957000000000001</v>
      </c>
      <c r="I833" s="114">
        <v>15.142348999999999</v>
      </c>
      <c r="J833" s="114">
        <v>1.3436912000000001</v>
      </c>
      <c r="K833" s="114">
        <v>33.021999999999998</v>
      </c>
      <c r="L833" s="114">
        <v>0</v>
      </c>
      <c r="M833" s="114">
        <v>0</v>
      </c>
      <c r="N833" s="114">
        <v>0</v>
      </c>
      <c r="O833" s="114">
        <v>0</v>
      </c>
      <c r="P833" s="114">
        <v>0</v>
      </c>
      <c r="Q833" s="114">
        <v>0</v>
      </c>
      <c r="R833" s="114">
        <v>0</v>
      </c>
      <c r="S833" s="114">
        <v>0</v>
      </c>
      <c r="T833" s="114">
        <v>0</v>
      </c>
      <c r="U833" s="114">
        <v>0</v>
      </c>
      <c r="V833" s="114">
        <v>0</v>
      </c>
      <c r="W833" s="114">
        <v>0</v>
      </c>
    </row>
    <row r="834" spans="1:23" hidden="1">
      <c r="A834" s="114" t="str">
        <v>6472.TW</v>
      </c>
      <c r="B834" s="114">
        <v>0</v>
      </c>
      <c r="C834" s="114">
        <v>0.61699999999999999</v>
      </c>
      <c r="D834" s="114">
        <v>17.229416000000001</v>
      </c>
      <c r="E834" s="114">
        <v>0.36341000000000001</v>
      </c>
      <c r="F834" s="114">
        <v>0.13722999999999999</v>
      </c>
      <c r="G834" s="114">
        <v>0.49234</v>
      </c>
      <c r="H834" s="114">
        <v>0.35432996999999999</v>
      </c>
      <c r="I834" s="114">
        <v>0</v>
      </c>
      <c r="J834" s="114">
        <v>0</v>
      </c>
      <c r="K834" s="114">
        <v>141.518</v>
      </c>
      <c r="L834" s="114">
        <v>0</v>
      </c>
      <c r="M834" s="114">
        <v>0</v>
      </c>
      <c r="N834" s="114">
        <v>0</v>
      </c>
      <c r="O834" s="114">
        <v>0</v>
      </c>
      <c r="P834" s="114">
        <v>0</v>
      </c>
      <c r="Q834" s="114">
        <v>0</v>
      </c>
      <c r="R834" s="114">
        <v>0</v>
      </c>
      <c r="S834" s="114">
        <v>0</v>
      </c>
      <c r="T834" s="114">
        <v>0</v>
      </c>
      <c r="U834" s="114">
        <v>0</v>
      </c>
      <c r="V834" s="114">
        <v>0</v>
      </c>
      <c r="W834" s="114">
        <v>0</v>
      </c>
    </row>
    <row r="835" spans="1:23" hidden="1">
      <c r="A835" s="114" t="str">
        <v>6477.TW</v>
      </c>
      <c r="B835" s="114">
        <v>0.44</v>
      </c>
      <c r="C835" s="114">
        <v>1.169</v>
      </c>
      <c r="D835" s="114">
        <v>15.995763999999999</v>
      </c>
      <c r="E835" s="114">
        <v>3.9389998000000002E-2</v>
      </c>
      <c r="F835" s="114">
        <v>2.4530000999999999E-2</v>
      </c>
      <c r="G835" s="114">
        <v>0.28811002000000002</v>
      </c>
      <c r="H835" s="114">
        <v>0.15303998999999999</v>
      </c>
      <c r="I835" s="114">
        <v>85.795456000000001</v>
      </c>
      <c r="J835" s="114">
        <v>1.3752778999999999</v>
      </c>
      <c r="K835" s="114">
        <v>12.138999999999999</v>
      </c>
      <c r="L835" s="114">
        <v>0</v>
      </c>
      <c r="M835" s="114">
        <v>0</v>
      </c>
      <c r="N835" s="114">
        <v>0</v>
      </c>
      <c r="O835" s="114">
        <v>0</v>
      </c>
      <c r="P835" s="114">
        <v>0</v>
      </c>
      <c r="Q835" s="114">
        <v>0</v>
      </c>
      <c r="R835" s="114">
        <v>0</v>
      </c>
      <c r="S835" s="114">
        <v>0</v>
      </c>
      <c r="T835" s="114">
        <v>0</v>
      </c>
      <c r="U835" s="114">
        <v>0</v>
      </c>
      <c r="V835" s="114">
        <v>0</v>
      </c>
      <c r="W835" s="114">
        <v>0</v>
      </c>
    </row>
    <row r="836" spans="1:23" hidden="1">
      <c r="A836" s="114" t="str">
        <v>6491.TW</v>
      </c>
      <c r="B836" s="114">
        <v>24.32</v>
      </c>
      <c r="C836" s="114">
        <v>1.385</v>
      </c>
      <c r="D836" s="114">
        <v>15.040129</v>
      </c>
      <c r="E836" s="114">
        <v>0.23305999999999999</v>
      </c>
      <c r="F836" s="114">
        <v>0.11292000000000001</v>
      </c>
      <c r="G836" s="114">
        <v>0.55247000000000002</v>
      </c>
      <c r="H836" s="114">
        <v>0.34300997999999999</v>
      </c>
      <c r="I836" s="114">
        <v>19.26398</v>
      </c>
      <c r="J836" s="114">
        <v>3.7870216000000001</v>
      </c>
      <c r="K836" s="114">
        <v>94.649000000000001</v>
      </c>
      <c r="L836" s="114">
        <v>0</v>
      </c>
      <c r="M836" s="114">
        <v>0</v>
      </c>
      <c r="N836" s="114">
        <v>0</v>
      </c>
      <c r="O836" s="114">
        <v>0</v>
      </c>
      <c r="P836" s="114">
        <v>0</v>
      </c>
      <c r="Q836" s="114">
        <v>0</v>
      </c>
      <c r="R836" s="114">
        <v>0</v>
      </c>
      <c r="S836" s="114">
        <v>0</v>
      </c>
      <c r="T836" s="114">
        <v>0</v>
      </c>
      <c r="U836" s="114">
        <v>0</v>
      </c>
      <c r="V836" s="114">
        <v>0</v>
      </c>
      <c r="W836" s="114">
        <v>0</v>
      </c>
    </row>
    <row r="837" spans="1:23" hidden="1">
      <c r="A837" s="114" t="str">
        <v>6504.TW</v>
      </c>
      <c r="B837" s="114">
        <v>2.4900000000000002</v>
      </c>
      <c r="C837" s="114">
        <v>0.65300000000000002</v>
      </c>
      <c r="D837" s="114">
        <v>26.000001999999999</v>
      </c>
      <c r="E837" s="114">
        <v>3.4229999999999997E-2</v>
      </c>
      <c r="F837" s="114">
        <v>1.107E-2</v>
      </c>
      <c r="G837" s="114">
        <v>0.11942000999999999</v>
      </c>
      <c r="H837" s="114">
        <v>3.9960000000000002E-2</v>
      </c>
      <c r="I837" s="114">
        <v>29.236948000000002</v>
      </c>
      <c r="J837" s="114">
        <v>1.5092776000000001</v>
      </c>
      <c r="K837" s="114">
        <v>85.111000000000004</v>
      </c>
      <c r="L837" s="114">
        <v>0</v>
      </c>
      <c r="M837" s="114">
        <v>0</v>
      </c>
      <c r="N837" s="114">
        <v>0</v>
      </c>
      <c r="O837" s="114">
        <v>0</v>
      </c>
      <c r="P837" s="114">
        <v>0</v>
      </c>
      <c r="Q837" s="114">
        <v>0</v>
      </c>
      <c r="R837" s="114">
        <v>0</v>
      </c>
      <c r="S837" s="114">
        <v>0</v>
      </c>
      <c r="T837" s="114">
        <v>0</v>
      </c>
      <c r="U837" s="114">
        <v>0</v>
      </c>
      <c r="V837" s="114">
        <v>0</v>
      </c>
      <c r="W837" s="114">
        <v>0</v>
      </c>
    </row>
    <row r="838" spans="1:23" hidden="1">
      <c r="A838" s="114" t="str">
        <v>6505.TW</v>
      </c>
      <c r="B838" s="114">
        <v>2.36</v>
      </c>
      <c r="C838" s="114">
        <v>0.36099999999999999</v>
      </c>
      <c r="D838" s="114">
        <v>19.7151</v>
      </c>
      <c r="E838" s="114">
        <v>6.9599999999999995E-2</v>
      </c>
      <c r="F838" s="114">
        <v>2.1440001E-2</v>
      </c>
      <c r="G838" s="114">
        <v>3.7199999999999997E-2</v>
      </c>
      <c r="H838" s="114">
        <v>1.874E-2</v>
      </c>
      <c r="I838" s="114">
        <v>29.322035</v>
      </c>
      <c r="J838" s="114">
        <v>2.0556695</v>
      </c>
      <c r="K838" s="114">
        <v>73.391999999999996</v>
      </c>
      <c r="L838" s="114">
        <v>0</v>
      </c>
      <c r="M838" s="114">
        <v>0</v>
      </c>
      <c r="N838" s="114">
        <v>0</v>
      </c>
      <c r="O838" s="114">
        <v>0</v>
      </c>
      <c r="P838" s="114">
        <v>0</v>
      </c>
      <c r="Q838" s="114">
        <v>0</v>
      </c>
      <c r="R838" s="114">
        <v>0</v>
      </c>
      <c r="S838" s="114">
        <v>0</v>
      </c>
      <c r="T838" s="114">
        <v>0</v>
      </c>
      <c r="U838" s="114">
        <v>0</v>
      </c>
      <c r="V838" s="114">
        <v>0</v>
      </c>
      <c r="W838" s="114">
        <v>0</v>
      </c>
    </row>
    <row r="839" spans="1:23" hidden="1">
      <c r="A839" s="114" t="str">
        <v>6515.TW</v>
      </c>
      <c r="B839" s="114">
        <v>13.34</v>
      </c>
      <c r="C839" s="114">
        <v>1.1990000000000001</v>
      </c>
      <c r="D839" s="114">
        <v>17.968592000000001</v>
      </c>
      <c r="E839" s="114">
        <v>0.12917000000000001</v>
      </c>
      <c r="F839" s="114">
        <v>6.5809994999999996E-2</v>
      </c>
      <c r="G839" s="114">
        <v>0.37063000000000001</v>
      </c>
      <c r="H839" s="114">
        <v>0.110869996</v>
      </c>
      <c r="I839" s="114">
        <v>66.041979999999995</v>
      </c>
      <c r="J839" s="114">
        <v>8.7793600000000005</v>
      </c>
      <c r="K839" s="114">
        <v>107.31100000000001</v>
      </c>
      <c r="L839" s="114">
        <v>0</v>
      </c>
      <c r="M839" s="114">
        <v>0</v>
      </c>
      <c r="N839" s="114">
        <v>0</v>
      </c>
      <c r="O839" s="114">
        <v>0</v>
      </c>
      <c r="P839" s="114">
        <v>0</v>
      </c>
      <c r="Q839" s="114">
        <v>0</v>
      </c>
      <c r="R839" s="114">
        <v>0</v>
      </c>
      <c r="S839" s="114">
        <v>0</v>
      </c>
      <c r="T839" s="114">
        <v>0</v>
      </c>
      <c r="U839" s="114">
        <v>0</v>
      </c>
      <c r="V839" s="114">
        <v>0</v>
      </c>
      <c r="W839" s="114">
        <v>0</v>
      </c>
    </row>
    <row r="840" spans="1:23" hidden="1">
      <c r="A840" s="114" t="str">
        <v>6525.TW</v>
      </c>
      <c r="B840" s="114">
        <v>4.3099999999999996</v>
      </c>
      <c r="C840" s="114">
        <v>0</v>
      </c>
      <c r="D840" s="114">
        <v>12.785714</v>
      </c>
      <c r="E840" s="114">
        <v>0.1452</v>
      </c>
      <c r="F840" s="114">
        <v>5.2389998E-2</v>
      </c>
      <c r="G840" s="114">
        <v>0.20335</v>
      </c>
      <c r="H840" s="114">
        <v>0.12214</v>
      </c>
      <c r="I840" s="114">
        <v>16.61253</v>
      </c>
      <c r="J840" s="114">
        <v>2.3385699</v>
      </c>
      <c r="K840" s="114">
        <v>34.177</v>
      </c>
      <c r="L840" s="114">
        <v>0</v>
      </c>
      <c r="M840" s="114">
        <v>0</v>
      </c>
      <c r="N840" s="114">
        <v>0</v>
      </c>
      <c r="O840" s="114">
        <v>0</v>
      </c>
      <c r="P840" s="114">
        <v>0</v>
      </c>
      <c r="Q840" s="114">
        <v>0</v>
      </c>
      <c r="R840" s="114">
        <v>0</v>
      </c>
      <c r="S840" s="114">
        <v>0</v>
      </c>
      <c r="T840" s="114">
        <v>0</v>
      </c>
      <c r="U840" s="114">
        <v>0</v>
      </c>
      <c r="V840" s="114">
        <v>0</v>
      </c>
      <c r="W840" s="114">
        <v>0</v>
      </c>
    </row>
    <row r="841" spans="1:23" hidden="1">
      <c r="A841" s="114" t="str">
        <v>6526.TW</v>
      </c>
      <c r="B841" s="114">
        <v>8.09</v>
      </c>
      <c r="C841" s="114">
        <v>-1.3740000000000001</v>
      </c>
      <c r="D841" s="114">
        <v>0</v>
      </c>
      <c r="E841" s="114">
        <v>7.7160000000000006E-2</v>
      </c>
      <c r="F841" s="114">
        <v>3.4029999999999998E-2</v>
      </c>
      <c r="G841" s="114">
        <v>0.46572000000000002</v>
      </c>
      <c r="H841" s="114">
        <v>4.7649999999999998E-2</v>
      </c>
      <c r="I841" s="114">
        <v>93.94314</v>
      </c>
      <c r="J841" s="114">
        <v>7.6671642999999996</v>
      </c>
      <c r="K841" s="114">
        <v>90.638000000000005</v>
      </c>
      <c r="L841" s="114">
        <v>0</v>
      </c>
      <c r="M841" s="114">
        <v>0</v>
      </c>
      <c r="N841" s="114">
        <v>0</v>
      </c>
      <c r="O841" s="114">
        <v>0</v>
      </c>
      <c r="P841" s="114">
        <v>0</v>
      </c>
      <c r="Q841" s="114">
        <v>0</v>
      </c>
      <c r="R841" s="114">
        <v>0</v>
      </c>
      <c r="S841" s="114">
        <v>0</v>
      </c>
      <c r="T841" s="114">
        <v>0</v>
      </c>
      <c r="U841" s="114">
        <v>0</v>
      </c>
      <c r="V841" s="114">
        <v>0</v>
      </c>
      <c r="W841" s="114">
        <v>0</v>
      </c>
    </row>
    <row r="842" spans="1:23" hidden="1">
      <c r="A842" s="114" t="str">
        <v>6531.TW</v>
      </c>
      <c r="B842" s="114">
        <v>10.71</v>
      </c>
      <c r="C842" s="114">
        <v>0</v>
      </c>
      <c r="D842" s="114">
        <v>29.227053000000002</v>
      </c>
      <c r="E842" s="114">
        <v>0.17063</v>
      </c>
      <c r="F842" s="114">
        <v>4.335E-2</v>
      </c>
      <c r="G842" s="114">
        <v>0.42558000000000001</v>
      </c>
      <c r="H842" s="114">
        <v>0.14124999999999999</v>
      </c>
      <c r="I842" s="114">
        <v>33.893560000000001</v>
      </c>
      <c r="J842" s="114">
        <v>5.5450324999999996</v>
      </c>
      <c r="K842" s="114">
        <v>26.155999999999999</v>
      </c>
      <c r="L842" s="114">
        <v>0</v>
      </c>
      <c r="M842" s="114">
        <v>0</v>
      </c>
      <c r="N842" s="114">
        <v>0</v>
      </c>
      <c r="O842" s="114">
        <v>0</v>
      </c>
      <c r="P842" s="114">
        <v>0</v>
      </c>
      <c r="Q842" s="114">
        <v>0</v>
      </c>
      <c r="R842" s="114">
        <v>0</v>
      </c>
      <c r="S842" s="114">
        <v>0</v>
      </c>
      <c r="T842" s="114">
        <v>0</v>
      </c>
      <c r="U842" s="114">
        <v>0</v>
      </c>
      <c r="V842" s="114">
        <v>0</v>
      </c>
      <c r="W842" s="114">
        <v>0</v>
      </c>
    </row>
    <row r="843" spans="1:23" hidden="1">
      <c r="A843" s="114" t="str">
        <v>6533.TW</v>
      </c>
      <c r="B843" s="114">
        <v>-1.92</v>
      </c>
      <c r="C843" s="114">
        <v>1.8169999999999999</v>
      </c>
      <c r="D843" s="114">
        <v>56.588070000000002</v>
      </c>
      <c r="E843" s="114">
        <v>-2.0760000000000001E-2</v>
      </c>
      <c r="F843" s="114">
        <v>-3.1189999999999999E-2</v>
      </c>
      <c r="G843" s="114">
        <v>0.99921994999999997</v>
      </c>
      <c r="H843" s="114">
        <v>-2.2929999999999999E-2</v>
      </c>
      <c r="I843" s="114">
        <v>0</v>
      </c>
      <c r="J843" s="114">
        <v>4.2955509999999997</v>
      </c>
      <c r="K843" s="114">
        <v>20.884</v>
      </c>
      <c r="L843" s="114">
        <v>0</v>
      </c>
      <c r="M843" s="114">
        <v>0</v>
      </c>
      <c r="N843" s="114">
        <v>0</v>
      </c>
      <c r="O843" s="114">
        <v>0</v>
      </c>
      <c r="P843" s="114">
        <v>0</v>
      </c>
      <c r="Q843" s="114">
        <v>0</v>
      </c>
      <c r="R843" s="114">
        <v>0</v>
      </c>
      <c r="S843" s="114">
        <v>0</v>
      </c>
      <c r="T843" s="114">
        <v>0</v>
      </c>
      <c r="U843" s="114">
        <v>0</v>
      </c>
      <c r="V843" s="114">
        <v>0</v>
      </c>
      <c r="W843" s="114">
        <v>0</v>
      </c>
    </row>
    <row r="844" spans="1:23" hidden="1">
      <c r="A844" s="114" t="str">
        <v>6541.TW</v>
      </c>
      <c r="B844" s="114">
        <v>-14.37</v>
      </c>
      <c r="C844" s="114">
        <v>0.30299999999999999</v>
      </c>
      <c r="D844" s="114">
        <v>-10.427808000000001</v>
      </c>
      <c r="E844" s="114">
        <v>-2.7723</v>
      </c>
      <c r="F844" s="114">
        <v>-0.42087000000000002</v>
      </c>
      <c r="G844" s="114">
        <v>0.57267999999999997</v>
      </c>
      <c r="H844" s="114">
        <v>-125.71254</v>
      </c>
      <c r="I844" s="114">
        <v>0</v>
      </c>
      <c r="J844" s="114">
        <v>12.875536</v>
      </c>
      <c r="K844" s="114">
        <v>0.26</v>
      </c>
      <c r="L844" s="114">
        <v>0</v>
      </c>
      <c r="M844" s="114">
        <v>0</v>
      </c>
      <c r="N844" s="114">
        <v>0</v>
      </c>
      <c r="O844" s="114">
        <v>0</v>
      </c>
      <c r="P844" s="114">
        <v>0</v>
      </c>
      <c r="Q844" s="114">
        <v>0</v>
      </c>
      <c r="R844" s="114">
        <v>0</v>
      </c>
      <c r="S844" s="114">
        <v>0</v>
      </c>
      <c r="T844" s="114">
        <v>0</v>
      </c>
      <c r="U844" s="114">
        <v>0</v>
      </c>
      <c r="V844" s="114">
        <v>0</v>
      </c>
      <c r="W844" s="114">
        <v>0</v>
      </c>
    </row>
    <row r="845" spans="1:23" hidden="1">
      <c r="A845" s="114" t="str">
        <v>6550.TW</v>
      </c>
      <c r="B845" s="114">
        <v>-2.2799999999999998</v>
      </c>
      <c r="C845" s="114">
        <v>0.83299999999999996</v>
      </c>
      <c r="D845" s="114">
        <v>0</v>
      </c>
      <c r="E845" s="114">
        <v>-0.15276999999999999</v>
      </c>
      <c r="F845" s="114">
        <v>-0.10272000000000001</v>
      </c>
      <c r="G845" s="114">
        <v>0.1739</v>
      </c>
      <c r="H845" s="114">
        <v>-605.71654999999998</v>
      </c>
      <c r="I845" s="114">
        <v>0</v>
      </c>
      <c r="J845" s="114">
        <v>6.2716503000000001</v>
      </c>
      <c r="K845" s="114">
        <v>5.0000000000000001E-3</v>
      </c>
      <c r="L845" s="114">
        <v>0</v>
      </c>
      <c r="M845" s="114">
        <v>0</v>
      </c>
      <c r="N845" s="114">
        <v>0</v>
      </c>
      <c r="O845" s="114">
        <v>0</v>
      </c>
      <c r="P845" s="114">
        <v>0</v>
      </c>
      <c r="Q845" s="114">
        <v>0</v>
      </c>
      <c r="R845" s="114">
        <v>0</v>
      </c>
      <c r="S845" s="114">
        <v>0</v>
      </c>
      <c r="T845" s="114">
        <v>0</v>
      </c>
      <c r="U845" s="114">
        <v>0</v>
      </c>
      <c r="V845" s="114">
        <v>0</v>
      </c>
      <c r="W845" s="114">
        <v>0</v>
      </c>
    </row>
    <row r="846" spans="1:23" hidden="1">
      <c r="A846" s="114" t="str">
        <v>6552.TW</v>
      </c>
      <c r="B846" s="114">
        <v>0.56999999999999995</v>
      </c>
      <c r="C846" s="114">
        <v>0.66600000000000004</v>
      </c>
      <c r="D846" s="114">
        <v>8.9083819999999996</v>
      </c>
      <c r="E846" s="114">
        <v>3.0100000000000001E-3</v>
      </c>
      <c r="F846" s="114">
        <v>-1.417E-2</v>
      </c>
      <c r="G846" s="114">
        <v>2.2110000000000001E-2</v>
      </c>
      <c r="H846" s="114">
        <v>-6.4149999999999999E-2</v>
      </c>
      <c r="I846" s="114">
        <v>80.175439999999995</v>
      </c>
      <c r="J846" s="114">
        <v>1.4991962999999999</v>
      </c>
      <c r="K846" s="114">
        <v>21.27</v>
      </c>
      <c r="L846" s="114">
        <v>0</v>
      </c>
      <c r="M846" s="114">
        <v>0</v>
      </c>
      <c r="N846" s="114">
        <v>0</v>
      </c>
      <c r="O846" s="114">
        <v>0</v>
      </c>
      <c r="P846" s="114">
        <v>0</v>
      </c>
      <c r="Q846" s="114">
        <v>0</v>
      </c>
      <c r="R846" s="114">
        <v>0</v>
      </c>
      <c r="S846" s="114">
        <v>0</v>
      </c>
      <c r="T846" s="114">
        <v>0</v>
      </c>
      <c r="U846" s="114">
        <v>0</v>
      </c>
      <c r="V846" s="114">
        <v>0</v>
      </c>
      <c r="W846" s="114">
        <v>0</v>
      </c>
    </row>
    <row r="847" spans="1:23" hidden="1">
      <c r="A847" s="114" t="str">
        <v>6558.TW</v>
      </c>
      <c r="B847" s="114">
        <v>0</v>
      </c>
      <c r="C847" s="114">
        <v>1.2929999999999999</v>
      </c>
      <c r="D847" s="114">
        <v>26.458334000000001</v>
      </c>
      <c r="E847" s="114">
        <v>-2.9860001000000001E-2</v>
      </c>
      <c r="F847" s="114">
        <v>-1.8319999999999999E-2</v>
      </c>
      <c r="G847" s="114">
        <v>0.13984999000000001</v>
      </c>
      <c r="H847" s="114">
        <v>-5.4289999999999998E-2</v>
      </c>
      <c r="I847" s="114" t="str">
        <v>Infinity</v>
      </c>
      <c r="J847" s="114">
        <v>1.6215526</v>
      </c>
      <c r="K847" s="114">
        <v>12.765000000000001</v>
      </c>
      <c r="L847" s="114">
        <v>0</v>
      </c>
      <c r="M847" s="114">
        <v>0</v>
      </c>
      <c r="N847" s="114">
        <v>0</v>
      </c>
      <c r="O847" s="114">
        <v>0</v>
      </c>
      <c r="P847" s="114">
        <v>0</v>
      </c>
      <c r="Q847" s="114">
        <v>0</v>
      </c>
      <c r="R847" s="114">
        <v>0</v>
      </c>
      <c r="S847" s="114">
        <v>0</v>
      </c>
      <c r="T847" s="114">
        <v>0</v>
      </c>
      <c r="U847" s="114">
        <v>0</v>
      </c>
      <c r="V847" s="114">
        <v>0</v>
      </c>
      <c r="W847" s="114">
        <v>0</v>
      </c>
    </row>
    <row r="848" spans="1:23" hidden="1">
      <c r="A848" s="114" t="str">
        <v>6573.TW</v>
      </c>
      <c r="B848" s="114">
        <v>-2.93</v>
      </c>
      <c r="C848" s="114">
        <v>0.79700000000000004</v>
      </c>
      <c r="D848" s="114">
        <v>0</v>
      </c>
      <c r="E848" s="114">
        <v>-0.28961999999999999</v>
      </c>
      <c r="F848" s="114">
        <v>-5.8659999999999997E-2</v>
      </c>
      <c r="G848" s="114">
        <v>3.6290000000000003E-2</v>
      </c>
      <c r="H848" s="114">
        <v>-0.23608999</v>
      </c>
      <c r="I848" s="114">
        <v>0</v>
      </c>
      <c r="J848" s="114">
        <v>1.7207068999999999</v>
      </c>
      <c r="K848" s="114">
        <v>14.627000000000001</v>
      </c>
      <c r="L848" s="114">
        <v>0</v>
      </c>
      <c r="M848" s="114">
        <v>0</v>
      </c>
      <c r="N848" s="114">
        <v>0</v>
      </c>
      <c r="O848" s="114">
        <v>0</v>
      </c>
      <c r="P848" s="114">
        <v>0</v>
      </c>
      <c r="Q848" s="114">
        <v>0</v>
      </c>
      <c r="R848" s="114">
        <v>0</v>
      </c>
      <c r="S848" s="114">
        <v>0</v>
      </c>
      <c r="T848" s="114">
        <v>0</v>
      </c>
      <c r="U848" s="114">
        <v>0</v>
      </c>
      <c r="V848" s="114">
        <v>0</v>
      </c>
      <c r="W848" s="114">
        <v>0</v>
      </c>
    </row>
    <row r="849" spans="1:23" hidden="1">
      <c r="A849" s="114" t="str">
        <v>6579.TW</v>
      </c>
      <c r="B849" s="114">
        <v>10.56</v>
      </c>
      <c r="C849" s="114">
        <v>0.82399999999999995</v>
      </c>
      <c r="D849" s="114">
        <v>25.5</v>
      </c>
      <c r="E849" s="114">
        <v>0.108660005</v>
      </c>
      <c r="F849" s="114">
        <v>4.8800003000000002E-2</v>
      </c>
      <c r="G849" s="114">
        <v>0.35108002999999999</v>
      </c>
      <c r="H849" s="114">
        <v>0.12282999999999999</v>
      </c>
      <c r="I849" s="114">
        <v>16.903407999999999</v>
      </c>
      <c r="J849" s="114">
        <v>2.8602102</v>
      </c>
      <c r="K849" s="114">
        <v>70.165000000000006</v>
      </c>
      <c r="L849" s="114">
        <v>0</v>
      </c>
      <c r="M849" s="114">
        <v>0</v>
      </c>
      <c r="N849" s="114">
        <v>0</v>
      </c>
      <c r="O849" s="114">
        <v>0</v>
      </c>
      <c r="P849" s="114">
        <v>0</v>
      </c>
      <c r="Q849" s="114">
        <v>0</v>
      </c>
      <c r="R849" s="114">
        <v>0</v>
      </c>
      <c r="S849" s="114">
        <v>0</v>
      </c>
      <c r="T849" s="114">
        <v>0</v>
      </c>
      <c r="U849" s="114">
        <v>0</v>
      </c>
      <c r="V849" s="114">
        <v>0</v>
      </c>
      <c r="W849" s="114">
        <v>0</v>
      </c>
    </row>
    <row r="850" spans="1:23" hidden="1">
      <c r="A850" s="114" t="str">
        <v>6581.TW</v>
      </c>
      <c r="B850" s="114">
        <v>4.92</v>
      </c>
      <c r="C850" s="114">
        <v>0.58399999999999996</v>
      </c>
      <c r="D850" s="114">
        <v>21.6</v>
      </c>
      <c r="E850" s="114">
        <v>0.11955</v>
      </c>
      <c r="F850" s="114">
        <v>8.4630004999999994E-2</v>
      </c>
      <c r="G850" s="114">
        <v>0.42797002000000001</v>
      </c>
      <c r="H850" s="114">
        <v>0.37980000000000003</v>
      </c>
      <c r="I850" s="114">
        <v>21.951219999999999</v>
      </c>
      <c r="J850" s="114">
        <v>2.9223940000000002</v>
      </c>
      <c r="K850" s="114">
        <v>18.347000000000001</v>
      </c>
      <c r="L850" s="114">
        <v>0</v>
      </c>
      <c r="M850" s="114">
        <v>0</v>
      </c>
      <c r="N850" s="114">
        <v>0</v>
      </c>
      <c r="O850" s="114">
        <v>0</v>
      </c>
      <c r="P850" s="114">
        <v>0</v>
      </c>
      <c r="Q850" s="114">
        <v>0</v>
      </c>
      <c r="R850" s="114">
        <v>0</v>
      </c>
      <c r="S850" s="114">
        <v>0</v>
      </c>
      <c r="T850" s="114">
        <v>0</v>
      </c>
      <c r="U850" s="114">
        <v>0</v>
      </c>
      <c r="V850" s="114">
        <v>0</v>
      </c>
      <c r="W850" s="114">
        <v>0</v>
      </c>
    </row>
    <row r="851" spans="1:23" hidden="1">
      <c r="A851" s="114" t="str">
        <v>6582.TW</v>
      </c>
      <c r="B851" s="114">
        <v>-1.04</v>
      </c>
      <c r="C851" s="114">
        <v>0</v>
      </c>
      <c r="D851" s="114">
        <v>0</v>
      </c>
      <c r="E851" s="114">
        <v>-1.8700000000000001E-2</v>
      </c>
      <c r="F851" s="114">
        <v>-2.2650001999999999E-2</v>
      </c>
      <c r="G851" s="114">
        <v>5.13E-3</v>
      </c>
      <c r="H851" s="114">
        <v>-0.22867000000000001</v>
      </c>
      <c r="I851" s="114">
        <v>0</v>
      </c>
      <c r="J851" s="114">
        <v>0.91264670000000003</v>
      </c>
      <c r="K851" s="114">
        <v>8.4600000000000009</v>
      </c>
      <c r="L851" s="114">
        <v>0</v>
      </c>
      <c r="M851" s="114">
        <v>0</v>
      </c>
      <c r="N851" s="114">
        <v>0</v>
      </c>
      <c r="O851" s="114">
        <v>0</v>
      </c>
      <c r="P851" s="114">
        <v>0</v>
      </c>
      <c r="Q851" s="114">
        <v>0</v>
      </c>
      <c r="R851" s="114">
        <v>0</v>
      </c>
      <c r="S851" s="114">
        <v>0</v>
      </c>
      <c r="T851" s="114">
        <v>0</v>
      </c>
      <c r="U851" s="114">
        <v>0</v>
      </c>
      <c r="V851" s="114">
        <v>0</v>
      </c>
      <c r="W851" s="114">
        <v>0</v>
      </c>
    </row>
    <row r="852" spans="1:23" hidden="1">
      <c r="A852" s="114" t="str">
        <v>6585.TW</v>
      </c>
      <c r="B852" s="114">
        <v>7.73</v>
      </c>
      <c r="C852" s="114">
        <v>0.32400000000000001</v>
      </c>
      <c r="D852" s="114">
        <v>21.45946</v>
      </c>
      <c r="E852" s="114">
        <v>0.13386999999999999</v>
      </c>
      <c r="F852" s="114">
        <v>6.5949999999999995E-2</v>
      </c>
      <c r="G852" s="114">
        <v>0.33844999999999997</v>
      </c>
      <c r="H852" s="114">
        <v>0.24432999999999999</v>
      </c>
      <c r="I852" s="114">
        <v>25.679172999999999</v>
      </c>
      <c r="J852" s="114">
        <v>4.2208895999999996</v>
      </c>
      <c r="K852" s="114">
        <v>40.326999999999998</v>
      </c>
      <c r="L852" s="114">
        <v>0</v>
      </c>
      <c r="M852" s="114">
        <v>0</v>
      </c>
      <c r="N852" s="114">
        <v>0</v>
      </c>
      <c r="O852" s="114">
        <v>0</v>
      </c>
      <c r="P852" s="114">
        <v>0</v>
      </c>
      <c r="Q852" s="114">
        <v>0</v>
      </c>
      <c r="R852" s="114">
        <v>0</v>
      </c>
      <c r="S852" s="114">
        <v>0</v>
      </c>
      <c r="T852" s="114">
        <v>0</v>
      </c>
      <c r="U852" s="114">
        <v>0</v>
      </c>
      <c r="V852" s="114">
        <v>0</v>
      </c>
      <c r="W852" s="114">
        <v>0</v>
      </c>
    </row>
    <row r="853" spans="1:23" hidden="1">
      <c r="A853" s="114" t="str">
        <v>6591.TW</v>
      </c>
      <c r="B853" s="114">
        <v>3.3</v>
      </c>
      <c r="C853" s="114">
        <v>1.274</v>
      </c>
      <c r="D853" s="114">
        <v>0</v>
      </c>
      <c r="E853" s="114">
        <v>6.7710000000000006E-2</v>
      </c>
      <c r="F853" s="114">
        <v>2.7470000000000001E-2</v>
      </c>
      <c r="G853" s="114">
        <v>0.28285998000000001</v>
      </c>
      <c r="H853" s="114">
        <v>0.11169</v>
      </c>
      <c r="I853" s="114">
        <v>19.272728000000001</v>
      </c>
      <c r="J853" s="114">
        <v>1.2956586999999999</v>
      </c>
      <c r="K853" s="114">
        <v>39.618000000000002</v>
      </c>
      <c r="L853" s="114">
        <v>0</v>
      </c>
      <c r="M853" s="114">
        <v>0</v>
      </c>
      <c r="N853" s="114">
        <v>0</v>
      </c>
      <c r="O853" s="114">
        <v>0</v>
      </c>
      <c r="P853" s="114">
        <v>0</v>
      </c>
      <c r="Q853" s="114">
        <v>0</v>
      </c>
      <c r="R853" s="114">
        <v>0</v>
      </c>
      <c r="S853" s="114">
        <v>0</v>
      </c>
      <c r="T853" s="114">
        <v>0</v>
      </c>
      <c r="U853" s="114">
        <v>0</v>
      </c>
      <c r="V853" s="114">
        <v>0</v>
      </c>
      <c r="W853" s="114">
        <v>0</v>
      </c>
    </row>
    <row r="854" spans="1:23" hidden="1">
      <c r="A854" s="114" t="str">
        <v>6592.TW</v>
      </c>
      <c r="B854" s="114">
        <v>5.9</v>
      </c>
      <c r="C854" s="114">
        <v>0</v>
      </c>
      <c r="D854" s="114">
        <v>16.367712000000001</v>
      </c>
      <c r="E854" s="114">
        <v>0.11217000000000001</v>
      </c>
      <c r="F854" s="114">
        <v>1.3509999999999999E-2</v>
      </c>
      <c r="G854" s="114">
        <v>0.51578999999999997</v>
      </c>
      <c r="H854" s="114">
        <v>0.18511999000000001</v>
      </c>
      <c r="I854" s="114">
        <v>18.559322000000002</v>
      </c>
      <c r="J854" s="114">
        <v>2.761247</v>
      </c>
      <c r="K854" s="114">
        <v>41.366</v>
      </c>
      <c r="L854" s="114">
        <v>0</v>
      </c>
      <c r="M854" s="114">
        <v>0</v>
      </c>
      <c r="N854" s="114">
        <v>0</v>
      </c>
      <c r="O854" s="114">
        <v>0</v>
      </c>
      <c r="P854" s="114">
        <v>0</v>
      </c>
      <c r="Q854" s="114">
        <v>0</v>
      </c>
      <c r="R854" s="114">
        <v>0</v>
      </c>
      <c r="S854" s="114">
        <v>0</v>
      </c>
      <c r="T854" s="114">
        <v>0</v>
      </c>
      <c r="U854" s="114">
        <v>0</v>
      </c>
      <c r="V854" s="114">
        <v>0</v>
      </c>
      <c r="W854" s="114">
        <v>0</v>
      </c>
    </row>
    <row r="855" spans="1:23" hidden="1">
      <c r="A855" s="114" t="str">
        <v>6598.TW</v>
      </c>
      <c r="B855" s="114">
        <v>-2.16</v>
      </c>
      <c r="C855" s="114">
        <v>0.51500000000000001</v>
      </c>
      <c r="D855" s="114">
        <v>-12.90625</v>
      </c>
      <c r="E855" s="114">
        <v>-0.22233</v>
      </c>
      <c r="F855" s="114">
        <v>-0.10581</v>
      </c>
      <c r="G855" s="114">
        <v>0.68005996999999996</v>
      </c>
      <c r="H855" s="114">
        <v>-0.11768000000000001</v>
      </c>
      <c r="I855" s="114">
        <v>0</v>
      </c>
      <c r="J855" s="114">
        <v>2.5544286</v>
      </c>
      <c r="K855" s="114">
        <v>4.8330000000000002</v>
      </c>
      <c r="L855" s="114">
        <v>0</v>
      </c>
      <c r="M855" s="114">
        <v>0</v>
      </c>
      <c r="N855" s="114">
        <v>0</v>
      </c>
      <c r="O855" s="114">
        <v>0</v>
      </c>
      <c r="P855" s="114">
        <v>0</v>
      </c>
      <c r="Q855" s="114">
        <v>0</v>
      </c>
      <c r="R855" s="114">
        <v>0</v>
      </c>
      <c r="S855" s="114">
        <v>0</v>
      </c>
      <c r="T855" s="114">
        <v>0</v>
      </c>
      <c r="U855" s="114">
        <v>0</v>
      </c>
      <c r="V855" s="114">
        <v>0</v>
      </c>
      <c r="W855" s="114">
        <v>0</v>
      </c>
    </row>
    <row r="856" spans="1:23" hidden="1">
      <c r="A856" s="114" t="str">
        <v>6605.TW</v>
      </c>
      <c r="B856" s="114">
        <v>14.15</v>
      </c>
      <c r="C856" s="114">
        <v>0.64800000000000002</v>
      </c>
      <c r="D856" s="114">
        <v>0</v>
      </c>
      <c r="E856" s="114">
        <v>0.14033000000000001</v>
      </c>
      <c r="F856" s="114">
        <v>5.4949999999999999E-2</v>
      </c>
      <c r="G856" s="114">
        <v>0.31733</v>
      </c>
      <c r="H856" s="114">
        <v>0.16162000000000001</v>
      </c>
      <c r="I856" s="114">
        <v>14.982332</v>
      </c>
      <c r="J856" s="114">
        <v>2.0671431999999998</v>
      </c>
      <c r="K856" s="114">
        <v>111.89</v>
      </c>
      <c r="L856" s="114">
        <v>0</v>
      </c>
      <c r="M856" s="114">
        <v>0</v>
      </c>
      <c r="N856" s="114">
        <v>0</v>
      </c>
      <c r="O856" s="114">
        <v>0</v>
      </c>
      <c r="P856" s="114">
        <v>0</v>
      </c>
      <c r="Q856" s="114">
        <v>0</v>
      </c>
      <c r="R856" s="114">
        <v>0</v>
      </c>
      <c r="S856" s="114">
        <v>0</v>
      </c>
      <c r="T856" s="114">
        <v>0</v>
      </c>
      <c r="U856" s="114">
        <v>0</v>
      </c>
      <c r="V856" s="114">
        <v>0</v>
      </c>
      <c r="W856" s="114">
        <v>0</v>
      </c>
    </row>
    <row r="857" spans="1:23" hidden="1">
      <c r="A857" s="114" t="str">
        <v>6606.TW</v>
      </c>
      <c r="B857" s="114">
        <v>0.99</v>
      </c>
      <c r="C857" s="114">
        <v>7.8E-2</v>
      </c>
      <c r="D857" s="114">
        <v>0</v>
      </c>
      <c r="E857" s="114">
        <v>6.4610000000000001E-2</v>
      </c>
      <c r="F857" s="114">
        <v>4.6460000000000001E-2</v>
      </c>
      <c r="G857" s="114">
        <v>0.39969002999999997</v>
      </c>
      <c r="H857" s="114">
        <v>0.26973000000000003</v>
      </c>
      <c r="I857" s="114">
        <v>27.020202999999999</v>
      </c>
      <c r="J857" s="114">
        <v>1.7692969000000001</v>
      </c>
      <c r="K857" s="114">
        <v>7.0289999999999999</v>
      </c>
      <c r="L857" s="114">
        <v>0</v>
      </c>
      <c r="M857" s="114">
        <v>0</v>
      </c>
      <c r="N857" s="114">
        <v>0</v>
      </c>
      <c r="O857" s="114">
        <v>0</v>
      </c>
      <c r="P857" s="114">
        <v>0</v>
      </c>
      <c r="Q857" s="114">
        <v>0</v>
      </c>
      <c r="R857" s="114">
        <v>0</v>
      </c>
      <c r="S857" s="114">
        <v>0</v>
      </c>
      <c r="T857" s="114">
        <v>0</v>
      </c>
      <c r="U857" s="114">
        <v>0</v>
      </c>
      <c r="V857" s="114">
        <v>0</v>
      </c>
      <c r="W857" s="114">
        <v>0</v>
      </c>
    </row>
    <row r="858" spans="1:23" hidden="1">
      <c r="A858" s="114" t="str">
        <v>6625.TW</v>
      </c>
      <c r="B858" s="114">
        <v>7.3</v>
      </c>
      <c r="C858" s="114">
        <v>0</v>
      </c>
      <c r="D858" s="114">
        <v>0</v>
      </c>
      <c r="E858" s="114">
        <v>0.43087003000000001</v>
      </c>
      <c r="F858" s="114">
        <v>0.13569000000000001</v>
      </c>
      <c r="G858" s="114">
        <v>0.19914000000000001</v>
      </c>
      <c r="H858" s="114">
        <v>3.3250000000000002E-2</v>
      </c>
      <c r="I858" s="114">
        <v>13.095890000000001</v>
      </c>
      <c r="J858" s="114">
        <v>4.5928415999999999</v>
      </c>
      <c r="K858" s="114">
        <v>62.557000000000002</v>
      </c>
      <c r="L858" s="114">
        <v>0</v>
      </c>
      <c r="M858" s="114">
        <v>0</v>
      </c>
      <c r="N858" s="114">
        <v>0</v>
      </c>
      <c r="O858" s="114">
        <v>0</v>
      </c>
      <c r="P858" s="114">
        <v>0</v>
      </c>
      <c r="Q858" s="114">
        <v>0</v>
      </c>
      <c r="R858" s="114">
        <v>0</v>
      </c>
      <c r="S858" s="114">
        <v>0</v>
      </c>
      <c r="T858" s="114">
        <v>0</v>
      </c>
      <c r="U858" s="114">
        <v>0</v>
      </c>
      <c r="V858" s="114">
        <v>0</v>
      </c>
      <c r="W858" s="114">
        <v>0</v>
      </c>
    </row>
    <row r="859" spans="1:23" hidden="1">
      <c r="A859" s="114" t="str">
        <v>6641.TW</v>
      </c>
      <c r="B859" s="114">
        <v>1.81</v>
      </c>
      <c r="C859" s="114">
        <v>8.1000000000000003E-2</v>
      </c>
      <c r="D859" s="114">
        <v>8.9507490000000001</v>
      </c>
      <c r="E859" s="114">
        <v>4.1250000000000002E-2</v>
      </c>
      <c r="F859" s="114">
        <v>-4.0000000000000002E-4</v>
      </c>
      <c r="G859" s="114">
        <v>0.31492999999999999</v>
      </c>
      <c r="H859" s="114">
        <v>1.022E-2</v>
      </c>
      <c r="I859" s="114">
        <v>23.093924000000001</v>
      </c>
      <c r="J859" s="114">
        <v>1.042446</v>
      </c>
      <c r="K859" s="114">
        <v>50.088999999999999</v>
      </c>
      <c r="L859" s="114">
        <v>0</v>
      </c>
      <c r="M859" s="114">
        <v>0</v>
      </c>
      <c r="N859" s="114">
        <v>0</v>
      </c>
      <c r="O859" s="114">
        <v>0</v>
      </c>
      <c r="P859" s="114">
        <v>0</v>
      </c>
      <c r="Q859" s="114">
        <v>0</v>
      </c>
      <c r="R859" s="114">
        <v>0</v>
      </c>
      <c r="S859" s="114">
        <v>0</v>
      </c>
      <c r="T859" s="114">
        <v>0</v>
      </c>
      <c r="U859" s="114">
        <v>0</v>
      </c>
      <c r="V859" s="114">
        <v>0</v>
      </c>
      <c r="W859" s="114">
        <v>0</v>
      </c>
    </row>
    <row r="860" spans="1:23" hidden="1">
      <c r="A860" s="114" t="str">
        <v>6655.TW</v>
      </c>
      <c r="B860" s="114">
        <v>3.65</v>
      </c>
      <c r="C860" s="114">
        <v>2.1999999999999999E-2</v>
      </c>
      <c r="D860" s="114">
        <v>0</v>
      </c>
      <c r="E860" s="114">
        <v>0.12284</v>
      </c>
      <c r="F860" s="114">
        <v>3.6519999999999997E-2</v>
      </c>
      <c r="G860" s="114">
        <v>0.48165000000000002</v>
      </c>
      <c r="H860" s="114">
        <v>0.19322</v>
      </c>
      <c r="I860" s="114">
        <v>35.068492999999997</v>
      </c>
      <c r="J860" s="114">
        <v>4.8285483999999999</v>
      </c>
      <c r="K860" s="114">
        <v>33.600999999999999</v>
      </c>
      <c r="L860" s="114">
        <v>0</v>
      </c>
      <c r="M860" s="114">
        <v>0</v>
      </c>
      <c r="N860" s="114">
        <v>0</v>
      </c>
      <c r="O860" s="114">
        <v>0</v>
      </c>
      <c r="P860" s="114">
        <v>0</v>
      </c>
      <c r="Q860" s="114">
        <v>0</v>
      </c>
      <c r="R860" s="114">
        <v>0</v>
      </c>
      <c r="S860" s="114">
        <v>0</v>
      </c>
      <c r="T860" s="114">
        <v>0</v>
      </c>
      <c r="U860" s="114">
        <v>0</v>
      </c>
      <c r="V860" s="114">
        <v>0</v>
      </c>
      <c r="W860" s="114">
        <v>0</v>
      </c>
    </row>
    <row r="861" spans="1:23" hidden="1">
      <c r="A861" s="114" t="str">
        <v>6657.TW</v>
      </c>
      <c r="B861" s="114">
        <v>-3.49</v>
      </c>
      <c r="C861" s="114">
        <v>0.53900000000000003</v>
      </c>
      <c r="D861" s="114">
        <v>0</v>
      </c>
      <c r="E861" s="114">
        <v>-0.37023996999999997</v>
      </c>
      <c r="F861" s="114">
        <v>-0.22425999999999999</v>
      </c>
      <c r="G861" s="114">
        <v>0.73023002999999997</v>
      </c>
      <c r="H861" s="114">
        <v>-25.387018000000001</v>
      </c>
      <c r="I861" s="114">
        <v>0</v>
      </c>
      <c r="J861" s="114">
        <v>4.9550830000000001</v>
      </c>
      <c r="K861" s="114">
        <v>9.9000000000000005E-2</v>
      </c>
      <c r="L861" s="114">
        <v>0</v>
      </c>
      <c r="M861" s="114">
        <v>0</v>
      </c>
      <c r="N861" s="114">
        <v>0</v>
      </c>
      <c r="O861" s="114">
        <v>0</v>
      </c>
      <c r="P861" s="114">
        <v>0</v>
      </c>
      <c r="Q861" s="114">
        <v>0</v>
      </c>
      <c r="R861" s="114">
        <v>0</v>
      </c>
      <c r="S861" s="114">
        <v>0</v>
      </c>
      <c r="T861" s="114">
        <v>0</v>
      </c>
      <c r="U861" s="114">
        <v>0</v>
      </c>
      <c r="V861" s="114">
        <v>0</v>
      </c>
      <c r="W861" s="114">
        <v>0</v>
      </c>
    </row>
    <row r="862" spans="1:23" hidden="1">
      <c r="A862" s="114" t="str">
        <v>6658.TW</v>
      </c>
      <c r="B862" s="114">
        <v>0</v>
      </c>
      <c r="C862" s="114">
        <v>-5.6000000000000001E-2</v>
      </c>
      <c r="D862" s="114">
        <v>0</v>
      </c>
      <c r="E862" s="114">
        <v>2.9860001000000001E-2</v>
      </c>
      <c r="F862" s="114">
        <v>8.6199994999999995E-3</v>
      </c>
      <c r="G862" s="114">
        <v>0.23908001000000001</v>
      </c>
      <c r="H862" s="114">
        <v>1.2319999999999999E-2</v>
      </c>
      <c r="I862" s="114">
        <v>0</v>
      </c>
      <c r="J862" s="114">
        <v>0</v>
      </c>
      <c r="K862" s="114">
        <v>42.076000000000001</v>
      </c>
      <c r="L862" s="114">
        <v>0</v>
      </c>
      <c r="M862" s="114">
        <v>0</v>
      </c>
      <c r="N862" s="114">
        <v>0</v>
      </c>
      <c r="O862" s="114">
        <v>0</v>
      </c>
      <c r="P862" s="114">
        <v>0</v>
      </c>
      <c r="Q862" s="114">
        <v>0</v>
      </c>
      <c r="R862" s="114">
        <v>0</v>
      </c>
      <c r="S862" s="114">
        <v>0</v>
      </c>
      <c r="T862" s="114">
        <v>0</v>
      </c>
      <c r="U862" s="114">
        <v>0</v>
      </c>
      <c r="V862" s="114">
        <v>0</v>
      </c>
      <c r="W862" s="114">
        <v>0</v>
      </c>
    </row>
    <row r="863" spans="1:23" hidden="1">
      <c r="A863" s="114" t="str">
        <v>6666.TW</v>
      </c>
      <c r="B863" s="114">
        <v>1.38</v>
      </c>
      <c r="C863" s="114">
        <v>0.317</v>
      </c>
      <c r="D863" s="114">
        <v>0</v>
      </c>
      <c r="E863" s="114">
        <v>5.2760000000000001E-2</v>
      </c>
      <c r="F863" s="114">
        <v>2.1080000000000002E-2</v>
      </c>
      <c r="G863" s="114">
        <v>0.61893003999999996</v>
      </c>
      <c r="H863" s="114">
        <v>-3.1649999999999998E-2</v>
      </c>
      <c r="I863" s="114">
        <v>46.014491999999997</v>
      </c>
      <c r="J863" s="114">
        <v>1.8748708999999999</v>
      </c>
      <c r="K863" s="114">
        <v>20.491</v>
      </c>
      <c r="L863" s="114">
        <v>0</v>
      </c>
      <c r="M863" s="114">
        <v>0</v>
      </c>
      <c r="N863" s="114">
        <v>0</v>
      </c>
      <c r="O863" s="114">
        <v>0</v>
      </c>
      <c r="P863" s="114">
        <v>0</v>
      </c>
      <c r="Q863" s="114">
        <v>0</v>
      </c>
      <c r="R863" s="114">
        <v>0</v>
      </c>
      <c r="S863" s="114">
        <v>0</v>
      </c>
      <c r="T863" s="114">
        <v>0</v>
      </c>
      <c r="U863" s="114">
        <v>0</v>
      </c>
      <c r="V863" s="114">
        <v>0</v>
      </c>
      <c r="W863" s="114">
        <v>0</v>
      </c>
    </row>
    <row r="864" spans="1:23" hidden="1">
      <c r="A864" s="114" t="str">
        <v>6668.TW</v>
      </c>
      <c r="B864" s="114">
        <v>-2.78</v>
      </c>
      <c r="C864" s="114">
        <v>1.321</v>
      </c>
      <c r="D864" s="114">
        <v>34.158417</v>
      </c>
      <c r="E864" s="114">
        <v>-0.14741000000000001</v>
      </c>
      <c r="F864" s="114">
        <v>-4.4580000000000002E-2</v>
      </c>
      <c r="G864" s="114">
        <v>3.5479999999999998E-2</v>
      </c>
      <c r="H864" s="114">
        <v>-0.19082001000000001</v>
      </c>
      <c r="I864" s="114">
        <v>0</v>
      </c>
      <c r="J864" s="114">
        <v>3.3908298000000001</v>
      </c>
      <c r="K864" s="114">
        <v>11.778</v>
      </c>
      <c r="L864" s="114">
        <v>0</v>
      </c>
      <c r="M864" s="114">
        <v>0</v>
      </c>
      <c r="N864" s="114">
        <v>0</v>
      </c>
      <c r="O864" s="114">
        <v>0</v>
      </c>
      <c r="P864" s="114">
        <v>0</v>
      </c>
      <c r="Q864" s="114">
        <v>0</v>
      </c>
      <c r="R864" s="114">
        <v>0</v>
      </c>
      <c r="S864" s="114">
        <v>0</v>
      </c>
      <c r="T864" s="114">
        <v>0</v>
      </c>
      <c r="U864" s="114">
        <v>0</v>
      </c>
      <c r="V864" s="114">
        <v>0</v>
      </c>
      <c r="W864" s="114">
        <v>0</v>
      </c>
    </row>
    <row r="865" spans="1:23" hidden="1">
      <c r="A865" s="114" t="str">
        <v>6669.TW</v>
      </c>
      <c r="B865" s="114">
        <v>76.69</v>
      </c>
      <c r="C865" s="114">
        <v>0.56399999999999995</v>
      </c>
      <c r="D865" s="114">
        <v>18.536417</v>
      </c>
      <c r="E865" s="114">
        <v>0.29715999999999998</v>
      </c>
      <c r="F865" s="114">
        <v>0.10217</v>
      </c>
      <c r="G865" s="114">
        <v>0.10188999999999999</v>
      </c>
      <c r="H865" s="114">
        <v>8.4110000000000004E-2</v>
      </c>
      <c r="I865" s="114">
        <v>35.01108</v>
      </c>
      <c r="J865" s="114">
        <v>9.6732010000000006</v>
      </c>
      <c r="K865" s="114">
        <v>1357.2529999999999</v>
      </c>
      <c r="L865" s="114">
        <v>0</v>
      </c>
      <c r="M865" s="114">
        <v>0</v>
      </c>
      <c r="N865" s="114">
        <v>0</v>
      </c>
      <c r="O865" s="114">
        <v>0</v>
      </c>
      <c r="P865" s="114">
        <v>0</v>
      </c>
      <c r="Q865" s="114">
        <v>0</v>
      </c>
      <c r="R865" s="114">
        <v>0</v>
      </c>
      <c r="S865" s="114">
        <v>0</v>
      </c>
      <c r="T865" s="114">
        <v>0</v>
      </c>
      <c r="U865" s="114">
        <v>0</v>
      </c>
      <c r="V865" s="114">
        <v>0</v>
      </c>
      <c r="W865" s="114">
        <v>0</v>
      </c>
    </row>
    <row r="866" spans="1:23" hidden="1">
      <c r="A866" s="114" t="str">
        <v>6670.TW</v>
      </c>
      <c r="B866" s="114">
        <v>18.87</v>
      </c>
      <c r="C866" s="114">
        <v>0</v>
      </c>
      <c r="D866" s="114">
        <v>10.939268</v>
      </c>
      <c r="E866" s="114">
        <v>0.20346001</v>
      </c>
      <c r="F866" s="114">
        <v>9.3260005000000007E-2</v>
      </c>
      <c r="G866" s="114">
        <v>0.24085999999999999</v>
      </c>
      <c r="H866" s="114">
        <v>0.16378000000000001</v>
      </c>
      <c r="I866" s="114">
        <v>15.368309</v>
      </c>
      <c r="J866" s="114">
        <v>3.1227790999999998</v>
      </c>
      <c r="K866" s="114">
        <v>178.423</v>
      </c>
      <c r="L866" s="114">
        <v>0</v>
      </c>
      <c r="M866" s="114">
        <v>0</v>
      </c>
      <c r="N866" s="114">
        <v>0</v>
      </c>
      <c r="O866" s="114">
        <v>0</v>
      </c>
      <c r="P866" s="114">
        <v>0</v>
      </c>
      <c r="Q866" s="114">
        <v>0</v>
      </c>
      <c r="R866" s="114">
        <v>0</v>
      </c>
      <c r="S866" s="114">
        <v>0</v>
      </c>
      <c r="T866" s="114">
        <v>0</v>
      </c>
      <c r="U866" s="114">
        <v>0</v>
      </c>
      <c r="V866" s="114">
        <v>0</v>
      </c>
      <c r="W866" s="114">
        <v>0</v>
      </c>
    </row>
    <row r="867" spans="1:23" hidden="1">
      <c r="A867" s="114" t="str">
        <v>6671.TW</v>
      </c>
      <c r="B867" s="114">
        <v>3.02</v>
      </c>
      <c r="C867" s="114">
        <v>0.13500000000000001</v>
      </c>
      <c r="D867" s="114">
        <v>0</v>
      </c>
      <c r="E867" s="114">
        <v>0.10496999999999999</v>
      </c>
      <c r="F867" s="114">
        <v>6.2319998000000001E-2</v>
      </c>
      <c r="G867" s="114">
        <v>0.38671001999999999</v>
      </c>
      <c r="H867" s="114">
        <v>0.12005</v>
      </c>
      <c r="I867" s="114">
        <v>15.082781000000001</v>
      </c>
      <c r="J867" s="114">
        <v>1.6257986</v>
      </c>
      <c r="K867" s="114">
        <v>31.372</v>
      </c>
      <c r="L867" s="114">
        <v>0</v>
      </c>
      <c r="M867" s="114">
        <v>0</v>
      </c>
      <c r="N867" s="114">
        <v>0</v>
      </c>
      <c r="O867" s="114">
        <v>0</v>
      </c>
      <c r="P867" s="114">
        <v>0</v>
      </c>
      <c r="Q867" s="114">
        <v>0</v>
      </c>
      <c r="R867" s="114">
        <v>0</v>
      </c>
      <c r="S867" s="114">
        <v>0</v>
      </c>
      <c r="T867" s="114">
        <v>0</v>
      </c>
      <c r="U867" s="114">
        <v>0</v>
      </c>
      <c r="V867" s="114">
        <v>0</v>
      </c>
      <c r="W867" s="114">
        <v>0</v>
      </c>
    </row>
    <row r="868" spans="1:23" hidden="1">
      <c r="A868" s="114" t="str">
        <v>6672.TW</v>
      </c>
      <c r="B868" s="114">
        <v>6.18</v>
      </c>
      <c r="C868" s="114">
        <v>0</v>
      </c>
      <c r="D868" s="114">
        <v>12.365747000000001</v>
      </c>
      <c r="E868" s="114">
        <v>0.14579001</v>
      </c>
      <c r="F868" s="114">
        <v>6.0489996999999997E-2</v>
      </c>
      <c r="G868" s="114">
        <v>0.33117999999999997</v>
      </c>
      <c r="H868" s="114">
        <v>9.0289999999999995E-2</v>
      </c>
      <c r="I868" s="114">
        <v>13.786407000000001</v>
      </c>
      <c r="J868" s="114">
        <v>1.9158552</v>
      </c>
      <c r="K868" s="114">
        <v>65.388000000000005</v>
      </c>
      <c r="L868" s="114">
        <v>0</v>
      </c>
      <c r="M868" s="114">
        <v>0</v>
      </c>
      <c r="N868" s="114">
        <v>0</v>
      </c>
      <c r="O868" s="114">
        <v>0</v>
      </c>
      <c r="P868" s="114">
        <v>0</v>
      </c>
      <c r="Q868" s="114">
        <v>0</v>
      </c>
      <c r="R868" s="114">
        <v>0</v>
      </c>
      <c r="S868" s="114">
        <v>0</v>
      </c>
      <c r="T868" s="114">
        <v>0</v>
      </c>
      <c r="U868" s="114">
        <v>0</v>
      </c>
      <c r="V868" s="114">
        <v>0</v>
      </c>
      <c r="W868" s="114">
        <v>0</v>
      </c>
    </row>
    <row r="869" spans="1:23" hidden="1">
      <c r="A869" s="114" t="str">
        <v>6674.TW</v>
      </c>
      <c r="B869" s="114">
        <v>-4.5199999999999996</v>
      </c>
      <c r="C869" s="114">
        <v>0</v>
      </c>
      <c r="D869" s="114">
        <v>0</v>
      </c>
      <c r="E869" s="114">
        <v>-0.2409</v>
      </c>
      <c r="F869" s="114">
        <v>-9.6999995000000006E-2</v>
      </c>
      <c r="G869" s="114">
        <v>8.1699999999999995E-2</v>
      </c>
      <c r="H869" s="114">
        <v>-0.20087999000000001</v>
      </c>
      <c r="I869" s="114">
        <v>0</v>
      </c>
      <c r="J869" s="114">
        <v>1.4045451</v>
      </c>
      <c r="K869" s="114">
        <v>16.349</v>
      </c>
      <c r="L869" s="114">
        <v>0</v>
      </c>
      <c r="M869" s="114">
        <v>0</v>
      </c>
      <c r="N869" s="114">
        <v>0</v>
      </c>
      <c r="O869" s="114">
        <v>0</v>
      </c>
      <c r="P869" s="114">
        <v>0</v>
      </c>
      <c r="Q869" s="114">
        <v>0</v>
      </c>
      <c r="R869" s="114">
        <v>0</v>
      </c>
      <c r="S869" s="114">
        <v>0</v>
      </c>
      <c r="T869" s="114">
        <v>0</v>
      </c>
      <c r="U869" s="114">
        <v>0</v>
      </c>
      <c r="V869" s="114">
        <v>0</v>
      </c>
      <c r="W869" s="114">
        <v>0</v>
      </c>
    </row>
    <row r="870" spans="1:23" hidden="1">
      <c r="A870" s="114" t="str">
        <v>6689.TW</v>
      </c>
      <c r="B870" s="114">
        <v>2.79</v>
      </c>
      <c r="C870" s="114">
        <v>0.85399999999999998</v>
      </c>
      <c r="D870" s="114">
        <v>16.407080000000001</v>
      </c>
      <c r="E870" s="114">
        <v>5.9070002000000003E-2</v>
      </c>
      <c r="F870" s="114">
        <v>1.4489999999999999E-2</v>
      </c>
      <c r="G870" s="114">
        <v>0.12919</v>
      </c>
      <c r="H870" s="114">
        <v>1.24699995E-2</v>
      </c>
      <c r="I870" s="114">
        <v>33.225807000000003</v>
      </c>
      <c r="J870" s="114">
        <v>2.1871977</v>
      </c>
      <c r="K870" s="114">
        <v>144.39099999999999</v>
      </c>
      <c r="L870" s="114">
        <v>0</v>
      </c>
      <c r="M870" s="114">
        <v>0</v>
      </c>
      <c r="N870" s="114">
        <v>0</v>
      </c>
      <c r="O870" s="114">
        <v>0</v>
      </c>
      <c r="P870" s="114">
        <v>0</v>
      </c>
      <c r="Q870" s="114">
        <v>0</v>
      </c>
      <c r="R870" s="114">
        <v>0</v>
      </c>
      <c r="S870" s="114">
        <v>0</v>
      </c>
      <c r="T870" s="114">
        <v>0</v>
      </c>
      <c r="U870" s="114">
        <v>0</v>
      </c>
      <c r="V870" s="114">
        <v>0</v>
      </c>
      <c r="W870" s="114">
        <v>0</v>
      </c>
    </row>
    <row r="871" spans="1:23" hidden="1">
      <c r="A871" s="114" t="str">
        <v>6691.TW</v>
      </c>
      <c r="B871" s="114">
        <v>19.89</v>
      </c>
      <c r="C871" s="114">
        <v>0.434</v>
      </c>
      <c r="D871" s="114">
        <v>0</v>
      </c>
      <c r="E871" s="114">
        <v>0.32904997000000002</v>
      </c>
      <c r="F871" s="114">
        <v>0.11495</v>
      </c>
      <c r="G871" s="114">
        <v>0.17363999999999999</v>
      </c>
      <c r="H871" s="114">
        <v>0.14022999999999999</v>
      </c>
      <c r="I871" s="114">
        <v>18.702866</v>
      </c>
      <c r="J871" s="114">
        <v>5.8085069999999996</v>
      </c>
      <c r="K871" s="114">
        <v>177.523</v>
      </c>
      <c r="L871" s="114">
        <v>0</v>
      </c>
      <c r="M871" s="114">
        <v>0</v>
      </c>
      <c r="N871" s="114">
        <v>0</v>
      </c>
      <c r="O871" s="114">
        <v>0</v>
      </c>
      <c r="P871" s="114">
        <v>0</v>
      </c>
      <c r="Q871" s="114">
        <v>0</v>
      </c>
      <c r="R871" s="114">
        <v>0</v>
      </c>
      <c r="S871" s="114">
        <v>0</v>
      </c>
      <c r="T871" s="114">
        <v>0</v>
      </c>
      <c r="U871" s="114">
        <v>0</v>
      </c>
      <c r="V871" s="114">
        <v>0</v>
      </c>
      <c r="W871" s="114">
        <v>0</v>
      </c>
    </row>
    <row r="872" spans="1:23" hidden="1">
      <c r="A872" s="114" t="str">
        <v>6695.TW</v>
      </c>
      <c r="B872" s="114">
        <v>-0.54</v>
      </c>
      <c r="C872" s="114">
        <v>0.57199999999999995</v>
      </c>
      <c r="D872" s="114">
        <v>0</v>
      </c>
      <c r="E872" s="114">
        <v>-3.7420000000000002E-2</v>
      </c>
      <c r="F872" s="114">
        <v>-3.2599999999999997E-2</v>
      </c>
      <c r="G872" s="114">
        <v>0.41373003000000003</v>
      </c>
      <c r="H872" s="114">
        <v>-0.17544001000000001</v>
      </c>
      <c r="I872" s="114">
        <v>0</v>
      </c>
      <c r="J872" s="114">
        <v>3.3434308000000001</v>
      </c>
      <c r="K872" s="114">
        <v>11.558999999999999</v>
      </c>
      <c r="L872" s="114">
        <v>0</v>
      </c>
      <c r="M872" s="114">
        <v>0</v>
      </c>
      <c r="N872" s="114">
        <v>0</v>
      </c>
      <c r="O872" s="114">
        <v>0</v>
      </c>
      <c r="P872" s="114">
        <v>0</v>
      </c>
      <c r="Q872" s="114">
        <v>0</v>
      </c>
      <c r="R872" s="114">
        <v>0</v>
      </c>
      <c r="S872" s="114">
        <v>0</v>
      </c>
      <c r="T872" s="114">
        <v>0</v>
      </c>
      <c r="U872" s="114">
        <v>0</v>
      </c>
      <c r="V872" s="114">
        <v>0</v>
      </c>
      <c r="W872" s="114">
        <v>0</v>
      </c>
    </row>
    <row r="873" spans="1:23" hidden="1">
      <c r="A873" s="114" t="str">
        <v>6698.TW</v>
      </c>
      <c r="B873" s="114">
        <v>-0.89</v>
      </c>
      <c r="C873" s="114">
        <v>1.054</v>
      </c>
      <c r="D873" s="114">
        <v>0</v>
      </c>
      <c r="E873" s="114">
        <v>-1.4989999E-2</v>
      </c>
      <c r="F873" s="114">
        <v>-1.7860001E-2</v>
      </c>
      <c r="G873" s="114">
        <v>0.18478</v>
      </c>
      <c r="H873" s="114">
        <v>6.4099999999999999E-3</v>
      </c>
      <c r="I873" s="114">
        <v>0</v>
      </c>
      <c r="J873" s="114">
        <v>1.9816990000000001</v>
      </c>
      <c r="K873" s="114">
        <v>17.042999999999999</v>
      </c>
      <c r="L873" s="114">
        <v>0</v>
      </c>
      <c r="M873" s="114">
        <v>0</v>
      </c>
      <c r="N873" s="114">
        <v>0</v>
      </c>
      <c r="O873" s="114">
        <v>0</v>
      </c>
      <c r="P873" s="114">
        <v>0</v>
      </c>
      <c r="Q873" s="114">
        <v>0</v>
      </c>
      <c r="R873" s="114">
        <v>0</v>
      </c>
      <c r="S873" s="114">
        <v>0</v>
      </c>
      <c r="T873" s="114">
        <v>0</v>
      </c>
      <c r="U873" s="114">
        <v>0</v>
      </c>
      <c r="V873" s="114">
        <v>0</v>
      </c>
      <c r="W873" s="114">
        <v>0</v>
      </c>
    </row>
    <row r="874" spans="1:23" hidden="1">
      <c r="A874" s="114" t="str">
        <v>6706.TW</v>
      </c>
      <c r="B874" s="114">
        <v>-5.33</v>
      </c>
      <c r="C874" s="114">
        <v>1.407</v>
      </c>
      <c r="D874" s="114">
        <v>16.260684999999999</v>
      </c>
      <c r="E874" s="114">
        <v>-9.6229999999999996E-2</v>
      </c>
      <c r="F874" s="114">
        <v>-4.7909997000000003E-2</v>
      </c>
      <c r="G874" s="114">
        <v>7.596E-2</v>
      </c>
      <c r="H874" s="114">
        <v>-0.60641999999999996</v>
      </c>
      <c r="I874" s="114">
        <v>0</v>
      </c>
      <c r="J874" s="114">
        <v>1.5457112</v>
      </c>
      <c r="K874" s="114">
        <v>18.138000000000002</v>
      </c>
      <c r="L874" s="114">
        <v>0</v>
      </c>
      <c r="M874" s="114">
        <v>0</v>
      </c>
      <c r="N874" s="114">
        <v>0</v>
      </c>
      <c r="O874" s="114">
        <v>0</v>
      </c>
      <c r="P874" s="114">
        <v>0</v>
      </c>
      <c r="Q874" s="114">
        <v>0</v>
      </c>
      <c r="R874" s="114">
        <v>0</v>
      </c>
      <c r="S874" s="114">
        <v>0</v>
      </c>
      <c r="T874" s="114">
        <v>0</v>
      </c>
      <c r="U874" s="114">
        <v>0</v>
      </c>
      <c r="V874" s="114">
        <v>0</v>
      </c>
      <c r="W874" s="114">
        <v>0</v>
      </c>
    </row>
    <row r="875" spans="1:23" hidden="1">
      <c r="A875" s="114" t="str">
        <v>6715.TW</v>
      </c>
      <c r="B875" s="114">
        <v>6.29</v>
      </c>
      <c r="C875" s="114">
        <v>0</v>
      </c>
      <c r="D875" s="114">
        <v>17.368421999999999</v>
      </c>
      <c r="E875" s="114">
        <v>0.11316</v>
      </c>
      <c r="F875" s="114">
        <v>6.3159999999999994E-2</v>
      </c>
      <c r="G875" s="114">
        <v>0.37763000000000002</v>
      </c>
      <c r="H875" s="114">
        <v>0.18997</v>
      </c>
      <c r="I875" s="114">
        <v>26.232115</v>
      </c>
      <c r="J875" s="114">
        <v>2.9691212</v>
      </c>
      <c r="K875" s="114">
        <v>37.503</v>
      </c>
      <c r="L875" s="114">
        <v>0</v>
      </c>
      <c r="M875" s="114">
        <v>0</v>
      </c>
      <c r="N875" s="114">
        <v>0</v>
      </c>
      <c r="O875" s="114">
        <v>0</v>
      </c>
      <c r="P875" s="114">
        <v>0</v>
      </c>
      <c r="Q875" s="114">
        <v>0</v>
      </c>
      <c r="R875" s="114">
        <v>0</v>
      </c>
      <c r="S875" s="114">
        <v>0</v>
      </c>
      <c r="T875" s="114">
        <v>0</v>
      </c>
      <c r="U875" s="114">
        <v>0</v>
      </c>
      <c r="V875" s="114">
        <v>0</v>
      </c>
      <c r="W875" s="114">
        <v>0</v>
      </c>
    </row>
    <row r="876" spans="1:23" hidden="1">
      <c r="A876" s="114" t="str">
        <v>6719.TW</v>
      </c>
      <c r="B876" s="114">
        <v>2.2599999999999998</v>
      </c>
      <c r="C876" s="114">
        <v>0</v>
      </c>
      <c r="D876" s="114">
        <v>34</v>
      </c>
      <c r="E876" s="114">
        <v>2.1989999999999999E-2</v>
      </c>
      <c r="F876" s="114">
        <v>4.6200002999999996E-3</v>
      </c>
      <c r="G876" s="114">
        <v>0.30043999999999998</v>
      </c>
      <c r="H876" s="114">
        <v>5.5180001999999999E-2</v>
      </c>
      <c r="I876" s="114">
        <v>139.15929</v>
      </c>
      <c r="J876" s="114">
        <v>3.1144780000000001</v>
      </c>
      <c r="K876" s="114">
        <v>38.850999999999999</v>
      </c>
      <c r="L876" s="114">
        <v>0</v>
      </c>
      <c r="M876" s="114">
        <v>0</v>
      </c>
      <c r="N876" s="114">
        <v>0</v>
      </c>
      <c r="O876" s="114">
        <v>0</v>
      </c>
      <c r="P876" s="114">
        <v>0</v>
      </c>
      <c r="Q876" s="114">
        <v>0</v>
      </c>
      <c r="R876" s="114">
        <v>0</v>
      </c>
      <c r="S876" s="114">
        <v>0</v>
      </c>
      <c r="T876" s="114">
        <v>0</v>
      </c>
      <c r="U876" s="114">
        <v>0</v>
      </c>
      <c r="V876" s="114">
        <v>0</v>
      </c>
      <c r="W876" s="114">
        <v>0</v>
      </c>
    </row>
    <row r="877" spans="1:23" hidden="1">
      <c r="A877" s="114" t="str">
        <v>6742.TW</v>
      </c>
      <c r="B877" s="114">
        <v>0</v>
      </c>
      <c r="C877" s="114">
        <v>-0.13300000000000001</v>
      </c>
      <c r="D877" s="114">
        <v>0</v>
      </c>
      <c r="E877" s="114">
        <v>2.1770000000000001E-2</v>
      </c>
      <c r="F877" s="114">
        <v>-1.0499999999999999E-3</v>
      </c>
      <c r="G877" s="114">
        <v>0.17691000000000001</v>
      </c>
      <c r="H877" s="114">
        <v>2.9099999999999998E-3</v>
      </c>
      <c r="I877" s="114">
        <v>0</v>
      </c>
      <c r="J877" s="114">
        <v>0</v>
      </c>
      <c r="K877" s="114">
        <v>7.6669999999999998</v>
      </c>
      <c r="L877" s="114">
        <v>0</v>
      </c>
      <c r="M877" s="114">
        <v>0</v>
      </c>
      <c r="N877" s="114">
        <v>0</v>
      </c>
      <c r="O877" s="114">
        <v>0</v>
      </c>
      <c r="P877" s="114">
        <v>0</v>
      </c>
      <c r="Q877" s="114">
        <v>0</v>
      </c>
      <c r="R877" s="114">
        <v>0</v>
      </c>
      <c r="S877" s="114">
        <v>0</v>
      </c>
      <c r="T877" s="114">
        <v>0</v>
      </c>
      <c r="U877" s="114">
        <v>0</v>
      </c>
      <c r="V877" s="114">
        <v>0</v>
      </c>
      <c r="W877" s="114">
        <v>0</v>
      </c>
    </row>
    <row r="878" spans="1:23" hidden="1">
      <c r="A878" s="114" t="str">
        <v>6743.TW</v>
      </c>
      <c r="B878" s="114">
        <v>-0.16</v>
      </c>
      <c r="C878" s="114">
        <v>1.462</v>
      </c>
      <c r="D878" s="114">
        <v>8.8640000000000008</v>
      </c>
      <c r="E878" s="114">
        <v>-3.0000000000000001E-3</v>
      </c>
      <c r="F878" s="114">
        <v>1.355E-2</v>
      </c>
      <c r="G878" s="114">
        <v>0.18895000000000001</v>
      </c>
      <c r="H878" s="114">
        <v>5.0259999999999999E-2</v>
      </c>
      <c r="I878" s="114">
        <v>0</v>
      </c>
      <c r="J878" s="114">
        <v>3.0690819999999999</v>
      </c>
      <c r="K878" s="114">
        <v>26.178000000000001</v>
      </c>
      <c r="L878" s="114">
        <v>0</v>
      </c>
      <c r="M878" s="114">
        <v>0</v>
      </c>
      <c r="N878" s="114">
        <v>0</v>
      </c>
      <c r="O878" s="114">
        <v>0</v>
      </c>
      <c r="P878" s="114">
        <v>0</v>
      </c>
      <c r="Q878" s="114">
        <v>0</v>
      </c>
      <c r="R878" s="114">
        <v>0</v>
      </c>
      <c r="S878" s="114">
        <v>0</v>
      </c>
      <c r="T878" s="114">
        <v>0</v>
      </c>
      <c r="U878" s="114">
        <v>0</v>
      </c>
      <c r="V878" s="114">
        <v>0</v>
      </c>
      <c r="W878" s="114">
        <v>0</v>
      </c>
    </row>
    <row r="879" spans="1:23" hidden="1">
      <c r="A879" s="114" t="str">
        <v>6753.TW</v>
      </c>
      <c r="B879" s="114">
        <v>6.83</v>
      </c>
      <c r="C879" s="114">
        <v>-8.3000000000000004E-2</v>
      </c>
      <c r="D879" s="114">
        <v>0</v>
      </c>
      <c r="E879" s="114">
        <v>0.23194000000000001</v>
      </c>
      <c r="F879" s="114">
        <v>6.3060000000000005E-2</v>
      </c>
      <c r="G879" s="114">
        <v>0.19129999</v>
      </c>
      <c r="H879" s="114">
        <v>0.27950999999999998</v>
      </c>
      <c r="I879" s="114">
        <v>17.057099999999998</v>
      </c>
      <c r="J879" s="114">
        <v>4.1389847</v>
      </c>
      <c r="K879" s="114">
        <v>47.057000000000002</v>
      </c>
      <c r="L879" s="114">
        <v>0</v>
      </c>
      <c r="M879" s="114">
        <v>0</v>
      </c>
      <c r="N879" s="114">
        <v>0</v>
      </c>
      <c r="O879" s="114">
        <v>0</v>
      </c>
      <c r="P879" s="114">
        <v>0</v>
      </c>
      <c r="Q879" s="114">
        <v>0</v>
      </c>
      <c r="R879" s="114">
        <v>0</v>
      </c>
      <c r="S879" s="114">
        <v>0</v>
      </c>
      <c r="T879" s="114">
        <v>0</v>
      </c>
      <c r="U879" s="114">
        <v>0</v>
      </c>
      <c r="V879" s="114">
        <v>0</v>
      </c>
      <c r="W879" s="114">
        <v>0</v>
      </c>
    </row>
    <row r="880" spans="1:23" hidden="1">
      <c r="A880" s="114" t="str">
        <v>6754.TW</v>
      </c>
      <c r="B880" s="114">
        <v>4.5599999999999996</v>
      </c>
      <c r="C880" s="114">
        <v>0</v>
      </c>
      <c r="D880" s="114">
        <v>0</v>
      </c>
      <c r="E880" s="114">
        <v>0.15281</v>
      </c>
      <c r="F880" s="114">
        <v>5.7350001999999997E-2</v>
      </c>
      <c r="G880" s="114">
        <v>0.21476998999999999</v>
      </c>
      <c r="H880" s="114">
        <v>5.994E-2</v>
      </c>
      <c r="I880" s="114">
        <v>13.728070000000001</v>
      </c>
      <c r="J880" s="114">
        <v>2.0758033</v>
      </c>
      <c r="K880" s="114">
        <v>75.704999999999998</v>
      </c>
      <c r="L880" s="114">
        <v>0</v>
      </c>
      <c r="M880" s="114">
        <v>0</v>
      </c>
      <c r="N880" s="114">
        <v>0</v>
      </c>
      <c r="O880" s="114">
        <v>0</v>
      </c>
      <c r="P880" s="114">
        <v>0</v>
      </c>
      <c r="Q880" s="114">
        <v>0</v>
      </c>
      <c r="R880" s="114">
        <v>0</v>
      </c>
      <c r="S880" s="114">
        <v>0</v>
      </c>
      <c r="T880" s="114">
        <v>0</v>
      </c>
      <c r="U880" s="114">
        <v>0</v>
      </c>
      <c r="V880" s="114">
        <v>0</v>
      </c>
      <c r="W880" s="114">
        <v>0</v>
      </c>
    </row>
    <row r="881" spans="1:23" hidden="1">
      <c r="A881" s="114" t="str">
        <v>6756.TW</v>
      </c>
      <c r="B881" s="114">
        <v>3.08</v>
      </c>
      <c r="C881" s="114">
        <v>1.492</v>
      </c>
      <c r="D881" s="114">
        <v>0</v>
      </c>
      <c r="E881" s="114">
        <v>5.9830000000000001E-2</v>
      </c>
      <c r="F881" s="114">
        <v>2.6259999999999999E-2</v>
      </c>
      <c r="G881" s="114">
        <v>0.45761000000000002</v>
      </c>
      <c r="H881" s="114">
        <v>5.1760002999999999E-2</v>
      </c>
      <c r="I881" s="114">
        <v>66.558440000000004</v>
      </c>
      <c r="J881" s="114">
        <v>4.9599570000000002</v>
      </c>
      <c r="K881" s="114">
        <v>29.483000000000001</v>
      </c>
      <c r="L881" s="114">
        <v>0</v>
      </c>
      <c r="M881" s="114">
        <v>0</v>
      </c>
      <c r="N881" s="114">
        <v>0</v>
      </c>
      <c r="O881" s="114">
        <v>0</v>
      </c>
      <c r="P881" s="114">
        <v>0</v>
      </c>
      <c r="Q881" s="114">
        <v>0</v>
      </c>
      <c r="R881" s="114">
        <v>0</v>
      </c>
      <c r="S881" s="114">
        <v>0</v>
      </c>
      <c r="T881" s="114">
        <v>0</v>
      </c>
      <c r="U881" s="114">
        <v>0</v>
      </c>
      <c r="V881" s="114">
        <v>0</v>
      </c>
      <c r="W881" s="114">
        <v>0</v>
      </c>
    </row>
    <row r="882" spans="1:23" hidden="1">
      <c r="A882" s="114" t="str">
        <v>6768.TW</v>
      </c>
      <c r="B882" s="114">
        <v>4.2699999999999996</v>
      </c>
      <c r="C882" s="114">
        <v>0.36899999999999999</v>
      </c>
      <c r="D882" s="114">
        <v>17.908256999999999</v>
      </c>
      <c r="E882" s="114">
        <v>5.8720003999999999E-2</v>
      </c>
      <c r="F882" s="114">
        <v>2.3089999999999999E-2</v>
      </c>
      <c r="G882" s="114">
        <v>0.18221001000000001</v>
      </c>
      <c r="H882" s="114">
        <v>7.5539999999999996E-2</v>
      </c>
      <c r="I882" s="114">
        <v>22.857143000000001</v>
      </c>
      <c r="J882" s="114">
        <v>1.3362540999999999</v>
      </c>
      <c r="K882" s="114">
        <v>75.763999999999996</v>
      </c>
      <c r="L882" s="114">
        <v>0</v>
      </c>
      <c r="M882" s="114">
        <v>0</v>
      </c>
      <c r="N882" s="114">
        <v>0</v>
      </c>
      <c r="O882" s="114">
        <v>0</v>
      </c>
      <c r="P882" s="114">
        <v>0</v>
      </c>
      <c r="Q882" s="114">
        <v>0</v>
      </c>
      <c r="R882" s="114">
        <v>0</v>
      </c>
      <c r="S882" s="114">
        <v>0</v>
      </c>
      <c r="T882" s="114">
        <v>0</v>
      </c>
      <c r="U882" s="114">
        <v>0</v>
      </c>
      <c r="V882" s="114">
        <v>0</v>
      </c>
      <c r="W882" s="114">
        <v>0</v>
      </c>
    </row>
    <row r="883" spans="1:23" hidden="1">
      <c r="A883" s="114" t="str">
        <v>6770.TW</v>
      </c>
      <c r="B883" s="114">
        <v>-0.56000000000000005</v>
      </c>
      <c r="C883" s="114">
        <v>0.84399999999999997</v>
      </c>
      <c r="D883" s="114">
        <v>20.585937999999999</v>
      </c>
      <c r="E883" s="114">
        <v>-2.4E-2</v>
      </c>
      <c r="F883" s="114">
        <v>-1.6160000000000001E-2</v>
      </c>
      <c r="G883" s="114">
        <v>0.11096</v>
      </c>
      <c r="H883" s="114">
        <v>-0.1008</v>
      </c>
      <c r="I883" s="114">
        <v>0</v>
      </c>
      <c r="J883" s="114">
        <v>1.1601286</v>
      </c>
      <c r="K883" s="114">
        <v>10.625</v>
      </c>
      <c r="L883" s="114">
        <v>0</v>
      </c>
      <c r="M883" s="114">
        <v>0</v>
      </c>
      <c r="N883" s="114">
        <v>0</v>
      </c>
      <c r="O883" s="114">
        <v>0</v>
      </c>
      <c r="P883" s="114">
        <v>0</v>
      </c>
      <c r="Q883" s="114">
        <v>0</v>
      </c>
      <c r="R883" s="114">
        <v>0</v>
      </c>
      <c r="S883" s="114">
        <v>0</v>
      </c>
      <c r="T883" s="114">
        <v>0</v>
      </c>
      <c r="U883" s="114">
        <v>0</v>
      </c>
      <c r="V883" s="114">
        <v>0</v>
      </c>
      <c r="W883" s="114">
        <v>0</v>
      </c>
    </row>
    <row r="884" spans="1:23" hidden="1">
      <c r="A884" s="114" t="str">
        <v>6776.TW</v>
      </c>
      <c r="B884" s="114">
        <v>5.01</v>
      </c>
      <c r="C884" s="114">
        <v>0.13200000000000001</v>
      </c>
      <c r="D884" s="114">
        <v>11.456141000000001</v>
      </c>
      <c r="E884" s="114">
        <v>0.17623</v>
      </c>
      <c r="F884" s="114">
        <v>4.5319999999999999E-2</v>
      </c>
      <c r="G884" s="114">
        <v>6.7839999999999998E-2</v>
      </c>
      <c r="H884" s="114">
        <v>2.0599999000000001E-2</v>
      </c>
      <c r="I884" s="114">
        <v>13.033932</v>
      </c>
      <c r="J884" s="114">
        <v>2.4879036000000001</v>
      </c>
      <c r="K884" s="114">
        <v>279.34199999999998</v>
      </c>
      <c r="L884" s="114">
        <v>0</v>
      </c>
      <c r="M884" s="114">
        <v>0</v>
      </c>
      <c r="N884" s="114">
        <v>0</v>
      </c>
      <c r="O884" s="114">
        <v>0</v>
      </c>
      <c r="P884" s="114">
        <v>0</v>
      </c>
      <c r="Q884" s="114">
        <v>0</v>
      </c>
      <c r="R884" s="114">
        <v>0</v>
      </c>
      <c r="S884" s="114">
        <v>0</v>
      </c>
      <c r="T884" s="114">
        <v>0</v>
      </c>
      <c r="U884" s="114">
        <v>0</v>
      </c>
      <c r="V884" s="114">
        <v>0</v>
      </c>
      <c r="W884" s="114">
        <v>0</v>
      </c>
    </row>
    <row r="885" spans="1:23" hidden="1">
      <c r="A885" s="114" t="str">
        <v>6781.TW</v>
      </c>
      <c r="B885" s="114">
        <v>21.25</v>
      </c>
      <c r="C885" s="114">
        <v>2.2000000000000002</v>
      </c>
      <c r="D885" s="114">
        <v>17.672415000000001</v>
      </c>
      <c r="E885" s="114">
        <v>0.15356</v>
      </c>
      <c r="F885" s="114">
        <v>7.2109999999999994E-2</v>
      </c>
      <c r="G885" s="114">
        <v>0.37546003</v>
      </c>
      <c r="H885" s="114">
        <v>0.21454999999999999</v>
      </c>
      <c r="I885" s="114">
        <v>30.870588000000001</v>
      </c>
      <c r="J885" s="114">
        <v>4.3350115000000002</v>
      </c>
      <c r="K885" s="114">
        <v>117.44</v>
      </c>
      <c r="L885" s="114">
        <v>0</v>
      </c>
      <c r="M885" s="114">
        <v>0</v>
      </c>
      <c r="N885" s="114">
        <v>0</v>
      </c>
      <c r="O885" s="114">
        <v>0</v>
      </c>
      <c r="P885" s="114">
        <v>0</v>
      </c>
      <c r="Q885" s="114">
        <v>0</v>
      </c>
      <c r="R885" s="114">
        <v>0</v>
      </c>
      <c r="S885" s="114">
        <v>0</v>
      </c>
      <c r="T885" s="114">
        <v>0</v>
      </c>
      <c r="U885" s="114">
        <v>0</v>
      </c>
      <c r="V885" s="114">
        <v>0</v>
      </c>
      <c r="W885" s="114">
        <v>0</v>
      </c>
    </row>
    <row r="886" spans="1:23" hidden="1">
      <c r="A886" s="114" t="str">
        <v>6782.TW</v>
      </c>
      <c r="B886" s="114">
        <v>6.85</v>
      </c>
      <c r="C886" s="114">
        <v>0.54900000000000004</v>
      </c>
      <c r="D886" s="114">
        <v>17.265917000000002</v>
      </c>
      <c r="E886" s="114">
        <v>9.672E-2</v>
      </c>
      <c r="F886" s="114">
        <v>4.1439999999999998E-2</v>
      </c>
      <c r="G886" s="114">
        <v>0.35748999999999997</v>
      </c>
      <c r="H886" s="114">
        <v>0.13997999999999999</v>
      </c>
      <c r="I886" s="114">
        <v>33.649635000000004</v>
      </c>
      <c r="J886" s="114">
        <v>4.8976902999999998</v>
      </c>
      <c r="K886" s="114">
        <v>38.058</v>
      </c>
      <c r="L886" s="114">
        <v>0</v>
      </c>
      <c r="M886" s="114">
        <v>0</v>
      </c>
      <c r="N886" s="114">
        <v>0</v>
      </c>
      <c r="O886" s="114">
        <v>0</v>
      </c>
      <c r="P886" s="114">
        <v>0</v>
      </c>
      <c r="Q886" s="114">
        <v>0</v>
      </c>
      <c r="R886" s="114">
        <v>0</v>
      </c>
      <c r="S886" s="114">
        <v>0</v>
      </c>
      <c r="T886" s="114">
        <v>0</v>
      </c>
      <c r="U886" s="114">
        <v>0</v>
      </c>
      <c r="V886" s="114">
        <v>0</v>
      </c>
      <c r="W886" s="114">
        <v>0</v>
      </c>
    </row>
    <row r="887" spans="1:23" hidden="1">
      <c r="A887" s="114" t="str">
        <v>6789.TW</v>
      </c>
      <c r="B887" s="114">
        <v>1.45</v>
      </c>
      <c r="C887" s="114">
        <v>1.778</v>
      </c>
      <c r="D887" s="114">
        <v>29.685863000000001</v>
      </c>
      <c r="E887" s="114">
        <v>2.7279999999999999E-2</v>
      </c>
      <c r="F887" s="114">
        <v>9.6600000000000002E-3</v>
      </c>
      <c r="G887" s="114">
        <v>0.16219</v>
      </c>
      <c r="H887" s="114">
        <v>9.6569989999999994E-2</v>
      </c>
      <c r="I887" s="114">
        <v>195.51723999999999</v>
      </c>
      <c r="J887" s="114">
        <v>5.3787922999999997</v>
      </c>
      <c r="K887" s="114">
        <v>24.585000000000001</v>
      </c>
      <c r="L887" s="114">
        <v>0</v>
      </c>
      <c r="M887" s="114">
        <v>0</v>
      </c>
      <c r="N887" s="114">
        <v>0</v>
      </c>
      <c r="O887" s="114">
        <v>0</v>
      </c>
      <c r="P887" s="114">
        <v>0</v>
      </c>
      <c r="Q887" s="114">
        <v>0</v>
      </c>
      <c r="R887" s="114">
        <v>0</v>
      </c>
      <c r="S887" s="114">
        <v>0</v>
      </c>
      <c r="T887" s="114">
        <v>0</v>
      </c>
      <c r="U887" s="114">
        <v>0</v>
      </c>
      <c r="V887" s="114">
        <v>0</v>
      </c>
      <c r="W887" s="114">
        <v>0</v>
      </c>
    </row>
    <row r="888" spans="1:23" hidden="1">
      <c r="A888" s="114" t="str">
        <v>6790.TW</v>
      </c>
      <c r="B888" s="114">
        <v>2.87</v>
      </c>
      <c r="C888" s="114">
        <v>0.40200000000000002</v>
      </c>
      <c r="D888" s="114">
        <v>9.9619769999999992</v>
      </c>
      <c r="E888" s="114">
        <v>0.17587</v>
      </c>
      <c r="F888" s="114">
        <v>8.226E-2</v>
      </c>
      <c r="G888" s="114">
        <v>0.25557000000000002</v>
      </c>
      <c r="H888" s="114">
        <v>0.14019999999999999</v>
      </c>
      <c r="I888" s="114">
        <v>18.257840999999999</v>
      </c>
      <c r="J888" s="114">
        <v>2.4852970000000001</v>
      </c>
      <c r="K888" s="114">
        <v>38.426000000000002</v>
      </c>
      <c r="L888" s="114">
        <v>0</v>
      </c>
      <c r="M888" s="114">
        <v>0</v>
      </c>
      <c r="N888" s="114">
        <v>0</v>
      </c>
      <c r="O888" s="114">
        <v>0</v>
      </c>
      <c r="P888" s="114">
        <v>0</v>
      </c>
      <c r="Q888" s="114">
        <v>0</v>
      </c>
      <c r="R888" s="114">
        <v>0</v>
      </c>
      <c r="S888" s="114">
        <v>0</v>
      </c>
      <c r="T888" s="114">
        <v>0</v>
      </c>
      <c r="U888" s="114">
        <v>0</v>
      </c>
      <c r="V888" s="114">
        <v>0</v>
      </c>
      <c r="W888" s="114">
        <v>0</v>
      </c>
    </row>
    <row r="889" spans="1:23" hidden="1">
      <c r="A889" s="114" t="str">
        <v>6792.TW</v>
      </c>
      <c r="B889" s="114">
        <v>3.8</v>
      </c>
      <c r="C889" s="114">
        <v>0</v>
      </c>
      <c r="D889" s="114">
        <v>0</v>
      </c>
      <c r="E889" s="114">
        <v>0.11592</v>
      </c>
      <c r="F889" s="114">
        <v>5.3790003000000003E-2</v>
      </c>
      <c r="G889" s="114">
        <v>0.34620000000000001</v>
      </c>
      <c r="H889" s="114">
        <v>8.2710000000000006E-2</v>
      </c>
      <c r="I889" s="114">
        <v>21.447368999999998</v>
      </c>
      <c r="J889" s="114">
        <v>2.3841565</v>
      </c>
      <c r="K889" s="114">
        <v>29.390999999999998</v>
      </c>
      <c r="L889" s="114">
        <v>0</v>
      </c>
      <c r="M889" s="114">
        <v>0</v>
      </c>
      <c r="N889" s="114">
        <v>0</v>
      </c>
      <c r="O889" s="114">
        <v>0</v>
      </c>
      <c r="P889" s="114">
        <v>0</v>
      </c>
      <c r="Q889" s="114">
        <v>0</v>
      </c>
      <c r="R889" s="114">
        <v>0</v>
      </c>
      <c r="S889" s="114">
        <v>0</v>
      </c>
      <c r="T889" s="114">
        <v>0</v>
      </c>
      <c r="U889" s="114">
        <v>0</v>
      </c>
      <c r="V889" s="114">
        <v>0</v>
      </c>
      <c r="W889" s="114">
        <v>0</v>
      </c>
    </row>
    <row r="890" spans="1:23" hidden="1">
      <c r="A890" s="114" t="str">
        <v>6796.TW</v>
      </c>
      <c r="B890" s="114">
        <v>1.49</v>
      </c>
      <c r="C890" s="114">
        <v>0.39200000000000002</v>
      </c>
      <c r="D890" s="114">
        <v>0</v>
      </c>
      <c r="E890" s="114">
        <v>0.10281</v>
      </c>
      <c r="F890" s="114">
        <v>5.2659999999999998E-2</v>
      </c>
      <c r="G890" s="114">
        <v>0.57294999999999996</v>
      </c>
      <c r="H890" s="114">
        <v>0.19477</v>
      </c>
      <c r="I890" s="114">
        <v>54.093960000000003</v>
      </c>
      <c r="J890" s="114">
        <v>3.5173466000000002</v>
      </c>
      <c r="K890" s="114">
        <v>15.959</v>
      </c>
      <c r="L890" s="114">
        <v>0</v>
      </c>
      <c r="M890" s="114">
        <v>0</v>
      </c>
      <c r="N890" s="114">
        <v>0</v>
      </c>
      <c r="O890" s="114">
        <v>0</v>
      </c>
      <c r="P890" s="114">
        <v>0</v>
      </c>
      <c r="Q890" s="114">
        <v>0</v>
      </c>
      <c r="R890" s="114">
        <v>0</v>
      </c>
      <c r="S890" s="114">
        <v>0</v>
      </c>
      <c r="T890" s="114">
        <v>0</v>
      </c>
      <c r="U890" s="114">
        <v>0</v>
      </c>
      <c r="V890" s="114">
        <v>0</v>
      </c>
      <c r="W890" s="114">
        <v>0</v>
      </c>
    </row>
    <row r="891" spans="1:23" hidden="1">
      <c r="A891" s="114" t="str">
        <v>6799.TW</v>
      </c>
      <c r="B891" s="114">
        <v>5.21</v>
      </c>
      <c r="C891" s="114">
        <v>1.2370000000000001</v>
      </c>
      <c r="D891" s="114">
        <v>24.555734999999999</v>
      </c>
      <c r="E891" s="114">
        <v>0.17541999999999999</v>
      </c>
      <c r="F891" s="114">
        <v>9.7229995E-2</v>
      </c>
      <c r="G891" s="114">
        <v>0.45582</v>
      </c>
      <c r="H891" s="114">
        <v>0.1449</v>
      </c>
      <c r="I891" s="114">
        <v>29.174664</v>
      </c>
      <c r="J891" s="114">
        <v>4.7946499999999999</v>
      </c>
      <c r="K891" s="114">
        <v>25.349</v>
      </c>
      <c r="L891" s="114">
        <v>0</v>
      </c>
      <c r="M891" s="114">
        <v>0</v>
      </c>
      <c r="N891" s="114">
        <v>0</v>
      </c>
      <c r="O891" s="114">
        <v>0</v>
      </c>
      <c r="P891" s="114">
        <v>0</v>
      </c>
      <c r="Q891" s="114">
        <v>0</v>
      </c>
      <c r="R891" s="114">
        <v>0</v>
      </c>
      <c r="S891" s="114">
        <v>0</v>
      </c>
      <c r="T891" s="114">
        <v>0</v>
      </c>
      <c r="U891" s="114">
        <v>0</v>
      </c>
      <c r="V891" s="114">
        <v>0</v>
      </c>
      <c r="W891" s="114">
        <v>0</v>
      </c>
    </row>
    <row r="892" spans="1:23" hidden="1">
      <c r="A892" s="114" t="str">
        <v>6805.TW</v>
      </c>
      <c r="B892" s="114">
        <v>0</v>
      </c>
      <c r="C892" s="114">
        <v>0.4</v>
      </c>
      <c r="D892" s="114">
        <v>18.382352999999998</v>
      </c>
      <c r="E892" s="114">
        <v>0.17988999999999999</v>
      </c>
      <c r="F892" s="114">
        <v>7.5229994999999994E-2</v>
      </c>
      <c r="G892" s="114">
        <v>0.23349</v>
      </c>
      <c r="H892" s="114">
        <v>0.17499999999999999</v>
      </c>
      <c r="I892" s="114">
        <v>0</v>
      </c>
      <c r="J892" s="114">
        <v>0</v>
      </c>
      <c r="K892" s="114">
        <v>91.537999999999997</v>
      </c>
      <c r="L892" s="114">
        <v>0</v>
      </c>
      <c r="M892" s="114">
        <v>0</v>
      </c>
      <c r="N892" s="114">
        <v>0</v>
      </c>
      <c r="O892" s="114">
        <v>0</v>
      </c>
      <c r="P892" s="114">
        <v>0</v>
      </c>
      <c r="Q892" s="114">
        <v>0</v>
      </c>
      <c r="R892" s="114">
        <v>0</v>
      </c>
      <c r="S892" s="114">
        <v>0</v>
      </c>
      <c r="T892" s="114">
        <v>0</v>
      </c>
      <c r="U892" s="114">
        <v>0</v>
      </c>
      <c r="V892" s="114">
        <v>0</v>
      </c>
      <c r="W892" s="114">
        <v>0</v>
      </c>
    </row>
    <row r="893" spans="1:23" hidden="1">
      <c r="A893" s="114" t="str">
        <v>6806.TW</v>
      </c>
      <c r="B893" s="114">
        <v>3.1</v>
      </c>
      <c r="C893" s="114">
        <v>0</v>
      </c>
      <c r="D893" s="114">
        <v>16.415094</v>
      </c>
      <c r="E893" s="114">
        <v>5.5100000000000003E-2</v>
      </c>
      <c r="F893" s="114">
        <v>1.8769999999999998E-2</v>
      </c>
      <c r="G893" s="114">
        <v>0.10033</v>
      </c>
      <c r="H893" s="114">
        <v>2.5590000000000002E-2</v>
      </c>
      <c r="I893" s="114">
        <v>42.096775000000001</v>
      </c>
      <c r="J893" s="114">
        <v>2.3738925000000002</v>
      </c>
      <c r="K893" s="114">
        <v>56.19</v>
      </c>
      <c r="L893" s="114">
        <v>0</v>
      </c>
      <c r="M893" s="114">
        <v>0</v>
      </c>
      <c r="N893" s="114">
        <v>0</v>
      </c>
      <c r="O893" s="114">
        <v>0</v>
      </c>
      <c r="P893" s="114">
        <v>0</v>
      </c>
      <c r="Q893" s="114">
        <v>0</v>
      </c>
      <c r="R893" s="114">
        <v>0</v>
      </c>
      <c r="S893" s="114">
        <v>0</v>
      </c>
      <c r="T893" s="114">
        <v>0</v>
      </c>
      <c r="U893" s="114">
        <v>0</v>
      </c>
      <c r="V893" s="114">
        <v>0</v>
      </c>
      <c r="W893" s="114">
        <v>0</v>
      </c>
    </row>
    <row r="894" spans="1:23" hidden="1">
      <c r="A894" s="114" t="str">
        <v>6807.TW</v>
      </c>
      <c r="B894" s="114">
        <v>5.87</v>
      </c>
      <c r="C894" s="114">
        <v>0.41399999999999998</v>
      </c>
      <c r="D894" s="114">
        <v>0</v>
      </c>
      <c r="E894" s="114">
        <v>0.11654</v>
      </c>
      <c r="F894" s="114">
        <v>4.521E-2</v>
      </c>
      <c r="G894" s="114">
        <v>0.18339</v>
      </c>
      <c r="H894" s="114">
        <v>7.979E-2</v>
      </c>
      <c r="I894" s="114">
        <v>9.4889270000000003</v>
      </c>
      <c r="J894" s="114">
        <v>1.4287179999999999</v>
      </c>
      <c r="K894" s="114">
        <v>69.364999999999995</v>
      </c>
      <c r="L894" s="114">
        <v>0</v>
      </c>
      <c r="M894" s="114">
        <v>0</v>
      </c>
      <c r="N894" s="114">
        <v>0</v>
      </c>
      <c r="O894" s="114">
        <v>0</v>
      </c>
      <c r="P894" s="114">
        <v>0</v>
      </c>
      <c r="Q894" s="114">
        <v>0</v>
      </c>
      <c r="R894" s="114">
        <v>0</v>
      </c>
      <c r="S894" s="114">
        <v>0</v>
      </c>
      <c r="T894" s="114">
        <v>0</v>
      </c>
      <c r="U894" s="114">
        <v>0</v>
      </c>
      <c r="V894" s="114">
        <v>0</v>
      </c>
      <c r="W894" s="114">
        <v>0</v>
      </c>
    </row>
    <row r="895" spans="1:23" hidden="1">
      <c r="A895" s="114" t="str">
        <v>6830.TW</v>
      </c>
      <c r="B895" s="114">
        <v>4.59</v>
      </c>
      <c r="C895" s="114">
        <v>0</v>
      </c>
      <c r="D895" s="114">
        <v>16.370557999999999</v>
      </c>
      <c r="E895" s="114">
        <v>8.3330004999999999E-2</v>
      </c>
      <c r="F895" s="114">
        <v>4.5659999999999999E-2</v>
      </c>
      <c r="G895" s="114">
        <v>0.35403000000000001</v>
      </c>
      <c r="H895" s="114">
        <v>4.1220001999999999E-2</v>
      </c>
      <c r="I895" s="114">
        <v>28.104574</v>
      </c>
      <c r="J895" s="114">
        <v>2.4019214999999998</v>
      </c>
      <c r="K895" s="114">
        <v>40.509</v>
      </c>
      <c r="L895" s="114">
        <v>0</v>
      </c>
      <c r="M895" s="114">
        <v>0</v>
      </c>
      <c r="N895" s="114">
        <v>0</v>
      </c>
      <c r="O895" s="114">
        <v>0</v>
      </c>
      <c r="P895" s="114">
        <v>0</v>
      </c>
      <c r="Q895" s="114">
        <v>0</v>
      </c>
      <c r="R895" s="114">
        <v>0</v>
      </c>
      <c r="S895" s="114">
        <v>0</v>
      </c>
      <c r="T895" s="114">
        <v>0</v>
      </c>
      <c r="U895" s="114">
        <v>0</v>
      </c>
      <c r="V895" s="114">
        <v>0</v>
      </c>
      <c r="W895" s="114">
        <v>0</v>
      </c>
    </row>
    <row r="896" spans="1:23" hidden="1">
      <c r="A896" s="114" t="str">
        <v>6834.TW</v>
      </c>
      <c r="B896" s="114">
        <v>-0.64</v>
      </c>
      <c r="C896" s="114">
        <v>0</v>
      </c>
      <c r="D896" s="114">
        <v>0</v>
      </c>
      <c r="E896" s="114">
        <v>-3.7420000000000002E-2</v>
      </c>
      <c r="F896" s="114">
        <v>-4.0340000000000001E-2</v>
      </c>
      <c r="G896" s="114">
        <v>5.3429999999999998E-2</v>
      </c>
      <c r="H896" s="114">
        <v>-6.1179999999999998E-2</v>
      </c>
      <c r="I896" s="114">
        <v>0</v>
      </c>
      <c r="J896" s="114">
        <v>2.0312001999999998</v>
      </c>
      <c r="K896" s="114">
        <v>11.023</v>
      </c>
      <c r="L896" s="114">
        <v>0</v>
      </c>
      <c r="M896" s="114">
        <v>0</v>
      </c>
      <c r="N896" s="114">
        <v>0</v>
      </c>
      <c r="O896" s="114">
        <v>0</v>
      </c>
      <c r="P896" s="114">
        <v>0</v>
      </c>
      <c r="Q896" s="114">
        <v>0</v>
      </c>
      <c r="R896" s="114">
        <v>0</v>
      </c>
      <c r="S896" s="114">
        <v>0</v>
      </c>
      <c r="T896" s="114">
        <v>0</v>
      </c>
      <c r="U896" s="114">
        <v>0</v>
      </c>
      <c r="V896" s="114">
        <v>0</v>
      </c>
      <c r="W896" s="114">
        <v>0</v>
      </c>
    </row>
    <row r="897" spans="1:23" hidden="1">
      <c r="A897" s="114" t="str">
        <v>6835.TW</v>
      </c>
      <c r="B897" s="114">
        <v>3.95</v>
      </c>
      <c r="C897" s="114">
        <v>-0.246</v>
      </c>
      <c r="D897" s="114">
        <v>0</v>
      </c>
      <c r="E897" s="114">
        <v>0.14915999999999999</v>
      </c>
      <c r="F897" s="114">
        <v>5.7010001999999997E-2</v>
      </c>
      <c r="G897" s="114">
        <v>0.27071000000000001</v>
      </c>
      <c r="H897" s="114">
        <v>0.12767000000000001</v>
      </c>
      <c r="I897" s="114">
        <v>13.772152</v>
      </c>
      <c r="J897" s="114">
        <v>2.2112923000000002</v>
      </c>
      <c r="K897" s="114">
        <v>33.220999999999997</v>
      </c>
      <c r="L897" s="114">
        <v>0</v>
      </c>
      <c r="M897" s="114">
        <v>0</v>
      </c>
      <c r="N897" s="114">
        <v>0</v>
      </c>
      <c r="O897" s="114">
        <v>0</v>
      </c>
      <c r="P897" s="114">
        <v>0</v>
      </c>
      <c r="Q897" s="114">
        <v>0</v>
      </c>
      <c r="R897" s="114">
        <v>0</v>
      </c>
      <c r="S897" s="114">
        <v>0</v>
      </c>
      <c r="T897" s="114">
        <v>0</v>
      </c>
      <c r="U897" s="114">
        <v>0</v>
      </c>
      <c r="V897" s="114">
        <v>0</v>
      </c>
      <c r="W897" s="114">
        <v>0</v>
      </c>
    </row>
    <row r="898" spans="1:23" hidden="1">
      <c r="A898" s="114" t="str">
        <v>6861.TW</v>
      </c>
      <c r="B898" s="114">
        <v>2.56</v>
      </c>
      <c r="C898" s="114">
        <v>0.71499999999999997</v>
      </c>
      <c r="D898" s="114">
        <v>0</v>
      </c>
      <c r="E898" s="114">
        <v>0.11103</v>
      </c>
      <c r="F898" s="114">
        <v>9.1299999999999992E-3</v>
      </c>
      <c r="G898" s="114">
        <v>0.27361999999999997</v>
      </c>
      <c r="H898" s="114">
        <v>-3.4999999E-3</v>
      </c>
      <c r="I898" s="114">
        <v>28.476564</v>
      </c>
      <c r="J898" s="114">
        <v>2.2826903000000001</v>
      </c>
      <c r="K898" s="114">
        <v>47.170999999999999</v>
      </c>
      <c r="L898" s="114">
        <v>0</v>
      </c>
      <c r="M898" s="114">
        <v>0</v>
      </c>
      <c r="N898" s="114">
        <v>0</v>
      </c>
      <c r="O898" s="114">
        <v>0</v>
      </c>
      <c r="P898" s="114">
        <v>0</v>
      </c>
      <c r="Q898" s="114">
        <v>0</v>
      </c>
      <c r="R898" s="114">
        <v>0</v>
      </c>
      <c r="S898" s="114">
        <v>0</v>
      </c>
      <c r="T898" s="114">
        <v>0</v>
      </c>
      <c r="U898" s="114">
        <v>0</v>
      </c>
      <c r="V898" s="114">
        <v>0</v>
      </c>
      <c r="W898" s="114">
        <v>0</v>
      </c>
    </row>
    <row r="899" spans="1:23" hidden="1">
      <c r="A899" s="114" t="str">
        <v>6863.TW</v>
      </c>
      <c r="B899" s="114">
        <v>7.16</v>
      </c>
      <c r="C899" s="114">
        <v>0</v>
      </c>
      <c r="D899" s="114">
        <v>17.292645</v>
      </c>
      <c r="E899" s="114">
        <v>9.9820000000000006E-2</v>
      </c>
      <c r="F899" s="114">
        <v>4.7470002999999997E-2</v>
      </c>
      <c r="G899" s="114">
        <v>0.30909999999999999</v>
      </c>
      <c r="H899" s="114">
        <v>0.21666000999999999</v>
      </c>
      <c r="I899" s="114">
        <v>30.865922999999999</v>
      </c>
      <c r="J899" s="114">
        <v>2.9324346000000001</v>
      </c>
      <c r="K899" s="114">
        <v>40.351999999999997</v>
      </c>
      <c r="L899" s="114">
        <v>0</v>
      </c>
      <c r="M899" s="114">
        <v>0</v>
      </c>
      <c r="N899" s="114">
        <v>0</v>
      </c>
      <c r="O899" s="114">
        <v>0</v>
      </c>
      <c r="P899" s="114">
        <v>0</v>
      </c>
      <c r="Q899" s="114">
        <v>0</v>
      </c>
      <c r="R899" s="114">
        <v>0</v>
      </c>
      <c r="S899" s="114">
        <v>0</v>
      </c>
      <c r="T899" s="114">
        <v>0</v>
      </c>
      <c r="U899" s="114">
        <v>0</v>
      </c>
      <c r="V899" s="114">
        <v>0</v>
      </c>
      <c r="W899" s="114">
        <v>0</v>
      </c>
    </row>
    <row r="900" spans="1:23" hidden="1">
      <c r="A900" s="114" t="str">
        <v>6901.TW</v>
      </c>
      <c r="B900" s="114">
        <v>-5.07</v>
      </c>
      <c r="C900" s="114">
        <v>0</v>
      </c>
      <c r="D900" s="114">
        <v>0</v>
      </c>
      <c r="E900" s="114">
        <v>-0.21607000000000001</v>
      </c>
      <c r="F900" s="114">
        <v>-0.13397000000000001</v>
      </c>
      <c r="G900" s="114">
        <v>0</v>
      </c>
      <c r="H900" s="114">
        <v>0.84046995999999996</v>
      </c>
      <c r="I900" s="114">
        <v>0</v>
      </c>
      <c r="J900" s="114">
        <v>2.6232326000000001</v>
      </c>
      <c r="K900" s="114">
        <v>-3.1320000000000001</v>
      </c>
      <c r="L900" s="114">
        <v>0</v>
      </c>
      <c r="M900" s="114">
        <v>0</v>
      </c>
      <c r="N900" s="114">
        <v>0</v>
      </c>
      <c r="O900" s="114">
        <v>0</v>
      </c>
      <c r="P900" s="114">
        <v>0</v>
      </c>
      <c r="Q900" s="114">
        <v>0</v>
      </c>
      <c r="R900" s="114">
        <v>0</v>
      </c>
      <c r="S900" s="114">
        <v>0</v>
      </c>
      <c r="T900" s="114">
        <v>0</v>
      </c>
      <c r="U900" s="114">
        <v>0</v>
      </c>
      <c r="V900" s="114">
        <v>0</v>
      </c>
      <c r="W900" s="114">
        <v>0</v>
      </c>
    </row>
    <row r="901" spans="1:23" hidden="1">
      <c r="A901" s="114" t="str">
        <v>6906.TW</v>
      </c>
      <c r="B901" s="114">
        <v>0</v>
      </c>
      <c r="C901" s="114">
        <v>0</v>
      </c>
      <c r="D901" s="114">
        <v>0</v>
      </c>
      <c r="E901" s="114">
        <v>0.21214000999999999</v>
      </c>
      <c r="F901" s="114">
        <v>0.11276</v>
      </c>
      <c r="G901" s="114">
        <v>0.82184000000000001</v>
      </c>
      <c r="H901" s="114">
        <v>0.48618</v>
      </c>
      <c r="I901" s="114">
        <v>0</v>
      </c>
      <c r="J901" s="114">
        <v>0</v>
      </c>
      <c r="K901" s="114">
        <v>12.153</v>
      </c>
      <c r="L901" s="114">
        <v>0</v>
      </c>
      <c r="M901" s="114">
        <v>0</v>
      </c>
      <c r="N901" s="114">
        <v>0</v>
      </c>
      <c r="O901" s="114">
        <v>0</v>
      </c>
      <c r="P901" s="114">
        <v>0</v>
      </c>
      <c r="Q901" s="114">
        <v>0</v>
      </c>
      <c r="R901" s="114">
        <v>0</v>
      </c>
      <c r="S901" s="114">
        <v>0</v>
      </c>
      <c r="T901" s="114">
        <v>0</v>
      </c>
      <c r="U901" s="114">
        <v>0</v>
      </c>
      <c r="V901" s="114">
        <v>0</v>
      </c>
      <c r="W901" s="114">
        <v>0</v>
      </c>
    </row>
    <row r="902" spans="1:23" hidden="1">
      <c r="A902" s="114" t="str">
        <v>6914.TW</v>
      </c>
      <c r="B902" s="114">
        <v>0</v>
      </c>
      <c r="C902" s="114">
        <v>0</v>
      </c>
      <c r="D902" s="114">
        <v>0</v>
      </c>
      <c r="E902" s="114">
        <v>0.26277</v>
      </c>
      <c r="F902" s="114">
        <v>7.0910000000000001E-2</v>
      </c>
      <c r="G902" s="114">
        <v>0.24099001</v>
      </c>
      <c r="H902" s="114">
        <v>0.17183999999999999</v>
      </c>
      <c r="I902" s="114">
        <v>0</v>
      </c>
      <c r="J902" s="114">
        <v>0</v>
      </c>
      <c r="K902" s="114">
        <v>70.944000000000003</v>
      </c>
      <c r="L902" s="114">
        <v>0</v>
      </c>
      <c r="M902" s="114">
        <v>0</v>
      </c>
      <c r="N902" s="114">
        <v>0</v>
      </c>
      <c r="O902" s="114">
        <v>0</v>
      </c>
      <c r="P902" s="114">
        <v>0</v>
      </c>
      <c r="Q902" s="114">
        <v>0</v>
      </c>
      <c r="R902" s="114">
        <v>0</v>
      </c>
      <c r="S902" s="114">
        <v>0</v>
      </c>
      <c r="T902" s="114">
        <v>0</v>
      </c>
      <c r="U902" s="114">
        <v>0</v>
      </c>
      <c r="V902" s="114">
        <v>0</v>
      </c>
      <c r="W902" s="114">
        <v>0</v>
      </c>
    </row>
    <row r="903" spans="1:23" hidden="1">
      <c r="A903" s="114" t="str">
        <v>6916.TW</v>
      </c>
      <c r="B903" s="114">
        <v>0</v>
      </c>
      <c r="C903" s="114">
        <v>0</v>
      </c>
      <c r="D903" s="114">
        <v>0</v>
      </c>
      <c r="E903" s="114">
        <v>7.6409995999999994E-2</v>
      </c>
      <c r="F903" s="114">
        <v>3.3989999999999999E-2</v>
      </c>
      <c r="G903" s="114">
        <v>0.25864999999999999</v>
      </c>
      <c r="H903" s="114">
        <v>1.235E-2</v>
      </c>
      <c r="I903" s="114">
        <v>0</v>
      </c>
      <c r="J903" s="114">
        <v>0</v>
      </c>
      <c r="K903" s="114">
        <v>36.776000000000003</v>
      </c>
      <c r="L903" s="114">
        <v>0</v>
      </c>
      <c r="M903" s="114">
        <v>0</v>
      </c>
      <c r="N903" s="114">
        <v>0</v>
      </c>
      <c r="O903" s="114">
        <v>0</v>
      </c>
      <c r="P903" s="114">
        <v>0</v>
      </c>
      <c r="Q903" s="114">
        <v>0</v>
      </c>
      <c r="R903" s="114">
        <v>0</v>
      </c>
      <c r="S903" s="114">
        <v>0</v>
      </c>
      <c r="T903" s="114">
        <v>0</v>
      </c>
      <c r="U903" s="114">
        <v>0</v>
      </c>
      <c r="V903" s="114">
        <v>0</v>
      </c>
      <c r="W903" s="114">
        <v>0</v>
      </c>
    </row>
    <row r="904" spans="1:23" hidden="1">
      <c r="A904" s="114" t="str">
        <v>6928.TW</v>
      </c>
      <c r="B904" s="114">
        <v>0</v>
      </c>
      <c r="C904" s="114">
        <v>0</v>
      </c>
      <c r="D904" s="114">
        <v>0</v>
      </c>
      <c r="E904" s="114">
        <v>0</v>
      </c>
      <c r="F904" s="114">
        <v>0</v>
      </c>
      <c r="G904" s="114">
        <v>0.19683999999999999</v>
      </c>
      <c r="H904" s="114">
        <v>1.9480000000000001E-2</v>
      </c>
      <c r="I904" s="114">
        <v>0</v>
      </c>
      <c r="J904" s="114">
        <v>0</v>
      </c>
      <c r="K904" s="114">
        <v>51.779000000000003</v>
      </c>
      <c r="L904" s="114">
        <v>0</v>
      </c>
      <c r="M904" s="114">
        <v>0</v>
      </c>
      <c r="N904" s="114">
        <v>0</v>
      </c>
      <c r="O904" s="114">
        <v>0</v>
      </c>
      <c r="P904" s="114">
        <v>0</v>
      </c>
      <c r="Q904" s="114">
        <v>0</v>
      </c>
      <c r="R904" s="114">
        <v>0</v>
      </c>
      <c r="S904" s="114">
        <v>0</v>
      </c>
      <c r="T904" s="114">
        <v>0</v>
      </c>
      <c r="U904" s="114">
        <v>0</v>
      </c>
      <c r="V904" s="114">
        <v>0</v>
      </c>
      <c r="W904" s="114">
        <v>0</v>
      </c>
    </row>
    <row r="905" spans="1:23" hidden="1">
      <c r="A905" s="114" t="str">
        <v>6933.TW</v>
      </c>
      <c r="B905" s="114">
        <v>0</v>
      </c>
      <c r="C905" s="114">
        <v>0</v>
      </c>
      <c r="D905" s="114">
        <v>0</v>
      </c>
      <c r="E905" s="114">
        <v>0</v>
      </c>
      <c r="F905" s="114">
        <v>0</v>
      </c>
      <c r="G905" s="114">
        <v>0.16795999</v>
      </c>
      <c r="H905" s="114">
        <v>3.2719999999999999E-2</v>
      </c>
      <c r="I905" s="114">
        <v>0</v>
      </c>
      <c r="J905" s="114">
        <v>0</v>
      </c>
      <c r="K905" s="114">
        <v>170.55500000000001</v>
      </c>
      <c r="L905" s="114">
        <v>0</v>
      </c>
      <c r="M905" s="114">
        <v>0</v>
      </c>
      <c r="N905" s="114">
        <v>0</v>
      </c>
      <c r="O905" s="114">
        <v>0</v>
      </c>
      <c r="P905" s="114">
        <v>0</v>
      </c>
      <c r="Q905" s="114">
        <v>0</v>
      </c>
      <c r="R905" s="114">
        <v>0</v>
      </c>
      <c r="S905" s="114">
        <v>0</v>
      </c>
      <c r="T905" s="114">
        <v>0</v>
      </c>
      <c r="U905" s="114">
        <v>0</v>
      </c>
      <c r="V905" s="114">
        <v>0</v>
      </c>
      <c r="W905" s="114">
        <v>0</v>
      </c>
    </row>
    <row r="906" spans="1:23" hidden="1">
      <c r="A906" s="114" t="str">
        <v>6937.TW</v>
      </c>
      <c r="B906" s="114">
        <v>0</v>
      </c>
      <c r="C906" s="114">
        <v>0</v>
      </c>
      <c r="D906" s="114">
        <v>0</v>
      </c>
      <c r="E906" s="114">
        <v>0.14274999999999999</v>
      </c>
      <c r="F906" s="114">
        <v>0</v>
      </c>
      <c r="G906" s="114">
        <v>0.45250000000000001</v>
      </c>
      <c r="H906" s="114">
        <v>0.16558999999999999</v>
      </c>
      <c r="I906" s="114">
        <v>0</v>
      </c>
      <c r="J906" s="114">
        <v>0</v>
      </c>
      <c r="K906" s="114">
        <v>33.316000000000003</v>
      </c>
      <c r="L906" s="114">
        <v>0</v>
      </c>
      <c r="M906" s="114">
        <v>0</v>
      </c>
      <c r="N906" s="114">
        <v>0</v>
      </c>
      <c r="O906" s="114">
        <v>0</v>
      </c>
      <c r="P906" s="114">
        <v>0</v>
      </c>
      <c r="Q906" s="114">
        <v>0</v>
      </c>
      <c r="R906" s="114">
        <v>0</v>
      </c>
      <c r="S906" s="114">
        <v>0</v>
      </c>
      <c r="T906" s="114">
        <v>0</v>
      </c>
      <c r="U906" s="114">
        <v>0</v>
      </c>
      <c r="V906" s="114">
        <v>0</v>
      </c>
      <c r="W906" s="114">
        <v>0</v>
      </c>
    </row>
    <row r="907" spans="1:23" hidden="1">
      <c r="A907" s="114" t="str">
        <v>8011.TW</v>
      </c>
      <c r="B907" s="114">
        <v>0.1</v>
      </c>
      <c r="C907" s="114">
        <v>1.1299999999999999</v>
      </c>
      <c r="D907" s="114">
        <v>14.49367</v>
      </c>
      <c r="E907" s="114">
        <v>1.035E-2</v>
      </c>
      <c r="F907" s="114">
        <v>4.7000000000000002E-3</v>
      </c>
      <c r="G907" s="114">
        <v>0.15562001</v>
      </c>
      <c r="H907" s="114">
        <v>-1.729E-2</v>
      </c>
      <c r="I907" s="114">
        <v>229</v>
      </c>
      <c r="J907" s="114">
        <v>1.3153360000000001</v>
      </c>
      <c r="K907" s="114">
        <v>13.217000000000001</v>
      </c>
      <c r="L907" s="114">
        <v>0</v>
      </c>
      <c r="M907" s="114">
        <v>0</v>
      </c>
      <c r="N907" s="114">
        <v>0</v>
      </c>
      <c r="O907" s="114">
        <v>0</v>
      </c>
      <c r="P907" s="114">
        <v>0</v>
      </c>
      <c r="Q907" s="114">
        <v>0</v>
      </c>
      <c r="R907" s="114">
        <v>0</v>
      </c>
      <c r="S907" s="114">
        <v>0</v>
      </c>
      <c r="T907" s="114">
        <v>0</v>
      </c>
      <c r="U907" s="114">
        <v>0</v>
      </c>
      <c r="V907" s="114">
        <v>0</v>
      </c>
      <c r="W907" s="114">
        <v>0</v>
      </c>
    </row>
    <row r="908" spans="1:23" hidden="1">
      <c r="A908" s="114" t="str">
        <v>8016.TW</v>
      </c>
      <c r="B908" s="114">
        <v>14.88</v>
      </c>
      <c r="C908" s="114">
        <v>0.71799999999999997</v>
      </c>
      <c r="D908" s="114">
        <v>6.1669390000000002</v>
      </c>
      <c r="E908" s="114">
        <v>0.16461000000000001</v>
      </c>
      <c r="F908" s="114">
        <v>7.9149999999999998E-2</v>
      </c>
      <c r="G908" s="114">
        <v>0.34166999999999997</v>
      </c>
      <c r="H908" s="114">
        <v>0.15115000000000001</v>
      </c>
      <c r="I908" s="114">
        <v>17.775537</v>
      </c>
      <c r="J908" s="114">
        <v>2.8754374999999999</v>
      </c>
      <c r="K908" s="114">
        <v>139.523</v>
      </c>
      <c r="L908" s="114">
        <v>0</v>
      </c>
      <c r="M908" s="114">
        <v>0</v>
      </c>
      <c r="N908" s="114">
        <v>0</v>
      </c>
      <c r="O908" s="114">
        <v>0</v>
      </c>
      <c r="P908" s="114">
        <v>0</v>
      </c>
      <c r="Q908" s="114">
        <v>0</v>
      </c>
      <c r="R908" s="114">
        <v>0</v>
      </c>
      <c r="S908" s="114">
        <v>0</v>
      </c>
      <c r="T908" s="114">
        <v>0</v>
      </c>
      <c r="U908" s="114">
        <v>0</v>
      </c>
      <c r="V908" s="114">
        <v>0</v>
      </c>
      <c r="W908" s="114">
        <v>0</v>
      </c>
    </row>
    <row r="909" spans="1:23" hidden="1">
      <c r="A909" s="114" t="str">
        <v>8021.TW</v>
      </c>
      <c r="B909" s="114">
        <v>-0.21</v>
      </c>
      <c r="C909" s="114">
        <v>0</v>
      </c>
      <c r="D909" s="114">
        <v>18.579882000000001</v>
      </c>
      <c r="E909" s="114">
        <v>-7.8399999999999997E-3</v>
      </c>
      <c r="F909" s="114">
        <v>7.6899999999999998E-3</v>
      </c>
      <c r="G909" s="114">
        <v>0.22754999000000001</v>
      </c>
      <c r="H909" s="114">
        <v>1.959E-2</v>
      </c>
      <c r="I909" s="114">
        <v>0</v>
      </c>
      <c r="J909" s="114">
        <v>1.0177951999999999</v>
      </c>
      <c r="K909" s="114">
        <v>20.359000000000002</v>
      </c>
      <c r="L909" s="114">
        <v>0</v>
      </c>
      <c r="M909" s="114">
        <v>0</v>
      </c>
      <c r="N909" s="114">
        <v>0</v>
      </c>
      <c r="O909" s="114">
        <v>0</v>
      </c>
      <c r="P909" s="114">
        <v>0</v>
      </c>
      <c r="Q909" s="114">
        <v>0</v>
      </c>
      <c r="R909" s="114">
        <v>0</v>
      </c>
      <c r="S909" s="114">
        <v>0</v>
      </c>
      <c r="T909" s="114">
        <v>0</v>
      </c>
      <c r="U909" s="114">
        <v>0</v>
      </c>
      <c r="V909" s="114">
        <v>0</v>
      </c>
      <c r="W909" s="114">
        <v>0</v>
      </c>
    </row>
    <row r="910" spans="1:23" hidden="1">
      <c r="A910" s="114" t="str">
        <v>8028.TW</v>
      </c>
      <c r="B910" s="114">
        <v>2</v>
      </c>
      <c r="C910" s="114">
        <v>0</v>
      </c>
      <c r="D910" s="114">
        <v>32.657004999999998</v>
      </c>
      <c r="E910" s="114">
        <v>8.8889999999999997E-2</v>
      </c>
      <c r="F910" s="114">
        <v>1.4019999999999999E-2</v>
      </c>
      <c r="G910" s="114">
        <v>0.21582999999999999</v>
      </c>
      <c r="H910" s="114">
        <v>5.2470002000000002E-2</v>
      </c>
      <c r="I910" s="114">
        <v>33.799999999999997</v>
      </c>
      <c r="J910" s="114">
        <v>2.9586834999999998</v>
      </c>
      <c r="K910" s="114">
        <v>20.065000000000001</v>
      </c>
      <c r="L910" s="114">
        <v>0</v>
      </c>
      <c r="M910" s="114">
        <v>0</v>
      </c>
      <c r="N910" s="114">
        <v>0</v>
      </c>
      <c r="O910" s="114">
        <v>0</v>
      </c>
      <c r="P910" s="114">
        <v>0</v>
      </c>
      <c r="Q910" s="114">
        <v>0</v>
      </c>
      <c r="R910" s="114">
        <v>0</v>
      </c>
      <c r="S910" s="114">
        <v>0</v>
      </c>
      <c r="T910" s="114">
        <v>0</v>
      </c>
      <c r="U910" s="114">
        <v>0</v>
      </c>
      <c r="V910" s="114">
        <v>0</v>
      </c>
      <c r="W910" s="114">
        <v>0</v>
      </c>
    </row>
    <row r="911" spans="1:23" hidden="1">
      <c r="A911" s="114" t="str">
        <v>8033.TW</v>
      </c>
      <c r="B911" s="114">
        <v>0.09</v>
      </c>
      <c r="C911" s="114">
        <v>1.1220000000000001</v>
      </c>
      <c r="D911" s="114">
        <v>0</v>
      </c>
      <c r="E911" s="114">
        <v>-2.0029999999999999E-2</v>
      </c>
      <c r="F911" s="114">
        <v>-1.8360000000000001E-2</v>
      </c>
      <c r="G911" s="114">
        <v>0.39690999999999999</v>
      </c>
      <c r="H911" s="114">
        <v>-3.968E-2</v>
      </c>
      <c r="I911" s="114">
        <v>829.99994000000004</v>
      </c>
      <c r="J911" s="114">
        <v>8.9034560000000003</v>
      </c>
      <c r="K911" s="114">
        <v>7.0279999999999996</v>
      </c>
      <c r="L911" s="114">
        <v>0</v>
      </c>
      <c r="M911" s="114">
        <v>0</v>
      </c>
      <c r="N911" s="114">
        <v>0</v>
      </c>
      <c r="O911" s="114">
        <v>0</v>
      </c>
      <c r="P911" s="114">
        <v>0</v>
      </c>
      <c r="Q911" s="114">
        <v>0</v>
      </c>
      <c r="R911" s="114">
        <v>0</v>
      </c>
      <c r="S911" s="114">
        <v>0</v>
      </c>
      <c r="T911" s="114">
        <v>0</v>
      </c>
      <c r="U911" s="114">
        <v>0</v>
      </c>
      <c r="V911" s="114">
        <v>0</v>
      </c>
      <c r="W911" s="114">
        <v>0</v>
      </c>
    </row>
    <row r="912" spans="1:23" hidden="1">
      <c r="A912" s="114" t="str">
        <v>8039.TW</v>
      </c>
      <c r="B912" s="114">
        <v>2.4900000000000002</v>
      </c>
      <c r="C912" s="114">
        <v>0.441</v>
      </c>
      <c r="D912" s="114">
        <v>18.842106000000001</v>
      </c>
      <c r="E912" s="114">
        <v>6.9379999999999997E-2</v>
      </c>
      <c r="F912" s="114">
        <v>3.0450001000000001E-2</v>
      </c>
      <c r="G912" s="114">
        <v>0.23200999999999999</v>
      </c>
      <c r="H912" s="114">
        <v>4.7829999999999998E-2</v>
      </c>
      <c r="I912" s="114">
        <v>21.566265000000001</v>
      </c>
      <c r="J912" s="114">
        <v>1.405281</v>
      </c>
      <c r="K912" s="114">
        <v>41.704000000000001</v>
      </c>
      <c r="L912" s="114">
        <v>0</v>
      </c>
      <c r="M912" s="114">
        <v>0</v>
      </c>
      <c r="N912" s="114">
        <v>0</v>
      </c>
      <c r="O912" s="114">
        <v>0</v>
      </c>
      <c r="P912" s="114">
        <v>0</v>
      </c>
      <c r="Q912" s="114">
        <v>0</v>
      </c>
      <c r="R912" s="114">
        <v>0</v>
      </c>
      <c r="S912" s="114">
        <v>0</v>
      </c>
      <c r="T912" s="114">
        <v>0</v>
      </c>
      <c r="U912" s="114">
        <v>0</v>
      </c>
      <c r="V912" s="114">
        <v>0</v>
      </c>
      <c r="W912" s="114">
        <v>0</v>
      </c>
    </row>
    <row r="913" spans="1:23" hidden="1">
      <c r="A913" s="114" t="str">
        <v>8046.TW</v>
      </c>
      <c r="B913" s="114">
        <v>5.16</v>
      </c>
      <c r="C913" s="114">
        <v>1.52</v>
      </c>
      <c r="D913" s="114">
        <v>17.611158</v>
      </c>
      <c r="E913" s="114">
        <v>7.4679999999999996E-2</v>
      </c>
      <c r="F913" s="114">
        <v>1.915E-2</v>
      </c>
      <c r="G913" s="114">
        <v>0.11093</v>
      </c>
      <c r="H913" s="114">
        <v>-0.111820005</v>
      </c>
      <c r="I913" s="114">
        <v>39.147289999999998</v>
      </c>
      <c r="J913" s="114">
        <v>2.9065585</v>
      </c>
      <c r="K913" s="114">
        <v>56.908999999999999</v>
      </c>
      <c r="L913" s="114">
        <v>0</v>
      </c>
      <c r="M913" s="114">
        <v>0</v>
      </c>
      <c r="N913" s="114">
        <v>0</v>
      </c>
      <c r="O913" s="114">
        <v>0</v>
      </c>
      <c r="P913" s="114">
        <v>0</v>
      </c>
      <c r="Q913" s="114">
        <v>0</v>
      </c>
      <c r="R913" s="114">
        <v>0</v>
      </c>
      <c r="S913" s="114">
        <v>0</v>
      </c>
      <c r="T913" s="114">
        <v>0</v>
      </c>
      <c r="U913" s="114">
        <v>0</v>
      </c>
      <c r="V913" s="114">
        <v>0</v>
      </c>
      <c r="W913" s="114">
        <v>0</v>
      </c>
    </row>
    <row r="914" spans="1:23" hidden="1">
      <c r="A914" s="114" t="str">
        <v>8070.TW</v>
      </c>
      <c r="B914" s="114">
        <v>2.27</v>
      </c>
      <c r="C914" s="114">
        <v>0</v>
      </c>
      <c r="D914" s="114">
        <v>3.7105071999999999</v>
      </c>
      <c r="E914" s="114">
        <v>0.12787999999999999</v>
      </c>
      <c r="F914" s="114">
        <v>2.7709998E-2</v>
      </c>
      <c r="G914" s="114">
        <v>0.18451998999999999</v>
      </c>
      <c r="H914" s="114">
        <v>9.6390000000000003E-2</v>
      </c>
      <c r="I914" s="114">
        <v>22.246696</v>
      </c>
      <c r="J914" s="114">
        <v>2.0787024000000001</v>
      </c>
      <c r="K914" s="114">
        <v>24.442</v>
      </c>
      <c r="L914" s="114">
        <v>0</v>
      </c>
      <c r="M914" s="114">
        <v>0</v>
      </c>
      <c r="N914" s="114">
        <v>0</v>
      </c>
      <c r="O914" s="114">
        <v>0</v>
      </c>
      <c r="P914" s="114">
        <v>0</v>
      </c>
      <c r="Q914" s="114">
        <v>0</v>
      </c>
      <c r="R914" s="114">
        <v>0</v>
      </c>
      <c r="S914" s="114">
        <v>0</v>
      </c>
      <c r="T914" s="114">
        <v>0</v>
      </c>
      <c r="U914" s="114">
        <v>0</v>
      </c>
      <c r="V914" s="114">
        <v>0</v>
      </c>
      <c r="W914" s="114">
        <v>0</v>
      </c>
    </row>
    <row r="915" spans="1:23" hidden="1">
      <c r="A915" s="114" t="str">
        <v>8072.TW</v>
      </c>
      <c r="B915" s="114">
        <v>0.97</v>
      </c>
      <c r="C915" s="114">
        <v>0</v>
      </c>
      <c r="D915" s="114">
        <v>0</v>
      </c>
      <c r="E915" s="114">
        <v>3.8550000000000001E-2</v>
      </c>
      <c r="F915" s="114">
        <v>2.5799998999999998E-3</v>
      </c>
      <c r="G915" s="114">
        <v>0.17817</v>
      </c>
      <c r="H915" s="114">
        <v>2.2200000999999998E-3</v>
      </c>
      <c r="I915" s="114">
        <v>29.896906000000001</v>
      </c>
      <c r="J915" s="114">
        <v>1.0479149999999999</v>
      </c>
      <c r="K915" s="114">
        <v>14.153</v>
      </c>
      <c r="L915" s="114">
        <v>0</v>
      </c>
      <c r="M915" s="114">
        <v>0</v>
      </c>
      <c r="N915" s="114">
        <v>0</v>
      </c>
      <c r="O915" s="114">
        <v>0</v>
      </c>
      <c r="P915" s="114">
        <v>0</v>
      </c>
      <c r="Q915" s="114">
        <v>0</v>
      </c>
      <c r="R915" s="114">
        <v>0</v>
      </c>
      <c r="S915" s="114">
        <v>0</v>
      </c>
      <c r="T915" s="114">
        <v>0</v>
      </c>
      <c r="U915" s="114">
        <v>0</v>
      </c>
      <c r="V915" s="114">
        <v>0</v>
      </c>
      <c r="W915" s="114">
        <v>0</v>
      </c>
    </row>
    <row r="916" spans="1:23" hidden="1">
      <c r="A916" s="114" t="str">
        <v>8081.TW</v>
      </c>
      <c r="B916" s="114">
        <v>18.75</v>
      </c>
      <c r="C916" s="114">
        <v>0.63200000000000001</v>
      </c>
      <c r="D916" s="114">
        <v>16.59751</v>
      </c>
      <c r="E916" s="114">
        <v>0.18995000000000001</v>
      </c>
      <c r="F916" s="114">
        <v>0.10094</v>
      </c>
      <c r="G916" s="114">
        <v>0.40422999999999998</v>
      </c>
      <c r="H916" s="114">
        <v>0.21027999999999999</v>
      </c>
      <c r="I916" s="114">
        <v>17.066668</v>
      </c>
      <c r="J916" s="114">
        <v>3.7649271</v>
      </c>
      <c r="K916" s="114">
        <v>92.278000000000006</v>
      </c>
      <c r="L916" s="114">
        <v>0</v>
      </c>
      <c r="M916" s="114">
        <v>0</v>
      </c>
      <c r="N916" s="114">
        <v>0</v>
      </c>
      <c r="O916" s="114">
        <v>0</v>
      </c>
      <c r="P916" s="114">
        <v>0</v>
      </c>
      <c r="Q916" s="114">
        <v>0</v>
      </c>
      <c r="R916" s="114">
        <v>0</v>
      </c>
      <c r="S916" s="114">
        <v>0</v>
      </c>
      <c r="T916" s="114">
        <v>0</v>
      </c>
      <c r="U916" s="114">
        <v>0</v>
      </c>
      <c r="V916" s="114">
        <v>0</v>
      </c>
      <c r="W916" s="114">
        <v>0</v>
      </c>
    </row>
    <row r="917" spans="1:23" hidden="1">
      <c r="A917" s="114" t="str">
        <v>8101.TW</v>
      </c>
      <c r="B917" s="114">
        <v>-2.61</v>
      </c>
      <c r="C917" s="114">
        <v>0.90500000000000003</v>
      </c>
      <c r="D917" s="114">
        <v>3.5106381999999998</v>
      </c>
      <c r="E917" s="114">
        <v>-1.0420100000000001</v>
      </c>
      <c r="F917" s="114">
        <v>-0.16788</v>
      </c>
      <c r="G917" s="114">
        <v>6.5700000000000003E-3</v>
      </c>
      <c r="H917" s="114">
        <v>-0.59784999999999999</v>
      </c>
      <c r="I917" s="114">
        <v>0</v>
      </c>
      <c r="J917" s="114">
        <v>2.6484749999999999</v>
      </c>
      <c r="K917" s="114">
        <v>2.306</v>
      </c>
      <c r="L917" s="114">
        <v>0</v>
      </c>
      <c r="M917" s="114">
        <v>0</v>
      </c>
      <c r="N917" s="114">
        <v>0</v>
      </c>
      <c r="O917" s="114">
        <v>0</v>
      </c>
      <c r="P917" s="114">
        <v>0</v>
      </c>
      <c r="Q917" s="114">
        <v>0</v>
      </c>
      <c r="R917" s="114">
        <v>0</v>
      </c>
      <c r="S917" s="114">
        <v>0</v>
      </c>
      <c r="T917" s="114">
        <v>0</v>
      </c>
      <c r="U917" s="114">
        <v>0</v>
      </c>
      <c r="V917" s="114">
        <v>0</v>
      </c>
      <c r="W917" s="114">
        <v>0</v>
      </c>
    </row>
    <row r="918" spans="1:23" hidden="1">
      <c r="A918" s="114" t="str">
        <v>8103.TW</v>
      </c>
      <c r="B918" s="114">
        <v>3.05</v>
      </c>
      <c r="C918" s="114">
        <v>0.98399999999999999</v>
      </c>
      <c r="D918" s="114">
        <v>9.4879519999999999</v>
      </c>
      <c r="E918" s="114">
        <v>7.0059999999999997E-2</v>
      </c>
      <c r="F918" s="114">
        <v>3.6609999999999997E-2</v>
      </c>
      <c r="G918" s="114">
        <v>0.34077000000000002</v>
      </c>
      <c r="H918" s="114">
        <v>0.104399994</v>
      </c>
      <c r="I918" s="114">
        <v>15.491803000000001</v>
      </c>
      <c r="J918" s="114">
        <v>1.2130936000000001</v>
      </c>
      <c r="K918" s="114">
        <v>37.472999999999999</v>
      </c>
      <c r="L918" s="114">
        <v>0</v>
      </c>
      <c r="M918" s="114">
        <v>0</v>
      </c>
      <c r="N918" s="114">
        <v>0</v>
      </c>
      <c r="O918" s="114">
        <v>0</v>
      </c>
      <c r="P918" s="114">
        <v>0</v>
      </c>
      <c r="Q918" s="114">
        <v>0</v>
      </c>
      <c r="R918" s="114">
        <v>0</v>
      </c>
      <c r="S918" s="114">
        <v>0</v>
      </c>
      <c r="T918" s="114">
        <v>0</v>
      </c>
      <c r="U918" s="114">
        <v>0</v>
      </c>
      <c r="V918" s="114">
        <v>0</v>
      </c>
      <c r="W918" s="114">
        <v>0</v>
      </c>
    </row>
    <row r="919" spans="1:23" hidden="1">
      <c r="A919" s="114" t="str">
        <v>8104.TW</v>
      </c>
      <c r="B919" s="114">
        <v>-3.13</v>
      </c>
      <c r="C919" s="114">
        <v>1.113</v>
      </c>
      <c r="D919" s="114">
        <v>44.629629999999999</v>
      </c>
      <c r="E919" s="114">
        <v>-9.1300000000000006E-2</v>
      </c>
      <c r="F919" s="114">
        <v>-7.3400004999999999E-3</v>
      </c>
      <c r="G919" s="114">
        <v>0.11783</v>
      </c>
      <c r="H919" s="114">
        <v>-4.2079999999999999E-2</v>
      </c>
      <c r="I919" s="114">
        <v>0</v>
      </c>
      <c r="J919" s="114">
        <v>1.4223882999999999</v>
      </c>
      <c r="K919" s="114">
        <v>36.417000000000002</v>
      </c>
      <c r="L919" s="114">
        <v>0</v>
      </c>
      <c r="M919" s="114">
        <v>0</v>
      </c>
      <c r="N919" s="114">
        <v>0</v>
      </c>
      <c r="O919" s="114">
        <v>0</v>
      </c>
      <c r="P919" s="114">
        <v>0</v>
      </c>
      <c r="Q919" s="114">
        <v>0</v>
      </c>
      <c r="R919" s="114">
        <v>0</v>
      </c>
      <c r="S919" s="114">
        <v>0</v>
      </c>
      <c r="T919" s="114">
        <v>0</v>
      </c>
      <c r="U919" s="114">
        <v>0</v>
      </c>
      <c r="V919" s="114">
        <v>0</v>
      </c>
      <c r="W919" s="114">
        <v>0</v>
      </c>
    </row>
    <row r="920" spans="1:23" hidden="1">
      <c r="A920" s="114" t="str">
        <v>8105.TW</v>
      </c>
      <c r="B920" s="114">
        <v>0.56000000000000005</v>
      </c>
      <c r="C920" s="114">
        <v>0</v>
      </c>
      <c r="D920" s="114">
        <v>23.947368999999998</v>
      </c>
      <c r="E920" s="114">
        <v>3.1530000000000002E-2</v>
      </c>
      <c r="F920" s="114">
        <v>4.5000002000000002E-4</v>
      </c>
      <c r="G920" s="114">
        <v>8.2919999999999994E-2</v>
      </c>
      <c r="H920" s="114">
        <v>-3.3869999999999997E-2</v>
      </c>
      <c r="I920" s="114">
        <v>24.375</v>
      </c>
      <c r="J920" s="114">
        <v>0.75535386999999998</v>
      </c>
      <c r="K920" s="114">
        <v>19.826000000000001</v>
      </c>
      <c r="L920" s="114">
        <v>0</v>
      </c>
      <c r="M920" s="114">
        <v>0</v>
      </c>
      <c r="N920" s="114">
        <v>0</v>
      </c>
      <c r="O920" s="114">
        <v>0</v>
      </c>
      <c r="P920" s="114">
        <v>0</v>
      </c>
      <c r="Q920" s="114">
        <v>0</v>
      </c>
      <c r="R920" s="114">
        <v>0</v>
      </c>
      <c r="S920" s="114">
        <v>0</v>
      </c>
      <c r="T920" s="114">
        <v>0</v>
      </c>
      <c r="U920" s="114">
        <v>0</v>
      </c>
      <c r="V920" s="114">
        <v>0</v>
      </c>
      <c r="W920" s="114">
        <v>0</v>
      </c>
    </row>
    <row r="921" spans="1:23" hidden="1">
      <c r="A921" s="114" t="str">
        <v>8110.TW</v>
      </c>
      <c r="B921" s="114">
        <v>0.22</v>
      </c>
      <c r="C921" s="114">
        <v>1.002</v>
      </c>
      <c r="D921" s="114">
        <v>0</v>
      </c>
      <c r="E921" s="114">
        <v>-1.0800000000000001E-2</v>
      </c>
      <c r="F921" s="114">
        <v>-8.6900004999999995E-3</v>
      </c>
      <c r="G921" s="114">
        <v>1.8149999999999999E-2</v>
      </c>
      <c r="H921" s="114">
        <v>3.3660000000000002E-2</v>
      </c>
      <c r="I921" s="114">
        <v>90.454543999999999</v>
      </c>
      <c r="J921" s="114">
        <v>0.97429619999999995</v>
      </c>
      <c r="K921" s="114">
        <v>14.099</v>
      </c>
      <c r="L921" s="114">
        <v>0</v>
      </c>
      <c r="M921" s="114">
        <v>0</v>
      </c>
      <c r="N921" s="114">
        <v>0</v>
      </c>
      <c r="O921" s="114">
        <v>0</v>
      </c>
      <c r="P921" s="114">
        <v>0</v>
      </c>
      <c r="Q921" s="114">
        <v>0</v>
      </c>
      <c r="R921" s="114">
        <v>0</v>
      </c>
      <c r="S921" s="114">
        <v>0</v>
      </c>
      <c r="T921" s="114">
        <v>0</v>
      </c>
      <c r="U921" s="114">
        <v>0</v>
      </c>
      <c r="V921" s="114">
        <v>0</v>
      </c>
      <c r="W921" s="114">
        <v>0</v>
      </c>
    </row>
    <row r="922" spans="1:23" hidden="1">
      <c r="A922" s="114" t="str">
        <v>8112.TW</v>
      </c>
      <c r="B922" s="114">
        <v>5.03</v>
      </c>
      <c r="C922" s="114">
        <v>0</v>
      </c>
      <c r="D922" s="114">
        <v>15.957445999999999</v>
      </c>
      <c r="E922" s="114">
        <v>0.18421000000000001</v>
      </c>
      <c r="F922" s="114">
        <v>5.9889999999999999E-2</v>
      </c>
      <c r="G922" s="114">
        <v>4.0829999999999998E-2</v>
      </c>
      <c r="H922" s="114">
        <v>2.2969997999999998E-2</v>
      </c>
      <c r="I922" s="114">
        <v>16.401589999999999</v>
      </c>
      <c r="J922" s="114">
        <v>2.9669854999999998</v>
      </c>
      <c r="K922" s="114">
        <v>405.45699999999999</v>
      </c>
      <c r="L922" s="114">
        <v>0</v>
      </c>
      <c r="M922" s="114">
        <v>0</v>
      </c>
      <c r="N922" s="114">
        <v>0</v>
      </c>
      <c r="O922" s="114">
        <v>0</v>
      </c>
      <c r="P922" s="114">
        <v>0</v>
      </c>
      <c r="Q922" s="114">
        <v>0</v>
      </c>
      <c r="R922" s="114">
        <v>0</v>
      </c>
      <c r="S922" s="114">
        <v>0</v>
      </c>
      <c r="T922" s="114">
        <v>0</v>
      </c>
      <c r="U922" s="114">
        <v>0</v>
      </c>
      <c r="V922" s="114">
        <v>0</v>
      </c>
      <c r="W922" s="114">
        <v>0</v>
      </c>
    </row>
    <row r="923" spans="1:23" hidden="1">
      <c r="A923" s="114" t="str">
        <v>8114.TW</v>
      </c>
      <c r="B923" s="114">
        <v>5.54</v>
      </c>
      <c r="C923" s="114">
        <v>0.60799999999999998</v>
      </c>
      <c r="D923" s="114">
        <v>13.058942999999999</v>
      </c>
      <c r="E923" s="114">
        <v>0.11505</v>
      </c>
      <c r="F923" s="114">
        <v>4.6329996999999998E-2</v>
      </c>
      <c r="G923" s="114">
        <v>0.38112997999999998</v>
      </c>
      <c r="H923" s="114">
        <v>7.4209999999999998E-2</v>
      </c>
      <c r="I923" s="114">
        <v>23.194946000000002</v>
      </c>
      <c r="J923" s="114">
        <v>2.6860928999999998</v>
      </c>
      <c r="K923" s="114">
        <v>130.57300000000001</v>
      </c>
      <c r="L923" s="114">
        <v>0</v>
      </c>
      <c r="M923" s="114">
        <v>0</v>
      </c>
      <c r="N923" s="114">
        <v>0</v>
      </c>
      <c r="O923" s="114">
        <v>0</v>
      </c>
      <c r="P923" s="114">
        <v>0</v>
      </c>
      <c r="Q923" s="114">
        <v>0</v>
      </c>
      <c r="R923" s="114">
        <v>0</v>
      </c>
      <c r="S923" s="114">
        <v>0</v>
      </c>
      <c r="T923" s="114">
        <v>0</v>
      </c>
      <c r="U923" s="114">
        <v>0</v>
      </c>
      <c r="V923" s="114">
        <v>0</v>
      </c>
      <c r="W923" s="114">
        <v>0</v>
      </c>
    </row>
    <row r="924" spans="1:23" hidden="1">
      <c r="A924" s="114" t="str">
        <v>8131.TW</v>
      </c>
      <c r="B924" s="114">
        <v>1.47</v>
      </c>
      <c r="C924" s="114">
        <v>0.36299999999999999</v>
      </c>
      <c r="D924" s="114">
        <v>0</v>
      </c>
      <c r="E924" s="114">
        <v>4.3249999999999997E-2</v>
      </c>
      <c r="F924" s="114">
        <v>1.5039999E-2</v>
      </c>
      <c r="G924" s="114">
        <v>7.8829999999999997E-2</v>
      </c>
      <c r="H924" s="114">
        <v>3.2210000000000003E-2</v>
      </c>
      <c r="I924" s="114">
        <v>26.632653999999999</v>
      </c>
      <c r="J924" s="114">
        <v>1.4662921</v>
      </c>
      <c r="K924" s="114">
        <v>17.295999999999999</v>
      </c>
      <c r="L924" s="114">
        <v>0</v>
      </c>
      <c r="M924" s="114">
        <v>0</v>
      </c>
      <c r="N924" s="114">
        <v>0</v>
      </c>
      <c r="O924" s="114">
        <v>0</v>
      </c>
      <c r="P924" s="114">
        <v>0</v>
      </c>
      <c r="Q924" s="114">
        <v>0</v>
      </c>
      <c r="R924" s="114">
        <v>0</v>
      </c>
      <c r="S924" s="114">
        <v>0</v>
      </c>
      <c r="T924" s="114">
        <v>0</v>
      </c>
      <c r="U924" s="114">
        <v>0</v>
      </c>
      <c r="V924" s="114">
        <v>0</v>
      </c>
      <c r="W924" s="114">
        <v>0</v>
      </c>
    </row>
    <row r="925" spans="1:23" hidden="1">
      <c r="A925" s="114" t="str">
        <v>8150.TW</v>
      </c>
      <c r="B925" s="114">
        <v>2.68</v>
      </c>
      <c r="C925" s="114">
        <v>0.53800000000000003</v>
      </c>
      <c r="D925" s="114">
        <v>8.5388990000000007</v>
      </c>
      <c r="E925" s="114">
        <v>8.4599999999999995E-2</v>
      </c>
      <c r="F925" s="114">
        <v>2.8320000000000001E-2</v>
      </c>
      <c r="G925" s="114">
        <v>0.16916001</v>
      </c>
      <c r="H925" s="114">
        <v>6.4569995000000005E-2</v>
      </c>
      <c r="I925" s="114">
        <v>16.791043999999999</v>
      </c>
      <c r="J925" s="114">
        <v>1.2943681</v>
      </c>
      <c r="K925" s="114">
        <v>30.484999999999999</v>
      </c>
      <c r="L925" s="114">
        <v>0</v>
      </c>
      <c r="M925" s="114">
        <v>0</v>
      </c>
      <c r="N925" s="114">
        <v>0</v>
      </c>
      <c r="O925" s="114">
        <v>0</v>
      </c>
      <c r="P925" s="114">
        <v>0</v>
      </c>
      <c r="Q925" s="114">
        <v>0</v>
      </c>
      <c r="R925" s="114">
        <v>0</v>
      </c>
      <c r="S925" s="114">
        <v>0</v>
      </c>
      <c r="T925" s="114">
        <v>0</v>
      </c>
      <c r="U925" s="114">
        <v>0</v>
      </c>
      <c r="V925" s="114">
        <v>0</v>
      </c>
      <c r="W925" s="114">
        <v>0</v>
      </c>
    </row>
    <row r="926" spans="1:23" hidden="1">
      <c r="A926" s="114" t="str">
        <v>8163.TW</v>
      </c>
      <c r="B926" s="114">
        <v>5.82</v>
      </c>
      <c r="C926" s="114">
        <v>0.75700000000000001</v>
      </c>
      <c r="D926" s="114">
        <v>17.435898000000002</v>
      </c>
      <c r="E926" s="114">
        <v>0.13074</v>
      </c>
      <c r="F926" s="114">
        <v>1.949E-2</v>
      </c>
      <c r="G926" s="114">
        <v>0.18031</v>
      </c>
      <c r="H926" s="114">
        <v>4.0770000000000001E-2</v>
      </c>
      <c r="I926" s="114">
        <v>11.683847999999999</v>
      </c>
      <c r="J926" s="114">
        <v>1.6621853</v>
      </c>
      <c r="K926" s="114">
        <v>89.281999999999996</v>
      </c>
      <c r="L926" s="114">
        <v>0</v>
      </c>
      <c r="M926" s="114">
        <v>0</v>
      </c>
      <c r="N926" s="114">
        <v>0</v>
      </c>
      <c r="O926" s="114">
        <v>0</v>
      </c>
      <c r="P926" s="114">
        <v>0</v>
      </c>
      <c r="Q926" s="114">
        <v>0</v>
      </c>
      <c r="R926" s="114">
        <v>0</v>
      </c>
      <c r="S926" s="114">
        <v>0</v>
      </c>
      <c r="T926" s="114">
        <v>0</v>
      </c>
      <c r="U926" s="114">
        <v>0</v>
      </c>
      <c r="V926" s="114">
        <v>0</v>
      </c>
      <c r="W926" s="114">
        <v>0</v>
      </c>
    </row>
    <row r="927" spans="1:23" hidden="1">
      <c r="A927" s="114" t="str">
        <v>8201.TW</v>
      </c>
      <c r="B927" s="114">
        <v>-1.1100000000000001</v>
      </c>
      <c r="C927" s="114">
        <v>0.94399999999999995</v>
      </c>
      <c r="D927" s="114">
        <v>0</v>
      </c>
      <c r="E927" s="114">
        <v>-0.12795999999999999</v>
      </c>
      <c r="F927" s="114">
        <v>-7.1580000000000005E-2</v>
      </c>
      <c r="G927" s="114">
        <v>0.15281998999999999</v>
      </c>
      <c r="H927" s="114">
        <v>-0.24562</v>
      </c>
      <c r="I927" s="114">
        <v>0</v>
      </c>
      <c r="J927" s="114">
        <v>2.2307969999999999</v>
      </c>
      <c r="K927" s="114">
        <v>8.2769999999999992</v>
      </c>
      <c r="L927" s="114">
        <v>0</v>
      </c>
      <c r="M927" s="114">
        <v>0</v>
      </c>
      <c r="N927" s="114">
        <v>0</v>
      </c>
      <c r="O927" s="114">
        <v>0</v>
      </c>
      <c r="P927" s="114">
        <v>0</v>
      </c>
      <c r="Q927" s="114">
        <v>0</v>
      </c>
      <c r="R927" s="114">
        <v>0</v>
      </c>
      <c r="S927" s="114">
        <v>0</v>
      </c>
      <c r="T927" s="114">
        <v>0</v>
      </c>
      <c r="U927" s="114">
        <v>0</v>
      </c>
      <c r="V927" s="114">
        <v>0</v>
      </c>
      <c r="W927" s="114">
        <v>0</v>
      </c>
    </row>
    <row r="928" spans="1:23" hidden="1">
      <c r="A928" s="114" t="str">
        <v>8210.TW</v>
      </c>
      <c r="B928" s="114">
        <v>11.7</v>
      </c>
      <c r="C928" s="114">
        <v>0.65400000000000003</v>
      </c>
      <c r="D928" s="114">
        <v>19.269005</v>
      </c>
      <c r="E928" s="114">
        <v>0.21057000000000001</v>
      </c>
      <c r="F928" s="114">
        <v>6.9389999999999993E-2</v>
      </c>
      <c r="G928" s="114">
        <v>0.22884001000000001</v>
      </c>
      <c r="H928" s="114">
        <v>0.16732</v>
      </c>
      <c r="I928" s="114">
        <v>28.162393999999999</v>
      </c>
      <c r="J928" s="114">
        <v>7.1893000000000002</v>
      </c>
      <c r="K928" s="114">
        <v>93.542000000000002</v>
      </c>
      <c r="L928" s="114">
        <v>0</v>
      </c>
      <c r="M928" s="114">
        <v>0</v>
      </c>
      <c r="N928" s="114">
        <v>0</v>
      </c>
      <c r="O928" s="114">
        <v>0</v>
      </c>
      <c r="P928" s="114">
        <v>0</v>
      </c>
      <c r="Q928" s="114">
        <v>0</v>
      </c>
      <c r="R928" s="114">
        <v>0</v>
      </c>
      <c r="S928" s="114">
        <v>0</v>
      </c>
      <c r="T928" s="114">
        <v>0</v>
      </c>
      <c r="U928" s="114">
        <v>0</v>
      </c>
      <c r="V928" s="114">
        <v>0</v>
      </c>
      <c r="W928" s="114">
        <v>0</v>
      </c>
    </row>
    <row r="929" spans="1:23" hidden="1">
      <c r="A929" s="114" t="str">
        <v>8213.TW</v>
      </c>
      <c r="B929" s="114">
        <v>3.78</v>
      </c>
      <c r="C929" s="114">
        <v>0.72</v>
      </c>
      <c r="D929" s="114">
        <v>9.7087380000000003</v>
      </c>
      <c r="E929" s="114">
        <v>7.3719999999999994E-2</v>
      </c>
      <c r="F929" s="114">
        <v>3.4979999999999997E-2</v>
      </c>
      <c r="G929" s="114">
        <v>0.15137999999999999</v>
      </c>
      <c r="H929" s="114">
        <v>0.1065</v>
      </c>
      <c r="I929" s="114">
        <v>10.58201</v>
      </c>
      <c r="J929" s="114">
        <v>0.73599769999999998</v>
      </c>
      <c r="K929" s="114">
        <v>69.804000000000002</v>
      </c>
      <c r="L929" s="114">
        <v>0</v>
      </c>
      <c r="M929" s="114">
        <v>0</v>
      </c>
      <c r="N929" s="114">
        <v>0</v>
      </c>
      <c r="O929" s="114">
        <v>0</v>
      </c>
      <c r="P929" s="114">
        <v>0</v>
      </c>
      <c r="Q929" s="114">
        <v>0</v>
      </c>
      <c r="R929" s="114">
        <v>0</v>
      </c>
      <c r="S929" s="114">
        <v>0</v>
      </c>
      <c r="T929" s="114">
        <v>0</v>
      </c>
      <c r="U929" s="114">
        <v>0</v>
      </c>
      <c r="V929" s="114">
        <v>0</v>
      </c>
      <c r="W929" s="114">
        <v>0</v>
      </c>
    </row>
    <row r="930" spans="1:23" hidden="1">
      <c r="A930" s="114" t="str">
        <v>8215.TW</v>
      </c>
      <c r="B930" s="114">
        <v>1.24</v>
      </c>
      <c r="C930" s="114">
        <v>0</v>
      </c>
      <c r="D930" s="114">
        <v>11.161616</v>
      </c>
      <c r="E930" s="114">
        <v>5.6090000000000001E-2</v>
      </c>
      <c r="F930" s="114">
        <v>1.7090000000000001E-2</v>
      </c>
      <c r="G930" s="114">
        <v>0.18462998999999999</v>
      </c>
      <c r="H930" s="114">
        <v>2.112E-2</v>
      </c>
      <c r="I930" s="114">
        <v>26.733871000000001</v>
      </c>
      <c r="J930" s="114">
        <v>1.9906324</v>
      </c>
      <c r="K930" s="114">
        <v>54.247</v>
      </c>
      <c r="L930" s="114">
        <v>0</v>
      </c>
      <c r="M930" s="114">
        <v>0</v>
      </c>
      <c r="N930" s="114">
        <v>0</v>
      </c>
      <c r="O930" s="114">
        <v>0</v>
      </c>
      <c r="P930" s="114">
        <v>0</v>
      </c>
      <c r="Q930" s="114">
        <v>0</v>
      </c>
      <c r="R930" s="114">
        <v>0</v>
      </c>
      <c r="S930" s="114">
        <v>0</v>
      </c>
      <c r="T930" s="114">
        <v>0</v>
      </c>
      <c r="U930" s="114">
        <v>0</v>
      </c>
      <c r="V930" s="114">
        <v>0</v>
      </c>
      <c r="W930" s="114">
        <v>0</v>
      </c>
    </row>
    <row r="931" spans="1:23" hidden="1">
      <c r="A931" s="114" t="str">
        <v>8222.TW</v>
      </c>
      <c r="B931" s="114">
        <v>1.24</v>
      </c>
      <c r="C931" s="114">
        <v>0</v>
      </c>
      <c r="D931" s="114">
        <v>51.337209999999999</v>
      </c>
      <c r="E931" s="114">
        <v>0.1042</v>
      </c>
      <c r="F931" s="114">
        <v>1.9129999000000002E-2</v>
      </c>
      <c r="G931" s="114">
        <v>0.20753999000000001</v>
      </c>
      <c r="H931" s="114">
        <v>9.2480004000000005E-2</v>
      </c>
      <c r="I931" s="114">
        <v>35.604840000000003</v>
      </c>
      <c r="J931" s="114">
        <v>3.5025784999999998</v>
      </c>
      <c r="K931" s="114">
        <v>10.349</v>
      </c>
      <c r="L931" s="114">
        <v>0</v>
      </c>
      <c r="M931" s="114">
        <v>0</v>
      </c>
      <c r="N931" s="114">
        <v>0</v>
      </c>
      <c r="O931" s="114">
        <v>0</v>
      </c>
      <c r="P931" s="114">
        <v>0</v>
      </c>
      <c r="Q931" s="114">
        <v>0</v>
      </c>
      <c r="R931" s="114">
        <v>0</v>
      </c>
      <c r="S931" s="114">
        <v>0</v>
      </c>
      <c r="T931" s="114">
        <v>0</v>
      </c>
      <c r="U931" s="114">
        <v>0</v>
      </c>
      <c r="V931" s="114">
        <v>0</v>
      </c>
      <c r="W931" s="114">
        <v>0</v>
      </c>
    </row>
    <row r="932" spans="1:23" hidden="1">
      <c r="A932" s="114" t="str">
        <v>8249.TW</v>
      </c>
      <c r="B932" s="114">
        <v>2.15</v>
      </c>
      <c r="C932" s="114">
        <v>0.76600000000000001</v>
      </c>
      <c r="D932" s="114">
        <v>0</v>
      </c>
      <c r="E932" s="114">
        <v>5.4739999999999997E-2</v>
      </c>
      <c r="F932" s="114">
        <v>3.3189999999999997E-2</v>
      </c>
      <c r="G932" s="114">
        <v>0.19736000000000001</v>
      </c>
      <c r="H932" s="114">
        <v>6.0979999999999999E-2</v>
      </c>
      <c r="I932" s="114">
        <v>13.930232</v>
      </c>
      <c r="J932" s="114">
        <v>0.78341620000000001</v>
      </c>
      <c r="K932" s="114">
        <v>32.374000000000002</v>
      </c>
      <c r="L932" s="114">
        <v>0</v>
      </c>
      <c r="M932" s="114">
        <v>0</v>
      </c>
      <c r="N932" s="114">
        <v>0</v>
      </c>
      <c r="O932" s="114">
        <v>0</v>
      </c>
      <c r="P932" s="114">
        <v>0</v>
      </c>
      <c r="Q932" s="114">
        <v>0</v>
      </c>
      <c r="R932" s="114">
        <v>0</v>
      </c>
      <c r="S932" s="114">
        <v>0</v>
      </c>
      <c r="T932" s="114">
        <v>0</v>
      </c>
      <c r="U932" s="114">
        <v>0</v>
      </c>
      <c r="V932" s="114">
        <v>0</v>
      </c>
      <c r="W932" s="114">
        <v>0</v>
      </c>
    </row>
    <row r="933" spans="1:23" hidden="1">
      <c r="A933" s="114" t="str">
        <v>8261.TW</v>
      </c>
      <c r="B933" s="114">
        <v>3.02</v>
      </c>
      <c r="C933" s="114">
        <v>1.127</v>
      </c>
      <c r="D933" s="114">
        <v>0</v>
      </c>
      <c r="E933" s="114">
        <v>6.5280000000000005E-2</v>
      </c>
      <c r="F933" s="114">
        <v>2.7550000000000002E-2</v>
      </c>
      <c r="G933" s="114">
        <v>0.24400999000000001</v>
      </c>
      <c r="H933" s="114">
        <v>4.3470003E-2</v>
      </c>
      <c r="I933" s="114">
        <v>28.079471999999999</v>
      </c>
      <c r="J933" s="114">
        <v>1.8574090000000001</v>
      </c>
      <c r="K933" s="114">
        <v>23.8</v>
      </c>
      <c r="L933" s="114">
        <v>0</v>
      </c>
      <c r="M933" s="114">
        <v>0</v>
      </c>
      <c r="N933" s="114">
        <v>0</v>
      </c>
      <c r="O933" s="114">
        <v>0</v>
      </c>
      <c r="P933" s="114">
        <v>0</v>
      </c>
      <c r="Q933" s="114">
        <v>0</v>
      </c>
      <c r="R933" s="114">
        <v>0</v>
      </c>
      <c r="S933" s="114">
        <v>0</v>
      </c>
      <c r="T933" s="114">
        <v>0</v>
      </c>
      <c r="U933" s="114">
        <v>0</v>
      </c>
      <c r="V933" s="114">
        <v>0</v>
      </c>
      <c r="W933" s="114">
        <v>0</v>
      </c>
    </row>
    <row r="934" spans="1:23" hidden="1">
      <c r="A934" s="114" t="str">
        <v>8271.TW</v>
      </c>
      <c r="B934" s="114">
        <v>4.37</v>
      </c>
      <c r="C934" s="114">
        <v>0.61099999999999999</v>
      </c>
      <c r="D934" s="114">
        <v>0</v>
      </c>
      <c r="E934" s="114">
        <v>0.13797000000000001</v>
      </c>
      <c r="F934" s="114">
        <v>7.1660000000000001E-2</v>
      </c>
      <c r="G934" s="114">
        <v>0.23306999</v>
      </c>
      <c r="H934" s="114">
        <v>9.2469999999999997E-2</v>
      </c>
      <c r="I934" s="114">
        <v>15.789474500000001</v>
      </c>
      <c r="J934" s="114">
        <v>1.9649162</v>
      </c>
      <c r="K934" s="114">
        <v>62.204999999999998</v>
      </c>
      <c r="L934" s="114">
        <v>0</v>
      </c>
      <c r="M934" s="114">
        <v>0</v>
      </c>
      <c r="N934" s="114">
        <v>0</v>
      </c>
      <c r="O934" s="114">
        <v>0</v>
      </c>
      <c r="P934" s="114">
        <v>0</v>
      </c>
      <c r="Q934" s="114">
        <v>0</v>
      </c>
      <c r="R934" s="114">
        <v>0</v>
      </c>
      <c r="S934" s="114">
        <v>0</v>
      </c>
      <c r="T934" s="114">
        <v>0</v>
      </c>
      <c r="U934" s="114">
        <v>0</v>
      </c>
      <c r="V934" s="114">
        <v>0</v>
      </c>
      <c r="W934" s="114">
        <v>0</v>
      </c>
    </row>
    <row r="935" spans="1:23" hidden="1">
      <c r="A935" s="114" t="str">
        <v>8341.TW</v>
      </c>
      <c r="B935" s="114">
        <v>2.65</v>
      </c>
      <c r="C935" s="114">
        <v>0.38</v>
      </c>
      <c r="D935" s="114">
        <v>21.666665999999999</v>
      </c>
      <c r="E935" s="114">
        <v>9.758E-2</v>
      </c>
      <c r="F935" s="114">
        <v>3.6059998000000003E-2</v>
      </c>
      <c r="G935" s="114">
        <v>0.41213</v>
      </c>
      <c r="H935" s="114">
        <v>0.19148999999999999</v>
      </c>
      <c r="I935" s="114">
        <v>36.792450000000002</v>
      </c>
      <c r="J935" s="114">
        <v>2.5307583999999999</v>
      </c>
      <c r="K935" s="114">
        <v>27.094999999999999</v>
      </c>
      <c r="L935" s="114">
        <v>0</v>
      </c>
      <c r="M935" s="114">
        <v>0</v>
      </c>
      <c r="N935" s="114">
        <v>0</v>
      </c>
      <c r="O935" s="114">
        <v>0</v>
      </c>
      <c r="P935" s="114">
        <v>0</v>
      </c>
      <c r="Q935" s="114">
        <v>0</v>
      </c>
      <c r="R935" s="114">
        <v>0</v>
      </c>
      <c r="S935" s="114">
        <v>0</v>
      </c>
      <c r="T935" s="114">
        <v>0</v>
      </c>
      <c r="U935" s="114">
        <v>0</v>
      </c>
      <c r="V935" s="114">
        <v>0</v>
      </c>
      <c r="W935" s="114">
        <v>0</v>
      </c>
    </row>
    <row r="936" spans="1:23" hidden="1">
      <c r="A936" s="114" t="str">
        <v>8367.TW</v>
      </c>
      <c r="B936" s="114">
        <v>2.59</v>
      </c>
      <c r="C936" s="114">
        <v>0</v>
      </c>
      <c r="D936" s="114">
        <v>20.936170000000001</v>
      </c>
      <c r="E936" s="114">
        <v>7.5430005999999994E-2</v>
      </c>
      <c r="F936" s="114">
        <v>1.8599999999999998E-2</v>
      </c>
      <c r="G936" s="114">
        <v>0.29986000000000002</v>
      </c>
      <c r="H936" s="114">
        <v>0.1676</v>
      </c>
      <c r="I936" s="114">
        <v>18.99614</v>
      </c>
      <c r="J936" s="114">
        <v>1.3774953999999999</v>
      </c>
      <c r="K936" s="114">
        <v>27.724</v>
      </c>
      <c r="L936" s="114">
        <v>0</v>
      </c>
      <c r="M936" s="114">
        <v>0</v>
      </c>
      <c r="N936" s="114">
        <v>0</v>
      </c>
      <c r="O936" s="114">
        <v>0</v>
      </c>
      <c r="P936" s="114">
        <v>0</v>
      </c>
      <c r="Q936" s="114">
        <v>0</v>
      </c>
      <c r="R936" s="114">
        <v>0</v>
      </c>
      <c r="S936" s="114">
        <v>0</v>
      </c>
      <c r="T936" s="114">
        <v>0</v>
      </c>
      <c r="U936" s="114">
        <v>0</v>
      </c>
      <c r="V936" s="114">
        <v>0</v>
      </c>
      <c r="W936" s="114">
        <v>0</v>
      </c>
    </row>
    <row r="937" spans="1:23" hidden="1">
      <c r="A937" s="114" t="str">
        <v>8374.TW</v>
      </c>
      <c r="B937" s="114">
        <v>-0.2</v>
      </c>
      <c r="C937" s="114">
        <v>0.46</v>
      </c>
      <c r="D937" s="114">
        <v>0</v>
      </c>
      <c r="E937" s="114">
        <v>-8.6800000000000002E-3</v>
      </c>
      <c r="F937" s="114">
        <v>-4.5700000000000003E-3</v>
      </c>
      <c r="G937" s="114">
        <v>0.21179001</v>
      </c>
      <c r="H937" s="114">
        <v>-1.8699999999999999E-3</v>
      </c>
      <c r="I937" s="114">
        <v>0</v>
      </c>
      <c r="J937" s="114">
        <v>2.8536836999999999</v>
      </c>
      <c r="K937" s="114">
        <v>26.317</v>
      </c>
      <c r="L937" s="114">
        <v>0</v>
      </c>
      <c r="M937" s="114">
        <v>0</v>
      </c>
      <c r="N937" s="114">
        <v>0</v>
      </c>
      <c r="O937" s="114">
        <v>0</v>
      </c>
      <c r="P937" s="114">
        <v>0</v>
      </c>
      <c r="Q937" s="114">
        <v>0</v>
      </c>
      <c r="R937" s="114">
        <v>0</v>
      </c>
      <c r="S937" s="114">
        <v>0</v>
      </c>
      <c r="T937" s="114">
        <v>0</v>
      </c>
      <c r="U937" s="114">
        <v>0</v>
      </c>
      <c r="V937" s="114">
        <v>0</v>
      </c>
      <c r="W937" s="114">
        <v>0</v>
      </c>
    </row>
    <row r="938" spans="1:23" hidden="1">
      <c r="A938" s="114" t="str">
        <v>8404.TW</v>
      </c>
      <c r="B938" s="114">
        <v>-1.27</v>
      </c>
      <c r="C938" s="114">
        <v>0.89700000000000002</v>
      </c>
      <c r="D938" s="114">
        <v>19.852941999999999</v>
      </c>
      <c r="E938" s="114">
        <v>-7.0690000000000003E-2</v>
      </c>
      <c r="F938" s="114">
        <v>6.1599999999999997E-3</v>
      </c>
      <c r="G938" s="114">
        <v>0.31341999999999998</v>
      </c>
      <c r="H938" s="114">
        <v>0.13661000000000001</v>
      </c>
      <c r="I938" s="114">
        <v>0</v>
      </c>
      <c r="J938" s="114">
        <v>1.3078860999999999</v>
      </c>
      <c r="K938" s="114">
        <v>16.248000000000001</v>
      </c>
      <c r="L938" s="114">
        <v>0</v>
      </c>
      <c r="M938" s="114">
        <v>0</v>
      </c>
      <c r="N938" s="114">
        <v>0</v>
      </c>
      <c r="O938" s="114">
        <v>0</v>
      </c>
      <c r="P938" s="114">
        <v>0</v>
      </c>
      <c r="Q938" s="114">
        <v>0</v>
      </c>
      <c r="R938" s="114">
        <v>0</v>
      </c>
      <c r="S938" s="114">
        <v>0</v>
      </c>
      <c r="T938" s="114">
        <v>0</v>
      </c>
      <c r="U938" s="114">
        <v>0</v>
      </c>
      <c r="V938" s="114">
        <v>0</v>
      </c>
      <c r="W938" s="114">
        <v>0</v>
      </c>
    </row>
    <row r="939" spans="1:23" hidden="1">
      <c r="A939" s="114" t="str">
        <v>8411.TW</v>
      </c>
      <c r="B939" s="114">
        <v>0.24</v>
      </c>
      <c r="C939" s="114">
        <v>0.57099999999999995</v>
      </c>
      <c r="D939" s="114">
        <v>24.464285</v>
      </c>
      <c r="E939" s="114">
        <v>5.6499999999999996E-3</v>
      </c>
      <c r="F939" s="114">
        <v>9.2599999999999991E-3</v>
      </c>
      <c r="G939" s="114">
        <v>0.102010004</v>
      </c>
      <c r="H939" s="114">
        <v>3.9149999999999997E-2</v>
      </c>
      <c r="I939" s="114">
        <v>57.083331999999999</v>
      </c>
      <c r="J939" s="114">
        <v>0.52039809999999997</v>
      </c>
      <c r="K939" s="114">
        <v>37.822000000000003</v>
      </c>
      <c r="L939" s="114">
        <v>0</v>
      </c>
      <c r="M939" s="114">
        <v>0</v>
      </c>
      <c r="N939" s="114">
        <v>0</v>
      </c>
      <c r="O939" s="114">
        <v>0</v>
      </c>
      <c r="P939" s="114">
        <v>0</v>
      </c>
      <c r="Q939" s="114">
        <v>0</v>
      </c>
      <c r="R939" s="114">
        <v>0</v>
      </c>
      <c r="S939" s="114">
        <v>0</v>
      </c>
      <c r="T939" s="114">
        <v>0</v>
      </c>
      <c r="U939" s="114">
        <v>0</v>
      </c>
      <c r="V939" s="114">
        <v>0</v>
      </c>
      <c r="W939" s="114">
        <v>0</v>
      </c>
    </row>
    <row r="940" spans="1:23" hidden="1">
      <c r="A940" s="114" t="str">
        <v>8422.TW</v>
      </c>
      <c r="B940" s="114">
        <v>7.69</v>
      </c>
      <c r="C940" s="114">
        <v>0</v>
      </c>
      <c r="D940" s="114">
        <v>16.950673999999999</v>
      </c>
      <c r="E940" s="114">
        <v>0.13972999</v>
      </c>
      <c r="F940" s="114">
        <v>4.6859999999999999E-2</v>
      </c>
      <c r="G940" s="114">
        <v>0.39528000000000002</v>
      </c>
      <c r="H940" s="114">
        <v>0.22111</v>
      </c>
      <c r="I940" s="114">
        <v>24.577373999999999</v>
      </c>
      <c r="J940" s="114">
        <v>3.1783402000000001</v>
      </c>
      <c r="K940" s="114">
        <v>39.012</v>
      </c>
      <c r="L940" s="114">
        <v>0</v>
      </c>
      <c r="M940" s="114">
        <v>0</v>
      </c>
      <c r="N940" s="114">
        <v>0</v>
      </c>
      <c r="O940" s="114">
        <v>0</v>
      </c>
      <c r="P940" s="114">
        <v>0</v>
      </c>
      <c r="Q940" s="114">
        <v>0</v>
      </c>
      <c r="R940" s="114">
        <v>0</v>
      </c>
      <c r="S940" s="114">
        <v>0</v>
      </c>
      <c r="T940" s="114">
        <v>0</v>
      </c>
      <c r="U940" s="114">
        <v>0</v>
      </c>
      <c r="V940" s="114">
        <v>0</v>
      </c>
      <c r="W940" s="114">
        <v>0</v>
      </c>
    </row>
    <row r="941" spans="1:23" hidden="1">
      <c r="A941" s="114" t="str">
        <v>8429.TW</v>
      </c>
      <c r="B941" s="114">
        <v>-0.14000000000000001</v>
      </c>
      <c r="C941" s="114">
        <v>0.8</v>
      </c>
      <c r="D941" s="114">
        <v>4.8774509999999998</v>
      </c>
      <c r="E941" s="114">
        <v>-3.9500003000000001E-3</v>
      </c>
      <c r="F941" s="114">
        <v>-4.0899999999999999E-3</v>
      </c>
      <c r="G941" s="114">
        <v>5.7800002000000003E-2</v>
      </c>
      <c r="H941" s="114">
        <v>-1.3145598999999999</v>
      </c>
      <c r="I941" s="114">
        <v>0</v>
      </c>
      <c r="J941" s="114">
        <v>0.29713023</v>
      </c>
      <c r="K941" s="114">
        <v>1.0840000000000001</v>
      </c>
      <c r="L941" s="114">
        <v>0</v>
      </c>
      <c r="M941" s="114">
        <v>0</v>
      </c>
      <c r="N941" s="114">
        <v>0</v>
      </c>
      <c r="O941" s="114">
        <v>0</v>
      </c>
      <c r="P941" s="114">
        <v>0</v>
      </c>
      <c r="Q941" s="114">
        <v>0</v>
      </c>
      <c r="R941" s="114">
        <v>0</v>
      </c>
      <c r="S941" s="114">
        <v>0</v>
      </c>
      <c r="T941" s="114">
        <v>0</v>
      </c>
      <c r="U941" s="114">
        <v>0</v>
      </c>
      <c r="V941" s="114">
        <v>0</v>
      </c>
      <c r="W941" s="114">
        <v>0</v>
      </c>
    </row>
    <row r="942" spans="1:23" hidden="1">
      <c r="A942" s="114" t="str">
        <v>8438.TW</v>
      </c>
      <c r="B942" s="114">
        <v>1.42</v>
      </c>
      <c r="C942" s="114">
        <v>0.42899999999999999</v>
      </c>
      <c r="D942" s="114">
        <v>0</v>
      </c>
      <c r="E942" s="114">
        <v>5.2290000000000003E-2</v>
      </c>
      <c r="F942" s="114">
        <v>2.5880001E-2</v>
      </c>
      <c r="G942" s="114">
        <v>0.12634000000000001</v>
      </c>
      <c r="H942" s="114">
        <v>6.5500000000000003E-2</v>
      </c>
      <c r="I942" s="114">
        <v>29.859158000000001</v>
      </c>
      <c r="J942" s="114">
        <v>1.7313190000000001</v>
      </c>
      <c r="K942" s="114">
        <v>43.741</v>
      </c>
      <c r="L942" s="114">
        <v>0</v>
      </c>
      <c r="M942" s="114">
        <v>0</v>
      </c>
      <c r="N942" s="114">
        <v>0</v>
      </c>
      <c r="O942" s="114">
        <v>0</v>
      </c>
      <c r="P942" s="114">
        <v>0</v>
      </c>
      <c r="Q942" s="114">
        <v>0</v>
      </c>
      <c r="R942" s="114">
        <v>0</v>
      </c>
      <c r="S942" s="114">
        <v>0</v>
      </c>
      <c r="T942" s="114">
        <v>0</v>
      </c>
      <c r="U942" s="114">
        <v>0</v>
      </c>
      <c r="V942" s="114">
        <v>0</v>
      </c>
      <c r="W942" s="114">
        <v>0</v>
      </c>
    </row>
    <row r="943" spans="1:23" hidden="1">
      <c r="A943" s="114" t="str">
        <v>8442.TW</v>
      </c>
      <c r="B943" s="114">
        <v>10.210000000000001</v>
      </c>
      <c r="C943" s="114">
        <v>0</v>
      </c>
      <c r="D943" s="114">
        <v>12.631579</v>
      </c>
      <c r="E943" s="114">
        <v>0.25098999999999999</v>
      </c>
      <c r="F943" s="114">
        <v>6.676E-2</v>
      </c>
      <c r="G943" s="114">
        <v>0.20760999999999999</v>
      </c>
      <c r="H943" s="114">
        <v>7.639E-2</v>
      </c>
      <c r="I943" s="114">
        <v>11.753183</v>
      </c>
      <c r="J943" s="114">
        <v>2.5433428</v>
      </c>
      <c r="K943" s="114">
        <v>127.71899999999999</v>
      </c>
      <c r="L943" s="114">
        <v>0</v>
      </c>
      <c r="M943" s="114">
        <v>0</v>
      </c>
      <c r="N943" s="114">
        <v>0</v>
      </c>
      <c r="O943" s="114">
        <v>0</v>
      </c>
      <c r="P943" s="114">
        <v>0</v>
      </c>
      <c r="Q943" s="114">
        <v>0</v>
      </c>
      <c r="R943" s="114">
        <v>0</v>
      </c>
      <c r="S943" s="114">
        <v>0</v>
      </c>
      <c r="T943" s="114">
        <v>0</v>
      </c>
      <c r="U943" s="114">
        <v>0</v>
      </c>
      <c r="V943" s="114">
        <v>0</v>
      </c>
      <c r="W943" s="114">
        <v>0</v>
      </c>
    </row>
    <row r="944" spans="1:23" hidden="1">
      <c r="A944" s="114" t="str">
        <v>8443.TW</v>
      </c>
      <c r="B944" s="114">
        <v>0.37</v>
      </c>
      <c r="C944" s="114">
        <v>0.32200000000000001</v>
      </c>
      <c r="D944" s="114">
        <v>0</v>
      </c>
      <c r="E944" s="114">
        <v>2.0660000000000001E-2</v>
      </c>
      <c r="F944" s="114">
        <v>1.3400001000000001E-3</v>
      </c>
      <c r="G944" s="114">
        <v>0.58574002999999997</v>
      </c>
      <c r="H944" s="114">
        <v>-5.5999999999999999E-3</v>
      </c>
      <c r="I944" s="114">
        <v>32.972973000000003</v>
      </c>
      <c r="J944" s="114">
        <v>0.97984093000000005</v>
      </c>
      <c r="K944" s="114">
        <v>17.637</v>
      </c>
      <c r="L944" s="114">
        <v>0</v>
      </c>
      <c r="M944" s="114">
        <v>0</v>
      </c>
      <c r="N944" s="114">
        <v>0</v>
      </c>
      <c r="O944" s="114">
        <v>0</v>
      </c>
      <c r="P944" s="114">
        <v>0</v>
      </c>
      <c r="Q944" s="114">
        <v>0</v>
      </c>
      <c r="R944" s="114">
        <v>0</v>
      </c>
      <c r="S944" s="114">
        <v>0</v>
      </c>
      <c r="T944" s="114">
        <v>0</v>
      </c>
      <c r="U944" s="114">
        <v>0</v>
      </c>
      <c r="V944" s="114">
        <v>0</v>
      </c>
      <c r="W944" s="114">
        <v>0</v>
      </c>
    </row>
    <row r="945" spans="1:23" hidden="1">
      <c r="A945" s="114" t="str">
        <v>8454.TW</v>
      </c>
      <c r="B945" s="114">
        <v>15.2</v>
      </c>
      <c r="C945" s="114">
        <v>0.79</v>
      </c>
      <c r="D945" s="114">
        <v>23.850897</v>
      </c>
      <c r="E945" s="114">
        <v>0.33210000000000001</v>
      </c>
      <c r="F945" s="114">
        <v>0.10402001</v>
      </c>
      <c r="G945" s="114">
        <v>9.4810000000000005E-2</v>
      </c>
      <c r="H945" s="114">
        <v>4.1570000000000003E-2</v>
      </c>
      <c r="I945" s="114">
        <v>27.993421999999999</v>
      </c>
      <c r="J945" s="114">
        <v>9.1670970000000001</v>
      </c>
      <c r="K945" s="114">
        <v>461.84899999999999</v>
      </c>
      <c r="L945" s="114">
        <v>0</v>
      </c>
      <c r="M945" s="114">
        <v>0</v>
      </c>
      <c r="N945" s="114">
        <v>0</v>
      </c>
      <c r="O945" s="114">
        <v>0</v>
      </c>
      <c r="P945" s="114">
        <v>0</v>
      </c>
      <c r="Q945" s="114">
        <v>0</v>
      </c>
      <c r="R945" s="114">
        <v>0</v>
      </c>
      <c r="S945" s="114">
        <v>0</v>
      </c>
      <c r="T945" s="114">
        <v>0</v>
      </c>
      <c r="U945" s="114">
        <v>0</v>
      </c>
      <c r="V945" s="114">
        <v>0</v>
      </c>
      <c r="W945" s="114">
        <v>0</v>
      </c>
    </row>
    <row r="946" spans="1:23" hidden="1">
      <c r="A946" s="114" t="str">
        <v>8462.TW</v>
      </c>
      <c r="B946" s="114">
        <v>2.4</v>
      </c>
      <c r="C946" s="114">
        <v>0</v>
      </c>
      <c r="D946" s="114">
        <v>22.547169</v>
      </c>
      <c r="E946" s="114">
        <v>0.10446999</v>
      </c>
      <c r="F946" s="114">
        <v>1.9230000000000001E-2</v>
      </c>
      <c r="G946" s="114">
        <v>0.25315001999999998</v>
      </c>
      <c r="H946" s="114">
        <v>7.1349999999999997E-2</v>
      </c>
      <c r="I946" s="114">
        <v>49.791663999999997</v>
      </c>
      <c r="J946" s="114">
        <v>5.0618433999999999</v>
      </c>
      <c r="K946" s="114">
        <v>59.529000000000003</v>
      </c>
      <c r="L946" s="114">
        <v>0</v>
      </c>
      <c r="M946" s="114">
        <v>0</v>
      </c>
      <c r="N946" s="114">
        <v>0</v>
      </c>
      <c r="O946" s="114">
        <v>0</v>
      </c>
      <c r="P946" s="114">
        <v>0</v>
      </c>
      <c r="Q946" s="114">
        <v>0</v>
      </c>
      <c r="R946" s="114">
        <v>0</v>
      </c>
      <c r="S946" s="114">
        <v>0</v>
      </c>
      <c r="T946" s="114">
        <v>0</v>
      </c>
      <c r="U946" s="114">
        <v>0</v>
      </c>
      <c r="V946" s="114">
        <v>0</v>
      </c>
      <c r="W946" s="114">
        <v>0</v>
      </c>
    </row>
    <row r="947" spans="1:23" hidden="1">
      <c r="A947" s="114" t="str">
        <v>8463.TW</v>
      </c>
      <c r="B947" s="114">
        <v>1.1200000000000001</v>
      </c>
      <c r="C947" s="114">
        <v>0.69299999999999995</v>
      </c>
      <c r="D947" s="114">
        <v>0</v>
      </c>
      <c r="E947" s="114">
        <v>8.2669999999999993E-2</v>
      </c>
      <c r="F947" s="114">
        <v>2.4459999999999999E-2</v>
      </c>
      <c r="G947" s="114">
        <v>0.113620006</v>
      </c>
      <c r="H947" s="114">
        <v>5.289E-2</v>
      </c>
      <c r="I947" s="114">
        <v>26.383928000000001</v>
      </c>
      <c r="J947" s="114">
        <v>1.9430562</v>
      </c>
      <c r="K947" s="114">
        <v>36.671999999999997</v>
      </c>
      <c r="L947" s="114">
        <v>0</v>
      </c>
      <c r="M947" s="114">
        <v>0</v>
      </c>
      <c r="N947" s="114">
        <v>0</v>
      </c>
      <c r="O947" s="114">
        <v>0</v>
      </c>
      <c r="P947" s="114">
        <v>0</v>
      </c>
      <c r="Q947" s="114">
        <v>0</v>
      </c>
      <c r="R947" s="114">
        <v>0</v>
      </c>
      <c r="S947" s="114">
        <v>0</v>
      </c>
      <c r="T947" s="114">
        <v>0</v>
      </c>
      <c r="U947" s="114">
        <v>0</v>
      </c>
      <c r="V947" s="114">
        <v>0</v>
      </c>
      <c r="W947" s="114">
        <v>0</v>
      </c>
    </row>
    <row r="948" spans="1:23" hidden="1">
      <c r="A948" s="114" t="str">
        <v>8464.TW</v>
      </c>
      <c r="B948" s="114">
        <v>19.71</v>
      </c>
      <c r="C948" s="114">
        <v>0.91300000000000003</v>
      </c>
      <c r="D948" s="114">
        <v>15.429943</v>
      </c>
      <c r="E948" s="114">
        <v>0.25988</v>
      </c>
      <c r="F948" s="114">
        <v>0.13204001000000001</v>
      </c>
      <c r="G948" s="114">
        <v>0.55284999999999995</v>
      </c>
      <c r="H948" s="114">
        <v>0.24364</v>
      </c>
      <c r="I948" s="114">
        <v>17.935058999999999</v>
      </c>
      <c r="J948" s="114">
        <v>4.6157865999999999</v>
      </c>
      <c r="K948" s="114">
        <v>92.694999999999993</v>
      </c>
      <c r="L948" s="114">
        <v>0</v>
      </c>
      <c r="M948" s="114">
        <v>0</v>
      </c>
      <c r="N948" s="114">
        <v>0</v>
      </c>
      <c r="O948" s="114">
        <v>0</v>
      </c>
      <c r="P948" s="114">
        <v>0</v>
      </c>
      <c r="Q948" s="114">
        <v>0</v>
      </c>
      <c r="R948" s="114">
        <v>0</v>
      </c>
      <c r="S948" s="114">
        <v>0</v>
      </c>
      <c r="T948" s="114">
        <v>0</v>
      </c>
      <c r="U948" s="114">
        <v>0</v>
      </c>
      <c r="V948" s="114">
        <v>0</v>
      </c>
      <c r="W948" s="114">
        <v>0</v>
      </c>
    </row>
    <row r="949" spans="1:23" hidden="1">
      <c r="A949" s="114" t="str">
        <v>8466.TW</v>
      </c>
      <c r="B949" s="114">
        <v>-0.41</v>
      </c>
      <c r="C949" s="114">
        <v>0.48499999999999999</v>
      </c>
      <c r="D949" s="114">
        <v>10.329067999999999</v>
      </c>
      <c r="E949" s="114">
        <v>-3.7690000000000001E-2</v>
      </c>
      <c r="F949" s="114">
        <v>-9.2000000000000003E-4</v>
      </c>
      <c r="G949" s="114">
        <v>0.1547</v>
      </c>
      <c r="H949" s="114">
        <v>6.0799996999999998E-3</v>
      </c>
      <c r="I949" s="114">
        <v>0</v>
      </c>
      <c r="J949" s="114">
        <v>1.5180011</v>
      </c>
      <c r="K949" s="114">
        <v>41.146000000000001</v>
      </c>
      <c r="L949" s="114">
        <v>0</v>
      </c>
      <c r="M949" s="114">
        <v>0</v>
      </c>
      <c r="N949" s="114">
        <v>0</v>
      </c>
      <c r="O949" s="114">
        <v>0</v>
      </c>
      <c r="P949" s="114">
        <v>0</v>
      </c>
      <c r="Q949" s="114">
        <v>0</v>
      </c>
      <c r="R949" s="114">
        <v>0</v>
      </c>
      <c r="S949" s="114">
        <v>0</v>
      </c>
      <c r="T949" s="114">
        <v>0</v>
      </c>
      <c r="U949" s="114">
        <v>0</v>
      </c>
      <c r="V949" s="114">
        <v>0</v>
      </c>
      <c r="W949" s="114">
        <v>0</v>
      </c>
    </row>
    <row r="950" spans="1:23" hidden="1">
      <c r="A950" s="114" t="str">
        <v>8467.TW</v>
      </c>
      <c r="B950" s="114">
        <v>8.76</v>
      </c>
      <c r="C950" s="114">
        <v>0.66900000000000004</v>
      </c>
      <c r="D950" s="114">
        <v>0</v>
      </c>
      <c r="E950" s="114">
        <v>0.23312000999999999</v>
      </c>
      <c r="F950" s="114">
        <v>9.0410000000000004E-2</v>
      </c>
      <c r="G950" s="114">
        <v>0.40453997000000003</v>
      </c>
      <c r="H950" s="114">
        <v>0.20969999</v>
      </c>
      <c r="I950" s="114">
        <v>20.205479</v>
      </c>
      <c r="J950" s="114">
        <v>4.2207173999999998</v>
      </c>
      <c r="K950" s="114">
        <v>41.256999999999998</v>
      </c>
      <c r="L950" s="114">
        <v>0</v>
      </c>
      <c r="M950" s="114">
        <v>0</v>
      </c>
      <c r="N950" s="114">
        <v>0</v>
      </c>
      <c r="O950" s="114">
        <v>0</v>
      </c>
      <c r="P950" s="114">
        <v>0</v>
      </c>
      <c r="Q950" s="114">
        <v>0</v>
      </c>
      <c r="R950" s="114">
        <v>0</v>
      </c>
      <c r="S950" s="114">
        <v>0</v>
      </c>
      <c r="T950" s="114">
        <v>0</v>
      </c>
      <c r="U950" s="114">
        <v>0</v>
      </c>
      <c r="V950" s="114">
        <v>0</v>
      </c>
      <c r="W950" s="114">
        <v>0</v>
      </c>
    </row>
    <row r="951" spans="1:23" hidden="1">
      <c r="A951" s="114" t="str">
        <v>8473.TW</v>
      </c>
      <c r="B951" s="114">
        <v>1.0900000000000001</v>
      </c>
      <c r="C951" s="114">
        <v>0.40200000000000002</v>
      </c>
      <c r="D951" s="114">
        <v>10.583555</v>
      </c>
      <c r="E951" s="114">
        <v>2.2550002E-2</v>
      </c>
      <c r="F951" s="114">
        <v>1.651E-2</v>
      </c>
      <c r="G951" s="114">
        <v>0.16825001000000001</v>
      </c>
      <c r="H951" s="114">
        <v>0.10236000000000001</v>
      </c>
      <c r="I951" s="114">
        <v>36.605502999999999</v>
      </c>
      <c r="J951" s="114">
        <v>1.0849762000000001</v>
      </c>
      <c r="K951" s="114">
        <v>25.082000000000001</v>
      </c>
      <c r="L951" s="114">
        <v>0</v>
      </c>
      <c r="M951" s="114">
        <v>0</v>
      </c>
      <c r="N951" s="114">
        <v>0</v>
      </c>
      <c r="O951" s="114">
        <v>0</v>
      </c>
      <c r="P951" s="114">
        <v>0</v>
      </c>
      <c r="Q951" s="114">
        <v>0</v>
      </c>
      <c r="R951" s="114">
        <v>0</v>
      </c>
      <c r="S951" s="114">
        <v>0</v>
      </c>
      <c r="T951" s="114">
        <v>0</v>
      </c>
      <c r="U951" s="114">
        <v>0</v>
      </c>
      <c r="V951" s="114">
        <v>0</v>
      </c>
      <c r="W951" s="114">
        <v>0</v>
      </c>
    </row>
    <row r="952" spans="1:23" hidden="1">
      <c r="A952" s="114" t="str">
        <v>8476.TW</v>
      </c>
      <c r="B952" s="114">
        <v>0</v>
      </c>
      <c r="C952" s="114">
        <v>0.121</v>
      </c>
      <c r="D952" s="114">
        <v>0</v>
      </c>
      <c r="E952" s="114">
        <v>0.21751000000000001</v>
      </c>
      <c r="F952" s="114">
        <v>0.10403</v>
      </c>
      <c r="G952" s="114">
        <v>0.36512001999999999</v>
      </c>
      <c r="H952" s="114">
        <v>-2.0459999999999999E-2</v>
      </c>
      <c r="I952" s="114">
        <v>0</v>
      </c>
      <c r="J952" s="114">
        <v>0</v>
      </c>
      <c r="K952" s="114">
        <v>19.097000000000001</v>
      </c>
      <c r="L952" s="114">
        <v>0</v>
      </c>
      <c r="M952" s="114">
        <v>0</v>
      </c>
      <c r="N952" s="114">
        <v>0</v>
      </c>
      <c r="O952" s="114">
        <v>0</v>
      </c>
      <c r="P952" s="114">
        <v>0</v>
      </c>
      <c r="Q952" s="114">
        <v>0</v>
      </c>
      <c r="R952" s="114">
        <v>0</v>
      </c>
      <c r="S952" s="114">
        <v>0</v>
      </c>
      <c r="T952" s="114">
        <v>0</v>
      </c>
      <c r="U952" s="114">
        <v>0</v>
      </c>
      <c r="V952" s="114">
        <v>0</v>
      </c>
      <c r="W952" s="114">
        <v>0</v>
      </c>
    </row>
    <row r="953" spans="1:23" hidden="1">
      <c r="A953" s="114" t="str">
        <v>8478.TW</v>
      </c>
      <c r="B953" s="114">
        <v>22.7</v>
      </c>
      <c r="C953" s="114">
        <v>0</v>
      </c>
      <c r="D953" s="114">
        <v>15.131579</v>
      </c>
      <c r="E953" s="114">
        <v>0.33571000000000001</v>
      </c>
      <c r="F953" s="114">
        <v>0.11525000000000001</v>
      </c>
      <c r="G953" s="114">
        <v>0.46483000000000002</v>
      </c>
      <c r="H953" s="114">
        <v>0.2944</v>
      </c>
      <c r="I953" s="114">
        <v>16.718060999999999</v>
      </c>
      <c r="J953" s="114">
        <v>5.0132102999999999</v>
      </c>
      <c r="K953" s="114">
        <v>74.558000000000007</v>
      </c>
      <c r="L953" s="114">
        <v>0</v>
      </c>
      <c r="M953" s="114">
        <v>0</v>
      </c>
      <c r="N953" s="114">
        <v>0</v>
      </c>
      <c r="O953" s="114">
        <v>0</v>
      </c>
      <c r="P953" s="114">
        <v>0</v>
      </c>
      <c r="Q953" s="114">
        <v>0</v>
      </c>
      <c r="R953" s="114">
        <v>0</v>
      </c>
      <c r="S953" s="114">
        <v>0</v>
      </c>
      <c r="T953" s="114">
        <v>0</v>
      </c>
      <c r="U953" s="114">
        <v>0</v>
      </c>
      <c r="V953" s="114">
        <v>0</v>
      </c>
      <c r="W953" s="114">
        <v>0</v>
      </c>
    </row>
    <row r="954" spans="1:23" hidden="1">
      <c r="A954" s="114" t="str">
        <v>8481.TW</v>
      </c>
      <c r="B954" s="114">
        <v>1.74</v>
      </c>
      <c r="C954" s="114">
        <v>0.27800000000000002</v>
      </c>
      <c r="D954" s="114">
        <v>15.595238999999999</v>
      </c>
      <c r="E954" s="114">
        <v>7.5560000000000002E-2</v>
      </c>
      <c r="F954" s="114">
        <v>4.4979999999999999E-2</v>
      </c>
      <c r="G954" s="114">
        <v>0.43108000000000002</v>
      </c>
      <c r="H954" s="114">
        <v>8.8980000000000004E-2</v>
      </c>
      <c r="I954" s="114">
        <v>30.114943</v>
      </c>
      <c r="J954" s="114">
        <v>2.1998321999999999</v>
      </c>
      <c r="K954" s="114">
        <v>14.92</v>
      </c>
      <c r="L954" s="114">
        <v>0</v>
      </c>
      <c r="M954" s="114">
        <v>0</v>
      </c>
      <c r="N954" s="114">
        <v>0</v>
      </c>
      <c r="O954" s="114">
        <v>0</v>
      </c>
      <c r="P954" s="114">
        <v>0</v>
      </c>
      <c r="Q954" s="114">
        <v>0</v>
      </c>
      <c r="R954" s="114">
        <v>0</v>
      </c>
      <c r="S954" s="114">
        <v>0</v>
      </c>
      <c r="T954" s="114">
        <v>0</v>
      </c>
      <c r="U954" s="114">
        <v>0</v>
      </c>
      <c r="V954" s="114">
        <v>0</v>
      </c>
      <c r="W954" s="114">
        <v>0</v>
      </c>
    </row>
    <row r="955" spans="1:23" hidden="1">
      <c r="A955" s="114" t="str">
        <v>8482.TW</v>
      </c>
      <c r="B955" s="114">
        <v>3.39</v>
      </c>
      <c r="C955" s="114">
        <v>0.39300000000000002</v>
      </c>
      <c r="D955" s="114">
        <v>0</v>
      </c>
      <c r="E955" s="114">
        <v>8.2470000000000002E-2</v>
      </c>
      <c r="F955" s="114">
        <v>5.0160000000000003E-2</v>
      </c>
      <c r="G955" s="114">
        <v>0.35476999999999997</v>
      </c>
      <c r="H955" s="114">
        <v>-1.5180000000000001E-2</v>
      </c>
      <c r="I955" s="114">
        <v>18.761060000000001</v>
      </c>
      <c r="J955" s="114">
        <v>2.088327</v>
      </c>
      <c r="K955" s="114">
        <v>33.616</v>
      </c>
      <c r="L955" s="114">
        <v>0</v>
      </c>
      <c r="M955" s="114">
        <v>0</v>
      </c>
      <c r="N955" s="114">
        <v>0</v>
      </c>
      <c r="O955" s="114">
        <v>0</v>
      </c>
      <c r="P955" s="114">
        <v>0</v>
      </c>
      <c r="Q955" s="114">
        <v>0</v>
      </c>
      <c r="R955" s="114">
        <v>0</v>
      </c>
      <c r="S955" s="114">
        <v>0</v>
      </c>
      <c r="T955" s="114">
        <v>0</v>
      </c>
      <c r="U955" s="114">
        <v>0</v>
      </c>
      <c r="V955" s="114">
        <v>0</v>
      </c>
      <c r="W955" s="114">
        <v>0</v>
      </c>
    </row>
    <row r="956" spans="1:23" hidden="1"/>
    <row r="957" spans="1:23" hidden="1"/>
  </sheetData>
  <autoFilter ref="A1:W957" xr:uid="{0149EFD7-CD98-49B7-B49A-A6E52FCA1BA3}">
    <filterColumn colId="2">
      <customFilters and="1">
        <customFilter operator="lessThan" val="1.2"/>
        <customFilter operator="greaterThan" val="0.8"/>
      </customFilters>
    </filterColumn>
  </autoFilter>
  <phoneticPr fontId="6"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8849" r:id="rId3" name="Button 1">
              <controlPr defaultSize="0" print="0" autoFill="0" autoPict="0" macro="[3]!按鈕1_Click">
                <anchor moveWithCells="1">
                  <from>
                    <xdr:col>23</xdr:col>
                    <xdr:colOff>508000</xdr:colOff>
                    <xdr:row>3</xdr:row>
                    <xdr:rowOff>38100</xdr:rowOff>
                  </from>
                  <to>
                    <xdr:col>28</xdr:col>
                    <xdr:colOff>266700</xdr:colOff>
                    <xdr:row>42</xdr:row>
                    <xdr:rowOff>69850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71729C-4463-45E4-A122-73ED45E95533}">
  <sheetPr codeName="工作表20"/>
  <dimension ref="A1:W50"/>
  <sheetViews>
    <sheetView workbookViewId="0">
      <selection activeCell="C26" sqref="C26"/>
    </sheetView>
  </sheetViews>
  <sheetFormatPr defaultColWidth="8.6640625" defaultRowHeight="17"/>
  <cols>
    <col min="1" max="16384" width="8.6640625" style="114"/>
  </cols>
  <sheetData>
    <row r="1" spans="1:23">
      <c r="A1" s="114" t="s">
        <v>147</v>
      </c>
      <c r="B1" s="114" t="s">
        <v>148</v>
      </c>
      <c r="C1" s="114" t="s">
        <v>149</v>
      </c>
      <c r="D1" s="114" t="s">
        <v>150</v>
      </c>
      <c r="E1" s="114" t="s">
        <v>151</v>
      </c>
      <c r="F1" s="114" t="s">
        <v>152</v>
      </c>
      <c r="G1" s="114" t="s">
        <v>153</v>
      </c>
      <c r="H1" s="114" t="s">
        <v>154</v>
      </c>
      <c r="I1" s="114" t="s">
        <v>155</v>
      </c>
      <c r="J1" s="114" t="s">
        <v>156</v>
      </c>
      <c r="K1" s="114" t="s">
        <v>157</v>
      </c>
      <c r="L1" s="114" t="s">
        <v>158</v>
      </c>
      <c r="M1" s="114" t="s">
        <v>159</v>
      </c>
      <c r="N1" s="114" t="s">
        <v>160</v>
      </c>
      <c r="O1" s="114" t="s">
        <v>161</v>
      </c>
      <c r="P1" s="114" t="s">
        <v>162</v>
      </c>
      <c r="Q1" s="114" t="s">
        <v>163</v>
      </c>
      <c r="R1" s="114" t="s">
        <v>164</v>
      </c>
      <c r="S1" s="114" t="s">
        <v>165</v>
      </c>
      <c r="T1" s="114" t="s">
        <v>166</v>
      </c>
      <c r="U1" s="114" t="s">
        <v>167</v>
      </c>
      <c r="V1" s="114" t="s">
        <v>168</v>
      </c>
      <c r="W1" s="114" t="s">
        <v>169</v>
      </c>
    </row>
    <row r="2" spans="1:23">
      <c r="A2" s="114" t="s">
        <v>170</v>
      </c>
      <c r="B2" s="114">
        <v>-0.13</v>
      </c>
      <c r="C2" s="114">
        <v>1.5620000000000001</v>
      </c>
      <c r="D2" s="114">
        <v>12.569061</v>
      </c>
      <c r="E2" s="114">
        <v>-1.048E-2</v>
      </c>
      <c r="F2" s="114">
        <v>-8.2799999999999992E-3</v>
      </c>
      <c r="G2" s="114">
        <v>1.9300000000000001E-3</v>
      </c>
      <c r="H2" s="114">
        <v>5.62E-3</v>
      </c>
      <c r="I2" s="114">
        <v>0</v>
      </c>
      <c r="J2" s="114">
        <v>2.0565899999999999</v>
      </c>
      <c r="K2" s="114">
        <v>26.045000000000002</v>
      </c>
      <c r="L2" s="114">
        <v>0.77561130410606516</v>
      </c>
      <c r="M2" s="114">
        <v>8.4686292001189406E-2</v>
      </c>
      <c r="N2" s="114">
        <v>0.18390711291486761</v>
      </c>
      <c r="O2" s="114">
        <v>1.900157185777672E-2</v>
      </c>
      <c r="P2" s="114">
        <v>4.7294417188429652E-2</v>
      </c>
      <c r="Q2" s="114">
        <v>0.53104552568347763</v>
      </c>
      <c r="R2" s="114">
        <v>0.99371261271515465</v>
      </c>
      <c r="S2" s="114">
        <v>0.27102411745554672</v>
      </c>
      <c r="T2" s="114">
        <v>0.2599781706418694</v>
      </c>
      <c r="U2" s="114">
        <v>0.27232073082870489</v>
      </c>
      <c r="V2" s="114">
        <v>0.32348951287232047</v>
      </c>
      <c r="W2" s="114">
        <v>1.0587154128190921</v>
      </c>
    </row>
    <row r="3" spans="1:23">
      <c r="A3" s="114" t="s">
        <v>171</v>
      </c>
      <c r="B3" s="114">
        <v>5.62</v>
      </c>
      <c r="C3" s="114">
        <v>1.409</v>
      </c>
      <c r="D3" s="114">
        <v>22.948328</v>
      </c>
      <c r="E3" s="114">
        <v>5.2270003000000002E-2</v>
      </c>
      <c r="F3" s="114">
        <v>3.1989999999999998E-2</v>
      </c>
      <c r="G3" s="114">
        <v>0.31078</v>
      </c>
      <c r="H3" s="114">
        <v>3.1050000000000001E-2</v>
      </c>
      <c r="I3" s="114">
        <v>40.302489999999999</v>
      </c>
      <c r="J3" s="114">
        <v>2.2896597000000001</v>
      </c>
      <c r="K3" s="114">
        <v>69.625</v>
      </c>
      <c r="L3" s="114">
        <v>0.79323360087395345</v>
      </c>
      <c r="M3" s="114">
        <v>0.1188819506393101</v>
      </c>
      <c r="N3" s="114">
        <v>0.43664232615575421</v>
      </c>
      <c r="O3" s="114">
        <v>5.1116696991067759E-2</v>
      </c>
      <c r="P3" s="114">
        <v>5.3563605242051483E-2</v>
      </c>
      <c r="Q3" s="114">
        <v>0.53764601318997729</v>
      </c>
      <c r="R3" s="114">
        <v>0.99391361877300144</v>
      </c>
      <c r="S3" s="114">
        <v>0.33120149260303178</v>
      </c>
      <c r="T3" s="114">
        <v>0.27038067320632492</v>
      </c>
      <c r="U3" s="114">
        <v>0.29765332577571457</v>
      </c>
      <c r="V3" s="114">
        <v>0.35421873286935501</v>
      </c>
      <c r="W3" s="114">
        <v>1.069639355551905</v>
      </c>
    </row>
    <row r="4" spans="1:23">
      <c r="A4" s="114" t="s">
        <v>172</v>
      </c>
      <c r="B4" s="114">
        <v>-3.06</v>
      </c>
      <c r="C4" s="114">
        <v>1.236</v>
      </c>
      <c r="D4" s="114">
        <v>24.889703999999998</v>
      </c>
      <c r="E4" s="114">
        <v>-0.31304001999999997</v>
      </c>
      <c r="F4" s="114">
        <v>-5.4759997999999997E-2</v>
      </c>
      <c r="G4" s="114">
        <v>0.12926000000000001</v>
      </c>
      <c r="H4" s="114">
        <v>-0.48459997999999999</v>
      </c>
      <c r="I4" s="114">
        <v>0</v>
      </c>
      <c r="J4" s="114">
        <v>4.5332793999999996</v>
      </c>
      <c r="K4" s="114">
        <v>14.051</v>
      </c>
      <c r="L4" s="114">
        <v>0.69064234462189988</v>
      </c>
      <c r="M4" s="114">
        <v>6.7261373773416594E-2</v>
      </c>
      <c r="N4" s="114">
        <v>0.28810259519416848</v>
      </c>
      <c r="O4" s="114">
        <v>1.0162911673088949E-2</v>
      </c>
      <c r="P4" s="114">
        <v>0.11391325094936811</v>
      </c>
      <c r="Q4" s="114">
        <v>0.53888059247514442</v>
      </c>
      <c r="R4" s="114">
        <v>0.98983777253986915</v>
      </c>
      <c r="S4" s="114">
        <v>0.25060553895632748</v>
      </c>
      <c r="T4" s="114">
        <v>0.28939909160396732</v>
      </c>
      <c r="U4" s="114">
        <v>0.25434860561190908</v>
      </c>
      <c r="V4" s="114">
        <v>0.32736500271755992</v>
      </c>
      <c r="W4" s="114">
        <v>1.0043386906485441</v>
      </c>
    </row>
    <row r="5" spans="1:23">
      <c r="A5" s="114" t="s">
        <v>173</v>
      </c>
      <c r="B5" s="114">
        <v>41.81</v>
      </c>
      <c r="C5" s="114">
        <v>1.5920000000000001</v>
      </c>
      <c r="D5" s="114">
        <v>11.531158</v>
      </c>
      <c r="E5" s="114">
        <v>0.13897999999999999</v>
      </c>
      <c r="F5" s="114">
        <v>4.0770000000000001E-2</v>
      </c>
      <c r="G5" s="114">
        <v>0.33673999999999998</v>
      </c>
      <c r="H5" s="114">
        <v>0.17413998999999999</v>
      </c>
      <c r="I5" s="114">
        <v>15.977038</v>
      </c>
      <c r="J5" s="114">
        <v>2.0536720000000002</v>
      </c>
      <c r="K5" s="114">
        <v>263.137</v>
      </c>
      <c r="L5" s="114">
        <v>0.81758466424962717</v>
      </c>
      <c r="M5" s="114">
        <v>0.33410645257210819</v>
      </c>
      <c r="N5" s="114">
        <v>0.45788566802311192</v>
      </c>
      <c r="O5" s="114">
        <v>0.1937202328972957</v>
      </c>
      <c r="P5" s="114">
        <v>4.7215927832067732E-2</v>
      </c>
      <c r="Q5" s="114">
        <v>0.53038549200436924</v>
      </c>
      <c r="R5" s="114">
        <v>0.99504464334269194</v>
      </c>
      <c r="S5" s="114">
        <v>0.42953536255141361</v>
      </c>
      <c r="T5" s="114">
        <v>0.29530378061445112</v>
      </c>
      <c r="U5" s="114">
        <v>0.43542549722009749</v>
      </c>
      <c r="V5" s="114">
        <v>0.3859985362999061</v>
      </c>
      <c r="W5" s="114">
        <v>1.0852351128313631</v>
      </c>
    </row>
    <row r="6" spans="1:23">
      <c r="A6" s="114" t="s">
        <v>174</v>
      </c>
      <c r="B6" s="114">
        <v>2.98</v>
      </c>
      <c r="C6" s="114">
        <v>1.288</v>
      </c>
      <c r="D6" s="114">
        <v>21.584506999999999</v>
      </c>
      <c r="E6" s="114">
        <v>0.20743998999999999</v>
      </c>
      <c r="F6" s="114">
        <v>8.7849999999999998E-2</v>
      </c>
      <c r="G6" s="114">
        <v>0.21690999999999999</v>
      </c>
      <c r="H6" s="114">
        <v>0.12409000000000001</v>
      </c>
      <c r="I6" s="114">
        <v>20.570468999999999</v>
      </c>
      <c r="J6" s="114">
        <v>3.6721978000000002</v>
      </c>
      <c r="K6" s="114">
        <v>31.718</v>
      </c>
      <c r="L6" s="114">
        <v>0.83681051608754131</v>
      </c>
      <c r="M6" s="114">
        <v>0.10318168302111209</v>
      </c>
      <c r="N6" s="114">
        <v>0.35982751486573628</v>
      </c>
      <c r="O6" s="114">
        <v>2.3182138743530731E-2</v>
      </c>
      <c r="P6" s="114">
        <v>9.075158523343177E-2</v>
      </c>
      <c r="Q6" s="114">
        <v>0.53677871846949254</v>
      </c>
      <c r="R6" s="114">
        <v>0.99464903377976754</v>
      </c>
      <c r="S6" s="114">
        <v>0.31828745845334327</v>
      </c>
      <c r="T6" s="114">
        <v>0.28370415067079019</v>
      </c>
      <c r="U6" s="114">
        <v>0.29199073609948389</v>
      </c>
      <c r="V6" s="114">
        <v>0.33724665327470449</v>
      </c>
      <c r="W6" s="114">
        <v>1.0967922614868479</v>
      </c>
    </row>
    <row r="7" spans="1:23">
      <c r="A7" s="114" t="s">
        <v>175</v>
      </c>
      <c r="B7" s="114">
        <v>33.56</v>
      </c>
      <c r="C7" s="114">
        <v>1.24</v>
      </c>
      <c r="D7" s="114">
        <v>17.547091999999999</v>
      </c>
      <c r="E7" s="114">
        <v>0.25331999999999999</v>
      </c>
      <c r="F7" s="114">
        <v>0.10836999999999999</v>
      </c>
      <c r="G7" s="114">
        <v>0.53573000000000004</v>
      </c>
      <c r="H7" s="114">
        <v>0.42018001999999999</v>
      </c>
      <c r="I7" s="114">
        <v>25.536352000000001</v>
      </c>
      <c r="J7" s="114">
        <v>6.1129579999999999</v>
      </c>
      <c r="K7" s="114">
        <v>86.611000000000004</v>
      </c>
      <c r="L7" s="114">
        <v>0.84969515534299578</v>
      </c>
      <c r="M7" s="114">
        <v>0.28504311626523943</v>
      </c>
      <c r="N7" s="114">
        <v>0.62072128428603568</v>
      </c>
      <c r="O7" s="114">
        <v>6.3634079173584532E-2</v>
      </c>
      <c r="P7" s="114">
        <v>0.15640398315386331</v>
      </c>
      <c r="Q7" s="114">
        <v>0.53421120505394459</v>
      </c>
      <c r="R7" s="114">
        <v>0.99698941473485847</v>
      </c>
      <c r="S7" s="114">
        <v>0.41826549636432869</v>
      </c>
      <c r="T7" s="114">
        <v>0.33673033098016908</v>
      </c>
      <c r="U7" s="114">
        <v>0.40852230209080298</v>
      </c>
      <c r="V7" s="114">
        <v>0.359167537899936</v>
      </c>
      <c r="W7" s="114">
        <v>1.1060664578227399</v>
      </c>
    </row>
    <row r="8" spans="1:23">
      <c r="A8" s="114" t="s">
        <v>176</v>
      </c>
      <c r="B8" s="114">
        <v>3.62</v>
      </c>
      <c r="C8" s="114">
        <v>1.3879999999999999</v>
      </c>
      <c r="D8" s="114">
        <v>241</v>
      </c>
      <c r="E8" s="114">
        <v>3.4649998000000001E-2</v>
      </c>
      <c r="F8" s="114">
        <v>2.4109999999999999E-2</v>
      </c>
      <c r="G8" s="114">
        <v>0.25505</v>
      </c>
      <c r="H8" s="114">
        <v>0.11384</v>
      </c>
      <c r="I8" s="114">
        <v>19.972377999999999</v>
      </c>
      <c r="J8" s="114">
        <v>3.0081134</v>
      </c>
      <c r="K8" s="114">
        <v>34.42</v>
      </c>
      <c r="L8" s="114">
        <v>0.78828531494061771</v>
      </c>
      <c r="M8" s="114">
        <v>0.1069878085043116</v>
      </c>
      <c r="N8" s="114">
        <v>0.39103787922710082</v>
      </c>
      <c r="O8" s="114">
        <v>2.5173305978733861E-2</v>
      </c>
      <c r="P8" s="114">
        <v>7.2888817198476508E-2</v>
      </c>
      <c r="Q8" s="114">
        <v>0.67631161807396056</v>
      </c>
      <c r="R8" s="114">
        <v>0.99456801482212187</v>
      </c>
      <c r="S8" s="114">
        <v>0.31288202860374481</v>
      </c>
      <c r="T8" s="114">
        <v>0.33639586439303271</v>
      </c>
      <c r="U8" s="114">
        <v>0.32537599744003309</v>
      </c>
      <c r="V8" s="114">
        <v>0.42328652619015322</v>
      </c>
      <c r="W8" s="114">
        <v>1.0669890662192081</v>
      </c>
    </row>
    <row r="9" spans="1:23">
      <c r="A9" s="114" t="s">
        <v>177</v>
      </c>
      <c r="B9" s="114">
        <v>-0.15</v>
      </c>
      <c r="C9" s="114">
        <v>1.3109999999999999</v>
      </c>
      <c r="D9" s="114">
        <v>12.230046</v>
      </c>
      <c r="E9" s="114">
        <v>4.5999999999999999E-3</v>
      </c>
      <c r="F9" s="114">
        <v>-2.4199999999999998E-3</v>
      </c>
      <c r="G9" s="114">
        <v>0.29760998</v>
      </c>
      <c r="H9" s="114">
        <v>-9.2800000000000001E-3</v>
      </c>
      <c r="I9" s="114">
        <v>0</v>
      </c>
      <c r="J9" s="114">
        <v>1.1970958</v>
      </c>
      <c r="K9" s="114">
        <v>19.120999999999999</v>
      </c>
      <c r="L9" s="114">
        <v>0.77984627179618227</v>
      </c>
      <c r="M9" s="114">
        <v>8.4567350579839426E-2</v>
      </c>
      <c r="N9" s="114">
        <v>0.42586515985144219</v>
      </c>
      <c r="O9" s="114">
        <v>1.389911370213406E-2</v>
      </c>
      <c r="P9" s="114">
        <v>2.4175449897540949E-2</v>
      </c>
      <c r="Q9" s="114">
        <v>0.53082993586658433</v>
      </c>
      <c r="R9" s="114">
        <v>0.99359483881574784</v>
      </c>
      <c r="S9" s="114">
        <v>0.31235861455324693</v>
      </c>
      <c r="T9" s="114">
        <v>0.24995998273636311</v>
      </c>
      <c r="V9" s="114">
        <v>0.34361660334150002</v>
      </c>
      <c r="W9" s="114">
        <v>1.0612431852824999</v>
      </c>
    </row>
    <row r="10" spans="1:23">
      <c r="A10" s="114" t="s">
        <v>178</v>
      </c>
      <c r="B10" s="114">
        <v>3.76</v>
      </c>
      <c r="C10" s="114">
        <v>1.3120000000000001</v>
      </c>
      <c r="D10" s="114">
        <v>19.212962999999998</v>
      </c>
      <c r="E10" s="114">
        <v>0.11073</v>
      </c>
      <c r="F10" s="114">
        <v>4.8820000000000002E-2</v>
      </c>
      <c r="G10" s="114">
        <v>0.17080000000000001</v>
      </c>
      <c r="H10" s="114">
        <v>7.8320000000000001E-2</v>
      </c>
      <c r="I10" s="114">
        <v>33.111702000000001</v>
      </c>
      <c r="J10" s="114">
        <v>3.3509177999999999</v>
      </c>
      <c r="K10" s="114">
        <v>59.604999999999997</v>
      </c>
      <c r="L10" s="114">
        <v>0.80965112066568745</v>
      </c>
      <c r="M10" s="114">
        <v>0.1078203984537615</v>
      </c>
      <c r="N10" s="114">
        <v>0.32209521542413921</v>
      </c>
      <c r="O10" s="114">
        <v>4.3732723750233057E-2</v>
      </c>
      <c r="P10" s="114">
        <v>8.2109686531594422E-2</v>
      </c>
      <c r="Q10" s="114">
        <v>0.5352705824380064</v>
      </c>
      <c r="R10" s="114">
        <v>0.99428725449279753</v>
      </c>
      <c r="S10" s="114">
        <v>0.31015931561701299</v>
      </c>
      <c r="T10" s="114">
        <v>0.28001671821941337</v>
      </c>
      <c r="U10" s="114">
        <v>0.29171245759248049</v>
      </c>
      <c r="V10" s="114">
        <v>0.33913006421607311</v>
      </c>
      <c r="W10" s="114">
        <v>1.0799258281285731</v>
      </c>
    </row>
    <row r="11" spans="1:23">
      <c r="A11" s="114" t="s">
        <v>179</v>
      </c>
      <c r="B11" s="114">
        <v>3.07</v>
      </c>
      <c r="C11" s="114">
        <v>1.54</v>
      </c>
      <c r="D11" s="114">
        <v>13.044280000000001</v>
      </c>
      <c r="E11" s="114">
        <v>2.9819999999999999E-2</v>
      </c>
      <c r="F11" s="114">
        <v>7.3699999999999998E-3</v>
      </c>
      <c r="G11" s="114">
        <v>0.15178000999999999</v>
      </c>
      <c r="H11" s="114">
        <v>2.341E-2</v>
      </c>
      <c r="I11" s="114">
        <v>23.029316000000001</v>
      </c>
      <c r="J11" s="114">
        <v>0.85582849999999999</v>
      </c>
      <c r="K11" s="114">
        <v>44.268000000000001</v>
      </c>
      <c r="L11" s="114">
        <v>0.78692889017448175</v>
      </c>
      <c r="M11" s="114">
        <v>0.103716919417187</v>
      </c>
      <c r="N11" s="114">
        <v>0.30653095695404192</v>
      </c>
      <c r="O11" s="114">
        <v>3.2430528381502337E-2</v>
      </c>
      <c r="P11" s="114">
        <v>1.499592600296447E-2</v>
      </c>
      <c r="Q11" s="114">
        <v>0.5313477317132822</v>
      </c>
      <c r="R11" s="114">
        <v>0.99385323000847337</v>
      </c>
      <c r="S11" s="114">
        <v>0.3048784351185117</v>
      </c>
      <c r="T11" s="114">
        <v>0.24898403948189929</v>
      </c>
      <c r="U11" s="114">
        <v>0.28570625157155721</v>
      </c>
      <c r="V11" s="114">
        <v>0.33981985420766808</v>
      </c>
      <c r="W11" s="114">
        <v>1.065737870823964</v>
      </c>
    </row>
    <row r="12" spans="1:23">
      <c r="A12" s="114" t="s">
        <v>180</v>
      </c>
      <c r="B12" s="114">
        <v>-1.41</v>
      </c>
      <c r="C12" s="114">
        <v>1.2689999999999999</v>
      </c>
      <c r="D12" s="114">
        <v>23.618421999999999</v>
      </c>
      <c r="E12" s="114">
        <v>-6.4159999999999995E-2</v>
      </c>
      <c r="F12" s="114">
        <v>-2.5700000000000001E-2</v>
      </c>
      <c r="G12" s="114">
        <v>4.4600000000000001E-2</v>
      </c>
      <c r="H12" s="114">
        <v>-8.3059999999999995E-2</v>
      </c>
      <c r="I12" s="114">
        <v>0</v>
      </c>
      <c r="J12" s="114">
        <v>0.91483616999999995</v>
      </c>
      <c r="K12" s="114">
        <v>33.418999999999997</v>
      </c>
      <c r="L12" s="114">
        <v>0.76053616712957373</v>
      </c>
      <c r="M12" s="114">
        <v>7.7074041034790361E-2</v>
      </c>
      <c r="N12" s="114">
        <v>0.21882442406587499</v>
      </c>
      <c r="O12" s="114">
        <v>2.443564557812752E-2</v>
      </c>
      <c r="P12" s="114">
        <v>1.658313437812459E-2</v>
      </c>
      <c r="Q12" s="114">
        <v>0.53807214608309784</v>
      </c>
      <c r="R12" s="114">
        <v>0.99301166040647004</v>
      </c>
      <c r="S12" s="114">
        <v>0.27399479512331698</v>
      </c>
      <c r="T12" s="114">
        <v>0.2487391336695515</v>
      </c>
      <c r="U12" s="114">
        <v>0.26770833617089201</v>
      </c>
      <c r="V12" s="114">
        <v>0.3347658586774358</v>
      </c>
      <c r="W12" s="114">
        <v>1.049060020010371</v>
      </c>
    </row>
    <row r="13" spans="1:23">
      <c r="A13" s="114" t="s">
        <v>181</v>
      </c>
      <c r="B13" s="114">
        <v>1.63</v>
      </c>
      <c r="C13" s="114">
        <v>1.526</v>
      </c>
      <c r="D13" s="114">
        <v>26.470586999999998</v>
      </c>
      <c r="E13" s="114">
        <v>0.19867000000000001</v>
      </c>
      <c r="F13" s="114">
        <v>9.9159999999999998E-2</v>
      </c>
      <c r="G13" s="114">
        <v>0.41319</v>
      </c>
      <c r="H13" s="114">
        <v>0.23791000000000001</v>
      </c>
      <c r="I13" s="114">
        <v>91.104293999999996</v>
      </c>
      <c r="J13" s="114">
        <v>8.4169359999999998</v>
      </c>
      <c r="K13" s="114">
        <v>16.966000000000001</v>
      </c>
      <c r="L13" s="114">
        <v>0.83434760996733903</v>
      </c>
      <c r="M13" s="114">
        <v>9.5153137079988098E-2</v>
      </c>
      <c r="N13" s="114">
        <v>0.52044550953927105</v>
      </c>
      <c r="O13" s="114">
        <v>1.2311043608920611E-2</v>
      </c>
      <c r="P13" s="114">
        <v>0.21837716694140619</v>
      </c>
      <c r="Q13" s="114">
        <v>0.53988592343837505</v>
      </c>
      <c r="R13" s="114">
        <v>0.99554869990261907</v>
      </c>
      <c r="S13" s="114">
        <v>0.32653419566755693</v>
      </c>
      <c r="T13" s="114">
        <v>0.33858894382550447</v>
      </c>
      <c r="U13" s="114">
        <v>0.28742127710766507</v>
      </c>
      <c r="V13" s="114">
        <v>0.33609274771112901</v>
      </c>
      <c r="W13" s="114">
        <v>1.0958099315348291</v>
      </c>
    </row>
    <row r="14" spans="1:23">
      <c r="A14" s="114" t="s">
        <v>182</v>
      </c>
      <c r="B14" s="114">
        <v>6.01</v>
      </c>
      <c r="C14" s="114">
        <v>1.2969999999999999</v>
      </c>
      <c r="D14" s="114">
        <v>10.141207</v>
      </c>
      <c r="E14" s="114">
        <v>0.120670006</v>
      </c>
      <c r="F14" s="114">
        <v>6.2509999999999996E-2</v>
      </c>
      <c r="G14" s="114">
        <v>0.28681000000000001</v>
      </c>
      <c r="H14" s="114">
        <v>0.19040000000000001</v>
      </c>
      <c r="I14" s="114">
        <v>13.144757999999999</v>
      </c>
      <c r="J14" s="114">
        <v>1.8426515000000001</v>
      </c>
      <c r="K14" s="114">
        <v>54.673000000000002</v>
      </c>
      <c r="L14" s="114">
        <v>0.81244260635862986</v>
      </c>
      <c r="M14" s="114">
        <v>0.12120130835563479</v>
      </c>
      <c r="N14" s="114">
        <v>0.41702742228208067</v>
      </c>
      <c r="O14" s="114">
        <v>4.0098217161031791E-2</v>
      </c>
      <c r="P14" s="114">
        <v>4.1539826658602008E-2</v>
      </c>
      <c r="Q14" s="114">
        <v>0.52950158043237217</v>
      </c>
      <c r="R14" s="114">
        <v>0.99517316715357074</v>
      </c>
      <c r="S14" s="114">
        <v>0.33357872433256408</v>
      </c>
      <c r="T14" s="114">
        <v>0.26206801404321167</v>
      </c>
      <c r="U14" s="114">
        <v>0.29903823253396972</v>
      </c>
      <c r="V14" s="114">
        <v>0.34655565486350792</v>
      </c>
      <c r="W14" s="114">
        <v>1.082157420704827</v>
      </c>
    </row>
    <row r="15" spans="1:23">
      <c r="A15" s="114" t="s">
        <v>183</v>
      </c>
      <c r="B15" s="114">
        <v>2.27</v>
      </c>
      <c r="C15" s="114">
        <v>1.3720000000000001</v>
      </c>
      <c r="D15" s="114">
        <v>14.886649</v>
      </c>
      <c r="E15" s="114">
        <v>6.8569994999999995E-2</v>
      </c>
      <c r="F15" s="114">
        <v>1.8020000000000001E-2</v>
      </c>
      <c r="G15" s="114">
        <v>0.25246000000000002</v>
      </c>
      <c r="H15" s="114">
        <v>5.0009999999999999E-2</v>
      </c>
      <c r="I15" s="114">
        <v>26.035242</v>
      </c>
      <c r="J15" s="114">
        <v>1.7076975000000001</v>
      </c>
      <c r="K15" s="114">
        <v>33.255000000000003</v>
      </c>
      <c r="L15" s="114">
        <v>0.79781118306686916</v>
      </c>
      <c r="M15" s="114">
        <v>9.8959262563187628E-2</v>
      </c>
      <c r="N15" s="114">
        <v>0.38891845490366261</v>
      </c>
      <c r="O15" s="114">
        <v>2.4314790127878329E-2</v>
      </c>
      <c r="P15" s="114">
        <v>3.7909788071052962E-2</v>
      </c>
      <c r="Q15" s="114">
        <v>0.53251934947461943</v>
      </c>
      <c r="R15" s="114">
        <v>0.99406348408392453</v>
      </c>
      <c r="S15" s="114">
        <v>0.31612457482278489</v>
      </c>
      <c r="T15" s="114">
        <v>0.2586272069723547</v>
      </c>
      <c r="U15" s="114">
        <v>0.2841176290891459</v>
      </c>
      <c r="V15" s="114">
        <v>0.34273937829059392</v>
      </c>
      <c r="W15" s="114">
        <v>1.072534269917051</v>
      </c>
    </row>
    <row r="16" spans="1:23">
      <c r="A16" s="114" t="s">
        <v>184</v>
      </c>
      <c r="B16" s="114">
        <v>22.16</v>
      </c>
      <c r="C16" s="114">
        <v>1.5649999999999999</v>
      </c>
      <c r="D16" s="114">
        <v>26.265059999999998</v>
      </c>
      <c r="E16" s="114">
        <v>9.5079999999999998E-2</v>
      </c>
      <c r="F16" s="114">
        <v>2.7720000000000002E-2</v>
      </c>
      <c r="G16" s="114">
        <v>0.18107999999999999</v>
      </c>
      <c r="H16" s="114">
        <v>0.16763</v>
      </c>
      <c r="I16" s="114">
        <v>9.8375450000000004</v>
      </c>
      <c r="J16" s="114">
        <v>0.99012149999999999</v>
      </c>
      <c r="K16" s="114">
        <v>140.75299999999999</v>
      </c>
      <c r="L16" s="114">
        <v>0.80525607793688547</v>
      </c>
      <c r="M16" s="114">
        <v>0.2172465060957478</v>
      </c>
      <c r="N16" s="114">
        <v>0.33050744787392478</v>
      </c>
      <c r="O16" s="114">
        <v>0.1035325900723143</v>
      </c>
      <c r="P16" s="114">
        <v>1.8608184787718699E-2</v>
      </c>
      <c r="Q16" s="114">
        <v>0.53975522264844944</v>
      </c>
      <c r="R16" s="114">
        <v>0.99499318650326918</v>
      </c>
      <c r="S16" s="114">
        <v>0.35898467453021171</v>
      </c>
      <c r="T16" s="114">
        <v>0.27035908214822402</v>
      </c>
      <c r="U16" s="114">
        <v>0.36211510975307781</v>
      </c>
      <c r="V16" s="114">
        <v>0.36303337448279271</v>
      </c>
      <c r="W16" s="114">
        <v>1.0776450288310171</v>
      </c>
    </row>
    <row r="17" spans="1:23">
      <c r="A17" s="114" t="s">
        <v>185</v>
      </c>
      <c r="B17" s="114">
        <v>3.08</v>
      </c>
      <c r="C17" s="114">
        <v>1.667</v>
      </c>
      <c r="D17" s="114">
        <v>55.539566000000001</v>
      </c>
      <c r="E17" s="114">
        <v>3.4730002000000003E-2</v>
      </c>
      <c r="F17" s="114">
        <v>6.3800000000000003E-3</v>
      </c>
      <c r="G17" s="114">
        <v>8.7519996000000003E-2</v>
      </c>
      <c r="H17" s="114">
        <v>0.17889999000000001</v>
      </c>
      <c r="I17" s="114">
        <v>25.064934000000001</v>
      </c>
      <c r="J17" s="114">
        <v>0.92958289999999999</v>
      </c>
      <c r="K17" s="114">
        <v>42.23</v>
      </c>
      <c r="L17" s="114">
        <v>0.7883077827360474</v>
      </c>
      <c r="M17" s="114">
        <v>0.10377639012786199</v>
      </c>
      <c r="N17" s="114">
        <v>0.2539463095810377</v>
      </c>
      <c r="O17" s="114">
        <v>3.0928678335113001E-2</v>
      </c>
      <c r="P17" s="114">
        <v>1.697979693677544E-2</v>
      </c>
      <c r="Q17" s="114">
        <v>0.55837175993494081</v>
      </c>
      <c r="R17" s="114">
        <v>0.99508226775619379</v>
      </c>
      <c r="S17" s="114">
        <v>0.29643364711592263</v>
      </c>
      <c r="T17" s="114">
        <v>0.26142532342448899</v>
      </c>
      <c r="U17" s="114">
        <v>0.29286881095510747</v>
      </c>
      <c r="V17" s="114">
        <v>0.35085453660447491</v>
      </c>
      <c r="W17" s="114">
        <v>1.0673046070930789</v>
      </c>
    </row>
    <row r="18" spans="1:23">
      <c r="A18" s="114" t="s">
        <v>186</v>
      </c>
      <c r="B18" s="114">
        <v>0.33</v>
      </c>
      <c r="C18" s="114">
        <v>1.4219999999999999</v>
      </c>
      <c r="D18" s="114">
        <v>109.74359</v>
      </c>
      <c r="E18" s="114">
        <v>4.3400000000000001E-3</v>
      </c>
      <c r="F18" s="114">
        <v>-4.8799999999999998E-3</v>
      </c>
      <c r="G18" s="114">
        <v>3.6510002E-2</v>
      </c>
      <c r="H18" s="114">
        <v>7.1410000000000001E-2</v>
      </c>
      <c r="I18" s="114">
        <v>259.39391999999998</v>
      </c>
      <c r="J18" s="114">
        <v>1.1031496999999999</v>
      </c>
      <c r="K18" s="114">
        <v>36.448</v>
      </c>
      <c r="L18" s="114">
        <v>0.7797732551118699</v>
      </c>
      <c r="M18" s="114">
        <v>8.7421944692239073E-2</v>
      </c>
      <c r="N18" s="114">
        <v>0.21220429335631261</v>
      </c>
      <c r="O18" s="114">
        <v>2.6667786790351901E-2</v>
      </c>
      <c r="P18" s="114">
        <v>2.1648455750277878E-2</v>
      </c>
      <c r="Q18" s="114">
        <v>0.59284172618727915</v>
      </c>
      <c r="R18" s="114">
        <v>0.99423263585891153</v>
      </c>
      <c r="S18" s="114">
        <v>0.28130254761630058</v>
      </c>
      <c r="T18" s="114">
        <v>0.27586308787495789</v>
      </c>
      <c r="U18" s="114">
        <v>0.29046105645334319</v>
      </c>
      <c r="V18" s="114">
        <v>0.36615535362095591</v>
      </c>
      <c r="W18" s="114">
        <v>1.061572670756608</v>
      </c>
    </row>
    <row r="19" spans="1:23">
      <c r="A19" s="114" t="s">
        <v>187</v>
      </c>
      <c r="B19" s="114">
        <v>-3.25</v>
      </c>
      <c r="C19" s="114">
        <v>1.33</v>
      </c>
      <c r="D19" s="114">
        <v>92.596159999999998</v>
      </c>
      <c r="E19" s="114">
        <v>-8.6360000000000006E-2</v>
      </c>
      <c r="F19" s="114">
        <v>-5.1370001999999998E-2</v>
      </c>
      <c r="G19" s="114">
        <v>2.8490000000000001E-2</v>
      </c>
      <c r="H19" s="114">
        <v>-8.1259999999999999E-2</v>
      </c>
      <c r="I19" s="114">
        <v>0</v>
      </c>
      <c r="J19" s="114">
        <v>2.6802115</v>
      </c>
      <c r="K19" s="114">
        <v>44.552</v>
      </c>
      <c r="L19" s="114">
        <v>0.75430166562290246</v>
      </c>
      <c r="M19" s="114">
        <v>6.6131430270591735E-2</v>
      </c>
      <c r="N19" s="114">
        <v>0.2056414411119793</v>
      </c>
      <c r="O19" s="114">
        <v>3.2639814649007039E-2</v>
      </c>
      <c r="P19" s="114">
        <v>6.4068800378444146E-2</v>
      </c>
      <c r="Q19" s="114">
        <v>0.58193716062560918</v>
      </c>
      <c r="R19" s="114">
        <v>0.99302588812586146</v>
      </c>
      <c r="S19" s="114">
        <v>0.26346879280456442</v>
      </c>
      <c r="T19" s="114">
        <v>0.28632833627200482</v>
      </c>
      <c r="U19" s="114">
        <v>0.27141547406267968</v>
      </c>
      <c r="V19" s="114">
        <v>0.35635238482949527</v>
      </c>
      <c r="W19" s="114">
        <v>1.0452453725122191</v>
      </c>
    </row>
    <row r="20" spans="1:23">
      <c r="A20" s="114" t="s">
        <v>188</v>
      </c>
      <c r="B20" s="114">
        <v>8.2899999999999991</v>
      </c>
      <c r="C20" s="114">
        <v>1.2250000000000001</v>
      </c>
      <c r="D20" s="114">
        <v>10.838549</v>
      </c>
      <c r="E20" s="114">
        <v>0.14299999999999999</v>
      </c>
      <c r="F20" s="114">
        <v>5.2170000000000001E-2</v>
      </c>
      <c r="G20" s="114">
        <v>0.37019999999999997</v>
      </c>
      <c r="H20" s="114">
        <v>0.13340001000000001</v>
      </c>
      <c r="I20" s="114">
        <v>10.446320999999999</v>
      </c>
      <c r="J20" s="114">
        <v>1.5157084000000001</v>
      </c>
      <c r="K20" s="114">
        <v>42.91</v>
      </c>
      <c r="L20" s="114">
        <v>0.81871361452245683</v>
      </c>
      <c r="M20" s="114">
        <v>0.13476063038953309</v>
      </c>
      <c r="N20" s="114">
        <v>0.48526633901239491</v>
      </c>
      <c r="O20" s="114">
        <v>3.142978629956087E-2</v>
      </c>
      <c r="P20" s="114">
        <v>3.2745599967041142E-2</v>
      </c>
      <c r="Q20" s="114">
        <v>0.5299450411467711</v>
      </c>
      <c r="R20" s="114">
        <v>0.99472262278521828</v>
      </c>
      <c r="S20" s="114">
        <v>0.34981299110009079</v>
      </c>
      <c r="T20" s="114">
        <v>0.26042650286404417</v>
      </c>
      <c r="U20" s="114">
        <v>0.30844664112684478</v>
      </c>
      <c r="V20" s="114">
        <v>0.35105106670340341</v>
      </c>
      <c r="W20" s="114">
        <v>1.085738423475537</v>
      </c>
    </row>
    <row r="21" spans="1:23">
      <c r="A21" s="114" t="s">
        <v>189</v>
      </c>
      <c r="B21" s="114">
        <v>1.1200000000000001</v>
      </c>
      <c r="C21" s="114">
        <v>1.4550000000000001</v>
      </c>
      <c r="D21" s="114">
        <v>18.928571999999999</v>
      </c>
      <c r="E21" s="114">
        <v>5.4890000000000001E-2</v>
      </c>
      <c r="F21" s="114">
        <v>-4.2000000000000002E-4</v>
      </c>
      <c r="G21" s="114">
        <v>0.21851000000000001</v>
      </c>
      <c r="H21" s="114">
        <v>-3.3800002000000003E-2</v>
      </c>
      <c r="I21" s="114">
        <v>37.857143000000001</v>
      </c>
      <c r="J21" s="114">
        <v>2.231344</v>
      </c>
      <c r="K21" s="114">
        <v>16.495999999999999</v>
      </c>
      <c r="L21" s="114">
        <v>0.79396938354260094</v>
      </c>
      <c r="M21" s="114">
        <v>9.2120130835563474E-2</v>
      </c>
      <c r="N21" s="114">
        <v>0.36113681174508039</v>
      </c>
      <c r="O21" s="114">
        <v>1.196468957466988E-2</v>
      </c>
      <c r="P21" s="114">
        <v>5.1995009711278517E-2</v>
      </c>
      <c r="Q21" s="114">
        <v>0.53508972966271307</v>
      </c>
      <c r="R21" s="114">
        <v>0.9934010256446737</v>
      </c>
      <c r="S21" s="114">
        <v>0.30517862345345131</v>
      </c>
      <c r="T21" s="114">
        <v>0.26478848599209481</v>
      </c>
      <c r="U21" s="114">
        <v>0.28002279497104299</v>
      </c>
      <c r="V21" s="114">
        <v>0.33768523265831929</v>
      </c>
      <c r="W21" s="114">
        <v>1.069789747836617</v>
      </c>
    </row>
    <row r="22" spans="1:23">
      <c r="A22" s="114" t="s">
        <v>190</v>
      </c>
      <c r="B22" s="114">
        <v>6.68</v>
      </c>
      <c r="C22" s="114">
        <v>1.5720000000000001</v>
      </c>
      <c r="D22" s="114">
        <v>12.993197</v>
      </c>
      <c r="E22" s="114">
        <v>0.10614</v>
      </c>
      <c r="F22" s="114">
        <v>2.1300000999999999E-2</v>
      </c>
      <c r="G22" s="114">
        <v>0.18417998999999999</v>
      </c>
      <c r="H22" s="114">
        <v>5.978E-2</v>
      </c>
      <c r="I22" s="114">
        <v>28.592815000000002</v>
      </c>
      <c r="J22" s="114">
        <v>3.0772203999999999</v>
      </c>
      <c r="K22" s="114">
        <v>68.341999999999999</v>
      </c>
      <c r="L22" s="114">
        <v>0.80836209535417303</v>
      </c>
      <c r="M22" s="114">
        <v>0.12518584597085941</v>
      </c>
      <c r="N22" s="114">
        <v>0.33304420239454852</v>
      </c>
      <c r="O22" s="114">
        <v>5.0171224169910968E-2</v>
      </c>
      <c r="P22" s="114">
        <v>7.4747680786586168E-2</v>
      </c>
      <c r="Q22" s="114">
        <v>0.53131524649989526</v>
      </c>
      <c r="R22" s="114">
        <v>0.99414070898306584</v>
      </c>
      <c r="S22" s="114">
        <v>0.31852330189369682</v>
      </c>
      <c r="T22" s="114">
        <v>0.27764762802422172</v>
      </c>
      <c r="U22" s="114">
        <v>0.30161762343794218</v>
      </c>
      <c r="V22" s="114">
        <v>0.33996459929150541</v>
      </c>
      <c r="W22" s="114">
        <v>1.0790494049024419</v>
      </c>
    </row>
    <row r="23" spans="1:23">
      <c r="A23" s="114" t="s">
        <v>191</v>
      </c>
      <c r="B23" s="114">
        <v>-8.81</v>
      </c>
      <c r="C23" s="114">
        <v>1.2829999999999999</v>
      </c>
      <c r="D23" s="114">
        <v>23.659794000000002</v>
      </c>
      <c r="E23" s="114">
        <v>-0.69454000000000005</v>
      </c>
      <c r="F23" s="114">
        <v>-0.12950999999999999</v>
      </c>
      <c r="G23" s="114">
        <v>0.21110001</v>
      </c>
      <c r="H23" s="114">
        <v>-0.26665001999999999</v>
      </c>
      <c r="I23" s="114">
        <v>0</v>
      </c>
      <c r="J23" s="114">
        <v>2.7673942999999999</v>
      </c>
      <c r="K23" s="114">
        <v>7.4809999999999999</v>
      </c>
      <c r="L23" s="114">
        <v>0.58350440768023182</v>
      </c>
      <c r="M23" s="114">
        <v>3.306571513529586E-2</v>
      </c>
      <c r="N23" s="114">
        <v>0.35507313875572372</v>
      </c>
      <c r="O23" s="114">
        <v>5.3213244283500357E-3</v>
      </c>
      <c r="P23" s="114">
        <v>6.6413872982224481E-2</v>
      </c>
      <c r="Q23" s="114">
        <v>0.53809845578002724</v>
      </c>
      <c r="R23" s="114">
        <v>0.9915605119133436</v>
      </c>
      <c r="S23" s="114">
        <v>0.22488240196206</v>
      </c>
      <c r="T23" s="114">
        <v>0.26381907480033479</v>
      </c>
      <c r="U23" s="114">
        <v>0.2211466031532848</v>
      </c>
      <c r="V23" s="114">
        <v>0.33591373737628888</v>
      </c>
      <c r="W23" s="114">
        <v>0.93965261118026822</v>
      </c>
    </row>
    <row r="24" spans="1:23">
      <c r="A24" s="114" t="s">
        <v>192</v>
      </c>
      <c r="B24" s="114">
        <v>-1.43</v>
      </c>
      <c r="C24" s="114">
        <v>1.306</v>
      </c>
      <c r="D24" s="114">
        <v>35.5</v>
      </c>
      <c r="E24" s="114">
        <v>-0.17848</v>
      </c>
      <c r="F24" s="114">
        <v>-6.2190000000000002E-2</v>
      </c>
      <c r="G24" s="114">
        <v>0.34605997999999999</v>
      </c>
      <c r="H24" s="114">
        <v>-0.32090999999999997</v>
      </c>
      <c r="I24" s="114">
        <v>0</v>
      </c>
      <c r="J24" s="114">
        <v>1.7938353</v>
      </c>
      <c r="K24" s="114">
        <v>6.3070000000000004</v>
      </c>
      <c r="L24" s="114">
        <v>0.72843129270422902</v>
      </c>
      <c r="M24" s="114">
        <v>7.6955099613440381E-2</v>
      </c>
      <c r="N24" s="114">
        <v>0.46551230597908011</v>
      </c>
      <c r="O24" s="114">
        <v>4.4561762662003422E-3</v>
      </c>
      <c r="P24" s="114">
        <v>4.0226751909446648E-2</v>
      </c>
      <c r="Q24" s="114">
        <v>0.54562799825902719</v>
      </c>
      <c r="R24" s="114">
        <v>0.99113162537466326</v>
      </c>
      <c r="S24" s="114">
        <v>0.29888137298581657</v>
      </c>
      <c r="T24" s="114">
        <v>0.26209422965696849</v>
      </c>
      <c r="U24" s="114">
        <v>0.26622286675020101</v>
      </c>
      <c r="V24" s="114">
        <v>0.3514905593661819</v>
      </c>
      <c r="W24" s="114">
        <v>1.028270106456086</v>
      </c>
    </row>
    <row r="25" spans="1:23">
      <c r="A25" s="114" t="s">
        <v>193</v>
      </c>
      <c r="B25" s="114">
        <v>-0.69</v>
      </c>
      <c r="C25" s="114">
        <v>1.2829999999999999</v>
      </c>
      <c r="D25" s="114">
        <v>-17.902100000000001</v>
      </c>
      <c r="E25" s="114">
        <v>-8.2849999999999993E-2</v>
      </c>
      <c r="F25" s="114">
        <v>-2.9420000000000002E-2</v>
      </c>
      <c r="G25" s="114">
        <v>3.3660000000000002E-2</v>
      </c>
      <c r="H25" s="114">
        <v>-9.6169989999999997E-2</v>
      </c>
      <c r="I25" s="114">
        <v>0</v>
      </c>
      <c r="J25" s="114">
        <v>2.7044160000000002</v>
      </c>
      <c r="K25" s="114">
        <v>12.885</v>
      </c>
      <c r="L25" s="114">
        <v>0.7552873908611194</v>
      </c>
      <c r="M25" s="114">
        <v>8.1355932203389825E-2</v>
      </c>
      <c r="N25" s="114">
        <v>0.20987210665335981</v>
      </c>
      <c r="O25" s="114">
        <v>9.3036588987562945E-3</v>
      </c>
      <c r="P25" s="114">
        <v>6.4719861250980948E-2</v>
      </c>
      <c r="Q25" s="114">
        <v>0.51166799955479814</v>
      </c>
      <c r="R25" s="114">
        <v>0.99290803526261207</v>
      </c>
      <c r="S25" s="114">
        <v>0.26519782158444227</v>
      </c>
      <c r="T25" s="114">
        <v>0.2586655998532213</v>
      </c>
      <c r="U25" s="114">
        <v>0.26306616292172291</v>
      </c>
      <c r="V25" s="114">
        <v>0.31017572939540577</v>
      </c>
      <c r="W25" s="114">
        <v>1.045780663168139</v>
      </c>
    </row>
    <row r="26" spans="1:23">
      <c r="A26" s="114" t="s">
        <v>194</v>
      </c>
      <c r="B26" s="114">
        <v>34.78</v>
      </c>
      <c r="C26" s="114">
        <v>1.4330000000000001</v>
      </c>
      <c r="D26" s="114">
        <v>16.046790999999999</v>
      </c>
      <c r="E26" s="114">
        <v>0.15132000000000001</v>
      </c>
      <c r="F26" s="114">
        <v>6.1170000000000002E-2</v>
      </c>
      <c r="G26" s="114">
        <v>0.34675</v>
      </c>
      <c r="H26" s="114">
        <v>0.23629</v>
      </c>
      <c r="I26" s="114">
        <v>15.382403999999999</v>
      </c>
      <c r="J26" s="114">
        <v>2.8549929000000001</v>
      </c>
      <c r="K26" s="114">
        <v>192.249</v>
      </c>
      <c r="L26" s="114">
        <v>0.82105014842045243</v>
      </c>
      <c r="M26" s="114">
        <v>0.29229854296758839</v>
      </c>
      <c r="N26" s="114">
        <v>0.46607695662450832</v>
      </c>
      <c r="O26" s="114">
        <v>0.1414812014505602</v>
      </c>
      <c r="P26" s="114">
        <v>6.8770129915811273E-2</v>
      </c>
      <c r="Q26" s="114">
        <v>0.53325711860386193</v>
      </c>
      <c r="R26" s="114">
        <v>0.99553589495516681</v>
      </c>
      <c r="S26" s="114">
        <v>0.40877218044025537</v>
      </c>
      <c r="T26" s="114">
        <v>0.29979834050560028</v>
      </c>
      <c r="U26" s="114">
        <v>0.40989843614535271</v>
      </c>
      <c r="V26" s="114">
        <v>0.37377154194366652</v>
      </c>
      <c r="W26" s="114">
        <v>1.0876484141711129</v>
      </c>
    </row>
    <row r="27" spans="1:23">
      <c r="A27" s="114" t="s">
        <v>195</v>
      </c>
      <c r="B27" s="114">
        <v>-1.64</v>
      </c>
      <c r="C27" s="114">
        <v>1.3320000000000001</v>
      </c>
      <c r="D27" s="114">
        <v>25.925923999999998</v>
      </c>
      <c r="E27" s="114">
        <v>-6.2789999999999999E-2</v>
      </c>
      <c r="F27" s="114">
        <v>-2.1839999999999998E-2</v>
      </c>
      <c r="G27" s="114">
        <v>3.9039999999999998E-2</v>
      </c>
      <c r="H27" s="114">
        <v>-6.2800005000000006E-2</v>
      </c>
      <c r="I27" s="114">
        <v>0</v>
      </c>
      <c r="J27" s="114">
        <v>0.58318749999999997</v>
      </c>
      <c r="K27" s="114">
        <v>23.292000000000002</v>
      </c>
      <c r="L27" s="114">
        <v>0.76092090888921959</v>
      </c>
      <c r="M27" s="114">
        <v>7.5706214689265527E-2</v>
      </c>
      <c r="N27" s="114">
        <v>0.2142746174101543</v>
      </c>
      <c r="O27" s="114">
        <v>1.697282152524E-2</v>
      </c>
      <c r="P27" s="114">
        <v>7.6623356644197858E-3</v>
      </c>
      <c r="Q27" s="114">
        <v>0.53953955588402336</v>
      </c>
      <c r="R27" s="114">
        <v>0.99317180125298776</v>
      </c>
      <c r="S27" s="114">
        <v>0.27265128957476659</v>
      </c>
      <c r="T27" s="114">
        <v>0.24534914879675879</v>
      </c>
      <c r="U27" s="114">
        <v>0.26725634520260672</v>
      </c>
      <c r="V27" s="114">
        <v>0.33441241588832987</v>
      </c>
      <c r="W27" s="114">
        <v>1.0493899143061229</v>
      </c>
    </row>
    <row r="28" spans="1:23">
      <c r="A28" s="114" t="s">
        <v>196</v>
      </c>
      <c r="B28" s="114">
        <v>-3.78</v>
      </c>
      <c r="C28" s="114">
        <v>1.302</v>
      </c>
      <c r="D28" s="114">
        <v>238.8</v>
      </c>
      <c r="E28" s="114">
        <v>-0.14327999999999999</v>
      </c>
      <c r="F28" s="114">
        <v>-4.6519999999999999E-2</v>
      </c>
      <c r="G28" s="114">
        <v>9.8669999999999994E-2</v>
      </c>
      <c r="H28" s="114">
        <v>-0.20236999</v>
      </c>
      <c r="I28" s="114">
        <v>0</v>
      </c>
      <c r="J28" s="114">
        <v>2.4371326</v>
      </c>
      <c r="K28" s="114">
        <v>24.907</v>
      </c>
      <c r="L28" s="114">
        <v>0.73831662842651846</v>
      </c>
      <c r="M28" s="114">
        <v>6.2979482604817116E-2</v>
      </c>
      <c r="N28" s="114">
        <v>0.26307047548220891</v>
      </c>
      <c r="O28" s="114">
        <v>1.8162952940803671E-2</v>
      </c>
      <c r="P28" s="114">
        <v>5.7530381459264458E-2</v>
      </c>
      <c r="Q28" s="114">
        <v>0.67491257202241384</v>
      </c>
      <c r="R28" s="114">
        <v>0.99206859981851747</v>
      </c>
      <c r="S28" s="114">
        <v>0.26555169269616008</v>
      </c>
      <c r="T28" s="114">
        <v>0.32292481792647559</v>
      </c>
      <c r="U28" s="114">
        <v>0.29174959876891449</v>
      </c>
      <c r="V28" s="114">
        <v>0.4122918121417915</v>
      </c>
      <c r="W28" s="114">
        <v>1.034881610924647</v>
      </c>
    </row>
    <row r="29" spans="1:23">
      <c r="A29" s="114" t="s">
        <v>197</v>
      </c>
      <c r="B29" s="114">
        <v>8.86</v>
      </c>
      <c r="C29" s="114">
        <v>1.665</v>
      </c>
      <c r="D29" s="114">
        <v>48.106589999999997</v>
      </c>
      <c r="E29" s="114">
        <v>0.17177000000000001</v>
      </c>
      <c r="F29" s="114">
        <v>2.6749999999999999E-2</v>
      </c>
      <c r="G29" s="114">
        <v>0.31917000000000001</v>
      </c>
      <c r="H29" s="114">
        <v>0.15086000999999999</v>
      </c>
      <c r="I29" s="114">
        <v>38.713320000000003</v>
      </c>
      <c r="J29" s="114">
        <v>6.9066890000000001</v>
      </c>
      <c r="K29" s="114">
        <v>86.046999999999997</v>
      </c>
      <c r="L29" s="114">
        <v>0.82679319147502117</v>
      </c>
      <c r="M29" s="114">
        <v>0.1381504608980077</v>
      </c>
      <c r="N29" s="114">
        <v>0.44350795166681473</v>
      </c>
      <c r="O29" s="114">
        <v>6.3218454332483659E-2</v>
      </c>
      <c r="P29" s="114">
        <v>0.17775402952621161</v>
      </c>
      <c r="Q29" s="114">
        <v>0.55364490733310379</v>
      </c>
      <c r="R29" s="114">
        <v>0.99486063166331518</v>
      </c>
      <c r="S29" s="114">
        <v>0.33717805346264551</v>
      </c>
      <c r="T29" s="114">
        <v>0.33321928520022781</v>
      </c>
      <c r="U29" s="114">
        <v>0.31757357030360628</v>
      </c>
      <c r="V29" s="114">
        <v>0.3542211221978932</v>
      </c>
      <c r="W29" s="114">
        <v>1.0907738036725161</v>
      </c>
    </row>
    <row r="30" spans="1:23">
      <c r="A30" s="114" t="s">
        <v>198</v>
      </c>
      <c r="B30" s="114">
        <v>50.78</v>
      </c>
      <c r="C30" s="114">
        <v>1.3</v>
      </c>
      <c r="D30" s="114">
        <v>27.820710999999999</v>
      </c>
      <c r="E30" s="114">
        <v>0.16882</v>
      </c>
      <c r="F30" s="114">
        <v>7.7100000000000002E-2</v>
      </c>
      <c r="G30" s="114">
        <v>0.21462999999999999</v>
      </c>
      <c r="H30" s="114">
        <v>0.11553001</v>
      </c>
      <c r="I30" s="114">
        <v>56.715243999999998</v>
      </c>
      <c r="J30" s="114">
        <v>6.8355129999999997</v>
      </c>
      <c r="K30" s="114">
        <v>472.9</v>
      </c>
      <c r="L30" s="114">
        <v>0.8259647329414771</v>
      </c>
      <c r="M30" s="114">
        <v>0.38745168004757652</v>
      </c>
      <c r="N30" s="114">
        <v>0.357961766812671</v>
      </c>
      <c r="O30" s="114">
        <v>0.34829951223035049</v>
      </c>
      <c r="P30" s="114">
        <v>0.17583951327247041</v>
      </c>
      <c r="Q30" s="114">
        <v>0.5407445078253289</v>
      </c>
      <c r="R30" s="114">
        <v>0.99458137314881556</v>
      </c>
      <c r="S30" s="114">
        <v>0.44395024243182207</v>
      </c>
      <c r="T30" s="114">
        <v>0.36249475652131552</v>
      </c>
      <c r="U30" s="114">
        <v>0.47295953410056141</v>
      </c>
      <c r="V30" s="114">
        <v>0.40748923783948171</v>
      </c>
      <c r="W30" s="114">
        <v>1.0901019240034391</v>
      </c>
    </row>
    <row r="31" spans="1:23">
      <c r="A31" s="114" t="s">
        <v>199</v>
      </c>
      <c r="B31" s="114">
        <v>4.5599999999999996</v>
      </c>
      <c r="C31" s="114">
        <v>1.254</v>
      </c>
      <c r="D31" s="114">
        <v>16.002213999999999</v>
      </c>
      <c r="E31" s="114">
        <v>0.105100006</v>
      </c>
      <c r="F31" s="114">
        <v>4.6899999999999997E-2</v>
      </c>
      <c r="G31" s="114">
        <v>0.21382999999999999</v>
      </c>
      <c r="H31" s="114">
        <v>0.1153</v>
      </c>
      <c r="I31" s="114">
        <v>31.688597000000001</v>
      </c>
      <c r="J31" s="114">
        <v>3.3388789000000001</v>
      </c>
      <c r="K31" s="114">
        <v>48.884</v>
      </c>
      <c r="L31" s="114">
        <v>0.80807003030192393</v>
      </c>
      <c r="M31" s="114">
        <v>0.1125780553077609</v>
      </c>
      <c r="N31" s="114">
        <v>0.35730711837299889</v>
      </c>
      <c r="O31" s="114">
        <v>3.5832167151930779E-2</v>
      </c>
      <c r="P31" s="114">
        <v>8.1785860105170305E-2</v>
      </c>
      <c r="Q31" s="114">
        <v>0.53322877075120756</v>
      </c>
      <c r="R31" s="114">
        <v>0.99457955508340601</v>
      </c>
      <c r="S31" s="114">
        <v>0.31554635502882961</v>
      </c>
      <c r="T31" s="114">
        <v>0.27968267488852261</v>
      </c>
      <c r="U31" s="114">
        <v>0.29405014488869202</v>
      </c>
      <c r="V31" s="114">
        <v>0.33888597640872459</v>
      </c>
      <c r="W31" s="114">
        <v>1.0791278255040819</v>
      </c>
    </row>
    <row r="32" spans="1:23">
      <c r="A32" s="114" t="s">
        <v>200</v>
      </c>
      <c r="B32" s="114">
        <v>-1.1599999999999999</v>
      </c>
      <c r="C32" s="114">
        <v>2.1709999999999998</v>
      </c>
      <c r="D32" s="114">
        <v>30.751533999999999</v>
      </c>
      <c r="E32" s="114">
        <v>-4.6719997999999999E-2</v>
      </c>
      <c r="F32" s="114">
        <v>-3.5209999999999998E-2</v>
      </c>
      <c r="G32" s="114">
        <v>0.28804000000000002</v>
      </c>
      <c r="H32" s="114">
        <v>4.0000000000000002E-4</v>
      </c>
      <c r="I32" s="114">
        <v>0</v>
      </c>
      <c r="J32" s="114">
        <v>8.123329</v>
      </c>
      <c r="K32" s="114">
        <v>35.523000000000003</v>
      </c>
      <c r="L32" s="114">
        <v>0.76543390220819296</v>
      </c>
      <c r="M32" s="114">
        <v>7.8560808801665175E-2</v>
      </c>
      <c r="N32" s="114">
        <v>0.4180339442580765</v>
      </c>
      <c r="O32" s="114">
        <v>2.5986132574007389E-2</v>
      </c>
      <c r="P32" s="114">
        <v>0.21047962600468331</v>
      </c>
      <c r="Q32" s="114">
        <v>0.54260830616438904</v>
      </c>
      <c r="R32" s="114">
        <v>0.99367135232891957</v>
      </c>
      <c r="S32" s="114">
        <v>0.28878133194795153</v>
      </c>
      <c r="T32" s="114">
        <v>0.33399982730542233</v>
      </c>
      <c r="U32" s="114">
        <v>0.27033989025012017</v>
      </c>
      <c r="V32" s="114">
        <v>0.33363702735381978</v>
      </c>
      <c r="W32" s="114">
        <v>1.052450418380674</v>
      </c>
    </row>
    <row r="33" spans="1:23">
      <c r="A33" s="114" t="s">
        <v>201</v>
      </c>
      <c r="B33" s="114">
        <v>-1.5</v>
      </c>
      <c r="C33" s="114">
        <v>1.5329999999999999</v>
      </c>
      <c r="D33" s="114">
        <v>31.523178000000001</v>
      </c>
      <c r="E33" s="114">
        <v>-9.9630005999999993E-2</v>
      </c>
      <c r="F33" s="114">
        <v>-5.6110001999999999E-2</v>
      </c>
      <c r="G33" s="114">
        <v>-0.13918</v>
      </c>
      <c r="H33" s="114">
        <v>-0.49807000000000001</v>
      </c>
      <c r="I33" s="114">
        <v>0</v>
      </c>
      <c r="J33" s="114">
        <v>2.6432698000000001</v>
      </c>
      <c r="K33" s="114">
        <v>6.7389999999999999</v>
      </c>
      <c r="L33" s="114">
        <v>0.75057500470395944</v>
      </c>
      <c r="M33" s="114">
        <v>7.653880463871543E-2</v>
      </c>
      <c r="N33" s="114">
        <v>6.8435311262215803E-2</v>
      </c>
      <c r="O33" s="114">
        <v>4.7745272083201612E-3</v>
      </c>
      <c r="P33" s="114">
        <v>6.3075129968603316E-2</v>
      </c>
      <c r="Q33" s="114">
        <v>0.54309901775138891</v>
      </c>
      <c r="R33" s="114">
        <v>0.98973130161500422</v>
      </c>
      <c r="S33" s="114">
        <v>0.23923546954872971</v>
      </c>
      <c r="T33" s="114">
        <v>0.27074363489566111</v>
      </c>
      <c r="U33" s="114">
        <v>0.26762289783255011</v>
      </c>
      <c r="V33" s="114">
        <v>0.31642357391659309</v>
      </c>
      <c r="W33" s="114">
        <v>1.0410269206721521</v>
      </c>
    </row>
    <row r="34" spans="1:23">
      <c r="A34" s="114" t="s">
        <v>202</v>
      </c>
      <c r="B34" s="114">
        <v>2.16</v>
      </c>
      <c r="C34" s="114">
        <v>1.204</v>
      </c>
      <c r="D34" s="114">
        <v>12.321429</v>
      </c>
      <c r="E34" s="114">
        <v>7.9930000000000001E-2</v>
      </c>
      <c r="F34" s="114">
        <v>2.776E-2</v>
      </c>
      <c r="G34" s="114">
        <v>0.14318</v>
      </c>
      <c r="H34" s="114">
        <v>3.49E-2</v>
      </c>
      <c r="I34" s="114">
        <v>31.944443</v>
      </c>
      <c r="J34" s="114">
        <v>2.5642931</v>
      </c>
      <c r="K34" s="114">
        <v>49.331000000000003</v>
      </c>
      <c r="L34" s="114">
        <v>0.8010014519086841</v>
      </c>
      <c r="M34" s="114">
        <v>9.8305084745762703E-2</v>
      </c>
      <c r="N34" s="114">
        <v>0.29949347804446202</v>
      </c>
      <c r="O34" s="114">
        <v>3.6161571946207539E-2</v>
      </c>
      <c r="P34" s="114">
        <v>6.0950787833377339E-2</v>
      </c>
      <c r="Q34" s="114">
        <v>0.53088804905991549</v>
      </c>
      <c r="R34" s="114">
        <v>0.99394405028392196</v>
      </c>
      <c r="S34" s="114">
        <v>0.30213492531415498</v>
      </c>
      <c r="T34" s="114">
        <v>0.26770992210263478</v>
      </c>
      <c r="U34" s="114">
        <v>0.28361357407006621</v>
      </c>
      <c r="V34" s="114">
        <v>0.33517232661466517</v>
      </c>
      <c r="W34" s="114">
        <v>1.074420459017011</v>
      </c>
    </row>
    <row r="35" spans="1:23">
      <c r="A35" s="114" t="s">
        <v>203</v>
      </c>
      <c r="B35" s="114">
        <v>-1.31</v>
      </c>
      <c r="C35" s="114">
        <v>1.3640000000000001</v>
      </c>
      <c r="D35" s="114">
        <v>2.1357466999999999</v>
      </c>
      <c r="E35" s="114">
        <v>-5.747E-2</v>
      </c>
      <c r="F35" s="114">
        <v>-4.5199999999999997E-3</v>
      </c>
      <c r="G35" s="114">
        <v>3.9320000000000001E-2</v>
      </c>
      <c r="H35" s="114">
        <v>-1.585E-2</v>
      </c>
      <c r="I35" s="114">
        <v>0</v>
      </c>
      <c r="J35" s="114">
        <v>0.96868200000000004</v>
      </c>
      <c r="K35" s="114">
        <v>9.1739999999999995</v>
      </c>
      <c r="L35" s="114">
        <v>0.76241494258361109</v>
      </c>
      <c r="M35" s="114">
        <v>7.7668748141540289E-2</v>
      </c>
      <c r="N35" s="114">
        <v>0.21450374436403949</v>
      </c>
      <c r="O35" s="114">
        <v>6.5689358751297904E-3</v>
      </c>
      <c r="P35" s="114">
        <v>1.803149782551115E-2</v>
      </c>
      <c r="Q35" s="114">
        <v>0.52441066787622259</v>
      </c>
      <c r="R35" s="114">
        <v>0.99354290763996911</v>
      </c>
      <c r="S35" s="114">
        <v>0.27100792467230322</v>
      </c>
      <c r="T35" s="114">
        <v>0.24358957632918921</v>
      </c>
      <c r="U35" s="114">
        <v>0.2647551125670935</v>
      </c>
      <c r="V35" s="114">
        <v>0.32209871674459573</v>
      </c>
      <c r="W35" s="114">
        <v>1.050523820995404</v>
      </c>
    </row>
    <row r="36" spans="1:23">
      <c r="A36" s="114" t="s">
        <v>204</v>
      </c>
      <c r="B36" s="114">
        <v>11.65</v>
      </c>
      <c r="C36" s="114">
        <v>1.359</v>
      </c>
      <c r="D36" s="114">
        <v>12.998339</v>
      </c>
      <c r="E36" s="114">
        <v>0.20280000000000001</v>
      </c>
      <c r="F36" s="114">
        <v>3.7039999999999997E-2</v>
      </c>
      <c r="G36" s="114">
        <v>9.3240000000000003E-2</v>
      </c>
      <c r="H36" s="114">
        <v>3.6600000000000001E-2</v>
      </c>
      <c r="I36" s="114">
        <v>13.433476000000001</v>
      </c>
      <c r="J36" s="114">
        <v>2.8273594000000002</v>
      </c>
      <c r="K36" s="114">
        <v>285.37</v>
      </c>
      <c r="L36" s="114">
        <v>0.83550745191430087</v>
      </c>
      <c r="M36" s="114">
        <v>0.15474278917633069</v>
      </c>
      <c r="N36" s="114">
        <v>0.25862704919793489</v>
      </c>
      <c r="O36" s="114">
        <v>0.21010425256430951</v>
      </c>
      <c r="P36" s="114">
        <v>6.8026834635130179E-2</v>
      </c>
      <c r="Q36" s="114">
        <v>0.53131851645207573</v>
      </c>
      <c r="R36" s="114">
        <v>0.99395748757445834</v>
      </c>
      <c r="S36" s="114">
        <v>0.34937118338611362</v>
      </c>
      <c r="T36" s="114">
        <v>0.27899216204927407</v>
      </c>
      <c r="U36" s="114">
        <v>0.32328835972032111</v>
      </c>
      <c r="V36" s="114">
        <v>0.3725593866041037</v>
      </c>
      <c r="W36" s="114">
        <v>1.0955874232225411</v>
      </c>
    </row>
    <row r="37" spans="1:23">
      <c r="A37" s="114" t="s">
        <v>205</v>
      </c>
      <c r="B37" s="114">
        <v>-0.14000000000000001</v>
      </c>
      <c r="C37" s="114">
        <v>1.206</v>
      </c>
      <c r="D37" s="114">
        <v>-216.87502000000001</v>
      </c>
      <c r="E37" s="114">
        <v>-1.5879999999999998E-2</v>
      </c>
      <c r="F37" s="114">
        <v>-2.0410000000000001E-2</v>
      </c>
      <c r="G37" s="114">
        <v>7.2129995000000002E-2</v>
      </c>
      <c r="H37" s="114">
        <v>-0.123909995</v>
      </c>
      <c r="I37" s="114">
        <v>0</v>
      </c>
      <c r="J37" s="114">
        <v>1.9883109000000001</v>
      </c>
      <c r="K37" s="114">
        <v>15.477</v>
      </c>
      <c r="L37" s="114">
        <v>0.77409480373957751</v>
      </c>
      <c r="M37" s="114">
        <v>8.4626821290514409E-2</v>
      </c>
      <c r="N37" s="114">
        <v>0.24135250940453629</v>
      </c>
      <c r="O37" s="114">
        <v>1.121376455147521E-2</v>
      </c>
      <c r="P37" s="114">
        <v>4.5457822736074627E-2</v>
      </c>
      <c r="Q37" s="114">
        <v>0.38513514587719638</v>
      </c>
      <c r="R37" s="114">
        <v>0.99268877025869151</v>
      </c>
      <c r="S37" s="114">
        <v>0.2787070889523815</v>
      </c>
      <c r="T37" s="114">
        <v>0.1966453191100625</v>
      </c>
      <c r="U37" s="114">
        <v>0.23443541929367129</v>
      </c>
      <c r="V37" s="114">
        <v>0.2413777456043692</v>
      </c>
      <c r="W37" s="114">
        <v>1.057184704040909</v>
      </c>
    </row>
    <row r="38" spans="1:23">
      <c r="A38" s="114" t="s">
        <v>206</v>
      </c>
      <c r="B38" s="114">
        <v>9.85</v>
      </c>
      <c r="C38" s="114">
        <v>1.2509999999999999</v>
      </c>
      <c r="D38" s="114">
        <v>10.523978</v>
      </c>
      <c r="E38" s="114">
        <v>0.15407999999999999</v>
      </c>
      <c r="F38" s="114">
        <v>3.6659999999999998E-2</v>
      </c>
      <c r="G38" s="114">
        <v>0.11840000000000001</v>
      </c>
      <c r="H38" s="114">
        <v>5.5609997000000001E-2</v>
      </c>
      <c r="I38" s="114">
        <v>12.030457</v>
      </c>
      <c r="J38" s="114">
        <v>1.7295988</v>
      </c>
      <c r="K38" s="114">
        <v>164.202</v>
      </c>
      <c r="L38" s="114">
        <v>0.8218252486077684</v>
      </c>
      <c r="M38" s="114">
        <v>0.14403806125483201</v>
      </c>
      <c r="N38" s="114">
        <v>0.2792157426256206</v>
      </c>
      <c r="O38" s="114">
        <v>0.1208127086875172</v>
      </c>
      <c r="P38" s="114">
        <v>3.8498896686710797E-2</v>
      </c>
      <c r="Q38" s="114">
        <v>0.52974499600337066</v>
      </c>
      <c r="R38" s="114">
        <v>0.99410774807609614</v>
      </c>
      <c r="S38" s="114">
        <v>0.33423842462746789</v>
      </c>
      <c r="T38" s="114">
        <v>0.26413237136028439</v>
      </c>
      <c r="U38" s="114">
        <v>0.31463048101623192</v>
      </c>
      <c r="V38" s="114">
        <v>0.35520025703639729</v>
      </c>
      <c r="W38" s="114">
        <v>1.0872856690173369</v>
      </c>
    </row>
    <row r="39" spans="1:23">
      <c r="A39" s="114" t="s">
        <v>207</v>
      </c>
      <c r="B39" s="114">
        <v>1.52</v>
      </c>
      <c r="C39" s="114">
        <v>1.6379999999999999</v>
      </c>
      <c r="D39" s="114">
        <v>36.126057000000003</v>
      </c>
      <c r="E39" s="114">
        <v>1.7090000000000001E-2</v>
      </c>
      <c r="F39" s="114">
        <v>-3.9300000000000003E-3</v>
      </c>
      <c r="G39" s="114">
        <v>0.44467000000000001</v>
      </c>
      <c r="H39" s="114">
        <v>1.9040000000000001E-2</v>
      </c>
      <c r="I39" s="114">
        <v>309.21053999999998</v>
      </c>
      <c r="J39" s="114">
        <v>5.702153</v>
      </c>
      <c r="K39" s="114">
        <v>41.423000000000002</v>
      </c>
      <c r="L39" s="114">
        <v>0.78335388097718783</v>
      </c>
      <c r="M39" s="114">
        <v>9.4498959262563187E-2</v>
      </c>
      <c r="N39" s="114">
        <v>0.54620592564036585</v>
      </c>
      <c r="O39" s="114">
        <v>3.033398108906973E-2</v>
      </c>
      <c r="P39" s="114">
        <v>0.14535401055610339</v>
      </c>
      <c r="Q39" s="114">
        <v>0.54602612670170592</v>
      </c>
      <c r="R39" s="114">
        <v>0.99381868826750641</v>
      </c>
      <c r="S39" s="114">
        <v>0.32623866597463502</v>
      </c>
      <c r="T39" s="114">
        <v>0.3098294281073174</v>
      </c>
      <c r="U39" s="114">
        <v>0.28325153691561489</v>
      </c>
      <c r="V39" s="114">
        <v>0.35343650198906179</v>
      </c>
      <c r="W39" s="114">
        <v>1.0635254060905841</v>
      </c>
    </row>
    <row r="40" spans="1:23">
      <c r="A40" s="114" t="s">
        <v>208</v>
      </c>
      <c r="B40" s="114">
        <v>0.71</v>
      </c>
      <c r="C40" s="114">
        <v>1.2450000000000001</v>
      </c>
      <c r="D40" s="114">
        <v>12.903225000000001</v>
      </c>
      <c r="E40" s="114">
        <v>7.6420000000000002E-2</v>
      </c>
      <c r="F40" s="114">
        <v>4.2329997000000001E-2</v>
      </c>
      <c r="G40" s="114">
        <v>0.15425</v>
      </c>
      <c r="H40" s="114">
        <v>0.24232000000000001</v>
      </c>
      <c r="I40" s="114">
        <v>39.436622999999997</v>
      </c>
      <c r="J40" s="114">
        <v>1.8779342999999999</v>
      </c>
      <c r="K40" s="114">
        <v>16.808</v>
      </c>
      <c r="L40" s="114">
        <v>0.80001572667046728</v>
      </c>
      <c r="M40" s="114">
        <v>8.9681831697888778E-2</v>
      </c>
      <c r="N40" s="114">
        <v>0.30855217582842392</v>
      </c>
      <c r="O40" s="114">
        <v>1.219460969953419E-2</v>
      </c>
      <c r="P40" s="114">
        <v>4.2488875412079297E-2</v>
      </c>
      <c r="Q40" s="114">
        <v>0.53125803060382715</v>
      </c>
      <c r="R40" s="114">
        <v>0.99558355781512808</v>
      </c>
      <c r="S40" s="114">
        <v>0.29870642308487289</v>
      </c>
      <c r="T40" s="114">
        <v>0.25872345766804578</v>
      </c>
      <c r="U40" s="114">
        <v>0.27811292267892163</v>
      </c>
      <c r="V40" s="114">
        <v>0.33233207546842503</v>
      </c>
      <c r="W40" s="114">
        <v>1.074778075320248</v>
      </c>
    </row>
    <row r="41" spans="1:23">
      <c r="A41" s="114" t="s">
        <v>209</v>
      </c>
      <c r="B41" s="114">
        <v>24.32</v>
      </c>
      <c r="C41" s="114">
        <v>1.385</v>
      </c>
      <c r="D41" s="114">
        <v>15.024077</v>
      </c>
      <c r="E41" s="114">
        <v>0.23305999999999999</v>
      </c>
      <c r="F41" s="114">
        <v>0.11292000000000001</v>
      </c>
      <c r="G41" s="114">
        <v>0.55247000000000002</v>
      </c>
      <c r="H41" s="114">
        <v>0.34300997999999999</v>
      </c>
      <c r="I41" s="114">
        <v>19.243421999999999</v>
      </c>
      <c r="J41" s="114">
        <v>3.7829799999999998</v>
      </c>
      <c r="K41" s="114">
        <v>94.649000000000001</v>
      </c>
      <c r="L41" s="114">
        <v>0.84400547063465536</v>
      </c>
      <c r="M41" s="114">
        <v>0.23009217960154621</v>
      </c>
      <c r="N41" s="114">
        <v>0.63441980288617317</v>
      </c>
      <c r="O41" s="114">
        <v>6.9557470082749137E-2</v>
      </c>
      <c r="P41" s="114">
        <v>9.3731442524164738E-2</v>
      </c>
      <c r="Q41" s="114">
        <v>0.53260674406587949</v>
      </c>
      <c r="R41" s="114">
        <v>0.99637944047122196</v>
      </c>
      <c r="S41" s="114">
        <v>0.40949212406015578</v>
      </c>
      <c r="T41" s="114">
        <v>0.30132871923755389</v>
      </c>
      <c r="U41" s="114">
        <v>0.37250841317384997</v>
      </c>
      <c r="V41" s="114">
        <v>0.36713052558516479</v>
      </c>
      <c r="W41" s="114">
        <v>1.1022196102616839</v>
      </c>
    </row>
    <row r="42" spans="1:23">
      <c r="A42" s="114" t="s">
        <v>210</v>
      </c>
      <c r="B42" s="114">
        <v>-1.92</v>
      </c>
      <c r="C42" s="114">
        <v>1.8169999999999999</v>
      </c>
      <c r="D42" s="114">
        <v>56.171979999999998</v>
      </c>
      <c r="E42" s="114">
        <v>-2.0760000000000001E-2</v>
      </c>
      <c r="F42" s="114">
        <v>-3.1189999999999999E-2</v>
      </c>
      <c r="G42" s="114">
        <v>0.99921994999999997</v>
      </c>
      <c r="H42" s="114">
        <v>-2.2929999999999999E-2</v>
      </c>
      <c r="I42" s="114">
        <v>0</v>
      </c>
      <c r="J42" s="114">
        <v>4.2639655999999997</v>
      </c>
      <c r="K42" s="114">
        <v>20.884</v>
      </c>
      <c r="L42" s="114">
        <v>0.7727243367417147</v>
      </c>
      <c r="M42" s="114">
        <v>7.4041034790365737E-2</v>
      </c>
      <c r="N42" s="114">
        <v>1</v>
      </c>
      <c r="O42" s="114">
        <v>1.519830979231286E-2</v>
      </c>
      <c r="P42" s="114">
        <v>0.10666915676794721</v>
      </c>
      <c r="Q42" s="114">
        <v>0.55877393098477857</v>
      </c>
      <c r="R42" s="114">
        <v>0.99348694527702941</v>
      </c>
      <c r="S42" s="114">
        <v>0.39111573748619621</v>
      </c>
      <c r="T42" s="114">
        <v>0.29578937128236149</v>
      </c>
      <c r="U42" s="114">
        <v>0.27239968359168881</v>
      </c>
      <c r="V42" s="114">
        <v>0.39705273391854001</v>
      </c>
      <c r="W42" s="114">
        <v>1.0568127027785801</v>
      </c>
    </row>
    <row r="43" spans="1:23">
      <c r="A43" s="114" t="s">
        <v>211</v>
      </c>
      <c r="B43" s="114">
        <v>-2.78</v>
      </c>
      <c r="C43" s="114">
        <v>1.321</v>
      </c>
      <c r="D43" s="114">
        <v>32.673267000000003</v>
      </c>
      <c r="E43" s="114">
        <v>-0.14741000000000001</v>
      </c>
      <c r="F43" s="114">
        <v>-4.4580000000000002E-2</v>
      </c>
      <c r="G43" s="114">
        <v>3.5479999999999998E-2</v>
      </c>
      <c r="H43" s="114">
        <v>-0.19082001000000001</v>
      </c>
      <c r="I43" s="114">
        <v>0</v>
      </c>
      <c r="J43" s="114">
        <v>3.2434025000000002</v>
      </c>
      <c r="K43" s="114">
        <v>11.778</v>
      </c>
      <c r="L43" s="114">
        <v>0.73715678647955674</v>
      </c>
      <c r="M43" s="114">
        <v>6.8926553672316385E-2</v>
      </c>
      <c r="N43" s="114">
        <v>0.2113614318536137</v>
      </c>
      <c r="O43" s="114">
        <v>8.4878846095742568E-3</v>
      </c>
      <c r="P43" s="114">
        <v>7.9217703428078351E-2</v>
      </c>
      <c r="Q43" s="114">
        <v>0.54383039387610588</v>
      </c>
      <c r="R43" s="114">
        <v>0.99215989419319339</v>
      </c>
      <c r="S43" s="114">
        <v>0.25504834390203929</v>
      </c>
      <c r="T43" s="114">
        <v>0.27688801902434729</v>
      </c>
      <c r="U43" s="114">
        <v>0.26155792097187319</v>
      </c>
      <c r="V43" s="114">
        <v>0.327350566919828</v>
      </c>
      <c r="W43" s="114">
        <v>1.0342239673818301</v>
      </c>
    </row>
    <row r="44" spans="1:23">
      <c r="A44" s="114" t="s">
        <v>212</v>
      </c>
      <c r="B44" s="114">
        <v>-5.33</v>
      </c>
      <c r="C44" s="114">
        <v>1.407</v>
      </c>
      <c r="D44" s="114">
        <v>16.132479</v>
      </c>
      <c r="E44" s="114">
        <v>-9.6229999999999996E-2</v>
      </c>
      <c r="F44" s="114">
        <v>-4.7909997000000003E-2</v>
      </c>
      <c r="G44" s="114">
        <v>7.596E-2</v>
      </c>
      <c r="H44" s="114">
        <v>-0.60641999999999996</v>
      </c>
      <c r="I44" s="114">
        <v>0</v>
      </c>
      <c r="J44" s="114">
        <v>1.5335242</v>
      </c>
      <c r="K44" s="114">
        <v>18.138000000000002</v>
      </c>
      <c r="L44" s="114">
        <v>0.75152983995304456</v>
      </c>
      <c r="M44" s="114">
        <v>5.3761522450193278E-2</v>
      </c>
      <c r="N44" s="114">
        <v>0.2444866429010189</v>
      </c>
      <c r="O44" s="114">
        <v>1.317471792411604E-2</v>
      </c>
      <c r="P44" s="114">
        <v>3.3224815414290253E-2</v>
      </c>
      <c r="Q44" s="114">
        <v>0.53331161017570972</v>
      </c>
      <c r="R44" s="114">
        <v>0.98887487195052537</v>
      </c>
      <c r="S44" s="114">
        <v>0.26512274637194272</v>
      </c>
      <c r="T44" s="114">
        <v>0.25050003356600659</v>
      </c>
      <c r="U44" s="114">
        <v>0.25068565295224271</v>
      </c>
      <c r="V44" s="114">
        <v>0.32965365632749422</v>
      </c>
      <c r="W44" s="114">
        <v>1.041109872719775</v>
      </c>
    </row>
    <row r="45" spans="1:23">
      <c r="A45" s="114" t="s">
        <v>213</v>
      </c>
      <c r="B45" s="114">
        <v>-0.16</v>
      </c>
      <c r="C45" s="114">
        <v>1.462</v>
      </c>
      <c r="D45" s="114">
        <v>8.7040000000000006</v>
      </c>
      <c r="E45" s="114">
        <v>-3.0000000000000001E-3</v>
      </c>
      <c r="F45" s="114">
        <v>1.355E-2</v>
      </c>
      <c r="G45" s="114">
        <v>0.18895000000000001</v>
      </c>
      <c r="H45" s="114">
        <v>5.0259999999999999E-2</v>
      </c>
      <c r="I45" s="114">
        <v>0</v>
      </c>
      <c r="J45" s="114">
        <v>3.0136832999999998</v>
      </c>
      <c r="K45" s="114">
        <v>26.178000000000001</v>
      </c>
      <c r="L45" s="114">
        <v>0.77771193794705162</v>
      </c>
      <c r="M45" s="114">
        <v>8.4507879869164429E-2</v>
      </c>
      <c r="N45" s="114">
        <v>0.33694755189919862</v>
      </c>
      <c r="O45" s="114">
        <v>1.90995826802349E-2</v>
      </c>
      <c r="P45" s="114">
        <v>7.3038638262904299E-2</v>
      </c>
      <c r="Q45" s="114">
        <v>0.52858761735118798</v>
      </c>
      <c r="R45" s="114">
        <v>0.99406546015606223</v>
      </c>
      <c r="S45" s="114">
        <v>0.29351900336056352</v>
      </c>
      <c r="T45" s="114">
        <v>0.26993318918950349</v>
      </c>
      <c r="U45" s="114">
        <v>0.27179214094152587</v>
      </c>
      <c r="V45" s="114">
        <v>0.33151961382286382</v>
      </c>
      <c r="W45" s="114">
        <v>1.060210572368709</v>
      </c>
    </row>
    <row r="46" spans="1:23">
      <c r="A46" s="114" t="s">
        <v>214</v>
      </c>
      <c r="B46" s="114">
        <v>21.25</v>
      </c>
      <c r="C46" s="114">
        <v>2.2000000000000002</v>
      </c>
      <c r="D46" s="114">
        <v>17.376078</v>
      </c>
      <c r="E46" s="114">
        <v>0.15356</v>
      </c>
      <c r="F46" s="114">
        <v>7.2109999999999994E-2</v>
      </c>
      <c r="G46" s="114">
        <v>0.37546003</v>
      </c>
      <c r="H46" s="114">
        <v>0.21454999999999999</v>
      </c>
      <c r="I46" s="114">
        <v>30.352941999999999</v>
      </c>
      <c r="J46" s="114">
        <v>4.262321</v>
      </c>
      <c r="K46" s="114">
        <v>117.44</v>
      </c>
      <c r="L46" s="114">
        <v>0.82167921523914367</v>
      </c>
      <c r="M46" s="114">
        <v>0.2118346714243235</v>
      </c>
      <c r="N46" s="114">
        <v>0.48957067705255503</v>
      </c>
      <c r="O46" s="114">
        <v>8.6352693050000998E-2</v>
      </c>
      <c r="P46" s="114">
        <v>0.10662491975784689</v>
      </c>
      <c r="Q46" s="114">
        <v>0.53410245211691765</v>
      </c>
      <c r="R46" s="114">
        <v>0.99536405572207254</v>
      </c>
      <c r="S46" s="114">
        <v>0.37597585607935202</v>
      </c>
      <c r="T46" s="114">
        <v>0.30488692613205992</v>
      </c>
      <c r="U46" s="114">
        <v>0.35892716291463223</v>
      </c>
      <c r="V46" s="114">
        <v>0.35921991909275791</v>
      </c>
      <c r="W46" s="114">
        <v>1.0879333226823551</v>
      </c>
    </row>
    <row r="47" spans="1:23">
      <c r="A47" s="114" t="s">
        <v>215</v>
      </c>
      <c r="B47" s="114">
        <v>1.45</v>
      </c>
      <c r="C47" s="114">
        <v>1.778</v>
      </c>
      <c r="D47" s="114">
        <v>29.162303999999999</v>
      </c>
      <c r="E47" s="114">
        <v>2.7279999999999999E-2</v>
      </c>
      <c r="F47" s="114">
        <v>9.6600000000000002E-3</v>
      </c>
      <c r="G47" s="114">
        <v>0.16219</v>
      </c>
      <c r="H47" s="114">
        <v>9.6569989999999994E-2</v>
      </c>
      <c r="I47" s="114">
        <v>192.06895</v>
      </c>
      <c r="J47" s="114">
        <v>5.2839280000000004</v>
      </c>
      <c r="K47" s="114">
        <v>24.585000000000001</v>
      </c>
      <c r="L47" s="114">
        <v>0.78621557333543013</v>
      </c>
      <c r="M47" s="114">
        <v>9.4082664287838236E-2</v>
      </c>
      <c r="N47" s="114">
        <v>0.31504956159216879</v>
      </c>
      <c r="O47" s="114">
        <v>1.792566358116807E-2</v>
      </c>
      <c r="P47" s="114">
        <v>0.1341044522749284</v>
      </c>
      <c r="Q47" s="114">
        <v>0.54159766709325285</v>
      </c>
      <c r="R47" s="114">
        <v>0.9944315076798067</v>
      </c>
      <c r="S47" s="114">
        <v>0.28905828148762641</v>
      </c>
      <c r="T47" s="114">
        <v>0.30305034108793449</v>
      </c>
      <c r="U47" s="114">
        <v>0.28214210508975968</v>
      </c>
      <c r="V47" s="114">
        <v>0.33083979731636121</v>
      </c>
      <c r="W47" s="114">
        <v>1.0656397982757959</v>
      </c>
    </row>
    <row r="48" spans="1:23">
      <c r="A48" s="114" t="s">
        <v>216</v>
      </c>
      <c r="B48" s="114">
        <v>5.21</v>
      </c>
      <c r="C48" s="114">
        <v>1.2370000000000001</v>
      </c>
      <c r="D48" s="114">
        <v>23.90953</v>
      </c>
      <c r="E48" s="114">
        <v>0.17541999999999999</v>
      </c>
      <c r="F48" s="114">
        <v>9.7229995E-2</v>
      </c>
      <c r="G48" s="114">
        <v>0.45582</v>
      </c>
      <c r="H48" s="114">
        <v>0.1449</v>
      </c>
      <c r="I48" s="114">
        <v>28.40691</v>
      </c>
      <c r="J48" s="114">
        <v>4.6684749999999999</v>
      </c>
      <c r="K48" s="114">
        <v>25.349</v>
      </c>
      <c r="L48" s="114">
        <v>0.8278182333894063</v>
      </c>
      <c r="M48" s="114">
        <v>0.1164436515016354</v>
      </c>
      <c r="N48" s="114">
        <v>0.55533008826829489</v>
      </c>
      <c r="O48" s="114">
        <v>1.8488673117694789E-2</v>
      </c>
      <c r="P48" s="114">
        <v>0.1175497881758812</v>
      </c>
      <c r="Q48" s="114">
        <v>0.53825727040035853</v>
      </c>
      <c r="R48" s="114">
        <v>0.99481352202450957</v>
      </c>
      <c r="S48" s="114">
        <v>0.34762811559681778</v>
      </c>
      <c r="T48" s="114">
        <v>0.29771870310536003</v>
      </c>
      <c r="U48" s="114">
        <v>0.2998790279868252</v>
      </c>
      <c r="V48" s="114">
        <v>0.3496803302537666</v>
      </c>
      <c r="W48" s="114">
        <v>1.0913747154383659</v>
      </c>
    </row>
    <row r="49" spans="1:23">
      <c r="A49" s="114" t="s">
        <v>217</v>
      </c>
      <c r="B49" s="114">
        <v>5.15</v>
      </c>
      <c r="C49" s="114">
        <v>1.52</v>
      </c>
      <c r="D49" s="114">
        <v>19.095942000000001</v>
      </c>
      <c r="E49" s="114">
        <v>7.4679999999999996E-2</v>
      </c>
      <c r="F49" s="114">
        <v>1.915E-2</v>
      </c>
      <c r="G49" s="114">
        <v>0.11093</v>
      </c>
      <c r="H49" s="114">
        <v>-0.111820005</v>
      </c>
      <c r="I49" s="114">
        <v>40.194175999999999</v>
      </c>
      <c r="J49" s="114">
        <v>2.9785029999999999</v>
      </c>
      <c r="K49" s="114">
        <v>56.908999999999999</v>
      </c>
      <c r="L49" s="114">
        <v>0.79952707655237676</v>
      </c>
      <c r="M49" s="114">
        <v>0.1160868272375855</v>
      </c>
      <c r="N49" s="114">
        <v>0.27310296282018293</v>
      </c>
      <c r="O49" s="114">
        <v>4.1745978055892703E-2</v>
      </c>
      <c r="P49" s="114">
        <v>7.2092346589285511E-2</v>
      </c>
      <c r="Q49" s="114">
        <v>0.53519616527073466</v>
      </c>
      <c r="R49" s="114">
        <v>0.99278433302822777</v>
      </c>
      <c r="S49" s="114">
        <v>0.30263279269522869</v>
      </c>
      <c r="T49" s="114">
        <v>0.27687266379545561</v>
      </c>
      <c r="U49" s="114">
        <v>0.29589896335480648</v>
      </c>
      <c r="V49" s="114">
        <v>0.33577773376277442</v>
      </c>
      <c r="W49" s="114">
        <v>1.0728358499628809</v>
      </c>
    </row>
    <row r="50" spans="1:23">
      <c r="A50" s="114" t="s">
        <v>218</v>
      </c>
      <c r="B50" s="114">
        <v>22.73</v>
      </c>
      <c r="C50" s="114">
        <v>1.3</v>
      </c>
      <c r="D50" s="114">
        <v>14.932217</v>
      </c>
      <c r="E50" s="114">
        <v>0.33571000000000001</v>
      </c>
      <c r="F50" s="114">
        <v>0.11525000000000001</v>
      </c>
      <c r="G50" s="114">
        <v>0.46483000000000002</v>
      </c>
      <c r="H50" s="114">
        <v>0.2944</v>
      </c>
      <c r="I50" s="114">
        <v>16.476023000000001</v>
      </c>
      <c r="J50" s="114">
        <v>4.9485326000000001</v>
      </c>
      <c r="K50" s="114">
        <v>74.552999999999997</v>
      </c>
      <c r="L50" s="114">
        <v>0.87283301926797963</v>
      </c>
      <c r="M50" s="114">
        <v>0.22063633660422241</v>
      </c>
      <c r="N50" s="114">
        <v>0.56270306632010125</v>
      </c>
      <c r="O50" s="114">
        <v>5.4748255886360508E-2</v>
      </c>
      <c r="P50" s="114">
        <v>0.12508287274348481</v>
      </c>
      <c r="Q50" s="114">
        <v>0.53254832753392711</v>
      </c>
      <c r="R50" s="114">
        <v>0.99599521316285355</v>
      </c>
      <c r="S50" s="114">
        <v>0.39780469105233468</v>
      </c>
      <c r="T50" s="114">
        <v>0.31338966493964221</v>
      </c>
      <c r="U50" s="114">
        <v>0.36948819653626053</v>
      </c>
      <c r="V50" s="114">
        <v>0.35472972459259411</v>
      </c>
      <c r="W50" s="114">
        <v>1.1196711984990879</v>
      </c>
    </row>
  </sheetData>
  <phoneticPr fontId="6" type="noConversion"/>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91A18-D876-405A-B1DB-DAC2952C42A5}">
  <sheetPr codeName="工作表21"/>
  <dimension ref="A1:W135"/>
  <sheetViews>
    <sheetView topLeftCell="A109" workbookViewId="0">
      <selection activeCell="C26" sqref="C26"/>
    </sheetView>
  </sheetViews>
  <sheetFormatPr defaultColWidth="8.6640625" defaultRowHeight="17"/>
  <cols>
    <col min="1" max="16384" width="8.6640625" style="114"/>
  </cols>
  <sheetData>
    <row r="1" spans="1:23">
      <c r="A1" s="114" t="s">
        <v>147</v>
      </c>
      <c r="B1" s="114" t="s">
        <v>148</v>
      </c>
      <c r="C1" s="114" t="s">
        <v>149</v>
      </c>
      <c r="D1" s="114" t="s">
        <v>150</v>
      </c>
      <c r="E1" s="114" t="s">
        <v>151</v>
      </c>
      <c r="F1" s="114" t="s">
        <v>152</v>
      </c>
      <c r="G1" s="114" t="s">
        <v>153</v>
      </c>
      <c r="H1" s="114" t="s">
        <v>154</v>
      </c>
      <c r="I1" s="114" t="s">
        <v>155</v>
      </c>
      <c r="J1" s="114" t="s">
        <v>156</v>
      </c>
      <c r="K1" s="114" t="s">
        <v>157</v>
      </c>
      <c r="L1" s="114" t="s">
        <v>158</v>
      </c>
      <c r="M1" s="114" t="s">
        <v>159</v>
      </c>
      <c r="N1" s="114" t="s">
        <v>160</v>
      </c>
      <c r="O1" s="114" t="s">
        <v>161</v>
      </c>
      <c r="P1" s="114" t="s">
        <v>162</v>
      </c>
      <c r="Q1" s="114" t="s">
        <v>163</v>
      </c>
      <c r="R1" s="114" t="s">
        <v>164</v>
      </c>
      <c r="S1" s="114" t="s">
        <v>165</v>
      </c>
      <c r="T1" s="114" t="s">
        <v>166</v>
      </c>
      <c r="U1" s="114" t="s">
        <v>167</v>
      </c>
      <c r="V1" s="114" t="s">
        <v>168</v>
      </c>
      <c r="W1" s="114" t="s">
        <v>169</v>
      </c>
    </row>
    <row r="2" spans="1:23">
      <c r="A2" s="114" t="s">
        <v>490</v>
      </c>
      <c r="B2" s="114">
        <v>-0.94</v>
      </c>
      <c r="C2" s="114">
        <v>0.86399999999999999</v>
      </c>
      <c r="D2" s="114">
        <v>52.5</v>
      </c>
      <c r="E2" s="114">
        <v>-7.0529999999999995E-2</v>
      </c>
      <c r="F2" s="114">
        <v>-4.4299997000000001E-2</v>
      </c>
      <c r="G2" s="114">
        <v>-4.6529996999999997E-2</v>
      </c>
      <c r="H2" s="114">
        <v>-3.5099998E-2</v>
      </c>
      <c r="I2" s="114">
        <v>0</v>
      </c>
      <c r="J2" s="114">
        <v>1.0344043000000001</v>
      </c>
      <c r="K2" s="114">
        <v>17.899999999999999</v>
      </c>
      <c r="L2" s="114">
        <v>0.75874725836392076</v>
      </c>
      <c r="M2" s="114">
        <v>7.9869164436515011E-2</v>
      </c>
      <c r="N2" s="114">
        <v>0.14425178613666551</v>
      </c>
      <c r="O2" s="114">
        <v>1.299933013655929E-2</v>
      </c>
      <c r="P2" s="114">
        <v>1.979931860194219E-2</v>
      </c>
      <c r="Q2" s="114">
        <v>0.55643880865734285</v>
      </c>
      <c r="R2" s="114">
        <v>0.99339075010117484</v>
      </c>
      <c r="S2" s="114">
        <v>0.26025293307116221</v>
      </c>
      <c r="T2" s="114">
        <v>0.25838896494130759</v>
      </c>
      <c r="U2" s="114">
        <v>0.27404563997295422</v>
      </c>
      <c r="V2" s="114">
        <v>0.33655006352250161</v>
      </c>
      <c r="W2" s="114">
        <v>1.048185510988126</v>
      </c>
    </row>
    <row r="3" spans="1:23">
      <c r="A3" s="114" t="s">
        <v>491</v>
      </c>
      <c r="B3" s="114">
        <v>-0.82</v>
      </c>
      <c r="C3" s="114">
        <v>1.1220000000000001</v>
      </c>
      <c r="D3" s="114">
        <v>-13.645834000000001</v>
      </c>
      <c r="E3" s="114">
        <v>-1.0070000000000001E-2</v>
      </c>
      <c r="F3" s="114">
        <v>-2.32E-3</v>
      </c>
      <c r="G3" s="114">
        <v>3.0159999999999999E-2</v>
      </c>
      <c r="H3" s="114">
        <v>-7.1500000000000001E-3</v>
      </c>
      <c r="I3" s="114">
        <v>0</v>
      </c>
      <c r="J3" s="114">
        <v>0.57760142999999997</v>
      </c>
      <c r="K3" s="114">
        <v>55.433</v>
      </c>
      <c r="L3" s="114">
        <v>0.77572644580055772</v>
      </c>
      <c r="M3" s="114">
        <v>8.0582812964614919E-2</v>
      </c>
      <c r="N3" s="114">
        <v>0.20700801972979471</v>
      </c>
      <c r="O3" s="114">
        <v>4.0658279003649989E-2</v>
      </c>
      <c r="P3" s="114">
        <v>7.5120796538328434E-3</v>
      </c>
      <c r="Q3" s="114">
        <v>0.51437468689190391</v>
      </c>
      <c r="R3" s="114">
        <v>0.99361167495036096</v>
      </c>
      <c r="S3" s="114">
        <v>0.28091547732291938</v>
      </c>
      <c r="T3" s="114">
        <v>0.23519595211414629</v>
      </c>
      <c r="U3" s="114">
        <v>0.26541279235795689</v>
      </c>
      <c r="V3" s="114">
        <v>0.32479043641532451</v>
      </c>
      <c r="W3" s="114">
        <v>1.058726787425774</v>
      </c>
    </row>
    <row r="4" spans="1:23">
      <c r="A4" s="114" t="s">
        <v>492</v>
      </c>
      <c r="B4" s="114">
        <v>-0.74</v>
      </c>
      <c r="C4" s="114">
        <v>1.1870000000000001</v>
      </c>
      <c r="D4" s="114">
        <v>86.818184000000002</v>
      </c>
      <c r="E4" s="114">
        <v>-2.6789998999999998E-2</v>
      </c>
      <c r="F4" s="114">
        <v>-9.1800000000000007E-3</v>
      </c>
      <c r="G4" s="114">
        <v>0.17238001999999999</v>
      </c>
      <c r="H4" s="114">
        <v>-0.29243999999999998</v>
      </c>
      <c r="I4" s="114">
        <v>0</v>
      </c>
      <c r="J4" s="114">
        <v>1.6411754999999999</v>
      </c>
      <c r="K4" s="114">
        <v>3.9750000000000001</v>
      </c>
      <c r="L4" s="114">
        <v>0.77103091161330362</v>
      </c>
      <c r="M4" s="114">
        <v>8.1058578650014868E-2</v>
      </c>
      <c r="N4" s="114">
        <v>0.32338816245870239</v>
      </c>
      <c r="O4" s="114">
        <v>2.7376707175350212E-3</v>
      </c>
      <c r="P4" s="114">
        <v>3.6120456692057608E-2</v>
      </c>
      <c r="Q4" s="114">
        <v>0.57826277221254929</v>
      </c>
      <c r="R4" s="114">
        <v>0.99135666046970439</v>
      </c>
      <c r="S4" s="114">
        <v>0.2894669091945028</v>
      </c>
      <c r="T4" s="114">
        <v>0.27490792279760162</v>
      </c>
      <c r="U4" s="114">
        <v>0.28172652510847379</v>
      </c>
      <c r="V4" s="114">
        <v>0.35930129389001658</v>
      </c>
      <c r="W4" s="114">
        <v>1.0545242433649</v>
      </c>
    </row>
    <row r="5" spans="1:23">
      <c r="A5" s="114" t="s">
        <v>493</v>
      </c>
      <c r="B5" s="114">
        <v>16.64</v>
      </c>
      <c r="C5" s="114">
        <v>1.0209999999999999</v>
      </c>
      <c r="D5" s="114">
        <v>18.336483000000001</v>
      </c>
      <c r="E5" s="114">
        <v>0.25741999999999998</v>
      </c>
      <c r="F5" s="114">
        <v>0.12731000000000001</v>
      </c>
      <c r="G5" s="114">
        <v>0.31583</v>
      </c>
      <c r="H5" s="114">
        <v>0.19344</v>
      </c>
      <c r="I5" s="114">
        <v>29.146635</v>
      </c>
      <c r="J5" s="114">
        <v>5.6355376000000001</v>
      </c>
      <c r="K5" s="114">
        <v>116.36</v>
      </c>
      <c r="L5" s="114">
        <v>0.8508465722879216</v>
      </c>
      <c r="M5" s="114">
        <v>0.18441867380315191</v>
      </c>
      <c r="N5" s="114">
        <v>0.44077479443118389</v>
      </c>
      <c r="O5" s="114">
        <v>8.5556815694701444E-2</v>
      </c>
      <c r="P5" s="114">
        <v>0.1435621668721444</v>
      </c>
      <c r="Q5" s="114">
        <v>0.53471320249107024</v>
      </c>
      <c r="R5" s="114">
        <v>0.99519719619076519</v>
      </c>
      <c r="S5" s="114">
        <v>0.364346202642089</v>
      </c>
      <c r="T5" s="114">
        <v>0.3170622517955442</v>
      </c>
      <c r="U5" s="114">
        <v>0.34467475153459659</v>
      </c>
      <c r="V5" s="114">
        <v>0.35175532571104978</v>
      </c>
      <c r="W5" s="114">
        <v>1.105720832851695</v>
      </c>
    </row>
    <row r="6" spans="1:23">
      <c r="A6" s="114" t="s">
        <v>494</v>
      </c>
      <c r="B6" s="114">
        <v>17.149999999999999</v>
      </c>
      <c r="C6" s="114">
        <v>0.84599999999999997</v>
      </c>
      <c r="D6" s="114">
        <v>18.553923000000001</v>
      </c>
      <c r="E6" s="114">
        <v>0.32208002000000002</v>
      </c>
      <c r="F6" s="114">
        <v>0.121879995</v>
      </c>
      <c r="G6" s="114">
        <v>0.2626</v>
      </c>
      <c r="H6" s="114">
        <v>0.15701999999999999</v>
      </c>
      <c r="I6" s="114">
        <v>22.069970999999999</v>
      </c>
      <c r="J6" s="114">
        <v>6.9518423</v>
      </c>
      <c r="K6" s="114">
        <v>137.40600000000001</v>
      </c>
      <c r="L6" s="114">
        <v>0.86900526562627245</v>
      </c>
      <c r="M6" s="114">
        <v>0.18745168004757659</v>
      </c>
      <c r="N6" s="114">
        <v>0.39721612387650562</v>
      </c>
      <c r="O6" s="114">
        <v>0.10106610719436281</v>
      </c>
      <c r="P6" s="114">
        <v>0.17896857834547719</v>
      </c>
      <c r="Q6" s="114">
        <v>0.5348514791153649</v>
      </c>
      <c r="R6" s="114">
        <v>0.9949093220017452</v>
      </c>
      <c r="S6" s="114">
        <v>0.36237022470495522</v>
      </c>
      <c r="T6" s="114">
        <v>0.33273012170651561</v>
      </c>
      <c r="U6" s="114">
        <v>0.34854370855687578</v>
      </c>
      <c r="V6" s="114">
        <v>0.3484367708552879</v>
      </c>
      <c r="W6" s="114">
        <v>1.116686819032654</v>
      </c>
    </row>
    <row r="7" spans="1:23">
      <c r="A7" s="114" t="s">
        <v>495</v>
      </c>
      <c r="B7" s="114">
        <v>3.62</v>
      </c>
      <c r="C7" s="114">
        <v>0.80500000000000005</v>
      </c>
      <c r="D7" s="114">
        <v>16.934673</v>
      </c>
      <c r="E7" s="114">
        <v>0.10816000000000001</v>
      </c>
      <c r="F7" s="114">
        <v>6.3890000000000002E-2</v>
      </c>
      <c r="G7" s="114">
        <v>0.28986000000000001</v>
      </c>
      <c r="H7" s="114">
        <v>0.16726999000000001</v>
      </c>
      <c r="I7" s="114">
        <v>46.546962999999998</v>
      </c>
      <c r="J7" s="114">
        <v>5.2844509999999998</v>
      </c>
      <c r="K7" s="114">
        <v>45.331000000000003</v>
      </c>
      <c r="L7" s="114">
        <v>0.80892937882459981</v>
      </c>
      <c r="M7" s="114">
        <v>0.1069878085043116</v>
      </c>
      <c r="N7" s="114">
        <v>0.41952326945833041</v>
      </c>
      <c r="O7" s="114">
        <v>3.3213878037690693E-2</v>
      </c>
      <c r="P7" s="114">
        <v>0.13411852010679179</v>
      </c>
      <c r="Q7" s="114">
        <v>0.53382174942492533</v>
      </c>
      <c r="R7" s="114">
        <v>0.99499034088034799</v>
      </c>
      <c r="S7" s="114">
        <v>0.3184735410614552</v>
      </c>
      <c r="T7" s="114">
        <v>0.30156775735656011</v>
      </c>
      <c r="U7" s="114">
        <v>0.29073229785664029</v>
      </c>
      <c r="V7" s="114">
        <v>0.33816293653384832</v>
      </c>
      <c r="W7" s="114">
        <v>1.079895827123833</v>
      </c>
    </row>
    <row r="8" spans="1:23">
      <c r="A8" s="114" t="s">
        <v>496</v>
      </c>
      <c r="B8" s="114">
        <v>3.44</v>
      </c>
      <c r="C8" s="114">
        <v>1.1339999999999999</v>
      </c>
      <c r="D8" s="114">
        <v>14.854839</v>
      </c>
      <c r="E8" s="114">
        <v>8.4849999999999995E-2</v>
      </c>
      <c r="F8" s="114">
        <v>3.5350001999999998E-2</v>
      </c>
      <c r="G8" s="114">
        <v>0.16639000000000001</v>
      </c>
      <c r="H8" s="114">
        <v>0.12607001000000001</v>
      </c>
      <c r="I8" s="114">
        <v>13.386627000000001</v>
      </c>
      <c r="J8" s="114">
        <v>2.2025060000000001</v>
      </c>
      <c r="K8" s="114">
        <v>36.966999999999999</v>
      </c>
      <c r="L8" s="114">
        <v>0.80238315224259504</v>
      </c>
      <c r="M8" s="114">
        <v>0.10591733571216171</v>
      </c>
      <c r="N8" s="114">
        <v>0.31848646590044699</v>
      </c>
      <c r="O8" s="114">
        <v>2.705025007498196E-2</v>
      </c>
      <c r="P8" s="114">
        <v>5.1219315379967559E-2</v>
      </c>
      <c r="Q8" s="114">
        <v>0.53249912054057413</v>
      </c>
      <c r="R8" s="114">
        <v>0.99466468435014099</v>
      </c>
      <c r="S8" s="114">
        <v>0.30735216299418189</v>
      </c>
      <c r="T8" s="114">
        <v>0.26531730890881211</v>
      </c>
      <c r="U8" s="114">
        <v>0.28902338172407699</v>
      </c>
      <c r="V8" s="114">
        <v>0.33645373104723181</v>
      </c>
      <c r="W8" s="114">
        <v>1.075690585731822</v>
      </c>
    </row>
    <row r="9" spans="1:23">
      <c r="A9" s="114" t="s">
        <v>497</v>
      </c>
      <c r="B9" s="114">
        <v>1.19</v>
      </c>
      <c r="C9" s="114">
        <v>0.84599999999999997</v>
      </c>
      <c r="D9" s="114">
        <v>24.54955</v>
      </c>
      <c r="E9" s="114">
        <v>3.644E-2</v>
      </c>
      <c r="F9" s="114">
        <v>1.1480000000000001E-2</v>
      </c>
      <c r="G9" s="114">
        <v>0.17291000000000001</v>
      </c>
      <c r="H9" s="114">
        <v>1.3049999E-2</v>
      </c>
      <c r="I9" s="114">
        <v>45.798316999999997</v>
      </c>
      <c r="J9" s="114">
        <v>1.7462911999999999</v>
      </c>
      <c r="K9" s="114">
        <v>23.609000000000002</v>
      </c>
      <c r="L9" s="114">
        <v>0.78878800729043508</v>
      </c>
      <c r="M9" s="114">
        <v>9.2536425810288425E-2</v>
      </c>
      <c r="N9" s="114">
        <v>0.32382185068377423</v>
      </c>
      <c r="O9" s="114">
        <v>1.7206426267489961E-2</v>
      </c>
      <c r="P9" s="114">
        <v>3.8947894538710767E-2</v>
      </c>
      <c r="Q9" s="114">
        <v>0.53866427833395447</v>
      </c>
      <c r="R9" s="114">
        <v>0.99377134157118285</v>
      </c>
      <c r="S9" s="114">
        <v>0.30000608709234239</v>
      </c>
      <c r="T9" s="114">
        <v>0.2607880325415145</v>
      </c>
      <c r="U9" s="114">
        <v>0.28066879069812273</v>
      </c>
      <c r="V9" s="114">
        <v>0.33939737963209538</v>
      </c>
      <c r="W9" s="114">
        <v>1.0668298293044649</v>
      </c>
    </row>
    <row r="10" spans="1:23">
      <c r="A10" s="114" t="s">
        <v>498</v>
      </c>
      <c r="B10" s="114">
        <v>1.65</v>
      </c>
      <c r="C10" s="114">
        <v>0.86</v>
      </c>
      <c r="D10" s="114">
        <v>10.369566000000001</v>
      </c>
      <c r="E10" s="114">
        <v>3.8599998000000003E-2</v>
      </c>
      <c r="F10" s="114">
        <v>1.9349999999999999E-2</v>
      </c>
      <c r="G10" s="114">
        <v>0.11265000999999999</v>
      </c>
      <c r="H10" s="114">
        <v>7.4969999999999995E-2</v>
      </c>
      <c r="I10" s="114">
        <v>14.454546000000001</v>
      </c>
      <c r="J10" s="114">
        <v>0.98537432999999996</v>
      </c>
      <c r="K10" s="114">
        <v>23.459</v>
      </c>
      <c r="L10" s="114">
        <v>0.78939460687536323</v>
      </c>
      <c r="M10" s="114">
        <v>9.5272078501338078E-2</v>
      </c>
      <c r="N10" s="114">
        <v>0.27451046514858329</v>
      </c>
      <c r="O10" s="114">
        <v>1.7095887745920579E-2</v>
      </c>
      <c r="P10" s="114">
        <v>1.8480493794627309E-2</v>
      </c>
      <c r="Q10" s="114">
        <v>0.52964680077659276</v>
      </c>
      <c r="R10" s="114">
        <v>0.99426077512615241</v>
      </c>
      <c r="S10" s="114">
        <v>0.29511288166861538</v>
      </c>
      <c r="T10" s="114">
        <v>0.24854173847106609</v>
      </c>
      <c r="U10" s="114">
        <v>0.2801456979857968</v>
      </c>
      <c r="V10" s="114">
        <v>0.33232378327360512</v>
      </c>
      <c r="W10" s="114">
        <v>1.0674889957799989</v>
      </c>
    </row>
    <row r="11" spans="1:23">
      <c r="A11" s="114" t="s">
        <v>499</v>
      </c>
      <c r="B11" s="114">
        <v>1.82</v>
      </c>
      <c r="C11" s="114">
        <v>0.80600000000000005</v>
      </c>
      <c r="D11" s="114">
        <v>6.5979380000000001</v>
      </c>
      <c r="E11" s="114">
        <v>6.0830000000000002E-2</v>
      </c>
      <c r="F11" s="114">
        <v>4.6969999999999998E-2</v>
      </c>
      <c r="G11" s="114">
        <v>0.19622000000000001</v>
      </c>
      <c r="H11" s="114">
        <v>0.10922</v>
      </c>
      <c r="I11" s="114">
        <v>17.582417</v>
      </c>
      <c r="J11" s="114">
        <v>1.3193699999999999</v>
      </c>
      <c r="K11" s="114">
        <v>42.868000000000002</v>
      </c>
      <c r="L11" s="114">
        <v>0.79563753394573733</v>
      </c>
      <c r="M11" s="114">
        <v>9.6283080582812958E-2</v>
      </c>
      <c r="N11" s="114">
        <v>0.34289666959471821</v>
      </c>
      <c r="O11" s="114">
        <v>3.1398835513521448E-2</v>
      </c>
      <c r="P11" s="114">
        <v>2.7464422912506711E-2</v>
      </c>
      <c r="Q11" s="114">
        <v>0.5272483092941822</v>
      </c>
      <c r="R11" s="114">
        <v>0.99453149700901711</v>
      </c>
      <c r="S11" s="114">
        <v>0.30951225277260269</v>
      </c>
      <c r="T11" s="114">
        <v>0.25150872923907081</v>
      </c>
      <c r="U11" s="114">
        <v>0.28082381042605781</v>
      </c>
      <c r="V11" s="114">
        <v>0.33878073543693737</v>
      </c>
      <c r="W11" s="114">
        <v>1.0714760182604171</v>
      </c>
    </row>
    <row r="12" spans="1:23">
      <c r="A12" s="114" t="s">
        <v>500</v>
      </c>
      <c r="B12" s="114">
        <v>6.36</v>
      </c>
      <c r="C12" s="114">
        <v>0.90700000000000003</v>
      </c>
      <c r="D12" s="114">
        <v>25.155556000000001</v>
      </c>
      <c r="E12" s="114">
        <v>0.15323000000000001</v>
      </c>
      <c r="F12" s="114">
        <v>6.3530000000000003E-2</v>
      </c>
      <c r="G12" s="114">
        <v>0.31503999999999999</v>
      </c>
      <c r="H12" s="114">
        <v>0.16384001000000001</v>
      </c>
      <c r="I12" s="114">
        <v>44.496853000000002</v>
      </c>
      <c r="J12" s="114">
        <v>7.0150220000000001</v>
      </c>
      <c r="K12" s="114">
        <v>44.362000000000002</v>
      </c>
      <c r="L12" s="114">
        <v>0.82158654021674715</v>
      </c>
      <c r="M12" s="114">
        <v>0.1232827832292596</v>
      </c>
      <c r="N12" s="114">
        <v>0.44012832909700778</v>
      </c>
      <c r="O12" s="114">
        <v>3.2499799188352489E-2</v>
      </c>
      <c r="P12" s="114">
        <v>0.18066800740241351</v>
      </c>
      <c r="Q12" s="114">
        <v>0.53904965574373342</v>
      </c>
      <c r="R12" s="114">
        <v>0.99496322932870451</v>
      </c>
      <c r="S12" s="114">
        <v>0.32550614996923127</v>
      </c>
      <c r="T12" s="114">
        <v>0.3260881001478998</v>
      </c>
      <c r="U12" s="114">
        <v>0.30378776975633809</v>
      </c>
      <c r="V12" s="114">
        <v>0.33789859824676038</v>
      </c>
      <c r="W12" s="114">
        <v>1.087641289430993</v>
      </c>
    </row>
    <row r="13" spans="1:23">
      <c r="A13" s="114" t="s">
        <v>501</v>
      </c>
      <c r="B13" s="114">
        <v>0.56000000000000005</v>
      </c>
      <c r="C13" s="114">
        <v>0.995</v>
      </c>
      <c r="D13" s="114">
        <v>100.54053999999999</v>
      </c>
      <c r="E13" s="114">
        <v>3.0369999000000002E-2</v>
      </c>
      <c r="F13" s="114">
        <v>1.0570001000000001E-2</v>
      </c>
      <c r="G13" s="114">
        <v>0.20954001</v>
      </c>
      <c r="H13" s="114">
        <v>1.1900000000000001E-2</v>
      </c>
      <c r="I13" s="114">
        <v>132.85714999999999</v>
      </c>
      <c r="J13" s="114">
        <v>3.7213025000000002</v>
      </c>
      <c r="K13" s="114">
        <v>30.922999999999998</v>
      </c>
      <c r="L13" s="114">
        <v>0.78708334826430915</v>
      </c>
      <c r="M13" s="114">
        <v>8.8789771037763893E-2</v>
      </c>
      <c r="N13" s="114">
        <v>0.35379657429836309</v>
      </c>
      <c r="O13" s="114">
        <v>2.2596284579213009E-2</v>
      </c>
      <c r="P13" s="114">
        <v>9.207242015370104E-2</v>
      </c>
      <c r="Q13" s="114">
        <v>0.58698923038514872</v>
      </c>
      <c r="R13" s="114">
        <v>0.99376225164725362</v>
      </c>
      <c r="S13" s="114">
        <v>0.29881155372158869</v>
      </c>
      <c r="T13" s="114">
        <v>0.30373388170224752</v>
      </c>
      <c r="U13" s="114">
        <v>0.29058602892281271</v>
      </c>
      <c r="V13" s="114">
        <v>0.36574480300536122</v>
      </c>
      <c r="W13" s="114">
        <v>1.0657791984222831</v>
      </c>
    </row>
    <row r="14" spans="1:23">
      <c r="A14" s="114" t="s">
        <v>502</v>
      </c>
      <c r="B14" s="114">
        <v>35.81</v>
      </c>
      <c r="C14" s="114">
        <v>1.0680000000000001</v>
      </c>
      <c r="D14" s="114">
        <v>21.679646999999999</v>
      </c>
      <c r="E14" s="114">
        <v>0.18011999000000001</v>
      </c>
      <c r="F14" s="114">
        <v>9.9309995999999998E-2</v>
      </c>
      <c r="G14" s="114">
        <v>0.46517999999999998</v>
      </c>
      <c r="H14" s="114">
        <v>0.30325000000000002</v>
      </c>
      <c r="I14" s="114">
        <v>28.762915</v>
      </c>
      <c r="J14" s="114">
        <v>4.9512324000000003</v>
      </c>
      <c r="K14" s="114">
        <v>150.636</v>
      </c>
      <c r="L14" s="114">
        <v>0.829138147566719</v>
      </c>
      <c r="M14" s="114">
        <v>0.29842402616711272</v>
      </c>
      <c r="N14" s="114">
        <v>0.56298947501245777</v>
      </c>
      <c r="O14" s="114">
        <v>0.1108156047967823</v>
      </c>
      <c r="P14" s="114">
        <v>0.12515549288204059</v>
      </c>
      <c r="Q14" s="114">
        <v>0.53683922085192171</v>
      </c>
      <c r="R14" s="114">
        <v>0.99606516611652818</v>
      </c>
      <c r="S14" s="114">
        <v>0.41791201937006822</v>
      </c>
      <c r="T14" s="114">
        <v>0.32637572764565659</v>
      </c>
      <c r="U14" s="114">
        <v>0.41557243946473771</v>
      </c>
      <c r="V14" s="114">
        <v>0.37048743910660642</v>
      </c>
      <c r="W14" s="114">
        <v>1.092918551565091</v>
      </c>
    </row>
    <row r="15" spans="1:23">
      <c r="A15" s="114" t="s">
        <v>503</v>
      </c>
      <c r="B15" s="114">
        <v>0.98</v>
      </c>
      <c r="C15" s="114">
        <v>0.85499999999999998</v>
      </c>
      <c r="D15" s="114">
        <v>18.219511000000001</v>
      </c>
      <c r="E15" s="114">
        <v>3.066E-2</v>
      </c>
      <c r="F15" s="114">
        <v>9.9100000000000004E-3</v>
      </c>
      <c r="G15" s="114">
        <v>7.0019999999999999E-2</v>
      </c>
      <c r="H15" s="114">
        <v>1.201E-2</v>
      </c>
      <c r="I15" s="114">
        <v>38.112243999999997</v>
      </c>
      <c r="J15" s="114">
        <v>1.0637084999999999</v>
      </c>
      <c r="K15" s="114">
        <v>45.390999999999998</v>
      </c>
      <c r="L15" s="114">
        <v>0.78716479023149089</v>
      </c>
      <c r="M15" s="114">
        <v>9.1287540886113586E-2</v>
      </c>
      <c r="N15" s="114">
        <v>0.23962587823645401</v>
      </c>
      <c r="O15" s="114">
        <v>3.3258093446318443E-2</v>
      </c>
      <c r="P15" s="114">
        <v>2.05875529393998E-2</v>
      </c>
      <c r="Q15" s="114">
        <v>0.53463881648436951</v>
      </c>
      <c r="R15" s="114">
        <v>0.99376312111899423</v>
      </c>
      <c r="S15" s="114">
        <v>0.29008603561802199</v>
      </c>
      <c r="T15" s="114">
        <v>0.25101501152765321</v>
      </c>
      <c r="U15" s="114">
        <v>0.27866352337960409</v>
      </c>
      <c r="V15" s="114">
        <v>0.33608098864602731</v>
      </c>
      <c r="W15" s="114">
        <v>1.065829648842576</v>
      </c>
    </row>
    <row r="16" spans="1:23">
      <c r="A16" s="114" t="s">
        <v>504</v>
      </c>
      <c r="B16" s="114">
        <v>1.63</v>
      </c>
      <c r="C16" s="114">
        <v>0.94399999999999995</v>
      </c>
      <c r="D16" s="114">
        <v>24.536584999999999</v>
      </c>
      <c r="E16" s="114">
        <v>0.21648000000000001</v>
      </c>
      <c r="F16" s="114">
        <v>2.2409999999999999E-2</v>
      </c>
      <c r="G16" s="114">
        <v>0.13145999999999999</v>
      </c>
      <c r="H16" s="114">
        <v>7.3410004000000001E-2</v>
      </c>
      <c r="I16" s="114">
        <v>30.858896000000001</v>
      </c>
      <c r="J16" s="114">
        <v>2.5723636000000001</v>
      </c>
      <c r="K16" s="114">
        <v>37.421999999999997</v>
      </c>
      <c r="L16" s="114">
        <v>0.83934925284273609</v>
      </c>
      <c r="M16" s="114">
        <v>9.5153137079988098E-2</v>
      </c>
      <c r="N16" s="114">
        <v>0.28990287840326662</v>
      </c>
      <c r="O16" s="114">
        <v>2.7385550257075751E-2</v>
      </c>
      <c r="P16" s="114">
        <v>6.1167870887016473E-2</v>
      </c>
      <c r="Q16" s="114">
        <v>0.53865603350120073</v>
      </c>
      <c r="R16" s="114">
        <v>0.99424844446763028</v>
      </c>
      <c r="S16" s="114">
        <v>0.30899603551908628</v>
      </c>
      <c r="T16" s="114">
        <v>0.27068190870952008</v>
      </c>
      <c r="U16" s="114">
        <v>0.287627268545947</v>
      </c>
      <c r="V16" s="114">
        <v>0.33684535361235801</v>
      </c>
      <c r="W16" s="114">
        <v>1.0981139490567711</v>
      </c>
    </row>
    <row r="17" spans="1:23">
      <c r="A17" s="114" t="s">
        <v>505</v>
      </c>
      <c r="B17" s="114">
        <v>-0.39</v>
      </c>
      <c r="C17" s="114">
        <v>0.84599999999999997</v>
      </c>
      <c r="D17" s="114">
        <v>72.291669999999996</v>
      </c>
      <c r="E17" s="114">
        <v>-5.2040000000000003E-2</v>
      </c>
      <c r="F17" s="114">
        <v>-1.059E-2</v>
      </c>
      <c r="G17" s="114">
        <v>2.0539999E-2</v>
      </c>
      <c r="H17" s="114">
        <v>-4.6499999999999996E-3</v>
      </c>
      <c r="I17" s="114">
        <v>0</v>
      </c>
      <c r="J17" s="114">
        <v>1.2580669</v>
      </c>
      <c r="K17" s="114">
        <v>23.664999999999999</v>
      </c>
      <c r="L17" s="114">
        <v>0.76393986795213475</v>
      </c>
      <c r="M17" s="114">
        <v>8.3140053523639595E-2</v>
      </c>
      <c r="N17" s="114">
        <v>0.19913587142442779</v>
      </c>
      <c r="O17" s="114">
        <v>1.724769398220919E-2</v>
      </c>
      <c r="P17" s="114">
        <v>2.581547128057007E-2</v>
      </c>
      <c r="Q17" s="114">
        <v>0.56902492582416819</v>
      </c>
      <c r="R17" s="114">
        <v>0.99363143567173795</v>
      </c>
      <c r="S17" s="114">
        <v>0.2715603889020024</v>
      </c>
      <c r="T17" s="114">
        <v>0.26682930784761888</v>
      </c>
      <c r="U17" s="114">
        <v>0.27992385660952962</v>
      </c>
      <c r="V17" s="114">
        <v>0.34859924060743269</v>
      </c>
      <c r="W17" s="114">
        <v>1.0515108534804249</v>
      </c>
    </row>
    <row r="18" spans="1:23">
      <c r="A18" s="114" t="s">
        <v>506</v>
      </c>
      <c r="B18" s="114">
        <v>-0.02</v>
      </c>
      <c r="C18" s="114">
        <v>0.88700000000000001</v>
      </c>
      <c r="D18" s="114">
        <v>34.84375</v>
      </c>
      <c r="E18" s="114">
        <v>-9.1599999999999997E-3</v>
      </c>
      <c r="F18" s="114">
        <v>1.8870000000000001E-2</v>
      </c>
      <c r="G18" s="114">
        <v>0.28853000000000001</v>
      </c>
      <c r="H18" s="114">
        <v>0.13158</v>
      </c>
      <c r="I18" s="114">
        <v>0</v>
      </c>
      <c r="J18" s="114">
        <v>0.80645155999999996</v>
      </c>
      <c r="K18" s="114">
        <v>8.0370000000000008</v>
      </c>
      <c r="L18" s="114">
        <v>0.775982004195651</v>
      </c>
      <c r="M18" s="114">
        <v>8.5340469818614331E-2</v>
      </c>
      <c r="N18" s="114">
        <v>0.41843491642737562</v>
      </c>
      <c r="O18" s="114">
        <v>5.7310538816338786E-3</v>
      </c>
      <c r="P18" s="114">
        <v>1.366776827859102E-2</v>
      </c>
      <c r="Q18" s="114">
        <v>0.54521066918115102</v>
      </c>
      <c r="R18" s="114">
        <v>0.99470823690101295</v>
      </c>
      <c r="S18" s="114">
        <v>0.31004820365516728</v>
      </c>
      <c r="T18" s="114">
        <v>0.25173045143232542</v>
      </c>
      <c r="U18" s="114">
        <v>0.27643511096323331</v>
      </c>
      <c r="V18" s="114">
        <v>0.35055382515925471</v>
      </c>
      <c r="W18" s="114">
        <v>1.0595269583862881</v>
      </c>
    </row>
    <row r="19" spans="1:23">
      <c r="A19" s="114" t="s">
        <v>507</v>
      </c>
      <c r="B19" s="114">
        <v>0.09</v>
      </c>
      <c r="C19" s="114">
        <v>1.085</v>
      </c>
      <c r="D19" s="114">
        <v>263.5</v>
      </c>
      <c r="E19" s="114">
        <v>-4.7999998000000004E-3</v>
      </c>
      <c r="F19" s="114">
        <v>-4.5999999999999999E-3</v>
      </c>
      <c r="G19" s="114">
        <v>0.16863</v>
      </c>
      <c r="H19" s="114">
        <v>1.328E-2</v>
      </c>
      <c r="I19" s="114">
        <v>292.77776999999998</v>
      </c>
      <c r="J19" s="114">
        <v>1.5021093000000001</v>
      </c>
      <c r="K19" s="114">
        <v>14.525</v>
      </c>
      <c r="L19" s="114">
        <v>0.77720643788105581</v>
      </c>
      <c r="M19" s="114">
        <v>8.5994647636039243E-2</v>
      </c>
      <c r="N19" s="114">
        <v>0.32031948153152878</v>
      </c>
      <c r="O19" s="114">
        <v>1.0512213401248201E-2</v>
      </c>
      <c r="P19" s="114">
        <v>3.237980675041964E-2</v>
      </c>
      <c r="Q19" s="114">
        <v>0.69062004360114315</v>
      </c>
      <c r="R19" s="114">
        <v>0.99377315956545376</v>
      </c>
      <c r="S19" s="114">
        <v>0.29380630618916947</v>
      </c>
      <c r="T19" s="114">
        <v>0.32216637100786982</v>
      </c>
      <c r="U19" s="114">
        <v>0.31453926185247882</v>
      </c>
      <c r="V19" s="114">
        <v>0.42672667508463552</v>
      </c>
      <c r="W19" s="114">
        <v>1.0597290777416719</v>
      </c>
    </row>
    <row r="20" spans="1:23">
      <c r="A20" s="114" t="s">
        <v>508</v>
      </c>
      <c r="B20" s="114">
        <v>-0.33</v>
      </c>
      <c r="C20" s="114">
        <v>0.97299999999999998</v>
      </c>
      <c r="D20" s="114">
        <v>750</v>
      </c>
      <c r="E20" s="114">
        <v>-3.1170000999999999E-2</v>
      </c>
      <c r="F20" s="114">
        <v>-1.5149999000000001E-2</v>
      </c>
      <c r="G20" s="114">
        <v>5.2010002999999999E-2</v>
      </c>
      <c r="H20" s="114">
        <v>8.6599999999999993E-3</v>
      </c>
      <c r="I20" s="114">
        <v>0</v>
      </c>
      <c r="J20" s="114">
        <v>1.6125564999999999</v>
      </c>
      <c r="K20" s="114">
        <v>19.28</v>
      </c>
      <c r="L20" s="114">
        <v>0.76980086075437459</v>
      </c>
      <c r="M20" s="114">
        <v>8.349687778768955E-2</v>
      </c>
      <c r="N20" s="114">
        <v>0.22488810769326889</v>
      </c>
      <c r="O20" s="114">
        <v>1.40162845349976E-2</v>
      </c>
      <c r="P20" s="114">
        <v>3.5350653097224807E-2</v>
      </c>
      <c r="Q20" s="114">
        <v>1</v>
      </c>
      <c r="R20" s="114">
        <v>0.9937366417523491</v>
      </c>
      <c r="S20" s="114">
        <v>0.27597460201776708</v>
      </c>
      <c r="T20" s="114">
        <v>0.45568299375333138</v>
      </c>
      <c r="U20" s="114">
        <v>0.39208566127174133</v>
      </c>
      <c r="V20" s="114">
        <v>0.59993441122700941</v>
      </c>
      <c r="W20" s="114">
        <v>1.055166549194861</v>
      </c>
    </row>
    <row r="21" spans="1:23">
      <c r="A21" s="114" t="s">
        <v>509</v>
      </c>
      <c r="B21" s="114">
        <v>1.27</v>
      </c>
      <c r="C21" s="114">
        <v>0.82199999999999995</v>
      </c>
      <c r="D21" s="114">
        <v>24.793388</v>
      </c>
      <c r="E21" s="114">
        <v>2.9240001000000002E-2</v>
      </c>
      <c r="F21" s="114">
        <v>5.9999996999999996E-4</v>
      </c>
      <c r="G21" s="114">
        <v>0.13650999999999999</v>
      </c>
      <c r="H21" s="114">
        <v>3.041E-2</v>
      </c>
      <c r="I21" s="114">
        <v>23.622046999999998</v>
      </c>
      <c r="J21" s="114">
        <v>0.85186136000000001</v>
      </c>
      <c r="K21" s="114">
        <v>44.488</v>
      </c>
      <c r="L21" s="114">
        <v>0.78676600708261835</v>
      </c>
      <c r="M21" s="114">
        <v>9.3012191495688373E-2</v>
      </c>
      <c r="N21" s="114">
        <v>0.29403534667869641</v>
      </c>
      <c r="O21" s="114">
        <v>3.2592651546470758E-2</v>
      </c>
      <c r="P21" s="114">
        <v>1.488921652208795E-2</v>
      </c>
      <c r="Q21" s="114">
        <v>0.53881934223900763</v>
      </c>
      <c r="R21" s="114">
        <v>0.99390856002832895</v>
      </c>
      <c r="S21" s="114">
        <v>0.29965418223774848</v>
      </c>
      <c r="T21" s="114">
        <v>0.25061093044973942</v>
      </c>
      <c r="U21" s="114">
        <v>0.28080020302463932</v>
      </c>
      <c r="V21" s="114">
        <v>0.34323538423058569</v>
      </c>
      <c r="W21" s="114">
        <v>1.0656704585676851</v>
      </c>
    </row>
    <row r="22" spans="1:23">
      <c r="A22" s="114" t="s">
        <v>510</v>
      </c>
      <c r="B22" s="114">
        <v>-0.28000000000000003</v>
      </c>
      <c r="C22" s="114">
        <v>1.1140000000000001</v>
      </c>
      <c r="D22" s="114">
        <v>-47.999996000000003</v>
      </c>
      <c r="E22" s="114">
        <v>-1.6750000000000001E-2</v>
      </c>
      <c r="F22" s="114">
        <v>5.0299999999999997E-3</v>
      </c>
      <c r="G22" s="114">
        <v>0.10732</v>
      </c>
      <c r="H22" s="114">
        <v>1.6539999999999999E-2</v>
      </c>
      <c r="I22" s="114">
        <v>0</v>
      </c>
      <c r="J22" s="114">
        <v>0.85653100000000004</v>
      </c>
      <c r="K22" s="114">
        <v>35.171999999999997</v>
      </c>
      <c r="L22" s="114">
        <v>0.77385047868053225</v>
      </c>
      <c r="M22" s="114">
        <v>8.3794231341064521E-2</v>
      </c>
      <c r="N22" s="114">
        <v>0.27014886173616282</v>
      </c>
      <c r="O22" s="114">
        <v>2.5727472433535029E-2</v>
      </c>
      <c r="P22" s="114">
        <v>1.5014822086872709E-2</v>
      </c>
      <c r="Q22" s="114">
        <v>0.49252784384631437</v>
      </c>
      <c r="R22" s="114">
        <v>0.99379892754612942</v>
      </c>
      <c r="S22" s="114">
        <v>0.28832575055331788</v>
      </c>
      <c r="T22" s="114">
        <v>0.22950698227760211</v>
      </c>
      <c r="U22" s="114">
        <v>0.26161901254761277</v>
      </c>
      <c r="V22" s="114">
        <v>0.3127515254385666</v>
      </c>
      <c r="W22" s="114">
        <v>1.0576863242109711</v>
      </c>
    </row>
    <row r="23" spans="1:23">
      <c r="A23" s="114" t="s">
        <v>511</v>
      </c>
      <c r="B23" s="114">
        <v>1.94</v>
      </c>
      <c r="C23" s="114">
        <v>0.88200000000000001</v>
      </c>
      <c r="D23" s="114">
        <v>44.682540000000003</v>
      </c>
      <c r="E23" s="114">
        <v>6.3719999999999999E-2</v>
      </c>
      <c r="F23" s="114">
        <v>4.3439999999999999E-2</v>
      </c>
      <c r="G23" s="114">
        <v>0.109639995</v>
      </c>
      <c r="H23" s="114">
        <v>7.0360000000000006E-2</v>
      </c>
      <c r="I23" s="114">
        <v>14.510308</v>
      </c>
      <c r="J23" s="114">
        <v>0.90841614999999998</v>
      </c>
      <c r="K23" s="114">
        <v>38.573999999999998</v>
      </c>
      <c r="L23" s="114">
        <v>0.79644914247520937</v>
      </c>
      <c r="M23" s="114">
        <v>9.6996729110912866E-2</v>
      </c>
      <c r="N23" s="114">
        <v>0.27204733811965898</v>
      </c>
      <c r="O23" s="114">
        <v>2.823448610272861E-2</v>
      </c>
      <c r="P23" s="114">
        <v>1.641044649682551E-2</v>
      </c>
      <c r="Q23" s="114">
        <v>0.55146745113637707</v>
      </c>
      <c r="R23" s="114">
        <v>0.99422433635593321</v>
      </c>
      <c r="S23" s="114">
        <v>0.29920447639365272</v>
      </c>
      <c r="T23" s="114">
        <v>0.25725329951553999</v>
      </c>
      <c r="U23" s="114">
        <v>0.28761918428933209</v>
      </c>
      <c r="V23" s="114">
        <v>0.34768288116077029</v>
      </c>
      <c r="W23" s="114">
        <v>1.0717934547394601</v>
      </c>
    </row>
    <row r="24" spans="1:23">
      <c r="A24" s="114" t="s">
        <v>512</v>
      </c>
      <c r="B24" s="114">
        <v>6.07</v>
      </c>
      <c r="C24" s="114">
        <v>1.163</v>
      </c>
      <c r="D24" s="114">
        <v>10.683012</v>
      </c>
      <c r="E24" s="114">
        <v>0.15642998999999999</v>
      </c>
      <c r="F24" s="114">
        <v>2.0320000000000001E-2</v>
      </c>
      <c r="G24" s="114">
        <v>8.9940004000000004E-2</v>
      </c>
      <c r="H24" s="114">
        <v>4.5440003E-2</v>
      </c>
      <c r="I24" s="114">
        <v>10.049423000000001</v>
      </c>
      <c r="J24" s="114">
        <v>1.7277027</v>
      </c>
      <c r="K24" s="114">
        <v>50.055</v>
      </c>
      <c r="L24" s="114">
        <v>0.82248520429225769</v>
      </c>
      <c r="M24" s="114">
        <v>0.1215581326196848</v>
      </c>
      <c r="N24" s="114">
        <v>0.25592662765752999</v>
      </c>
      <c r="O24" s="114">
        <v>3.669510454364909E-2</v>
      </c>
      <c r="P24" s="114">
        <v>3.8447894744079593E-2</v>
      </c>
      <c r="Q24" s="114">
        <v>0.52984613049871687</v>
      </c>
      <c r="R24" s="114">
        <v>0.99402736150896021</v>
      </c>
      <c r="S24" s="114">
        <v>0.3104907335556929</v>
      </c>
      <c r="T24" s="114">
        <v>0.26094147637041548</v>
      </c>
      <c r="U24" s="114">
        <v>0.30040598687595721</v>
      </c>
      <c r="V24" s="114">
        <v>0.33355830120909791</v>
      </c>
      <c r="W24" s="114">
        <v>1.08764318300547</v>
      </c>
    </row>
    <row r="25" spans="1:23">
      <c r="A25" s="114" t="s">
        <v>513</v>
      </c>
      <c r="B25" s="114">
        <v>4.01</v>
      </c>
      <c r="C25" s="114">
        <v>0.92200000000000004</v>
      </c>
      <c r="D25" s="114">
        <v>11.877076000000001</v>
      </c>
      <c r="E25" s="114">
        <v>0.105349995</v>
      </c>
      <c r="F25" s="114">
        <v>1.4710000000000001E-2</v>
      </c>
      <c r="G25" s="114">
        <v>0.35410999999999998</v>
      </c>
      <c r="H25" s="114">
        <v>7.1690000000000004E-2</v>
      </c>
      <c r="I25" s="114">
        <v>17.830423</v>
      </c>
      <c r="J25" s="114">
        <v>1.2679328999999999</v>
      </c>
      <c r="K25" s="114">
        <v>81.069000000000003</v>
      </c>
      <c r="L25" s="114">
        <v>0.80814023556305692</v>
      </c>
      <c r="M25" s="114">
        <v>0.1093071662206363</v>
      </c>
      <c r="N25" s="114">
        <v>0.47209972226949098</v>
      </c>
      <c r="O25" s="114">
        <v>5.9550049263334452E-2</v>
      </c>
      <c r="P25" s="114">
        <v>2.6080850303828059E-2</v>
      </c>
      <c r="Q25" s="114">
        <v>0.53060547164621419</v>
      </c>
      <c r="R25" s="114">
        <v>0.99423484905970583</v>
      </c>
      <c r="S25" s="114">
        <v>0.34224882631401943</v>
      </c>
      <c r="T25" s="114">
        <v>0.25421575164071702</v>
      </c>
      <c r="U25" s="114">
        <v>0.29129634087221451</v>
      </c>
      <c r="V25" s="114">
        <v>0.35772139788587021</v>
      </c>
      <c r="W25" s="114">
        <v>1.078968601875502</v>
      </c>
    </row>
    <row r="26" spans="1:23">
      <c r="A26" s="114" t="s">
        <v>514</v>
      </c>
      <c r="B26" s="114">
        <v>42.5</v>
      </c>
      <c r="C26" s="114">
        <v>0.83799999999999997</v>
      </c>
      <c r="D26" s="114">
        <v>12.924588</v>
      </c>
      <c r="E26" s="114">
        <v>0.31234000000000001</v>
      </c>
      <c r="F26" s="114">
        <v>4.8839998000000003E-2</v>
      </c>
      <c r="G26" s="114">
        <v>0.21023000999999999</v>
      </c>
      <c r="H26" s="114">
        <v>0.14083000000000001</v>
      </c>
      <c r="I26" s="114">
        <v>14.235294</v>
      </c>
      <c r="J26" s="114">
        <v>5.1285094999999998</v>
      </c>
      <c r="K26" s="114">
        <v>506.75</v>
      </c>
      <c r="L26" s="114">
        <v>0.86626994268190272</v>
      </c>
      <c r="M26" s="114">
        <v>0.33820993160868268</v>
      </c>
      <c r="N26" s="114">
        <v>0.35436120857758019</v>
      </c>
      <c r="O26" s="114">
        <v>0.37324437193117432</v>
      </c>
      <c r="P26" s="114">
        <v>0.1299239526067526</v>
      </c>
      <c r="Q26" s="114">
        <v>0.53127161597691774</v>
      </c>
      <c r="R26" s="114">
        <v>0.99478135157010783</v>
      </c>
      <c r="S26" s="114">
        <v>0.44842726972418012</v>
      </c>
      <c r="T26" s="114">
        <v>0.33171861992184187</v>
      </c>
      <c r="U26" s="114">
        <v>0.44336564784036392</v>
      </c>
      <c r="V26" s="114">
        <v>0.41228092356653762</v>
      </c>
      <c r="W26" s="114">
        <v>1.114934425953882</v>
      </c>
    </row>
    <row r="27" spans="1:23">
      <c r="A27" s="114" t="s">
        <v>515</v>
      </c>
      <c r="B27" s="114">
        <v>-2.77</v>
      </c>
      <c r="C27" s="114">
        <v>0.95799999999999996</v>
      </c>
      <c r="D27" s="114">
        <v>-4.1801386000000003</v>
      </c>
      <c r="E27" s="114">
        <v>-0.49145</v>
      </c>
      <c r="F27" s="114">
        <v>-4.1250000000000002E-2</v>
      </c>
      <c r="G27" s="114">
        <v>-0.11228</v>
      </c>
      <c r="H27" s="114">
        <v>-0.10536</v>
      </c>
      <c r="I27" s="114">
        <v>0</v>
      </c>
      <c r="J27" s="114">
        <v>2.5261689999999999</v>
      </c>
      <c r="K27" s="114">
        <v>23.015000000000001</v>
      </c>
      <c r="L27" s="114">
        <v>0.64053886313022523</v>
      </c>
      <c r="M27" s="114">
        <v>6.8986024382991368E-2</v>
      </c>
      <c r="N27" s="114">
        <v>9.0447865046188111E-2</v>
      </c>
      <c r="O27" s="114">
        <v>1.676869372207521E-2</v>
      </c>
      <c r="P27" s="114">
        <v>5.9925312826222467E-2</v>
      </c>
      <c r="Q27" s="114">
        <v>0.52039420678941029</v>
      </c>
      <c r="R27" s="114">
        <v>0.99283539477178728</v>
      </c>
      <c r="S27" s="114">
        <v>0.21182074298730921</v>
      </c>
      <c r="T27" s="114">
        <v>0.25858304899158963</v>
      </c>
      <c r="U27" s="114">
        <v>0.24542634011540479</v>
      </c>
      <c r="V27" s="114">
        <v>0.30809037543072482</v>
      </c>
      <c r="W27" s="114">
        <v>0.97537424052353883</v>
      </c>
    </row>
    <row r="28" spans="1:23">
      <c r="A28" s="114" t="s">
        <v>516</v>
      </c>
      <c r="B28" s="114">
        <v>2.74</v>
      </c>
      <c r="C28" s="114">
        <v>0.874</v>
      </c>
      <c r="D28" s="114">
        <v>15.250291000000001</v>
      </c>
      <c r="E28" s="114">
        <v>6.1109999999999998E-2</v>
      </c>
      <c r="F28" s="114">
        <v>2.7650000000000001E-2</v>
      </c>
      <c r="G28" s="114">
        <v>0.39751998</v>
      </c>
      <c r="H28" s="114">
        <v>-4.2119999999999998E-2</v>
      </c>
      <c r="I28" s="114">
        <v>47.810220000000001</v>
      </c>
      <c r="J28" s="114">
        <v>4.3847904</v>
      </c>
      <c r="K28" s="114">
        <v>31.215</v>
      </c>
      <c r="L28" s="114">
        <v>0.79571616729807371</v>
      </c>
      <c r="M28" s="114">
        <v>0.10175438596491231</v>
      </c>
      <c r="N28" s="114">
        <v>0.50762256686098406</v>
      </c>
      <c r="O28" s="114">
        <v>2.2811466234534741E-2</v>
      </c>
      <c r="P28" s="114">
        <v>0.10991914332879681</v>
      </c>
      <c r="Q28" s="114">
        <v>0.53275060034019972</v>
      </c>
      <c r="R28" s="114">
        <v>0.99333526197973965</v>
      </c>
      <c r="S28" s="114">
        <v>0.32801355125555659</v>
      </c>
      <c r="T28" s="114">
        <v>0.28998895389091789</v>
      </c>
      <c r="U28" s="114">
        <v>0.28573850664363099</v>
      </c>
      <c r="V28" s="114">
        <v>0.34451099327122631</v>
      </c>
      <c r="W28" s="114">
        <v>1.0708222855168901</v>
      </c>
    </row>
    <row r="29" spans="1:23">
      <c r="A29" s="114" t="s">
        <v>517</v>
      </c>
      <c r="B29" s="114">
        <v>2.5</v>
      </c>
      <c r="C29" s="114">
        <v>0.90600000000000003</v>
      </c>
      <c r="D29" s="114">
        <v>17.544640999999999</v>
      </c>
      <c r="E29" s="114">
        <v>9.3280000000000002E-2</v>
      </c>
      <c r="F29" s="114">
        <v>4.9930000000000002E-2</v>
      </c>
      <c r="G29" s="114">
        <v>0.31859999999999999</v>
      </c>
      <c r="H29" s="114">
        <v>0.18391001000000001</v>
      </c>
      <c r="I29" s="114">
        <v>31.439999</v>
      </c>
      <c r="J29" s="114">
        <v>2.5613450000000002</v>
      </c>
      <c r="K29" s="114">
        <v>39</v>
      </c>
      <c r="L29" s="114">
        <v>0.80475057781472292</v>
      </c>
      <c r="M29" s="114">
        <v>0.10032708890871241</v>
      </c>
      <c r="N29" s="114">
        <v>0.44304151465354841</v>
      </c>
      <c r="O29" s="114">
        <v>2.8548415503985649E-2</v>
      </c>
      <c r="P29" s="114">
        <v>6.0871488836978932E-2</v>
      </c>
      <c r="Q29" s="114">
        <v>0.53420964638945712</v>
      </c>
      <c r="R29" s="114">
        <v>0.99512186839991901</v>
      </c>
      <c r="S29" s="114">
        <v>0.32555250548666331</v>
      </c>
      <c r="T29" s="114">
        <v>0.26938851556310539</v>
      </c>
      <c r="U29" s="114">
        <v>0.28615209279444809</v>
      </c>
      <c r="V29" s="114">
        <v>0.3466429898131585</v>
      </c>
      <c r="W29" s="114">
        <v>1.07741056669306</v>
      </c>
    </row>
    <row r="30" spans="1:23">
      <c r="A30" s="114" t="s">
        <v>518</v>
      </c>
      <c r="B30" s="114">
        <v>2.2000000000000002</v>
      </c>
      <c r="C30" s="114">
        <v>0.97499999999999998</v>
      </c>
      <c r="D30" s="114">
        <v>7.4869113</v>
      </c>
      <c r="E30" s="114">
        <v>1.512E-2</v>
      </c>
      <c r="F30" s="114">
        <v>1.0190001000000001E-2</v>
      </c>
      <c r="G30" s="114">
        <v>0.12925</v>
      </c>
      <c r="H30" s="114">
        <v>3.533E-2</v>
      </c>
      <c r="I30" s="114">
        <v>26</v>
      </c>
      <c r="J30" s="114">
        <v>0.58290620000000004</v>
      </c>
      <c r="K30" s="114">
        <v>203.03700000000001</v>
      </c>
      <c r="L30" s="114">
        <v>0.78280063917682108</v>
      </c>
      <c r="M30" s="114">
        <v>9.8542967588462677E-2</v>
      </c>
      <c r="N30" s="114">
        <v>0.28809441208867259</v>
      </c>
      <c r="O30" s="114">
        <v>0.14943113192183011</v>
      </c>
      <c r="P30" s="114">
        <v>7.6547691613544633E-3</v>
      </c>
      <c r="Q30" s="114">
        <v>0.52781363410568016</v>
      </c>
      <c r="R30" s="114">
        <v>0.99394744912799882</v>
      </c>
      <c r="S30" s="114">
        <v>0.3186605227929642</v>
      </c>
      <c r="T30" s="114">
        <v>0.24358354770864241</v>
      </c>
      <c r="U30" s="114">
        <v>0.28106535896516099</v>
      </c>
      <c r="V30" s="114">
        <v>0.36469387597816849</v>
      </c>
      <c r="W30" s="114">
        <v>1.063261715091536</v>
      </c>
    </row>
    <row r="31" spans="1:23">
      <c r="A31" s="114" t="s">
        <v>519</v>
      </c>
      <c r="B31" s="114">
        <v>4.37</v>
      </c>
      <c r="C31" s="114">
        <v>1.18</v>
      </c>
      <c r="D31" s="114">
        <v>12.178649</v>
      </c>
      <c r="E31" s="114">
        <v>0.15123</v>
      </c>
      <c r="F31" s="114">
        <v>6.1379999999999997E-2</v>
      </c>
      <c r="G31" s="114">
        <v>0.33827000000000002</v>
      </c>
      <c r="H31" s="114">
        <v>0.21290999999999999</v>
      </c>
      <c r="I31" s="114">
        <v>12.791762</v>
      </c>
      <c r="J31" s="114">
        <v>1.853264</v>
      </c>
      <c r="K31" s="114">
        <v>17.998999999999999</v>
      </c>
      <c r="L31" s="114">
        <v>0.82102487341434438</v>
      </c>
      <c r="M31" s="114">
        <v>0.11144811180493611</v>
      </c>
      <c r="N31" s="114">
        <v>0.45913768316398468</v>
      </c>
      <c r="O31" s="114">
        <v>1.307228556079508E-2</v>
      </c>
      <c r="P31" s="114">
        <v>4.1825285292731891E-2</v>
      </c>
      <c r="Q31" s="114">
        <v>0.53079725097117014</v>
      </c>
      <c r="R31" s="114">
        <v>0.99535109268884925</v>
      </c>
      <c r="S31" s="114">
        <v>0.33544405404999361</v>
      </c>
      <c r="T31" s="114">
        <v>0.26135195421963381</v>
      </c>
      <c r="U31" s="114">
        <v>0.29405868139207941</v>
      </c>
      <c r="V31" s="114">
        <v>0.34422012652782907</v>
      </c>
      <c r="W31" s="114">
        <v>1.0875244735674929</v>
      </c>
    </row>
    <row r="32" spans="1:23">
      <c r="A32" s="114" t="s">
        <v>520</v>
      </c>
      <c r="B32" s="114">
        <v>12.37</v>
      </c>
      <c r="C32" s="114">
        <v>1.139</v>
      </c>
      <c r="D32" s="114">
        <v>21.370463999999998</v>
      </c>
      <c r="E32" s="114">
        <v>0.15440999999999999</v>
      </c>
      <c r="F32" s="114">
        <v>5.5539999999999999E-2</v>
      </c>
      <c r="G32" s="114">
        <v>0.29672999999999999</v>
      </c>
      <c r="H32" s="114">
        <v>8.1000000000000003E-2</v>
      </c>
      <c r="I32" s="114">
        <v>27.607115</v>
      </c>
      <c r="J32" s="114">
        <v>4.2019390000000003</v>
      </c>
      <c r="K32" s="114">
        <v>153.863</v>
      </c>
      <c r="L32" s="114">
        <v>0.8219179236301648</v>
      </c>
      <c r="M32" s="114">
        <v>0.15902468034493011</v>
      </c>
      <c r="N32" s="114">
        <v>0.425145062934014</v>
      </c>
      <c r="O32" s="114">
        <v>0.1131936568574783</v>
      </c>
      <c r="P32" s="114">
        <v>0.10500074418696061</v>
      </c>
      <c r="Q32" s="114">
        <v>0.53664260209948744</v>
      </c>
      <c r="R32" s="114">
        <v>0.99430843798611368</v>
      </c>
      <c r="S32" s="114">
        <v>0.35432568857193431</v>
      </c>
      <c r="T32" s="114">
        <v>0.29773296503966218</v>
      </c>
      <c r="U32" s="114">
        <v>0.32596831210609628</v>
      </c>
      <c r="V32" s="114">
        <v>0.36212252673343681</v>
      </c>
      <c r="W32" s="114">
        <v>1.0874602621802689</v>
      </c>
    </row>
    <row r="33" spans="1:23">
      <c r="A33" s="114" t="s">
        <v>521</v>
      </c>
      <c r="B33" s="114">
        <v>4.01</v>
      </c>
      <c r="C33" s="114">
        <v>0.92500000000000004</v>
      </c>
      <c r="D33" s="114">
        <v>10.053618999999999</v>
      </c>
      <c r="E33" s="114">
        <v>0.106920004</v>
      </c>
      <c r="F33" s="114">
        <v>4.1050002000000002E-2</v>
      </c>
      <c r="G33" s="114">
        <v>0.15096999999999999</v>
      </c>
      <c r="H33" s="114">
        <v>0.10349999999999999</v>
      </c>
      <c r="I33" s="114">
        <v>18.703240999999998</v>
      </c>
      <c r="J33" s="114">
        <v>2.2772125999999999</v>
      </c>
      <c r="K33" s="114">
        <v>56.283000000000001</v>
      </c>
      <c r="L33" s="114">
        <v>0.80858114653044366</v>
      </c>
      <c r="M33" s="114">
        <v>0.1093071662206363</v>
      </c>
      <c r="N33" s="114">
        <v>0.30586811722576851</v>
      </c>
      <c r="O33" s="114">
        <v>4.1284663959209808E-2</v>
      </c>
      <c r="P33" s="114">
        <v>5.3228798913205477E-2</v>
      </c>
      <c r="Q33" s="114">
        <v>0.52944588059347997</v>
      </c>
      <c r="R33" s="114">
        <v>0.99448628447850662</v>
      </c>
      <c r="S33" s="114">
        <v>0.31017089833539963</v>
      </c>
      <c r="T33" s="114">
        <v>0.26535436168949428</v>
      </c>
      <c r="U33" s="114">
        <v>0.29104298188157862</v>
      </c>
      <c r="V33" s="114">
        <v>0.33683602851326838</v>
      </c>
      <c r="W33" s="114">
        <v>1.079386510784456</v>
      </c>
    </row>
    <row r="34" spans="1:23">
      <c r="A34" s="114" t="s">
        <v>522</v>
      </c>
      <c r="B34" s="114">
        <v>2.17</v>
      </c>
      <c r="C34" s="114">
        <v>0.879</v>
      </c>
      <c r="D34" s="114">
        <v>19.396137</v>
      </c>
      <c r="E34" s="114">
        <v>9.8929993999999993E-2</v>
      </c>
      <c r="F34" s="114">
        <v>4.02E-2</v>
      </c>
      <c r="G34" s="114">
        <v>0.123859994</v>
      </c>
      <c r="H34" s="114">
        <v>6.9839999999999999E-2</v>
      </c>
      <c r="I34" s="114">
        <v>18.502303999999999</v>
      </c>
      <c r="J34" s="114">
        <v>1.5523507999999999</v>
      </c>
      <c r="K34" s="114">
        <v>49.454000000000001</v>
      </c>
      <c r="L34" s="114">
        <v>0.80633728484651046</v>
      </c>
      <c r="M34" s="114">
        <v>9.8364555456437699E-2</v>
      </c>
      <c r="N34" s="114">
        <v>0.28368371331651898</v>
      </c>
      <c r="O34" s="114">
        <v>3.6252213533894427E-2</v>
      </c>
      <c r="P34" s="114">
        <v>3.3731219703695157E-2</v>
      </c>
      <c r="Q34" s="114">
        <v>0.53538706828411831</v>
      </c>
      <c r="R34" s="114">
        <v>0.99422022612588679</v>
      </c>
      <c r="S34" s="114">
        <v>0.30382532583335498</v>
      </c>
      <c r="T34" s="114">
        <v>0.25798039320630178</v>
      </c>
      <c r="U34" s="114">
        <v>0.28537221528696821</v>
      </c>
      <c r="V34" s="114">
        <v>0.33935430819521978</v>
      </c>
      <c r="W34" s="114">
        <v>1.07785445175855</v>
      </c>
    </row>
    <row r="35" spans="1:23">
      <c r="A35" s="114" t="s">
        <v>523</v>
      </c>
      <c r="B35" s="114">
        <v>1.86</v>
      </c>
      <c r="C35" s="114">
        <v>0.88500000000000001</v>
      </c>
      <c r="D35" s="114">
        <v>-170.78946999999999</v>
      </c>
      <c r="E35" s="114">
        <v>8.5930005000000004E-2</v>
      </c>
      <c r="F35" s="114">
        <v>1.5709999999999998E-2</v>
      </c>
      <c r="G35" s="114">
        <v>0.16070999</v>
      </c>
      <c r="H35" s="114">
        <v>2.6870001000000001E-2</v>
      </c>
      <c r="I35" s="114">
        <v>17.446238000000001</v>
      </c>
      <c r="J35" s="114">
        <v>1.5018975999999999</v>
      </c>
      <c r="K35" s="114">
        <v>35.417000000000002</v>
      </c>
      <c r="L35" s="114">
        <v>0.80268645372005965</v>
      </c>
      <c r="M35" s="114">
        <v>9.6520963425512932E-2</v>
      </c>
      <c r="N35" s="114">
        <v>0.31383845379566999</v>
      </c>
      <c r="O35" s="114">
        <v>2.5908018685431689E-2</v>
      </c>
      <c r="P35" s="114">
        <v>3.2374112371824082E-2</v>
      </c>
      <c r="Q35" s="114">
        <v>0.41444233076849618</v>
      </c>
      <c r="R35" s="114">
        <v>0.99388057885476333</v>
      </c>
      <c r="S35" s="114">
        <v>0.30555012691225691</v>
      </c>
      <c r="T35" s="114">
        <v>0.20529837320344699</v>
      </c>
      <c r="U35" s="114">
        <v>0.25257557944404452</v>
      </c>
      <c r="V35" s="114">
        <v>0.26897887658375158</v>
      </c>
      <c r="W35" s="114">
        <v>1.075416457093116</v>
      </c>
    </row>
    <row r="36" spans="1:23">
      <c r="A36" s="114" t="s">
        <v>524</v>
      </c>
      <c r="B36" s="114">
        <v>-1.31</v>
      </c>
      <c r="C36" s="114">
        <v>1.089</v>
      </c>
      <c r="D36" s="114">
        <v>32.926830000000002</v>
      </c>
      <c r="E36" s="114">
        <v>-4.8249997000000003E-2</v>
      </c>
      <c r="F36" s="114">
        <v>-2.5610002E-2</v>
      </c>
      <c r="G36" s="114">
        <v>0.23277001</v>
      </c>
      <c r="H36" s="114">
        <v>-0.22595999999999999</v>
      </c>
      <c r="I36" s="114">
        <v>0</v>
      </c>
      <c r="J36" s="114">
        <v>1.0471204999999999</v>
      </c>
      <c r="K36" s="114">
        <v>14.176</v>
      </c>
      <c r="L36" s="114">
        <v>0.76500422738518825</v>
      </c>
      <c r="M36" s="114">
        <v>7.7668748141540289E-2</v>
      </c>
      <c r="N36" s="114">
        <v>0.37280592836533999</v>
      </c>
      <c r="O36" s="114">
        <v>1.0255027107730109E-2</v>
      </c>
      <c r="P36" s="114">
        <v>2.0141363274104492E-2</v>
      </c>
      <c r="Q36" s="114">
        <v>0.54399164220063689</v>
      </c>
      <c r="R36" s="114">
        <v>0.99188213757256127</v>
      </c>
      <c r="S36" s="114">
        <v>0.29744466517568918</v>
      </c>
      <c r="T36" s="114">
        <v>0.25288627025590033</v>
      </c>
      <c r="U36" s="114">
        <v>0.27008397635381493</v>
      </c>
      <c r="V36" s="114">
        <v>0.34664928113347387</v>
      </c>
      <c r="W36" s="114">
        <v>1.0511370305601759</v>
      </c>
    </row>
    <row r="37" spans="1:23">
      <c r="A37" s="114" t="s">
        <v>525</v>
      </c>
      <c r="B37" s="114">
        <v>0.46</v>
      </c>
      <c r="C37" s="114">
        <v>0.97499999999999998</v>
      </c>
      <c r="D37" s="114">
        <v>75.090903999999995</v>
      </c>
      <c r="E37" s="114">
        <v>3.5740000000000001E-2</v>
      </c>
      <c r="F37" s="114">
        <v>4.2700000000000004E-3</v>
      </c>
      <c r="G37" s="114">
        <v>0.23422999999999999</v>
      </c>
      <c r="H37" s="114">
        <v>-9.8099999999999993E-3</v>
      </c>
      <c r="I37" s="114">
        <v>89.782610000000005</v>
      </c>
      <c r="J37" s="114">
        <v>2.1734551999999998</v>
      </c>
      <c r="K37" s="114">
        <v>9.0719999999999992</v>
      </c>
      <c r="L37" s="114">
        <v>0.78859142390959402</v>
      </c>
      <c r="M37" s="114">
        <v>8.8195063931013964E-2</v>
      </c>
      <c r="N37" s="114">
        <v>0.37400065358463602</v>
      </c>
      <c r="O37" s="114">
        <v>6.4937696804626107E-3</v>
      </c>
      <c r="P37" s="114">
        <v>5.0437897081886951E-2</v>
      </c>
      <c r="Q37" s="114">
        <v>0.5708050427673752</v>
      </c>
      <c r="R37" s="114">
        <v>0.99359064954281584</v>
      </c>
      <c r="S37" s="114">
        <v>0.30382611252941588</v>
      </c>
      <c r="T37" s="114">
        <v>0.27886779865513572</v>
      </c>
      <c r="U37" s="114">
        <v>0.28618472035420339</v>
      </c>
      <c r="V37" s="114">
        <v>0.35837157671716391</v>
      </c>
      <c r="W37" s="114">
        <v>1.066603254293087</v>
      </c>
    </row>
    <row r="38" spans="1:23">
      <c r="A38" s="114" t="s">
        <v>526</v>
      </c>
      <c r="B38" s="114">
        <v>-0.88</v>
      </c>
      <c r="C38" s="114">
        <v>1.054</v>
      </c>
      <c r="D38" s="114">
        <v>17.717390000000002</v>
      </c>
      <c r="E38" s="114">
        <v>-6.9949999999999998E-2</v>
      </c>
      <c r="F38" s="114">
        <v>-3.2169999999999997E-2</v>
      </c>
      <c r="G38" s="114">
        <v>4.3610000000000003E-2</v>
      </c>
      <c r="H38" s="114">
        <v>-0.34958</v>
      </c>
      <c r="I38" s="114">
        <v>0</v>
      </c>
      <c r="J38" s="114">
        <v>2.1888008000000001</v>
      </c>
      <c r="K38" s="114">
        <v>9.4979999999999993</v>
      </c>
      <c r="L38" s="114">
        <v>0.75891014173661753</v>
      </c>
      <c r="M38" s="114">
        <v>8.0225988700564965E-2</v>
      </c>
      <c r="N38" s="114">
        <v>0.21801429662178079</v>
      </c>
      <c r="O38" s="114">
        <v>6.8076990817196549E-3</v>
      </c>
      <c r="P38" s="114">
        <v>5.0850668249463257E-2</v>
      </c>
      <c r="Q38" s="114">
        <v>0.53431950266507466</v>
      </c>
      <c r="R38" s="114">
        <v>0.99090500942191184</v>
      </c>
      <c r="S38" s="114">
        <v>0.26814932809480502</v>
      </c>
      <c r="T38" s="114">
        <v>0.26226822903928171</v>
      </c>
      <c r="U38" s="114">
        <v>0.26857657418047248</v>
      </c>
      <c r="V38" s="114">
        <v>0.32484330840022158</v>
      </c>
      <c r="W38" s="114">
        <v>1.0468267584416719</v>
      </c>
    </row>
    <row r="39" spans="1:23">
      <c r="A39" s="114" t="s">
        <v>527</v>
      </c>
      <c r="B39" s="114">
        <v>1.48</v>
      </c>
      <c r="C39" s="114">
        <v>0.86</v>
      </c>
      <c r="D39" s="114">
        <v>15.513306999999999</v>
      </c>
      <c r="E39" s="114">
        <v>6.3240000000000005E-2</v>
      </c>
      <c r="F39" s="114">
        <v>1.4370000000000001E-2</v>
      </c>
      <c r="G39" s="114">
        <v>0.16291</v>
      </c>
      <c r="H39" s="114">
        <v>1.976E-2</v>
      </c>
      <c r="I39" s="114">
        <v>27.567565999999999</v>
      </c>
      <c r="J39" s="114">
        <v>2.1995795</v>
      </c>
      <c r="K39" s="114">
        <v>102.355</v>
      </c>
      <c r="L39" s="114">
        <v>0.79631434244263266</v>
      </c>
      <c r="M39" s="114">
        <v>9.4261076419863213E-2</v>
      </c>
      <c r="N39" s="114">
        <v>0.31563874518787371</v>
      </c>
      <c r="O39" s="114">
        <v>7.5236202397506849E-2</v>
      </c>
      <c r="P39" s="114">
        <v>5.1140597387714933E-2</v>
      </c>
      <c r="Q39" s="114">
        <v>0.53291786011124231</v>
      </c>
      <c r="R39" s="114">
        <v>0.99382437935526291</v>
      </c>
      <c r="S39" s="114">
        <v>0.30940839530617281</v>
      </c>
      <c r="T39" s="114">
        <v>0.26379736270445148</v>
      </c>
      <c r="U39" s="114">
        <v>0.2810711005999304</v>
      </c>
      <c r="V39" s="114">
        <v>0.34786254434391101</v>
      </c>
      <c r="W39" s="114">
        <v>1.071476100591491</v>
      </c>
    </row>
    <row r="40" spans="1:23">
      <c r="A40" s="114" t="s">
        <v>528</v>
      </c>
      <c r="B40" s="114">
        <v>2.62</v>
      </c>
      <c r="C40" s="114">
        <v>1.1020000000000001</v>
      </c>
      <c r="D40" s="114">
        <v>11.989100000000001</v>
      </c>
      <c r="E40" s="114">
        <v>4.7739999999999998E-2</v>
      </c>
      <c r="F40" s="114">
        <v>2.2689999999999998E-2</v>
      </c>
      <c r="G40" s="114">
        <v>0.13073000000000001</v>
      </c>
      <c r="H40" s="114">
        <v>7.9469999999999999E-2</v>
      </c>
      <c r="I40" s="114">
        <v>16.793894000000002</v>
      </c>
      <c r="J40" s="114">
        <v>1.0861784000000001</v>
      </c>
      <c r="K40" s="114">
        <v>42.137</v>
      </c>
      <c r="L40" s="114">
        <v>0.79196142472401088</v>
      </c>
      <c r="M40" s="114">
        <v>0.1010407374368124</v>
      </c>
      <c r="N40" s="114">
        <v>0.28930551170206592</v>
      </c>
      <c r="O40" s="114">
        <v>3.0860144451739992E-2</v>
      </c>
      <c r="P40" s="114">
        <v>2.1191955951228789E-2</v>
      </c>
      <c r="Q40" s="114">
        <v>0.53067671107115899</v>
      </c>
      <c r="R40" s="114">
        <v>0.994296344424631</v>
      </c>
      <c r="S40" s="114">
        <v>0.30186814532514827</v>
      </c>
      <c r="T40" s="114">
        <v>0.25096963206551592</v>
      </c>
      <c r="U40" s="114">
        <v>0.28435510538553382</v>
      </c>
      <c r="V40" s="114">
        <v>0.33706449890233831</v>
      </c>
      <c r="W40" s="114">
        <v>1.069083840549137</v>
      </c>
    </row>
    <row r="41" spans="1:23">
      <c r="A41" s="114" t="s">
        <v>529</v>
      </c>
      <c r="B41" s="114">
        <v>-0.32</v>
      </c>
      <c r="C41" s="114">
        <v>0.98699999999999999</v>
      </c>
      <c r="D41" s="114">
        <v>14.642858</v>
      </c>
      <c r="E41" s="114">
        <v>-2.1780000000000001E-2</v>
      </c>
      <c r="F41" s="114">
        <v>-1.5650000000000001E-2</v>
      </c>
      <c r="G41" s="114">
        <v>4.1799999999999997E-2</v>
      </c>
      <c r="H41" s="114">
        <v>-5.049E-2</v>
      </c>
      <c r="I41" s="114">
        <v>0</v>
      </c>
      <c r="J41" s="114">
        <v>1.7166783999999999</v>
      </c>
      <c r="K41" s="114">
        <v>15.42</v>
      </c>
      <c r="L41" s="114">
        <v>0.77243788667248925</v>
      </c>
      <c r="M41" s="114">
        <v>8.3556348498364547E-2</v>
      </c>
      <c r="N41" s="114">
        <v>0.21653315452702279</v>
      </c>
      <c r="O41" s="114">
        <v>1.117175991327884E-2</v>
      </c>
      <c r="P41" s="114">
        <v>3.8151359373503571E-2</v>
      </c>
      <c r="Q41" s="114">
        <v>0.53236431545827734</v>
      </c>
      <c r="R41" s="114">
        <v>0.9932691030845695</v>
      </c>
      <c r="S41" s="114">
        <v>0.27466431767088978</v>
      </c>
      <c r="T41" s="114">
        <v>0.2564632204333176</v>
      </c>
      <c r="U41" s="114">
        <v>0.27160934341094078</v>
      </c>
      <c r="V41" s="114">
        <v>0.32591875013829841</v>
      </c>
      <c r="W41" s="114">
        <v>1.056509221797596</v>
      </c>
    </row>
    <row r="42" spans="1:23">
      <c r="A42" s="114" t="s">
        <v>530</v>
      </c>
      <c r="B42" s="114">
        <v>8.94</v>
      </c>
      <c r="C42" s="114">
        <v>0.82499999999999996</v>
      </c>
      <c r="D42" s="114">
        <v>16.999486999999998</v>
      </c>
      <c r="E42" s="114">
        <v>0.15074000000000001</v>
      </c>
      <c r="F42" s="114">
        <v>4.7300000000000002E-2</v>
      </c>
      <c r="G42" s="114">
        <v>0.11752</v>
      </c>
      <c r="H42" s="114">
        <v>5.5789999999999999E-2</v>
      </c>
      <c r="I42" s="114">
        <v>37.136467000000003</v>
      </c>
      <c r="J42" s="114">
        <v>5.3187227000000004</v>
      </c>
      <c r="K42" s="114">
        <v>257.84300000000002</v>
      </c>
      <c r="L42" s="114">
        <v>0.82088726504775567</v>
      </c>
      <c r="M42" s="114">
        <v>0.1386262265834077</v>
      </c>
      <c r="N42" s="114">
        <v>0.27849562934198141</v>
      </c>
      <c r="O42" s="114">
        <v>0.18981896000937371</v>
      </c>
      <c r="P42" s="114">
        <v>0.13504037194861121</v>
      </c>
      <c r="Q42" s="114">
        <v>0.53386296659346399</v>
      </c>
      <c r="R42" s="114">
        <v>0.9941091708717481</v>
      </c>
      <c r="S42" s="114">
        <v>0.33373680803875949</v>
      </c>
      <c r="T42" s="114">
        <v>0.30650165867790241</v>
      </c>
      <c r="U42" s="114">
        <v>0.31214860725522248</v>
      </c>
      <c r="V42" s="114">
        <v>0.36395558746245138</v>
      </c>
      <c r="W42" s="114">
        <v>1.0867113323948261</v>
      </c>
    </row>
    <row r="43" spans="1:23">
      <c r="A43" s="114" t="s">
        <v>531</v>
      </c>
      <c r="B43" s="114">
        <v>20.18</v>
      </c>
      <c r="C43" s="114">
        <v>1.0489999999999999</v>
      </c>
      <c r="D43" s="114">
        <v>16.84179</v>
      </c>
      <c r="E43" s="114">
        <v>0.21922000999999999</v>
      </c>
      <c r="F43" s="114">
        <v>4.8070002000000001E-2</v>
      </c>
      <c r="G43" s="114">
        <v>0.44779997999999999</v>
      </c>
      <c r="H43" s="114">
        <v>0.10706</v>
      </c>
      <c r="I43" s="114">
        <v>27.799800000000001</v>
      </c>
      <c r="J43" s="114">
        <v>6.0469527000000003</v>
      </c>
      <c r="K43" s="114">
        <v>197.279</v>
      </c>
      <c r="L43" s="114">
        <v>0.84011873917036195</v>
      </c>
      <c r="M43" s="114">
        <v>0.20547130538209929</v>
      </c>
      <c r="N43" s="114">
        <v>0.54876722129437172</v>
      </c>
      <c r="O43" s="114">
        <v>0.1451879265405201</v>
      </c>
      <c r="P43" s="114">
        <v>0.15462855014718879</v>
      </c>
      <c r="Q43" s="114">
        <v>0.5337626823365591</v>
      </c>
      <c r="R43" s="114">
        <v>0.99451442374574739</v>
      </c>
      <c r="S43" s="114">
        <v>0.39338444499486069</v>
      </c>
      <c r="T43" s="114">
        <v>0.3244063317816363</v>
      </c>
      <c r="U43" s="114">
        <v>0.35671655436706728</v>
      </c>
      <c r="V43" s="114">
        <v>0.37267392093497032</v>
      </c>
      <c r="W43" s="114">
        <v>1.09874187471327</v>
      </c>
    </row>
    <row r="44" spans="1:23">
      <c r="A44" s="114" t="s">
        <v>532</v>
      </c>
      <c r="B44" s="114">
        <v>13.9</v>
      </c>
      <c r="C44" s="114">
        <v>1.0629999999999999</v>
      </c>
      <c r="D44" s="114">
        <v>14.261856999999999</v>
      </c>
      <c r="E44" s="114">
        <v>0.30528998000000002</v>
      </c>
      <c r="F44" s="114">
        <v>0.10795999000000001</v>
      </c>
      <c r="G44" s="114">
        <v>0.28819</v>
      </c>
      <c r="H44" s="114">
        <v>0.19653000000000001</v>
      </c>
      <c r="I44" s="114">
        <v>30.719425000000001</v>
      </c>
      <c r="J44" s="114">
        <v>5.6603526999999998</v>
      </c>
      <c r="K44" s="114">
        <v>138.428</v>
      </c>
      <c r="L44" s="114">
        <v>0.8642900615867648</v>
      </c>
      <c r="M44" s="114">
        <v>0.16812369907820399</v>
      </c>
      <c r="N44" s="114">
        <v>0.41815669084051499</v>
      </c>
      <c r="O44" s="114">
        <v>0.1018192429879889</v>
      </c>
      <c r="P44" s="114">
        <v>0.14422965187113579</v>
      </c>
      <c r="Q44" s="114">
        <v>0.53212202548342036</v>
      </c>
      <c r="R44" s="114">
        <v>0.99522162044238716</v>
      </c>
      <c r="S44" s="114">
        <v>0.36214326830434851</v>
      </c>
      <c r="T44" s="114">
        <v>0.31390920551243812</v>
      </c>
      <c r="U44" s="114">
        <v>0.33503308494331768</v>
      </c>
      <c r="V44" s="114">
        <v>0.35223423159356759</v>
      </c>
      <c r="W44" s="114">
        <v>1.1139787126405969</v>
      </c>
    </row>
    <row r="45" spans="1:23">
      <c r="A45" s="114" t="s">
        <v>533</v>
      </c>
      <c r="B45" s="114">
        <v>7.5</v>
      </c>
      <c r="C45" s="114">
        <v>0.85499999999999998</v>
      </c>
      <c r="D45" s="114">
        <v>6.9042320000000004</v>
      </c>
      <c r="E45" s="114">
        <v>0.119160004</v>
      </c>
      <c r="F45" s="114">
        <v>4.9959999999999997E-2</v>
      </c>
      <c r="G45" s="114">
        <v>0.15704000000000001</v>
      </c>
      <c r="H45" s="114">
        <v>8.3159999999999998E-2</v>
      </c>
      <c r="I45" s="114">
        <v>8.2666660000000007</v>
      </c>
      <c r="J45" s="114">
        <v>1.2747759000000001</v>
      </c>
      <c r="K45" s="114">
        <v>111.99299999999999</v>
      </c>
      <c r="L45" s="114">
        <v>0.81201854736114887</v>
      </c>
      <c r="M45" s="114">
        <v>0.13006244424620869</v>
      </c>
      <c r="N45" s="114">
        <v>0.3108352622617801</v>
      </c>
      <c r="O45" s="114">
        <v>8.2338670870078179E-2</v>
      </c>
      <c r="P45" s="114">
        <v>2.6264915645015419E-2</v>
      </c>
      <c r="Q45" s="114">
        <v>0.52744309084477881</v>
      </c>
      <c r="R45" s="114">
        <v>0.9943255112493834</v>
      </c>
      <c r="S45" s="114">
        <v>0.32739842198594138</v>
      </c>
      <c r="T45" s="114">
        <v>0.25590517486430903</v>
      </c>
      <c r="U45" s="114">
        <v>0.30410666925875363</v>
      </c>
      <c r="V45" s="114">
        <v>0.348519369307001</v>
      </c>
      <c r="W45" s="114">
        <v>1.081399983242995</v>
      </c>
    </row>
    <row r="46" spans="1:23">
      <c r="A46" s="114" t="s">
        <v>534</v>
      </c>
      <c r="B46" s="114">
        <v>5.2</v>
      </c>
      <c r="C46" s="114">
        <v>0.98</v>
      </c>
      <c r="D46" s="114">
        <v>15.957447</v>
      </c>
      <c r="E46" s="114">
        <v>5.7520000000000002E-2</v>
      </c>
      <c r="F46" s="114">
        <v>1.7760001000000001E-2</v>
      </c>
      <c r="G46" s="114">
        <v>0.12913999000000001</v>
      </c>
      <c r="H46" s="114">
        <v>4.3070003000000003E-2</v>
      </c>
      <c r="I46" s="114">
        <v>14.423078</v>
      </c>
      <c r="J46" s="114">
        <v>1.4349399</v>
      </c>
      <c r="K46" s="114">
        <v>192.03100000000001</v>
      </c>
      <c r="L46" s="114">
        <v>0.79470797538776061</v>
      </c>
      <c r="M46" s="114">
        <v>0.1163841807909604</v>
      </c>
      <c r="N46" s="114">
        <v>0.28800438974511222</v>
      </c>
      <c r="O46" s="114">
        <v>0.14132055213254599</v>
      </c>
      <c r="P46" s="114">
        <v>3.0573061386054621E-2</v>
      </c>
      <c r="Q46" s="114">
        <v>0.53320030207184865</v>
      </c>
      <c r="R46" s="114">
        <v>0.99400862834509485</v>
      </c>
      <c r="S46" s="114">
        <v>0.32378717963397091</v>
      </c>
      <c r="T46" s="114">
        <v>0.25826456301308548</v>
      </c>
      <c r="U46" s="114">
        <v>0.29506828621209891</v>
      </c>
      <c r="V46" s="114">
        <v>0.3635619552355166</v>
      </c>
      <c r="W46" s="114">
        <v>1.070599193620676</v>
      </c>
    </row>
    <row r="47" spans="1:23">
      <c r="A47" s="114" t="s">
        <v>535</v>
      </c>
      <c r="B47" s="114">
        <v>3.91</v>
      </c>
      <c r="C47" s="114">
        <v>0.85499999999999998</v>
      </c>
      <c r="D47" s="114">
        <v>14.683026999999999</v>
      </c>
      <c r="E47" s="114">
        <v>8.0170006000000002E-2</v>
      </c>
      <c r="F47" s="114">
        <v>4.2919997000000001E-2</v>
      </c>
      <c r="G47" s="114">
        <v>0.29078999999999999</v>
      </c>
      <c r="H47" s="114">
        <v>9.3770000000000006E-2</v>
      </c>
      <c r="I47" s="114">
        <v>18.363173</v>
      </c>
      <c r="J47" s="114">
        <v>1.7161021999999999</v>
      </c>
      <c r="K47" s="114">
        <v>40.247</v>
      </c>
      <c r="L47" s="114">
        <v>0.80106885360997293</v>
      </c>
      <c r="M47" s="114">
        <v>0.1087124591138864</v>
      </c>
      <c r="N47" s="114">
        <v>0.42028429826944907</v>
      </c>
      <c r="O47" s="114">
        <v>2.9467359079965779E-2</v>
      </c>
      <c r="P47" s="114">
        <v>3.8135860549947803E-2</v>
      </c>
      <c r="Q47" s="114">
        <v>0.53238986013138856</v>
      </c>
      <c r="R47" s="114">
        <v>0.99440937575090738</v>
      </c>
      <c r="S47" s="114">
        <v>0.32578979896506338</v>
      </c>
      <c r="T47" s="114">
        <v>0.26006233429139508</v>
      </c>
      <c r="U47" s="114">
        <v>0.29063804630044737</v>
      </c>
      <c r="V47" s="114">
        <v>0.34633260275436661</v>
      </c>
      <c r="W47" s="114">
        <v>1.074734842724268</v>
      </c>
    </row>
    <row r="48" spans="1:23">
      <c r="A48" s="114" t="s">
        <v>536</v>
      </c>
      <c r="B48" s="114">
        <v>-0.6</v>
      </c>
      <c r="C48" s="114">
        <v>0.876</v>
      </c>
      <c r="D48" s="114">
        <v>72.5</v>
      </c>
      <c r="E48" s="114">
        <v>-5.1609996999999998E-2</v>
      </c>
      <c r="F48" s="114">
        <v>-2.8979999999999999E-2</v>
      </c>
      <c r="G48" s="114">
        <v>5.7729996999999998E-2</v>
      </c>
      <c r="H48" s="114">
        <v>-0.11978999999999999</v>
      </c>
      <c r="I48" s="114">
        <v>0</v>
      </c>
      <c r="J48" s="114">
        <v>1.8054287</v>
      </c>
      <c r="K48" s="114">
        <v>13.164</v>
      </c>
      <c r="L48" s="114">
        <v>0.76406062715715151</v>
      </c>
      <c r="M48" s="114">
        <v>8.1891168599464756E-2</v>
      </c>
      <c r="N48" s="114">
        <v>0.22956883912706069</v>
      </c>
      <c r="O48" s="114">
        <v>9.509260548875343E-3</v>
      </c>
      <c r="P48" s="114">
        <v>4.0538595125363862E-2</v>
      </c>
      <c r="Q48" s="114">
        <v>0.56915740912594948</v>
      </c>
      <c r="R48" s="114">
        <v>0.99272133588799938</v>
      </c>
      <c r="S48" s="114">
        <v>0.27339561390277117</v>
      </c>
      <c r="T48" s="114">
        <v>0.27301795541497642</v>
      </c>
      <c r="U48" s="114">
        <v>0.27917518083844561</v>
      </c>
      <c r="V48" s="114">
        <v>0.34774210742379769</v>
      </c>
      <c r="W48" s="114">
        <v>1.051050856471843</v>
      </c>
    </row>
    <row r="49" spans="1:23">
      <c r="A49" s="114" t="s">
        <v>537</v>
      </c>
      <c r="B49" s="114">
        <v>-0.28999999999999998</v>
      </c>
      <c r="C49" s="114">
        <v>0.83099999999999996</v>
      </c>
      <c r="D49" s="114">
        <v>18.333331999999999</v>
      </c>
      <c r="E49" s="114">
        <v>-1.9640000000000001E-2</v>
      </c>
      <c r="F49" s="114">
        <v>-1.0670001E-2</v>
      </c>
      <c r="G49" s="114">
        <v>0.45601999999999998</v>
      </c>
      <c r="H49" s="114">
        <v>-7.6230004000000004E-2</v>
      </c>
      <c r="I49" s="114">
        <v>0</v>
      </c>
      <c r="J49" s="114">
        <v>2.5554782999999999</v>
      </c>
      <c r="K49" s="114">
        <v>9.407</v>
      </c>
      <c r="L49" s="114">
        <v>0.77303887015106021</v>
      </c>
      <c r="M49" s="114">
        <v>8.3734760630389524E-2</v>
      </c>
      <c r="N49" s="114">
        <v>0.55549375037821291</v>
      </c>
      <c r="O49" s="114">
        <v>6.7406390453008972E-3</v>
      </c>
      <c r="P49" s="114">
        <v>6.0713684345214507E-2</v>
      </c>
      <c r="Q49" s="114">
        <v>0.53471119867556638</v>
      </c>
      <c r="R49" s="114">
        <v>0.99306564666565489</v>
      </c>
      <c r="S49" s="114">
        <v>0.32618222712624168</v>
      </c>
      <c r="T49" s="114">
        <v>0.26716480215678928</v>
      </c>
      <c r="U49" s="114">
        <v>0.27239211484427289</v>
      </c>
      <c r="V49" s="114">
        <v>0.35067278779890848</v>
      </c>
      <c r="W49" s="114">
        <v>1.056758356640036</v>
      </c>
    </row>
    <row r="50" spans="1:23">
      <c r="A50" s="114" t="s">
        <v>538</v>
      </c>
      <c r="B50" s="114">
        <v>-2.25</v>
      </c>
      <c r="C50" s="114">
        <v>1.081</v>
      </c>
      <c r="D50" s="114">
        <v>11.619719</v>
      </c>
      <c r="E50" s="114">
        <v>-4.0949997000000002E-2</v>
      </c>
      <c r="F50" s="114">
        <v>-4.6120000000000001E-2</v>
      </c>
      <c r="G50" s="114">
        <v>-0.12755</v>
      </c>
      <c r="H50" s="114">
        <v>-0.30708997999999998</v>
      </c>
      <c r="I50" s="114">
        <v>0</v>
      </c>
      <c r="J50" s="114">
        <v>1.2184765</v>
      </c>
      <c r="K50" s="114">
        <v>10.641999999999999</v>
      </c>
      <c r="L50" s="114">
        <v>0.76705431121395851</v>
      </c>
      <c r="M50" s="114">
        <v>7.2078501338090989E-2</v>
      </c>
      <c r="N50" s="114">
        <v>7.7952262953948068E-2</v>
      </c>
      <c r="O50" s="114">
        <v>7.6507395395554734E-3</v>
      </c>
      <c r="P50" s="114">
        <v>2.4750555237351621E-2</v>
      </c>
      <c r="Q50" s="114">
        <v>0.53044181060317419</v>
      </c>
      <c r="R50" s="114">
        <v>0.99124086280052104</v>
      </c>
      <c r="S50" s="114">
        <v>0.2482923579323523</v>
      </c>
      <c r="T50" s="114">
        <v>0.24825546584046251</v>
      </c>
      <c r="U50" s="114">
        <v>0.26323771141526531</v>
      </c>
      <c r="V50" s="114">
        <v>0.31440543604635368</v>
      </c>
      <c r="W50" s="114">
        <v>1.0520178419277451</v>
      </c>
    </row>
    <row r="51" spans="1:23">
      <c r="A51" s="114" t="s">
        <v>539</v>
      </c>
      <c r="B51" s="114">
        <v>-0.16</v>
      </c>
      <c r="C51" s="114">
        <v>1.127</v>
      </c>
      <c r="D51" s="114">
        <v>37.752808000000002</v>
      </c>
      <c r="E51" s="114">
        <v>2.2509999999999999E-2</v>
      </c>
      <c r="F51" s="114">
        <v>9.3600000000000003E-3</v>
      </c>
      <c r="G51" s="114">
        <v>0.2147</v>
      </c>
      <c r="H51" s="114">
        <v>9.4900000000000002E-3</v>
      </c>
      <c r="I51" s="114">
        <v>0</v>
      </c>
      <c r="J51" s="114">
        <v>2.1929251999999999</v>
      </c>
      <c r="K51" s="114">
        <v>27.085000000000001</v>
      </c>
      <c r="L51" s="114">
        <v>0.78487599801169949</v>
      </c>
      <c r="M51" s="114">
        <v>8.4507879869164429E-2</v>
      </c>
      <c r="N51" s="114">
        <v>0.3580190485511423</v>
      </c>
      <c r="O51" s="114">
        <v>1.9767972273991099E-2</v>
      </c>
      <c r="P51" s="114">
        <v>5.0961607763301213E-2</v>
      </c>
      <c r="Q51" s="114">
        <v>0.54706062650325116</v>
      </c>
      <c r="R51" s="114">
        <v>0.99374320231184621</v>
      </c>
      <c r="S51" s="114">
        <v>0.30119026383938952</v>
      </c>
      <c r="T51" s="114">
        <v>0.26838850563994793</v>
      </c>
      <c r="U51" s="114">
        <v>0.27731379629427239</v>
      </c>
      <c r="V51" s="114">
        <v>0.34636124428498349</v>
      </c>
      <c r="W51" s="114">
        <v>1.064414473097365</v>
      </c>
    </row>
    <row r="52" spans="1:23">
      <c r="A52" s="114" t="s">
        <v>540</v>
      </c>
      <c r="B52" s="114">
        <v>5.16</v>
      </c>
      <c r="C52" s="114">
        <v>0.96799999999999997</v>
      </c>
      <c r="D52" s="114">
        <v>14.632628</v>
      </c>
      <c r="E52" s="114">
        <v>0.20993999999999999</v>
      </c>
      <c r="F52" s="114">
        <v>7.374E-2</v>
      </c>
      <c r="G52" s="114">
        <v>0.27808001999999998</v>
      </c>
      <c r="H52" s="114">
        <v>8.9840000000000003E-2</v>
      </c>
      <c r="I52" s="114">
        <v>22.771318000000001</v>
      </c>
      <c r="J52" s="114">
        <v>4.1882020000000004</v>
      </c>
      <c r="K52" s="114">
        <v>48.862000000000002</v>
      </c>
      <c r="L52" s="114">
        <v>0.83751260239887881</v>
      </c>
      <c r="M52" s="114">
        <v>0.11614629794826049</v>
      </c>
      <c r="N52" s="114">
        <v>0.40988358755037058</v>
      </c>
      <c r="O52" s="114">
        <v>3.5815954835433941E-2</v>
      </c>
      <c r="P52" s="114">
        <v>0.10463124168924171</v>
      </c>
      <c r="Q52" s="114">
        <v>0.53235780989413772</v>
      </c>
      <c r="R52" s="114">
        <v>0.99437831189690273</v>
      </c>
      <c r="S52" s="114">
        <v>0.33103824676009419</v>
      </c>
      <c r="T52" s="114">
        <v>0.28961081348544282</v>
      </c>
      <c r="U52" s="114">
        <v>0.29918078355986027</v>
      </c>
      <c r="V52" s="114">
        <v>0.3401837287042106</v>
      </c>
      <c r="W52" s="114">
        <v>1.097063921212095</v>
      </c>
    </row>
    <row r="53" spans="1:23">
      <c r="A53" s="114" t="s">
        <v>541</v>
      </c>
      <c r="B53" s="114">
        <v>-0.57999999999999996</v>
      </c>
      <c r="C53" s="114">
        <v>1.121</v>
      </c>
      <c r="D53" s="114">
        <v>15.163933999999999</v>
      </c>
      <c r="E53" s="114">
        <v>-3.4459999999999998E-2</v>
      </c>
      <c r="F53" s="114">
        <v>-1.6670000000000001E-2</v>
      </c>
      <c r="G53" s="114">
        <v>0.10241</v>
      </c>
      <c r="H53" s="114">
        <v>-2.4230001000000001E-2</v>
      </c>
      <c r="I53" s="114">
        <v>0</v>
      </c>
      <c r="J53" s="114">
        <v>1.4489349</v>
      </c>
      <c r="K53" s="114">
        <v>7.5430000000000001</v>
      </c>
      <c r="L53" s="114">
        <v>0.76887691914525547</v>
      </c>
      <c r="M53" s="114">
        <v>8.2010110020814736E-2</v>
      </c>
      <c r="N53" s="114">
        <v>0.26613095693767569</v>
      </c>
      <c r="O53" s="114">
        <v>5.3670136839320476E-3</v>
      </c>
      <c r="P53" s="114">
        <v>3.0949503655514941E-2</v>
      </c>
      <c r="Q53" s="114">
        <v>0.53269568333116635</v>
      </c>
      <c r="R53" s="114">
        <v>0.99347666969400916</v>
      </c>
      <c r="S53" s="114">
        <v>0.28091834028453277</v>
      </c>
      <c r="T53" s="114">
        <v>0.253297571864466</v>
      </c>
      <c r="U53" s="114">
        <v>0.27033714852220753</v>
      </c>
      <c r="V53" s="114">
        <v>0.32939142750060713</v>
      </c>
      <c r="W53" s="114">
        <v>1.054447436596315</v>
      </c>
    </row>
    <row r="54" spans="1:23">
      <c r="A54" s="114" t="s">
        <v>542</v>
      </c>
      <c r="B54" s="114">
        <v>57.51</v>
      </c>
      <c r="C54" s="114">
        <v>1.1439999999999999</v>
      </c>
      <c r="D54" s="114">
        <v>18.300467999999999</v>
      </c>
      <c r="E54" s="114">
        <v>0.25763000000000003</v>
      </c>
      <c r="F54" s="114">
        <v>8.8920004999999996E-2</v>
      </c>
      <c r="G54" s="114">
        <v>0.49093999999999999</v>
      </c>
      <c r="H54" s="114">
        <v>0.24112</v>
      </c>
      <c r="I54" s="114">
        <v>22.430882</v>
      </c>
      <c r="J54" s="114">
        <v>5.5660067</v>
      </c>
      <c r="K54" s="114">
        <v>296.84100000000001</v>
      </c>
      <c r="L54" s="114">
        <v>0.85090554730217383</v>
      </c>
      <c r="M54" s="114">
        <v>0.42747546833184652</v>
      </c>
      <c r="N54" s="114">
        <v>0.5840691547698974</v>
      </c>
      <c r="O54" s="114">
        <v>0.21855750177045871</v>
      </c>
      <c r="P54" s="114">
        <v>0.14169190107767349</v>
      </c>
      <c r="Q54" s="114">
        <v>0.53469029947127644</v>
      </c>
      <c r="R54" s="114">
        <v>0.99557407266886722</v>
      </c>
      <c r="S54" s="114">
        <v>0.48176901358931989</v>
      </c>
      <c r="T54" s="114">
        <v>0.3509836555799008</v>
      </c>
      <c r="U54" s="114">
        <v>0.49950218848335448</v>
      </c>
      <c r="V54" s="114">
        <v>0.39465418700119198</v>
      </c>
      <c r="W54" s="114">
        <v>1.1059781474477841</v>
      </c>
    </row>
    <row r="55" spans="1:23">
      <c r="A55" s="114" t="s">
        <v>543</v>
      </c>
      <c r="B55" s="114">
        <v>0.65</v>
      </c>
      <c r="C55" s="114">
        <v>0.93300000000000005</v>
      </c>
      <c r="D55" s="114">
        <v>235.49997999999999</v>
      </c>
      <c r="E55" s="114">
        <v>3.3730000000000003E-2</v>
      </c>
      <c r="F55" s="114">
        <v>-5.6999999999999998E-4</v>
      </c>
      <c r="G55" s="114">
        <v>9.5909999999999995E-2</v>
      </c>
      <c r="H55" s="114">
        <v>3.31E-3</v>
      </c>
      <c r="I55" s="114">
        <v>36.23077</v>
      </c>
      <c r="J55" s="114">
        <v>1.3089150000000001</v>
      </c>
      <c r="K55" s="114">
        <v>21.533999999999999</v>
      </c>
      <c r="L55" s="114">
        <v>0.78802694877317925</v>
      </c>
      <c r="M55" s="114">
        <v>8.9325007433838824E-2</v>
      </c>
      <c r="N55" s="114">
        <v>0.26081193836534039</v>
      </c>
      <c r="O55" s="114">
        <v>1.5677310052446838E-2</v>
      </c>
      <c r="P55" s="114">
        <v>2.7183200766939891E-2</v>
      </c>
      <c r="Q55" s="114">
        <v>0.67281399022649335</v>
      </c>
      <c r="R55" s="114">
        <v>0.99369435380860238</v>
      </c>
      <c r="S55" s="114">
        <v>0.28966377895970619</v>
      </c>
      <c r="T55" s="114">
        <v>0.31278333962208099</v>
      </c>
      <c r="U55" s="114">
        <v>0.31319430494741041</v>
      </c>
      <c r="V55" s="114">
        <v>0.41341163211981108</v>
      </c>
      <c r="W55" s="114">
        <v>1.066317971802601</v>
      </c>
    </row>
    <row r="56" spans="1:23">
      <c r="A56" s="114" t="s">
        <v>544</v>
      </c>
      <c r="B56" s="114">
        <v>2.0099999999999998</v>
      </c>
      <c r="C56" s="114">
        <v>0.91300000000000003</v>
      </c>
      <c r="D56" s="114">
        <v>15.454545</v>
      </c>
      <c r="E56" s="114">
        <v>0.10981</v>
      </c>
      <c r="F56" s="114">
        <v>3.7330000000000002E-2</v>
      </c>
      <c r="G56" s="114">
        <v>0.23871000000000001</v>
      </c>
      <c r="H56" s="114">
        <v>9.1749999999999998E-2</v>
      </c>
      <c r="I56" s="114">
        <v>28.756218000000001</v>
      </c>
      <c r="J56" s="114">
        <v>3.2451854</v>
      </c>
      <c r="K56" s="114">
        <v>30.670999999999999</v>
      </c>
      <c r="L56" s="114">
        <v>0.80939275393658217</v>
      </c>
      <c r="M56" s="114">
        <v>9.7413024085637817E-2</v>
      </c>
      <c r="N56" s="114">
        <v>0.37766668484679938</v>
      </c>
      <c r="O56" s="114">
        <v>2.2410579862976451E-2</v>
      </c>
      <c r="P56" s="114">
        <v>7.9265660478612165E-2</v>
      </c>
      <c r="Q56" s="114">
        <v>0.53288049159120543</v>
      </c>
      <c r="R56" s="114">
        <v>0.99439340908803475</v>
      </c>
      <c r="S56" s="114">
        <v>0.31272127283899509</v>
      </c>
      <c r="T56" s="114">
        <v>0.27628616191896149</v>
      </c>
      <c r="U56" s="114">
        <v>0.28443854865771978</v>
      </c>
      <c r="V56" s="114">
        <v>0.3373773631169148</v>
      </c>
      <c r="W56" s="114">
        <v>1.0798296891667709</v>
      </c>
    </row>
    <row r="57" spans="1:23">
      <c r="A57" s="114" t="s">
        <v>545</v>
      </c>
      <c r="B57" s="114">
        <v>-4.3499999999999996</v>
      </c>
      <c r="C57" s="114">
        <v>0.80600000000000005</v>
      </c>
      <c r="D57" s="114">
        <v>-34.64</v>
      </c>
      <c r="E57" s="114">
        <v>-0.14907000000000001</v>
      </c>
      <c r="F57" s="114">
        <v>-6.0900003000000001E-2</v>
      </c>
      <c r="G57" s="114">
        <v>0.41411999999999999</v>
      </c>
      <c r="H57" s="114">
        <v>-2.0285000000000002</v>
      </c>
      <c r="I57" s="114">
        <v>0</v>
      </c>
      <c r="J57" s="114">
        <v>1.5533631999999999</v>
      </c>
      <c r="K57" s="114">
        <v>4.8550000000000004</v>
      </c>
      <c r="L57" s="114">
        <v>0.73669060303356237</v>
      </c>
      <c r="M57" s="114">
        <v>5.9589652096342552E-2</v>
      </c>
      <c r="N57" s="114">
        <v>0.52120653835038988</v>
      </c>
      <c r="O57" s="114">
        <v>3.3861633774087269E-3</v>
      </c>
      <c r="P57" s="114">
        <v>3.3758451583195098E-2</v>
      </c>
      <c r="Q57" s="114">
        <v>0.50102386641562358</v>
      </c>
      <c r="R57" s="114">
        <v>0.97763434128820925</v>
      </c>
      <c r="S57" s="114">
        <v>0.3053629500815937</v>
      </c>
      <c r="T57" s="114">
        <v>0.23772306277886099</v>
      </c>
      <c r="U57" s="114">
        <v>0.2445045792181397</v>
      </c>
      <c r="V57" s="114">
        <v>0.33031254441057117</v>
      </c>
      <c r="W57" s="114">
        <v>1.025414509248102</v>
      </c>
    </row>
    <row r="58" spans="1:23">
      <c r="A58" s="114" t="s">
        <v>546</v>
      </c>
      <c r="B58" s="114">
        <v>3.82</v>
      </c>
      <c r="C58" s="114">
        <v>0.871</v>
      </c>
      <c r="D58" s="114">
        <v>14.949749000000001</v>
      </c>
      <c r="E58" s="114">
        <v>0.08</v>
      </c>
      <c r="F58" s="114">
        <v>2.155E-2</v>
      </c>
      <c r="G58" s="114">
        <v>0.23527001</v>
      </c>
      <c r="H58" s="114">
        <v>0.24379998</v>
      </c>
      <c r="I58" s="114">
        <v>15.575915999999999</v>
      </c>
      <c r="J58" s="114">
        <v>1.4920882</v>
      </c>
      <c r="K58" s="114">
        <v>17.010999999999999</v>
      </c>
      <c r="L58" s="114">
        <v>0.80102111024676825</v>
      </c>
      <c r="M58" s="114">
        <v>0.10817722271781149</v>
      </c>
      <c r="N58" s="114">
        <v>0.37485170473931512</v>
      </c>
      <c r="O58" s="114">
        <v>1.234420516539142E-2</v>
      </c>
      <c r="P58" s="114">
        <v>3.2110255794614788E-2</v>
      </c>
      <c r="Q58" s="114">
        <v>0.53255947665909797</v>
      </c>
      <c r="R58" s="114">
        <v>0.99559525600409748</v>
      </c>
      <c r="S58" s="114">
        <v>0.31620201777396822</v>
      </c>
      <c r="T58" s="114">
        <v>0.25747597245603648</v>
      </c>
      <c r="U58" s="114">
        <v>0.29033591393512748</v>
      </c>
      <c r="V58" s="114">
        <v>0.33941930572455342</v>
      </c>
      <c r="W58" s="114">
        <v>1.0754014410265229</v>
      </c>
    </row>
    <row r="59" spans="1:23">
      <c r="A59" s="114" t="s">
        <v>547</v>
      </c>
      <c r="B59" s="114">
        <v>1.43</v>
      </c>
      <c r="C59" s="114">
        <v>1.036</v>
      </c>
      <c r="D59" s="114">
        <v>13.031088</v>
      </c>
      <c r="E59" s="114">
        <v>2.7799999999999998E-2</v>
      </c>
      <c r="F59" s="114">
        <v>1.0670001E-2</v>
      </c>
      <c r="G59" s="114">
        <v>0.21354999999999999</v>
      </c>
      <c r="H59" s="114">
        <v>0.11461</v>
      </c>
      <c r="I59" s="114">
        <v>35.174827999999998</v>
      </c>
      <c r="J59" s="114">
        <v>0.85748380000000002</v>
      </c>
      <c r="K59" s="114">
        <v>20.329999999999998</v>
      </c>
      <c r="L59" s="114">
        <v>0.78636160670405486</v>
      </c>
      <c r="M59" s="114">
        <v>9.3963722866488242E-2</v>
      </c>
      <c r="N59" s="114">
        <v>0.35707799141911373</v>
      </c>
      <c r="O59" s="114">
        <v>1.4790054185983271E-2</v>
      </c>
      <c r="P59" s="114">
        <v>1.5040450825303701E-2</v>
      </c>
      <c r="Q59" s="114">
        <v>0.53133934252441306</v>
      </c>
      <c r="R59" s="114">
        <v>0.994574101124306</v>
      </c>
      <c r="S59" s="114">
        <v>0.30704993226686722</v>
      </c>
      <c r="T59" s="114">
        <v>0.24760579542730979</v>
      </c>
      <c r="U59" s="114">
        <v>0.27943190386192351</v>
      </c>
      <c r="V59" s="114">
        <v>0.3396318891776568</v>
      </c>
      <c r="W59" s="114">
        <v>1.065813019770669</v>
      </c>
    </row>
    <row r="60" spans="1:23">
      <c r="A60" s="114" t="s">
        <v>548</v>
      </c>
      <c r="B60" s="114">
        <v>4.03</v>
      </c>
      <c r="C60" s="114">
        <v>0.91600000000000004</v>
      </c>
      <c r="D60" s="114">
        <v>14.192913000000001</v>
      </c>
      <c r="E60" s="114">
        <v>0.22591998999999999</v>
      </c>
      <c r="F60" s="114">
        <v>5.6230000000000002E-2</v>
      </c>
      <c r="G60" s="114">
        <v>0.21393000000000001</v>
      </c>
      <c r="H60" s="114">
        <v>0.12817999999999999</v>
      </c>
      <c r="I60" s="114">
        <v>8.9454089999999997</v>
      </c>
      <c r="J60" s="114">
        <v>1.9464391000000001</v>
      </c>
      <c r="K60" s="114">
        <v>38.558999999999997</v>
      </c>
      <c r="L60" s="114">
        <v>0.8420003173417433</v>
      </c>
      <c r="M60" s="114">
        <v>0.10942610764198631</v>
      </c>
      <c r="N60" s="114">
        <v>0.35738894942795801</v>
      </c>
      <c r="O60" s="114">
        <v>2.8223432250571671E-2</v>
      </c>
      <c r="P60" s="114">
        <v>4.4331540819791043E-2</v>
      </c>
      <c r="Q60" s="114">
        <v>0.53207818192388501</v>
      </c>
      <c r="R60" s="114">
        <v>0.9946813623199402</v>
      </c>
      <c r="S60" s="114">
        <v>0.32662331668078348</v>
      </c>
      <c r="T60" s="114">
        <v>0.26268619794997938</v>
      </c>
      <c r="U60" s="114">
        <v>0.29529765818456533</v>
      </c>
      <c r="V60" s="114">
        <v>0.34026035399816729</v>
      </c>
      <c r="W60" s="114">
        <v>1.0999936180032981</v>
      </c>
    </row>
    <row r="61" spans="1:23">
      <c r="A61" s="114" t="s">
        <v>549</v>
      </c>
      <c r="B61" s="114">
        <v>10.82</v>
      </c>
      <c r="C61" s="114">
        <v>1.131</v>
      </c>
      <c r="D61" s="114">
        <v>11.713107000000001</v>
      </c>
      <c r="E61" s="114">
        <v>0.17242001000000001</v>
      </c>
      <c r="F61" s="114">
        <v>3.2479998000000003E-2</v>
      </c>
      <c r="G61" s="114">
        <v>0.19954</v>
      </c>
      <c r="H61" s="114">
        <v>6.0300003999999997E-2</v>
      </c>
      <c r="I61" s="114">
        <v>10.489834</v>
      </c>
      <c r="J61" s="114">
        <v>1.80362</v>
      </c>
      <c r="K61" s="114">
        <v>106.755</v>
      </c>
      <c r="L61" s="114">
        <v>0.8269757359941361</v>
      </c>
      <c r="M61" s="114">
        <v>0.1498067201903063</v>
      </c>
      <c r="N61" s="114">
        <v>0.34561346061935722</v>
      </c>
      <c r="O61" s="114">
        <v>7.8478665696875366E-2</v>
      </c>
      <c r="P61" s="114">
        <v>4.0489944097655897E-2</v>
      </c>
      <c r="Q61" s="114">
        <v>0.53050119883620228</v>
      </c>
      <c r="R61" s="114">
        <v>0.99414481924472942</v>
      </c>
      <c r="S61" s="114">
        <v>0.34107105914607022</v>
      </c>
      <c r="T61" s="114">
        <v>0.26613418417664642</v>
      </c>
      <c r="U61" s="114">
        <v>0.31903969997920217</v>
      </c>
      <c r="V61" s="114">
        <v>0.3506763409269571</v>
      </c>
      <c r="W61" s="114">
        <v>1.090465701244411</v>
      </c>
    </row>
    <row r="62" spans="1:23">
      <c r="A62" s="114" t="s">
        <v>550</v>
      </c>
      <c r="B62" s="114">
        <v>4.1900000000000004</v>
      </c>
      <c r="C62" s="114">
        <v>0.97699999999999998</v>
      </c>
      <c r="D62" s="114">
        <v>9.9346399999999999</v>
      </c>
      <c r="E62" s="114">
        <v>0.102819994</v>
      </c>
      <c r="F62" s="114">
        <v>3.1070001E-2</v>
      </c>
      <c r="G62" s="114">
        <v>0.26235999999999998</v>
      </c>
      <c r="H62" s="114">
        <v>0.30819999999999997</v>
      </c>
      <c r="I62" s="114">
        <v>18.138424000000001</v>
      </c>
      <c r="J62" s="114">
        <v>37.475340000000003</v>
      </c>
      <c r="K62" s="114">
        <v>0.77300000000000002</v>
      </c>
      <c r="L62" s="114">
        <v>0.80742972677718394</v>
      </c>
      <c r="M62" s="114">
        <v>0.1103776390127862</v>
      </c>
      <c r="N62" s="114">
        <v>0.39701972934460411</v>
      </c>
      <c r="O62" s="114">
        <v>3.7804174376728552E-4</v>
      </c>
      <c r="P62" s="114">
        <v>1</v>
      </c>
      <c r="Q62" s="114">
        <v>0.52937021827522224</v>
      </c>
      <c r="R62" s="114">
        <v>0.99610429234485454</v>
      </c>
      <c r="S62" s="114">
        <v>0.2246673534126136</v>
      </c>
      <c r="T62" s="114">
        <v>0.6712610401676874</v>
      </c>
      <c r="U62" s="114">
        <v>0.29158477582520592</v>
      </c>
      <c r="V62" s="114">
        <v>0.23737230225048411</v>
      </c>
      <c r="W62" s="114">
        <v>1.07962990720773</v>
      </c>
    </row>
    <row r="63" spans="1:23">
      <c r="A63" s="114" t="s">
        <v>551</v>
      </c>
      <c r="B63" s="114">
        <v>0.47</v>
      </c>
      <c r="C63" s="114">
        <v>0.81699999999999995</v>
      </c>
      <c r="D63" s="114">
        <v>49.666663999999997</v>
      </c>
      <c r="E63" s="114">
        <v>1.1270000000000001E-2</v>
      </c>
      <c r="F63" s="114">
        <v>3.1669999999999997E-2</v>
      </c>
      <c r="G63" s="114">
        <v>0.55518000000000001</v>
      </c>
      <c r="H63" s="114">
        <v>0.57264999999999999</v>
      </c>
      <c r="I63" s="114">
        <v>63.404254999999999</v>
      </c>
      <c r="J63" s="114">
        <v>1.0613668999999999</v>
      </c>
      <c r="K63" s="114">
        <v>6.742</v>
      </c>
      <c r="L63" s="114">
        <v>0.78171943058219573</v>
      </c>
      <c r="M63" s="114">
        <v>8.8254534641688961E-2</v>
      </c>
      <c r="N63" s="114">
        <v>0.63663742447556215</v>
      </c>
      <c r="O63" s="114">
        <v>4.7767379787515491E-3</v>
      </c>
      <c r="P63" s="114">
        <v>2.052456778626166E-2</v>
      </c>
      <c r="Q63" s="114">
        <v>0.55463700522847681</v>
      </c>
      <c r="R63" s="114">
        <v>0.99819458145211259</v>
      </c>
      <c r="S63" s="114">
        <v>0.34661691700925151</v>
      </c>
      <c r="T63" s="114">
        <v>0.25912582319441418</v>
      </c>
      <c r="U63" s="114">
        <v>0.28132690139922728</v>
      </c>
      <c r="V63" s="114">
        <v>0.37233329810597748</v>
      </c>
      <c r="W63" s="114">
        <v>1.065090935229102</v>
      </c>
    </row>
    <row r="64" spans="1:23">
      <c r="A64" s="114" t="s">
        <v>552</v>
      </c>
      <c r="B64" s="114">
        <v>3.57</v>
      </c>
      <c r="C64" s="114">
        <v>1.024</v>
      </c>
      <c r="D64" s="114">
        <v>20.249374</v>
      </c>
      <c r="E64" s="114">
        <v>8.8580000000000006E-2</v>
      </c>
      <c r="F64" s="114">
        <v>5.3319998E-2</v>
      </c>
      <c r="G64" s="114">
        <v>0.30735000000000001</v>
      </c>
      <c r="H64" s="114">
        <v>0.15156001</v>
      </c>
      <c r="I64" s="114">
        <v>22.745097999999999</v>
      </c>
      <c r="J64" s="114">
        <v>2.0201015</v>
      </c>
      <c r="K64" s="114">
        <v>26.788</v>
      </c>
      <c r="L64" s="114">
        <v>0.80343066082907633</v>
      </c>
      <c r="M64" s="114">
        <v>0.10669045495093669</v>
      </c>
      <c r="N64" s="114">
        <v>0.43383552097066042</v>
      </c>
      <c r="O64" s="114">
        <v>1.954910600128372E-2</v>
      </c>
      <c r="P64" s="114">
        <v>4.6312937106314393E-2</v>
      </c>
      <c r="Q64" s="114">
        <v>0.53592966730951996</v>
      </c>
      <c r="R64" s="114">
        <v>0.99486616466530076</v>
      </c>
      <c r="S64" s="114">
        <v>0.32561896435747317</v>
      </c>
      <c r="T64" s="114">
        <v>0.26479524626511552</v>
      </c>
      <c r="U64" s="114">
        <v>0.29051164305859989</v>
      </c>
      <c r="V64" s="114">
        <v>0.34628370789019708</v>
      </c>
      <c r="W64" s="114">
        <v>1.0764511466459881</v>
      </c>
    </row>
    <row r="65" spans="1:23">
      <c r="A65" s="114" t="s">
        <v>553</v>
      </c>
      <c r="B65" s="114">
        <v>153.78</v>
      </c>
      <c r="C65" s="114">
        <v>0.91900000000000004</v>
      </c>
      <c r="D65" s="114">
        <v>13.5295515</v>
      </c>
      <c r="E65" s="114">
        <v>0.12922</v>
      </c>
      <c r="F65" s="114">
        <v>5.849E-2</v>
      </c>
      <c r="G65" s="114">
        <v>0.48633999999999999</v>
      </c>
      <c r="H65" s="114">
        <v>0.35009997999999998</v>
      </c>
      <c r="I65" s="114">
        <v>14.826375000000001</v>
      </c>
      <c r="J65" s="114">
        <v>1.8118087</v>
      </c>
      <c r="K65" s="114">
        <v>382.26</v>
      </c>
      <c r="L65" s="114">
        <v>0.81484373025390144</v>
      </c>
      <c r="M65" s="114">
        <v>1</v>
      </c>
      <c r="N65" s="114">
        <v>0.5803049262417832</v>
      </c>
      <c r="O65" s="114">
        <v>0.28150476826335868</v>
      </c>
      <c r="P65" s="114">
        <v>4.071020653509283E-2</v>
      </c>
      <c r="Q65" s="114">
        <v>0.53165633042964722</v>
      </c>
      <c r="R65" s="114">
        <v>0.99643548187704711</v>
      </c>
      <c r="S65" s="114">
        <v>0.66307550217045119</v>
      </c>
      <c r="T65" s="114">
        <v>0.38821629774308758</v>
      </c>
      <c r="U65" s="114">
        <v>0.85964096870756146</v>
      </c>
      <c r="V65" s="114">
        <v>0.41779857227035799</v>
      </c>
      <c r="W65" s="114">
        <v>1.084370516157144</v>
      </c>
    </row>
    <row r="66" spans="1:23">
      <c r="A66" s="114" t="s">
        <v>554</v>
      </c>
      <c r="B66" s="114">
        <v>10.1</v>
      </c>
      <c r="C66" s="114">
        <v>0.90800000000000003</v>
      </c>
      <c r="D66" s="114">
        <v>38.28633</v>
      </c>
      <c r="E66" s="114">
        <v>0.25685000000000002</v>
      </c>
      <c r="F66" s="114">
        <v>0.14071</v>
      </c>
      <c r="G66" s="114">
        <v>0.54107000000000005</v>
      </c>
      <c r="H66" s="114">
        <v>0.27304</v>
      </c>
      <c r="I66" s="114">
        <v>17.475245999999999</v>
      </c>
      <c r="J66" s="114">
        <v>4.1850430000000003</v>
      </c>
      <c r="K66" s="114">
        <v>40.152000000000001</v>
      </c>
      <c r="L66" s="114">
        <v>0.85068649724923673</v>
      </c>
      <c r="M66" s="114">
        <v>0.1455248290217068</v>
      </c>
      <c r="N66" s="114">
        <v>0.62509106262084657</v>
      </c>
      <c r="O66" s="114">
        <v>2.9397351349638501E-2</v>
      </c>
      <c r="P66" s="114">
        <v>0.1045462698329198</v>
      </c>
      <c r="Q66" s="114">
        <v>0.54739990916121184</v>
      </c>
      <c r="R66" s="114">
        <v>0.99582637755940862</v>
      </c>
      <c r="S66" s="114">
        <v>0.37697740184149148</v>
      </c>
      <c r="T66" s="114">
        <v>0.30021963038408672</v>
      </c>
      <c r="U66" s="114">
        <v>0.32315958888516327</v>
      </c>
      <c r="V66" s="114">
        <v>0.3644182482850844</v>
      </c>
      <c r="W66" s="114">
        <v>1.1059918784650931</v>
      </c>
    </row>
    <row r="67" spans="1:23">
      <c r="A67" s="114" t="s">
        <v>555</v>
      </c>
      <c r="B67" s="114">
        <v>3.07</v>
      </c>
      <c r="C67" s="114">
        <v>1.1890000000000001</v>
      </c>
      <c r="D67" s="114">
        <v>24.558824999999999</v>
      </c>
      <c r="E67" s="114">
        <v>7.3669999999999999E-2</v>
      </c>
      <c r="F67" s="114">
        <v>2.7609998E-2</v>
      </c>
      <c r="G67" s="114">
        <v>0.17862</v>
      </c>
      <c r="H67" s="114">
        <v>4.82E-2</v>
      </c>
      <c r="I67" s="114">
        <v>21.758959000000001</v>
      </c>
      <c r="J67" s="114">
        <v>1.4855339999999999</v>
      </c>
      <c r="K67" s="114">
        <v>63.851999999999997</v>
      </c>
      <c r="L67" s="114">
        <v>0.79924343481716331</v>
      </c>
      <c r="M67" s="114">
        <v>0.103716919417187</v>
      </c>
      <c r="N67" s="114">
        <v>0.3284944039219333</v>
      </c>
      <c r="O67" s="114">
        <v>4.6862437757600822E-2</v>
      </c>
      <c r="P67" s="114">
        <v>3.1933958694043377E-2</v>
      </c>
      <c r="Q67" s="114">
        <v>0.53867017658492178</v>
      </c>
      <c r="R67" s="114">
        <v>0.99404917732164755</v>
      </c>
      <c r="S67" s="114">
        <v>0.31248613863933639</v>
      </c>
      <c r="T67" s="114">
        <v>0.25938208016528053</v>
      </c>
      <c r="U67" s="114">
        <v>0.28888697190599039</v>
      </c>
      <c r="V67" s="114">
        <v>0.34749245675823281</v>
      </c>
      <c r="W67" s="114">
        <v>1.0734041314822269</v>
      </c>
    </row>
    <row r="68" spans="1:23">
      <c r="A68" s="114" t="s">
        <v>556</v>
      </c>
      <c r="B68" s="114">
        <v>38.5</v>
      </c>
      <c r="C68" s="114">
        <v>1.071</v>
      </c>
      <c r="D68" s="114">
        <v>14.776300000000001</v>
      </c>
      <c r="E68" s="114">
        <v>0.32799998000000002</v>
      </c>
      <c r="F68" s="114">
        <v>0.1512</v>
      </c>
      <c r="G68" s="114">
        <v>0.41665999999999997</v>
      </c>
      <c r="H68" s="114">
        <v>0.21059</v>
      </c>
      <c r="I68" s="114">
        <v>15.87013</v>
      </c>
      <c r="J68" s="114">
        <v>5.1568579999999997</v>
      </c>
      <c r="K68" s="114">
        <v>182.101</v>
      </c>
      <c r="L68" s="114">
        <v>0.87066778812804879</v>
      </c>
      <c r="M68" s="114">
        <v>0.31442164733868572</v>
      </c>
      <c r="N68" s="114">
        <v>0.5232850471463486</v>
      </c>
      <c r="O68" s="114">
        <v>0.13400290200465301</v>
      </c>
      <c r="P68" s="114">
        <v>0.13068648020059301</v>
      </c>
      <c r="Q68" s="114">
        <v>0.53244917523246393</v>
      </c>
      <c r="R68" s="114">
        <v>0.99533275473941141</v>
      </c>
      <c r="S68" s="114">
        <v>0.43119002538723888</v>
      </c>
      <c r="T68" s="114">
        <v>0.32915079532330638</v>
      </c>
      <c r="U68" s="114">
        <v>0.42897712873429489</v>
      </c>
      <c r="V68" s="114">
        <v>0.36970802467371539</v>
      </c>
      <c r="W68" s="114">
        <v>1.117954748161206</v>
      </c>
    </row>
    <row r="69" spans="1:23">
      <c r="A69" s="114" t="s">
        <v>557</v>
      </c>
      <c r="B69" s="114">
        <v>0.13</v>
      </c>
      <c r="C69" s="114">
        <v>1.095</v>
      </c>
      <c r="D69" s="114">
        <v>13.119891000000001</v>
      </c>
      <c r="E69" s="114">
        <v>3.6170002E-2</v>
      </c>
      <c r="F69" s="114">
        <v>9.0600000000000003E-3</v>
      </c>
      <c r="G69" s="114">
        <v>0.26107000000000002</v>
      </c>
      <c r="H69" s="114">
        <v>4.5929999999999999E-2</v>
      </c>
      <c r="I69" s="114">
        <v>740.76930000000004</v>
      </c>
      <c r="J69" s="114">
        <v>1.3942782</v>
      </c>
      <c r="K69" s="114">
        <v>59.637999999999998</v>
      </c>
      <c r="L69" s="114">
        <v>0.78871218283377742</v>
      </c>
      <c r="M69" s="114">
        <v>8.6232530478739217E-2</v>
      </c>
      <c r="N69" s="114">
        <v>0.39596410873563292</v>
      </c>
      <c r="O69" s="114">
        <v>4.3757042224978317E-2</v>
      </c>
      <c r="P69" s="114">
        <v>2.9479329151105359E-2</v>
      </c>
      <c r="Q69" s="114">
        <v>0.5313958150182837</v>
      </c>
      <c r="R69" s="114">
        <v>0.99403123458663722</v>
      </c>
      <c r="S69" s="114">
        <v>0.3148174595291065</v>
      </c>
      <c r="T69" s="114">
        <v>0.25271371539641202</v>
      </c>
      <c r="U69" s="114">
        <v>0.27476782647687598</v>
      </c>
      <c r="V69" s="114">
        <v>0.3480963604958584</v>
      </c>
      <c r="W69" s="114">
        <v>1.066935838969111</v>
      </c>
    </row>
    <row r="70" spans="1:23">
      <c r="A70" s="114" t="s">
        <v>558</v>
      </c>
      <c r="B70" s="114">
        <v>5.14</v>
      </c>
      <c r="C70" s="114">
        <v>0.879</v>
      </c>
      <c r="D70" s="114">
        <v>13.348678</v>
      </c>
      <c r="E70" s="114">
        <v>0.17141001</v>
      </c>
      <c r="F70" s="114">
        <v>4.1840002000000001E-2</v>
      </c>
      <c r="G70" s="114">
        <v>7.979E-2</v>
      </c>
      <c r="H70" s="114">
        <v>2.9499999999999998E-2</v>
      </c>
      <c r="I70" s="114">
        <v>22.568093999999999</v>
      </c>
      <c r="J70" s="114">
        <v>2.9471544999999999</v>
      </c>
      <c r="K70" s="114">
        <v>317.12299999999999</v>
      </c>
      <c r="L70" s="114">
        <v>0.82669209425892276</v>
      </c>
      <c r="M70" s="114">
        <v>0.1160273565269105</v>
      </c>
      <c r="N70" s="114">
        <v>0.24762077230594881</v>
      </c>
      <c r="O70" s="114">
        <v>0.23350378373359329</v>
      </c>
      <c r="P70" s="114">
        <v>7.1249123975196393E-2</v>
      </c>
      <c r="Q70" s="114">
        <v>0.53154130754055429</v>
      </c>
      <c r="R70" s="114">
        <v>0.99390136712574773</v>
      </c>
      <c r="S70" s="114">
        <v>0.33693027348616678</v>
      </c>
      <c r="T70" s="114">
        <v>0.27493628819534621</v>
      </c>
      <c r="U70" s="114">
        <v>0.29776120811427642</v>
      </c>
      <c r="V70" s="114">
        <v>0.37701777400012693</v>
      </c>
      <c r="W70" s="114">
        <v>1.09014891442896</v>
      </c>
    </row>
    <row r="71" spans="1:23">
      <c r="A71" s="114" t="s">
        <v>559</v>
      </c>
      <c r="B71" s="114">
        <v>3.51</v>
      </c>
      <c r="C71" s="114">
        <v>0.80700000000000005</v>
      </c>
      <c r="D71" s="114">
        <v>39.875</v>
      </c>
      <c r="E71" s="114">
        <v>0.15946001000000001</v>
      </c>
      <c r="F71" s="114">
        <v>0.1016</v>
      </c>
      <c r="G71" s="114">
        <v>0.47833002000000002</v>
      </c>
      <c r="H71" s="114">
        <v>0.26486999999999999</v>
      </c>
      <c r="I71" s="114">
        <v>18.176638000000001</v>
      </c>
      <c r="J71" s="114">
        <v>3.0730697999999999</v>
      </c>
      <c r="K71" s="114">
        <v>13.452999999999999</v>
      </c>
      <c r="L71" s="114">
        <v>0.82333613511456594</v>
      </c>
      <c r="M71" s="114">
        <v>0.1063336306868867</v>
      </c>
      <c r="N71" s="114">
        <v>0.57375027510577792</v>
      </c>
      <c r="O71" s="114">
        <v>9.7222314337656861E-3</v>
      </c>
      <c r="P71" s="114">
        <v>7.4636036536238043E-2</v>
      </c>
      <c r="Q71" s="114">
        <v>0.54841019211153486</v>
      </c>
      <c r="R71" s="114">
        <v>0.99576179952194854</v>
      </c>
      <c r="S71" s="114">
        <v>0.34911697003505759</v>
      </c>
      <c r="T71" s="114">
        <v>0.28223268942359148</v>
      </c>
      <c r="U71" s="114">
        <v>0.29559216871645128</v>
      </c>
      <c r="V71" s="114">
        <v>0.35937149453415962</v>
      </c>
      <c r="W71" s="114">
        <v>1.089182742011731</v>
      </c>
    </row>
    <row r="72" spans="1:23">
      <c r="A72" s="114" t="s">
        <v>560</v>
      </c>
      <c r="B72" s="114">
        <v>2.2000000000000002</v>
      </c>
      <c r="C72" s="114">
        <v>0.98</v>
      </c>
      <c r="D72" s="114">
        <v>23.034056</v>
      </c>
      <c r="E72" s="114">
        <v>4.8710000000000003E-2</v>
      </c>
      <c r="F72" s="114">
        <v>2.9870000000000001E-2</v>
      </c>
      <c r="G72" s="114">
        <v>0.1449</v>
      </c>
      <c r="H72" s="114">
        <v>4.4760000000000001E-2</v>
      </c>
      <c r="I72" s="114">
        <v>33.818179999999998</v>
      </c>
      <c r="J72" s="114">
        <v>2.0768200000000001</v>
      </c>
      <c r="K72" s="114">
        <v>46.390999999999998</v>
      </c>
      <c r="L72" s="114">
        <v>0.7922338331231763</v>
      </c>
      <c r="M72" s="114">
        <v>9.8542967588462677E-2</v>
      </c>
      <c r="N72" s="114">
        <v>0.30090097218975692</v>
      </c>
      <c r="O72" s="114">
        <v>3.3995016923447648E-2</v>
      </c>
      <c r="P72" s="114">
        <v>4.783857060830693E-2</v>
      </c>
      <c r="Q72" s="114">
        <v>0.53770053019902597</v>
      </c>
      <c r="R72" s="114">
        <v>0.99402198656903284</v>
      </c>
      <c r="S72" s="114">
        <v>0.30091847528657412</v>
      </c>
      <c r="T72" s="114">
        <v>0.26504384867441422</v>
      </c>
      <c r="U72" s="114">
        <v>0.28460679963225571</v>
      </c>
      <c r="V72" s="114">
        <v>0.34008259891373221</v>
      </c>
      <c r="W72" s="114">
        <v>1.0690898881898401</v>
      </c>
    </row>
    <row r="73" spans="1:23">
      <c r="A73" s="114" t="s">
        <v>561</v>
      </c>
      <c r="B73" s="114">
        <v>2.65</v>
      </c>
      <c r="C73" s="114">
        <v>1.056</v>
      </c>
      <c r="D73" s="114">
        <v>10.04762</v>
      </c>
      <c r="E73" s="114">
        <v>0.10326</v>
      </c>
      <c r="F73" s="114">
        <v>2.4559999999999998E-2</v>
      </c>
      <c r="G73" s="114">
        <v>0.14432</v>
      </c>
      <c r="H73" s="114">
        <v>6.4250000000000002E-2</v>
      </c>
      <c r="I73" s="114">
        <v>15.924528</v>
      </c>
      <c r="J73" s="114">
        <v>1.4591472999999999</v>
      </c>
      <c r="K73" s="114">
        <v>77.222999999999999</v>
      </c>
      <c r="L73" s="114">
        <v>0.80755329515871299</v>
      </c>
      <c r="M73" s="114">
        <v>0.1012191495688373</v>
      </c>
      <c r="N73" s="114">
        <v>0.30042635207099472</v>
      </c>
      <c r="O73" s="114">
        <v>5.6715841570295501E-2</v>
      </c>
      <c r="P73" s="114">
        <v>3.122420026377765E-2</v>
      </c>
      <c r="Q73" s="114">
        <v>0.52944206564926943</v>
      </c>
      <c r="R73" s="114">
        <v>0.99417604115288782</v>
      </c>
      <c r="S73" s="114">
        <v>0.31122499780759061</v>
      </c>
      <c r="T73" s="114">
        <v>0.2547657780437188</v>
      </c>
      <c r="U73" s="114">
        <v>0.28578231383567287</v>
      </c>
      <c r="V73" s="114">
        <v>0.34230256609099391</v>
      </c>
      <c r="W73" s="114">
        <v>1.0785741815398371</v>
      </c>
    </row>
    <row r="74" spans="1:23">
      <c r="A74" s="114" t="s">
        <v>562</v>
      </c>
      <c r="B74" s="114">
        <v>4.76</v>
      </c>
      <c r="C74" s="114">
        <v>0.91400000000000003</v>
      </c>
      <c r="D74" s="114">
        <v>248.57142999999999</v>
      </c>
      <c r="E74" s="114">
        <v>0.14915999999999999</v>
      </c>
      <c r="F74" s="114">
        <v>3.5909999999999997E-2</v>
      </c>
      <c r="G74" s="114">
        <v>0.47761002000000002</v>
      </c>
      <c r="H74" s="114">
        <v>0.15135000000000001</v>
      </c>
      <c r="I74" s="114">
        <v>14.621848</v>
      </c>
      <c r="J74" s="114">
        <v>3.0916845999999998</v>
      </c>
      <c r="K74" s="114">
        <v>14.073</v>
      </c>
      <c r="L74" s="114">
        <v>0.82044354827385746</v>
      </c>
      <c r="M74" s="114">
        <v>0.11376746952126079</v>
      </c>
      <c r="N74" s="114">
        <v>0.57316109151007311</v>
      </c>
      <c r="O74" s="114">
        <v>1.01791239895858E-2</v>
      </c>
      <c r="P74" s="114">
        <v>7.5136743757213381E-2</v>
      </c>
      <c r="Q74" s="114">
        <v>0.68112651773126176</v>
      </c>
      <c r="R74" s="114">
        <v>0.99486450468566223</v>
      </c>
      <c r="S74" s="114">
        <v>0.35046722039621858</v>
      </c>
      <c r="T74" s="114">
        <v>0.34039180526854862</v>
      </c>
      <c r="U74" s="114">
        <v>0.3343052971193009</v>
      </c>
      <c r="V74" s="114">
        <v>0.43668891322420628</v>
      </c>
      <c r="W74" s="114">
        <v>1.0868824751510759</v>
      </c>
    </row>
    <row r="75" spans="1:23">
      <c r="A75" s="114" t="s">
        <v>563</v>
      </c>
      <c r="B75" s="114">
        <v>0.81</v>
      </c>
      <c r="C75" s="114">
        <v>0.82899999999999996</v>
      </c>
      <c r="D75" s="114">
        <v>17.064219999999999</v>
      </c>
      <c r="E75" s="114">
        <v>4.165E-2</v>
      </c>
      <c r="F75" s="114">
        <v>1.487E-2</v>
      </c>
      <c r="G75" s="114">
        <v>0.18837999</v>
      </c>
      <c r="H75" s="114">
        <v>1.874E-2</v>
      </c>
      <c r="I75" s="114">
        <v>45.925925999999997</v>
      </c>
      <c r="J75" s="114">
        <v>2.0719615999999998</v>
      </c>
      <c r="K75" s="114">
        <v>47.225999999999999</v>
      </c>
      <c r="L75" s="114">
        <v>0.7902511493106944</v>
      </c>
      <c r="M75" s="114">
        <v>9.0276538804638706E-2</v>
      </c>
      <c r="N75" s="114">
        <v>0.33648110670282672</v>
      </c>
      <c r="O75" s="114">
        <v>3.4610348026850549E-2</v>
      </c>
      <c r="P75" s="114">
        <v>4.7707887712848111E-2</v>
      </c>
      <c r="Q75" s="114">
        <v>0.53390413225167066</v>
      </c>
      <c r="R75" s="114">
        <v>0.99381631698094108</v>
      </c>
      <c r="S75" s="114">
        <v>0.30368268843407542</v>
      </c>
      <c r="T75" s="114">
        <v>0.26217942915197562</v>
      </c>
      <c r="U75" s="114">
        <v>0.27815288791199111</v>
      </c>
      <c r="V75" s="114">
        <v>0.34083719285759773</v>
      </c>
      <c r="W75" s="114">
        <v>1.067753419561734</v>
      </c>
    </row>
    <row r="76" spans="1:23">
      <c r="A76" s="114" t="s">
        <v>564</v>
      </c>
      <c r="B76" s="114">
        <v>24.02</v>
      </c>
      <c r="C76" s="114">
        <v>1.1160000000000001</v>
      </c>
      <c r="D76" s="114">
        <v>40.572792</v>
      </c>
      <c r="E76" s="114">
        <v>0.33438000000000001</v>
      </c>
      <c r="F76" s="114">
        <v>0.10416</v>
      </c>
      <c r="G76" s="114">
        <v>0.29842999999999997</v>
      </c>
      <c r="H76" s="114">
        <v>0.12397</v>
      </c>
      <c r="I76" s="114">
        <v>63.696919999999999</v>
      </c>
      <c r="J76" s="114">
        <v>19.787894999999999</v>
      </c>
      <c r="K76" s="114">
        <v>189.553</v>
      </c>
      <c r="L76" s="114">
        <v>0.87245951084438178</v>
      </c>
      <c r="M76" s="114">
        <v>0.22830805828129641</v>
      </c>
      <c r="N76" s="114">
        <v>0.42653619086831712</v>
      </c>
      <c r="O76" s="114">
        <v>0.1394944557562198</v>
      </c>
      <c r="P76" s="114">
        <v>0.524237089192233</v>
      </c>
      <c r="Q76" s="114">
        <v>0.54885393899444435</v>
      </c>
      <c r="R76" s="114">
        <v>0.99464808526514137</v>
      </c>
      <c r="S76" s="114">
        <v>0.35234065040053719</v>
      </c>
      <c r="T76" s="114">
        <v>0.49255203620920712</v>
      </c>
      <c r="U76" s="114">
        <v>0.37854771635285761</v>
      </c>
      <c r="V76" s="114">
        <v>0.33262783744010849</v>
      </c>
      <c r="W76" s="114">
        <v>1.1186516684833601</v>
      </c>
    </row>
    <row r="77" spans="1:23">
      <c r="A77" s="114" t="s">
        <v>565</v>
      </c>
      <c r="B77" s="114">
        <v>0.06</v>
      </c>
      <c r="C77" s="114">
        <v>0.82299999999999995</v>
      </c>
      <c r="D77" s="114">
        <v>17.973734</v>
      </c>
      <c r="E77" s="114">
        <v>2.162E-2</v>
      </c>
      <c r="F77" s="114">
        <v>1.235E-2</v>
      </c>
      <c r="G77" s="114">
        <v>0.14915</v>
      </c>
      <c r="H77" s="114">
        <v>5.0709999999999998E-2</v>
      </c>
      <c r="I77" s="114">
        <v>1596.6667</v>
      </c>
      <c r="J77" s="114">
        <v>3.6681089999999998</v>
      </c>
      <c r="K77" s="114">
        <v>37.061999999999998</v>
      </c>
      <c r="L77" s="114">
        <v>0.78462605628463022</v>
      </c>
      <c r="M77" s="114">
        <v>8.5816235504014265E-2</v>
      </c>
      <c r="N77" s="114">
        <v>0.3043787920255146</v>
      </c>
      <c r="O77" s="114">
        <v>2.7120257805309241E-2</v>
      </c>
      <c r="P77" s="114">
        <v>9.0641603300500778E-2</v>
      </c>
      <c r="Q77" s="114">
        <v>0.5344825195110009</v>
      </c>
      <c r="R77" s="114">
        <v>0.99406901708591011</v>
      </c>
      <c r="S77" s="114">
        <v>0.29018665131697241</v>
      </c>
      <c r="T77" s="114">
        <v>0.28019133909053318</v>
      </c>
      <c r="U77" s="114">
        <v>0.2748721248987494</v>
      </c>
      <c r="V77" s="114">
        <v>0.33247565902161391</v>
      </c>
      <c r="W77" s="114">
        <v>1.064452396939747</v>
      </c>
    </row>
    <row r="78" spans="1:23">
      <c r="A78" s="114" t="s">
        <v>566</v>
      </c>
      <c r="B78" s="114">
        <v>4.12</v>
      </c>
      <c r="C78" s="114">
        <v>0.877</v>
      </c>
      <c r="D78" s="114">
        <v>23.045603</v>
      </c>
      <c r="E78" s="114">
        <v>0.10256999999999999</v>
      </c>
      <c r="F78" s="114">
        <v>3.422E-2</v>
      </c>
      <c r="G78" s="114">
        <v>0.2762</v>
      </c>
      <c r="H78" s="114">
        <v>-1.1610000000000001E-2</v>
      </c>
      <c r="I78" s="114">
        <v>34.344659999999998</v>
      </c>
      <c r="J78" s="114">
        <v>3.438472</v>
      </c>
      <c r="K78" s="114">
        <v>96.108999999999995</v>
      </c>
      <c r="L78" s="114">
        <v>0.80735952011188394</v>
      </c>
      <c r="M78" s="114">
        <v>0.10996134403806131</v>
      </c>
      <c r="N78" s="114">
        <v>0.4083451473509303</v>
      </c>
      <c r="O78" s="114">
        <v>7.0633378359357776E-2</v>
      </c>
      <c r="P78" s="114">
        <v>8.4464749178881554E-2</v>
      </c>
      <c r="Q78" s="114">
        <v>0.53770787328300651</v>
      </c>
      <c r="R78" s="114">
        <v>0.99357642182342443</v>
      </c>
      <c r="S78" s="114">
        <v>0.32803038789122319</v>
      </c>
      <c r="T78" s="114">
        <v>0.28237666205020417</v>
      </c>
      <c r="U78" s="114">
        <v>0.29346586157695992</v>
      </c>
      <c r="V78" s="114">
        <v>0.3534676819659025</v>
      </c>
      <c r="W78" s="114">
        <v>1.078103502058593</v>
      </c>
    </row>
    <row r="79" spans="1:23">
      <c r="A79" s="114" t="s">
        <v>567</v>
      </c>
      <c r="B79" s="114">
        <v>7.63</v>
      </c>
      <c r="C79" s="114">
        <v>0.87</v>
      </c>
      <c r="D79" s="114">
        <v>17.924527999999999</v>
      </c>
      <c r="E79" s="114">
        <v>0.15709000000000001</v>
      </c>
      <c r="F79" s="114">
        <v>7.4120000000000005E-2</v>
      </c>
      <c r="G79" s="114">
        <v>0.35324</v>
      </c>
      <c r="H79" s="114">
        <v>0.12678</v>
      </c>
      <c r="I79" s="114">
        <v>22.411532999999999</v>
      </c>
      <c r="J79" s="114">
        <v>2.7888315000000001</v>
      </c>
      <c r="K79" s="114">
        <v>39.783999999999999</v>
      </c>
      <c r="L79" s="114">
        <v>0.82267055714538462</v>
      </c>
      <c r="M79" s="114">
        <v>0.1308355634849836</v>
      </c>
      <c r="N79" s="114">
        <v>0.47138779209134768</v>
      </c>
      <c r="O79" s="114">
        <v>2.912616351005495E-2</v>
      </c>
      <c r="P79" s="114">
        <v>6.6990498078249833E-2</v>
      </c>
      <c r="Q79" s="114">
        <v>0.53445122793826794</v>
      </c>
      <c r="R79" s="114">
        <v>0.99467029631596915</v>
      </c>
      <c r="S79" s="114">
        <v>0.34377246740340639</v>
      </c>
      <c r="T79" s="114">
        <v>0.27647432579268372</v>
      </c>
      <c r="U79" s="114">
        <v>0.30752461344951088</v>
      </c>
      <c r="V79" s="114">
        <v>0.34853010988791061</v>
      </c>
      <c r="W79" s="114">
        <v>1.088134115519761</v>
      </c>
    </row>
    <row r="80" spans="1:23">
      <c r="A80" s="114" t="s">
        <v>568</v>
      </c>
      <c r="B80" s="114">
        <v>1.98</v>
      </c>
      <c r="C80" s="114">
        <v>0.879</v>
      </c>
      <c r="D80" s="114">
        <v>39.267242000000003</v>
      </c>
      <c r="E80" s="114">
        <v>3.8879999999999998E-2</v>
      </c>
      <c r="F80" s="114">
        <v>3.9100000000000003E-3</v>
      </c>
      <c r="G80" s="114">
        <v>0.19962999000000001</v>
      </c>
      <c r="H80" s="114">
        <v>1.001E-2</v>
      </c>
      <c r="I80" s="114">
        <v>46.010100000000001</v>
      </c>
      <c r="J80" s="114">
        <v>2.1199357999999999</v>
      </c>
      <c r="K80" s="114">
        <v>65.313999999999993</v>
      </c>
      <c r="L80" s="114">
        <v>0.78947324078936643</v>
      </c>
      <c r="M80" s="114">
        <v>9.723461195361284E-2</v>
      </c>
      <c r="N80" s="114">
        <v>0.34568710038571482</v>
      </c>
      <c r="O80" s="114">
        <v>4.793981988116372E-2</v>
      </c>
      <c r="P80" s="114">
        <v>4.8998314059653658E-2</v>
      </c>
      <c r="Q80" s="114">
        <v>0.54802370055235494</v>
      </c>
      <c r="R80" s="114">
        <v>0.99374731254189264</v>
      </c>
      <c r="S80" s="114">
        <v>0.30903263725812619</v>
      </c>
      <c r="T80" s="114">
        <v>0.26977846151087809</v>
      </c>
      <c r="U80" s="114">
        <v>0.28615081797777131</v>
      </c>
      <c r="V80" s="114">
        <v>0.35280447588840202</v>
      </c>
      <c r="W80" s="114">
        <v>1.0672359142516219</v>
      </c>
    </row>
    <row r="81" spans="1:23">
      <c r="A81" s="114" t="s">
        <v>569</v>
      </c>
      <c r="B81" s="114">
        <v>23.83</v>
      </c>
      <c r="C81" s="114">
        <v>1.1479999999999999</v>
      </c>
      <c r="D81" s="114">
        <v>12.28725</v>
      </c>
      <c r="E81" s="114">
        <v>0.11946</v>
      </c>
      <c r="F81" s="114">
        <v>4.1950002E-2</v>
      </c>
      <c r="G81" s="114">
        <v>0.28947001999999999</v>
      </c>
      <c r="H81" s="114">
        <v>0.10641</v>
      </c>
      <c r="I81" s="114">
        <v>17.268149999999999</v>
      </c>
      <c r="J81" s="114">
        <v>2.7824922000000001</v>
      </c>
      <c r="K81" s="114">
        <v>241.864</v>
      </c>
      <c r="L81" s="114">
        <v>0.81210279625817572</v>
      </c>
      <c r="M81" s="114">
        <v>0.22717811477847161</v>
      </c>
      <c r="N81" s="114">
        <v>0.41920414471020118</v>
      </c>
      <c r="O81" s="114">
        <v>0.17804365976832601</v>
      </c>
      <c r="P81" s="114">
        <v>6.6819981430962239E-2</v>
      </c>
      <c r="Q81" s="114">
        <v>0.53086631360764469</v>
      </c>
      <c r="R81" s="114">
        <v>0.99450928595818944</v>
      </c>
      <c r="S81" s="114">
        <v>0.38524060541993388</v>
      </c>
      <c r="T81" s="114">
        <v>0.28863209865539052</v>
      </c>
      <c r="U81" s="114">
        <v>0.36686239068697202</v>
      </c>
      <c r="V81" s="114">
        <v>0.37751638103283602</v>
      </c>
      <c r="W81" s="114">
        <v>1.0815594836657789</v>
      </c>
    </row>
    <row r="82" spans="1:23">
      <c r="A82" s="114" t="s">
        <v>570</v>
      </c>
      <c r="B82" s="114">
        <v>-0.75</v>
      </c>
      <c r="C82" s="114">
        <v>0.98599999999999999</v>
      </c>
      <c r="D82" s="114">
        <v>17.60135</v>
      </c>
      <c r="E82" s="114">
        <v>-4.9160000000000002E-2</v>
      </c>
      <c r="F82" s="114">
        <v>-1.6480000000000002E-2</v>
      </c>
      <c r="G82" s="114">
        <v>0.20643</v>
      </c>
      <c r="H82" s="114">
        <v>-2.2130001E-2</v>
      </c>
      <c r="I82" s="114">
        <v>0</v>
      </c>
      <c r="J82" s="114">
        <v>1.3327194</v>
      </c>
      <c r="K82" s="114">
        <v>63.133000000000003</v>
      </c>
      <c r="L82" s="114">
        <v>0.76474866814759479</v>
      </c>
      <c r="M82" s="114">
        <v>8.0999107939339871E-2</v>
      </c>
      <c r="N82" s="114">
        <v>0.35125162030603257</v>
      </c>
      <c r="O82" s="114">
        <v>4.6332589777544918E-2</v>
      </c>
      <c r="P82" s="114">
        <v>2.7823499613609508E-2</v>
      </c>
      <c r="Q82" s="114">
        <v>0.53424570934515581</v>
      </c>
      <c r="R82" s="114">
        <v>0.99349326869996579</v>
      </c>
      <c r="S82" s="114">
        <v>0.2999380698923701</v>
      </c>
      <c r="T82" s="114">
        <v>0.25247763548425839</v>
      </c>
      <c r="U82" s="114">
        <v>0.26966128403626638</v>
      </c>
      <c r="V82" s="114">
        <v>0.34700650988072168</v>
      </c>
      <c r="W82" s="114">
        <v>1.0519257333812451</v>
      </c>
    </row>
    <row r="83" spans="1:23">
      <c r="A83" s="114" t="s">
        <v>571</v>
      </c>
      <c r="B83" s="114">
        <v>18.98</v>
      </c>
      <c r="C83" s="114">
        <v>0.86</v>
      </c>
      <c r="D83" s="114">
        <v>33.333331999999999</v>
      </c>
      <c r="E83" s="114">
        <v>0.23125999999999999</v>
      </c>
      <c r="F83" s="114">
        <v>9.1319999999999998E-2</v>
      </c>
      <c r="G83" s="114">
        <v>0.47675000000000001</v>
      </c>
      <c r="H83" s="114">
        <v>0.18833</v>
      </c>
      <c r="I83" s="114">
        <v>14.805058499999999</v>
      </c>
      <c r="J83" s="114">
        <v>3.5038279999999999</v>
      </c>
      <c r="K83" s="114">
        <v>132.43100000000001</v>
      </c>
      <c r="L83" s="114">
        <v>0.84349997051249281</v>
      </c>
      <c r="M83" s="114">
        <v>0.19833482010110021</v>
      </c>
      <c r="N83" s="114">
        <v>0.57245732807121463</v>
      </c>
      <c r="O83" s="114">
        <v>9.7399912895645008E-2</v>
      </c>
      <c r="P83" s="114">
        <v>8.6222717093340229E-2</v>
      </c>
      <c r="Q83" s="114">
        <v>0.5442501490270214</v>
      </c>
      <c r="R83" s="114">
        <v>0.9951568052762706</v>
      </c>
      <c r="S83" s="114">
        <v>0.39509292578415389</v>
      </c>
      <c r="T83" s="114">
        <v>0.29856271621163422</v>
      </c>
      <c r="U83" s="114">
        <v>0.35523354081073838</v>
      </c>
      <c r="V83" s="114">
        <v>0.37636924818865208</v>
      </c>
      <c r="W83" s="114">
        <v>1.1011921952543759</v>
      </c>
    </row>
    <row r="84" spans="1:23">
      <c r="A84" s="114" t="s">
        <v>572</v>
      </c>
      <c r="B84" s="114">
        <v>-0.06</v>
      </c>
      <c r="C84" s="114">
        <v>1.177</v>
      </c>
      <c r="D84" s="114">
        <v>14.2715225</v>
      </c>
      <c r="E84" s="114">
        <v>-5.2449997999999998E-2</v>
      </c>
      <c r="F84" s="114">
        <v>-1.5689999999999999E-2</v>
      </c>
      <c r="G84" s="114">
        <v>0.15151000000000001</v>
      </c>
      <c r="H84" s="114">
        <v>-0.20121998999999999</v>
      </c>
      <c r="I84" s="114">
        <v>0</v>
      </c>
      <c r="J84" s="114">
        <v>2.0308155999999999</v>
      </c>
      <c r="K84" s="114">
        <v>12.071999999999999</v>
      </c>
      <c r="L84" s="114">
        <v>0.76382472681930891</v>
      </c>
      <c r="M84" s="114">
        <v>8.5102586975914357E-2</v>
      </c>
      <c r="N84" s="114">
        <v>0.30631000492254712</v>
      </c>
      <c r="O84" s="114">
        <v>8.7045401118502445E-3</v>
      </c>
      <c r="P84" s="114">
        <v>4.6601128611796702E-2</v>
      </c>
      <c r="Q84" s="114">
        <v>0.53212817206506191</v>
      </c>
      <c r="R84" s="114">
        <v>0.99207768975035093</v>
      </c>
      <c r="S84" s="114">
        <v>0.28584493611708472</v>
      </c>
      <c r="T84" s="114">
        <v>0.26020453794895981</v>
      </c>
      <c r="U84" s="114">
        <v>0.27163150364604449</v>
      </c>
      <c r="V84" s="114">
        <v>0.33141657642085859</v>
      </c>
      <c r="W84" s="114">
        <v>1.050528510831106</v>
      </c>
    </row>
    <row r="85" spans="1:23">
      <c r="A85" s="114" t="s">
        <v>573</v>
      </c>
      <c r="B85" s="114">
        <v>0.55000000000000004</v>
      </c>
      <c r="C85" s="114">
        <v>0.82799999999999996</v>
      </c>
      <c r="D85" s="114">
        <v>17.716894</v>
      </c>
      <c r="E85" s="114">
        <v>5.5900000000000004E-3</v>
      </c>
      <c r="F85" s="114">
        <v>-2.5000000000000001E-4</v>
      </c>
      <c r="G85" s="114">
        <v>4.6989999999999997E-2</v>
      </c>
      <c r="H85" s="114">
        <v>-9.3900000000000008E-3</v>
      </c>
      <c r="I85" s="114">
        <v>70.545450000000002</v>
      </c>
      <c r="J85" s="114">
        <v>0.40389736999999998</v>
      </c>
      <c r="K85" s="114">
        <v>166.85300000000001</v>
      </c>
      <c r="L85" s="114">
        <v>0.7801242968633717</v>
      </c>
      <c r="M85" s="114">
        <v>8.8730300327088896E-2</v>
      </c>
      <c r="N85" s="114">
        <v>0.22078018627939519</v>
      </c>
      <c r="O85" s="114">
        <v>0.1227662928253867</v>
      </c>
      <c r="P85" s="114">
        <v>2.8397287741706318E-3</v>
      </c>
      <c r="Q85" s="114">
        <v>0.53431918724378302</v>
      </c>
      <c r="R85" s="114">
        <v>0.99359396934400723</v>
      </c>
      <c r="S85" s="114">
        <v>0.30040035623136929</v>
      </c>
      <c r="T85" s="114">
        <v>0.24290587132203589</v>
      </c>
      <c r="U85" s="114">
        <v>0.27621486125501982</v>
      </c>
      <c r="V85" s="114">
        <v>0.35736709340582917</v>
      </c>
      <c r="W85" s="114">
        <v>1.061413160047683</v>
      </c>
    </row>
    <row r="86" spans="1:23">
      <c r="A86" s="114" t="s">
        <v>574</v>
      </c>
      <c r="B86" s="114">
        <v>2.29</v>
      </c>
      <c r="C86" s="114">
        <v>1.155</v>
      </c>
      <c r="D86" s="114">
        <v>8.6550309999999993</v>
      </c>
      <c r="E86" s="114">
        <v>8.6040000000000005E-2</v>
      </c>
      <c r="F86" s="114">
        <v>1.847E-2</v>
      </c>
      <c r="G86" s="114">
        <v>0.22838</v>
      </c>
      <c r="H86" s="114">
        <v>-6.4400000000000004E-3</v>
      </c>
      <c r="I86" s="114">
        <v>18.406115</v>
      </c>
      <c r="J86" s="114">
        <v>1.5435038000000001</v>
      </c>
      <c r="K86" s="114">
        <v>67.817999999999998</v>
      </c>
      <c r="L86" s="114">
        <v>0.8027173439900247</v>
      </c>
      <c r="M86" s="114">
        <v>9.9078203984537608E-2</v>
      </c>
      <c r="N86" s="114">
        <v>0.36921353686953418</v>
      </c>
      <c r="O86" s="114">
        <v>4.9785076267895273E-2</v>
      </c>
      <c r="P86" s="114">
        <v>3.3493250088981658E-2</v>
      </c>
      <c r="Q86" s="114">
        <v>0.52855647649387061</v>
      </c>
      <c r="R86" s="114">
        <v>0.99361728699523211</v>
      </c>
      <c r="S86" s="114">
        <v>0.31889676766255132</v>
      </c>
      <c r="T86" s="114">
        <v>0.25505278816280091</v>
      </c>
      <c r="U86" s="114">
        <v>0.28368345973227282</v>
      </c>
      <c r="V86" s="114">
        <v>0.345344621822051</v>
      </c>
      <c r="W86" s="114">
        <v>1.075280899343485</v>
      </c>
    </row>
    <row r="87" spans="1:23">
      <c r="A87" s="114" t="s">
        <v>575</v>
      </c>
      <c r="B87" s="114">
        <v>8.02</v>
      </c>
      <c r="C87" s="114">
        <v>1.093</v>
      </c>
      <c r="D87" s="114">
        <v>11.149111</v>
      </c>
      <c r="E87" s="114">
        <v>0.111049995</v>
      </c>
      <c r="F87" s="114">
        <v>3.6989998000000003E-2</v>
      </c>
      <c r="G87" s="114">
        <v>0.15978000000000001</v>
      </c>
      <c r="H87" s="114">
        <v>5.6660000000000002E-2</v>
      </c>
      <c r="I87" s="114">
        <v>20.324187999999999</v>
      </c>
      <c r="J87" s="114">
        <v>2.4198336999999999</v>
      </c>
      <c r="K87" s="114">
        <v>135.71600000000001</v>
      </c>
      <c r="L87" s="114">
        <v>0.80974098594990485</v>
      </c>
      <c r="M87" s="114">
        <v>0.13315492120130831</v>
      </c>
      <c r="N87" s="114">
        <v>0.31307743316765679</v>
      </c>
      <c r="O87" s="114">
        <v>9.9820706518014474E-2</v>
      </c>
      <c r="P87" s="114">
        <v>5.706506976400421E-2</v>
      </c>
      <c r="Q87" s="114">
        <v>0.53014253684670776</v>
      </c>
      <c r="R87" s="114">
        <v>0.99411604760278727</v>
      </c>
      <c r="S87" s="114">
        <v>0.32780068064063012</v>
      </c>
      <c r="T87" s="114">
        <v>0.27070501843301809</v>
      </c>
      <c r="U87" s="114">
        <v>0.30653538330169311</v>
      </c>
      <c r="V87" s="114">
        <v>0.35124402492585632</v>
      </c>
      <c r="W87" s="114">
        <v>1.079880469317797</v>
      </c>
    </row>
    <row r="88" spans="1:23">
      <c r="A88" s="114" t="s">
        <v>576</v>
      </c>
      <c r="B88" s="114">
        <v>-7.99</v>
      </c>
      <c r="C88" s="114">
        <v>1.0669999999999999</v>
      </c>
      <c r="D88" s="114">
        <v>-587.5</v>
      </c>
      <c r="E88" s="114">
        <v>-0.12567</v>
      </c>
      <c r="F88" s="114">
        <v>-2.9509998999999999E-2</v>
      </c>
      <c r="G88" s="114">
        <v>8.4230005999999996E-2</v>
      </c>
      <c r="H88" s="114">
        <v>-9.3450000000000005E-2</v>
      </c>
      <c r="I88" s="114">
        <v>0</v>
      </c>
      <c r="J88" s="114">
        <v>0.75762459999999998</v>
      </c>
      <c r="K88" s="114">
        <v>30.812999999999999</v>
      </c>
      <c r="L88" s="114">
        <v>0.74326210462167519</v>
      </c>
      <c r="M88" s="114">
        <v>3.7942313410645252E-2</v>
      </c>
      <c r="N88" s="114">
        <v>0.25125407605599193</v>
      </c>
      <c r="O88" s="114">
        <v>2.2515222996728802E-2</v>
      </c>
      <c r="P88" s="114">
        <v>1.2354404103296371E-2</v>
      </c>
      <c r="Q88" s="114">
        <v>0.14944359366192969</v>
      </c>
      <c r="R88" s="114">
        <v>0.99292953484842728</v>
      </c>
      <c r="S88" s="114">
        <v>0.26268834264935392</v>
      </c>
      <c r="T88" s="114">
        <v>7.4768578428557081E-2</v>
      </c>
      <c r="U88" s="114">
        <v>0.1405900762393468</v>
      </c>
      <c r="V88" s="114">
        <v>0.1109278446005416</v>
      </c>
      <c r="W88" s="114">
        <v>1.038419373603068</v>
      </c>
    </row>
    <row r="89" spans="1:23">
      <c r="A89" s="114" t="s">
        <v>577</v>
      </c>
      <c r="B89" s="114">
        <v>1.84</v>
      </c>
      <c r="C89" s="114">
        <v>0.90100000000000002</v>
      </c>
      <c r="D89" s="114">
        <v>9.9408279999999998</v>
      </c>
      <c r="E89" s="114">
        <v>6.6689999999999999E-2</v>
      </c>
      <c r="F89" s="114">
        <v>3.049E-2</v>
      </c>
      <c r="G89" s="114">
        <v>0.20802000000000001</v>
      </c>
      <c r="H89" s="114">
        <v>6.8210000000000007E-2</v>
      </c>
      <c r="I89" s="114">
        <v>27.391304000000002</v>
      </c>
      <c r="J89" s="114">
        <v>1.4316148</v>
      </c>
      <c r="K89" s="114">
        <v>44.142000000000003</v>
      </c>
      <c r="L89" s="114">
        <v>0.79728321767677757</v>
      </c>
      <c r="M89" s="114">
        <v>9.6402022004162938E-2</v>
      </c>
      <c r="N89" s="114">
        <v>0.35255273407988069</v>
      </c>
      <c r="O89" s="114">
        <v>3.2337676023384061E-2</v>
      </c>
      <c r="P89" s="114">
        <v>3.0483621715444931E-2</v>
      </c>
      <c r="Q89" s="114">
        <v>0.52937415341020722</v>
      </c>
      <c r="R89" s="114">
        <v>0.99420734213554895</v>
      </c>
      <c r="S89" s="114">
        <v>0.31140697872472611</v>
      </c>
      <c r="T89" s="114">
        <v>0.25373089136324939</v>
      </c>
      <c r="U89" s="114">
        <v>0.28162098473326691</v>
      </c>
      <c r="V89" s="114">
        <v>0.34069349129340998</v>
      </c>
      <c r="W89" s="114">
        <v>1.0722949374445401</v>
      </c>
    </row>
    <row r="90" spans="1:23">
      <c r="A90" s="114" t="s">
        <v>578</v>
      </c>
      <c r="B90" s="114">
        <v>-0.19</v>
      </c>
      <c r="C90" s="114">
        <v>0.84199999999999997</v>
      </c>
      <c r="D90" s="114">
        <v>17.888887</v>
      </c>
      <c r="E90" s="114">
        <v>2.2550002E-2</v>
      </c>
      <c r="F90" s="114">
        <v>-7.0899999999999999E-3</v>
      </c>
      <c r="G90" s="114">
        <v>0.20397000000000001</v>
      </c>
      <c r="H90" s="114">
        <v>-7.2680004000000006E-2</v>
      </c>
      <c r="I90" s="114">
        <v>0</v>
      </c>
      <c r="J90" s="114">
        <v>1.2079226999999999</v>
      </c>
      <c r="K90" s="114">
        <v>29.905000000000001</v>
      </c>
      <c r="L90" s="114">
        <v>0.78488723190941434</v>
      </c>
      <c r="M90" s="114">
        <v>8.4329467737139452E-2</v>
      </c>
      <c r="N90" s="114">
        <v>0.3492385763540411</v>
      </c>
      <c r="O90" s="114">
        <v>2.184609647949547E-2</v>
      </c>
      <c r="P90" s="114">
        <v>2.4466675535784611E-2</v>
      </c>
      <c r="Q90" s="114">
        <v>0.53442856275630291</v>
      </c>
      <c r="R90" s="114">
        <v>0.9930937068900102</v>
      </c>
      <c r="S90" s="114">
        <v>0.30268514693883058</v>
      </c>
      <c r="T90" s="114">
        <v>0.2515931800716259</v>
      </c>
      <c r="U90" s="114">
        <v>0.2739384618894265</v>
      </c>
      <c r="V90" s="114">
        <v>0.34151422189347269</v>
      </c>
      <c r="W90" s="114">
        <v>1.064040237809911</v>
      </c>
    </row>
    <row r="91" spans="1:23">
      <c r="A91" s="114" t="s">
        <v>579</v>
      </c>
      <c r="B91" s="114">
        <v>-3.23</v>
      </c>
      <c r="C91" s="114">
        <v>0.81799999999999995</v>
      </c>
      <c r="D91" s="114">
        <v>11.159874</v>
      </c>
      <c r="E91" s="114">
        <v>-3.0779999999999998E-2</v>
      </c>
      <c r="F91" s="114">
        <v>-5.5999999999999999E-3</v>
      </c>
      <c r="G91" s="114">
        <v>0.16261</v>
      </c>
      <c r="H91" s="114">
        <v>-0.28569</v>
      </c>
      <c r="I91" s="114">
        <v>0</v>
      </c>
      <c r="J91" s="114">
        <v>1.0393250000000001</v>
      </c>
      <c r="K91" s="114">
        <v>27.081</v>
      </c>
      <c r="L91" s="114">
        <v>0.76991038606167661</v>
      </c>
      <c r="M91" s="114">
        <v>6.6250371691941715E-2</v>
      </c>
      <c r="N91" s="114">
        <v>0.31539325202299662</v>
      </c>
      <c r="O91" s="114">
        <v>1.9765024580082578E-2</v>
      </c>
      <c r="P91" s="114">
        <v>1.993167726398817E-2</v>
      </c>
      <c r="Q91" s="114">
        <v>0.53014938136154988</v>
      </c>
      <c r="R91" s="114">
        <v>0.99141001441742227</v>
      </c>
      <c r="S91" s="114">
        <v>0.28774852260518868</v>
      </c>
      <c r="T91" s="114">
        <v>0.2452319198416841</v>
      </c>
      <c r="U91" s="114">
        <v>0.25974868939411272</v>
      </c>
      <c r="V91" s="114">
        <v>0.33632403728170029</v>
      </c>
      <c r="W91" s="114">
        <v>1.053868445193163</v>
      </c>
    </row>
    <row r="92" spans="1:23">
      <c r="A92" s="114" t="s">
        <v>580</v>
      </c>
      <c r="B92" s="114">
        <v>4.59</v>
      </c>
      <c r="C92" s="114">
        <v>0.871</v>
      </c>
      <c r="D92" s="114">
        <v>13.436385</v>
      </c>
      <c r="E92" s="114">
        <v>6.3969999999999999E-2</v>
      </c>
      <c r="F92" s="114">
        <v>3.4389999999999997E-2</v>
      </c>
      <c r="G92" s="114">
        <v>0.21734999999999999</v>
      </c>
      <c r="H92" s="114">
        <v>0.11001000599999999</v>
      </c>
      <c r="I92" s="114">
        <v>24.618735999999998</v>
      </c>
      <c r="J92" s="114">
        <v>1.6417736000000001</v>
      </c>
      <c r="K92" s="114">
        <v>61.81</v>
      </c>
      <c r="L92" s="114">
        <v>0.79651935082550973</v>
      </c>
      <c r="M92" s="114">
        <v>0.1127564674397859</v>
      </c>
      <c r="N92" s="114">
        <v>0.36018757150755593</v>
      </c>
      <c r="O92" s="114">
        <v>4.5357640017302969E-2</v>
      </c>
      <c r="P92" s="114">
        <v>3.6136544589261209E-2</v>
      </c>
      <c r="Q92" s="114">
        <v>0.53159708305511932</v>
      </c>
      <c r="R92" s="114">
        <v>0.99453774144439799</v>
      </c>
      <c r="S92" s="114">
        <v>0.31885161976927318</v>
      </c>
      <c r="T92" s="114">
        <v>0.25944353200552689</v>
      </c>
      <c r="U92" s="114">
        <v>0.29253297234371178</v>
      </c>
      <c r="V92" s="114">
        <v>0.34508719267769972</v>
      </c>
      <c r="W92" s="114">
        <v>1.0720204126057751</v>
      </c>
    </row>
    <row r="93" spans="1:23">
      <c r="A93" s="114" t="s">
        <v>581</v>
      </c>
      <c r="B93" s="114">
        <v>3.34</v>
      </c>
      <c r="C93" s="114">
        <v>0.82799999999999996</v>
      </c>
      <c r="D93" s="114">
        <v>14.048673000000001</v>
      </c>
      <c r="E93" s="114">
        <v>7.2069994999999998E-2</v>
      </c>
      <c r="F93" s="114">
        <v>1.686E-2</v>
      </c>
      <c r="G93" s="114">
        <v>0.22113000999999999</v>
      </c>
      <c r="H93" s="114">
        <v>3.2890000000000003E-2</v>
      </c>
      <c r="I93" s="114">
        <v>19.011976000000001</v>
      </c>
      <c r="J93" s="114">
        <v>1.4708607</v>
      </c>
      <c r="K93" s="114">
        <v>48.764000000000003</v>
      </c>
      <c r="L93" s="114">
        <v>0.79879409997107409</v>
      </c>
      <c r="M93" s="114">
        <v>0.10532262860541181</v>
      </c>
      <c r="N93" s="114">
        <v>0.36328079356811183</v>
      </c>
      <c r="O93" s="114">
        <v>3.5743736334675279E-2</v>
      </c>
      <c r="P93" s="114">
        <v>3.1539271280504808E-2</v>
      </c>
      <c r="Q93" s="114">
        <v>0.53198645537730538</v>
      </c>
      <c r="R93" s="114">
        <v>0.99392816266393491</v>
      </c>
      <c r="S93" s="114">
        <v>0.31666814568687529</v>
      </c>
      <c r="T93" s="114">
        <v>0.2565777300732508</v>
      </c>
      <c r="U93" s="114">
        <v>0.28813635811257682</v>
      </c>
      <c r="V93" s="114">
        <v>0.34375801401293099</v>
      </c>
      <c r="W93" s="114">
        <v>1.0730575879534601</v>
      </c>
    </row>
    <row r="94" spans="1:23">
      <c r="A94" s="114" t="s">
        <v>582</v>
      </c>
      <c r="B94" s="114">
        <v>80.17</v>
      </c>
      <c r="C94" s="114">
        <v>1.1519999999999999</v>
      </c>
      <c r="D94" s="114">
        <v>6.8982510000000001</v>
      </c>
      <c r="E94" s="114">
        <v>0.74744003999999997</v>
      </c>
      <c r="F94" s="114">
        <v>0.43423998000000003</v>
      </c>
      <c r="G94" s="114">
        <v>0.62478999999999996</v>
      </c>
      <c r="H94" s="114">
        <v>0.60777999999999999</v>
      </c>
      <c r="I94" s="114">
        <v>10.4777355</v>
      </c>
      <c r="J94" s="114">
        <v>7.0750545999999996</v>
      </c>
      <c r="K94" s="114">
        <v>133.18899999999999</v>
      </c>
      <c r="L94" s="114">
        <v>0.98846056677797023</v>
      </c>
      <c r="M94" s="114">
        <v>0.5622360987213797</v>
      </c>
      <c r="N94" s="114">
        <v>0.69360002183252534</v>
      </c>
      <c r="O94" s="114">
        <v>9.7958500891308947E-2</v>
      </c>
      <c r="P94" s="114">
        <v>0.1822827846932748</v>
      </c>
      <c r="Q94" s="114">
        <v>0.52743928734730861</v>
      </c>
      <c r="R94" s="114">
        <v>0.99847225910890203</v>
      </c>
      <c r="S94" s="114">
        <v>0.55509527571527451</v>
      </c>
      <c r="T94" s="114">
        <v>0.38453041858387921</v>
      </c>
      <c r="U94" s="114">
        <v>0.59787378414898218</v>
      </c>
      <c r="V94" s="114">
        <v>0.36643046736032941</v>
      </c>
      <c r="W94" s="114">
        <v>1.192027541193355</v>
      </c>
    </row>
    <row r="95" spans="1:23">
      <c r="A95" s="114" t="s">
        <v>583</v>
      </c>
      <c r="B95" s="114">
        <v>20.45</v>
      </c>
      <c r="C95" s="114">
        <v>1.081</v>
      </c>
      <c r="D95" s="114">
        <v>14.797449</v>
      </c>
      <c r="E95" s="114">
        <v>0.23753001000000001</v>
      </c>
      <c r="F95" s="114">
        <v>0.12839999999999999</v>
      </c>
      <c r="G95" s="114">
        <v>0.46448</v>
      </c>
      <c r="H95" s="114">
        <v>0.38162000000000001</v>
      </c>
      <c r="I95" s="114">
        <v>19.290952999999998</v>
      </c>
      <c r="J95" s="114">
        <v>4.227843</v>
      </c>
      <c r="K95" s="114">
        <v>71.756</v>
      </c>
      <c r="L95" s="114">
        <v>0.84526079874635962</v>
      </c>
      <c r="M95" s="114">
        <v>0.2070770145703241</v>
      </c>
      <c r="N95" s="114">
        <v>0.56241665762774473</v>
      </c>
      <c r="O95" s="114">
        <v>5.2687080920830097E-2</v>
      </c>
      <c r="P95" s="114">
        <v>0.10569751878846829</v>
      </c>
      <c r="Q95" s="114">
        <v>0.53246262451652948</v>
      </c>
      <c r="R95" s="114">
        <v>0.99668462521025403</v>
      </c>
      <c r="S95" s="114">
        <v>0.38752885077637439</v>
      </c>
      <c r="T95" s="114">
        <v>0.3031067428026214</v>
      </c>
      <c r="U95" s="114">
        <v>0.35794195982265992</v>
      </c>
      <c r="V95" s="114">
        <v>0.35615541565726838</v>
      </c>
      <c r="W95" s="114">
        <v>1.103168459864645</v>
      </c>
    </row>
    <row r="96" spans="1:23">
      <c r="A96" s="114" t="s">
        <v>584</v>
      </c>
      <c r="B96" s="114">
        <v>-4.5</v>
      </c>
      <c r="C96" s="114">
        <v>0.93300000000000005</v>
      </c>
      <c r="D96" s="114">
        <v>4.0163929999999999</v>
      </c>
      <c r="E96" s="114">
        <v>-0.17242001000000001</v>
      </c>
      <c r="F96" s="114">
        <v>-0.10038</v>
      </c>
      <c r="G96" s="114">
        <v>3.7510000000000002E-2</v>
      </c>
      <c r="H96" s="114">
        <v>-5.6469999999999999E-2</v>
      </c>
      <c r="I96" s="114">
        <v>0</v>
      </c>
      <c r="J96" s="114">
        <v>0.85792893000000003</v>
      </c>
      <c r="K96" s="114">
        <v>29.917999999999999</v>
      </c>
      <c r="L96" s="114">
        <v>0.73013314030717558</v>
      </c>
      <c r="M96" s="114">
        <v>5.869759143621766E-2</v>
      </c>
      <c r="N96" s="114">
        <v>0.21302260226928149</v>
      </c>
      <c r="O96" s="114">
        <v>2.1855676484698151E-2</v>
      </c>
      <c r="P96" s="114">
        <v>1.505242408342481E-2</v>
      </c>
      <c r="Q96" s="114">
        <v>0.52560662732184571</v>
      </c>
      <c r="R96" s="114">
        <v>0.99322183543903575</v>
      </c>
      <c r="S96" s="114">
        <v>0.25874748736688907</v>
      </c>
      <c r="T96" s="114">
        <v>0.24011435524853439</v>
      </c>
      <c r="U96" s="114">
        <v>0.24959949737226469</v>
      </c>
      <c r="V96" s="114">
        <v>0.32659428629356441</v>
      </c>
      <c r="W96" s="114">
        <v>1.030540214671986</v>
      </c>
    </row>
    <row r="97" spans="1:23">
      <c r="A97" s="114" t="s">
        <v>585</v>
      </c>
      <c r="B97" s="114">
        <v>5.01</v>
      </c>
      <c r="C97" s="114">
        <v>1.022</v>
      </c>
      <c r="D97" s="114">
        <v>10.474309</v>
      </c>
      <c r="E97" s="114">
        <v>7.961E-2</v>
      </c>
      <c r="F97" s="114">
        <v>2.717E-2</v>
      </c>
      <c r="G97" s="114">
        <v>0.2606</v>
      </c>
      <c r="H97" s="114">
        <v>0.10724</v>
      </c>
      <c r="I97" s="114">
        <v>26.447105000000001</v>
      </c>
      <c r="J97" s="114">
        <v>2.4130394000000002</v>
      </c>
      <c r="K97" s="114">
        <v>74.995999999999995</v>
      </c>
      <c r="L97" s="114">
        <v>0.8009115852202997</v>
      </c>
      <c r="M97" s="114">
        <v>0.11525423728813559</v>
      </c>
      <c r="N97" s="114">
        <v>0.39557950277732562</v>
      </c>
      <c r="O97" s="114">
        <v>5.5074712986728752E-2</v>
      </c>
      <c r="P97" s="114">
        <v>5.6882314371978902E-2</v>
      </c>
      <c r="Q97" s="114">
        <v>0.52971340999503691</v>
      </c>
      <c r="R97" s="114">
        <v>0.99451584651768654</v>
      </c>
      <c r="S97" s="114">
        <v>0.32600304787351331</v>
      </c>
      <c r="T97" s="114">
        <v>0.26788475797217748</v>
      </c>
      <c r="U97" s="114">
        <v>0.29409736592682573</v>
      </c>
      <c r="V97" s="114">
        <v>0.34695318230701461</v>
      </c>
      <c r="W97" s="114">
        <v>1.0747008827936659</v>
      </c>
    </row>
    <row r="98" spans="1:23">
      <c r="A98" s="114" t="s">
        <v>586</v>
      </c>
      <c r="B98" s="114">
        <v>-5.2</v>
      </c>
      <c r="C98" s="114">
        <v>0.81899999999999995</v>
      </c>
      <c r="D98" s="114">
        <v>5.0312109999999999</v>
      </c>
      <c r="E98" s="114">
        <v>-0.14074</v>
      </c>
      <c r="F98" s="114">
        <v>-2.6159999999999999E-2</v>
      </c>
      <c r="G98" s="114">
        <v>6.8070000000000006E-2</v>
      </c>
      <c r="H98" s="114">
        <v>-8.2229994000000001E-2</v>
      </c>
      <c r="I98" s="114">
        <v>0</v>
      </c>
      <c r="J98" s="114">
        <v>1.1851545999999999</v>
      </c>
      <c r="K98" s="114">
        <v>63.965000000000003</v>
      </c>
      <c r="L98" s="114">
        <v>0.73902994526557009</v>
      </c>
      <c r="M98" s="114">
        <v>5.4534641688968183E-2</v>
      </c>
      <c r="N98" s="114">
        <v>0.2380301726647534</v>
      </c>
      <c r="O98" s="114">
        <v>4.6945710110516417E-2</v>
      </c>
      <c r="P98" s="114">
        <v>2.3854251438942899E-2</v>
      </c>
      <c r="Q98" s="114">
        <v>0.52625198055636324</v>
      </c>
      <c r="R98" s="114">
        <v>0.99301822101339299</v>
      </c>
      <c r="S98" s="114">
        <v>0.2671411561958138</v>
      </c>
      <c r="T98" s="114">
        <v>0.24356853133054179</v>
      </c>
      <c r="U98" s="114">
        <v>0.24804588860288651</v>
      </c>
      <c r="V98" s="114">
        <v>0.33396826067808688</v>
      </c>
      <c r="W98" s="114">
        <v>1.0358762545275071</v>
      </c>
    </row>
    <row r="99" spans="1:23">
      <c r="A99" s="114" t="s">
        <v>587</v>
      </c>
      <c r="B99" s="114">
        <v>-2.76</v>
      </c>
      <c r="C99" s="114">
        <v>0.80400000000000005</v>
      </c>
      <c r="D99" s="114">
        <v>1.6762767999999999</v>
      </c>
      <c r="E99" s="114">
        <v>-1.8806799999999999</v>
      </c>
      <c r="F99" s="114">
        <v>-8.4970000000000004E-2</v>
      </c>
      <c r="G99" s="114">
        <v>-1.6910000000000001E-2</v>
      </c>
      <c r="H99" s="114">
        <v>-0.18457999999999999</v>
      </c>
      <c r="I99" s="114">
        <v>0</v>
      </c>
      <c r="J99" s="114">
        <v>12.530787999999999</v>
      </c>
      <c r="K99" s="114">
        <v>19.259</v>
      </c>
      <c r="L99" s="114">
        <v>0.250396677179197</v>
      </c>
      <c r="M99" s="114">
        <v>6.9045495093666365E-2</v>
      </c>
      <c r="N99" s="114">
        <v>0.16849014216059111</v>
      </c>
      <c r="O99" s="114">
        <v>1.4000809141977891E-2</v>
      </c>
      <c r="P99" s="114">
        <v>0.32903295708816588</v>
      </c>
      <c r="Q99" s="114">
        <v>0.52411847717195004</v>
      </c>
      <c r="R99" s="114">
        <v>0.9922092170327933</v>
      </c>
      <c r="S99" s="114">
        <v>8.7742749726156144E-2</v>
      </c>
      <c r="T99" s="114">
        <v>0.37552730597277062</v>
      </c>
      <c r="U99" s="114">
        <v>0.20557831512884209</v>
      </c>
      <c r="V99" s="114">
        <v>0.28820690148263861</v>
      </c>
      <c r="W99" s="114">
        <v>0.73577161100112665</v>
      </c>
    </row>
    <row r="100" spans="1:23">
      <c r="A100" s="114" t="s">
        <v>588</v>
      </c>
      <c r="B100" s="114">
        <v>-0.68</v>
      </c>
      <c r="C100" s="114">
        <v>0.99399999999999999</v>
      </c>
      <c r="D100" s="114">
        <v>-30.714285</v>
      </c>
      <c r="E100" s="114">
        <v>-5.7660000000000003E-2</v>
      </c>
      <c r="F100" s="114">
        <v>-2.2739999E-2</v>
      </c>
      <c r="G100" s="114">
        <v>3.9510000000000003E-2</v>
      </c>
      <c r="H100" s="114">
        <v>-6.6850000000000007E-2</v>
      </c>
      <c r="I100" s="114">
        <v>0</v>
      </c>
      <c r="J100" s="114">
        <v>0.93839633</v>
      </c>
      <c r="K100" s="114">
        <v>15.750999999999999</v>
      </c>
      <c r="L100" s="114">
        <v>0.76236158423738276</v>
      </c>
      <c r="M100" s="114">
        <v>8.1415402914064822E-2</v>
      </c>
      <c r="N100" s="114">
        <v>0.2146592233684616</v>
      </c>
      <c r="O100" s="114">
        <v>1.1415681584208611E-2</v>
      </c>
      <c r="P100" s="114">
        <v>1.7216863574212371E-2</v>
      </c>
      <c r="Q100" s="114">
        <v>0.50352034644755439</v>
      </c>
      <c r="R100" s="114">
        <v>0.99313978892387844</v>
      </c>
      <c r="S100" s="114">
        <v>0.27299927856053718</v>
      </c>
      <c r="T100" s="114">
        <v>0.23482222929174909</v>
      </c>
      <c r="U100" s="114">
        <v>0.26174017501331659</v>
      </c>
      <c r="V100" s="114">
        <v>0.31117059168966282</v>
      </c>
      <c r="W100" s="114">
        <v>1.0502545515948949</v>
      </c>
    </row>
    <row r="101" spans="1:23">
      <c r="A101" s="114" t="s">
        <v>589</v>
      </c>
      <c r="B101" s="114">
        <v>8.26</v>
      </c>
      <c r="C101" s="114">
        <v>0.95799999999999996</v>
      </c>
      <c r="D101" s="114">
        <v>10.645431500000001</v>
      </c>
      <c r="E101" s="114">
        <v>0.27474999999999999</v>
      </c>
      <c r="F101" s="114">
        <v>0.10803001</v>
      </c>
      <c r="G101" s="114">
        <v>0.33335999999999999</v>
      </c>
      <c r="H101" s="114">
        <v>0.18542998999999999</v>
      </c>
      <c r="I101" s="114">
        <v>15.375302</v>
      </c>
      <c r="J101" s="114">
        <v>3.5819041999999999</v>
      </c>
      <c r="K101" s="114">
        <v>77.366</v>
      </c>
      <c r="L101" s="114">
        <v>0.85571341513074195</v>
      </c>
      <c r="M101" s="114">
        <v>0.13458221825750821</v>
      </c>
      <c r="N101" s="114">
        <v>0.4551197783654975</v>
      </c>
      <c r="O101" s="114">
        <v>5.6821221627524982E-2</v>
      </c>
      <c r="P101" s="114">
        <v>8.8322837273321519E-2</v>
      </c>
      <c r="Q101" s="114">
        <v>0.52982223193047129</v>
      </c>
      <c r="R101" s="114">
        <v>0.99513388276043047</v>
      </c>
      <c r="S101" s="114">
        <v>0.35389708900954719</v>
      </c>
      <c r="T101" s="114">
        <v>0.28416877564974352</v>
      </c>
      <c r="U101" s="114">
        <v>0.31217515010186209</v>
      </c>
      <c r="V101" s="114">
        <v>0.34890731462417057</v>
      </c>
      <c r="W101" s="114">
        <v>1.108668028561991</v>
      </c>
    </row>
    <row r="102" spans="1:23">
      <c r="A102" s="114" t="s">
        <v>590</v>
      </c>
      <c r="B102" s="114">
        <v>39.1</v>
      </c>
      <c r="C102" s="114">
        <v>0.97199999999999998</v>
      </c>
      <c r="D102" s="114">
        <v>23.000551000000002</v>
      </c>
      <c r="E102" s="114">
        <v>0.12770000000000001</v>
      </c>
      <c r="F102" s="114">
        <v>5.8130003999999999E-2</v>
      </c>
      <c r="G102" s="114">
        <v>0.55046004000000004</v>
      </c>
      <c r="H102" s="114">
        <v>0.38008999999999998</v>
      </c>
      <c r="I102" s="114">
        <v>53.324809999999999</v>
      </c>
      <c r="J102" s="114">
        <v>7.3840857</v>
      </c>
      <c r="K102" s="114">
        <v>92.489000000000004</v>
      </c>
      <c r="L102" s="114">
        <v>0.81441686348407527</v>
      </c>
      <c r="M102" s="114">
        <v>0.3179898899791852</v>
      </c>
      <c r="N102" s="114">
        <v>0.63277503141391911</v>
      </c>
      <c r="O102" s="114">
        <v>6.7965715372150043E-2</v>
      </c>
      <c r="P102" s="114">
        <v>0.19059520831727059</v>
      </c>
      <c r="Q102" s="114">
        <v>0.53767922336359086</v>
      </c>
      <c r="R102" s="114">
        <v>0.99667253164877134</v>
      </c>
      <c r="S102" s="114">
        <v>0.41750013112010032</v>
      </c>
      <c r="T102" s="114">
        <v>0.35757917669644268</v>
      </c>
      <c r="U102" s="114">
        <v>0.42671154891833918</v>
      </c>
      <c r="V102" s="114">
        <v>0.35966065022706323</v>
      </c>
      <c r="W102" s="114">
        <v>1.0842478622599341</v>
      </c>
    </row>
    <row r="103" spans="1:23">
      <c r="A103" s="114" t="s">
        <v>591</v>
      </c>
      <c r="B103" s="114">
        <v>4.9800000000000004</v>
      </c>
      <c r="C103" s="114">
        <v>0.92300000000000004</v>
      </c>
      <c r="D103" s="114">
        <v>15.31823</v>
      </c>
      <c r="E103" s="114">
        <v>9.7839999999999996E-2</v>
      </c>
      <c r="F103" s="114">
        <v>4.7480002E-2</v>
      </c>
      <c r="G103" s="114">
        <v>0.38919997000000001</v>
      </c>
      <c r="H103" s="114">
        <v>0.13816999999999999</v>
      </c>
      <c r="I103" s="114">
        <v>28.514054999999999</v>
      </c>
      <c r="J103" s="114">
        <v>2.3419976</v>
      </c>
      <c r="K103" s="114">
        <v>37.542999999999999</v>
      </c>
      <c r="L103" s="114">
        <v>0.80603117812420133</v>
      </c>
      <c r="M103" s="114">
        <v>0.1150758251561106</v>
      </c>
      <c r="N103" s="114">
        <v>0.50081421490528932</v>
      </c>
      <c r="O103" s="114">
        <v>2.7474717997808391E-2</v>
      </c>
      <c r="P103" s="114">
        <v>5.4971407875476809E-2</v>
      </c>
      <c r="Q103" s="114">
        <v>0.53279380479006155</v>
      </c>
      <c r="R103" s="114">
        <v>0.99476032616256271</v>
      </c>
      <c r="S103" s="114">
        <v>0.33999738686056991</v>
      </c>
      <c r="T103" s="114">
        <v>0.26836050556325802</v>
      </c>
      <c r="U103" s="114">
        <v>0.29531540475131918</v>
      </c>
      <c r="V103" s="114">
        <v>0.35072708907087169</v>
      </c>
      <c r="W103" s="114">
        <v>1.0779836778179519</v>
      </c>
    </row>
    <row r="104" spans="1:23">
      <c r="A104" s="114" t="s">
        <v>592</v>
      </c>
      <c r="B104" s="114">
        <v>14.31</v>
      </c>
      <c r="C104" s="114">
        <v>1.1659999999999999</v>
      </c>
      <c r="D104" s="114">
        <v>8.5967830000000003</v>
      </c>
      <c r="E104" s="114">
        <v>0.15104999999999999</v>
      </c>
      <c r="F104" s="114">
        <v>2.6859999999999998E-2</v>
      </c>
      <c r="G104" s="114">
        <v>0.71453005000000003</v>
      </c>
      <c r="H104" s="114">
        <v>0.51114000000000004</v>
      </c>
      <c r="I104" s="114">
        <v>10.831586</v>
      </c>
      <c r="J104" s="114">
        <v>1.5625473000000001</v>
      </c>
      <c r="K104" s="114">
        <v>39.076000000000001</v>
      </c>
      <c r="L104" s="114">
        <v>0.82097432340212806</v>
      </c>
      <c r="M104" s="114">
        <v>0.1705619982158787</v>
      </c>
      <c r="N104" s="114">
        <v>0.7670352514682639</v>
      </c>
      <c r="O104" s="114">
        <v>2.8604421688247471E-2</v>
      </c>
      <c r="P104" s="114">
        <v>3.4005488628350553E-2</v>
      </c>
      <c r="Q104" s="114">
        <v>0.52851943484186581</v>
      </c>
      <c r="R104" s="114">
        <v>0.9977083886633531</v>
      </c>
      <c r="S104" s="114">
        <v>0.40570901970392831</v>
      </c>
      <c r="T104" s="114">
        <v>0.26547149174438378</v>
      </c>
      <c r="U104" s="114">
        <v>0.3311205745433714</v>
      </c>
      <c r="V104" s="114">
        <v>0.37165585450345379</v>
      </c>
      <c r="W104" s="114">
        <v>1.088876737577841</v>
      </c>
    </row>
    <row r="105" spans="1:23">
      <c r="A105" s="114" t="s">
        <v>593</v>
      </c>
      <c r="B105" s="114">
        <v>-1.74</v>
      </c>
      <c r="C105" s="114">
        <v>1.099</v>
      </c>
      <c r="D105" s="114">
        <v>37.777774999999998</v>
      </c>
      <c r="E105" s="114">
        <v>-0.11402000499999999</v>
      </c>
      <c r="F105" s="114">
        <v>-5.7160000000000002E-2</v>
      </c>
      <c r="G105" s="114">
        <v>-0.22281000000000001</v>
      </c>
      <c r="H105" s="114">
        <v>-0.43385000000000001</v>
      </c>
      <c r="I105" s="114">
        <v>0</v>
      </c>
      <c r="J105" s="114">
        <v>0.72479210000000005</v>
      </c>
      <c r="K105" s="114">
        <v>4.2729999999999997</v>
      </c>
      <c r="L105" s="114">
        <v>0.74653381234150462</v>
      </c>
      <c r="M105" s="114">
        <v>7.5111507582515613E-2</v>
      </c>
      <c r="N105" s="114">
        <v>0</v>
      </c>
      <c r="O105" s="114">
        <v>2.9572739137195261E-3</v>
      </c>
      <c r="P105" s="114">
        <v>1.147126435252423E-2</v>
      </c>
      <c r="Q105" s="114">
        <v>0.54707650376814621</v>
      </c>
      <c r="R105" s="114">
        <v>0.99023891502573635</v>
      </c>
      <c r="S105" s="114">
        <v>0.23152999429144791</v>
      </c>
      <c r="T105" s="114">
        <v>0.25012700785006081</v>
      </c>
      <c r="U105" s="114">
        <v>0.26731798140553009</v>
      </c>
      <c r="V105" s="114">
        <v>0.31819591407366732</v>
      </c>
      <c r="W105" s="114">
        <v>1.038846729064913</v>
      </c>
    </row>
    <row r="106" spans="1:23">
      <c r="A106" s="114" t="s">
        <v>594</v>
      </c>
      <c r="B106" s="114">
        <v>0.5</v>
      </c>
      <c r="C106" s="114">
        <v>0.97099999999999997</v>
      </c>
      <c r="D106" s="114">
        <v>-822.50005999999996</v>
      </c>
      <c r="E106" s="114">
        <v>3.6909999999999998E-2</v>
      </c>
      <c r="F106" s="114">
        <v>-1.8699999999999999E-3</v>
      </c>
      <c r="G106" s="114">
        <v>5.5530000000000003E-2</v>
      </c>
      <c r="H106" s="114">
        <v>-2.8830000000000001E-2</v>
      </c>
      <c r="I106" s="114">
        <v>32.9</v>
      </c>
      <c r="J106" s="114">
        <v>1.1827725</v>
      </c>
      <c r="K106" s="114">
        <v>29.315000000000001</v>
      </c>
      <c r="L106" s="114">
        <v>0.78891999898899967</v>
      </c>
      <c r="M106" s="114">
        <v>8.8432946773713939E-2</v>
      </c>
      <c r="N106" s="114">
        <v>0.2277685583728942</v>
      </c>
      <c r="O106" s="114">
        <v>2.1411311627989239E-2</v>
      </c>
      <c r="P106" s="114">
        <v>2.379017690303141E-2</v>
      </c>
      <c r="Q106" s="114">
        <v>0</v>
      </c>
      <c r="R106" s="114">
        <v>0.99344030997457977</v>
      </c>
      <c r="S106" s="114">
        <v>0.28561230264905668</v>
      </c>
      <c r="T106" s="114">
        <v>2.2833537914602981E-2</v>
      </c>
      <c r="U106" s="114">
        <v>0.138931710989004</v>
      </c>
      <c r="V106" s="114">
        <v>2.0592176947281989E-2</v>
      </c>
      <c r="W106" s="114">
        <v>1.0667165172731381</v>
      </c>
    </row>
    <row r="107" spans="1:23">
      <c r="A107" s="114" t="s">
        <v>595</v>
      </c>
      <c r="B107" s="114">
        <v>-5.45</v>
      </c>
      <c r="C107" s="114">
        <v>0.93500000000000005</v>
      </c>
      <c r="D107" s="114">
        <v>5.9029645999999998</v>
      </c>
      <c r="E107" s="114">
        <v>-0.24551999999999999</v>
      </c>
      <c r="F107" s="114">
        <v>-6.3130000000000006E-2</v>
      </c>
      <c r="G107" s="114">
        <v>-9.5939999999999998E-2</v>
      </c>
      <c r="H107" s="114">
        <v>-0.16547000000000001</v>
      </c>
      <c r="I107" s="114">
        <v>0</v>
      </c>
      <c r="J107" s="114">
        <v>0.99274706999999995</v>
      </c>
      <c r="K107" s="114">
        <v>17.745999999999999</v>
      </c>
      <c r="L107" s="114">
        <v>0.70960422148768676</v>
      </c>
      <c r="M107" s="114">
        <v>5.3047873922093362E-2</v>
      </c>
      <c r="N107" s="114">
        <v>0.1038190594264895</v>
      </c>
      <c r="O107" s="114">
        <v>1.2885843921081389E-2</v>
      </c>
      <c r="P107" s="114">
        <v>1.8678808262490191E-2</v>
      </c>
      <c r="Q107" s="114">
        <v>0.5268063548436368</v>
      </c>
      <c r="R107" s="114">
        <v>0.99236026798699895</v>
      </c>
      <c r="S107" s="114">
        <v>0.23201976499921659</v>
      </c>
      <c r="T107" s="114">
        <v>0.24137548209075321</v>
      </c>
      <c r="U107" s="114">
        <v>0.2441611391342457</v>
      </c>
      <c r="V107" s="114">
        <v>0.31618695185324891</v>
      </c>
      <c r="W107" s="114">
        <v>1.0174463138710199</v>
      </c>
    </row>
    <row r="108" spans="1:23">
      <c r="A108" s="114" t="s">
        <v>596</v>
      </c>
      <c r="B108" s="114">
        <v>0.5</v>
      </c>
      <c r="C108" s="114">
        <v>0.84299999999999997</v>
      </c>
      <c r="D108" s="114">
        <v>10.744681</v>
      </c>
      <c r="E108" s="114">
        <v>2.7629999999999998E-2</v>
      </c>
      <c r="F108" s="114">
        <v>6.6500003000000002E-3</v>
      </c>
      <c r="G108" s="114">
        <v>0.26624999999999999</v>
      </c>
      <c r="H108" s="114">
        <v>6.6700003999999993E-2</v>
      </c>
      <c r="I108" s="114">
        <v>50.5</v>
      </c>
      <c r="J108" s="114">
        <v>1.6653476</v>
      </c>
      <c r="K108" s="114">
        <v>9.8810000000000002</v>
      </c>
      <c r="L108" s="114">
        <v>0.78631386502585066</v>
      </c>
      <c r="M108" s="114">
        <v>8.8432946773713939E-2</v>
      </c>
      <c r="N108" s="114">
        <v>0.40020295738250927</v>
      </c>
      <c r="O108" s="114">
        <v>7.0899407734601426E-3</v>
      </c>
      <c r="P108" s="114">
        <v>3.6770646058375732E-2</v>
      </c>
      <c r="Q108" s="114">
        <v>0.52988534766733175</v>
      </c>
      <c r="R108" s="114">
        <v>0.99419540669145445</v>
      </c>
      <c r="S108" s="114">
        <v>0.30889611438447018</v>
      </c>
      <c r="T108" s="114">
        <v>0.2555058270048019</v>
      </c>
      <c r="U108" s="114">
        <v>0.27552823406553412</v>
      </c>
      <c r="V108" s="114">
        <v>0.33814355820801439</v>
      </c>
      <c r="W108" s="114">
        <v>1.0655615266803971</v>
      </c>
    </row>
    <row r="109" spans="1:23">
      <c r="A109" s="114" t="s">
        <v>597</v>
      </c>
      <c r="B109" s="114">
        <v>2.08</v>
      </c>
      <c r="C109" s="114">
        <v>1.0309999999999999</v>
      </c>
      <c r="D109" s="114">
        <v>16.332377999999999</v>
      </c>
      <c r="E109" s="114">
        <v>3.8710000000000001E-2</v>
      </c>
      <c r="F109" s="114">
        <v>2.0550000999999998E-2</v>
      </c>
      <c r="G109" s="114">
        <v>0.12892999999999999</v>
      </c>
      <c r="H109" s="114">
        <v>4.0039999999999999E-2</v>
      </c>
      <c r="I109" s="114">
        <v>54.807693</v>
      </c>
      <c r="J109" s="114">
        <v>2.0816214</v>
      </c>
      <c r="K109" s="114">
        <v>68.807000000000002</v>
      </c>
      <c r="L109" s="114">
        <v>0.78942549911116222</v>
      </c>
      <c r="M109" s="114">
        <v>9.7829319060362768E-2</v>
      </c>
      <c r="N109" s="114">
        <v>0.28783255271280378</v>
      </c>
      <c r="O109" s="114">
        <v>5.0513893586776062E-2</v>
      </c>
      <c r="P109" s="114">
        <v>4.7967720298381013E-2</v>
      </c>
      <c r="Q109" s="114">
        <v>0.53343873195146341</v>
      </c>
      <c r="R109" s="114">
        <v>0.99398467832707305</v>
      </c>
      <c r="S109" s="114">
        <v>0.30045482823859998</v>
      </c>
      <c r="T109" s="114">
        <v>0.26317061512800921</v>
      </c>
      <c r="U109" s="114">
        <v>0.28275735046145278</v>
      </c>
      <c r="V109" s="114">
        <v>0.34045753687740993</v>
      </c>
      <c r="W109" s="114">
        <v>1.067345925297291</v>
      </c>
    </row>
    <row r="110" spans="1:23">
      <c r="A110" s="114" t="s">
        <v>598</v>
      </c>
      <c r="B110" s="114">
        <v>6.41</v>
      </c>
      <c r="C110" s="114">
        <v>0.84699999999999998</v>
      </c>
      <c r="D110" s="114">
        <v>56.328125</v>
      </c>
      <c r="E110" s="114">
        <v>0.10920999000000001</v>
      </c>
      <c r="F110" s="114">
        <v>3.9800000000000002E-2</v>
      </c>
      <c r="G110" s="114">
        <v>0.19577</v>
      </c>
      <c r="H110" s="114">
        <v>3.5589999999999997E-2</v>
      </c>
      <c r="I110" s="114">
        <v>56.240250000000003</v>
      </c>
      <c r="J110" s="114">
        <v>5.4270915999999998</v>
      </c>
      <c r="K110" s="114">
        <v>124.60899999999999</v>
      </c>
      <c r="L110" s="114">
        <v>0.80922425108752727</v>
      </c>
      <c r="M110" s="114">
        <v>0.12358013678263451</v>
      </c>
      <c r="N110" s="114">
        <v>0.34252842984740273</v>
      </c>
      <c r="O110" s="114">
        <v>9.1635697457540313E-2</v>
      </c>
      <c r="P110" s="114">
        <v>0.13795531547522211</v>
      </c>
      <c r="Q110" s="114">
        <v>0.55887322827828712</v>
      </c>
      <c r="R110" s="114">
        <v>0.99394950424302209</v>
      </c>
      <c r="S110" s="114">
        <v>0.32018991799472002</v>
      </c>
      <c r="T110" s="114">
        <v>0.31632031539899252</v>
      </c>
      <c r="U110" s="114">
        <v>0.30780328108368382</v>
      </c>
      <c r="V110" s="114">
        <v>0.36008687602187062</v>
      </c>
      <c r="W110" s="114">
        <v>1.079465879856677</v>
      </c>
    </row>
    <row r="111" spans="1:23">
      <c r="A111" s="114" t="s">
        <v>599</v>
      </c>
      <c r="B111" s="114">
        <v>4.1399999999999997</v>
      </c>
      <c r="C111" s="114">
        <v>1.0269999999999999</v>
      </c>
      <c r="D111" s="114">
        <v>7.0962610000000002</v>
      </c>
      <c r="E111" s="114">
        <v>0.22076999999999999</v>
      </c>
      <c r="F111" s="114">
        <v>7.911E-2</v>
      </c>
      <c r="G111" s="114">
        <v>0.31134000000000001</v>
      </c>
      <c r="H111" s="114">
        <v>0.16079001000000001</v>
      </c>
      <c r="I111" s="114">
        <v>21.545895000000002</v>
      </c>
      <c r="J111" s="114">
        <v>4.3490976999999997</v>
      </c>
      <c r="K111" s="114">
        <v>29.975000000000001</v>
      </c>
      <c r="L111" s="114">
        <v>0.84055402813389013</v>
      </c>
      <c r="M111" s="114">
        <v>0.1100802854594112</v>
      </c>
      <c r="N111" s="114">
        <v>0.43710058006352459</v>
      </c>
      <c r="O111" s="114">
        <v>2.189768112289452E-2</v>
      </c>
      <c r="P111" s="114">
        <v>0.10895906894571961</v>
      </c>
      <c r="Q111" s="114">
        <v>0.52756520785124805</v>
      </c>
      <c r="R111" s="114">
        <v>0.9949391212486246</v>
      </c>
      <c r="S111" s="114">
        <v>0.33177025462999338</v>
      </c>
      <c r="T111" s="114">
        <v>0.28854477782733018</v>
      </c>
      <c r="U111" s="114">
        <v>0.2943972417712406</v>
      </c>
      <c r="V111" s="114">
        <v>0.33580879296155008</v>
      </c>
      <c r="W111" s="114">
        <v>1.0992580064003941</v>
      </c>
    </row>
    <row r="112" spans="1:23">
      <c r="A112" s="114" t="s">
        <v>600</v>
      </c>
      <c r="B112" s="114">
        <v>6.12</v>
      </c>
      <c r="C112" s="114">
        <v>0.83599999999999997</v>
      </c>
      <c r="D112" s="114">
        <v>15.518342000000001</v>
      </c>
      <c r="E112" s="114">
        <v>7.9060000000000005E-2</v>
      </c>
      <c r="F112" s="114">
        <v>2.3689999999999999E-2</v>
      </c>
      <c r="G112" s="114">
        <v>0.14829998999999999</v>
      </c>
      <c r="H112" s="114">
        <v>6.5809994999999996E-2</v>
      </c>
      <c r="I112" s="114">
        <v>15.898694000000001</v>
      </c>
      <c r="J112" s="114">
        <v>1.2357910000000001</v>
      </c>
      <c r="K112" s="114">
        <v>102.134</v>
      </c>
      <c r="L112" s="114">
        <v>0.80075712684963896</v>
      </c>
      <c r="M112" s="114">
        <v>0.1218554861730598</v>
      </c>
      <c r="N112" s="114">
        <v>0.30368321987525748</v>
      </c>
      <c r="O112" s="114">
        <v>7.5073342309061292E-2</v>
      </c>
      <c r="P112" s="114">
        <v>2.5216286546717179E-2</v>
      </c>
      <c r="Q112" s="114">
        <v>0.53292106201891021</v>
      </c>
      <c r="R112" s="114">
        <v>0.99418837180350561</v>
      </c>
      <c r="S112" s="114">
        <v>0.31956767010444109</v>
      </c>
      <c r="T112" s="114">
        <v>0.25663081656935821</v>
      </c>
      <c r="U112" s="114">
        <v>0.29911472619288082</v>
      </c>
      <c r="V112" s="114">
        <v>0.34953730038518938</v>
      </c>
      <c r="W112" s="114">
        <v>1.074414006758496</v>
      </c>
    </row>
    <row r="113" spans="1:23">
      <c r="A113" s="114" t="s">
        <v>601</v>
      </c>
      <c r="B113" s="114">
        <v>5.45</v>
      </c>
      <c r="C113" s="114">
        <v>1.109</v>
      </c>
      <c r="D113" s="114">
        <v>16.238437999999999</v>
      </c>
      <c r="E113" s="114">
        <v>4.6390000000000001E-2</v>
      </c>
      <c r="F113" s="114">
        <v>2.4809999999999999E-2</v>
      </c>
      <c r="G113" s="114">
        <v>0.23963000000000001</v>
      </c>
      <c r="H113" s="114">
        <v>0.14427000000000001</v>
      </c>
      <c r="I113" s="114">
        <v>28.990828</v>
      </c>
      <c r="J113" s="114">
        <v>1.3553274</v>
      </c>
      <c r="K113" s="114">
        <v>55.752000000000002</v>
      </c>
      <c r="L113" s="114">
        <v>0.79158229963238902</v>
      </c>
      <c r="M113" s="114">
        <v>0.1178709485578353</v>
      </c>
      <c r="N113" s="114">
        <v>0.37841953055242222</v>
      </c>
      <c r="O113" s="114">
        <v>4.0893357592854208E-2</v>
      </c>
      <c r="P113" s="114">
        <v>2.8431617286203938E-2</v>
      </c>
      <c r="Q113" s="114">
        <v>0.53337899268506239</v>
      </c>
      <c r="R113" s="114">
        <v>0.99480854232272253</v>
      </c>
      <c r="S113" s="114">
        <v>0.32196576099891577</v>
      </c>
      <c r="T113" s="114">
        <v>0.2576357859825994</v>
      </c>
      <c r="U113" s="114">
        <v>0.29573425481340382</v>
      </c>
      <c r="V113" s="114">
        <v>0.34729817765295978</v>
      </c>
      <c r="W113" s="114">
        <v>1.069151918769554</v>
      </c>
    </row>
    <row r="114" spans="1:23">
      <c r="A114" s="114" t="s">
        <v>602</v>
      </c>
      <c r="B114" s="114">
        <v>-0.1</v>
      </c>
      <c r="C114" s="114">
        <v>0.92</v>
      </c>
      <c r="D114" s="114">
        <v>24.966888000000001</v>
      </c>
      <c r="E114" s="114">
        <v>-2.99E-3</v>
      </c>
      <c r="F114" s="114">
        <v>6.8100000000000001E-3</v>
      </c>
      <c r="G114" s="114">
        <v>0.22624000999999999</v>
      </c>
      <c r="H114" s="114">
        <v>-8.0800000000000004E-3</v>
      </c>
      <c r="I114" s="114">
        <v>0</v>
      </c>
      <c r="J114" s="114">
        <v>1.4211935</v>
      </c>
      <c r="K114" s="114">
        <v>40.200000000000003</v>
      </c>
      <c r="L114" s="114">
        <v>0.77771474628106363</v>
      </c>
      <c r="M114" s="114">
        <v>8.4864704133214383E-2</v>
      </c>
      <c r="N114" s="114">
        <v>0.36746236047651692</v>
      </c>
      <c r="O114" s="114">
        <v>2.943272367654071E-2</v>
      </c>
      <c r="P114" s="114">
        <v>3.02033060439389E-2</v>
      </c>
      <c r="Q114" s="114">
        <v>0.53892967609807285</v>
      </c>
      <c r="R114" s="114">
        <v>0.99360432396200882</v>
      </c>
      <c r="S114" s="114">
        <v>0.30439478470468828</v>
      </c>
      <c r="T114" s="114">
        <v>0.25605756236670252</v>
      </c>
      <c r="U114" s="114">
        <v>0.27469108580461721</v>
      </c>
      <c r="V114" s="114">
        <v>0.34677850736222421</v>
      </c>
      <c r="W114" s="114">
        <v>1.0599416997204549</v>
      </c>
    </row>
    <row r="115" spans="1:23">
      <c r="A115" s="114" t="s">
        <v>603</v>
      </c>
      <c r="B115" s="114">
        <v>-1.01</v>
      </c>
      <c r="C115" s="114">
        <v>1.1240000000000001</v>
      </c>
      <c r="D115" s="114">
        <v>94.861114999999998</v>
      </c>
      <c r="E115" s="114">
        <v>-0.105450004</v>
      </c>
      <c r="F115" s="114">
        <v>-4.3730001999999997E-2</v>
      </c>
      <c r="G115" s="114">
        <v>6.9010000000000002E-2</v>
      </c>
      <c r="H115" s="114">
        <v>-0.24417</v>
      </c>
      <c r="I115" s="114">
        <v>0</v>
      </c>
      <c r="J115" s="114">
        <v>3.2250450000000002</v>
      </c>
      <c r="K115" s="114">
        <v>8.798</v>
      </c>
      <c r="L115" s="114">
        <v>0.74894055487063405</v>
      </c>
      <c r="M115" s="114">
        <v>7.945286946179006E-2</v>
      </c>
      <c r="N115" s="114">
        <v>0.2387993845813681</v>
      </c>
      <c r="O115" s="114">
        <v>6.2918526477292076E-3</v>
      </c>
      <c r="P115" s="114">
        <v>7.8723917150006317E-2</v>
      </c>
      <c r="Q115" s="114">
        <v>0.58337751351182787</v>
      </c>
      <c r="R115" s="114">
        <v>0.99173820047805128</v>
      </c>
      <c r="S115" s="114">
        <v>0.26560682473623071</v>
      </c>
      <c r="T115" s="114">
        <v>0.2951304882277519</v>
      </c>
      <c r="U115" s="114">
        <v>0.27971196568222079</v>
      </c>
      <c r="V115" s="114">
        <v>0.35208347954334263</v>
      </c>
      <c r="W115" s="114">
        <v>1.0412023242871931</v>
      </c>
    </row>
    <row r="116" spans="1:23">
      <c r="A116" s="114" t="s">
        <v>604</v>
      </c>
      <c r="B116" s="114">
        <v>40.99</v>
      </c>
      <c r="C116" s="114">
        <v>1.0049999999999999</v>
      </c>
      <c r="D116" s="114">
        <v>33.604492</v>
      </c>
      <c r="E116" s="114">
        <v>0.38408002000000002</v>
      </c>
      <c r="F116" s="114">
        <v>0.15642998999999999</v>
      </c>
      <c r="G116" s="114">
        <v>0.31224000000000002</v>
      </c>
      <c r="H116" s="114">
        <v>0.21546000000000001</v>
      </c>
      <c r="I116" s="114">
        <v>42.327396</v>
      </c>
      <c r="J116" s="114">
        <v>16.079405000000001</v>
      </c>
      <c r="K116" s="114">
        <v>216.017</v>
      </c>
      <c r="L116" s="114">
        <v>0.88641693650075959</v>
      </c>
      <c r="M116" s="114">
        <v>0.32922985429675877</v>
      </c>
      <c r="N116" s="114">
        <v>0.43783705955815572</v>
      </c>
      <c r="O116" s="114">
        <v>0.15899639865496731</v>
      </c>
      <c r="P116" s="114">
        <v>0.42448486397816187</v>
      </c>
      <c r="Q116" s="114">
        <v>0.54442258781217479</v>
      </c>
      <c r="R116" s="114">
        <v>0.99537124862465376</v>
      </c>
      <c r="S116" s="114">
        <v>0.40136077275321691</v>
      </c>
      <c r="T116" s="114">
        <v>0.46232068001634508</v>
      </c>
      <c r="U116" s="114">
        <v>0.44315162487054971</v>
      </c>
      <c r="V116" s="114">
        <v>0.34575920069066979</v>
      </c>
      <c r="W116" s="114">
        <v>1.127634714155213</v>
      </c>
    </row>
    <row r="117" spans="1:23">
      <c r="A117" s="114" t="s">
        <v>605</v>
      </c>
      <c r="B117" s="114">
        <v>15.16</v>
      </c>
      <c r="C117" s="114">
        <v>1.113</v>
      </c>
      <c r="D117" s="114">
        <v>14.490239000000001</v>
      </c>
      <c r="E117" s="114">
        <v>0.11517999</v>
      </c>
      <c r="F117" s="114">
        <v>2.6440000000000002E-2</v>
      </c>
      <c r="G117" s="114">
        <v>0.19399999000000001</v>
      </c>
      <c r="H117" s="114">
        <v>3.1289999999999998E-2</v>
      </c>
      <c r="I117" s="114">
        <v>22.031662000000001</v>
      </c>
      <c r="J117" s="114">
        <v>2.0130792</v>
      </c>
      <c r="K117" s="114">
        <v>1022.6660000000001</v>
      </c>
      <c r="L117" s="114">
        <v>0.81090082649269968</v>
      </c>
      <c r="M117" s="114">
        <v>0.175617008623253</v>
      </c>
      <c r="N117" s="114">
        <v>0.34108001199152282</v>
      </c>
      <c r="O117" s="114">
        <v>0.75343498455776858</v>
      </c>
      <c r="P117" s="114">
        <v>4.6124048892750173E-2</v>
      </c>
      <c r="Q117" s="114">
        <v>0.5322672604540315</v>
      </c>
      <c r="R117" s="114">
        <v>0.99391551580225357</v>
      </c>
      <c r="S117" s="114">
        <v>0.45102164488685831</v>
      </c>
      <c r="T117" s="114">
        <v>0.27299418571829348</v>
      </c>
      <c r="U117" s="114">
        <v>0.33425398440207421</v>
      </c>
      <c r="V117" s="114">
        <v>0.51019513290653185</v>
      </c>
      <c r="W117" s="114">
        <v>1.080474011478086</v>
      </c>
    </row>
    <row r="118" spans="1:23">
      <c r="A118" s="114" t="s">
        <v>606</v>
      </c>
      <c r="B118" s="114">
        <v>4.1500000000000004</v>
      </c>
      <c r="C118" s="114">
        <v>1.056</v>
      </c>
      <c r="D118" s="114">
        <v>92.021280000000004</v>
      </c>
      <c r="E118" s="114">
        <v>8.3129994999999998E-2</v>
      </c>
      <c r="F118" s="114">
        <v>4.1789997000000002E-2</v>
      </c>
      <c r="G118" s="114">
        <v>0.35546001999999999</v>
      </c>
      <c r="H118" s="114">
        <v>0.14383000000000001</v>
      </c>
      <c r="I118" s="114">
        <v>41.686745000000002</v>
      </c>
      <c r="J118" s="114">
        <v>5.5930942999999997</v>
      </c>
      <c r="K118" s="114">
        <v>39.478000000000002</v>
      </c>
      <c r="L118" s="114">
        <v>0.80190011738836164</v>
      </c>
      <c r="M118" s="114">
        <v>0.1101397561700862</v>
      </c>
      <c r="N118" s="114">
        <v>0.47320445787764859</v>
      </c>
      <c r="O118" s="114">
        <v>2.8900664926053421E-2</v>
      </c>
      <c r="P118" s="114">
        <v>0.14242051255450339</v>
      </c>
      <c r="Q118" s="114">
        <v>0.58157157717373953</v>
      </c>
      <c r="R118" s="114">
        <v>0.99480506443576022</v>
      </c>
      <c r="S118" s="114">
        <v>0.32452520872435331</v>
      </c>
      <c r="T118" s="114">
        <v>0.32604198081423019</v>
      </c>
      <c r="U118" s="114">
        <v>0.30433790535488331</v>
      </c>
      <c r="V118" s="114">
        <v>0.36834375200020242</v>
      </c>
      <c r="W118" s="114">
        <v>1.075476763793447</v>
      </c>
    </row>
    <row r="119" spans="1:23">
      <c r="A119" s="114" t="s">
        <v>607</v>
      </c>
      <c r="B119" s="114">
        <v>4.96</v>
      </c>
      <c r="C119" s="114">
        <v>1.0409999999999999</v>
      </c>
      <c r="D119" s="114">
        <v>38.036810000000003</v>
      </c>
      <c r="E119" s="114">
        <v>0.11655</v>
      </c>
      <c r="F119" s="114">
        <v>4.7919999999999997E-2</v>
      </c>
      <c r="G119" s="114">
        <v>0.27150999999999997</v>
      </c>
      <c r="H119" s="114">
        <v>0.1588</v>
      </c>
      <c r="I119" s="114">
        <v>25</v>
      </c>
      <c r="J119" s="114">
        <v>3.7422667000000001</v>
      </c>
      <c r="K119" s="114">
        <v>33.369</v>
      </c>
      <c r="L119" s="114">
        <v>0.81128557106067967</v>
      </c>
      <c r="M119" s="114">
        <v>0.1149568837347606</v>
      </c>
      <c r="N119" s="114">
        <v>0.40450727087335292</v>
      </c>
      <c r="O119" s="114">
        <v>2.439879940427106E-2</v>
      </c>
      <c r="P119" s="114">
        <v>9.2636322334867183E-2</v>
      </c>
      <c r="Q119" s="114">
        <v>0.54724123190176543</v>
      </c>
      <c r="R119" s="114">
        <v>0.99492339163536558</v>
      </c>
      <c r="S119" s="114">
        <v>0.32181453882549588</v>
      </c>
      <c r="T119" s="114">
        <v>0.29067885843151797</v>
      </c>
      <c r="U119" s="114">
        <v>0.29952154442932172</v>
      </c>
      <c r="V119" s="114">
        <v>0.34696067826688443</v>
      </c>
      <c r="W119" s="114">
        <v>1.0813013583860409</v>
      </c>
    </row>
    <row r="120" spans="1:23">
      <c r="A120" s="114" t="s">
        <v>608</v>
      </c>
      <c r="B120" s="114">
        <v>-4.53</v>
      </c>
      <c r="C120" s="114">
        <v>0.871</v>
      </c>
      <c r="D120" s="114">
        <v>20.000001999999999</v>
      </c>
      <c r="E120" s="114">
        <v>-8.931E-2</v>
      </c>
      <c r="F120" s="114">
        <v>-3.8629997999999999E-2</v>
      </c>
      <c r="G120" s="114">
        <v>2.8740000000000002E-2</v>
      </c>
      <c r="H120" s="114">
        <v>-6.2820000000000001E-2</v>
      </c>
      <c r="I120" s="114">
        <v>0</v>
      </c>
      <c r="J120" s="114">
        <v>0.78919022999999999</v>
      </c>
      <c r="K120" s="114">
        <v>211.11699999999999</v>
      </c>
      <c r="L120" s="114">
        <v>0.75347320708935839</v>
      </c>
      <c r="M120" s="114">
        <v>5.8519179304192682E-2</v>
      </c>
      <c r="N120" s="114">
        <v>0.2058460187493768</v>
      </c>
      <c r="O120" s="114">
        <v>0.15538547361703409</v>
      </c>
      <c r="P120" s="114">
        <v>1.3203467153967681E-2</v>
      </c>
      <c r="Q120" s="114">
        <v>0.53577108416771702</v>
      </c>
      <c r="R120" s="114">
        <v>0.99317164320673823</v>
      </c>
      <c r="S120" s="114">
        <v>0.28564697423748497</v>
      </c>
      <c r="T120" s="114">
        <v>0.2436528834190432</v>
      </c>
      <c r="U120" s="114">
        <v>0.25455503303954791</v>
      </c>
      <c r="V120" s="114">
        <v>0.36367792123879822</v>
      </c>
      <c r="W120" s="114">
        <v>1.044822890820909</v>
      </c>
    </row>
    <row r="121" spans="1:23">
      <c r="A121" s="114" t="s">
        <v>609</v>
      </c>
      <c r="B121" s="114">
        <v>0.44</v>
      </c>
      <c r="C121" s="114">
        <v>1.169</v>
      </c>
      <c r="D121" s="114">
        <v>16.016949</v>
      </c>
      <c r="E121" s="114">
        <v>3.9389998000000002E-2</v>
      </c>
      <c r="F121" s="114">
        <v>2.4530000999999999E-2</v>
      </c>
      <c r="G121" s="114">
        <v>0.28811002000000002</v>
      </c>
      <c r="H121" s="114">
        <v>0.15303998999999999</v>
      </c>
      <c r="I121" s="114">
        <v>85.909090000000006</v>
      </c>
      <c r="J121" s="114">
        <v>1.3770994000000001</v>
      </c>
      <c r="K121" s="114">
        <v>12.138999999999999</v>
      </c>
      <c r="L121" s="114">
        <v>0.78961646526231244</v>
      </c>
      <c r="M121" s="114">
        <v>8.8076122509663984E-2</v>
      </c>
      <c r="N121" s="114">
        <v>0.4180912423627588</v>
      </c>
      <c r="O121" s="114">
        <v>8.7539139848179012E-3</v>
      </c>
      <c r="P121" s="114">
        <v>2.901724794648906E-2</v>
      </c>
      <c r="Q121" s="114">
        <v>0.53323814118010282</v>
      </c>
      <c r="R121" s="114">
        <v>0.99487786285427016</v>
      </c>
      <c r="S121" s="114">
        <v>0.31361069156605959</v>
      </c>
      <c r="T121" s="114">
        <v>0.25356873768628818</v>
      </c>
      <c r="U121" s="114">
        <v>0.27651274581844071</v>
      </c>
      <c r="V121" s="114">
        <v>0.34269492455332512</v>
      </c>
      <c r="W121" s="114">
        <v>1.0679871464217361</v>
      </c>
    </row>
    <row r="122" spans="1:23">
      <c r="A122" s="114" t="s">
        <v>610</v>
      </c>
      <c r="B122" s="114">
        <v>14.98</v>
      </c>
      <c r="C122" s="114">
        <v>1.1990000000000001</v>
      </c>
      <c r="D122" s="114">
        <v>18.356110000000001</v>
      </c>
      <c r="E122" s="114">
        <v>0.12917000000000001</v>
      </c>
      <c r="F122" s="114">
        <v>6.5809994999999996E-2</v>
      </c>
      <c r="G122" s="114">
        <v>0.37063000000000001</v>
      </c>
      <c r="H122" s="114">
        <v>0.110869996</v>
      </c>
      <c r="I122" s="114">
        <v>60.080109999999998</v>
      </c>
      <c r="J122" s="114">
        <v>8.9686990000000009</v>
      </c>
      <c r="K122" s="114">
        <v>107.31100000000001</v>
      </c>
      <c r="L122" s="114">
        <v>0.81482968858384131</v>
      </c>
      <c r="M122" s="114">
        <v>0.17454653583110319</v>
      </c>
      <c r="N122" s="114">
        <v>0.48561821254871862</v>
      </c>
      <c r="O122" s="114">
        <v>7.8888395150159218E-2</v>
      </c>
      <c r="P122" s="114">
        <v>0.23321867576057301</v>
      </c>
      <c r="Q122" s="114">
        <v>0.53472568388964015</v>
      </c>
      <c r="R122" s="114">
        <v>0.99454453905350881</v>
      </c>
      <c r="S122" s="114">
        <v>0.34851700798468188</v>
      </c>
      <c r="T122" s="114">
        <v>0.35408365251634599</v>
      </c>
      <c r="U122" s="114">
        <v>0.33461845586783501</v>
      </c>
      <c r="V122" s="114">
        <v>0.34454483437239419</v>
      </c>
      <c r="W122" s="114">
        <v>1.08325230055621</v>
      </c>
    </row>
    <row r="123" spans="1:23">
      <c r="A123" s="114" t="s">
        <v>611</v>
      </c>
      <c r="B123" s="114">
        <v>10.57</v>
      </c>
      <c r="C123" s="114">
        <v>0.82399999999999995</v>
      </c>
      <c r="D123" s="114">
        <v>26.214285</v>
      </c>
      <c r="E123" s="114">
        <v>0.108660005</v>
      </c>
      <c r="F123" s="114">
        <v>4.8800003000000002E-2</v>
      </c>
      <c r="G123" s="114">
        <v>0.35108002999999999</v>
      </c>
      <c r="H123" s="114">
        <v>0.12282999999999999</v>
      </c>
      <c r="I123" s="114">
        <v>17.360455000000002</v>
      </c>
      <c r="J123" s="114">
        <v>2.9403280999999999</v>
      </c>
      <c r="K123" s="114">
        <v>70.165000000000006</v>
      </c>
      <c r="L123" s="114">
        <v>0.80906979692936754</v>
      </c>
      <c r="M123" s="114">
        <v>0.14831995242343141</v>
      </c>
      <c r="N123" s="114">
        <v>0.46962026585354971</v>
      </c>
      <c r="O123" s="114">
        <v>5.1514635668717543E-2</v>
      </c>
      <c r="P123" s="114">
        <v>7.1065505146454433E-2</v>
      </c>
      <c r="Q123" s="114">
        <v>0.53972293330150978</v>
      </c>
      <c r="R123" s="114">
        <v>0.99463907437619348</v>
      </c>
      <c r="S123" s="114">
        <v>0.34810242502085831</v>
      </c>
      <c r="T123" s="114">
        <v>0.2829788459201058</v>
      </c>
      <c r="U123" s="114">
        <v>0.31859985110401062</v>
      </c>
      <c r="V123" s="114">
        <v>0.35633229684192869</v>
      </c>
      <c r="W123" s="114">
        <v>1.079775808321038</v>
      </c>
    </row>
    <row r="124" spans="1:23">
      <c r="A124" s="114" t="s">
        <v>612</v>
      </c>
      <c r="B124" s="114">
        <v>2.79</v>
      </c>
      <c r="C124" s="114">
        <v>0.85399999999999998</v>
      </c>
      <c r="D124" s="114">
        <v>18.711656999999999</v>
      </c>
      <c r="E124" s="114">
        <v>5.9070002000000003E-2</v>
      </c>
      <c r="F124" s="114">
        <v>1.4489999999999999E-2</v>
      </c>
      <c r="G124" s="114">
        <v>0.12919</v>
      </c>
      <c r="H124" s="114">
        <v>1.24699995E-2</v>
      </c>
      <c r="I124" s="114">
        <v>32.795699999999997</v>
      </c>
      <c r="J124" s="114">
        <v>2.1588845000000001</v>
      </c>
      <c r="K124" s="114">
        <v>144.39099999999999</v>
      </c>
      <c r="L124" s="114">
        <v>0.79514326772128963</v>
      </c>
      <c r="M124" s="114">
        <v>0.10205173951828719</v>
      </c>
      <c r="N124" s="114">
        <v>0.28804531345569723</v>
      </c>
      <c r="O124" s="114">
        <v>0.1062135176821104</v>
      </c>
      <c r="P124" s="114">
        <v>5.0045969438040898E-2</v>
      </c>
      <c r="Q124" s="114">
        <v>0.53495178690168066</v>
      </c>
      <c r="R124" s="114">
        <v>0.99376675708777551</v>
      </c>
      <c r="S124" s="114">
        <v>0.31206944332900238</v>
      </c>
      <c r="T124" s="114">
        <v>0.2653132319443679</v>
      </c>
      <c r="U124" s="114">
        <v>0.2864365047602721</v>
      </c>
      <c r="V124" s="114">
        <v>0.35429911670794262</v>
      </c>
      <c r="W124" s="114">
        <v>1.070724184825802</v>
      </c>
    </row>
    <row r="125" spans="1:23">
      <c r="A125" s="114" t="s">
        <v>613</v>
      </c>
      <c r="B125" s="114">
        <v>-0.56000000000000005</v>
      </c>
      <c r="C125" s="114">
        <v>0.84399999999999997</v>
      </c>
      <c r="D125" s="114">
        <v>20.15625</v>
      </c>
      <c r="E125" s="114">
        <v>-2.4E-2</v>
      </c>
      <c r="F125" s="114">
        <v>-1.6160000000000001E-2</v>
      </c>
      <c r="G125" s="114">
        <v>0.11096</v>
      </c>
      <c r="H125" s="114">
        <v>-0.1008</v>
      </c>
      <c r="I125" s="114">
        <v>0</v>
      </c>
      <c r="J125" s="114">
        <v>1.1359134</v>
      </c>
      <c r="K125" s="114">
        <v>10.625</v>
      </c>
      <c r="L125" s="114">
        <v>0.77181443652182213</v>
      </c>
      <c r="M125" s="114">
        <v>8.212905144216473E-2</v>
      </c>
      <c r="N125" s="114">
        <v>0.27312751213667058</v>
      </c>
      <c r="O125" s="114">
        <v>7.6382118404442756E-3</v>
      </c>
      <c r="P125" s="114">
        <v>2.2529744895252311E-2</v>
      </c>
      <c r="Q125" s="114">
        <v>0.53587044696201802</v>
      </c>
      <c r="R125" s="114">
        <v>0.99287143832757896</v>
      </c>
      <c r="S125" s="114">
        <v>0.28409363786924141</v>
      </c>
      <c r="T125" s="114">
        <v>0.25106656368111141</v>
      </c>
      <c r="U125" s="114">
        <v>0.27154051372278287</v>
      </c>
      <c r="V125" s="114">
        <v>0.33319139582239787</v>
      </c>
      <c r="W125" s="114">
        <v>1.055893572485805</v>
      </c>
    </row>
    <row r="126" spans="1:23">
      <c r="A126" s="114" t="s">
        <v>614</v>
      </c>
      <c r="B126" s="114">
        <v>0.1</v>
      </c>
      <c r="C126" s="114">
        <v>1.1299999999999999</v>
      </c>
      <c r="D126" s="114">
        <v>15.031644999999999</v>
      </c>
      <c r="E126" s="114">
        <v>1.035E-2</v>
      </c>
      <c r="F126" s="114">
        <v>4.7000000000000002E-3</v>
      </c>
      <c r="G126" s="114">
        <v>0.15562001</v>
      </c>
      <c r="H126" s="114">
        <v>-1.729E-2</v>
      </c>
      <c r="I126" s="114">
        <v>237.5</v>
      </c>
      <c r="J126" s="114">
        <v>1.3641585000000001</v>
      </c>
      <c r="K126" s="114">
        <v>13.217000000000001</v>
      </c>
      <c r="L126" s="114">
        <v>0.78146106385309033</v>
      </c>
      <c r="M126" s="114">
        <v>8.605411834671424E-2</v>
      </c>
      <c r="N126" s="114">
        <v>0.30967326946446772</v>
      </c>
      <c r="O126" s="114">
        <v>9.5483174931631932E-3</v>
      </c>
      <c r="P126" s="114">
        <v>2.8669159217310131E-2</v>
      </c>
      <c r="Q126" s="114">
        <v>0.53261155678429672</v>
      </c>
      <c r="R126" s="114">
        <v>0.99353152546445589</v>
      </c>
      <c r="S126" s="114">
        <v>0.29352786486385152</v>
      </c>
      <c r="T126" s="114">
        <v>0.25286204839003418</v>
      </c>
      <c r="U126" s="114">
        <v>0.27420901188965929</v>
      </c>
      <c r="V126" s="114">
        <v>0.33399904347563197</v>
      </c>
      <c r="W126" s="114">
        <v>1.062196223497258</v>
      </c>
    </row>
    <row r="127" spans="1:23">
      <c r="A127" s="114" t="s">
        <v>615</v>
      </c>
      <c r="B127" s="114">
        <v>-2.61</v>
      </c>
      <c r="C127" s="114">
        <v>0.90500000000000003</v>
      </c>
      <c r="D127" s="114">
        <v>3.574468</v>
      </c>
      <c r="E127" s="114">
        <v>-1.0420100000000001</v>
      </c>
      <c r="F127" s="114">
        <v>-0.16788</v>
      </c>
      <c r="G127" s="114">
        <v>6.5700000000000003E-3</v>
      </c>
      <c r="H127" s="114">
        <v>-0.59784999999999999</v>
      </c>
      <c r="I127" s="114">
        <v>0</v>
      </c>
      <c r="J127" s="114">
        <v>2.6966290000000002</v>
      </c>
      <c r="K127" s="114">
        <v>2.306</v>
      </c>
      <c r="L127" s="114">
        <v>0.48592322576477948</v>
      </c>
      <c r="M127" s="114">
        <v>6.993755575379125E-2</v>
      </c>
      <c r="N127" s="114">
        <v>0.1877040738649654</v>
      </c>
      <c r="O127" s="114">
        <v>1.507745434206367E-3</v>
      </c>
      <c r="P127" s="114">
        <v>6.4510403876755329E-2</v>
      </c>
      <c r="Q127" s="114">
        <v>0.52532559394624134</v>
      </c>
      <c r="R127" s="114">
        <v>0.98894261170340569</v>
      </c>
      <c r="S127" s="114">
        <v>0.18135674672803309</v>
      </c>
      <c r="T127" s="114">
        <v>0.2627977853841531</v>
      </c>
      <c r="U127" s="114">
        <v>0.23111798566905159</v>
      </c>
      <c r="V127" s="114">
        <v>0.31456227401621117</v>
      </c>
      <c r="W127" s="114">
        <v>0.87827964658652125</v>
      </c>
    </row>
    <row r="128" spans="1:23">
      <c r="A128" s="114" t="s">
        <v>616</v>
      </c>
      <c r="B128" s="114">
        <v>3.05</v>
      </c>
      <c r="C128" s="114">
        <v>0.98399999999999999</v>
      </c>
      <c r="D128" s="114">
        <v>9.6084340000000008</v>
      </c>
      <c r="E128" s="114">
        <v>7.0059999999999997E-2</v>
      </c>
      <c r="F128" s="114">
        <v>3.6609999999999997E-2</v>
      </c>
      <c r="G128" s="114">
        <v>0.34077000000000002</v>
      </c>
      <c r="H128" s="114">
        <v>0.104399994</v>
      </c>
      <c r="I128" s="114">
        <v>15.688523999999999</v>
      </c>
      <c r="J128" s="114">
        <v>1.2284980000000001</v>
      </c>
      <c r="K128" s="114">
        <v>37.472999999999999</v>
      </c>
      <c r="L128" s="114">
        <v>0.79822962623882632</v>
      </c>
      <c r="M128" s="114">
        <v>0.103597977995837</v>
      </c>
      <c r="N128" s="114">
        <v>0.46118345953795981</v>
      </c>
      <c r="O128" s="114">
        <v>2.7423133354409341E-2</v>
      </c>
      <c r="P128" s="114">
        <v>2.502011695249251E-2</v>
      </c>
      <c r="Q128" s="114">
        <v>0.5291627740859991</v>
      </c>
      <c r="R128" s="114">
        <v>0.99449339829077654</v>
      </c>
      <c r="S128" s="114">
        <v>0.33096877894568472</v>
      </c>
      <c r="T128" s="114">
        <v>0.25232693815470258</v>
      </c>
      <c r="U128" s="114">
        <v>0.28624929839696689</v>
      </c>
      <c r="V128" s="114">
        <v>0.34853997498501582</v>
      </c>
      <c r="W128" s="114">
        <v>1.0730431329266761</v>
      </c>
    </row>
    <row r="129" spans="1:23">
      <c r="A129" s="114" t="s">
        <v>617</v>
      </c>
      <c r="B129" s="114">
        <v>-3.13</v>
      </c>
      <c r="C129" s="114">
        <v>1.113</v>
      </c>
      <c r="D129" s="114">
        <v>44.629629999999999</v>
      </c>
      <c r="E129" s="114">
        <v>-9.1300000000000006E-2</v>
      </c>
      <c r="F129" s="114">
        <v>-7.3400004999999999E-3</v>
      </c>
      <c r="G129" s="114">
        <v>0.11783</v>
      </c>
      <c r="H129" s="114">
        <v>-4.2079999999999999E-2</v>
      </c>
      <c r="I129" s="114">
        <v>0</v>
      </c>
      <c r="J129" s="114">
        <v>1.4223882999999999</v>
      </c>
      <c r="K129" s="114">
        <v>36.417000000000002</v>
      </c>
      <c r="L129" s="114">
        <v>0.75291434862096751</v>
      </c>
      <c r="M129" s="114">
        <v>6.6845078798691643E-2</v>
      </c>
      <c r="N129" s="114">
        <v>0.27874930561235428</v>
      </c>
      <c r="O129" s="114">
        <v>2.66449421625609E-2</v>
      </c>
      <c r="P129" s="114">
        <v>3.0235444180669969E-2</v>
      </c>
      <c r="Q129" s="114">
        <v>0.55143380407883746</v>
      </c>
      <c r="R129" s="114">
        <v>0.99333557815128171</v>
      </c>
      <c r="S129" s="114">
        <v>0.27737442852283078</v>
      </c>
      <c r="T129" s="114">
        <v>0.25885560156435788</v>
      </c>
      <c r="U129" s="114">
        <v>0.26384579908894562</v>
      </c>
      <c r="V129" s="114">
        <v>0.34640093694343388</v>
      </c>
      <c r="W129" s="114">
        <v>1.044576395833549</v>
      </c>
    </row>
    <row r="130" spans="1:23">
      <c r="A130" s="114" t="s">
        <v>618</v>
      </c>
      <c r="B130" s="114">
        <v>1.24</v>
      </c>
      <c r="C130" s="114">
        <v>0.82499999999999996</v>
      </c>
      <c r="D130" s="114">
        <v>11.161616</v>
      </c>
      <c r="E130" s="114">
        <v>5.6090000000000001E-2</v>
      </c>
      <c r="F130" s="114">
        <v>1.7090000000000001E-2</v>
      </c>
      <c r="G130" s="114">
        <v>0.18462998999999999</v>
      </c>
      <c r="H130" s="114">
        <v>2.112E-2</v>
      </c>
      <c r="I130" s="114">
        <v>26.733871000000001</v>
      </c>
      <c r="J130" s="114">
        <v>1.9315931</v>
      </c>
      <c r="K130" s="114">
        <v>55.051000000000002</v>
      </c>
      <c r="L130" s="114">
        <v>0.79430638362404271</v>
      </c>
      <c r="M130" s="114">
        <v>9.2833779363663382E-2</v>
      </c>
      <c r="N130" s="114">
        <v>0.33341244214186411</v>
      </c>
      <c r="O130" s="114">
        <v>4.0376774235386631E-2</v>
      </c>
      <c r="P130" s="114">
        <v>4.3932208062920163E-2</v>
      </c>
      <c r="Q130" s="114">
        <v>0.53015048915165075</v>
      </c>
      <c r="R130" s="114">
        <v>0.99383512918769201</v>
      </c>
      <c r="S130" s="114">
        <v>0.30639427230621918</v>
      </c>
      <c r="T130" s="114">
        <v>0.25931779109723258</v>
      </c>
      <c r="U130" s="114">
        <v>0.27923686716796231</v>
      </c>
      <c r="V130" s="114">
        <v>0.34015723758458488</v>
      </c>
      <c r="W130" s="114">
        <v>1.0702511282456011</v>
      </c>
    </row>
    <row r="131" spans="1:23">
      <c r="A131" s="114" t="s">
        <v>619</v>
      </c>
      <c r="B131" s="114">
        <v>-1.27</v>
      </c>
      <c r="C131" s="114">
        <v>0.89700000000000002</v>
      </c>
      <c r="D131" s="114">
        <v>19.852941999999999</v>
      </c>
      <c r="E131" s="114">
        <v>-7.0690000000000003E-2</v>
      </c>
      <c r="F131" s="114">
        <v>6.1599999999999997E-3</v>
      </c>
      <c r="G131" s="114">
        <v>0.31341999999999998</v>
      </c>
      <c r="H131" s="114">
        <v>0.13661000000000001</v>
      </c>
      <c r="I131" s="114">
        <v>0</v>
      </c>
      <c r="J131" s="114">
        <v>1.3078860999999999</v>
      </c>
      <c r="K131" s="114">
        <v>16.248000000000001</v>
      </c>
      <c r="L131" s="114">
        <v>0.75870232501972845</v>
      </c>
      <c r="M131" s="114">
        <v>7.7906630984240249E-2</v>
      </c>
      <c r="N131" s="114">
        <v>0.43880266600667189</v>
      </c>
      <c r="O131" s="114">
        <v>1.178193255234183E-2</v>
      </c>
      <c r="P131" s="114">
        <v>2.715552506482858E-2</v>
      </c>
      <c r="Q131" s="114">
        <v>0.53567756429847135</v>
      </c>
      <c r="R131" s="114">
        <v>0.99474799547242343</v>
      </c>
      <c r="S131" s="114">
        <v>0.30585733470624271</v>
      </c>
      <c r="T131" s="114">
        <v>0.2523631196687583</v>
      </c>
      <c r="U131" s="114">
        <v>0.26742817222482168</v>
      </c>
      <c r="V131" s="114">
        <v>0.34665587825401067</v>
      </c>
      <c r="W131" s="114">
        <v>1.048954389445315</v>
      </c>
    </row>
    <row r="132" spans="1:23">
      <c r="A132" s="114" t="s">
        <v>620</v>
      </c>
      <c r="B132" s="114">
        <v>19.73</v>
      </c>
      <c r="C132" s="114">
        <v>0.91300000000000003</v>
      </c>
      <c r="D132" s="114">
        <v>15.233522000000001</v>
      </c>
      <c r="E132" s="114">
        <v>0.25988</v>
      </c>
      <c r="F132" s="114">
        <v>0.13204001000000001</v>
      </c>
      <c r="G132" s="114">
        <v>0.55284999999999995</v>
      </c>
      <c r="H132" s="114">
        <v>0.24364</v>
      </c>
      <c r="I132" s="114">
        <v>17.688798999999999</v>
      </c>
      <c r="J132" s="114">
        <v>4.5570282999999998</v>
      </c>
      <c r="K132" s="114">
        <v>92.694999999999993</v>
      </c>
      <c r="L132" s="114">
        <v>0.85153742245487707</v>
      </c>
      <c r="M132" s="114">
        <v>0.20279512340172459</v>
      </c>
      <c r="N132" s="114">
        <v>0.63473076089501723</v>
      </c>
      <c r="O132" s="114">
        <v>6.8117521608438647E-2</v>
      </c>
      <c r="P132" s="114">
        <v>0.1145520569381631</v>
      </c>
      <c r="Q132" s="114">
        <v>0.5327399364296368</v>
      </c>
      <c r="R132" s="114">
        <v>0.99559399147601513</v>
      </c>
      <c r="S132" s="114">
        <v>0.40116934527026998</v>
      </c>
      <c r="T132" s="114">
        <v>0.3064087714915455</v>
      </c>
      <c r="U132" s="114">
        <v>0.35594318731769942</v>
      </c>
      <c r="V132" s="114">
        <v>0.3647604979783256</v>
      </c>
      <c r="W132" s="114">
        <v>1.1063773016474561</v>
      </c>
    </row>
    <row r="133" spans="1:23">
      <c r="A133" s="114" t="s">
        <v>621</v>
      </c>
      <c r="B133" s="114">
        <v>5.56</v>
      </c>
      <c r="C133" s="114">
        <v>0.90400000000000003</v>
      </c>
      <c r="D133" s="114">
        <v>19.147583000000001</v>
      </c>
      <c r="E133" s="114">
        <v>0.21834000000000001</v>
      </c>
      <c r="F133" s="114">
        <v>8.6080000000000004E-2</v>
      </c>
      <c r="G133" s="114">
        <v>0.21375</v>
      </c>
      <c r="H133" s="114">
        <v>6.5049999999999997E-2</v>
      </c>
      <c r="I133" s="114">
        <v>27.068345999999998</v>
      </c>
      <c r="J133" s="114">
        <v>5.8498855000000001</v>
      </c>
      <c r="K133" s="114">
        <v>87.981999999999999</v>
      </c>
      <c r="L133" s="114">
        <v>0.83987160296897068</v>
      </c>
      <c r="M133" s="114">
        <v>0.11852512637526021</v>
      </c>
      <c r="N133" s="114">
        <v>0.35724165352903181</v>
      </c>
      <c r="O133" s="114">
        <v>6.4644401260728679E-2</v>
      </c>
      <c r="P133" s="114">
        <v>0.14932776958240199</v>
      </c>
      <c r="Q133" s="114">
        <v>0.5352290053330746</v>
      </c>
      <c r="R133" s="114">
        <v>0.99418236458372844</v>
      </c>
      <c r="S133" s="114">
        <v>0.32418907920843543</v>
      </c>
      <c r="T133" s="114">
        <v>0.31033827428779792</v>
      </c>
      <c r="U133" s="114">
        <v>0.30168471440942513</v>
      </c>
      <c r="V133" s="114">
        <v>0.33993510604250271</v>
      </c>
      <c r="W133" s="114">
        <v>1.098395478478305</v>
      </c>
    </row>
    <row r="134" spans="1:23">
      <c r="A134" s="114" t="s">
        <v>622</v>
      </c>
      <c r="B134" s="114">
        <v>7.64</v>
      </c>
      <c r="C134" s="114">
        <v>1.119</v>
      </c>
      <c r="D134" s="114">
        <v>19.763514000000001</v>
      </c>
      <c r="E134" s="114">
        <v>8.3540000000000003E-2</v>
      </c>
      <c r="F134" s="114">
        <v>5.2440000000000001E-2</v>
      </c>
      <c r="G134" s="114">
        <v>0.18759000000000001</v>
      </c>
      <c r="H134" s="114">
        <v>0.121300004</v>
      </c>
      <c r="I134" s="114">
        <v>30.628273</v>
      </c>
      <c r="J134" s="114">
        <v>3.409538</v>
      </c>
      <c r="K134" s="114">
        <v>91.179000000000002</v>
      </c>
      <c r="L134" s="114">
        <v>0.80201526048702121</v>
      </c>
      <c r="M134" s="114">
        <v>0.13089503419565859</v>
      </c>
      <c r="N134" s="114">
        <v>0.33583464955175613</v>
      </c>
      <c r="O134" s="114">
        <v>6.7000345617110782E-2</v>
      </c>
      <c r="P134" s="114">
        <v>8.3686472606922635E-2</v>
      </c>
      <c r="Q134" s="114">
        <v>0.53562069434833603</v>
      </c>
      <c r="R134" s="114">
        <v>0.99462698084632795</v>
      </c>
      <c r="S134" s="114">
        <v>0.32071212915058622</v>
      </c>
      <c r="T134" s="114">
        <v>0.28413995214358351</v>
      </c>
      <c r="U134" s="114">
        <v>0.30570195990580079</v>
      </c>
      <c r="V134" s="114">
        <v>0.34575239514735201</v>
      </c>
      <c r="W134" s="114">
        <v>1.075442870091267</v>
      </c>
    </row>
    <row r="135" spans="1:23">
      <c r="A135" s="114" t="s">
        <v>623</v>
      </c>
      <c r="B135" s="114">
        <v>7.68</v>
      </c>
      <c r="C135" s="114">
        <v>1.1200000000000001</v>
      </c>
      <c r="D135" s="114">
        <v>19.666374000000001</v>
      </c>
      <c r="E135" s="114">
        <v>8.7779999999999997E-2</v>
      </c>
      <c r="F135" s="114">
        <v>2.4549998E-2</v>
      </c>
      <c r="G135" s="114">
        <v>0.21681998999999999</v>
      </c>
      <c r="H135" s="114">
        <v>3.381E-2</v>
      </c>
      <c r="I135" s="114">
        <v>29.166668000000001</v>
      </c>
      <c r="J135" s="114">
        <v>2.5225794000000001</v>
      </c>
      <c r="K135" s="114">
        <v>186.12799999999999</v>
      </c>
      <c r="L135" s="114">
        <v>0.80320599410811522</v>
      </c>
      <c r="M135" s="114">
        <v>0.13113291703835861</v>
      </c>
      <c r="N135" s="114">
        <v>0.35975385873316768</v>
      </c>
      <c r="O135" s="114">
        <v>0.13697049284705229</v>
      </c>
      <c r="P135" s="114">
        <v>5.9828758544660861E-2</v>
      </c>
      <c r="Q135" s="114">
        <v>0.53555892010586004</v>
      </c>
      <c r="R135" s="114">
        <v>0.99393543460940159</v>
      </c>
      <c r="S135" s="114">
        <v>0.33849738633250442</v>
      </c>
      <c r="T135" s="114">
        <v>0.2739220529143947</v>
      </c>
      <c r="U135" s="114">
        <v>0.30596220479989772</v>
      </c>
      <c r="V135" s="114">
        <v>0.36657361595121091</v>
      </c>
      <c r="W135" s="114">
        <v>1.075767228615893</v>
      </c>
    </row>
  </sheetData>
  <phoneticPr fontId="6"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5B4C35-E80A-4923-91D6-506C0ACAAB5A}">
  <sheetPr codeName="工作表22"/>
  <dimension ref="A1:W272"/>
  <sheetViews>
    <sheetView workbookViewId="0">
      <selection activeCell="G18" sqref="G18"/>
    </sheetView>
  </sheetViews>
  <sheetFormatPr defaultRowHeight="17"/>
  <sheetData>
    <row r="1" spans="1:23">
      <c r="A1" t="s">
        <v>147</v>
      </c>
      <c r="B1" t="s">
        <v>148</v>
      </c>
      <c r="C1" t="s">
        <v>149</v>
      </c>
      <c r="D1" t="s">
        <v>150</v>
      </c>
      <c r="E1" t="s">
        <v>151</v>
      </c>
      <c r="F1" t="s">
        <v>152</v>
      </c>
      <c r="G1" t="s">
        <v>153</v>
      </c>
      <c r="H1" t="s">
        <v>154</v>
      </c>
      <c r="I1" t="s">
        <v>155</v>
      </c>
      <c r="J1" t="s">
        <v>156</v>
      </c>
      <c r="K1" t="s">
        <v>157</v>
      </c>
      <c r="L1" t="s">
        <v>158</v>
      </c>
      <c r="M1" t="s">
        <v>159</v>
      </c>
      <c r="N1" t="s">
        <v>160</v>
      </c>
      <c r="O1" t="s">
        <v>161</v>
      </c>
      <c r="P1" t="s">
        <v>162</v>
      </c>
      <c r="Q1" t="s">
        <v>163</v>
      </c>
      <c r="R1" t="s">
        <v>164</v>
      </c>
      <c r="S1" t="s">
        <v>165</v>
      </c>
      <c r="T1" t="s">
        <v>166</v>
      </c>
      <c r="U1" t="s">
        <v>167</v>
      </c>
      <c r="V1" t="s">
        <v>168</v>
      </c>
      <c r="W1" t="s">
        <v>169</v>
      </c>
    </row>
    <row r="2" spans="1:23">
      <c r="A2" t="s">
        <v>219</v>
      </c>
      <c r="B2">
        <v>1.1000000000000001</v>
      </c>
      <c r="C2">
        <v>0.55500000000000005</v>
      </c>
      <c r="D2">
        <v>20.121212</v>
      </c>
      <c r="E2">
        <v>4.1929998000000003E-2</v>
      </c>
      <c r="F2">
        <v>1.3429999999999999E-2</v>
      </c>
      <c r="G2">
        <v>0.20221001</v>
      </c>
      <c r="H2">
        <v>4.6980000000000001E-2</v>
      </c>
      <c r="I2">
        <v>30.181818</v>
      </c>
      <c r="J2">
        <v>1.055342</v>
      </c>
      <c r="K2">
        <v>14.871</v>
      </c>
      <c r="L2">
        <v>0.79032978210136395</v>
      </c>
      <c r="M2">
        <v>9.2001189414213494E-2</v>
      </c>
      <c r="N2">
        <v>0.34779835796986808</v>
      </c>
      <c r="O2">
        <v>1.0767188924334909E-2</v>
      </c>
      <c r="P2">
        <v>2.0362507977096139E-2</v>
      </c>
      <c r="Q2">
        <v>0.53584816524585699</v>
      </c>
      <c r="R2">
        <v>0.99403953408961565</v>
      </c>
      <c r="S2">
        <v>0.30492043182902812</v>
      </c>
      <c r="T2">
        <v>0.25153886451064877</v>
      </c>
      <c r="U2">
        <v>0.27976186692587168</v>
      </c>
      <c r="V2">
        <v>0.34003093590660749</v>
      </c>
      <c r="W2">
        <v>1.0679326209883431</v>
      </c>
    </row>
    <row r="3" spans="1:23">
      <c r="A3" t="s">
        <v>220</v>
      </c>
      <c r="B3">
        <v>3.36</v>
      </c>
      <c r="C3">
        <v>0.30399999999999999</v>
      </c>
      <c r="D3">
        <v>14.861110999999999</v>
      </c>
      <c r="E3">
        <v>5.9490000000000001E-2</v>
      </c>
      <c r="F3">
        <v>1.2940001E-2</v>
      </c>
      <c r="G3">
        <v>0.13184999999999999</v>
      </c>
      <c r="H3">
        <v>6.2039999999999998E-2</v>
      </c>
      <c r="I3">
        <v>12.738095</v>
      </c>
      <c r="J3">
        <v>0.88903659999999995</v>
      </c>
      <c r="K3">
        <v>23.353000000000002</v>
      </c>
      <c r="L3">
        <v>0.79526121718812748</v>
      </c>
      <c r="M3">
        <v>0.1054415700267618</v>
      </c>
      <c r="N3">
        <v>0.29022201951760668</v>
      </c>
      <c r="O3">
        <v>1.7017773857344879E-2</v>
      </c>
      <c r="P3">
        <v>1.5889168770271751E-2</v>
      </c>
      <c r="Q3">
        <v>0.53250310909368115</v>
      </c>
      <c r="R3">
        <v>0.99415857267519059</v>
      </c>
      <c r="S3">
        <v>0.30257251448795491</v>
      </c>
      <c r="T3">
        <v>0.25010853064931438</v>
      </c>
      <c r="U3">
        <v>0.28797568262554207</v>
      </c>
      <c r="V3">
        <v>0.33547412569003748</v>
      </c>
      <c r="W3">
        <v>1.071026428825562</v>
      </c>
    </row>
    <row r="4" spans="1:23">
      <c r="A4" t="s">
        <v>221</v>
      </c>
      <c r="B4">
        <v>0.26</v>
      </c>
      <c r="C4">
        <v>0.67500000000000004</v>
      </c>
      <c r="D4">
        <v>42.093024999999997</v>
      </c>
      <c r="E4">
        <v>4.3200002999999997E-3</v>
      </c>
      <c r="F4">
        <v>-2.5300000000000001E-3</v>
      </c>
      <c r="G4">
        <v>0.12584999999999999</v>
      </c>
      <c r="H4">
        <v>-2.6329999999999999E-2</v>
      </c>
      <c r="I4">
        <v>69.615390000000005</v>
      </c>
      <c r="J4">
        <v>0.55005170000000003</v>
      </c>
      <c r="K4">
        <v>4.4189999999999996</v>
      </c>
      <c r="L4">
        <v>0.77976763852809594</v>
      </c>
      <c r="M4">
        <v>8.7005649717514122E-2</v>
      </c>
      <c r="N4">
        <v>0.28531215622006639</v>
      </c>
      <c r="O4">
        <v>3.0648647413803898E-3</v>
      </c>
      <c r="P4">
        <v>6.771037647100497E-3</v>
      </c>
      <c r="Q4">
        <v>0.54982070080175394</v>
      </c>
      <c r="R4">
        <v>0.99346007069595677</v>
      </c>
      <c r="S4">
        <v>0.29056659490812847</v>
      </c>
      <c r="T4">
        <v>0.2509883264438118</v>
      </c>
      <c r="U4">
        <v>0.27908295764104118</v>
      </c>
      <c r="V4">
        <v>0.34281225413963579</v>
      </c>
      <c r="W4">
        <v>1.0611158854298159</v>
      </c>
    </row>
    <row r="5" spans="1:23">
      <c r="A5" t="s">
        <v>222</v>
      </c>
      <c r="B5">
        <v>3.09</v>
      </c>
      <c r="C5">
        <v>0.58399999999999996</v>
      </c>
      <c r="D5">
        <v>11.837456</v>
      </c>
      <c r="E5">
        <v>0.1062</v>
      </c>
      <c r="F5">
        <v>2.1749999999999999E-2</v>
      </c>
      <c r="G5">
        <v>0.19764999999999999</v>
      </c>
      <c r="H5">
        <v>0.14233999999999999</v>
      </c>
      <c r="I5">
        <v>10.841424</v>
      </c>
      <c r="J5">
        <v>1.0312451</v>
      </c>
      <c r="K5">
        <v>11.59</v>
      </c>
      <c r="L5">
        <v>0.80837894535824506</v>
      </c>
      <c r="M5">
        <v>0.10383586083853701</v>
      </c>
      <c r="N5">
        <v>0.34406685368063189</v>
      </c>
      <c r="O5">
        <v>8.3493429958739658E-3</v>
      </c>
      <c r="P5">
        <v>1.9714341365952261E-2</v>
      </c>
      <c r="Q5">
        <v>0.53058027609868585</v>
      </c>
      <c r="R5">
        <v>0.99479328704581949</v>
      </c>
      <c r="S5">
        <v>0.31262391499377662</v>
      </c>
      <c r="T5">
        <v>0.25069441755917082</v>
      </c>
      <c r="U5">
        <v>0.28782960424944692</v>
      </c>
      <c r="V5">
        <v>0.33616325184263818</v>
      </c>
      <c r="W5">
        <v>1.0794426701321631</v>
      </c>
    </row>
    <row r="6" spans="1:23">
      <c r="A6" t="s">
        <v>223</v>
      </c>
      <c r="B6">
        <v>1.94</v>
      </c>
      <c r="C6">
        <v>0.375</v>
      </c>
      <c r="D6">
        <v>15.396825</v>
      </c>
      <c r="E6">
        <v>8.2180000000000003E-2</v>
      </c>
      <c r="F6">
        <v>5.3639997000000002E-2</v>
      </c>
      <c r="G6">
        <v>0.21423</v>
      </c>
      <c r="H6">
        <v>0.17874999999999999</v>
      </c>
      <c r="I6">
        <v>9.9999990000000007</v>
      </c>
      <c r="J6">
        <v>0.81533160000000005</v>
      </c>
      <c r="K6">
        <v>18.349</v>
      </c>
      <c r="L6">
        <v>0.80163332706138735</v>
      </c>
      <c r="M6">
        <v>9.6996729110912866E-2</v>
      </c>
      <c r="N6">
        <v>0.35763444259283489</v>
      </c>
      <c r="O6">
        <v>1.3330208777790309E-2</v>
      </c>
      <c r="P6">
        <v>1.3906626614460869E-2</v>
      </c>
      <c r="Q6">
        <v>0.53284378571025304</v>
      </c>
      <c r="R6">
        <v>0.99508108219195401</v>
      </c>
      <c r="S6">
        <v>0.3122168251735471</v>
      </c>
      <c r="T6">
        <v>0.24819805931232181</v>
      </c>
      <c r="U6">
        <v>0.2833514756359371</v>
      </c>
      <c r="V6">
        <v>0.34032341944479039</v>
      </c>
      <c r="W6">
        <v>1.0754751351842811</v>
      </c>
    </row>
    <row r="7" spans="1:23">
      <c r="A7" t="s">
        <v>224</v>
      </c>
      <c r="B7">
        <v>4.9000000000000004</v>
      </c>
      <c r="C7">
        <v>0.57899999999999996</v>
      </c>
      <c r="D7">
        <v>11.8125</v>
      </c>
      <c r="E7">
        <v>0.15823999999999999</v>
      </c>
      <c r="F7">
        <v>5.9180003000000002E-2</v>
      </c>
      <c r="G7">
        <v>0.13464999999999999</v>
      </c>
      <c r="H7">
        <v>5.3760000000000002E-2</v>
      </c>
      <c r="I7">
        <v>11.571427999999999</v>
      </c>
      <c r="J7">
        <v>2.0240602000000001</v>
      </c>
      <c r="K7">
        <v>131.38</v>
      </c>
      <c r="L7">
        <v>0.82299351555676625</v>
      </c>
      <c r="M7">
        <v>0.1146000594707107</v>
      </c>
      <c r="N7">
        <v>0.2925132890564589</v>
      </c>
      <c r="O7">
        <v>9.6625406321182203E-2</v>
      </c>
      <c r="P7">
        <v>4.6419419565200612E-2</v>
      </c>
      <c r="Q7">
        <v>0.53056440582902109</v>
      </c>
      <c r="R7">
        <v>0.99409312516599002</v>
      </c>
      <c r="S7">
        <v>0.32319838964072217</v>
      </c>
      <c r="T7">
        <v>0.26367161606232797</v>
      </c>
      <c r="U7">
        <v>0.29621244498727228</v>
      </c>
      <c r="V7">
        <v>0.35020263731154611</v>
      </c>
      <c r="W7">
        <v>1.0879934695868121</v>
      </c>
    </row>
    <row r="8" spans="1:23">
      <c r="A8" t="s">
        <v>225</v>
      </c>
      <c r="B8">
        <v>3.3</v>
      </c>
      <c r="C8">
        <v>0.255</v>
      </c>
      <c r="D8">
        <v>17.777778999999999</v>
      </c>
      <c r="E8">
        <v>0.1517</v>
      </c>
      <c r="F8">
        <v>3.1229999000000001E-2</v>
      </c>
      <c r="G8">
        <v>0.32351999999999997</v>
      </c>
      <c r="H8">
        <v>5.4699999999999999E-2</v>
      </c>
      <c r="I8">
        <v>23.272728000000001</v>
      </c>
      <c r="J8">
        <v>3.2554789</v>
      </c>
      <c r="K8">
        <v>107.084</v>
      </c>
      <c r="L8">
        <v>0.82115686511290897</v>
      </c>
      <c r="M8">
        <v>0.1050847457627119</v>
      </c>
      <c r="N8">
        <v>0.44706760255753142</v>
      </c>
      <c r="O8">
        <v>7.8721113520850886E-2</v>
      </c>
      <c r="P8">
        <v>7.9542538542255598E-2</v>
      </c>
      <c r="Q8">
        <v>0.5343579058432596</v>
      </c>
      <c r="R8">
        <v>0.99410055519722773</v>
      </c>
      <c r="S8">
        <v>0.33841569711538982</v>
      </c>
      <c r="T8">
        <v>0.27813434063312331</v>
      </c>
      <c r="U8">
        <v>0.29093875390748303</v>
      </c>
      <c r="V8">
        <v>0.35698588506238588</v>
      </c>
      <c r="W8">
        <v>1.086871595476969</v>
      </c>
    </row>
    <row r="9" spans="1:23">
      <c r="A9" t="s">
        <v>226</v>
      </c>
      <c r="B9">
        <v>0.28999999999999998</v>
      </c>
      <c r="C9">
        <v>0.25600000000000001</v>
      </c>
      <c r="D9">
        <v>17.950818999999999</v>
      </c>
      <c r="E9">
        <v>-6.5399999999999998E-3</v>
      </c>
      <c r="F9">
        <v>-2.5799998999999998E-3</v>
      </c>
      <c r="G9">
        <v>0.13800999999999999</v>
      </c>
      <c r="H9">
        <v>5.8140002000000003E-2</v>
      </c>
      <c r="I9">
        <v>75.517240000000001</v>
      </c>
      <c r="J9">
        <v>0.881749</v>
      </c>
      <c r="K9">
        <v>23.085000000000001</v>
      </c>
      <c r="L9">
        <v>0.77671778770679867</v>
      </c>
      <c r="M9">
        <v>8.7184061849539099E-2</v>
      </c>
      <c r="N9">
        <v>0.29526281250308151</v>
      </c>
      <c r="O9">
        <v>1.6820278365474249E-2</v>
      </c>
      <c r="P9">
        <v>1.5693144427083531E-2</v>
      </c>
      <c r="Q9">
        <v>0.53446794717451396</v>
      </c>
      <c r="R9">
        <v>0.99412774596565101</v>
      </c>
      <c r="S9">
        <v>0.29267525883724371</v>
      </c>
      <c r="T9">
        <v>0.24825764629874381</v>
      </c>
      <c r="U9">
        <v>0.27491167052623522</v>
      </c>
      <c r="V9">
        <v>0.33698978689623921</v>
      </c>
      <c r="W9">
        <v>1.059637508754453</v>
      </c>
    </row>
    <row r="10" spans="1:23">
      <c r="A10" t="s">
        <v>227</v>
      </c>
      <c r="B10">
        <v>1.08</v>
      </c>
      <c r="C10">
        <v>0.27</v>
      </c>
      <c r="D10">
        <v>21.971831999999999</v>
      </c>
      <c r="E10">
        <v>6.3530000000000003E-2</v>
      </c>
      <c r="F10">
        <v>3.175E-2</v>
      </c>
      <c r="G10">
        <v>0.13300000000000001</v>
      </c>
      <c r="H10">
        <v>8.4790000000000004E-2</v>
      </c>
      <c r="I10">
        <v>14.444445</v>
      </c>
      <c r="J10">
        <v>1.186763</v>
      </c>
      <c r="K10">
        <v>18.672999999999998</v>
      </c>
      <c r="L10">
        <v>0.79639578412898115</v>
      </c>
      <c r="M10">
        <v>9.1882247992863514E-2</v>
      </c>
      <c r="N10">
        <v>0.29116307664963531</v>
      </c>
      <c r="O10">
        <v>1.356897198438017E-2</v>
      </c>
      <c r="P10">
        <v>2.389751472913226E-2</v>
      </c>
      <c r="Q10">
        <v>0.5370250300658177</v>
      </c>
      <c r="R10">
        <v>0.99433839523972123</v>
      </c>
      <c r="S10">
        <v>0.29762541680667831</v>
      </c>
      <c r="T10">
        <v>0.25354137593729581</v>
      </c>
      <c r="U10">
        <v>0.28062519583575912</v>
      </c>
      <c r="V10">
        <v>0.3365477324354425</v>
      </c>
      <c r="W10">
        <v>1.07182766515456</v>
      </c>
    </row>
    <row r="11" spans="1:23">
      <c r="A11" t="s">
        <v>228</v>
      </c>
      <c r="B11">
        <v>1.58</v>
      </c>
      <c r="C11">
        <v>0.25</v>
      </c>
      <c r="D11">
        <v>15.222220999999999</v>
      </c>
      <c r="E11">
        <v>7.1419999999999997E-2</v>
      </c>
      <c r="F11">
        <v>3.1689997999999997E-2</v>
      </c>
      <c r="G11">
        <v>0.22620999999999999</v>
      </c>
      <c r="H11">
        <v>4.5370000000000001E-2</v>
      </c>
      <c r="I11">
        <v>26.012657000000001</v>
      </c>
      <c r="J11">
        <v>2.1483455</v>
      </c>
      <c r="K11">
        <v>30.606999999999999</v>
      </c>
      <c r="L11">
        <v>0.79861155966446018</v>
      </c>
      <c r="M11">
        <v>9.4855783526613141E-2</v>
      </c>
      <c r="N11">
        <v>0.36743780297692369</v>
      </c>
      <c r="O11">
        <v>2.236341676044018E-2</v>
      </c>
      <c r="P11">
        <v>4.9762487831907107E-2</v>
      </c>
      <c r="Q11">
        <v>0.53273274978444207</v>
      </c>
      <c r="R11">
        <v>0.99402680818504885</v>
      </c>
      <c r="S11">
        <v>0.31019646468536077</v>
      </c>
      <c r="T11">
        <v>0.26321235030832019</v>
      </c>
      <c r="U11">
        <v>0.28164263367264292</v>
      </c>
      <c r="V11">
        <v>0.33949422968914539</v>
      </c>
      <c r="W11">
        <v>1.0730035394292341</v>
      </c>
    </row>
    <row r="12" spans="1:23">
      <c r="A12" t="s">
        <v>229</v>
      </c>
      <c r="B12">
        <v>2.5299999999999998</v>
      </c>
      <c r="C12">
        <v>0.42399999999999999</v>
      </c>
      <c r="D12">
        <v>22.901022000000001</v>
      </c>
      <c r="E12">
        <v>8.0399999999999999E-2</v>
      </c>
      <c r="F12">
        <v>9.4199999999999996E-3</v>
      </c>
      <c r="G12">
        <v>0.18265000000000001</v>
      </c>
      <c r="H12">
        <v>2.9790001E-2</v>
      </c>
      <c r="I12">
        <v>26.521737999999999</v>
      </c>
      <c r="J12">
        <v>2.3208356000000001</v>
      </c>
      <c r="K12">
        <v>8.6210000000000004</v>
      </c>
      <c r="L12">
        <v>0.80113344360724881</v>
      </c>
      <c r="M12">
        <v>0.1005055010407374</v>
      </c>
      <c r="N12">
        <v>0.33179219543678118</v>
      </c>
      <c r="O12">
        <v>6.1614171922773379E-3</v>
      </c>
      <c r="P12">
        <v>5.4402185202642277E-2</v>
      </c>
      <c r="Q12">
        <v>0.53761592988428886</v>
      </c>
      <c r="R12">
        <v>0.99390365937733172</v>
      </c>
      <c r="S12">
        <v>0.30384776560018129</v>
      </c>
      <c r="T12">
        <v>0.26810120022498007</v>
      </c>
      <c r="U12">
        <v>0.28676687039774051</v>
      </c>
      <c r="V12">
        <v>0.33522422635362559</v>
      </c>
      <c r="W12">
        <v>1.0744776949425829</v>
      </c>
    </row>
    <row r="13" spans="1:23">
      <c r="A13" t="s">
        <v>230</v>
      </c>
      <c r="B13">
        <v>12.41</v>
      </c>
      <c r="C13">
        <v>0.52400000000000002</v>
      </c>
      <c r="D13">
        <v>16.936789999999998</v>
      </c>
      <c r="E13">
        <v>0.1116</v>
      </c>
      <c r="F13">
        <v>7.1100003999999994E-2</v>
      </c>
      <c r="G13">
        <v>0.27584999999999998</v>
      </c>
      <c r="H13">
        <v>6.4949999999999994E-2</v>
      </c>
      <c r="I13">
        <v>16.841256999999999</v>
      </c>
      <c r="J13">
        <v>1.8134490000000001</v>
      </c>
      <c r="K13">
        <v>138.19</v>
      </c>
      <c r="L13">
        <v>0.80989544572473271</v>
      </c>
      <c r="M13">
        <v>0.1592625631876301</v>
      </c>
      <c r="N13">
        <v>0.40805873865857378</v>
      </c>
      <c r="O13">
        <v>0.10164385520043211</v>
      </c>
      <c r="P13">
        <v>4.0754327882330833E-2</v>
      </c>
      <c r="Q13">
        <v>0.53382309568878494</v>
      </c>
      <c r="R13">
        <v>0.9941815741548734</v>
      </c>
      <c r="S13">
        <v>0.35278700256373569</v>
      </c>
      <c r="T13">
        <v>0.26902250402209249</v>
      </c>
      <c r="U13">
        <v>0.324132811534313</v>
      </c>
      <c r="V13">
        <v>0.36298282314207009</v>
      </c>
      <c r="W13">
        <v>1.080013635032486</v>
      </c>
    </row>
    <row r="14" spans="1:23">
      <c r="A14" t="s">
        <v>231</v>
      </c>
      <c r="B14">
        <v>0.81</v>
      </c>
      <c r="C14">
        <v>0.53200000000000003</v>
      </c>
      <c r="D14">
        <v>20.401233999999999</v>
      </c>
      <c r="E14">
        <v>1.5310001E-2</v>
      </c>
      <c r="F14">
        <v>-6.4900000000000001E-3</v>
      </c>
      <c r="G14">
        <v>4.2009999999999999E-2</v>
      </c>
      <c r="H14">
        <v>-3.0040000000000001E-2</v>
      </c>
      <c r="I14">
        <v>81.604934999999998</v>
      </c>
      <c r="J14">
        <v>1.2472167999999999</v>
      </c>
      <c r="K14">
        <v>30.638000000000002</v>
      </c>
      <c r="L14">
        <v>0.78285399780388276</v>
      </c>
      <c r="M14">
        <v>9.0276538804638706E-2</v>
      </c>
      <c r="N14">
        <v>0.21670499974243679</v>
      </c>
      <c r="O14">
        <v>2.2386261388231191E-2</v>
      </c>
      <c r="P14">
        <v>2.5523621600836481E-2</v>
      </c>
      <c r="Q14">
        <v>0.53602623964287799</v>
      </c>
      <c r="R14">
        <v>0.99343074578543333</v>
      </c>
      <c r="S14">
        <v>0.28267734280698797</v>
      </c>
      <c r="T14">
        <v>0.25358078792423888</v>
      </c>
      <c r="U14">
        <v>0.27792654648837672</v>
      </c>
      <c r="V14">
        <v>0.33200732515962922</v>
      </c>
      <c r="W14">
        <v>1.0629912330802329</v>
      </c>
    </row>
    <row r="15" spans="1:23">
      <c r="A15" t="s">
        <v>232</v>
      </c>
      <c r="B15">
        <v>0.85</v>
      </c>
      <c r="C15">
        <v>0.63700000000000001</v>
      </c>
      <c r="D15">
        <v>18.061223999999999</v>
      </c>
      <c r="E15">
        <v>2.027E-2</v>
      </c>
      <c r="F15">
        <v>3.0000001E-5</v>
      </c>
      <c r="G15">
        <v>6.8449999999999997E-2</v>
      </c>
      <c r="H15">
        <v>-1.5800001000000001E-2</v>
      </c>
      <c r="I15">
        <v>62.470585</v>
      </c>
      <c r="J15">
        <v>1.1597432000000001</v>
      </c>
      <c r="K15">
        <v>31.852</v>
      </c>
      <c r="L15">
        <v>0.78424693119300837</v>
      </c>
      <c r="M15">
        <v>9.051442164733868E-2</v>
      </c>
      <c r="N15">
        <v>0.23834113067359761</v>
      </c>
      <c r="O15">
        <v>2.3280886489466052E-2</v>
      </c>
      <c r="P15">
        <v>2.3170726959760048E-2</v>
      </c>
      <c r="Q15">
        <v>0.53453815702875085</v>
      </c>
      <c r="R15">
        <v>0.99354330284649228</v>
      </c>
      <c r="S15">
        <v>0.28697732546432309</v>
      </c>
      <c r="T15">
        <v>0.25196853853088053</v>
      </c>
      <c r="U15">
        <v>0.27783954624578899</v>
      </c>
      <c r="V15">
        <v>0.33329985462752659</v>
      </c>
      <c r="W15">
        <v>1.0639114283178741</v>
      </c>
    </row>
    <row r="16" spans="1:23">
      <c r="A16" t="s">
        <v>233</v>
      </c>
      <c r="B16">
        <v>-0.08</v>
      </c>
      <c r="C16">
        <v>0.39600000000000002</v>
      </c>
      <c r="D16">
        <v>68.518519999999995</v>
      </c>
      <c r="E16">
        <v>8.4399999999999996E-3</v>
      </c>
      <c r="F16">
        <v>3.6769999999999997E-2</v>
      </c>
      <c r="G16">
        <v>0.17061001000000001</v>
      </c>
      <c r="H16">
        <v>6.8029999999999993E-2</v>
      </c>
      <c r="I16">
        <v>0</v>
      </c>
      <c r="J16">
        <v>0.82346660000000005</v>
      </c>
      <c r="K16">
        <v>11.313000000000001</v>
      </c>
      <c r="L16">
        <v>0.78092467205679572</v>
      </c>
      <c r="M16">
        <v>8.4983645554564377E-2</v>
      </c>
      <c r="N16">
        <v>0.32193974460282249</v>
      </c>
      <c r="O16">
        <v>8.1452151927091741E-3</v>
      </c>
      <c r="P16">
        <v>1.412544461103534E-2</v>
      </c>
      <c r="Q16">
        <v>0.56662546645626211</v>
      </c>
      <c r="R16">
        <v>0.99420591936360991</v>
      </c>
      <c r="S16">
        <v>0.29623073467785421</v>
      </c>
      <c r="T16">
        <v>0.26105400343319091</v>
      </c>
      <c r="U16">
        <v>0.28225675336825651</v>
      </c>
      <c r="V16">
        <v>0.35593783436028331</v>
      </c>
      <c r="W16">
        <v>1.062263042387793</v>
      </c>
    </row>
    <row r="17" spans="1:23">
      <c r="A17" t="s">
        <v>234</v>
      </c>
      <c r="B17">
        <v>-0.77</v>
      </c>
      <c r="C17">
        <v>0.72</v>
      </c>
      <c r="D17">
        <v>-397.5</v>
      </c>
      <c r="E17">
        <v>-3.9489999999999997E-2</v>
      </c>
      <c r="F17">
        <v>-3.2009999999999997E-2</v>
      </c>
      <c r="G17">
        <v>2.8649999999999998E-2</v>
      </c>
      <c r="H17">
        <v>-2.5910000999999998E-2</v>
      </c>
      <c r="I17">
        <v>0</v>
      </c>
      <c r="J17">
        <v>0.95089999999999997</v>
      </c>
      <c r="K17">
        <v>38.244</v>
      </c>
      <c r="L17">
        <v>0.76746432713721235</v>
      </c>
      <c r="M17">
        <v>8.088016651798989E-2</v>
      </c>
      <c r="N17">
        <v>0.2057723707999137</v>
      </c>
      <c r="O17">
        <v>2.7991301355275972E-2</v>
      </c>
      <c r="P17">
        <v>1.755319154215685E-2</v>
      </c>
      <c r="Q17">
        <v>0.27027029811369302</v>
      </c>
      <c r="R17">
        <v>0.99346339048924381</v>
      </c>
      <c r="S17">
        <v>0.27546831730259858</v>
      </c>
      <c r="T17">
        <v>0.134918923461918</v>
      </c>
      <c r="U17">
        <v>0.20168499912599261</v>
      </c>
      <c r="V17">
        <v>0.1784819872735387</v>
      </c>
      <c r="W17">
        <v>1.0535734429396271</v>
      </c>
    </row>
    <row r="18" spans="1:23">
      <c r="A18" t="s">
        <v>235</v>
      </c>
      <c r="B18">
        <v>-1.87</v>
      </c>
      <c r="C18">
        <v>0.746</v>
      </c>
      <c r="D18">
        <v>21.893937999999999</v>
      </c>
      <c r="E18">
        <v>-4.0120002000000002E-2</v>
      </c>
      <c r="F18">
        <v>-1.116E-2</v>
      </c>
      <c r="G18">
        <v>2.852E-2</v>
      </c>
      <c r="H18">
        <v>-0.12066</v>
      </c>
      <c r="I18">
        <v>0</v>
      </c>
      <c r="J18">
        <v>0.48395739999999998</v>
      </c>
      <c r="K18">
        <v>17.233000000000001</v>
      </c>
      <c r="L18">
        <v>0.76728740153278863</v>
      </c>
      <c r="M18">
        <v>7.4338388343740708E-2</v>
      </c>
      <c r="N18">
        <v>0.205665990428467</v>
      </c>
      <c r="O18">
        <v>1.250780217731411E-2</v>
      </c>
      <c r="P18">
        <v>4.9932106881586131E-3</v>
      </c>
      <c r="Q18">
        <v>0.53697549493257257</v>
      </c>
      <c r="R18">
        <v>0.99271445915696011</v>
      </c>
      <c r="S18">
        <v>0.27220003180980168</v>
      </c>
      <c r="T18">
        <v>0.2429107429233659</v>
      </c>
      <c r="U18">
        <v>0.26638931465652932</v>
      </c>
      <c r="V18">
        <v>0.33145831054284369</v>
      </c>
      <c r="W18">
        <v>1.0530254792532101</v>
      </c>
    </row>
    <row r="19" spans="1:23">
      <c r="A19" t="s">
        <v>236</v>
      </c>
      <c r="B19">
        <v>0.05</v>
      </c>
      <c r="C19">
        <v>0.54600000000000004</v>
      </c>
      <c r="D19">
        <v>5.8620687</v>
      </c>
      <c r="E19">
        <v>-1.3660001E-2</v>
      </c>
      <c r="F19">
        <v>-1.329E-2</v>
      </c>
      <c r="G19">
        <v>-4.1199997000000002E-2</v>
      </c>
      <c r="H19">
        <v>-8.3280000000000007E-2</v>
      </c>
      <c r="I19">
        <v>204</v>
      </c>
      <c r="J19">
        <v>0.49080934999999998</v>
      </c>
      <c r="K19">
        <v>6.9790000000000001</v>
      </c>
      <c r="L19">
        <v>0.77471825360941127</v>
      </c>
      <c r="M19">
        <v>8.5756764793339268E-2</v>
      </c>
      <c r="N19">
        <v>0.1486133813659804</v>
      </c>
      <c r="O19">
        <v>4.9513888428311722E-3</v>
      </c>
      <c r="P19">
        <v>5.1775167694897081E-3</v>
      </c>
      <c r="Q19">
        <v>0.52678034791299155</v>
      </c>
      <c r="R19">
        <v>0.99300992146298894</v>
      </c>
      <c r="S19">
        <v>0.26736104233402608</v>
      </c>
      <c r="T19">
        <v>0.24025178249187959</v>
      </c>
      <c r="U19">
        <v>0.27180742419218817</v>
      </c>
      <c r="V19">
        <v>0.31921448877657438</v>
      </c>
      <c r="W19">
        <v>1.057755455027773</v>
      </c>
    </row>
    <row r="20" spans="1:23">
      <c r="A20" t="s">
        <v>237</v>
      </c>
      <c r="B20">
        <v>6.25</v>
      </c>
      <c r="C20">
        <v>0.42899999999999999</v>
      </c>
      <c r="D20">
        <v>16.122450000000001</v>
      </c>
      <c r="E20">
        <v>0.12146</v>
      </c>
      <c r="F20">
        <v>6.8239999999999995E-2</v>
      </c>
      <c r="G20">
        <v>0.29898999999999998</v>
      </c>
      <c r="H20">
        <v>0.18451998999999999</v>
      </c>
      <c r="I20">
        <v>18.96</v>
      </c>
      <c r="J20">
        <v>2.7538927000000002</v>
      </c>
      <c r="K20">
        <v>40.338000000000001</v>
      </c>
      <c r="L20">
        <v>0.81266446306057849</v>
      </c>
      <c r="M20">
        <v>0.12262860541183471</v>
      </c>
      <c r="N20">
        <v>0.4269944447760875</v>
      </c>
      <c r="O20">
        <v>2.953441911638454E-2</v>
      </c>
      <c r="P20">
        <v>6.6050702353761065E-2</v>
      </c>
      <c r="Q20">
        <v>0.53330523243350469</v>
      </c>
      <c r="R20">
        <v>0.99512668985784924</v>
      </c>
      <c r="S20">
        <v>0.33155262312336953</v>
      </c>
      <c r="T20">
        <v>0.27440758136317328</v>
      </c>
      <c r="U20">
        <v>0.3009531324673555</v>
      </c>
      <c r="V20">
        <v>0.34455259745961458</v>
      </c>
      <c r="W20">
        <v>1.082266190357333</v>
      </c>
    </row>
    <row r="21" spans="1:23">
      <c r="A21" t="s">
        <v>238</v>
      </c>
      <c r="B21">
        <v>0.88</v>
      </c>
      <c r="C21">
        <v>0.22900000000000001</v>
      </c>
      <c r="D21">
        <v>9.2455619999999996</v>
      </c>
      <c r="E21">
        <v>6.1690003E-2</v>
      </c>
      <c r="F21">
        <v>2.4039999999999999E-2</v>
      </c>
      <c r="G21">
        <v>0.19325999999999999</v>
      </c>
      <c r="H21">
        <v>7.2270005999999998E-2</v>
      </c>
      <c r="I21">
        <v>35.511364</v>
      </c>
      <c r="J21">
        <v>1.1854184999999999</v>
      </c>
      <c r="K21">
        <v>36.408000000000001</v>
      </c>
      <c r="L21">
        <v>0.79587905151327076</v>
      </c>
      <c r="M21">
        <v>9.0692833779363657E-2</v>
      </c>
      <c r="N21">
        <v>0.34047447036793171</v>
      </c>
      <c r="O21">
        <v>2.663830985126674E-2</v>
      </c>
      <c r="P21">
        <v>2.386134991089078E-2</v>
      </c>
      <c r="Q21">
        <v>0.52893201288653691</v>
      </c>
      <c r="R21">
        <v>0.99423943359449096</v>
      </c>
      <c r="S21">
        <v>0.30710750839612311</v>
      </c>
      <c r="T21">
        <v>0.24988724124204861</v>
      </c>
      <c r="U21">
        <v>0.27772301073948658</v>
      </c>
      <c r="V21">
        <v>0.33881489977443158</v>
      </c>
      <c r="W21">
        <v>1.071452734021185</v>
      </c>
    </row>
    <row r="22" spans="1:23">
      <c r="A22" t="s">
        <v>239</v>
      </c>
      <c r="B22">
        <v>1.85</v>
      </c>
      <c r="C22">
        <v>0.54700000000000004</v>
      </c>
      <c r="D22">
        <v>22.552301</v>
      </c>
      <c r="E22">
        <v>2.7720000000000002E-2</v>
      </c>
      <c r="F22">
        <v>-9.7999999999999997E-4</v>
      </c>
      <c r="G22">
        <v>4.0910000000000002E-2</v>
      </c>
      <c r="H22">
        <v>-1.7700000000000001E-3</v>
      </c>
      <c r="I22">
        <v>29.135135999999999</v>
      </c>
      <c r="J22">
        <v>0.96756244000000002</v>
      </c>
      <c r="K22">
        <v>57.024000000000001</v>
      </c>
      <c r="L22">
        <v>0.78633914003195882</v>
      </c>
      <c r="M22">
        <v>9.6461492714837935E-2</v>
      </c>
      <c r="N22">
        <v>0.21580485813788769</v>
      </c>
      <c r="O22">
        <v>4.1830724255762557E-2</v>
      </c>
      <c r="P22">
        <v>1.8001383519887931E-2</v>
      </c>
      <c r="Q22">
        <v>0.53739416773058823</v>
      </c>
      <c r="R22">
        <v>0.99365420002276428</v>
      </c>
      <c r="S22">
        <v>0.2892242194237305</v>
      </c>
      <c r="T22">
        <v>0.25182688057490438</v>
      </c>
      <c r="U22">
        <v>0.28258459234550881</v>
      </c>
      <c r="V22">
        <v>0.33809618140692149</v>
      </c>
      <c r="W22">
        <v>1.0652594452409549</v>
      </c>
    </row>
    <row r="23" spans="1:23">
      <c r="A23" t="s">
        <v>240</v>
      </c>
      <c r="B23">
        <v>-2.06</v>
      </c>
      <c r="C23">
        <v>0.68100000000000005</v>
      </c>
      <c r="D23">
        <v>3.9617171</v>
      </c>
      <c r="E23">
        <v>-2.5860000000000001E-2</v>
      </c>
      <c r="F23">
        <v>2.48E-3</v>
      </c>
      <c r="G23">
        <v>0.22122</v>
      </c>
      <c r="H23">
        <v>7.5599999999999999E-3</v>
      </c>
      <c r="I23">
        <v>0</v>
      </c>
      <c r="J23">
        <v>0.46907409999999999</v>
      </c>
      <c r="K23">
        <v>68.718000000000004</v>
      </c>
      <c r="L23">
        <v>0.77129208639558755</v>
      </c>
      <c r="M23">
        <v>7.3208444840915848E-2</v>
      </c>
      <c r="N23">
        <v>0.36335443333446937</v>
      </c>
      <c r="O23">
        <v>5.0448307397311563E-2</v>
      </c>
      <c r="P23">
        <v>4.5928746232026391E-3</v>
      </c>
      <c r="Q23">
        <v>0.52557185727547773</v>
      </c>
      <c r="R23">
        <v>0.99372794703494327</v>
      </c>
      <c r="S23">
        <v>0.30432529719440471</v>
      </c>
      <c r="T23">
        <v>0.23769009085954129</v>
      </c>
      <c r="U23">
        <v>0.26314327154353728</v>
      </c>
      <c r="V23">
        <v>0.34625985149888439</v>
      </c>
      <c r="W23">
        <v>1.0560758666978789</v>
      </c>
    </row>
    <row r="24" spans="1:23">
      <c r="A24" t="s">
        <v>241</v>
      </c>
      <c r="B24">
        <v>6.79</v>
      </c>
      <c r="C24">
        <v>0.57499999999999996</v>
      </c>
      <c r="D24">
        <v>22.49221</v>
      </c>
      <c r="E24">
        <v>0.110080004</v>
      </c>
      <c r="F24">
        <v>4.5859999999999998E-2</v>
      </c>
      <c r="G24">
        <v>0.33612999999999998</v>
      </c>
      <c r="H24">
        <v>0.26817000000000002</v>
      </c>
      <c r="I24">
        <v>10.633284</v>
      </c>
      <c r="J24">
        <v>1.356276</v>
      </c>
      <c r="K24">
        <v>27.672999999999998</v>
      </c>
      <c r="L24">
        <v>0.80946858007824019</v>
      </c>
      <c r="M24">
        <v>0.12584002378828429</v>
      </c>
      <c r="N24">
        <v>0.4573864985878619</v>
      </c>
      <c r="O24">
        <v>2.0201283278543071E-2</v>
      </c>
      <c r="P24">
        <v>2.845713305160659E-2</v>
      </c>
      <c r="Q24">
        <v>0.53735595405955028</v>
      </c>
      <c r="R24">
        <v>0.99578788367416615</v>
      </c>
      <c r="S24">
        <v>0.33870360078509648</v>
      </c>
      <c r="T24">
        <v>0.26049002853518771</v>
      </c>
      <c r="U24">
        <v>0.30371049842091069</v>
      </c>
      <c r="V24">
        <v>0.3509551706641777</v>
      </c>
      <c r="W24">
        <v>1.0806944634439779</v>
      </c>
    </row>
    <row r="25" spans="1:23">
      <c r="A25" t="s">
        <v>242</v>
      </c>
      <c r="B25">
        <v>7.66</v>
      </c>
      <c r="C25">
        <v>0.128</v>
      </c>
      <c r="D25">
        <v>11.641026</v>
      </c>
      <c r="E25">
        <v>0.24933</v>
      </c>
      <c r="F25">
        <v>0.12333000500000001</v>
      </c>
      <c r="G25">
        <v>0.32498001999999998</v>
      </c>
      <c r="H25">
        <v>0.25974999999999998</v>
      </c>
      <c r="I25">
        <v>14.817233</v>
      </c>
      <c r="J25">
        <v>3.6086735999999999</v>
      </c>
      <c r="K25">
        <v>36.386000000000003</v>
      </c>
      <c r="L25">
        <v>0.84857463007220224</v>
      </c>
      <c r="M25">
        <v>0.13101397561700859</v>
      </c>
      <c r="N25">
        <v>0.44826235232614392</v>
      </c>
      <c r="O25">
        <v>2.6622097534769899E-2</v>
      </c>
      <c r="P25">
        <v>8.9042889698336986E-2</v>
      </c>
      <c r="Q25">
        <v>0.53045536036418339</v>
      </c>
      <c r="R25">
        <v>0.99572132956456849</v>
      </c>
      <c r="S25">
        <v>0.34482042887517428</v>
      </c>
      <c r="T25">
        <v>0.28423884709246672</v>
      </c>
      <c r="U25">
        <v>0.30931828581866261</v>
      </c>
      <c r="V25">
        <v>0.34152829454327249</v>
      </c>
      <c r="W25">
        <v>1.1046352393487631</v>
      </c>
    </row>
    <row r="26" spans="1:23">
      <c r="A26" t="s">
        <v>243</v>
      </c>
      <c r="B26">
        <v>1.67</v>
      </c>
      <c r="C26">
        <v>0.42599999999999999</v>
      </c>
      <c r="D26">
        <v>16.403939999999999</v>
      </c>
      <c r="E26">
        <v>5.3960000000000001E-2</v>
      </c>
      <c r="F26">
        <v>1.4239999999999999E-2</v>
      </c>
      <c r="G26">
        <v>0.18440000000000001</v>
      </c>
      <c r="H26">
        <v>4.9520000000000002E-2</v>
      </c>
      <c r="I26">
        <v>19.94012</v>
      </c>
      <c r="J26">
        <v>0.77140474000000003</v>
      </c>
      <c r="K26">
        <v>52.177</v>
      </c>
      <c r="L26">
        <v>0.79370820847948365</v>
      </c>
      <c r="M26">
        <v>9.5391019922688072E-2</v>
      </c>
      <c r="N26">
        <v>0.33322423889856378</v>
      </c>
      <c r="O26">
        <v>3.8258856162117272E-2</v>
      </c>
      <c r="P26">
        <v>1.272506699540649E-2</v>
      </c>
      <c r="Q26">
        <v>0.53348424037580011</v>
      </c>
      <c r="R26">
        <v>0.99405961098253459</v>
      </c>
      <c r="S26">
        <v>0.30970878591637729</v>
      </c>
      <c r="T26">
        <v>0.24773668588625131</v>
      </c>
      <c r="U26">
        <v>0.28166430840762341</v>
      </c>
      <c r="V26">
        <v>0.34477965743316269</v>
      </c>
      <c r="W26">
        <v>1.0700160531641709</v>
      </c>
    </row>
    <row r="27" spans="1:23">
      <c r="A27" t="s">
        <v>244</v>
      </c>
      <c r="B27">
        <v>0.32</v>
      </c>
      <c r="C27">
        <v>0.156</v>
      </c>
      <c r="D27">
        <v>32.394367000000003</v>
      </c>
      <c r="E27">
        <v>1.0279999999999999E-2</v>
      </c>
      <c r="F27">
        <v>2.0699999999999998E-3</v>
      </c>
      <c r="G27">
        <v>8.9039999999999994E-2</v>
      </c>
      <c r="H27">
        <v>2.5409998E-2</v>
      </c>
      <c r="I27">
        <v>71.875</v>
      </c>
      <c r="J27">
        <v>0.77111346000000003</v>
      </c>
      <c r="K27">
        <v>16.658999999999999</v>
      </c>
      <c r="L27">
        <v>0.78144140551500629</v>
      </c>
      <c r="M27">
        <v>8.7362473981564076E-2</v>
      </c>
      <c r="N27">
        <v>0.25519014488965669</v>
      </c>
      <c r="O27">
        <v>1.2084808101441941E-2</v>
      </c>
      <c r="P27">
        <v>1.271723204690714E-2</v>
      </c>
      <c r="Q27">
        <v>0.54365303299257117</v>
      </c>
      <c r="R27">
        <v>0.99386903856976638</v>
      </c>
      <c r="S27">
        <v>0.28717996380501698</v>
      </c>
      <c r="T27">
        <v>0.25094439312788591</v>
      </c>
      <c r="U27">
        <v>0.27789238950565859</v>
      </c>
      <c r="V27">
        <v>0.33836458126192398</v>
      </c>
      <c r="W27">
        <v>1.0623822216945411</v>
      </c>
    </row>
    <row r="28" spans="1:23">
      <c r="A28" t="s">
        <v>245</v>
      </c>
      <c r="B28">
        <v>7.15</v>
      </c>
      <c r="C28">
        <v>0.24399999999999999</v>
      </c>
      <c r="D28">
        <v>47.735194999999997</v>
      </c>
      <c r="E28">
        <v>0.2606</v>
      </c>
      <c r="F28">
        <v>4.8639997999999997E-2</v>
      </c>
      <c r="G28">
        <v>0.83848</v>
      </c>
      <c r="H28">
        <v>0.80105999999999999</v>
      </c>
      <c r="I28">
        <v>19.16084</v>
      </c>
      <c r="J28">
        <v>3.5144427</v>
      </c>
      <c r="K28">
        <v>16.689</v>
      </c>
      <c r="L28">
        <v>0.85173962250374202</v>
      </c>
      <c r="M28">
        <v>0.12798096937258399</v>
      </c>
      <c r="N28">
        <v>0.86846480317442309</v>
      </c>
      <c r="O28">
        <v>1.210691580575581E-2</v>
      </c>
      <c r="P28">
        <v>8.6508234903818287E-2</v>
      </c>
      <c r="Q28">
        <v>0.55340872610205183</v>
      </c>
      <c r="R28">
        <v>0.99999999999999989</v>
      </c>
      <c r="S28">
        <v>0.40995843062690629</v>
      </c>
      <c r="T28">
        <v>0.2925568900104582</v>
      </c>
      <c r="U28">
        <v>0.31364648991863769</v>
      </c>
      <c r="V28">
        <v>0.38488366618407571</v>
      </c>
      <c r="W28">
        <v>1.109086736519294</v>
      </c>
    </row>
    <row r="29" spans="1:23">
      <c r="A29" t="s">
        <v>246</v>
      </c>
      <c r="B29">
        <v>7.0000000000000007E-2</v>
      </c>
      <c r="C29">
        <v>0.47199999999999998</v>
      </c>
      <c r="D29">
        <v>34.964286999999999</v>
      </c>
      <c r="E29">
        <v>-2.6180001000000001E-2</v>
      </c>
      <c r="F29">
        <v>-1.9359999999999999E-2</v>
      </c>
      <c r="G29">
        <v>-7.4900000000000001E-3</v>
      </c>
      <c r="H29">
        <v>-8.838E-2</v>
      </c>
      <c r="I29">
        <v>139.85714999999999</v>
      </c>
      <c r="J29">
        <v>0.90589434000000002</v>
      </c>
      <c r="K29">
        <v>8.2349999999999994</v>
      </c>
      <c r="L29">
        <v>0.77120221942636968</v>
      </c>
      <c r="M29">
        <v>8.5875706214689262E-2</v>
      </c>
      <c r="N29">
        <v>0.1761986275377293</v>
      </c>
      <c r="O29">
        <v>5.8769647301054606E-3</v>
      </c>
      <c r="P29">
        <v>1.6342613993821021E-2</v>
      </c>
      <c r="Q29">
        <v>0.54528732227838517</v>
      </c>
      <c r="R29">
        <v>0.99296960959137981</v>
      </c>
      <c r="S29">
        <v>0.26986808986208127</v>
      </c>
      <c r="T29">
        <v>0.25298622910434659</v>
      </c>
      <c r="U29">
        <v>0.27629541257720491</v>
      </c>
      <c r="V29">
        <v>0.33124659233616982</v>
      </c>
      <c r="W29">
        <v>1.0555757678604709</v>
      </c>
    </row>
    <row r="30" spans="1:23">
      <c r="A30" t="s">
        <v>247</v>
      </c>
      <c r="B30">
        <v>-0.19</v>
      </c>
      <c r="C30">
        <v>0.67900000000000005</v>
      </c>
      <c r="D30">
        <v>25.694443</v>
      </c>
      <c r="E30">
        <v>-4.2689999999999999E-2</v>
      </c>
      <c r="F30">
        <v>-1.932E-2</v>
      </c>
      <c r="G30">
        <v>7.7999999999999996E-3</v>
      </c>
      <c r="H30">
        <v>-1.5820000000000001E-2</v>
      </c>
      <c r="I30">
        <v>0</v>
      </c>
      <c r="J30">
        <v>0.86319524000000003</v>
      </c>
      <c r="K30">
        <v>33.930999999999997</v>
      </c>
      <c r="L30">
        <v>0.76656566025336781</v>
      </c>
      <c r="M30">
        <v>8.4329467737139452E-2</v>
      </c>
      <c r="N30">
        <v>0.1887105958409612</v>
      </c>
      <c r="O30">
        <v>2.4812950398417681E-2</v>
      </c>
      <c r="P30">
        <v>1.519407908078684E-2</v>
      </c>
      <c r="Q30">
        <v>0.53939235016626974</v>
      </c>
      <c r="R30">
        <v>0.9935431447686256</v>
      </c>
      <c r="S30">
        <v>0.27324680189250122</v>
      </c>
      <c r="T30">
        <v>0.24974642451492571</v>
      </c>
      <c r="U30">
        <v>0.27330233962503292</v>
      </c>
      <c r="V30">
        <v>0.33339025516993759</v>
      </c>
      <c r="W30">
        <v>1.0530691802175951</v>
      </c>
    </row>
    <row r="31" spans="1:23">
      <c r="A31" t="s">
        <v>248</v>
      </c>
      <c r="B31">
        <v>2.4700000000000002</v>
      </c>
      <c r="C31">
        <v>0.39900000000000002</v>
      </c>
      <c r="D31">
        <v>40.740738</v>
      </c>
      <c r="E31">
        <v>0.116009995</v>
      </c>
      <c r="F31">
        <v>-1.4999999E-4</v>
      </c>
      <c r="G31">
        <v>6.6439999999999999E-2</v>
      </c>
      <c r="H31">
        <v>-2.026E-2</v>
      </c>
      <c r="I31">
        <v>8.9068819999999995</v>
      </c>
      <c r="J31">
        <v>0.88932</v>
      </c>
      <c r="K31">
        <v>14.032</v>
      </c>
      <c r="L31">
        <v>0.81113391961986381</v>
      </c>
      <c r="M31">
        <v>0.1001486767766875</v>
      </c>
      <c r="N31">
        <v>0.23669632646892161</v>
      </c>
      <c r="O31">
        <v>1.01489101270235E-2</v>
      </c>
      <c r="P31">
        <v>1.5896791759851241E-2</v>
      </c>
      <c r="Q31">
        <v>0.54896074089815938</v>
      </c>
      <c r="R31">
        <v>0.9935080497274601</v>
      </c>
      <c r="S31">
        <v>0.29577570196245262</v>
      </c>
      <c r="T31">
        <v>0.25640918440861199</v>
      </c>
      <c r="U31">
        <v>0.29051698786494418</v>
      </c>
      <c r="V31">
        <v>0.33921431282736991</v>
      </c>
      <c r="W31">
        <v>1.0803778430909741</v>
      </c>
    </row>
    <row r="32" spans="1:23">
      <c r="A32" t="s">
        <v>249</v>
      </c>
      <c r="B32">
        <v>0.11</v>
      </c>
      <c r="C32">
        <v>0.76700000000000002</v>
      </c>
      <c r="D32">
        <v>160</v>
      </c>
      <c r="E32">
        <v>8.3899999999999999E-3</v>
      </c>
      <c r="F32">
        <v>-3.3950000000000001E-2</v>
      </c>
      <c r="G32">
        <v>-0.13024999000000001</v>
      </c>
      <c r="H32">
        <v>-0.11793999400000001</v>
      </c>
      <c r="I32">
        <v>101.818184</v>
      </c>
      <c r="J32">
        <v>1.2734506999999999</v>
      </c>
      <c r="K32">
        <v>3.7919999999999998</v>
      </c>
      <c r="L32">
        <v>0.78091063038673558</v>
      </c>
      <c r="M32">
        <v>8.6113589057389223E-2</v>
      </c>
      <c r="N32">
        <v>7.5742832653160425E-2</v>
      </c>
      <c r="O32">
        <v>2.6028137212203749E-3</v>
      </c>
      <c r="P32">
        <v>2.6229269964737539E-2</v>
      </c>
      <c r="Q32">
        <v>0.62480128617610364</v>
      </c>
      <c r="R32">
        <v>0.99273595886924404</v>
      </c>
      <c r="S32">
        <v>0.25509207871281991</v>
      </c>
      <c r="T32">
        <v>0.29133732823826541</v>
      </c>
      <c r="U32">
        <v>0.29800187145033569</v>
      </c>
      <c r="V32">
        <v>0.36785176605047792</v>
      </c>
      <c r="W32">
        <v>1.061391859217619</v>
      </c>
    </row>
    <row r="33" spans="1:23">
      <c r="A33" t="s">
        <v>250</v>
      </c>
      <c r="B33">
        <v>-1.8</v>
      </c>
      <c r="C33">
        <v>0.71299999999999997</v>
      </c>
      <c r="D33">
        <v>12.7384615</v>
      </c>
      <c r="E33">
        <v>-0.18757999</v>
      </c>
      <c r="F33">
        <v>-4.7780000000000003E-2</v>
      </c>
      <c r="G33">
        <v>3.8110003000000003E-2</v>
      </c>
      <c r="H33">
        <v>-0.24599001000000001</v>
      </c>
      <c r="I33">
        <v>0</v>
      </c>
      <c r="J33">
        <v>0.95172409999999996</v>
      </c>
      <c r="K33">
        <v>11.622</v>
      </c>
      <c r="L33">
        <v>0.72587571156163022</v>
      </c>
      <c r="M33">
        <v>7.4754683318465645E-2</v>
      </c>
      <c r="N33">
        <v>0.21351359105396719</v>
      </c>
      <c r="O33">
        <v>8.3729245471420993E-3</v>
      </c>
      <c r="P33">
        <v>1.7575358464219169E-2</v>
      </c>
      <c r="Q33">
        <v>0.53115325254741175</v>
      </c>
      <c r="R33">
        <v>0.99172381459384595</v>
      </c>
      <c r="S33">
        <v>0.26004760375528552</v>
      </c>
      <c r="T33">
        <v>0.24586752692579381</v>
      </c>
      <c r="U33">
        <v>0.26081480540736168</v>
      </c>
      <c r="V33">
        <v>0.32642096001432419</v>
      </c>
      <c r="W33">
        <v>1.0270505207332601</v>
      </c>
    </row>
    <row r="34" spans="1:23">
      <c r="A34" t="s">
        <v>251</v>
      </c>
      <c r="B34">
        <v>0.15</v>
      </c>
      <c r="C34">
        <v>0.49199999999999999</v>
      </c>
      <c r="D34">
        <v>13.443396999999999</v>
      </c>
      <c r="E34">
        <v>2.0559999999999998E-2</v>
      </c>
      <c r="F34">
        <v>-3.1299998999999999E-3</v>
      </c>
      <c r="G34">
        <v>0.15762000000000001</v>
      </c>
      <c r="H34">
        <v>-1.337E-2</v>
      </c>
      <c r="I34">
        <v>95</v>
      </c>
      <c r="J34">
        <v>1.1606125</v>
      </c>
      <c r="K34">
        <v>24.114000000000001</v>
      </c>
      <c r="L34">
        <v>0.78432837287935675</v>
      </c>
      <c r="M34">
        <v>8.6351471900089197E-2</v>
      </c>
      <c r="N34">
        <v>0.31130988238054241</v>
      </c>
      <c r="O34">
        <v>1.757857262344021E-2</v>
      </c>
      <c r="P34">
        <v>2.3194109686794119E-2</v>
      </c>
      <c r="Q34">
        <v>0.53160154219644362</v>
      </c>
      <c r="R34">
        <v>0.99356251027557507</v>
      </c>
      <c r="S34">
        <v>0.29650996402689211</v>
      </c>
      <c r="T34">
        <v>0.25012504173167838</v>
      </c>
      <c r="U34">
        <v>0.27443774659016679</v>
      </c>
      <c r="V34">
        <v>0.33599723007098209</v>
      </c>
      <c r="W34">
        <v>1.0639726392793289</v>
      </c>
    </row>
    <row r="35" spans="1:23">
      <c r="A35" t="s">
        <v>252</v>
      </c>
      <c r="B35">
        <v>3.04</v>
      </c>
      <c r="C35">
        <v>0.112</v>
      </c>
      <c r="D35">
        <v>27.781690000000001</v>
      </c>
      <c r="E35">
        <v>8.6080000000000004E-2</v>
      </c>
      <c r="F35">
        <v>3.3730000000000003E-2</v>
      </c>
      <c r="G35">
        <v>0.17868000000000001</v>
      </c>
      <c r="H35">
        <v>4.5029998000000002E-2</v>
      </c>
      <c r="I35">
        <v>12.976974500000001</v>
      </c>
      <c r="J35">
        <v>1.5587956999999999</v>
      </c>
      <c r="K35">
        <v>44.53</v>
      </c>
      <c r="L35">
        <v>0.80272857732607283</v>
      </c>
      <c r="M35">
        <v>0.10353850728516199</v>
      </c>
      <c r="N35">
        <v>0.32854350255490872</v>
      </c>
      <c r="O35">
        <v>3.2623602332510188E-2</v>
      </c>
      <c r="P35">
        <v>3.3904576815695503E-2</v>
      </c>
      <c r="Q35">
        <v>0.54071969319988455</v>
      </c>
      <c r="R35">
        <v>0.994024120711133</v>
      </c>
      <c r="S35">
        <v>0.31094611669422029</v>
      </c>
      <c r="T35">
        <v>0.2610796148197273</v>
      </c>
      <c r="U35">
        <v>0.28966760794021817</v>
      </c>
      <c r="V35">
        <v>0.34512516984552682</v>
      </c>
      <c r="W35">
        <v>1.0755265176496409</v>
      </c>
    </row>
    <row r="36" spans="1:23">
      <c r="A36" t="s">
        <v>253</v>
      </c>
      <c r="B36">
        <v>5.24</v>
      </c>
      <c r="C36">
        <v>0.48499999999999999</v>
      </c>
      <c r="D36">
        <v>23.114594</v>
      </c>
      <c r="E36">
        <v>7.9560000000000006E-2</v>
      </c>
      <c r="F36">
        <v>2.9870000000000001E-2</v>
      </c>
      <c r="G36">
        <v>0.17819001000000001</v>
      </c>
      <c r="H36">
        <v>5.466E-2</v>
      </c>
      <c r="I36">
        <v>45.038170000000001</v>
      </c>
      <c r="J36">
        <v>3.7917736</v>
      </c>
      <c r="K36">
        <v>61.054000000000002</v>
      </c>
      <c r="L36">
        <v>0.80089754355023968</v>
      </c>
      <c r="M36">
        <v>0.1166220636336604</v>
      </c>
      <c r="N36">
        <v>0.32814253856871511</v>
      </c>
      <c r="O36">
        <v>4.4800525868593288E-2</v>
      </c>
      <c r="P36">
        <v>9.3967975767517808E-2</v>
      </c>
      <c r="Q36">
        <v>0.53775174673125292</v>
      </c>
      <c r="R36">
        <v>0.99410023902568567</v>
      </c>
      <c r="S36">
        <v>0.31031215244859739</v>
      </c>
      <c r="T36">
        <v>0.28742036595622322</v>
      </c>
      <c r="U36">
        <v>0.29704350352503439</v>
      </c>
      <c r="V36">
        <v>0.34009040225559428</v>
      </c>
      <c r="W36">
        <v>1.0744483939652789</v>
      </c>
    </row>
    <row r="37" spans="1:23">
      <c r="A37" t="s">
        <v>254</v>
      </c>
      <c r="B37">
        <v>2.5299999999999998</v>
      </c>
      <c r="C37">
        <v>0.29499999999999998</v>
      </c>
      <c r="D37">
        <v>15.722713000000001</v>
      </c>
      <c r="E37">
        <v>6.8099999999999994E-2</v>
      </c>
      <c r="F37">
        <v>3.143E-2</v>
      </c>
      <c r="G37">
        <v>0.25541002000000002</v>
      </c>
      <c r="H37">
        <v>0.11902001</v>
      </c>
      <c r="I37">
        <v>21.067194000000001</v>
      </c>
      <c r="J37">
        <v>1.5107710000000001</v>
      </c>
      <c r="K37">
        <v>27.565999999999999</v>
      </c>
      <c r="L37">
        <v>0.79767919277247157</v>
      </c>
      <c r="M37">
        <v>0.1005055010407374</v>
      </c>
      <c r="N37">
        <v>0.39133248739116422</v>
      </c>
      <c r="O37">
        <v>2.0122432466490248E-2</v>
      </c>
      <c r="P37">
        <v>3.2612792102715782E-2</v>
      </c>
      <c r="Q37">
        <v>0.53305102767372869</v>
      </c>
      <c r="R37">
        <v>0.99460895911585789</v>
      </c>
      <c r="S37">
        <v>0.31679081316062391</v>
      </c>
      <c r="T37">
        <v>0.25680574925490551</v>
      </c>
      <c r="U37">
        <v>0.28522609609435162</v>
      </c>
      <c r="V37">
        <v>0.34279172551237669</v>
      </c>
      <c r="W37">
        <v>1.072773418217265</v>
      </c>
    </row>
    <row r="38" spans="1:23">
      <c r="A38" t="s">
        <v>255</v>
      </c>
      <c r="B38">
        <v>3.27</v>
      </c>
      <c r="C38">
        <v>0.78800000000000003</v>
      </c>
      <c r="D38">
        <v>29.729728999999999</v>
      </c>
      <c r="E38">
        <v>0.17732000000000001</v>
      </c>
      <c r="F38">
        <v>5.4959998000000003E-2</v>
      </c>
      <c r="G38">
        <v>0.17777000000000001</v>
      </c>
      <c r="H38">
        <v>0.1249</v>
      </c>
      <c r="I38">
        <v>33.639144999999999</v>
      </c>
      <c r="J38">
        <v>5.7913027000000001</v>
      </c>
      <c r="K38">
        <v>38.81</v>
      </c>
      <c r="L38">
        <v>0.82835181685168902</v>
      </c>
      <c r="M38">
        <v>0.1049063336306869</v>
      </c>
      <c r="N38">
        <v>0.32779883995478182</v>
      </c>
      <c r="O38">
        <v>2.8408400043331099E-2</v>
      </c>
      <c r="P38">
        <v>0.14775198950499291</v>
      </c>
      <c r="Q38">
        <v>0.54195850968679782</v>
      </c>
      <c r="R38">
        <v>0.99465543625349362</v>
      </c>
      <c r="S38">
        <v>0.30651031463121742</v>
      </c>
      <c r="T38">
        <v>0.31060103502942671</v>
      </c>
      <c r="U38">
        <v>0.29354165279921918</v>
      </c>
      <c r="V38">
        <v>0.33313442072991561</v>
      </c>
      <c r="W38">
        <v>1.0916091440870059</v>
      </c>
    </row>
    <row r="39" spans="1:23">
      <c r="A39" t="s">
        <v>256</v>
      </c>
      <c r="B39">
        <v>-0.78</v>
      </c>
      <c r="C39">
        <v>0.69499999999999995</v>
      </c>
      <c r="D39">
        <v>2.5833333000000001</v>
      </c>
      <c r="E39">
        <v>-3.9669999999999997E-2</v>
      </c>
      <c r="F39">
        <v>-3.8800000000000001E-2</v>
      </c>
      <c r="G39">
        <v>2.6839999999999999E-2</v>
      </c>
      <c r="H39">
        <v>-0.26445999999999997</v>
      </c>
      <c r="I39">
        <v>0</v>
      </c>
      <c r="J39">
        <v>1.0305850000000001</v>
      </c>
      <c r="K39">
        <v>8.4749999999999996</v>
      </c>
      <c r="L39">
        <v>0.76741377712499614</v>
      </c>
      <c r="M39">
        <v>8.0820695807314893E-2</v>
      </c>
      <c r="N39">
        <v>0.2042912287051557</v>
      </c>
      <c r="O39">
        <v>6.0538263646164724E-3</v>
      </c>
      <c r="P39">
        <v>1.9696585771663531E-2</v>
      </c>
      <c r="Q39">
        <v>0.52469530163324773</v>
      </c>
      <c r="R39">
        <v>0.99157782246335568</v>
      </c>
      <c r="S39">
        <v>0.27147751177413948</v>
      </c>
      <c r="T39">
        <v>0.24487564037261031</v>
      </c>
      <c r="U39">
        <v>0.26735980210611449</v>
      </c>
      <c r="V39">
        <v>0.32116657455050768</v>
      </c>
      <c r="W39">
        <v>1.0524359943545449</v>
      </c>
    </row>
    <row r="40" spans="1:23">
      <c r="A40" t="s">
        <v>257</v>
      </c>
      <c r="B40">
        <v>11.33</v>
      </c>
      <c r="C40">
        <v>0.69599999999999995</v>
      </c>
      <c r="D40">
        <v>27.286190000000001</v>
      </c>
      <c r="E40">
        <v>0.49275002000000001</v>
      </c>
      <c r="F40">
        <v>0.13237001000000001</v>
      </c>
      <c r="G40">
        <v>0.31180999999999998</v>
      </c>
      <c r="H40">
        <v>0.22</v>
      </c>
      <c r="I40">
        <v>65.048546000000002</v>
      </c>
      <c r="J40">
        <v>31.925492999999999</v>
      </c>
      <c r="K40">
        <v>53.244</v>
      </c>
      <c r="L40">
        <v>0.91693510220931629</v>
      </c>
      <c r="M40">
        <v>0.1528397264347309</v>
      </c>
      <c r="N40">
        <v>0.43748518602183201</v>
      </c>
      <c r="O40">
        <v>3.9045153512214152E-2</v>
      </c>
      <c r="P40">
        <v>0.85071832798588176</v>
      </c>
      <c r="Q40">
        <v>0.54040458987327489</v>
      </c>
      <c r="R40">
        <v>0.9954071340946743</v>
      </c>
      <c r="S40">
        <v>0.2955823140418114</v>
      </c>
      <c r="T40">
        <v>0.61807607950195764</v>
      </c>
      <c r="U40">
        <v>0.33294851650450591</v>
      </c>
      <c r="V40">
        <v>0.27141216325213591</v>
      </c>
      <c r="W40">
        <v>1.146369510961508</v>
      </c>
    </row>
    <row r="41" spans="1:23">
      <c r="A41" t="s">
        <v>258</v>
      </c>
      <c r="B41">
        <v>0.73</v>
      </c>
      <c r="C41">
        <v>0.42199999999999999</v>
      </c>
      <c r="D41">
        <v>7.2141557000000001</v>
      </c>
      <c r="E41">
        <v>2.3779999999999999E-2</v>
      </c>
      <c r="F41">
        <v>3.721E-2</v>
      </c>
      <c r="G41">
        <v>0.14804</v>
      </c>
      <c r="H41">
        <v>3.4439999999999998E-2</v>
      </c>
      <c r="I41">
        <v>54.452052999999999</v>
      </c>
      <c r="J41">
        <v>1.708869</v>
      </c>
      <c r="K41">
        <v>63.19</v>
      </c>
      <c r="L41">
        <v>0.78523265643122531</v>
      </c>
      <c r="M41">
        <v>8.9800773119238772E-2</v>
      </c>
      <c r="N41">
        <v>0.30347046731546973</v>
      </c>
      <c r="O41">
        <v>4.637459441574128E-2</v>
      </c>
      <c r="P41">
        <v>3.7941299476460091E-2</v>
      </c>
      <c r="Q41">
        <v>0.52764018063058138</v>
      </c>
      <c r="R41">
        <v>0.99394041431118862</v>
      </c>
      <c r="S41">
        <v>0.29969609165962691</v>
      </c>
      <c r="T41">
        <v>0.25524075285261721</v>
      </c>
      <c r="U41">
        <v>0.27570641026218362</v>
      </c>
      <c r="V41">
        <v>0.33836271522311279</v>
      </c>
      <c r="W41">
        <v>1.064748900041433</v>
      </c>
    </row>
    <row r="42" spans="1:23">
      <c r="A42" t="s">
        <v>259</v>
      </c>
      <c r="B42">
        <v>4.67</v>
      </c>
      <c r="C42">
        <v>0.625</v>
      </c>
      <c r="D42">
        <v>11.948052000000001</v>
      </c>
      <c r="E42">
        <v>0.123780005</v>
      </c>
      <c r="F42">
        <v>4.2090002000000001E-2</v>
      </c>
      <c r="G42">
        <v>0.26811000000000001</v>
      </c>
      <c r="H42">
        <v>0.11613999999999999</v>
      </c>
      <c r="I42">
        <v>13.790150000000001</v>
      </c>
      <c r="J42">
        <v>2.2634614000000002</v>
      </c>
      <c r="K42">
        <v>61.795000000000002</v>
      </c>
      <c r="L42">
        <v>0.81331599795553278</v>
      </c>
      <c r="M42">
        <v>0.11323223312518579</v>
      </c>
      <c r="N42">
        <v>0.40172501500474678</v>
      </c>
      <c r="O42">
        <v>4.534658616514603E-2</v>
      </c>
      <c r="P42">
        <v>5.2858914459057382E-2</v>
      </c>
      <c r="Q42">
        <v>0.53065060741555714</v>
      </c>
      <c r="R42">
        <v>0.99458619468578868</v>
      </c>
      <c r="S42">
        <v>0.32870309049534729</v>
      </c>
      <c r="T42">
        <v>0.26627306718904881</v>
      </c>
      <c r="U42">
        <v>0.29435016938212599</v>
      </c>
      <c r="V42">
        <v>0.34609819331503661</v>
      </c>
      <c r="W42">
        <v>1.082348548987953</v>
      </c>
    </row>
    <row r="43" spans="1:23">
      <c r="A43" t="s">
        <v>260</v>
      </c>
      <c r="B43">
        <v>2.88</v>
      </c>
      <c r="C43">
        <v>0.46500000000000002</v>
      </c>
      <c r="D43">
        <v>33.274334000000003</v>
      </c>
      <c r="E43">
        <v>0.13458999999999999</v>
      </c>
      <c r="F43">
        <v>5.0590000000000003E-2</v>
      </c>
      <c r="G43">
        <v>0.27023000000000003</v>
      </c>
      <c r="H43">
        <v>0.20617000999999999</v>
      </c>
      <c r="I43">
        <v>13.055554000000001</v>
      </c>
      <c r="J43">
        <v>2.3037803000000001</v>
      </c>
      <c r="K43">
        <v>16.318000000000001</v>
      </c>
      <c r="L43">
        <v>0.81635180561835297</v>
      </c>
      <c r="M43">
        <v>0.10258697591436219</v>
      </c>
      <c r="N43">
        <v>0.40345983336987767</v>
      </c>
      <c r="O43">
        <v>1.183351719574088E-2</v>
      </c>
      <c r="P43">
        <v>5.3943425943026223E-2</v>
      </c>
      <c r="Q43">
        <v>0.54421263042749901</v>
      </c>
      <c r="R43">
        <v>0.99529781786305971</v>
      </c>
      <c r="S43">
        <v>0.3211660401896359</v>
      </c>
      <c r="T43">
        <v>0.27102936461856941</v>
      </c>
      <c r="U43">
        <v>0.29139006014511332</v>
      </c>
      <c r="V43">
        <v>0.34610810802196962</v>
      </c>
      <c r="W43">
        <v>1.084627686727218</v>
      </c>
    </row>
    <row r="44" spans="1:23">
      <c r="A44" t="s">
        <v>261</v>
      </c>
      <c r="B44">
        <v>2.2000000000000002</v>
      </c>
      <c r="C44">
        <v>0.51800000000000002</v>
      </c>
      <c r="D44">
        <v>19.553571999999999</v>
      </c>
      <c r="E44">
        <v>5.6339998000000002E-2</v>
      </c>
      <c r="F44">
        <v>3.2300000999999998E-3</v>
      </c>
      <c r="G44">
        <v>0.15204999999999999</v>
      </c>
      <c r="H44">
        <v>-3.9550000000000002E-2</v>
      </c>
      <c r="I44">
        <v>14.931817000000001</v>
      </c>
      <c r="J44">
        <v>0.96334310000000001</v>
      </c>
      <c r="K44">
        <v>24.452000000000002</v>
      </c>
      <c r="L44">
        <v>0.79437659141267625</v>
      </c>
      <c r="M44">
        <v>9.8542967588462677E-2</v>
      </c>
      <c r="N44">
        <v>0.30675189261932567</v>
      </c>
      <c r="O44">
        <v>1.7827652758709889E-2</v>
      </c>
      <c r="P44">
        <v>1.788789027764251E-2</v>
      </c>
      <c r="Q44">
        <v>0.535487185927357</v>
      </c>
      <c r="R44">
        <v>0.99335557600131519</v>
      </c>
      <c r="S44">
        <v>0.30282865803330827</v>
      </c>
      <c r="T44">
        <v>0.25125834772985411</v>
      </c>
      <c r="U44">
        <v>0.28425943959979422</v>
      </c>
      <c r="V44">
        <v>0.33850318174752692</v>
      </c>
      <c r="W44">
        <v>1.0700127778518249</v>
      </c>
    </row>
    <row r="45" spans="1:23">
      <c r="A45" t="s">
        <v>262</v>
      </c>
      <c r="B45">
        <v>1.82</v>
      </c>
      <c r="C45">
        <v>0.20200000000000001</v>
      </c>
      <c r="D45">
        <v>15.140845000000001</v>
      </c>
      <c r="E45">
        <v>7.9140000000000002E-2</v>
      </c>
      <c r="F45">
        <v>4.4150000000000002E-2</v>
      </c>
      <c r="G45">
        <v>0.32057000000000002</v>
      </c>
      <c r="H45">
        <v>0.29849999999999999</v>
      </c>
      <c r="I45">
        <v>11.813186999999999</v>
      </c>
      <c r="J45">
        <v>1.2825101999999999</v>
      </c>
      <c r="K45">
        <v>6.7350000000000003</v>
      </c>
      <c r="L45">
        <v>0.800779593521735</v>
      </c>
      <c r="M45">
        <v>9.6283080582812958E-2</v>
      </c>
      <c r="N45">
        <v>0.44465358643624081</v>
      </c>
      <c r="O45">
        <v>4.771579514411645E-3</v>
      </c>
      <c r="P45">
        <v>2.647295547671866E-2</v>
      </c>
      <c r="Q45">
        <v>0.53268100034285537</v>
      </c>
      <c r="R45">
        <v>0.99602762074591189</v>
      </c>
      <c r="S45">
        <v>0.32307484581898482</v>
      </c>
      <c r="T45">
        <v>0.2534122376795534</v>
      </c>
      <c r="U45">
        <v>0.28276544816153698</v>
      </c>
      <c r="V45">
        <v>0.34378606711002069</v>
      </c>
      <c r="W45">
        <v>1.0755070546012291</v>
      </c>
    </row>
    <row r="46" spans="1:23">
      <c r="A46" t="s">
        <v>263</v>
      </c>
      <c r="B46">
        <v>6.45</v>
      </c>
      <c r="C46">
        <v>0.55800000000000005</v>
      </c>
      <c r="D46">
        <v>17.693663000000001</v>
      </c>
      <c r="E46">
        <v>0.12685001000000001</v>
      </c>
      <c r="F46">
        <v>5.5069998000000002E-2</v>
      </c>
      <c r="G46">
        <v>0.24813999</v>
      </c>
      <c r="H46">
        <v>0.13821</v>
      </c>
      <c r="I46">
        <v>15.581396</v>
      </c>
      <c r="J46">
        <v>1.9283165</v>
      </c>
      <c r="K46">
        <v>69.960999999999999</v>
      </c>
      <c r="L46">
        <v>0.81417815790138814</v>
      </c>
      <c r="M46">
        <v>0.12381801962533449</v>
      </c>
      <c r="N46">
        <v>0.38538334514632799</v>
      </c>
      <c r="O46">
        <v>5.1364303279383169E-2</v>
      </c>
      <c r="P46">
        <v>4.3844072961804488E-2</v>
      </c>
      <c r="Q46">
        <v>0.53430441395340877</v>
      </c>
      <c r="R46">
        <v>0.99476064233410477</v>
      </c>
      <c r="S46">
        <v>0.33136398917364779</v>
      </c>
      <c r="T46">
        <v>0.26548803649632069</v>
      </c>
      <c r="U46">
        <v>0.30212736175777888</v>
      </c>
      <c r="V46">
        <v>0.34928168242320751</v>
      </c>
      <c r="W46">
        <v>1.0829795913467839</v>
      </c>
    </row>
    <row r="47" spans="1:23">
      <c r="A47" t="s">
        <v>264</v>
      </c>
      <c r="B47">
        <v>-7.59</v>
      </c>
      <c r="C47">
        <v>0.77400000000000002</v>
      </c>
      <c r="D47">
        <v>10.043763</v>
      </c>
      <c r="E47">
        <v>-3.2099999999999997E-2</v>
      </c>
      <c r="F47">
        <v>-4.5999999999999999E-3</v>
      </c>
      <c r="G47">
        <v>0.13811999999999999</v>
      </c>
      <c r="H47">
        <v>-0.12851000000000001</v>
      </c>
      <c r="I47">
        <v>0</v>
      </c>
      <c r="J47">
        <v>0.63346170000000002</v>
      </c>
      <c r="K47">
        <v>75.686000000000007</v>
      </c>
      <c r="L47">
        <v>0.76953968597209077</v>
      </c>
      <c r="M47">
        <v>4.0321141837644958E-2</v>
      </c>
      <c r="N47">
        <v>0.29535282666353629</v>
      </c>
      <c r="O47">
        <v>5.5583190185947907E-2</v>
      </c>
      <c r="P47">
        <v>9.014628193416023E-3</v>
      </c>
      <c r="Q47">
        <v>0.52943961286716901</v>
      </c>
      <c r="R47">
        <v>0.99265241049183639</v>
      </c>
      <c r="S47">
        <v>0.28345833225939959</v>
      </c>
      <c r="T47">
        <v>0.2365433788871662</v>
      </c>
      <c r="U47">
        <v>0.24300962447544749</v>
      </c>
      <c r="V47">
        <v>0.34390756411379408</v>
      </c>
      <c r="W47">
        <v>1.0543701699146959</v>
      </c>
    </row>
    <row r="48" spans="1:23">
      <c r="A48" t="s">
        <v>265</v>
      </c>
      <c r="B48">
        <v>5.0999999999999996</v>
      </c>
      <c r="C48">
        <v>0.39800000000000002</v>
      </c>
      <c r="D48">
        <v>15.427136000000001</v>
      </c>
      <c r="E48">
        <v>9.9610000000000004E-2</v>
      </c>
      <c r="F48">
        <v>3.2660000000000002E-2</v>
      </c>
      <c r="G48">
        <v>0.28688000000000002</v>
      </c>
      <c r="H48">
        <v>9.7799994000000001E-2</v>
      </c>
      <c r="I48">
        <v>12.039216</v>
      </c>
      <c r="J48">
        <v>1.5500354000000001</v>
      </c>
      <c r="K48">
        <v>91.418000000000006</v>
      </c>
      <c r="L48">
        <v>0.80652825324432786</v>
      </c>
      <c r="M48">
        <v>0.1157894736842105</v>
      </c>
      <c r="N48">
        <v>0.41708470402055209</v>
      </c>
      <c r="O48">
        <v>6.7176470328144666E-2</v>
      </c>
      <c r="P48">
        <v>3.3668939287067191E-2</v>
      </c>
      <c r="Q48">
        <v>0.53286306138519324</v>
      </c>
      <c r="R48">
        <v>0.99444122998634132</v>
      </c>
      <c r="S48">
        <v>0.33541158809997329</v>
      </c>
      <c r="T48">
        <v>0.25936193127760448</v>
      </c>
      <c r="U48">
        <v>0.29583993160731858</v>
      </c>
      <c r="V48">
        <v>0.35572009931260867</v>
      </c>
      <c r="W48">
        <v>1.078101238645407</v>
      </c>
    </row>
    <row r="49" spans="1:23">
      <c r="A49" t="s">
        <v>266</v>
      </c>
      <c r="B49">
        <v>9.58</v>
      </c>
      <c r="C49">
        <v>0.42099999999999999</v>
      </c>
      <c r="D49">
        <v>13.459915000000001</v>
      </c>
      <c r="E49">
        <v>0.18809000000000001</v>
      </c>
      <c r="F49">
        <v>0.102110006</v>
      </c>
      <c r="G49">
        <v>0.80259999999999998</v>
      </c>
      <c r="H49">
        <v>0.25694</v>
      </c>
      <c r="I49">
        <v>16.649270000000001</v>
      </c>
      <c r="J49">
        <v>2.3679092000000002</v>
      </c>
      <c r="K49">
        <v>71.795000000000002</v>
      </c>
      <c r="L49">
        <v>0.83137639258262819</v>
      </c>
      <c r="M49">
        <v>0.1424323520666072</v>
      </c>
      <c r="N49">
        <v>0.839103820655132</v>
      </c>
      <c r="O49">
        <v>5.2715820936438153E-2</v>
      </c>
      <c r="P49">
        <v>5.5668386904369163E-2</v>
      </c>
      <c r="Q49">
        <v>0.53161204648857063</v>
      </c>
      <c r="R49">
        <v>0.99569911851374071</v>
      </c>
      <c r="S49">
        <v>0.41342827562651041</v>
      </c>
      <c r="T49">
        <v>0.27206197686253208</v>
      </c>
      <c r="U49">
        <v>0.31508990817782773</v>
      </c>
      <c r="V49">
        <v>0.38262034261546157</v>
      </c>
      <c r="W49">
        <v>1.0940762466755301</v>
      </c>
    </row>
    <row r="50" spans="1:23">
      <c r="A50" t="s">
        <v>267</v>
      </c>
      <c r="B50">
        <v>2.5499999999999998</v>
      </c>
      <c r="C50">
        <v>0.246</v>
      </c>
      <c r="D50">
        <v>27.43243</v>
      </c>
      <c r="E50">
        <v>0.12275999999999999</v>
      </c>
      <c r="F50">
        <v>5.21E-2</v>
      </c>
      <c r="G50">
        <v>0.27205000000000001</v>
      </c>
      <c r="H50">
        <v>6.5140000000000003E-2</v>
      </c>
      <c r="I50">
        <v>15.921568000000001</v>
      </c>
      <c r="J50">
        <v>2.0077143</v>
      </c>
      <c r="K50">
        <v>45.453000000000003</v>
      </c>
      <c r="L50">
        <v>0.81302954648214032</v>
      </c>
      <c r="M50">
        <v>0.1006244424620874</v>
      </c>
      <c r="N50">
        <v>0.40494915857013158</v>
      </c>
      <c r="O50">
        <v>3.3303782701900458E-2</v>
      </c>
      <c r="P50">
        <v>4.597974198803937E-2</v>
      </c>
      <c r="Q50">
        <v>0.54049758827990135</v>
      </c>
      <c r="R50">
        <v>0.99418307596969802</v>
      </c>
      <c r="S50">
        <v>0.32410395126290292</v>
      </c>
      <c r="T50">
        <v>0.26574341658067158</v>
      </c>
      <c r="U50">
        <v>0.28883249041772829</v>
      </c>
      <c r="V50">
        <v>0.34994836167883958</v>
      </c>
      <c r="W50">
        <v>1.081936346881867</v>
      </c>
    </row>
    <row r="51" spans="1:23">
      <c r="A51" t="s">
        <v>268</v>
      </c>
      <c r="B51">
        <v>4.74</v>
      </c>
      <c r="C51">
        <v>0.14299999999999999</v>
      </c>
      <c r="D51">
        <v>13.995983000000001</v>
      </c>
      <c r="E51">
        <v>0.14871000000000001</v>
      </c>
      <c r="F51">
        <v>7.1059999999999998E-2</v>
      </c>
      <c r="G51">
        <v>0.43678</v>
      </c>
      <c r="H51">
        <v>0.19281000000000001</v>
      </c>
      <c r="I51">
        <v>14.704641000000001</v>
      </c>
      <c r="J51">
        <v>2.3504417000000002</v>
      </c>
      <c r="K51">
        <v>34.917999999999999</v>
      </c>
      <c r="L51">
        <v>0.82031717324331677</v>
      </c>
      <c r="M51">
        <v>0.1136485280999108</v>
      </c>
      <c r="N51">
        <v>0.53974945540410035</v>
      </c>
      <c r="O51">
        <v>2.5540293870344209E-2</v>
      </c>
      <c r="P51">
        <v>5.5198540148970923E-2</v>
      </c>
      <c r="Q51">
        <v>0.53195294822437089</v>
      </c>
      <c r="R51">
        <v>0.99519221648897815</v>
      </c>
      <c r="S51">
        <v>0.34947782420512941</v>
      </c>
      <c r="T51">
        <v>0.26789350258229161</v>
      </c>
      <c r="U51">
        <v>0.29568476696457341</v>
      </c>
      <c r="V51">
        <v>0.35282911127300032</v>
      </c>
      <c r="W51">
        <v>1.086997283268534</v>
      </c>
    </row>
    <row r="52" spans="1:23">
      <c r="A52" t="s">
        <v>269</v>
      </c>
      <c r="B52">
        <v>3.8</v>
      </c>
      <c r="C52">
        <v>0.42799999999999999</v>
      </c>
      <c r="D52">
        <v>21.512025999999999</v>
      </c>
      <c r="E52">
        <v>7.2709999999999997E-2</v>
      </c>
      <c r="F52">
        <v>2.1240002000000001E-2</v>
      </c>
      <c r="G52">
        <v>0.27427000000000001</v>
      </c>
      <c r="H52">
        <v>7.016E-2</v>
      </c>
      <c r="I52">
        <v>16.473683999999999</v>
      </c>
      <c r="J52">
        <v>1.120719</v>
      </c>
      <c r="K52">
        <v>15.321</v>
      </c>
      <c r="L52">
        <v>0.79897383475201</v>
      </c>
      <c r="M52">
        <v>0.1080582812964615</v>
      </c>
      <c r="N52">
        <v>0.40676580799022161</v>
      </c>
      <c r="O52">
        <v>1.1098804489043049E-2</v>
      </c>
      <c r="P52">
        <v>2.2121040756696551E-2</v>
      </c>
      <c r="Q52">
        <v>0.53673262562546431</v>
      </c>
      <c r="R52">
        <v>0.99422275549822303</v>
      </c>
      <c r="S52">
        <v>0.32148533966974208</v>
      </c>
      <c r="T52">
        <v>0.25496620980865847</v>
      </c>
      <c r="U52">
        <v>0.29112372288343891</v>
      </c>
      <c r="V52">
        <v>0.34509691972408768</v>
      </c>
      <c r="W52">
        <v>1.0733406683962901</v>
      </c>
    </row>
    <row r="53" spans="1:23">
      <c r="A53" t="s">
        <v>270</v>
      </c>
      <c r="B53">
        <v>5.96</v>
      </c>
      <c r="C53">
        <v>0.47699999999999998</v>
      </c>
      <c r="D53">
        <v>17.942582999999999</v>
      </c>
      <c r="E53">
        <v>0.16455998999999999</v>
      </c>
      <c r="F53">
        <v>8.0620005999999994E-2</v>
      </c>
      <c r="G53">
        <v>0.25636998</v>
      </c>
      <c r="H53">
        <v>0.16047001</v>
      </c>
      <c r="I53">
        <v>18.87584</v>
      </c>
      <c r="J53">
        <v>3.1153080000000002</v>
      </c>
      <c r="K53">
        <v>33.494999999999997</v>
      </c>
      <c r="L53">
        <v>0.82476837984402507</v>
      </c>
      <c r="M53">
        <v>0.12090395480225991</v>
      </c>
      <c r="N53">
        <v>0.3921180327863486</v>
      </c>
      <c r="O53">
        <v>2.4491651762389339E-2</v>
      </c>
      <c r="P53">
        <v>7.5772174004328008E-2</v>
      </c>
      <c r="Q53">
        <v>0.534462709654841</v>
      </c>
      <c r="R53">
        <v>0.99493659187628836</v>
      </c>
      <c r="S53">
        <v>0.32708576781897158</v>
      </c>
      <c r="T53">
        <v>0.27882384627756268</v>
      </c>
      <c r="U53">
        <v>0.30142078648255438</v>
      </c>
      <c r="V53">
        <v>0.34028849868902089</v>
      </c>
      <c r="W53">
        <v>1.0895767626333619</v>
      </c>
    </row>
    <row r="54" spans="1:23">
      <c r="A54" t="s">
        <v>271</v>
      </c>
      <c r="B54">
        <v>1.3</v>
      </c>
      <c r="C54">
        <v>0.36799999999999999</v>
      </c>
      <c r="D54">
        <v>22.681818</v>
      </c>
      <c r="E54">
        <v>8.3830009999999996E-2</v>
      </c>
      <c r="F54">
        <v>4.5379999999999997E-2</v>
      </c>
      <c r="G54">
        <v>0.65683997000000005</v>
      </c>
      <c r="H54">
        <v>0.11251</v>
      </c>
      <c r="I54">
        <v>19.192308000000001</v>
      </c>
      <c r="J54">
        <v>1.6278463999999999</v>
      </c>
      <c r="K54">
        <v>9.7859999999999996</v>
      </c>
      <c r="L54">
        <v>0.8020967049817036</v>
      </c>
      <c r="M54">
        <v>9.319060362771335E-2</v>
      </c>
      <c r="N54">
        <v>0.71982685039757</v>
      </c>
      <c r="O54">
        <v>7.0199330431328687E-3</v>
      </c>
      <c r="P54">
        <v>3.57619260272585E-2</v>
      </c>
      <c r="Q54">
        <v>0.53747653147943286</v>
      </c>
      <c r="R54">
        <v>0.99455750211834926</v>
      </c>
      <c r="S54">
        <v>0.36598541914764682</v>
      </c>
      <c r="T54">
        <v>0.25900694014576808</v>
      </c>
      <c r="U54">
        <v>0.28217212760357518</v>
      </c>
      <c r="V54">
        <v>0.36787050504273472</v>
      </c>
      <c r="W54">
        <v>1.0754520417378279</v>
      </c>
    </row>
    <row r="55" spans="1:23">
      <c r="A55" t="s">
        <v>272</v>
      </c>
      <c r="B55">
        <v>1.08</v>
      </c>
      <c r="C55">
        <v>0.42099999999999999</v>
      </c>
      <c r="D55">
        <v>17.539266999999999</v>
      </c>
      <c r="E55">
        <v>6.4019999999999994E-2</v>
      </c>
      <c r="F55">
        <v>3.6819999999999999E-2</v>
      </c>
      <c r="G55">
        <v>0.31679000000000002</v>
      </c>
      <c r="H55">
        <v>9.3439995999999997E-2</v>
      </c>
      <c r="I55">
        <v>31.018516999999999</v>
      </c>
      <c r="J55">
        <v>1.863907</v>
      </c>
      <c r="K55">
        <v>16.774000000000001</v>
      </c>
      <c r="L55">
        <v>0.79653339249556976</v>
      </c>
      <c r="M55">
        <v>9.1882247992863514E-2</v>
      </c>
      <c r="N55">
        <v>0.44156037255879038</v>
      </c>
      <c r="O55">
        <v>1.2169554301311799E-2</v>
      </c>
      <c r="P55">
        <v>4.2111564326234301E-2</v>
      </c>
      <c r="Q55">
        <v>0.53420622890151115</v>
      </c>
      <c r="R55">
        <v>0.99440676730406841</v>
      </c>
      <c r="S55">
        <v>0.31970416965199661</v>
      </c>
      <c r="T55">
        <v>0.26013977941559191</v>
      </c>
      <c r="U55">
        <v>0.27991150709100049</v>
      </c>
      <c r="V55">
        <v>0.34457646626898231</v>
      </c>
      <c r="W55">
        <v>1.0719521673323109</v>
      </c>
    </row>
    <row r="56" spans="1:23">
      <c r="A56" t="s">
        <v>273</v>
      </c>
      <c r="B56">
        <v>0.84</v>
      </c>
      <c r="C56">
        <v>0.217</v>
      </c>
      <c r="D56">
        <v>20.406974999999999</v>
      </c>
      <c r="E56">
        <v>5.0259999999999999E-2</v>
      </c>
      <c r="F56">
        <v>1.711E-2</v>
      </c>
      <c r="G56">
        <v>0.18579000000000001</v>
      </c>
      <c r="H56">
        <v>5.9880000000000003E-2</v>
      </c>
      <c r="I56">
        <v>20.892856999999999</v>
      </c>
      <c r="J56">
        <v>1.1646426000000001</v>
      </c>
      <c r="K56">
        <v>23.821000000000002</v>
      </c>
      <c r="L56">
        <v>0.79266912489503849</v>
      </c>
      <c r="M56">
        <v>9.0454950936663683E-2</v>
      </c>
      <c r="N56">
        <v>0.33436169056249399</v>
      </c>
      <c r="O56">
        <v>1.7362654044641351E-2</v>
      </c>
      <c r="P56">
        <v>2.3302512687162259E-2</v>
      </c>
      <c r="Q56">
        <v>0.53602989051714256</v>
      </c>
      <c r="R56">
        <v>0.99414149941192087</v>
      </c>
      <c r="S56">
        <v>0.30372776441555049</v>
      </c>
      <c r="T56">
        <v>0.25265588050221433</v>
      </c>
      <c r="U56">
        <v>0.27906878184374317</v>
      </c>
      <c r="V56">
        <v>0.34033343019779522</v>
      </c>
      <c r="W56">
        <v>1.0694269392405531</v>
      </c>
    </row>
    <row r="57" spans="1:23">
      <c r="A57" t="s">
        <v>274</v>
      </c>
      <c r="B57">
        <v>1.1499999999999999</v>
      </c>
      <c r="C57">
        <v>0.24</v>
      </c>
      <c r="D57">
        <v>20.187891</v>
      </c>
      <c r="E57">
        <v>3.9419996999999998E-2</v>
      </c>
      <c r="F57">
        <v>3.0980000000000001E-2</v>
      </c>
      <c r="G57">
        <v>0.51778000000000002</v>
      </c>
      <c r="H57">
        <v>0.10813</v>
      </c>
      <c r="I57">
        <v>84.086950000000002</v>
      </c>
      <c r="J57">
        <v>4.3382680000000002</v>
      </c>
      <c r="K57">
        <v>21.949000000000002</v>
      </c>
      <c r="L57">
        <v>0.78962488998351499</v>
      </c>
      <c r="M57">
        <v>9.2298542967588451E-2</v>
      </c>
      <c r="N57">
        <v>0.60603260992089436</v>
      </c>
      <c r="O57">
        <v>1.5983133295455469E-2</v>
      </c>
      <c r="P57">
        <v>0.1086677679921237</v>
      </c>
      <c r="Q57">
        <v>0.53589056842388938</v>
      </c>
      <c r="R57">
        <v>0.99452288133449673</v>
      </c>
      <c r="S57">
        <v>0.3382392948518288</v>
      </c>
      <c r="T57">
        <v>0.28944716477797161</v>
      </c>
      <c r="U57">
        <v>0.27988843167551852</v>
      </c>
      <c r="V57">
        <v>0.35261986567166731</v>
      </c>
      <c r="W57">
        <v>1.067784009304974</v>
      </c>
    </row>
    <row r="58" spans="1:23">
      <c r="A58" t="s">
        <v>275</v>
      </c>
      <c r="B58">
        <v>0.55000000000000004</v>
      </c>
      <c r="C58">
        <v>0.191</v>
      </c>
      <c r="D58">
        <v>14.453125</v>
      </c>
      <c r="E58">
        <v>2.8490000000000001E-2</v>
      </c>
      <c r="F58">
        <v>4.4600000000000004E-3</v>
      </c>
      <c r="G58">
        <v>0.15237999999999999</v>
      </c>
      <c r="H58">
        <v>5.9359997999999997E-2</v>
      </c>
      <c r="I58">
        <v>33.636364</v>
      </c>
      <c r="J58">
        <v>1.2634885</v>
      </c>
      <c r="K58">
        <v>18.189</v>
      </c>
      <c r="L58">
        <v>0.78655538175088391</v>
      </c>
      <c r="M58">
        <v>8.8730300327088896E-2</v>
      </c>
      <c r="N58">
        <v>0.30702193510069042</v>
      </c>
      <c r="O58">
        <v>1.3212301021449629E-2</v>
      </c>
      <c r="P58">
        <v>2.596130332116357E-2</v>
      </c>
      <c r="Q58">
        <v>0.53224365854714184</v>
      </c>
      <c r="R58">
        <v>0.99413738916606587</v>
      </c>
      <c r="S58">
        <v>0.29619183442531721</v>
      </c>
      <c r="T58">
        <v>0.25192620657349668</v>
      </c>
      <c r="U58">
        <v>0.27635208678039991</v>
      </c>
      <c r="V58">
        <v>0.33471826982433378</v>
      </c>
      <c r="W58">
        <v>1.065675580052289</v>
      </c>
    </row>
    <row r="59" spans="1:23">
      <c r="A59" t="s">
        <v>276</v>
      </c>
      <c r="B59">
        <v>2.65</v>
      </c>
      <c r="C59">
        <v>0.63600000000000001</v>
      </c>
      <c r="D59">
        <v>15.022422000000001</v>
      </c>
      <c r="E59">
        <v>0.12639</v>
      </c>
      <c r="F59">
        <v>5.8799999999999998E-2</v>
      </c>
      <c r="G59">
        <v>0.74134003999999998</v>
      </c>
      <c r="H59">
        <v>0.24482999999999999</v>
      </c>
      <c r="I59">
        <v>37.924526</v>
      </c>
      <c r="J59">
        <v>4.4341492999999996</v>
      </c>
      <c r="K59">
        <v>11.721</v>
      </c>
      <c r="L59">
        <v>0.81404897172850144</v>
      </c>
      <c r="M59">
        <v>0.1012191495688373</v>
      </c>
      <c r="N59">
        <v>0.78897414911966757</v>
      </c>
      <c r="O59">
        <v>8.4458799713778912E-3</v>
      </c>
      <c r="P59">
        <v>0.11124681580711521</v>
      </c>
      <c r="Q59">
        <v>0.53260569160169069</v>
      </c>
      <c r="R59">
        <v>0.99560339757939065</v>
      </c>
      <c r="S59">
        <v>0.37558720304466631</v>
      </c>
      <c r="T59">
        <v>0.29041940114880099</v>
      </c>
      <c r="U59">
        <v>0.28727957575604018</v>
      </c>
      <c r="V59">
        <v>0.36309611863411739</v>
      </c>
      <c r="W59">
        <v>1.083394903163504</v>
      </c>
    </row>
    <row r="60" spans="1:23">
      <c r="A60" t="s">
        <v>277</v>
      </c>
      <c r="B60">
        <v>0.49</v>
      </c>
      <c r="C60">
        <v>0.29799999999999999</v>
      </c>
      <c r="D60">
        <v>108.26922999999999</v>
      </c>
      <c r="E60">
        <v>2.7579999000000001E-2</v>
      </c>
      <c r="F60">
        <v>1.6629999999999999E-2</v>
      </c>
      <c r="G60">
        <v>0.38166</v>
      </c>
      <c r="H60">
        <v>0.17058999999999999</v>
      </c>
      <c r="I60">
        <v>57.448979999999999</v>
      </c>
      <c r="J60">
        <v>2.1477072000000001</v>
      </c>
      <c r="K60">
        <v>4.0289999999999999</v>
      </c>
      <c r="L60">
        <v>0.78629982307495716</v>
      </c>
      <c r="M60">
        <v>8.8373476063038942E-2</v>
      </c>
      <c r="N60">
        <v>0.49464417791069692</v>
      </c>
      <c r="O60">
        <v>2.777464585299998E-3</v>
      </c>
      <c r="P60">
        <v>4.9745318621432187E-2</v>
      </c>
      <c r="Q60">
        <v>0.59190413639793449</v>
      </c>
      <c r="R60">
        <v>0.99501658319737951</v>
      </c>
      <c r="S60">
        <v>0.32201300784834691</v>
      </c>
      <c r="T60">
        <v>0.28763952615070881</v>
      </c>
      <c r="U60">
        <v>0.2915083341596903</v>
      </c>
      <c r="V60">
        <v>0.37937370159716399</v>
      </c>
      <c r="W60">
        <v>1.066034782529786</v>
      </c>
    </row>
    <row r="61" spans="1:23">
      <c r="A61" t="s">
        <v>278</v>
      </c>
      <c r="B61">
        <v>15.06</v>
      </c>
      <c r="C61">
        <v>0.52200000000000002</v>
      </c>
      <c r="D61">
        <v>11.93206</v>
      </c>
      <c r="E61">
        <v>0.25278</v>
      </c>
      <c r="F61">
        <v>8.9969999999999994E-2</v>
      </c>
      <c r="G61">
        <v>0.53990000000000005</v>
      </c>
      <c r="H61">
        <v>0.29908000000000001</v>
      </c>
      <c r="I61">
        <v>18.658697</v>
      </c>
      <c r="J61">
        <v>4.3320746000000003</v>
      </c>
      <c r="K61">
        <v>63.627000000000002</v>
      </c>
      <c r="L61">
        <v>0.84954350530634704</v>
      </c>
      <c r="M61">
        <v>0.17502230151650311</v>
      </c>
      <c r="N61">
        <v>0.62413363927782628</v>
      </c>
      <c r="O61">
        <v>4.6696629975246748E-2</v>
      </c>
      <c r="P61">
        <v>0.1085011758126542</v>
      </c>
      <c r="Q61">
        <v>0.53064043762262247</v>
      </c>
      <c r="R61">
        <v>0.99603220523327129</v>
      </c>
      <c r="S61">
        <v>0.3877414425757813</v>
      </c>
      <c r="T61">
        <v>0.29894678240506789</v>
      </c>
      <c r="U61">
        <v>0.33750083610951043</v>
      </c>
      <c r="V61">
        <v>0.35826142265113559</v>
      </c>
      <c r="W61">
        <v>1.1054117754847359</v>
      </c>
    </row>
    <row r="62" spans="1:23">
      <c r="A62" t="s">
        <v>279</v>
      </c>
      <c r="B62">
        <v>15.93</v>
      </c>
      <c r="C62">
        <v>0.20699999999999999</v>
      </c>
      <c r="D62">
        <v>49.061030000000002</v>
      </c>
      <c r="E62">
        <v>0.78852999999999995</v>
      </c>
      <c r="F62">
        <v>0.12968001000000001</v>
      </c>
      <c r="G62">
        <v>0.36764999999999998</v>
      </c>
      <c r="H62">
        <v>0.25781999999999999</v>
      </c>
      <c r="I62">
        <v>6.5599499999999997</v>
      </c>
      <c r="J62">
        <v>3.4885662000000002</v>
      </c>
      <c r="K62">
        <v>68.031000000000006</v>
      </c>
      <c r="L62">
        <v>0.99999999999999989</v>
      </c>
      <c r="M62">
        <v>0.18019625334522749</v>
      </c>
      <c r="N62">
        <v>0.48317964711094019</v>
      </c>
      <c r="O62">
        <v>4.9942040968523803E-2</v>
      </c>
      <c r="P62">
        <v>8.581220000666287E-2</v>
      </c>
      <c r="Q62">
        <v>0.55425186438466656</v>
      </c>
      <c r="R62">
        <v>0.99570607428766544</v>
      </c>
      <c r="S62">
        <v>0.41175217923696222</v>
      </c>
      <c r="T62">
        <v>0.30008150260115668</v>
      </c>
      <c r="U62">
        <v>0.36264826995146932</v>
      </c>
      <c r="V62">
        <v>0.36398372595720452</v>
      </c>
      <c r="W62">
        <v>1.197480324392002</v>
      </c>
    </row>
    <row r="63" spans="1:23">
      <c r="A63" t="s">
        <v>280</v>
      </c>
      <c r="B63">
        <v>3.72</v>
      </c>
      <c r="C63">
        <v>0.39800000000000002</v>
      </c>
      <c r="D63">
        <v>10.552631</v>
      </c>
      <c r="E63">
        <v>0.11666000999999999</v>
      </c>
      <c r="F63">
        <v>6.6430000000000003E-2</v>
      </c>
      <c r="G63">
        <v>0.34293000000000001</v>
      </c>
      <c r="H63">
        <v>0.16254999000000001</v>
      </c>
      <c r="I63">
        <v>10.77957</v>
      </c>
      <c r="J63">
        <v>1.4396496000000001</v>
      </c>
      <c r="K63">
        <v>34.697000000000003</v>
      </c>
      <c r="L63">
        <v>0.81131646554314574</v>
      </c>
      <c r="M63">
        <v>0.10758251561106159</v>
      </c>
      <c r="N63">
        <v>0.4629510103250743</v>
      </c>
      <c r="O63">
        <v>2.5377433781898662E-2</v>
      </c>
      <c r="P63">
        <v>3.06997444983431E-2</v>
      </c>
      <c r="Q63">
        <v>0.52976321730633202</v>
      </c>
      <c r="R63">
        <v>0.99495303263838819</v>
      </c>
      <c r="S63">
        <v>0.33523486751475762</v>
      </c>
      <c r="T63">
        <v>0.25558796691030439</v>
      </c>
      <c r="U63">
        <v>0.29031273541683911</v>
      </c>
      <c r="V63">
        <v>0.34796440481824092</v>
      </c>
      <c r="W63">
        <v>1.081337696223263</v>
      </c>
    </row>
    <row r="64" spans="1:23">
      <c r="A64" t="s">
        <v>281</v>
      </c>
      <c r="B64">
        <v>0.77</v>
      </c>
      <c r="C64">
        <v>0.45700000000000002</v>
      </c>
      <c r="D64">
        <v>27.122643</v>
      </c>
      <c r="E64">
        <v>3.1630001999999997E-2</v>
      </c>
      <c r="F64">
        <v>1.7670000000000002E-2</v>
      </c>
      <c r="G64">
        <v>0.18167</v>
      </c>
      <c r="H64">
        <v>7.8869999999999996E-2</v>
      </c>
      <c r="I64">
        <v>37.33766</v>
      </c>
      <c r="J64">
        <v>1.1042827</v>
      </c>
      <c r="K64">
        <v>38.045999999999999</v>
      </c>
      <c r="L64">
        <v>0.78743719919232313</v>
      </c>
      <c r="M64">
        <v>9.0038655961938732E-2</v>
      </c>
      <c r="N64">
        <v>0.33099025109818297</v>
      </c>
      <c r="O64">
        <v>2.7845390506804381E-2</v>
      </c>
      <c r="P64">
        <v>2.167893156959181E-2</v>
      </c>
      <c r="Q64">
        <v>0.54030058542573289</v>
      </c>
      <c r="R64">
        <v>0.99429160185150045</v>
      </c>
      <c r="S64">
        <v>0.30343180200189301</v>
      </c>
      <c r="T64">
        <v>0.25373094492115722</v>
      </c>
      <c r="U64">
        <v>0.279358939818658</v>
      </c>
      <c r="V64">
        <v>0.34519738046711701</v>
      </c>
      <c r="W64">
        <v>1.066306802511193</v>
      </c>
    </row>
    <row r="65" spans="1:23">
      <c r="A65" t="s">
        <v>282</v>
      </c>
      <c r="B65">
        <v>0.2</v>
      </c>
      <c r="C65">
        <v>0.749</v>
      </c>
      <c r="D65">
        <v>27.848837</v>
      </c>
      <c r="E65">
        <v>1.3509999999999999E-2</v>
      </c>
      <c r="F65">
        <v>3.9199999999999999E-3</v>
      </c>
      <c r="G65">
        <v>4.759E-2</v>
      </c>
      <c r="H65">
        <v>8.2000000000000007E-3</v>
      </c>
      <c r="I65">
        <v>119.75</v>
      </c>
      <c r="J65">
        <v>1.1851156</v>
      </c>
      <c r="K65">
        <v>23.815999999999999</v>
      </c>
      <c r="L65">
        <v>0.78234849740088686</v>
      </c>
      <c r="M65">
        <v>8.6648825453464168E-2</v>
      </c>
      <c r="N65">
        <v>0.22127117260914919</v>
      </c>
      <c r="O65">
        <v>1.7358969427255701E-2</v>
      </c>
      <c r="P65">
        <v>2.385320240367968E-2</v>
      </c>
      <c r="Q65">
        <v>0.54076239399316783</v>
      </c>
      <c r="R65">
        <v>0.99373300577961576</v>
      </c>
      <c r="S65">
        <v>0.28153689156473088</v>
      </c>
      <c r="T65">
        <v>0.25437636177298878</v>
      </c>
      <c r="U65">
        <v>0.27678611586016483</v>
      </c>
      <c r="V65">
        <v>0.33411001067246321</v>
      </c>
      <c r="W65">
        <v>1.062858626397702</v>
      </c>
    </row>
    <row r="66" spans="1:23">
      <c r="A66" t="s">
        <v>283</v>
      </c>
      <c r="B66">
        <v>6.38</v>
      </c>
      <c r="C66">
        <v>0.46899999999999997</v>
      </c>
      <c r="D66">
        <v>12.321429</v>
      </c>
      <c r="E66">
        <v>0.16566</v>
      </c>
      <c r="F66">
        <v>6.6720000000000002E-2</v>
      </c>
      <c r="G66">
        <v>0.13888</v>
      </c>
      <c r="H66">
        <v>9.4700000000000006E-2</v>
      </c>
      <c r="I66">
        <v>10.815047</v>
      </c>
      <c r="J66">
        <v>1.7267268</v>
      </c>
      <c r="K66">
        <v>85.45</v>
      </c>
      <c r="L66">
        <v>0.82507729939368057</v>
      </c>
      <c r="M66">
        <v>0.1234017246506096</v>
      </c>
      <c r="N66">
        <v>0.29597474268122481</v>
      </c>
      <c r="O66">
        <v>6.277851101663752E-2</v>
      </c>
      <c r="P66">
        <v>3.8421644653992677E-2</v>
      </c>
      <c r="Q66">
        <v>0.53088804905991549</v>
      </c>
      <c r="R66">
        <v>0.99441672673925963</v>
      </c>
      <c r="S66">
        <v>0.32235604585463212</v>
      </c>
      <c r="T66">
        <v>0.26164024117835322</v>
      </c>
      <c r="U66">
        <v>0.30212087492113282</v>
      </c>
      <c r="V66">
        <v>0.34348860366451028</v>
      </c>
      <c r="W66">
        <v>1.0894611352388019</v>
      </c>
    </row>
    <row r="67" spans="1:23">
      <c r="A67" t="s">
        <v>284</v>
      </c>
      <c r="B67">
        <v>1.34</v>
      </c>
      <c r="C67">
        <v>0.79900000000000004</v>
      </c>
      <c r="D67">
        <v>17.435898000000002</v>
      </c>
      <c r="E67">
        <v>7.5370000000000006E-2</v>
      </c>
      <c r="F67">
        <v>2.8219999999999999E-2</v>
      </c>
      <c r="G67">
        <v>8.3239999999999995E-2</v>
      </c>
      <c r="H67">
        <v>5.2580000000000002E-2</v>
      </c>
      <c r="I67">
        <v>15.223879999999999</v>
      </c>
      <c r="J67">
        <v>1.1300060999999999</v>
      </c>
      <c r="K67">
        <v>32.725000000000001</v>
      </c>
      <c r="L67">
        <v>0.79972085159920581</v>
      </c>
      <c r="M67">
        <v>9.3428486470413311E-2</v>
      </c>
      <c r="N67">
        <v>0.25044394370203449</v>
      </c>
      <c r="O67">
        <v>2.3924220684999851E-2</v>
      </c>
      <c r="P67">
        <v>2.237084833088054E-2</v>
      </c>
      <c r="Q67">
        <v>0.53414049345091918</v>
      </c>
      <c r="R67">
        <v>0.99408379810550007</v>
      </c>
      <c r="S67">
        <v>0.29431619895160371</v>
      </c>
      <c r="T67">
        <v>0.25187169180430141</v>
      </c>
      <c r="U67">
        <v>0.28121320850246262</v>
      </c>
      <c r="V67">
        <v>0.33425699064996572</v>
      </c>
      <c r="W67">
        <v>1.07371719892894</v>
      </c>
    </row>
    <row r="68" spans="1:23">
      <c r="A68" t="s">
        <v>285</v>
      </c>
      <c r="B68">
        <v>0.83</v>
      </c>
      <c r="C68">
        <v>0.64700000000000002</v>
      </c>
      <c r="D68">
        <v>6.6806726000000003</v>
      </c>
      <c r="E68">
        <v>7.1080000000000004E-2</v>
      </c>
      <c r="F68">
        <v>2.3009999999999999E-2</v>
      </c>
      <c r="G68">
        <v>0.15590999999999999</v>
      </c>
      <c r="H68">
        <v>5.289E-2</v>
      </c>
      <c r="I68">
        <v>28.734940999999999</v>
      </c>
      <c r="J68">
        <v>1.5540495999999999</v>
      </c>
      <c r="K68">
        <v>30.353999999999999</v>
      </c>
      <c r="L68">
        <v>0.79851607630805177</v>
      </c>
      <c r="M68">
        <v>9.03954802259887E-2</v>
      </c>
      <c r="N68">
        <v>0.30991057134074329</v>
      </c>
      <c r="O68">
        <v>2.2176975120726489E-2</v>
      </c>
      <c r="P68">
        <v>3.3776914603828007E-2</v>
      </c>
      <c r="Q68">
        <v>0.52730092271029871</v>
      </c>
      <c r="R68">
        <v>0.99408624843495086</v>
      </c>
      <c r="S68">
        <v>0.30117496475816491</v>
      </c>
      <c r="T68">
        <v>0.25339547519712852</v>
      </c>
      <c r="U68">
        <v>0.27738838242947789</v>
      </c>
      <c r="V68">
        <v>0.33338417702561729</v>
      </c>
      <c r="W68">
        <v>1.072979868573726</v>
      </c>
    </row>
    <row r="69" spans="1:23">
      <c r="A69" t="s">
        <v>286</v>
      </c>
      <c r="B69">
        <v>4.08</v>
      </c>
      <c r="C69">
        <v>0.71599999999999997</v>
      </c>
      <c r="D69">
        <v>16.162528999999999</v>
      </c>
      <c r="E69">
        <v>0.11726</v>
      </c>
      <c r="F69">
        <v>6.3079999999999997E-2</v>
      </c>
      <c r="G69">
        <v>0.102919996</v>
      </c>
      <c r="H69">
        <v>8.1619999999999998E-2</v>
      </c>
      <c r="I69">
        <v>17.549019000000001</v>
      </c>
      <c r="J69">
        <v>2.0356524</v>
      </c>
      <c r="K69">
        <v>59.55</v>
      </c>
      <c r="L69">
        <v>0.81148496277553261</v>
      </c>
      <c r="M69">
        <v>0.1097234611953613</v>
      </c>
      <c r="N69">
        <v>0.26654829204472441</v>
      </c>
      <c r="O69">
        <v>4.3692192958990947E-2</v>
      </c>
      <c r="P69">
        <v>4.6731230503109719E-2</v>
      </c>
      <c r="Q69">
        <v>0.53333071987291381</v>
      </c>
      <c r="R69">
        <v>0.99431333864501514</v>
      </c>
      <c r="S69">
        <v>0.30584733731734332</v>
      </c>
      <c r="T69">
        <v>0.26429403453598083</v>
      </c>
      <c r="U69">
        <v>0.29261564532721701</v>
      </c>
      <c r="V69">
        <v>0.33723062254169628</v>
      </c>
      <c r="W69">
        <v>1.081065646290851</v>
      </c>
    </row>
    <row r="70" spans="1:23">
      <c r="A70" t="s">
        <v>287</v>
      </c>
      <c r="B70">
        <v>-0.54</v>
      </c>
      <c r="C70">
        <v>0.748</v>
      </c>
      <c r="D70">
        <v>40.789473999999998</v>
      </c>
      <c r="E70">
        <v>-4.5969999999999997E-2</v>
      </c>
      <c r="F70">
        <v>1.0779999E-2</v>
      </c>
      <c r="G70">
        <v>9.1560000000000002E-2</v>
      </c>
      <c r="H70">
        <v>1.264E-2</v>
      </c>
      <c r="I70">
        <v>0</v>
      </c>
      <c r="J70">
        <v>1.019871</v>
      </c>
      <c r="K70">
        <v>37.341999999999999</v>
      </c>
      <c r="L70">
        <v>0.76564452669742722</v>
      </c>
      <c r="M70">
        <v>8.224799286351471E-2</v>
      </c>
      <c r="N70">
        <v>0.2572522874746237</v>
      </c>
      <c r="O70">
        <v>2.7326596378905419E-2</v>
      </c>
      <c r="P70">
        <v>1.940839695601523E-2</v>
      </c>
      <c r="Q70">
        <v>0.54899173358378128</v>
      </c>
      <c r="R70">
        <v>0.99376810082078126</v>
      </c>
      <c r="S70">
        <v>0.28331535195014768</v>
      </c>
      <c r="T70">
        <v>0.25536953412955299</v>
      </c>
      <c r="U70">
        <v>0.2743595181839702</v>
      </c>
      <c r="V70">
        <v>0.34455201251070189</v>
      </c>
      <c r="W70">
        <v>1.0526363453324969</v>
      </c>
    </row>
    <row r="71" spans="1:23">
      <c r="A71" t="s">
        <v>288</v>
      </c>
      <c r="B71">
        <v>1.91</v>
      </c>
      <c r="C71">
        <v>0.73099999999999998</v>
      </c>
      <c r="D71">
        <v>13.116438</v>
      </c>
      <c r="E71">
        <v>9.1800004000000004E-2</v>
      </c>
      <c r="F71">
        <v>3.9379999999999998E-2</v>
      </c>
      <c r="G71">
        <v>0.19214999999999999</v>
      </c>
      <c r="H71">
        <v>4.5700002000000003E-2</v>
      </c>
      <c r="I71">
        <v>20.052357000000001</v>
      </c>
      <c r="J71">
        <v>1.302101</v>
      </c>
      <c r="K71">
        <v>43.603999999999999</v>
      </c>
      <c r="L71">
        <v>0.80433494550427842</v>
      </c>
      <c r="M71">
        <v>9.6818316978887889E-2</v>
      </c>
      <c r="N71">
        <v>0.33956614565788668</v>
      </c>
      <c r="O71">
        <v>3.1941211192688543E-2</v>
      </c>
      <c r="P71">
        <v>2.699991547761494E-2</v>
      </c>
      <c r="Q71">
        <v>0.53139361915191285</v>
      </c>
      <c r="R71">
        <v>0.99402941661607913</v>
      </c>
      <c r="S71">
        <v>0.31171506056496301</v>
      </c>
      <c r="T71">
        <v>0.2531628064384987</v>
      </c>
      <c r="U71">
        <v>0.28314610853678862</v>
      </c>
      <c r="V71">
        <v>0.34110827478720179</v>
      </c>
      <c r="W71">
        <v>1.076514650253539</v>
      </c>
    </row>
    <row r="72" spans="1:23">
      <c r="A72" t="s">
        <v>289</v>
      </c>
      <c r="B72">
        <v>-0.46</v>
      </c>
      <c r="C72">
        <v>0.56899999999999995</v>
      </c>
      <c r="D72">
        <v>12.064517</v>
      </c>
      <c r="E72">
        <v>1.0140000999999999E-2</v>
      </c>
      <c r="F72">
        <v>1.2990000999999999E-2</v>
      </c>
      <c r="G72">
        <v>7.2889999999999996E-2</v>
      </c>
      <c r="H72">
        <v>1.0720001E-2</v>
      </c>
      <c r="I72">
        <v>0</v>
      </c>
      <c r="J72">
        <v>1.0883484000000001</v>
      </c>
      <c r="K72">
        <v>45.831000000000003</v>
      </c>
      <c r="L72">
        <v>0.78140208911967146</v>
      </c>
      <c r="M72">
        <v>8.2723758548914658E-2</v>
      </c>
      <c r="N72">
        <v>0.24197442951377751</v>
      </c>
      <c r="O72">
        <v>3.3582339776255299E-2</v>
      </c>
      <c r="P72">
        <v>2.1250325349208701E-2</v>
      </c>
      <c r="Q72">
        <v>0.53072467100573595</v>
      </c>
      <c r="R72">
        <v>0.99375292459466802</v>
      </c>
      <c r="S72">
        <v>0.28625747463480122</v>
      </c>
      <c r="T72">
        <v>0.24839770853436921</v>
      </c>
      <c r="U72">
        <v>0.2715940154472698</v>
      </c>
      <c r="V72">
        <v>0.33399501868887072</v>
      </c>
      <c r="W72">
        <v>1.062289977200334</v>
      </c>
    </row>
    <row r="73" spans="1:23">
      <c r="A73" t="s">
        <v>290</v>
      </c>
      <c r="B73">
        <v>0.08</v>
      </c>
      <c r="C73">
        <v>0.75600000000000001</v>
      </c>
      <c r="D73">
        <v>69.565216000000007</v>
      </c>
      <c r="E73">
        <v>-3.0300000000000001E-3</v>
      </c>
      <c r="F73">
        <v>-2.9699997999999999E-3</v>
      </c>
      <c r="G73">
        <v>8.8859999999999995E-2</v>
      </c>
      <c r="H73">
        <v>2.479E-2</v>
      </c>
      <c r="I73">
        <v>200</v>
      </c>
      <c r="J73">
        <v>1.2551973000000001</v>
      </c>
      <c r="K73">
        <v>7.2690000000000001</v>
      </c>
      <c r="L73">
        <v>0.77770351294501561</v>
      </c>
      <c r="M73">
        <v>8.5935176925364246E-2</v>
      </c>
      <c r="N73">
        <v>0.25504284899073049</v>
      </c>
      <c r="O73">
        <v>5.1650966511986437E-3</v>
      </c>
      <c r="P73">
        <v>2.573828380386815E-2</v>
      </c>
      <c r="Q73">
        <v>0.56729109186806648</v>
      </c>
      <c r="R73">
        <v>0.99386413792667339</v>
      </c>
      <c r="S73">
        <v>0.28328440244622632</v>
      </c>
      <c r="T73">
        <v>0.26645252719562568</v>
      </c>
      <c r="U73">
        <v>0.28269755453632173</v>
      </c>
      <c r="V73">
        <v>0.34915433736601442</v>
      </c>
      <c r="W73">
        <v>1.060087270273256</v>
      </c>
    </row>
    <row r="74" spans="1:23">
      <c r="A74" t="s">
        <v>291</v>
      </c>
      <c r="B74">
        <v>37.729999999999997</v>
      </c>
      <c r="C74">
        <v>0.754</v>
      </c>
      <c r="D74">
        <v>22.408453000000002</v>
      </c>
      <c r="E74">
        <v>0.21405001000000001</v>
      </c>
      <c r="F74">
        <v>0.10067</v>
      </c>
      <c r="G74">
        <v>0.62111000000000005</v>
      </c>
      <c r="H74">
        <v>0.52182996000000004</v>
      </c>
      <c r="I74">
        <v>32.600050000000003</v>
      </c>
      <c r="J74">
        <v>6.565042</v>
      </c>
      <c r="K74">
        <v>68.622</v>
      </c>
      <c r="L74">
        <v>0.83866683048615065</v>
      </c>
      <c r="M74">
        <v>0.30984240261671131</v>
      </c>
      <c r="N74">
        <v>0.6905886390100342</v>
      </c>
      <c r="O74">
        <v>5.0377562743507159E-2</v>
      </c>
      <c r="P74">
        <v>0.16856429233190559</v>
      </c>
      <c r="Q74">
        <v>0.53730269046857781</v>
      </c>
      <c r="R74">
        <v>0.99779288519178955</v>
      </c>
      <c r="S74">
        <v>0.43047474394474539</v>
      </c>
      <c r="T74">
        <v>0.34681106816221519</v>
      </c>
      <c r="U74">
        <v>0.42396331256677872</v>
      </c>
      <c r="V74">
        <v>0.36210445760106758</v>
      </c>
      <c r="W74">
        <v>1.09977536548465</v>
      </c>
    </row>
    <row r="75" spans="1:23">
      <c r="A75" t="s">
        <v>292</v>
      </c>
      <c r="B75">
        <v>2.48</v>
      </c>
      <c r="C75">
        <v>0.68799999999999994</v>
      </c>
      <c r="D75">
        <v>11.123595</v>
      </c>
      <c r="E75">
        <v>4.2909999999999997E-2</v>
      </c>
      <c r="F75">
        <v>1.6889999999999999E-2</v>
      </c>
      <c r="G75">
        <v>0.119160004</v>
      </c>
      <c r="H75">
        <v>6.8059999999999996E-2</v>
      </c>
      <c r="I75">
        <v>11.975806</v>
      </c>
      <c r="J75">
        <v>0.80875750000000002</v>
      </c>
      <c r="K75">
        <v>37.835999999999999</v>
      </c>
      <c r="L75">
        <v>0.7906049993962081</v>
      </c>
      <c r="M75">
        <v>0.10020814748736249</v>
      </c>
      <c r="N75">
        <v>0.27983766191655118</v>
      </c>
      <c r="O75">
        <v>2.7690636576607249E-2</v>
      </c>
      <c r="P75">
        <v>1.372979423692181E-2</v>
      </c>
      <c r="Q75">
        <v>0.53012631045622982</v>
      </c>
      <c r="R75">
        <v>0.9942061564922664</v>
      </c>
      <c r="S75">
        <v>0.29995243542395639</v>
      </c>
      <c r="T75">
        <v>0.2474164707474289</v>
      </c>
      <c r="U75">
        <v>0.28354055937707701</v>
      </c>
      <c r="V75">
        <v>0.33601236479550362</v>
      </c>
      <c r="W75">
        <v>1.068199158259417</v>
      </c>
    </row>
    <row r="76" spans="1:23">
      <c r="A76" t="s">
        <v>293</v>
      </c>
      <c r="B76">
        <v>0.24</v>
      </c>
      <c r="C76">
        <v>0.35699999999999998</v>
      </c>
      <c r="D76">
        <v>120</v>
      </c>
      <c r="E76">
        <v>1.29700005E-2</v>
      </c>
      <c r="F76">
        <v>6.9999998000000001E-3</v>
      </c>
      <c r="G76">
        <v>0.19511998999999999</v>
      </c>
      <c r="H76">
        <v>9.9809999999999996E-2</v>
      </c>
      <c r="I76">
        <v>240</v>
      </c>
      <c r="J76">
        <v>4.6373075999999998</v>
      </c>
      <c r="K76">
        <v>9.4160000000000004</v>
      </c>
      <c r="L76">
        <v>0.78219684750465479</v>
      </c>
      <c r="M76">
        <v>8.6886708296164128E-2</v>
      </c>
      <c r="N76">
        <v>0.34199651980706358</v>
      </c>
      <c r="O76">
        <v>6.7472713565950608E-3</v>
      </c>
      <c r="P76">
        <v>0.1167114368511811</v>
      </c>
      <c r="Q76">
        <v>0.59936408523889029</v>
      </c>
      <c r="R76">
        <v>0.99445711765375411</v>
      </c>
      <c r="S76">
        <v>0.29000955857676353</v>
      </c>
      <c r="T76">
        <v>0.31932607938332641</v>
      </c>
      <c r="U76">
        <v>0.29205858633559922</v>
      </c>
      <c r="V76">
        <v>0.36575555942529769</v>
      </c>
      <c r="W76">
        <v>1.0631905435290769</v>
      </c>
    </row>
    <row r="77" spans="1:23">
      <c r="A77" t="s">
        <v>294</v>
      </c>
      <c r="B77">
        <v>-0.78</v>
      </c>
      <c r="C77">
        <v>0.73099999999999998</v>
      </c>
      <c r="D77">
        <v>65.55556</v>
      </c>
      <c r="E77">
        <v>-1.52900005E-2</v>
      </c>
      <c r="F77">
        <v>1.6300001E-3</v>
      </c>
      <c r="G77">
        <v>8.1999995000000006E-2</v>
      </c>
      <c r="H77">
        <v>3.424E-2</v>
      </c>
      <c r="I77">
        <v>0</v>
      </c>
      <c r="J77">
        <v>0.51142763999999996</v>
      </c>
      <c r="K77">
        <v>18.428000000000001</v>
      </c>
      <c r="L77">
        <v>0.7742604953058696</v>
      </c>
      <c r="M77">
        <v>8.0820695807314893E-2</v>
      </c>
      <c r="N77">
        <v>0.2494292345289901</v>
      </c>
      <c r="O77">
        <v>1.338842573248351E-2</v>
      </c>
      <c r="P77">
        <v>5.7321145458377734E-3</v>
      </c>
      <c r="Q77">
        <v>0.56474123123403897</v>
      </c>
      <c r="R77">
        <v>0.99393883345347844</v>
      </c>
      <c r="S77">
        <v>0.28317537682711258</v>
      </c>
      <c r="T77">
        <v>0.25605415343212051</v>
      </c>
      <c r="U77">
        <v>0.27842051711553639</v>
      </c>
      <c r="V77">
        <v>0.35121711142668383</v>
      </c>
      <c r="W77">
        <v>1.05801984319206</v>
      </c>
    </row>
    <row r="78" spans="1:23">
      <c r="A78" t="s">
        <v>295</v>
      </c>
      <c r="B78">
        <v>2.0299999999999998</v>
      </c>
      <c r="C78">
        <v>0.51400000000000001</v>
      </c>
      <c r="D78">
        <v>18.333334000000001</v>
      </c>
      <c r="E78">
        <v>9.5219999999999999E-2</v>
      </c>
      <c r="F78">
        <v>4.8759999999999998E-2</v>
      </c>
      <c r="G78">
        <v>0.25247999999999998</v>
      </c>
      <c r="H78">
        <v>0.115830004</v>
      </c>
      <c r="I78">
        <v>27.635467999999999</v>
      </c>
      <c r="J78">
        <v>2.2088350999999999</v>
      </c>
      <c r="K78">
        <v>29.707999999999998</v>
      </c>
      <c r="L78">
        <v>0.80529539461305366</v>
      </c>
      <c r="M78">
        <v>9.7531965506987797E-2</v>
      </c>
      <c r="N78">
        <v>0.38893482111465433</v>
      </c>
      <c r="O78">
        <v>2.1700922554501019E-2</v>
      </c>
      <c r="P78">
        <v>5.1389557664186312E-2</v>
      </c>
      <c r="Q78">
        <v>0.53471119994742644</v>
      </c>
      <c r="R78">
        <v>0.99458374438795505</v>
      </c>
      <c r="S78">
        <v>0.31604997993548778</v>
      </c>
      <c r="T78">
        <v>0.26514010258328569</v>
      </c>
      <c r="U78">
        <v>0.28455819279035821</v>
      </c>
      <c r="V78">
        <v>0.34201969855788261</v>
      </c>
      <c r="W78">
        <v>1.0774288771835761</v>
      </c>
    </row>
    <row r="79" spans="1:23">
      <c r="A79" t="s">
        <v>296</v>
      </c>
      <c r="B79">
        <v>1.78</v>
      </c>
      <c r="C79">
        <v>0.29299999999999998</v>
      </c>
      <c r="D79">
        <v>23.450704999999999</v>
      </c>
      <c r="E79">
        <v>4.5229997000000001E-2</v>
      </c>
      <c r="F79">
        <v>1.7919999999999998E-2</v>
      </c>
      <c r="G79">
        <v>0.19373000000000001</v>
      </c>
      <c r="H79">
        <v>7.4950000000000003E-2</v>
      </c>
      <c r="I79">
        <v>18.707865000000002</v>
      </c>
      <c r="J79">
        <v>1.6245487999999999</v>
      </c>
      <c r="K79">
        <v>36.070999999999998</v>
      </c>
      <c r="L79">
        <v>0.7912565320444952</v>
      </c>
      <c r="M79">
        <v>9.6045197740112984E-2</v>
      </c>
      <c r="N79">
        <v>0.34085907632623902</v>
      </c>
      <c r="O79">
        <v>2.638996663947419E-2</v>
      </c>
      <c r="P79">
        <v>3.5673226061001102E-2</v>
      </c>
      <c r="Q79">
        <v>0.53796548980735814</v>
      </c>
      <c r="R79">
        <v>0.99426061704038138</v>
      </c>
      <c r="S79">
        <v>0.30627214373891137</v>
      </c>
      <c r="T79">
        <v>0.25958641237824093</v>
      </c>
      <c r="U79">
        <v>0.28298183588275122</v>
      </c>
      <c r="V79">
        <v>0.34283905070652371</v>
      </c>
      <c r="W79">
        <v>1.0686306355289801</v>
      </c>
    </row>
    <row r="80" spans="1:23">
      <c r="A80" t="s">
        <v>297</v>
      </c>
      <c r="B80">
        <v>8.7799999999999994</v>
      </c>
      <c r="C80">
        <v>0.58499999999999996</v>
      </c>
      <c r="D80">
        <v>27.743901999999999</v>
      </c>
      <c r="E80">
        <v>0.16409999</v>
      </c>
      <c r="F80">
        <v>6.1550002999999999E-2</v>
      </c>
      <c r="G80">
        <v>0.35127000000000003</v>
      </c>
      <c r="H80">
        <v>0.30717</v>
      </c>
      <c r="I80">
        <v>15.546697999999999</v>
      </c>
      <c r="J80">
        <v>2.3419403999999999</v>
      </c>
      <c r="K80">
        <v>26.59</v>
      </c>
      <c r="L80">
        <v>0.82463919647947248</v>
      </c>
      <c r="M80">
        <v>0.13767469521260781</v>
      </c>
      <c r="N80">
        <v>0.46977572030865528</v>
      </c>
      <c r="O80">
        <v>1.9403195152812139E-2</v>
      </c>
      <c r="P80">
        <v>5.4969869290424071E-2</v>
      </c>
      <c r="Q80">
        <v>0.54069566267615921</v>
      </c>
      <c r="R80">
        <v>0.99609615092764725</v>
      </c>
      <c r="S80">
        <v>0.34575376820124409</v>
      </c>
      <c r="T80">
        <v>0.27497596094675919</v>
      </c>
      <c r="U80">
        <v>0.31370019439108382</v>
      </c>
      <c r="V80">
        <v>0.35097464792097038</v>
      </c>
      <c r="W80">
        <v>1.0901779766455559</v>
      </c>
    </row>
    <row r="81" spans="1:23">
      <c r="A81" t="s">
        <v>298</v>
      </c>
      <c r="B81">
        <v>4.58</v>
      </c>
      <c r="C81">
        <v>0.52700000000000002</v>
      </c>
      <c r="D81">
        <v>6.9889783999999997</v>
      </c>
      <c r="E81">
        <v>7.1129999999999999E-2</v>
      </c>
      <c r="F81">
        <v>6.4099999999999999E-3</v>
      </c>
      <c r="G81">
        <v>0.12020001</v>
      </c>
      <c r="H81">
        <v>3.6389999999999999E-2</v>
      </c>
      <c r="I81">
        <v>30.458514999999998</v>
      </c>
      <c r="J81">
        <v>2.2060217999999998</v>
      </c>
      <c r="K81">
        <v>88.841999999999999</v>
      </c>
      <c r="L81">
        <v>0.7985301179781118</v>
      </c>
      <c r="M81">
        <v>0.1126969967291109</v>
      </c>
      <c r="N81">
        <v>0.28068870979798821</v>
      </c>
      <c r="O81">
        <v>6.5278155451059805E-2</v>
      </c>
      <c r="P81">
        <v>5.1313884564031048E-2</v>
      </c>
      <c r="Q81">
        <v>0.52749698362491637</v>
      </c>
      <c r="R81">
        <v>0.9939558276738627</v>
      </c>
      <c r="S81">
        <v>0.30836632159060012</v>
      </c>
      <c r="T81">
        <v>0.2641827389383728</v>
      </c>
      <c r="U81">
        <v>0.29164656113906778</v>
      </c>
      <c r="V81">
        <v>0.33957749070275861</v>
      </c>
      <c r="W81">
        <v>1.072911948023201</v>
      </c>
    </row>
    <row r="82" spans="1:23">
      <c r="A82" t="s">
        <v>299</v>
      </c>
      <c r="B82">
        <v>9.02</v>
      </c>
      <c r="C82">
        <v>0.624</v>
      </c>
      <c r="D82">
        <v>13.7173395</v>
      </c>
      <c r="E82">
        <v>0.15221999999999999</v>
      </c>
      <c r="F82">
        <v>6.0939997000000003E-2</v>
      </c>
      <c r="G82">
        <v>0.25152999999999998</v>
      </c>
      <c r="H82">
        <v>0.11921</v>
      </c>
      <c r="I82">
        <v>12.804876999999999</v>
      </c>
      <c r="J82">
        <v>1.8599334000000001</v>
      </c>
      <c r="K82">
        <v>66.14</v>
      </c>
      <c r="L82">
        <v>0.82130289848153371</v>
      </c>
      <c r="M82">
        <v>0.13910199226880759</v>
      </c>
      <c r="N82">
        <v>0.38815742609254378</v>
      </c>
      <c r="O82">
        <v>4.8548518673272457E-2</v>
      </c>
      <c r="P82">
        <v>4.2004681082080851E-2</v>
      </c>
      <c r="Q82">
        <v>0.53177575045688719</v>
      </c>
      <c r="R82">
        <v>0.99461046085163962</v>
      </c>
      <c r="S82">
        <v>0.33813098104278549</v>
      </c>
      <c r="T82">
        <v>0.26579996765281427</v>
      </c>
      <c r="U82">
        <v>0.31195605888926092</v>
      </c>
      <c r="V82">
        <v>0.34755087632766041</v>
      </c>
      <c r="W82">
        <v>1.0872603557766189</v>
      </c>
    </row>
    <row r="83" spans="1:23">
      <c r="A83" t="s">
        <v>300</v>
      </c>
      <c r="B83">
        <v>6.3</v>
      </c>
      <c r="C83">
        <v>0.52700000000000002</v>
      </c>
      <c r="D83">
        <v>16.330936000000001</v>
      </c>
      <c r="E83">
        <v>0.18106001999999999</v>
      </c>
      <c r="F83">
        <v>4.9369999999999997E-2</v>
      </c>
      <c r="G83">
        <v>0.22453000000000001</v>
      </c>
      <c r="H83">
        <v>7.7520000000000006E-2</v>
      </c>
      <c r="I83">
        <v>18.015872999999999</v>
      </c>
      <c r="J83">
        <v>3.1361387000000001</v>
      </c>
      <c r="K83">
        <v>62.414000000000001</v>
      </c>
      <c r="L83">
        <v>0.82940213938885032</v>
      </c>
      <c r="M83">
        <v>0.12292595896520959</v>
      </c>
      <c r="N83">
        <v>0.3660630412536125</v>
      </c>
      <c r="O83">
        <v>4.5802741797489013E-2</v>
      </c>
      <c r="P83">
        <v>7.6332485257093102E-2</v>
      </c>
      <c r="Q83">
        <v>0.53343781494036957</v>
      </c>
      <c r="R83">
        <v>0.99428093106195692</v>
      </c>
      <c r="S83">
        <v>0.32817995455831361</v>
      </c>
      <c r="T83">
        <v>0.27891367020076102</v>
      </c>
      <c r="U83">
        <v>0.30292922745394862</v>
      </c>
      <c r="V83">
        <v>0.34261206227991592</v>
      </c>
      <c r="W83">
        <v>1.092033442220399</v>
      </c>
    </row>
    <row r="84" spans="1:23">
      <c r="A84" t="s">
        <v>301</v>
      </c>
      <c r="B84">
        <v>10.72</v>
      </c>
      <c r="C84">
        <v>0.61599999999999999</v>
      </c>
      <c r="D84">
        <v>12.801418</v>
      </c>
      <c r="E84">
        <v>0.100839995</v>
      </c>
      <c r="F84">
        <v>2.7369999999999998E-2</v>
      </c>
      <c r="G84">
        <v>6.3630000000000006E-2</v>
      </c>
      <c r="H84">
        <v>2.776E-2</v>
      </c>
      <c r="I84">
        <v>16.837686999999999</v>
      </c>
      <c r="J84">
        <v>1.6794916</v>
      </c>
      <c r="K84">
        <v>434.56900000000002</v>
      </c>
      <c r="L84">
        <v>0.80687367692363854</v>
      </c>
      <c r="M84">
        <v>0.14921201308355639</v>
      </c>
      <c r="N84">
        <v>0.23439687382457361</v>
      </c>
      <c r="O84">
        <v>0.32005249842851069</v>
      </c>
      <c r="P84">
        <v>3.7151096180508408E-2</v>
      </c>
      <c r="Q84">
        <v>0.53119328847593184</v>
      </c>
      <c r="R84">
        <v>0.99388761366366929</v>
      </c>
      <c r="S84">
        <v>0.35643478846831728</v>
      </c>
      <c r="T84">
        <v>0.26491479993339051</v>
      </c>
      <c r="U84">
        <v>0.31673495272146363</v>
      </c>
      <c r="V84">
        <v>0.39970613176191933</v>
      </c>
      <c r="W84">
        <v>1.077988190387416</v>
      </c>
    </row>
    <row r="85" spans="1:23">
      <c r="A85" t="s">
        <v>302</v>
      </c>
      <c r="B85">
        <v>1.86</v>
      </c>
      <c r="C85">
        <v>0.41399999999999998</v>
      </c>
      <c r="D85">
        <v>13.754512</v>
      </c>
      <c r="E85">
        <v>7.6409995999999994E-2</v>
      </c>
      <c r="F85">
        <v>1.7729999999999999E-2</v>
      </c>
      <c r="G85">
        <v>4.5739996999999998E-2</v>
      </c>
      <c r="H85">
        <v>1.422E-2</v>
      </c>
      <c r="I85">
        <v>20.48387</v>
      </c>
      <c r="J85">
        <v>1.3806849000000001</v>
      </c>
      <c r="K85">
        <v>215.01</v>
      </c>
      <c r="L85">
        <v>0.80001291721312162</v>
      </c>
      <c r="M85">
        <v>9.6520963425512932E-2</v>
      </c>
      <c r="N85">
        <v>0.21975729563747601</v>
      </c>
      <c r="O85">
        <v>0.15825431671349821</v>
      </c>
      <c r="P85">
        <v>2.911369194485634E-2</v>
      </c>
      <c r="Q85">
        <v>0.53179938956568318</v>
      </c>
      <c r="R85">
        <v>0.99378058959669158</v>
      </c>
      <c r="S85">
        <v>0.31124394977847269</v>
      </c>
      <c r="T85">
        <v>0.254200192408923</v>
      </c>
      <c r="U85">
        <v>0.2826089884590815</v>
      </c>
      <c r="V85">
        <v>0.36151042260038241</v>
      </c>
      <c r="W85">
        <v>1.073718370810425</v>
      </c>
    </row>
    <row r="86" spans="1:23">
      <c r="A86" t="s">
        <v>303</v>
      </c>
      <c r="B86">
        <v>0.63</v>
      </c>
      <c r="C86">
        <v>0.72199999999999998</v>
      </c>
      <c r="D86">
        <v>60.666668000000001</v>
      </c>
      <c r="E86">
        <v>6.5949999999999995E-2</v>
      </c>
      <c r="F86">
        <v>4.9199999999999999E-3</v>
      </c>
      <c r="G86">
        <v>0.24115998999999999</v>
      </c>
      <c r="H86">
        <v>-2.3259999999999999E-2</v>
      </c>
      <c r="I86">
        <v>28.888891000000001</v>
      </c>
      <c r="J86">
        <v>1.1974472</v>
      </c>
      <c r="K86">
        <v>26.651</v>
      </c>
      <c r="L86">
        <v>0.79707540095988849</v>
      </c>
      <c r="M86">
        <v>8.9206066012488844E-2</v>
      </c>
      <c r="N86">
        <v>0.37967153751018939</v>
      </c>
      <c r="O86">
        <v>1.9448147484917019E-2</v>
      </c>
      <c r="P86">
        <v>2.4184901974246088E-2</v>
      </c>
      <c r="Q86">
        <v>0.56163223802993056</v>
      </c>
      <c r="R86">
        <v>0.9934843368618077</v>
      </c>
      <c r="S86">
        <v>0.31208595610384993</v>
      </c>
      <c r="T86">
        <v>0.26382877303897467</v>
      </c>
      <c r="U86">
        <v>0.28534766561358682</v>
      </c>
      <c r="V86">
        <v>0.35922398143576312</v>
      </c>
      <c r="W86">
        <v>1.071743244739112</v>
      </c>
    </row>
    <row r="87" spans="1:23">
      <c r="A87" t="s">
        <v>304</v>
      </c>
      <c r="B87">
        <v>16.21</v>
      </c>
      <c r="C87">
        <v>0.374</v>
      </c>
      <c r="D87">
        <v>21.858149999999998</v>
      </c>
      <c r="E87">
        <v>0.34539002000000002</v>
      </c>
      <c r="F87">
        <v>0.12203</v>
      </c>
      <c r="G87">
        <v>0.22656999999999999</v>
      </c>
      <c r="H87">
        <v>0.10193000000000001</v>
      </c>
      <c r="I87">
        <v>32.510800000000003</v>
      </c>
      <c r="J87">
        <v>9.7049839999999996</v>
      </c>
      <c r="K87">
        <v>149.36500000000001</v>
      </c>
      <c r="L87">
        <v>0.87555149220827722</v>
      </c>
      <c r="M87">
        <v>0.18186143324412729</v>
      </c>
      <c r="N87">
        <v>0.36773239477477621</v>
      </c>
      <c r="O87">
        <v>0.1098789750573511</v>
      </c>
      <c r="P87">
        <v>0.25302352008851842</v>
      </c>
      <c r="Q87">
        <v>0.53695273626889406</v>
      </c>
      <c r="R87">
        <v>0.99447387474548188</v>
      </c>
      <c r="S87">
        <v>0.35190512894701481</v>
      </c>
      <c r="T87">
        <v>0.36457182228537272</v>
      </c>
      <c r="U87">
        <v>0.34621086598897099</v>
      </c>
      <c r="V87">
        <v>0.3418328602758427</v>
      </c>
      <c r="W87">
        <v>1.120445444722765</v>
      </c>
    </row>
    <row r="88" spans="1:23">
      <c r="A88" t="s">
        <v>305</v>
      </c>
      <c r="B88">
        <v>4.6500000000000004</v>
      </c>
      <c r="C88">
        <v>0.27200000000000002</v>
      </c>
      <c r="D88">
        <v>16.036697</v>
      </c>
      <c r="E88">
        <v>0.11663</v>
      </c>
      <c r="F88">
        <v>2.8119999999999999E-2</v>
      </c>
      <c r="G88">
        <v>4.3150000000000001E-2</v>
      </c>
      <c r="H88">
        <v>2.3359998999999999E-2</v>
      </c>
      <c r="I88">
        <v>18.795698000000002</v>
      </c>
      <c r="J88">
        <v>2.0693247000000001</v>
      </c>
      <c r="K88">
        <v>246.49600000000001</v>
      </c>
      <c r="L88">
        <v>0.81130803773277571</v>
      </c>
      <c r="M88">
        <v>0.1131132917038359</v>
      </c>
      <c r="N88">
        <v>0.2176378737689694</v>
      </c>
      <c r="O88">
        <v>0.1814570893143885</v>
      </c>
      <c r="P88">
        <v>4.7636959479883487E-2</v>
      </c>
      <c r="Q88">
        <v>0.53325069952620552</v>
      </c>
      <c r="R88">
        <v>0.9938528347861415</v>
      </c>
      <c r="S88">
        <v>0.32094319231992052</v>
      </c>
      <c r="T88">
        <v>0.26513234003448788</v>
      </c>
      <c r="U88">
        <v>0.29473577405358392</v>
      </c>
      <c r="V88">
        <v>0.36577230055970489</v>
      </c>
      <c r="W88">
        <v>1.0806869321902459</v>
      </c>
    </row>
    <row r="89" spans="1:23">
      <c r="A89" t="s">
        <v>306</v>
      </c>
      <c r="B89">
        <v>1.87</v>
      </c>
      <c r="C89">
        <v>0.753</v>
      </c>
      <c r="D89">
        <v>23.973215</v>
      </c>
      <c r="E89">
        <v>8.6219995999999993E-2</v>
      </c>
      <c r="F89">
        <v>1.4680001E-2</v>
      </c>
      <c r="G89">
        <v>0.10761999999999999</v>
      </c>
      <c r="H89">
        <v>1.3270000000000001E-2</v>
      </c>
      <c r="I89">
        <v>28.716577999999998</v>
      </c>
      <c r="J89">
        <v>2.1896026000000002</v>
      </c>
      <c r="K89">
        <v>82.495000000000005</v>
      </c>
      <c r="L89">
        <v>0.80276789287890737</v>
      </c>
      <c r="M89">
        <v>9.6580434136187915E-2</v>
      </c>
      <c r="N89">
        <v>0.27039435490103991</v>
      </c>
      <c r="O89">
        <v>6.060090214172071E-2</v>
      </c>
      <c r="P89">
        <v>5.0872235338541752E-2</v>
      </c>
      <c r="Q89">
        <v>0.53829776960390074</v>
      </c>
      <c r="R89">
        <v>0.9937730805225683</v>
      </c>
      <c r="S89">
        <v>0.30236305101030181</v>
      </c>
      <c r="T89">
        <v>0.26631960815639211</v>
      </c>
      <c r="U89">
        <v>0.28461384881786078</v>
      </c>
      <c r="V89">
        <v>0.343997181583172</v>
      </c>
      <c r="W89">
        <v>1.075403315563989</v>
      </c>
    </row>
    <row r="90" spans="1:23">
      <c r="A90" t="s">
        <v>307</v>
      </c>
      <c r="B90">
        <v>3.06</v>
      </c>
      <c r="C90">
        <v>0.753</v>
      </c>
      <c r="D90">
        <v>25.902777</v>
      </c>
      <c r="E90">
        <v>4.1410000000000002E-2</v>
      </c>
      <c r="F90">
        <v>6.43E-3</v>
      </c>
      <c r="G90">
        <v>7.6829999999999996E-2</v>
      </c>
      <c r="H90">
        <v>2.6020000000000001E-2</v>
      </c>
      <c r="I90">
        <v>24.379086000000001</v>
      </c>
      <c r="J90">
        <v>1.0022302000000001</v>
      </c>
      <c r="K90">
        <v>52.692999999999998</v>
      </c>
      <c r="L90">
        <v>0.79018374929440605</v>
      </c>
      <c r="M90">
        <v>0.103657448706512</v>
      </c>
      <c r="N90">
        <v>0.24519857307916229</v>
      </c>
      <c r="O90">
        <v>3.8639108676315953E-2</v>
      </c>
      <c r="P90">
        <v>1.8933888718280639E-2</v>
      </c>
      <c r="Q90">
        <v>0.53952483601177104</v>
      </c>
      <c r="R90">
        <v>0.99387386020159096</v>
      </c>
      <c r="S90">
        <v>0.29656565526881579</v>
      </c>
      <c r="T90">
        <v>0.2541680588394607</v>
      </c>
      <c r="U90">
        <v>0.28812129851901291</v>
      </c>
      <c r="V90">
        <v>0.34080711165739641</v>
      </c>
      <c r="W90">
        <v>1.0677458562336239</v>
      </c>
    </row>
    <row r="91" spans="1:23">
      <c r="A91" t="s">
        <v>308</v>
      </c>
      <c r="B91">
        <v>1.76</v>
      </c>
      <c r="C91">
        <v>0.45100000000000001</v>
      </c>
      <c r="D91">
        <v>17.714285</v>
      </c>
      <c r="E91">
        <v>0.10949001</v>
      </c>
      <c r="F91">
        <v>2.1540001E-2</v>
      </c>
      <c r="G91">
        <v>5.1990000000000001E-2</v>
      </c>
      <c r="H91">
        <v>1.6379999999999999E-2</v>
      </c>
      <c r="I91">
        <v>31.704546000000001</v>
      </c>
      <c r="J91">
        <v>3.3423180000000001</v>
      </c>
      <c r="K91">
        <v>146.36199999999999</v>
      </c>
      <c r="L91">
        <v>0.80930289005653167</v>
      </c>
      <c r="M91">
        <v>9.5926256318763004E-2</v>
      </c>
      <c r="N91">
        <v>0.22487173902734539</v>
      </c>
      <c r="O91">
        <v>0.10766599385553199</v>
      </c>
      <c r="P91">
        <v>8.1878366186549423E-2</v>
      </c>
      <c r="Q91">
        <v>0.53431752810235189</v>
      </c>
      <c r="R91">
        <v>0.99379766285996129</v>
      </c>
      <c r="S91">
        <v>0.3011849536080598</v>
      </c>
      <c r="T91">
        <v>0.2778094223201743</v>
      </c>
      <c r="U91">
        <v>0.28385325537280842</v>
      </c>
      <c r="V91">
        <v>0.34602870338005148</v>
      </c>
      <c r="W91">
        <v>1.0794250007488899</v>
      </c>
    </row>
    <row r="92" spans="1:23">
      <c r="A92" t="s">
        <v>309</v>
      </c>
      <c r="B92">
        <v>30.93</v>
      </c>
      <c r="C92">
        <v>0.55900000000000005</v>
      </c>
      <c r="D92">
        <v>14.297407</v>
      </c>
      <c r="E92">
        <v>9.8960000000000006E-2</v>
      </c>
      <c r="F92">
        <v>2.478E-2</v>
      </c>
      <c r="G92">
        <v>0.16486000000000001</v>
      </c>
      <c r="H92">
        <v>3.9829999999999997E-2</v>
      </c>
      <c r="I92">
        <v>16.941479999999999</v>
      </c>
      <c r="J92">
        <v>1.4964758</v>
      </c>
      <c r="K92">
        <v>663.22</v>
      </c>
      <c r="L92">
        <v>0.80634571153354695</v>
      </c>
      <c r="M92">
        <v>0.2694023193577163</v>
      </c>
      <c r="N92">
        <v>0.31723445075957418</v>
      </c>
      <c r="O92">
        <v>0.48855078839758198</v>
      </c>
      <c r="P92">
        <v>3.2228274951562559E-2</v>
      </c>
      <c r="Q92">
        <v>0.5321446327957533</v>
      </c>
      <c r="R92">
        <v>0.9939830184264774</v>
      </c>
      <c r="S92">
        <v>0.43309181723360862</v>
      </c>
      <c r="T92">
        <v>0.28038781969671722</v>
      </c>
      <c r="U92">
        <v>0.39348663207957069</v>
      </c>
      <c r="V92">
        <v>0.44709956763292552</v>
      </c>
      <c r="W92">
        <v>1.0777204255250279</v>
      </c>
    </row>
    <row r="93" spans="1:23">
      <c r="A93" t="s">
        <v>310</v>
      </c>
      <c r="B93">
        <v>-3.47</v>
      </c>
      <c r="C93">
        <v>0.46300000000000002</v>
      </c>
      <c r="D93">
        <v>2.1923077000000002</v>
      </c>
      <c r="E93">
        <v>-0.28244000000000002</v>
      </c>
      <c r="F93">
        <v>-8.3890000000000006E-2</v>
      </c>
      <c r="G93">
        <v>-4.1989997000000001E-2</v>
      </c>
      <c r="H93">
        <v>-2.0143401999999999</v>
      </c>
      <c r="I93">
        <v>0</v>
      </c>
      <c r="J93">
        <v>0.41819513000000003</v>
      </c>
      <c r="K93">
        <v>10.994999999999999</v>
      </c>
      <c r="L93">
        <v>0.69923585231533092</v>
      </c>
      <c r="M93">
        <v>6.4823074635741884E-2</v>
      </c>
      <c r="N93">
        <v>0.14796691603180431</v>
      </c>
      <c r="O93">
        <v>7.9108735269820835E-3</v>
      </c>
      <c r="P93">
        <v>3.224314785074461E-3</v>
      </c>
      <c r="Q93">
        <v>0.52444663671427783</v>
      </c>
      <c r="R93">
        <v>0.97774626443323087</v>
      </c>
      <c r="S93">
        <v>0.24044016297936219</v>
      </c>
      <c r="T93">
        <v>0.23542298717806989</v>
      </c>
      <c r="U93">
        <v>0.2499668585436807</v>
      </c>
      <c r="V93">
        <v>0.31870313405405781</v>
      </c>
      <c r="W93">
        <v>1.0025129326091811</v>
      </c>
    </row>
    <row r="94" spans="1:23">
      <c r="A94" t="s">
        <v>311</v>
      </c>
      <c r="B94">
        <v>0.49</v>
      </c>
      <c r="C94">
        <v>0.78500000000000003</v>
      </c>
      <c r="D94">
        <v>13.394833999999999</v>
      </c>
      <c r="E94">
        <v>-3.3509999999999998E-2</v>
      </c>
      <c r="F94">
        <v>-1.081E-2</v>
      </c>
      <c r="G94">
        <v>9.0500004999999994E-2</v>
      </c>
      <c r="H94">
        <v>-2.2630000000000001E-2</v>
      </c>
      <c r="I94">
        <v>74.081630000000004</v>
      </c>
      <c r="J94">
        <v>2.4734259999999999</v>
      </c>
      <c r="K94">
        <v>22.349</v>
      </c>
      <c r="L94">
        <v>0.76914371087639677</v>
      </c>
      <c r="M94">
        <v>8.8373476063038942E-2</v>
      </c>
      <c r="N94">
        <v>0.25638488238361101</v>
      </c>
      <c r="O94">
        <v>1.627790268630715E-2</v>
      </c>
      <c r="P94">
        <v>5.8506613675229538E-2</v>
      </c>
      <c r="Q94">
        <v>0.53157065952671578</v>
      </c>
      <c r="R94">
        <v>0.99348931656359474</v>
      </c>
      <c r="S94">
        <v>0.2803685384035034</v>
      </c>
      <c r="T94">
        <v>0.26553568902376201</v>
      </c>
      <c r="U94">
        <v>0.27412795213666519</v>
      </c>
      <c r="V94">
        <v>0.3277224397685411</v>
      </c>
      <c r="W94">
        <v>1.0546184544689241</v>
      </c>
    </row>
    <row r="95" spans="1:23">
      <c r="A95" t="s">
        <v>312</v>
      </c>
      <c r="B95">
        <v>8.7899999999999991</v>
      </c>
      <c r="C95">
        <v>0.17199999999999999</v>
      </c>
      <c r="D95">
        <v>12.876362</v>
      </c>
      <c r="E95">
        <v>0.29049000000000003</v>
      </c>
      <c r="F95">
        <v>0.12088</v>
      </c>
      <c r="G95">
        <v>0.27061000000000002</v>
      </c>
      <c r="H95">
        <v>0.19045000000000001</v>
      </c>
      <c r="I95">
        <v>22.866893999999998</v>
      </c>
      <c r="J95">
        <v>5.8778806000000001</v>
      </c>
      <c r="K95">
        <v>67.421000000000006</v>
      </c>
      <c r="L95">
        <v>0.86013373286565209</v>
      </c>
      <c r="M95">
        <v>0.1377341659232828</v>
      </c>
      <c r="N95">
        <v>0.40377079137872202</v>
      </c>
      <c r="O95">
        <v>4.9492517647474983E-2</v>
      </c>
      <c r="P95">
        <v>0.15008079130285701</v>
      </c>
      <c r="Q95">
        <v>0.53124094761560781</v>
      </c>
      <c r="R95">
        <v>0.99517356236799837</v>
      </c>
      <c r="S95">
        <v>0.34059504289549852</v>
      </c>
      <c r="T95">
        <v>0.31169670961089108</v>
      </c>
      <c r="U95">
        <v>0.31501220229327642</v>
      </c>
      <c r="V95">
        <v>0.3376272270647937</v>
      </c>
      <c r="W95">
        <v>1.1114018513907591</v>
      </c>
    </row>
    <row r="96" spans="1:23">
      <c r="A96" t="s">
        <v>313</v>
      </c>
      <c r="B96">
        <v>4.8099999999999996</v>
      </c>
      <c r="C96">
        <v>9.2999999999999999E-2</v>
      </c>
      <c r="D96">
        <v>10.362118000000001</v>
      </c>
      <c r="E96">
        <v>0.13350001</v>
      </c>
      <c r="F96">
        <v>3.5619999999999999E-2</v>
      </c>
      <c r="G96">
        <v>0.46128000000000002</v>
      </c>
      <c r="H96">
        <v>0.11161</v>
      </c>
      <c r="I96">
        <v>15.467776000000001</v>
      </c>
      <c r="J96">
        <v>2.2535894000000001</v>
      </c>
      <c r="K96">
        <v>51.302</v>
      </c>
      <c r="L96">
        <v>0.81604570001937748</v>
      </c>
      <c r="M96">
        <v>0.1140648230746357</v>
      </c>
      <c r="N96">
        <v>0.55979806386905651</v>
      </c>
      <c r="O96">
        <v>3.7614048119629213E-2</v>
      </c>
      <c r="P96">
        <v>5.2593374045758888E-2</v>
      </c>
      <c r="Q96">
        <v>0.52964206436977823</v>
      </c>
      <c r="R96">
        <v>0.99455038825865361</v>
      </c>
      <c r="S96">
        <v>0.35380041797953049</v>
      </c>
      <c r="T96">
        <v>0.26584597212226457</v>
      </c>
      <c r="U96">
        <v>0.29490582231728552</v>
      </c>
      <c r="V96">
        <v>0.35618344639823513</v>
      </c>
      <c r="W96">
        <v>1.0840013910820601</v>
      </c>
    </row>
    <row r="97" spans="1:23">
      <c r="A97" t="s">
        <v>314</v>
      </c>
      <c r="B97">
        <v>1.72</v>
      </c>
      <c r="C97">
        <v>0.66200000000000003</v>
      </c>
      <c r="D97">
        <v>-105.26316</v>
      </c>
      <c r="E97">
        <v>3.635E-2</v>
      </c>
      <c r="F97">
        <v>8.5599999999999999E-3</v>
      </c>
      <c r="G97">
        <v>0.26514998000000001</v>
      </c>
      <c r="H97">
        <v>6.6149995000000003E-2</v>
      </c>
      <c r="I97">
        <v>34.883719999999997</v>
      </c>
      <c r="J97">
        <v>2.6757046999999998</v>
      </c>
      <c r="K97">
        <v>17.305</v>
      </c>
      <c r="L97">
        <v>0.78876273228432692</v>
      </c>
      <c r="M97">
        <v>9.5688373476063029E-2</v>
      </c>
      <c r="N97">
        <v>0.39930279941174929</v>
      </c>
      <c r="O97">
        <v>1.2560860667667409E-2</v>
      </c>
      <c r="P97">
        <v>6.3947574939358487E-2</v>
      </c>
      <c r="Q97">
        <v>0.45611247862209953</v>
      </c>
      <c r="R97">
        <v>0.99419105926161289</v>
      </c>
      <c r="S97">
        <v>0.30980952782634641</v>
      </c>
      <c r="T97">
        <v>0.23657160752617029</v>
      </c>
      <c r="U97">
        <v>0.26135080520250947</v>
      </c>
      <c r="V97">
        <v>0.2936091532868727</v>
      </c>
      <c r="W97">
        <v>1.0670606210114639</v>
      </c>
    </row>
    <row r="98" spans="1:23">
      <c r="A98" t="s">
        <v>315</v>
      </c>
      <c r="B98">
        <v>8.92</v>
      </c>
      <c r="C98">
        <v>0.72399999999999998</v>
      </c>
      <c r="D98">
        <v>13.308624999999999</v>
      </c>
      <c r="E98">
        <v>0.16137000000000001</v>
      </c>
      <c r="F98">
        <v>5.4719999999999998E-2</v>
      </c>
      <c r="G98">
        <v>0.12196</v>
      </c>
      <c r="H98">
        <v>4.6800000000000001E-2</v>
      </c>
      <c r="I98">
        <v>22.141255999999998</v>
      </c>
      <c r="J98">
        <v>3.4492395</v>
      </c>
      <c r="K98">
        <v>221.32900000000001</v>
      </c>
      <c r="L98">
        <v>0.82387252410252665</v>
      </c>
      <c r="M98">
        <v>0.13850728516205771</v>
      </c>
      <c r="N98">
        <v>0.28212892818216118</v>
      </c>
      <c r="O98">
        <v>0.16291093616547769</v>
      </c>
      <c r="P98">
        <v>8.4754377055724278E-2</v>
      </c>
      <c r="Q98">
        <v>0.53151583663532587</v>
      </c>
      <c r="R98">
        <v>0.9940381113176765</v>
      </c>
      <c r="S98">
        <v>0.33578363907318831</v>
      </c>
      <c r="T98">
        <v>0.28392610463764212</v>
      </c>
      <c r="U98">
        <v>0.31177913452466999</v>
      </c>
      <c r="V98">
        <v>0.36166866218542948</v>
      </c>
      <c r="W98">
        <v>1.088500195500882</v>
      </c>
    </row>
    <row r="99" spans="1:23">
      <c r="A99" t="s">
        <v>316</v>
      </c>
      <c r="B99">
        <v>11.7</v>
      </c>
      <c r="C99">
        <v>0.64800000000000002</v>
      </c>
      <c r="D99">
        <v>17.383403999999999</v>
      </c>
      <c r="E99">
        <v>0.27445000000000003</v>
      </c>
      <c r="F99">
        <v>4.1100003000000003E-2</v>
      </c>
      <c r="G99">
        <v>8.2779995999999995E-2</v>
      </c>
      <c r="H99">
        <v>4.5179999999999998E-2</v>
      </c>
      <c r="I99">
        <v>24.529914999999999</v>
      </c>
      <c r="J99">
        <v>6.5534090000000003</v>
      </c>
      <c r="K99">
        <v>279.76799999999997</v>
      </c>
      <c r="L99">
        <v>0.85562916511038156</v>
      </c>
      <c r="M99">
        <v>0.15504014272970559</v>
      </c>
      <c r="N99">
        <v>0.25006751757598078</v>
      </c>
      <c r="O99">
        <v>0.20597600724543161</v>
      </c>
      <c r="P99">
        <v>0.16825138394172109</v>
      </c>
      <c r="Q99">
        <v>0.5341071109402693</v>
      </c>
      <c r="R99">
        <v>0.99402530637022413</v>
      </c>
      <c r="S99">
        <v>0.34317845567698269</v>
      </c>
      <c r="T99">
        <v>0.32318608730249598</v>
      </c>
      <c r="U99">
        <v>0.32630481126175098</v>
      </c>
      <c r="V99">
        <v>0.36227031045519048</v>
      </c>
      <c r="W99">
        <v>1.107965853823734</v>
      </c>
    </row>
    <row r="100" spans="1:23">
      <c r="A100" t="s">
        <v>317</v>
      </c>
      <c r="B100">
        <v>10.61</v>
      </c>
      <c r="C100">
        <v>0.39700000000000002</v>
      </c>
      <c r="D100">
        <v>13.665710000000001</v>
      </c>
      <c r="E100">
        <v>0.22711000000000001</v>
      </c>
      <c r="F100">
        <v>6.9599999999999995E-2</v>
      </c>
      <c r="G100">
        <v>0.20106001000000001</v>
      </c>
      <c r="H100">
        <v>9.9750005000000003E-2</v>
      </c>
      <c r="I100">
        <v>17.95476</v>
      </c>
      <c r="J100">
        <v>3.208475</v>
      </c>
      <c r="K100">
        <v>135.97300000000001</v>
      </c>
      <c r="L100">
        <v>0.84233451189750697</v>
      </c>
      <c r="M100">
        <v>0.14855783526613139</v>
      </c>
      <c r="N100">
        <v>0.3468573008378395</v>
      </c>
      <c r="O100">
        <v>0.1000100958516367</v>
      </c>
      <c r="P100">
        <v>7.8278211654832508E-2</v>
      </c>
      <c r="Q100">
        <v>0.53174291770774251</v>
      </c>
      <c r="R100">
        <v>0.99445664343596252</v>
      </c>
      <c r="S100">
        <v>0.34491920081358463</v>
      </c>
      <c r="T100">
        <v>0.28268397070432982</v>
      </c>
      <c r="U100">
        <v>0.32017296010410462</v>
      </c>
      <c r="V100">
        <v>0.35271398636756729</v>
      </c>
      <c r="W100">
        <v>1.100066681063774</v>
      </c>
    </row>
    <row r="101" spans="1:23">
      <c r="A101" t="s">
        <v>318</v>
      </c>
      <c r="B101">
        <v>11.39</v>
      </c>
      <c r="C101">
        <v>0.73299999999999998</v>
      </c>
      <c r="D101">
        <v>25.228391999999999</v>
      </c>
      <c r="E101">
        <v>0.23624999999999999</v>
      </c>
      <c r="F101">
        <v>9.3729999999999994E-2</v>
      </c>
      <c r="G101">
        <v>0.40619</v>
      </c>
      <c r="H101">
        <v>0.13814999</v>
      </c>
      <c r="I101">
        <v>31.518875000000001</v>
      </c>
      <c r="J101">
        <v>7.2034830000000003</v>
      </c>
      <c r="K101">
        <v>71.194000000000003</v>
      </c>
      <c r="L101">
        <v>0.84490132918448779</v>
      </c>
      <c r="M101">
        <v>0.15319655069878091</v>
      </c>
      <c r="N101">
        <v>0.51471733569214073</v>
      </c>
      <c r="O101">
        <v>5.227292992668349E-2</v>
      </c>
      <c r="P101">
        <v>0.18573729547277881</v>
      </c>
      <c r="Q101">
        <v>0.53909597434292</v>
      </c>
      <c r="R101">
        <v>0.9947601679977488</v>
      </c>
      <c r="S101">
        <v>0.3556361347712193</v>
      </c>
      <c r="T101">
        <v>0.33255532653786429</v>
      </c>
      <c r="U101">
        <v>0.32529586213351552</v>
      </c>
      <c r="V101">
        <v>0.34796196983313088</v>
      </c>
      <c r="W101">
        <v>1.101818761637007</v>
      </c>
    </row>
    <row r="102" spans="1:23">
      <c r="A102" t="s">
        <v>319</v>
      </c>
      <c r="B102">
        <v>2.5299999999999998</v>
      </c>
      <c r="C102">
        <v>0.38</v>
      </c>
      <c r="D102">
        <v>16.63223</v>
      </c>
      <c r="E102">
        <v>6.7900000000000002E-2</v>
      </c>
      <c r="F102">
        <v>3.0569999E-2</v>
      </c>
      <c r="G102">
        <v>0.26512999999999998</v>
      </c>
      <c r="H102">
        <v>5.9320003000000003E-2</v>
      </c>
      <c r="I102">
        <v>31.818182</v>
      </c>
      <c r="J102">
        <v>2.9146602000000001</v>
      </c>
      <c r="K102">
        <v>80.218999999999994</v>
      </c>
      <c r="L102">
        <v>0.79762302609223124</v>
      </c>
      <c r="M102">
        <v>0.1005055010407374</v>
      </c>
      <c r="N102">
        <v>0.39928644956696852</v>
      </c>
      <c r="O102">
        <v>5.8923664307774619E-2</v>
      </c>
      <c r="P102">
        <v>7.0375081243040288E-2</v>
      </c>
      <c r="Q102">
        <v>0.53362941684084897</v>
      </c>
      <c r="R102">
        <v>0.9941370730340453</v>
      </c>
      <c r="S102">
        <v>0.32052495843248258</v>
      </c>
      <c r="T102">
        <v>0.27323856397747631</v>
      </c>
      <c r="U102">
        <v>0.28536961336479771</v>
      </c>
      <c r="V102">
        <v>0.34905419737083743</v>
      </c>
      <c r="W102">
        <v>1.0724620740561339</v>
      </c>
    </row>
    <row r="103" spans="1:23">
      <c r="A103" t="s">
        <v>320</v>
      </c>
      <c r="B103">
        <v>1.73</v>
      </c>
      <c r="C103">
        <v>0.59499999999999997</v>
      </c>
      <c r="D103">
        <v>12.214532</v>
      </c>
      <c r="E103">
        <v>7.5789999999999996E-2</v>
      </c>
      <c r="F103">
        <v>3.0210000000000001E-2</v>
      </c>
      <c r="G103">
        <v>0.14879999999999999</v>
      </c>
      <c r="H103">
        <v>6.6879999999999995E-2</v>
      </c>
      <c r="I103">
        <v>20.404623000000001</v>
      </c>
      <c r="J103">
        <v>1.7067156000000001</v>
      </c>
      <c r="K103">
        <v>28.684999999999999</v>
      </c>
      <c r="L103">
        <v>0.79983880162771037</v>
      </c>
      <c r="M103">
        <v>9.5747844186738026E-2</v>
      </c>
      <c r="N103">
        <v>0.30409238333315808</v>
      </c>
      <c r="O103">
        <v>2.094704983739783E-2</v>
      </c>
      <c r="P103">
        <v>3.7883376590925548E-2</v>
      </c>
      <c r="Q103">
        <v>0.53082007004820086</v>
      </c>
      <c r="R103">
        <v>0.99419682943177645</v>
      </c>
      <c r="S103">
        <v>0.30162081959086268</v>
      </c>
      <c r="T103">
        <v>0.25742866416381438</v>
      </c>
      <c r="U103">
        <v>0.28184532337082369</v>
      </c>
      <c r="V103">
        <v>0.33426401525674582</v>
      </c>
      <c r="W103">
        <v>1.0738558526686779</v>
      </c>
    </row>
    <row r="104" spans="1:23">
      <c r="A104" t="s">
        <v>321</v>
      </c>
      <c r="B104">
        <v>25.27</v>
      </c>
      <c r="C104">
        <v>0.71899999999999997</v>
      </c>
      <c r="D104">
        <v>14.131306</v>
      </c>
      <c r="E104">
        <v>0.42081000000000002</v>
      </c>
      <c r="F104">
        <v>9.4790003999999997E-2</v>
      </c>
      <c r="G104">
        <v>0.10932</v>
      </c>
      <c r="H104">
        <v>9.0389999999999998E-2</v>
      </c>
      <c r="I104">
        <v>13.969132999999999</v>
      </c>
      <c r="J104">
        <v>5.4594100000000001</v>
      </c>
      <c r="K104">
        <v>367.24099999999999</v>
      </c>
      <c r="L104">
        <v>0.89673194171021919</v>
      </c>
      <c r="M104">
        <v>0.23574189711567051</v>
      </c>
      <c r="N104">
        <v>0.27178548283534287</v>
      </c>
      <c r="O104">
        <v>0.27043691456035512</v>
      </c>
      <c r="P104">
        <v>0.13882462678935761</v>
      </c>
      <c r="Q104">
        <v>0.53203900418293149</v>
      </c>
      <c r="R104">
        <v>0.99438265925560565</v>
      </c>
      <c r="S104">
        <v>0.39565890558230021</v>
      </c>
      <c r="T104">
        <v>0.32121966933255242</v>
      </c>
      <c r="U104">
        <v>0.38148109754019321</v>
      </c>
      <c r="V104">
        <v>0.38101815196819178</v>
      </c>
      <c r="W104">
        <v>1.1333797711078959</v>
      </c>
    </row>
    <row r="105" spans="1:23">
      <c r="A105" t="s">
        <v>322</v>
      </c>
      <c r="B105">
        <v>4.7300000000000004</v>
      </c>
      <c r="C105">
        <v>0.06</v>
      </c>
      <c r="D105">
        <v>24.606300000000001</v>
      </c>
      <c r="E105">
        <v>9.3530000000000002E-2</v>
      </c>
      <c r="F105">
        <v>5.5480000000000002E-2</v>
      </c>
      <c r="G105">
        <v>0.36324000000000001</v>
      </c>
      <c r="H105">
        <v>0.21698000000000001</v>
      </c>
      <c r="I105">
        <v>26.427060999999998</v>
      </c>
      <c r="J105">
        <v>2.4705021</v>
      </c>
      <c r="K105">
        <v>28.867999999999999</v>
      </c>
      <c r="L105">
        <v>0.80482078616502328</v>
      </c>
      <c r="M105">
        <v>0.1135890573892358</v>
      </c>
      <c r="N105">
        <v>0.47957089758724819</v>
      </c>
      <c r="O105">
        <v>2.1081906833712478E-2</v>
      </c>
      <c r="P105">
        <v>5.8427965618661128E-2</v>
      </c>
      <c r="Q105">
        <v>0.53870036736278415</v>
      </c>
      <c r="R105">
        <v>0.99538326314325098</v>
      </c>
      <c r="S105">
        <v>0.33444759529909501</v>
      </c>
      <c r="T105">
        <v>0.27216107981676918</v>
      </c>
      <c r="U105">
        <v>0.29576727075822828</v>
      </c>
      <c r="V105">
        <v>0.35062763052322771</v>
      </c>
      <c r="W105">
        <v>1.077607004888852</v>
      </c>
    </row>
    <row r="106" spans="1:23">
      <c r="A106" t="s">
        <v>323</v>
      </c>
      <c r="B106">
        <v>2.97</v>
      </c>
      <c r="C106">
        <v>0.29399999999999998</v>
      </c>
      <c r="D106">
        <v>15.758122999999999</v>
      </c>
      <c r="E106">
        <v>0.15038000000000001</v>
      </c>
      <c r="F106">
        <v>7.3130003999999998E-2</v>
      </c>
      <c r="G106">
        <v>0.50402000000000002</v>
      </c>
      <c r="H106">
        <v>0.14679</v>
      </c>
      <c r="I106">
        <v>14.69697</v>
      </c>
      <c r="J106">
        <v>2.5018628000000001</v>
      </c>
      <c r="K106">
        <v>20.215</v>
      </c>
      <c r="L106">
        <v>0.82078616502332313</v>
      </c>
      <c r="M106">
        <v>0.1031222123104371</v>
      </c>
      <c r="N106">
        <v>0.59477265675853519</v>
      </c>
      <c r="O106">
        <v>1.470530798611341E-2</v>
      </c>
      <c r="P106">
        <v>5.9271516392499238E-2</v>
      </c>
      <c r="Q106">
        <v>0.53307354595585843</v>
      </c>
      <c r="R106">
        <v>0.99482846112987056</v>
      </c>
      <c r="S106">
        <v>0.35311511625616931</v>
      </c>
      <c r="T106">
        <v>0.26861525786166762</v>
      </c>
      <c r="U106">
        <v>0.28931805764008861</v>
      </c>
      <c r="V106">
        <v>0.35484689360526411</v>
      </c>
      <c r="W106">
        <v>1.08707141738331</v>
      </c>
    </row>
    <row r="107" spans="1:23">
      <c r="A107" t="s">
        <v>324</v>
      </c>
      <c r="B107">
        <v>6.74</v>
      </c>
      <c r="C107">
        <v>0.68500000000000005</v>
      </c>
      <c r="D107">
        <v>13.656387</v>
      </c>
      <c r="E107">
        <v>0.13941999999999999</v>
      </c>
      <c r="F107">
        <v>2.4649999999999998E-2</v>
      </c>
      <c r="G107">
        <v>0.13016</v>
      </c>
      <c r="H107">
        <v>2.1579999999999998E-2</v>
      </c>
      <c r="I107">
        <v>18.397627</v>
      </c>
      <c r="J107">
        <v>2.2165021999999999</v>
      </c>
      <c r="K107">
        <v>176.65100000000001</v>
      </c>
      <c r="L107">
        <v>0.81770823094615575</v>
      </c>
      <c r="M107">
        <v>0.12554267023490931</v>
      </c>
      <c r="N107">
        <v>0.28883907468879949</v>
      </c>
      <c r="O107">
        <v>0.12998666905429879</v>
      </c>
      <c r="P107">
        <v>5.1595789927435978E-2</v>
      </c>
      <c r="Q107">
        <v>0.53173698893213406</v>
      </c>
      <c r="R107">
        <v>0.99383876516042535</v>
      </c>
      <c r="S107">
        <v>0.32923994434231241</v>
      </c>
      <c r="T107">
        <v>0.26795647659578031</v>
      </c>
      <c r="U107">
        <v>0.30293239696086988</v>
      </c>
      <c r="V107">
        <v>0.35794564138797041</v>
      </c>
      <c r="W107">
        <v>1.08460327461232</v>
      </c>
    </row>
    <row r="108" spans="1:23">
      <c r="A108" t="s">
        <v>325</v>
      </c>
      <c r="B108">
        <v>3.76</v>
      </c>
      <c r="C108">
        <v>0.625</v>
      </c>
      <c r="D108">
        <v>11.038062</v>
      </c>
      <c r="E108">
        <v>9.7890000000000005E-2</v>
      </c>
      <c r="F108">
        <v>5.9339999999999997E-2</v>
      </c>
      <c r="G108">
        <v>0.21275999000000001</v>
      </c>
      <c r="H108">
        <v>0.15459000000000001</v>
      </c>
      <c r="I108">
        <v>16.968084000000001</v>
      </c>
      <c r="J108">
        <v>1.5913796</v>
      </c>
      <c r="K108">
        <v>24.669</v>
      </c>
      <c r="L108">
        <v>0.80604521979426136</v>
      </c>
      <c r="M108">
        <v>0.1078203984537615</v>
      </c>
      <c r="N108">
        <v>0.35643151790183208</v>
      </c>
      <c r="O108">
        <v>1.7987565153246919E-2</v>
      </c>
      <c r="P108">
        <v>3.4781029639123037E-2</v>
      </c>
      <c r="Q108">
        <v>0.53007191745353577</v>
      </c>
      <c r="R108">
        <v>0.99489011458056675</v>
      </c>
      <c r="S108">
        <v>0.31519743297420583</v>
      </c>
      <c r="T108">
        <v>0.25750350806295608</v>
      </c>
      <c r="U108">
        <v>0.28999210460575348</v>
      </c>
      <c r="V108">
        <v>0.33757642413328992</v>
      </c>
      <c r="W108">
        <v>1.0780684480137179</v>
      </c>
    </row>
    <row r="109" spans="1:23">
      <c r="A109" t="s">
        <v>326</v>
      </c>
      <c r="B109">
        <v>4.8899999999999997</v>
      </c>
      <c r="C109">
        <v>0.68400000000000005</v>
      </c>
      <c r="D109">
        <v>13.5171385</v>
      </c>
      <c r="E109">
        <v>0.15298999999999999</v>
      </c>
      <c r="F109">
        <v>6.1979998000000001E-2</v>
      </c>
      <c r="G109">
        <v>0.33848998000000002</v>
      </c>
      <c r="H109">
        <v>0.21417</v>
      </c>
      <c r="I109">
        <v>18.548058000000001</v>
      </c>
      <c r="J109">
        <v>2.7052822000000001</v>
      </c>
      <c r="K109">
        <v>27.376999999999999</v>
      </c>
      <c r="L109">
        <v>0.8215191402004588</v>
      </c>
      <c r="M109">
        <v>0.1145405887600357</v>
      </c>
      <c r="N109">
        <v>0.45931769511868348</v>
      </c>
      <c r="O109">
        <v>1.9983153929312821E-2</v>
      </c>
      <c r="P109">
        <v>6.4743160593160765E-2</v>
      </c>
      <c r="Q109">
        <v>0.5316484366302664</v>
      </c>
      <c r="R109">
        <v>0.9953610520924232</v>
      </c>
      <c r="S109">
        <v>0.33538207901287859</v>
      </c>
      <c r="T109">
        <v>0.27198128870376997</v>
      </c>
      <c r="U109">
        <v>0.29630020020072861</v>
      </c>
      <c r="V109">
        <v>0.3440157017953584</v>
      </c>
      <c r="W109">
        <v>1.087833402138755</v>
      </c>
    </row>
    <row r="110" spans="1:23">
      <c r="A110" t="s">
        <v>327</v>
      </c>
      <c r="B110">
        <v>2.48</v>
      </c>
      <c r="C110">
        <v>0.54</v>
      </c>
      <c r="D110">
        <v>11.584301999999999</v>
      </c>
      <c r="E110">
        <v>0.10697</v>
      </c>
      <c r="F110">
        <v>2.647E-2</v>
      </c>
      <c r="G110">
        <v>0.10931</v>
      </c>
      <c r="H110">
        <v>1.6039999999999999E-2</v>
      </c>
      <c r="I110">
        <v>16.068548</v>
      </c>
      <c r="J110">
        <v>1.6978397000000001</v>
      </c>
      <c r="K110">
        <v>120.783</v>
      </c>
      <c r="L110">
        <v>0.80859518707717015</v>
      </c>
      <c r="M110">
        <v>0.10020814748736249</v>
      </c>
      <c r="N110">
        <v>0.27177729972984699</v>
      </c>
      <c r="O110">
        <v>8.8816228234043948E-2</v>
      </c>
      <c r="P110">
        <v>3.7644629614183647E-2</v>
      </c>
      <c r="Q110">
        <v>0.53041928786953441</v>
      </c>
      <c r="R110">
        <v>0.99379497540185402</v>
      </c>
      <c r="S110">
        <v>0.31113173110481429</v>
      </c>
      <c r="T110">
        <v>0.25779193930946559</v>
      </c>
      <c r="U110">
        <v>0.2854998080931303</v>
      </c>
      <c r="V110">
        <v>0.34753604716907749</v>
      </c>
      <c r="W110">
        <v>1.0789894602815291</v>
      </c>
    </row>
    <row r="111" spans="1:23">
      <c r="A111" t="s">
        <v>328</v>
      </c>
      <c r="B111">
        <v>3.51</v>
      </c>
      <c r="C111">
        <v>0.36</v>
      </c>
      <c r="D111">
        <v>20.426286999999999</v>
      </c>
      <c r="E111">
        <v>0.10226</v>
      </c>
      <c r="F111">
        <v>5.391E-2</v>
      </c>
      <c r="G111">
        <v>0.29006999999999999</v>
      </c>
      <c r="H111">
        <v>0.28495002000000003</v>
      </c>
      <c r="I111">
        <v>32.763534999999997</v>
      </c>
      <c r="J111">
        <v>2.5607337999999999</v>
      </c>
      <c r="K111">
        <v>24.463000000000001</v>
      </c>
      <c r="L111">
        <v>0.80727246175751155</v>
      </c>
      <c r="M111">
        <v>0.1063336306868867</v>
      </c>
      <c r="N111">
        <v>0.41969511467374432</v>
      </c>
      <c r="O111">
        <v>1.7835758916958301E-2</v>
      </c>
      <c r="P111">
        <v>6.0855048571520243E-2</v>
      </c>
      <c r="Q111">
        <v>0.53604217159775502</v>
      </c>
      <c r="R111">
        <v>0.99592051779413437</v>
      </c>
      <c r="S111">
        <v>0.32261719089549618</v>
      </c>
      <c r="T111">
        <v>0.2710252243897075</v>
      </c>
      <c r="U111">
        <v>0.29071564241725839</v>
      </c>
      <c r="V111">
        <v>0.34333975878591261</v>
      </c>
      <c r="W111">
        <v>1.0794256333913039</v>
      </c>
    </row>
    <row r="112" spans="1:23">
      <c r="A112" t="s">
        <v>329</v>
      </c>
      <c r="B112">
        <v>5.77</v>
      </c>
      <c r="C112">
        <v>0.31900000000000001</v>
      </c>
      <c r="D112">
        <v>16.742598000000001</v>
      </c>
      <c r="E112">
        <v>0.10695</v>
      </c>
      <c r="F112">
        <v>4.4510002999999999E-2</v>
      </c>
      <c r="G112">
        <v>0.19577</v>
      </c>
      <c r="H112">
        <v>0.12388</v>
      </c>
      <c r="I112">
        <v>12.738301</v>
      </c>
      <c r="J112">
        <v>1.4698823999999999</v>
      </c>
      <c r="K112">
        <v>70.269000000000005</v>
      </c>
      <c r="L112">
        <v>0.80858957040914614</v>
      </c>
      <c r="M112">
        <v>0.119774011299435</v>
      </c>
      <c r="N112">
        <v>0.34252842984740273</v>
      </c>
      <c r="O112">
        <v>5.1591275710338967E-2</v>
      </c>
      <c r="P112">
        <v>3.15129566344017E-2</v>
      </c>
      <c r="Q112">
        <v>0.533699603165675</v>
      </c>
      <c r="R112">
        <v>0.99464737387917179</v>
      </c>
      <c r="S112">
        <v>0.3229777371389983</v>
      </c>
      <c r="T112">
        <v>0.25936580934500209</v>
      </c>
      <c r="U112">
        <v>0.29880998071727161</v>
      </c>
      <c r="V112">
        <v>0.34686444452238502</v>
      </c>
      <c r="W112">
        <v>1.0794862035671859</v>
      </c>
    </row>
    <row r="113" spans="1:23">
      <c r="A113" t="s">
        <v>330</v>
      </c>
      <c r="B113">
        <v>0.37</v>
      </c>
      <c r="C113">
        <v>0.68300000000000005</v>
      </c>
      <c r="D113">
        <v>26.542555</v>
      </c>
      <c r="E113">
        <v>-2.0029999999999999E-2</v>
      </c>
      <c r="F113">
        <v>-2.7000001999999998E-4</v>
      </c>
      <c r="G113">
        <v>0.21288000000000001</v>
      </c>
      <c r="H113">
        <v>-3.3750000000000002E-2</v>
      </c>
      <c r="I113">
        <v>67.432434000000001</v>
      </c>
      <c r="J113">
        <v>1.4431976</v>
      </c>
      <c r="K113">
        <v>35.826000000000001</v>
      </c>
      <c r="L113">
        <v>0.77292934512459166</v>
      </c>
      <c r="M113">
        <v>8.7659827534939033E-2</v>
      </c>
      <c r="N113">
        <v>0.35652972335088839</v>
      </c>
      <c r="O113">
        <v>2.620942038757753E-2</v>
      </c>
      <c r="P113">
        <v>3.0795179808957261E-2</v>
      </c>
      <c r="Q113">
        <v>0.53993169005030128</v>
      </c>
      <c r="R113">
        <v>0.99340142087490979</v>
      </c>
      <c r="S113">
        <v>0.30156727153551061</v>
      </c>
      <c r="T113">
        <v>0.25714012577642098</v>
      </c>
      <c r="U113">
        <v>0.27622936811429383</v>
      </c>
      <c r="V113">
        <v>0.34567764330979422</v>
      </c>
      <c r="W113">
        <v>1.0568882281997971</v>
      </c>
    </row>
    <row r="114" spans="1:23">
      <c r="A114" t="s">
        <v>331</v>
      </c>
      <c r="B114">
        <v>1.85</v>
      </c>
      <c r="C114">
        <v>0.56499999999999995</v>
      </c>
      <c r="D114">
        <v>10.557229</v>
      </c>
      <c r="E114">
        <v>9.8430009999999998E-2</v>
      </c>
      <c r="F114">
        <v>2.332E-2</v>
      </c>
      <c r="G114">
        <v>0.15453</v>
      </c>
      <c r="H114">
        <v>3.5200000000000001E-3</v>
      </c>
      <c r="I114">
        <v>18.945945999999999</v>
      </c>
      <c r="J114">
        <v>1.6594857999999999</v>
      </c>
      <c r="K114">
        <v>26.024999999999999</v>
      </c>
      <c r="L114">
        <v>0.80619687263924411</v>
      </c>
      <c r="M114">
        <v>9.6461492714837935E-2</v>
      </c>
      <c r="N114">
        <v>0.30878130278230909</v>
      </c>
      <c r="O114">
        <v>1.898683338823413E-2</v>
      </c>
      <c r="P114">
        <v>3.6612973368477728E-2</v>
      </c>
      <c r="Q114">
        <v>0.52976614131257971</v>
      </c>
      <c r="R114">
        <v>0.99369601370919802</v>
      </c>
      <c r="S114">
        <v>0.30418265426711838</v>
      </c>
      <c r="T114">
        <v>0.25653443586125158</v>
      </c>
      <c r="U114">
        <v>0.28269337772572001</v>
      </c>
      <c r="V114">
        <v>0.33368714367747071</v>
      </c>
      <c r="W114">
        <v>1.0774607431469421</v>
      </c>
    </row>
    <row r="115" spans="1:23">
      <c r="A115" t="s">
        <v>332</v>
      </c>
      <c r="B115">
        <v>0.9</v>
      </c>
      <c r="C115">
        <v>0.54400000000000004</v>
      </c>
      <c r="D115">
        <v>12.261028</v>
      </c>
      <c r="E115">
        <v>4.2579997000000001E-2</v>
      </c>
      <c r="F115">
        <v>3.2000002E-4</v>
      </c>
      <c r="G115">
        <v>0.17282</v>
      </c>
      <c r="H115">
        <v>-2.777E-2</v>
      </c>
      <c r="I115">
        <v>74.111109999999996</v>
      </c>
      <c r="J115">
        <v>3.1198839999999999</v>
      </c>
      <c r="K115">
        <v>45.070999999999998</v>
      </c>
      <c r="L115">
        <v>0.79051232353131151</v>
      </c>
      <c r="M115">
        <v>9.0811775200713638E-2</v>
      </c>
      <c r="N115">
        <v>0.32374820273431099</v>
      </c>
      <c r="O115">
        <v>3.3022277933637087E-2</v>
      </c>
      <c r="P115">
        <v>7.5895260808547416E-2</v>
      </c>
      <c r="Q115">
        <v>0.5308496382505703</v>
      </c>
      <c r="R115">
        <v>0.99344868852044355</v>
      </c>
      <c r="S115">
        <v>0.29884054285687378</v>
      </c>
      <c r="T115">
        <v>0.27302786641291982</v>
      </c>
      <c r="U115">
        <v>0.27773220263670523</v>
      </c>
      <c r="V115">
        <v>0.33479183481782421</v>
      </c>
      <c r="W115">
        <v>1.0676978472131959</v>
      </c>
    </row>
    <row r="116" spans="1:23">
      <c r="A116" t="s">
        <v>333</v>
      </c>
      <c r="B116">
        <v>18.78</v>
      </c>
      <c r="C116">
        <v>0.54400000000000004</v>
      </c>
      <c r="D116">
        <v>15.976124</v>
      </c>
      <c r="E116">
        <v>7.8460000000000002E-2</v>
      </c>
      <c r="F116">
        <v>4.8500000000000001E-3</v>
      </c>
      <c r="G116">
        <v>0.28265000000000001</v>
      </c>
      <c r="H116">
        <v>7.8750000000000001E-2</v>
      </c>
      <c r="I116">
        <v>12.113951</v>
      </c>
      <c r="J116">
        <v>0.92960730000000003</v>
      </c>
      <c r="K116">
        <v>26.74</v>
      </c>
      <c r="L116">
        <v>0.80058862680891807</v>
      </c>
      <c r="M116">
        <v>0.19714540588760041</v>
      </c>
      <c r="N116">
        <v>0.41362325039578612</v>
      </c>
      <c r="O116">
        <v>1.9513733674381521E-2</v>
      </c>
      <c r="P116">
        <v>1.6980453256273471E-2</v>
      </c>
      <c r="Q116">
        <v>0.53321217933689624</v>
      </c>
      <c r="R116">
        <v>0.99429065333687439</v>
      </c>
      <c r="S116">
        <v>0.35165201500608628</v>
      </c>
      <c r="T116">
        <v>0.26398464083077061</v>
      </c>
      <c r="U116">
        <v>0.34713195870001551</v>
      </c>
      <c r="V116">
        <v>0.34610131440041608</v>
      </c>
      <c r="W116">
        <v>1.0743707013373061</v>
      </c>
    </row>
    <row r="117" spans="1:23">
      <c r="A117" t="s">
        <v>334</v>
      </c>
      <c r="B117">
        <v>7.27</v>
      </c>
      <c r="C117">
        <v>0.27700000000000002</v>
      </c>
      <c r="D117">
        <v>15.517241500000001</v>
      </c>
      <c r="E117">
        <v>0.28378999999999999</v>
      </c>
      <c r="F117">
        <v>8.0479999999999996E-2</v>
      </c>
      <c r="G117">
        <v>0.24475999000000001</v>
      </c>
      <c r="H117">
        <v>0.12851000000000001</v>
      </c>
      <c r="I117">
        <v>17.331499999999998</v>
      </c>
      <c r="J117">
        <v>4.8029275</v>
      </c>
      <c r="K117">
        <v>68.710999999999999</v>
      </c>
      <c r="L117">
        <v>0.85825214907760261</v>
      </c>
      <c r="M117">
        <v>0.1286946179006839</v>
      </c>
      <c r="N117">
        <v>0.38261745548871368</v>
      </c>
      <c r="O117">
        <v>5.0443148932971658E-2</v>
      </c>
      <c r="P117">
        <v>0.12116633724587859</v>
      </c>
      <c r="Q117">
        <v>0.53292036217791949</v>
      </c>
      <c r="R117">
        <v>0.99468397073516202</v>
      </c>
      <c r="S117">
        <v>0.33697552926593299</v>
      </c>
      <c r="T117">
        <v>0.29873202027104762</v>
      </c>
      <c r="U117">
        <v>0.30949080116171718</v>
      </c>
      <c r="V117">
        <v>0.34012186705068748</v>
      </c>
      <c r="W117">
        <v>1.109960771841779</v>
      </c>
    </row>
    <row r="118" spans="1:23">
      <c r="A118" t="s">
        <v>335</v>
      </c>
      <c r="B118">
        <v>2.2200000000000002</v>
      </c>
      <c r="C118">
        <v>0.39200000000000002</v>
      </c>
      <c r="D118">
        <v>28.041665999999999</v>
      </c>
      <c r="E118">
        <v>8.0299995999999998E-2</v>
      </c>
      <c r="F118">
        <v>1.984E-2</v>
      </c>
      <c r="G118">
        <v>0.28167999999999999</v>
      </c>
      <c r="H118">
        <v>0.23047000000000001</v>
      </c>
      <c r="I118">
        <v>15.157659000000001</v>
      </c>
      <c r="J118">
        <v>1.4830977000000001</v>
      </c>
      <c r="K118">
        <v>13.351000000000001</v>
      </c>
      <c r="L118">
        <v>0.8011053591437951</v>
      </c>
      <c r="M118">
        <v>9.8661909009812657E-2</v>
      </c>
      <c r="N118">
        <v>0.41282948916268369</v>
      </c>
      <c r="O118">
        <v>9.6470652390985064E-3</v>
      </c>
      <c r="P118">
        <v>3.1868426268099381E-2</v>
      </c>
      <c r="Q118">
        <v>0.54088501974365588</v>
      </c>
      <c r="R118">
        <v>0.99548989199580118</v>
      </c>
      <c r="S118">
        <v>0.31903607050312238</v>
      </c>
      <c r="T118">
        <v>0.25958091375814052</v>
      </c>
      <c r="U118">
        <v>0.28643396774139229</v>
      </c>
      <c r="V118">
        <v>0.34665308065523698</v>
      </c>
      <c r="W118">
        <v>1.0753912748501111</v>
      </c>
    </row>
    <row r="119" spans="1:23">
      <c r="A119" t="s">
        <v>336</v>
      </c>
      <c r="B119">
        <v>2.96</v>
      </c>
      <c r="C119">
        <v>0.73399999999999999</v>
      </c>
      <c r="D119">
        <v>15.208334000000001</v>
      </c>
      <c r="E119">
        <v>0.14479998999999999</v>
      </c>
      <c r="F119">
        <v>6.3379995999999994E-2</v>
      </c>
      <c r="G119">
        <v>0.23696</v>
      </c>
      <c r="H119">
        <v>0.20030001</v>
      </c>
      <c r="I119">
        <v>16.030404999999998</v>
      </c>
      <c r="J119">
        <v>2.2798251999999999</v>
      </c>
      <c r="K119">
        <v>17.879000000000001</v>
      </c>
      <c r="L119">
        <v>0.81921911183628526</v>
      </c>
      <c r="M119">
        <v>0.1030627415997621</v>
      </c>
      <c r="N119">
        <v>0.37623464138501678</v>
      </c>
      <c r="O119">
        <v>1.298385474353958E-2</v>
      </c>
      <c r="P119">
        <v>5.3299073516506097E-2</v>
      </c>
      <c r="Q119">
        <v>0.53272391862420665</v>
      </c>
      <c r="R119">
        <v>0.99525141968926656</v>
      </c>
      <c r="S119">
        <v>0.31800578509733568</v>
      </c>
      <c r="T119">
        <v>0.26589712020611539</v>
      </c>
      <c r="U119">
        <v>0.28902579558894009</v>
      </c>
      <c r="V119">
        <v>0.33760555716621199</v>
      </c>
      <c r="W119">
        <v>1.0863586924516719</v>
      </c>
    </row>
    <row r="120" spans="1:23">
      <c r="A120" t="s">
        <v>337</v>
      </c>
      <c r="B120">
        <v>0.72</v>
      </c>
      <c r="C120">
        <v>0.61699999999999999</v>
      </c>
      <c r="D120">
        <v>102.3077</v>
      </c>
      <c r="E120">
        <v>3.0769998E-2</v>
      </c>
      <c r="F120">
        <v>3.7999997999999999E-4</v>
      </c>
      <c r="G120">
        <v>0.39640999999999998</v>
      </c>
      <c r="H120">
        <v>0.18745000000000001</v>
      </c>
      <c r="I120">
        <v>36.944443</v>
      </c>
      <c r="J120">
        <v>1.0008277999999999</v>
      </c>
      <c r="K120">
        <v>1.9350000000000001</v>
      </c>
      <c r="L120">
        <v>0.78719568134395623</v>
      </c>
      <c r="M120">
        <v>8.9741302408563775E-2</v>
      </c>
      <c r="N120">
        <v>0.50671425851715002</v>
      </c>
      <c r="O120">
        <v>1.234346824191429E-3</v>
      </c>
      <c r="P120">
        <v>1.889616648614836E-2</v>
      </c>
      <c r="Q120">
        <v>0.58811302048535385</v>
      </c>
      <c r="R120">
        <v>0.99514984950234597</v>
      </c>
      <c r="S120">
        <v>0.32740767017069861</v>
      </c>
      <c r="T120">
        <v>0.27298816965016959</v>
      </c>
      <c r="U120">
        <v>0.29149419066233417</v>
      </c>
      <c r="V120">
        <v>0.38091217470141409</v>
      </c>
      <c r="W120">
        <v>1.066662323488091</v>
      </c>
    </row>
    <row r="121" spans="1:23">
      <c r="A121" t="s">
        <v>338</v>
      </c>
      <c r="B121">
        <v>0.34</v>
      </c>
      <c r="C121">
        <v>0.47699999999999998</v>
      </c>
      <c r="D121">
        <v>19.833331999999999</v>
      </c>
      <c r="E121">
        <v>2.2519999999999998E-2</v>
      </c>
      <c r="F121">
        <v>8.3300000000000006E-3</v>
      </c>
      <c r="G121">
        <v>0.29504999999999998</v>
      </c>
      <c r="H121">
        <v>0.10854999999999999</v>
      </c>
      <c r="I121">
        <v>35</v>
      </c>
      <c r="J121">
        <v>0.75069386000000005</v>
      </c>
      <c r="K121">
        <v>5.2290000000000001</v>
      </c>
      <c r="L121">
        <v>0.7848788063457115</v>
      </c>
      <c r="M121">
        <v>8.7481415402914056E-2</v>
      </c>
      <c r="N121">
        <v>0.42377030121070269</v>
      </c>
      <c r="O121">
        <v>3.6617727578550519E-3</v>
      </c>
      <c r="P121">
        <v>1.216797870175015E-2</v>
      </c>
      <c r="Q121">
        <v>0.53566509371071191</v>
      </c>
      <c r="R121">
        <v>0.99452620113568813</v>
      </c>
      <c r="S121">
        <v>0.31386032154814753</v>
      </c>
      <c r="T121">
        <v>0.24730234909705759</v>
      </c>
      <c r="U121">
        <v>0.27626476634152908</v>
      </c>
      <c r="V121">
        <v>0.34507930355836031</v>
      </c>
      <c r="W121">
        <v>1.064875658877612</v>
      </c>
    </row>
    <row r="122" spans="1:23">
      <c r="A122" t="s">
        <v>339</v>
      </c>
      <c r="B122">
        <v>4.91</v>
      </c>
      <c r="C122">
        <v>0.46100000000000002</v>
      </c>
      <c r="D122">
        <v>11.005917</v>
      </c>
      <c r="E122">
        <v>0.13661999999999999</v>
      </c>
      <c r="F122">
        <v>4.3330002999999999E-2</v>
      </c>
      <c r="G122">
        <v>0.30198999999999998</v>
      </c>
      <c r="H122">
        <v>0.24573999999999999</v>
      </c>
      <c r="I122">
        <v>11.364561999999999</v>
      </c>
      <c r="J122">
        <v>1.5164279000000001</v>
      </c>
      <c r="K122">
        <v>35.905999999999999</v>
      </c>
      <c r="L122">
        <v>0.81692189742279187</v>
      </c>
      <c r="M122">
        <v>0.11465953018138569</v>
      </c>
      <c r="N122">
        <v>0.42944937642485759</v>
      </c>
      <c r="O122">
        <v>2.6268374265747869E-2</v>
      </c>
      <c r="P122">
        <v>3.2764953322730793E-2</v>
      </c>
      <c r="Q122">
        <v>0.53005147548293263</v>
      </c>
      <c r="R122">
        <v>0.99561059048197187</v>
      </c>
      <c r="S122">
        <v>0.33351305438501933</v>
      </c>
      <c r="T122">
        <v>0.25760796824902732</v>
      </c>
      <c r="U122">
        <v>0.29548213950295038</v>
      </c>
      <c r="V122">
        <v>0.34548799905005162</v>
      </c>
      <c r="W122">
        <v>1.085160801994477</v>
      </c>
    </row>
    <row r="123" spans="1:23">
      <c r="A123" t="s">
        <v>340</v>
      </c>
      <c r="B123">
        <v>1.57</v>
      </c>
      <c r="C123">
        <v>0.27100000000000002</v>
      </c>
      <c r="D123">
        <v>28.255811999999999</v>
      </c>
      <c r="E123">
        <v>2.5260000000000001E-2</v>
      </c>
      <c r="F123">
        <v>1.396E-2</v>
      </c>
      <c r="G123">
        <v>0.50029999999999997</v>
      </c>
      <c r="H123">
        <v>0.33972999999999998</v>
      </c>
      <c r="I123">
        <v>30.955411999999999</v>
      </c>
      <c r="J123">
        <v>1.012732</v>
      </c>
      <c r="K123">
        <v>6.9139999999999997</v>
      </c>
      <c r="L123">
        <v>0.78564828986500335</v>
      </c>
      <c r="M123">
        <v>9.4796312815938144E-2</v>
      </c>
      <c r="N123">
        <v>0.59172854151406029</v>
      </c>
      <c r="O123">
        <v>4.9034888168177733E-3</v>
      </c>
      <c r="P123">
        <v>1.921636970616334E-2</v>
      </c>
      <c r="Q123">
        <v>0.54102120161445344</v>
      </c>
      <c r="R123">
        <v>0.99635351456286114</v>
      </c>
      <c r="S123">
        <v>0.34264939968997232</v>
      </c>
      <c r="T123">
        <v>0.25366421616941393</v>
      </c>
      <c r="U123">
        <v>0.28238840358963169</v>
      </c>
      <c r="V123">
        <v>0.3610226796664997</v>
      </c>
      <c r="W123">
        <v>1.0664197736907071</v>
      </c>
    </row>
    <row r="124" spans="1:23">
      <c r="A124" t="s">
        <v>341</v>
      </c>
      <c r="B124">
        <v>0.46</v>
      </c>
      <c r="C124">
        <v>0.46899999999999997</v>
      </c>
      <c r="D124">
        <v>5.0787399999999998</v>
      </c>
      <c r="E124">
        <v>3.5180000000000003E-2</v>
      </c>
      <c r="F124">
        <v>1.342E-2</v>
      </c>
      <c r="G124">
        <v>0.45082</v>
      </c>
      <c r="H124">
        <v>0.33450999999999997</v>
      </c>
      <c r="I124">
        <v>56.086951999999997</v>
      </c>
      <c r="J124">
        <v>0.83099809999999996</v>
      </c>
      <c r="K124">
        <v>5.3979999999999997</v>
      </c>
      <c r="L124">
        <v>0.78843415720492127</v>
      </c>
      <c r="M124">
        <v>8.8195063931013964E-2</v>
      </c>
      <c r="N124">
        <v>0.55123853552034463</v>
      </c>
      <c r="O124">
        <v>3.7863128254898878E-3</v>
      </c>
      <c r="P124">
        <v>1.432802945936977E-2</v>
      </c>
      <c r="Q124">
        <v>0.52628220567444695</v>
      </c>
      <c r="R124">
        <v>0.99631225417662606</v>
      </c>
      <c r="S124">
        <v>0.3352744749727663</v>
      </c>
      <c r="T124">
        <v>0.24430862141409571</v>
      </c>
      <c r="U124">
        <v>0.27466800570912081</v>
      </c>
      <c r="V124">
        <v>0.34947924213066178</v>
      </c>
      <c r="W124">
        <v>1.068103855948902</v>
      </c>
    </row>
    <row r="125" spans="1:23">
      <c r="A125" t="s">
        <v>342</v>
      </c>
      <c r="B125">
        <v>0.95</v>
      </c>
      <c r="C125">
        <v>0.36599999999999999</v>
      </c>
      <c r="D125">
        <v>26.297712000000001</v>
      </c>
      <c r="E125">
        <v>1.789E-2</v>
      </c>
      <c r="F125">
        <v>1.0299999000000001E-2</v>
      </c>
      <c r="G125">
        <v>0.28105999999999998</v>
      </c>
      <c r="H125">
        <v>0.21010999999999999</v>
      </c>
      <c r="I125">
        <v>36.263159999999999</v>
      </c>
      <c r="J125">
        <v>0.97772104000000004</v>
      </c>
      <c r="K125">
        <v>9.7149999999999999</v>
      </c>
      <c r="L125">
        <v>0.78357854769814894</v>
      </c>
      <c r="M125">
        <v>9.1109128754088609E-2</v>
      </c>
      <c r="N125">
        <v>0.41232213662193801</v>
      </c>
      <c r="O125">
        <v>6.9676114762566941E-3</v>
      </c>
      <c r="P125">
        <v>1.8274632997454181E-2</v>
      </c>
      <c r="Q125">
        <v>0.5397759870355745</v>
      </c>
      <c r="R125">
        <v>0.99532896068090693</v>
      </c>
      <c r="S125">
        <v>0.3126788644269311</v>
      </c>
      <c r="T125">
        <v>0.25219999024511541</v>
      </c>
      <c r="U125">
        <v>0.27950132641163949</v>
      </c>
      <c r="V125">
        <v>0.3467261564394456</v>
      </c>
      <c r="W125">
        <v>1.0645493995760611</v>
      </c>
    </row>
    <row r="126" spans="1:23">
      <c r="A126" t="s">
        <v>343</v>
      </c>
      <c r="B126">
        <v>3.65</v>
      </c>
      <c r="C126">
        <v>0.50800000000000001</v>
      </c>
      <c r="D126">
        <v>19.215246</v>
      </c>
      <c r="E126">
        <v>0.14534000999999999</v>
      </c>
      <c r="F126">
        <v>3.8949999999999999E-2</v>
      </c>
      <c r="G126">
        <v>0.18176001</v>
      </c>
      <c r="H126">
        <v>0.13517000000000001</v>
      </c>
      <c r="I126">
        <v>11.739725</v>
      </c>
      <c r="J126">
        <v>1.6127210999999999</v>
      </c>
      <c r="K126">
        <v>25.765999999999998</v>
      </c>
      <c r="L126">
        <v>0.81937076748960214</v>
      </c>
      <c r="M126">
        <v>0.1071662206363366</v>
      </c>
      <c r="N126">
        <v>0.33106390723075158</v>
      </c>
      <c r="O126">
        <v>1.8795970207657671E-2</v>
      </c>
      <c r="P126">
        <v>3.535508056400246E-2</v>
      </c>
      <c r="Q126">
        <v>0.53527203426624992</v>
      </c>
      <c r="R126">
        <v>0.99473661329691032</v>
      </c>
      <c r="S126">
        <v>0.31475654262065778</v>
      </c>
      <c r="T126">
        <v>0.25988483434517867</v>
      </c>
      <c r="U126">
        <v>0.29231376835248007</v>
      </c>
      <c r="V126">
        <v>0.33873615015389169</v>
      </c>
      <c r="W126">
        <v>1.086149599307251</v>
      </c>
    </row>
    <row r="127" spans="1:23">
      <c r="A127" t="s">
        <v>344</v>
      </c>
      <c r="B127">
        <v>1.4</v>
      </c>
      <c r="C127">
        <v>0.73799999999999999</v>
      </c>
      <c r="D127">
        <v>24.516128999999999</v>
      </c>
      <c r="E127">
        <v>0.12271</v>
      </c>
      <c r="F127">
        <v>2.5669999999999998E-2</v>
      </c>
      <c r="G127">
        <v>0.13748999000000001</v>
      </c>
      <c r="H127">
        <v>7.9189999999999997E-2</v>
      </c>
      <c r="I127">
        <v>16.285713000000001</v>
      </c>
      <c r="J127">
        <v>1.7844564000000001</v>
      </c>
      <c r="K127">
        <v>31.565999999999999</v>
      </c>
      <c r="L127">
        <v>0.81301550481208029</v>
      </c>
      <c r="M127">
        <v>9.3785310734463265E-2</v>
      </c>
      <c r="N127">
        <v>0.29483728283418909</v>
      </c>
      <c r="O127">
        <v>2.3070126375007091E-2</v>
      </c>
      <c r="P127">
        <v>3.9974475067643053E-2</v>
      </c>
      <c r="Q127">
        <v>0.5386430249166414</v>
      </c>
      <c r="R127">
        <v>0.9942941312238367</v>
      </c>
      <c r="S127">
        <v>0.30338356843265318</v>
      </c>
      <c r="T127">
        <v>0.26139738139721908</v>
      </c>
      <c r="U127">
        <v>0.28399545962764638</v>
      </c>
      <c r="V127">
        <v>0.33837800123241119</v>
      </c>
      <c r="W127">
        <v>1.081992903752915</v>
      </c>
    </row>
    <row r="128" spans="1:23">
      <c r="A128" t="s">
        <v>345</v>
      </c>
      <c r="B128">
        <v>0.18</v>
      </c>
      <c r="C128">
        <v>0.64</v>
      </c>
      <c r="D128">
        <v>59.057971999999999</v>
      </c>
      <c r="E128">
        <v>3.5529999999999999E-2</v>
      </c>
      <c r="F128">
        <v>1.523E-2</v>
      </c>
      <c r="G128">
        <v>7.6109999999999997E-2</v>
      </c>
      <c r="H128">
        <v>4.1770000000000002E-2</v>
      </c>
      <c r="I128">
        <v>226.38889</v>
      </c>
      <c r="J128">
        <v>2.5886165999999999</v>
      </c>
      <c r="K128">
        <v>24.518999999999998</v>
      </c>
      <c r="L128">
        <v>0.7885324488953418</v>
      </c>
      <c r="M128">
        <v>8.6529884032114174E-2</v>
      </c>
      <c r="N128">
        <v>0.2446093894834574</v>
      </c>
      <c r="O128">
        <v>1.7877026631677541E-2</v>
      </c>
      <c r="P128">
        <v>6.1605049608383998E-2</v>
      </c>
      <c r="Q128">
        <v>0.56060921994495827</v>
      </c>
      <c r="R128">
        <v>0.99399835274626591</v>
      </c>
      <c r="S128">
        <v>0.28332473649017242</v>
      </c>
      <c r="T128">
        <v>0.27904615635875157</v>
      </c>
      <c r="U128">
        <v>0.28248424503958169</v>
      </c>
      <c r="V128">
        <v>0.34376874805868668</v>
      </c>
      <c r="W128">
        <v>1.066806331054132</v>
      </c>
    </row>
    <row r="129" spans="1:23">
      <c r="A129" t="s">
        <v>346</v>
      </c>
      <c r="B129">
        <v>1.39</v>
      </c>
      <c r="C129">
        <v>0.28100000000000003</v>
      </c>
      <c r="D129">
        <v>25.732759999999999</v>
      </c>
      <c r="E129">
        <v>0.10927000000000001</v>
      </c>
      <c r="F129">
        <v>3.2919999999999998E-2</v>
      </c>
      <c r="G129">
        <v>0.44779997999999999</v>
      </c>
      <c r="H129">
        <v>0.44002997999999999</v>
      </c>
      <c r="I129">
        <v>21.474820999999999</v>
      </c>
      <c r="J129">
        <v>2.2875315999999999</v>
      </c>
      <c r="K129">
        <v>9.0690000000000008</v>
      </c>
      <c r="L129">
        <v>0.80924110389993342</v>
      </c>
      <c r="M129">
        <v>9.3725840023788282E-2</v>
      </c>
      <c r="N129">
        <v>0.54876722129437172</v>
      </c>
      <c r="O129">
        <v>6.4915589100312254E-3</v>
      </c>
      <c r="P129">
        <v>5.3506362884521028E-2</v>
      </c>
      <c r="Q129">
        <v>0.53941671709697747</v>
      </c>
      <c r="R129">
        <v>0.99714631454642022</v>
      </c>
      <c r="S129">
        <v>0.33894512049796111</v>
      </c>
      <c r="T129">
        <v>0.2675202546194696</v>
      </c>
      <c r="U129">
        <v>0.28376224169962538</v>
      </c>
      <c r="V129">
        <v>0.35356222612428972</v>
      </c>
      <c r="W129">
        <v>1.081352102287279</v>
      </c>
    </row>
    <row r="130" spans="1:23">
      <c r="A130" t="s">
        <v>347</v>
      </c>
      <c r="B130">
        <v>5.45</v>
      </c>
      <c r="C130">
        <v>0.25800000000000001</v>
      </c>
      <c r="D130">
        <v>19.122807999999999</v>
      </c>
      <c r="E130">
        <v>0.15357999999999999</v>
      </c>
      <c r="F130">
        <v>5.3540003000000003E-2</v>
      </c>
      <c r="G130">
        <v>0.17860999999999999</v>
      </c>
      <c r="H130">
        <v>0.10657999999999999</v>
      </c>
      <c r="I130">
        <v>20</v>
      </c>
      <c r="J130">
        <v>3.1505622999999998</v>
      </c>
      <c r="K130">
        <v>39.895000000000003</v>
      </c>
      <c r="L130">
        <v>0.82168483190716768</v>
      </c>
      <c r="M130">
        <v>0.1178709485578353</v>
      </c>
      <c r="N130">
        <v>0.32848622081643741</v>
      </c>
      <c r="O130">
        <v>2.92079620160163E-2</v>
      </c>
      <c r="P130">
        <v>7.6720456155112943E-2</v>
      </c>
      <c r="Q130">
        <v>0.53521325016674404</v>
      </c>
      <c r="R130">
        <v>0.99451062968724302</v>
      </c>
      <c r="S130">
        <v>0.3157886219313738</v>
      </c>
      <c r="T130">
        <v>0.27911854507846262</v>
      </c>
      <c r="U130">
        <v>0.2993597786500915</v>
      </c>
      <c r="V130">
        <v>0.3367220269624448</v>
      </c>
      <c r="W130">
        <v>1.08743597642595</v>
      </c>
    </row>
    <row r="131" spans="1:23">
      <c r="A131" t="s">
        <v>348</v>
      </c>
      <c r="B131">
        <v>5.09</v>
      </c>
      <c r="C131">
        <v>0.16900000000000001</v>
      </c>
      <c r="D131">
        <v>65.660380000000004</v>
      </c>
      <c r="E131">
        <v>2.9719999E-2</v>
      </c>
      <c r="F131">
        <v>-7.2000003000000003E-3</v>
      </c>
      <c r="G131">
        <v>0.28888999999999998</v>
      </c>
      <c r="H131">
        <v>-0.75144</v>
      </c>
      <c r="I131">
        <v>13.673870000000001</v>
      </c>
      <c r="J131">
        <v>1.2914958000000001</v>
      </c>
      <c r="K131">
        <v>3.4860000000000002</v>
      </c>
      <c r="L131">
        <v>0.78690080655352823</v>
      </c>
      <c r="M131">
        <v>0.1157300029735355</v>
      </c>
      <c r="N131">
        <v>0.41872950822522798</v>
      </c>
      <c r="O131">
        <v>2.3773151372188371E-3</v>
      </c>
      <c r="P131">
        <v>2.671465320136766E-2</v>
      </c>
      <c r="Q131">
        <v>0.56480788941909488</v>
      </c>
      <c r="R131">
        <v>0.98772859202488894</v>
      </c>
      <c r="S131">
        <v>0.32046472337517712</v>
      </c>
      <c r="T131">
        <v>0.27006437919204851</v>
      </c>
      <c r="U131">
        <v>0.30199840417724882</v>
      </c>
      <c r="V131">
        <v>0.3598642951331843</v>
      </c>
      <c r="W131">
        <v>1.0621267123788281</v>
      </c>
    </row>
    <row r="132" spans="1:23">
      <c r="A132" t="s">
        <v>349</v>
      </c>
      <c r="B132">
        <v>11.56</v>
      </c>
      <c r="C132">
        <v>0.53500000000000003</v>
      </c>
      <c r="D132">
        <v>18.376722000000001</v>
      </c>
      <c r="E132">
        <v>0.39955002000000001</v>
      </c>
      <c r="F132">
        <v>0.10901</v>
      </c>
      <c r="G132">
        <v>0.37333</v>
      </c>
      <c r="H132">
        <v>0.28726997999999998</v>
      </c>
      <c r="I132">
        <v>20.761246</v>
      </c>
      <c r="J132">
        <v>8.4346669999999992</v>
      </c>
      <c r="K132">
        <v>53.165999999999997</v>
      </c>
      <c r="L132">
        <v>0.89076142921734536</v>
      </c>
      <c r="M132">
        <v>0.15420755278025569</v>
      </c>
      <c r="N132">
        <v>0.48782765103261178</v>
      </c>
      <c r="O132">
        <v>3.8987673480998061E-2</v>
      </c>
      <c r="P132">
        <v>0.2188541014094163</v>
      </c>
      <c r="Q132">
        <v>0.53473879167928307</v>
      </c>
      <c r="R132">
        <v>0.99593885542740068</v>
      </c>
      <c r="S132">
        <v>0.35911742488234671</v>
      </c>
      <c r="T132">
        <v>0.34502617327011498</v>
      </c>
      <c r="U132">
        <v>0.32961596265083781</v>
      </c>
      <c r="V132">
        <v>0.33677317631154302</v>
      </c>
      <c r="W132">
        <v>1.130631828760875</v>
      </c>
    </row>
    <row r="133" spans="1:23">
      <c r="A133" t="s">
        <v>350</v>
      </c>
      <c r="B133">
        <v>17.489999999999998</v>
      </c>
      <c r="C133">
        <v>0.63600000000000001</v>
      </c>
      <c r="D133">
        <v>20.256409999999999</v>
      </c>
      <c r="E133">
        <v>0.54635999999999996</v>
      </c>
      <c r="F133">
        <v>7.3599999999999999E-2</v>
      </c>
      <c r="G133">
        <v>0.15067</v>
      </c>
      <c r="H133">
        <v>5.0430004E-2</v>
      </c>
      <c r="I133">
        <v>9.0337329999999998</v>
      </c>
      <c r="J133">
        <v>3.9499013000000001</v>
      </c>
      <c r="K133">
        <v>234.95699999999999</v>
      </c>
      <c r="L133">
        <v>0.93199057523105555</v>
      </c>
      <c r="M133">
        <v>0.18947368421052629</v>
      </c>
      <c r="N133">
        <v>0.30562262406089152</v>
      </c>
      <c r="O133">
        <v>0.17295372931179459</v>
      </c>
      <c r="P133">
        <v>9.8221348418646187E-2</v>
      </c>
      <c r="Q133">
        <v>0.53593414171316478</v>
      </c>
      <c r="R133">
        <v>0.99406680391673297</v>
      </c>
      <c r="S133">
        <v>0.38548879557759003</v>
      </c>
      <c r="T133">
        <v>0.2988748325441784</v>
      </c>
      <c r="U133">
        <v>0.3567059388733072</v>
      </c>
      <c r="V133">
        <v>0.36708906737169927</v>
      </c>
      <c r="W133">
        <v>1.1548150212700219</v>
      </c>
    </row>
    <row r="134" spans="1:23">
      <c r="A134" t="s">
        <v>351</v>
      </c>
      <c r="B134">
        <v>5.44</v>
      </c>
      <c r="C134">
        <v>0.28599999999999998</v>
      </c>
      <c r="D134">
        <v>12.879683999999999</v>
      </c>
      <c r="E134">
        <v>0.45893001999999999</v>
      </c>
      <c r="F134">
        <v>2.2780001000000001E-2</v>
      </c>
      <c r="G134">
        <v>0.39106997999999998</v>
      </c>
      <c r="H134">
        <v>0.1278</v>
      </c>
      <c r="I134">
        <v>12.003677</v>
      </c>
      <c r="J134">
        <v>4.7056284000000002</v>
      </c>
      <c r="K134">
        <v>54.540999999999997</v>
      </c>
      <c r="L134">
        <v>0.90743731658068483</v>
      </c>
      <c r="M134">
        <v>0.1178114778471603</v>
      </c>
      <c r="N134">
        <v>0.50234446381612829</v>
      </c>
      <c r="O134">
        <v>4.0000943262050732E-2</v>
      </c>
      <c r="P134">
        <v>0.1185491529643176</v>
      </c>
      <c r="Q134">
        <v>0.53124306017514566</v>
      </c>
      <c r="R134">
        <v>0.99467835869029098</v>
      </c>
      <c r="S134">
        <v>0.36526157526077729</v>
      </c>
      <c r="T134">
        <v>0.29533620273593308</v>
      </c>
      <c r="U134">
        <v>0.3072746808778789</v>
      </c>
      <c r="V134">
        <v>0.34639285028206518</v>
      </c>
      <c r="W134">
        <v>1.1401178234067391</v>
      </c>
    </row>
    <row r="135" spans="1:23">
      <c r="A135" t="s">
        <v>352</v>
      </c>
      <c r="B135">
        <v>3.25</v>
      </c>
      <c r="C135">
        <v>0.38500000000000001</v>
      </c>
      <c r="D135">
        <v>14.726167</v>
      </c>
      <c r="E135">
        <v>0.116739996</v>
      </c>
      <c r="F135">
        <v>4.0939997999999998E-2</v>
      </c>
      <c r="G135">
        <v>0.33189999999999997</v>
      </c>
      <c r="H135">
        <v>0.18753</v>
      </c>
      <c r="I135">
        <v>22.338460000000001</v>
      </c>
      <c r="J135">
        <v>2.7105733999999999</v>
      </c>
      <c r="K135">
        <v>23.041</v>
      </c>
      <c r="L135">
        <v>0.81133892828357423</v>
      </c>
      <c r="M135">
        <v>0.1047873922093369</v>
      </c>
      <c r="N135">
        <v>0.45392504496309599</v>
      </c>
      <c r="O135">
        <v>1.6787853732480571E-2</v>
      </c>
      <c r="P135">
        <v>6.4885485090207445E-2</v>
      </c>
      <c r="Q135">
        <v>0.53241729415259931</v>
      </c>
      <c r="R135">
        <v>0.99515048184542998</v>
      </c>
      <c r="S135">
        <v>0.32820548154609219</v>
      </c>
      <c r="T135">
        <v>0.27097808953018121</v>
      </c>
      <c r="U135">
        <v>0.28922014170825422</v>
      </c>
      <c r="V135">
        <v>0.34326877726985211</v>
      </c>
      <c r="W135">
        <v>1.0814673335703859</v>
      </c>
    </row>
    <row r="136" spans="1:23">
      <c r="A136" t="s">
        <v>353</v>
      </c>
      <c r="B136">
        <v>8.68</v>
      </c>
      <c r="C136">
        <v>-7.5999999999999998E-2</v>
      </c>
      <c r="D136">
        <v>14.182896</v>
      </c>
      <c r="E136">
        <v>0.15786</v>
      </c>
      <c r="F136">
        <v>6.9419999999999996E-2</v>
      </c>
      <c r="G136">
        <v>0.34777000000000002</v>
      </c>
      <c r="H136">
        <v>8.1199995999999997E-2</v>
      </c>
      <c r="I136">
        <v>19.297234</v>
      </c>
      <c r="J136">
        <v>3.2933542999999998</v>
      </c>
      <c r="K136">
        <v>110.584</v>
      </c>
      <c r="L136">
        <v>0.82288679886430971</v>
      </c>
      <c r="M136">
        <v>0.13707998810585789</v>
      </c>
      <c r="N136">
        <v>0.46691163338509012</v>
      </c>
      <c r="O136">
        <v>8.1300345690803119E-2</v>
      </c>
      <c r="P136">
        <v>8.0561323932231838E-2</v>
      </c>
      <c r="Q136">
        <v>0.53207181181284036</v>
      </c>
      <c r="R136">
        <v>0.99431001881220671</v>
      </c>
      <c r="S136">
        <v>0.35199989939573628</v>
      </c>
      <c r="T136">
        <v>0.282163292280665</v>
      </c>
      <c r="U136">
        <v>0.31091034925578132</v>
      </c>
      <c r="V136">
        <v>0.35772482033657033</v>
      </c>
      <c r="W136">
        <v>1.088055304102598</v>
      </c>
    </row>
    <row r="137" spans="1:23">
      <c r="A137" t="s">
        <v>354</v>
      </c>
      <c r="B137">
        <v>5.36</v>
      </c>
      <c r="C137">
        <v>0.64700000000000002</v>
      </c>
      <c r="D137">
        <v>9.4397289999999998</v>
      </c>
      <c r="E137">
        <v>7.2909996000000005E-2</v>
      </c>
      <c r="F137">
        <v>4.3800000000000002E-3</v>
      </c>
      <c r="G137">
        <v>0.22503000000000001</v>
      </c>
      <c r="H137">
        <v>0.35810003000000001</v>
      </c>
      <c r="I137">
        <v>10.373134</v>
      </c>
      <c r="J137">
        <v>1.0555091000000001</v>
      </c>
      <c r="K137">
        <v>57.433999999999997</v>
      </c>
      <c r="L137">
        <v>0.79903000030891669</v>
      </c>
      <c r="M137">
        <v>0.11733571216176029</v>
      </c>
      <c r="N137">
        <v>0.36647219652840751</v>
      </c>
      <c r="O137">
        <v>4.2132862881385527E-2</v>
      </c>
      <c r="P137">
        <v>2.0367002689723999E-2</v>
      </c>
      <c r="Q137">
        <v>0.52905548951139636</v>
      </c>
      <c r="R137">
        <v>0.99649871658066791</v>
      </c>
      <c r="S137">
        <v>0.32297982165995881</v>
      </c>
      <c r="T137">
        <v>0.25224975342531569</v>
      </c>
      <c r="U137">
        <v>0.29505632262017861</v>
      </c>
      <c r="V137">
        <v>0.34495568008363531</v>
      </c>
      <c r="W137">
        <v>1.074710643078963</v>
      </c>
    </row>
    <row r="138" spans="1:23">
      <c r="A138" t="s">
        <v>355</v>
      </c>
      <c r="B138">
        <v>2.37</v>
      </c>
      <c r="C138">
        <v>0.73599999999999999</v>
      </c>
      <c r="D138">
        <v>12.297297500000001</v>
      </c>
      <c r="E138">
        <v>0.105170004</v>
      </c>
      <c r="F138">
        <v>5.0299999999999997E-3</v>
      </c>
      <c r="G138">
        <v>0.50312000000000001</v>
      </c>
      <c r="H138">
        <v>0.15529001000000001</v>
      </c>
      <c r="I138">
        <v>13.438819000000001</v>
      </c>
      <c r="J138">
        <v>1.3502054999999999</v>
      </c>
      <c r="K138">
        <v>12.337</v>
      </c>
      <c r="L138">
        <v>0.80808968807834125</v>
      </c>
      <c r="M138">
        <v>9.9553969669937542E-2</v>
      </c>
      <c r="N138">
        <v>0.59403617726390423</v>
      </c>
      <c r="O138">
        <v>8.8998248332894866E-3</v>
      </c>
      <c r="P138">
        <v>2.829384667813328E-2</v>
      </c>
      <c r="Q138">
        <v>0.53087270311455514</v>
      </c>
      <c r="R138">
        <v>0.99489564766159522</v>
      </c>
      <c r="S138">
        <v>0.35049192518499889</v>
      </c>
      <c r="T138">
        <v>0.25388504550698032</v>
      </c>
      <c r="U138">
        <v>0.28514728823604207</v>
      </c>
      <c r="V138">
        <v>0.35530765267613262</v>
      </c>
      <c r="W138">
        <v>1.079325362777463</v>
      </c>
    </row>
    <row r="139" spans="1:23">
      <c r="A139" t="s">
        <v>356</v>
      </c>
      <c r="B139">
        <v>3.23</v>
      </c>
      <c r="C139">
        <v>0.64900000000000002</v>
      </c>
      <c r="D139">
        <v>11.300940000000001</v>
      </c>
      <c r="E139">
        <v>0.14724000000000001</v>
      </c>
      <c r="F139">
        <v>1.0410000000000001E-2</v>
      </c>
      <c r="G139">
        <v>0.60416000000000003</v>
      </c>
      <c r="H139">
        <v>0.29293000000000002</v>
      </c>
      <c r="I139">
        <v>11.160990999999999</v>
      </c>
      <c r="J139">
        <v>1.521739</v>
      </c>
      <c r="K139">
        <v>21.707000000000001</v>
      </c>
      <c r="L139">
        <v>0.81990434814355073</v>
      </c>
      <c r="M139">
        <v>0.10466845078798689</v>
      </c>
      <c r="N139">
        <v>0.67671827519448269</v>
      </c>
      <c r="O139">
        <v>1.5804797813990201E-2</v>
      </c>
      <c r="P139">
        <v>3.2907813096745127E-2</v>
      </c>
      <c r="Q139">
        <v>0.5302390894662351</v>
      </c>
      <c r="R139">
        <v>0.99598359385868396</v>
      </c>
      <c r="S139">
        <v>0.36922394332281749</v>
      </c>
      <c r="T139">
        <v>0.25632188405609663</v>
      </c>
      <c r="U139">
        <v>0.28947854521170591</v>
      </c>
      <c r="V139">
        <v>0.3626206747094845</v>
      </c>
      <c r="W139">
        <v>1.0872085191579011</v>
      </c>
    </row>
    <row r="140" spans="1:23">
      <c r="A140" t="s">
        <v>357</v>
      </c>
      <c r="B140">
        <v>1.8</v>
      </c>
      <c r="C140">
        <v>0.28100000000000003</v>
      </c>
      <c r="D140">
        <v>29.227274000000001</v>
      </c>
      <c r="E140">
        <v>0.10158</v>
      </c>
      <c r="F140">
        <v>2.6370000000000001E-2</v>
      </c>
      <c r="G140">
        <v>0.55942999999999998</v>
      </c>
      <c r="H140">
        <v>0.12734000000000001</v>
      </c>
      <c r="I140">
        <v>17.861113</v>
      </c>
      <c r="J140">
        <v>1.4459838</v>
      </c>
      <c r="K140">
        <v>26.07</v>
      </c>
      <c r="L140">
        <v>0.80708149504469462</v>
      </c>
      <c r="M140">
        <v>9.6164139161462978E-2</v>
      </c>
      <c r="N140">
        <v>0.64011524431131983</v>
      </c>
      <c r="O140">
        <v>1.9019994944704952E-2</v>
      </c>
      <c r="P140">
        <v>3.0870123964096271E-2</v>
      </c>
      <c r="Q140">
        <v>0.54163898346687511</v>
      </c>
      <c r="R140">
        <v>0.99467472271755764</v>
      </c>
      <c r="S140">
        <v>0.35792786124596498</v>
      </c>
      <c r="T140">
        <v>0.25911925893108739</v>
      </c>
      <c r="U140">
        <v>0.28566333860652532</v>
      </c>
      <c r="V140">
        <v>0.36734122275763381</v>
      </c>
      <c r="W140">
        <v>1.0785775000520701</v>
      </c>
    </row>
    <row r="141" spans="1:23">
      <c r="A141" t="s">
        <v>358</v>
      </c>
      <c r="B141">
        <v>0.46</v>
      </c>
      <c r="C141">
        <v>0.253</v>
      </c>
      <c r="D141">
        <v>11.675978000000001</v>
      </c>
      <c r="E141">
        <v>3.6639999999999999E-2</v>
      </c>
      <c r="F141">
        <v>7.0700003000000004E-3</v>
      </c>
      <c r="G141">
        <v>0.2492</v>
      </c>
      <c r="H141">
        <v>2.4260001E-2</v>
      </c>
      <c r="I141">
        <v>45.434780000000003</v>
      </c>
      <c r="J141">
        <v>1.5934736</v>
      </c>
      <c r="K141">
        <v>72.203000000000003</v>
      </c>
      <c r="L141">
        <v>0.7888441739706753</v>
      </c>
      <c r="M141">
        <v>8.8195063931013964E-2</v>
      </c>
      <c r="N141">
        <v>0.38625076251199902</v>
      </c>
      <c r="O141">
        <v>5.3016485715106858E-2</v>
      </c>
      <c r="P141">
        <v>3.4837354763256653E-2</v>
      </c>
      <c r="Q141">
        <v>0.53047758739036244</v>
      </c>
      <c r="R141">
        <v>0.99385994866164584</v>
      </c>
      <c r="S141">
        <v>0.31484207032156941</v>
      </c>
      <c r="T141">
        <v>0.25489705884278302</v>
      </c>
      <c r="U141">
        <v>0.2757946015617162</v>
      </c>
      <c r="V141">
        <v>0.34843352861523358</v>
      </c>
      <c r="W141">
        <v>1.0669162653534721</v>
      </c>
    </row>
    <row r="142" spans="1:23">
      <c r="A142" t="s">
        <v>359</v>
      </c>
      <c r="B142">
        <v>-5.04</v>
      </c>
      <c r="C142">
        <v>0.44800000000000001</v>
      </c>
      <c r="D142">
        <v>-10.275363</v>
      </c>
      <c r="E142">
        <v>-0.46096999999999999</v>
      </c>
      <c r="F142">
        <v>-8.4779999999999994E-2</v>
      </c>
      <c r="G142">
        <v>0.40311000000000002</v>
      </c>
      <c r="H142">
        <v>-0.21127000000000001</v>
      </c>
      <c r="I142">
        <v>0</v>
      </c>
      <c r="J142">
        <v>1.1713201</v>
      </c>
      <c r="K142">
        <v>22.222000000000001</v>
      </c>
      <c r="L142">
        <v>0.64909866519884407</v>
      </c>
      <c r="M142">
        <v>5.5486173059768072E-2</v>
      </c>
      <c r="N142">
        <v>0.51219693919940346</v>
      </c>
      <c r="O142">
        <v>1.6184313404711739E-2</v>
      </c>
      <c r="P142">
        <v>2.3482126353065891E-2</v>
      </c>
      <c r="Q142">
        <v>0.5165180705939052</v>
      </c>
      <c r="R142">
        <v>0.99199825157137256</v>
      </c>
      <c r="S142">
        <v>0.28115591790796529</v>
      </c>
      <c r="T142">
        <v>0.23937305854171259</v>
      </c>
      <c r="U142">
        <v>0.236721940119797</v>
      </c>
      <c r="V142">
        <v>0.34270227971142159</v>
      </c>
      <c r="W142">
        <v>0.98013187552201253</v>
      </c>
    </row>
    <row r="143" spans="1:23">
      <c r="A143" t="s">
        <v>360</v>
      </c>
      <c r="B143">
        <v>10.31</v>
      </c>
      <c r="C143">
        <v>8.6999999999999994E-2</v>
      </c>
      <c r="D143">
        <v>21.824103999999998</v>
      </c>
      <c r="E143">
        <v>0.25333</v>
      </c>
      <c r="F143">
        <v>3.5540000000000002E-2</v>
      </c>
      <c r="G143">
        <v>0.34036</v>
      </c>
      <c r="H143">
        <v>4.5039999999999997E-2</v>
      </c>
      <c r="I143">
        <v>25.994178999999999</v>
      </c>
      <c r="J143">
        <v>6.6267740000000002</v>
      </c>
      <c r="K143">
        <v>310.34199999999998</v>
      </c>
      <c r="L143">
        <v>0.84969796367700778</v>
      </c>
      <c r="M143">
        <v>0.14677371394588171</v>
      </c>
      <c r="N143">
        <v>0.46084795221262792</v>
      </c>
      <c r="O143">
        <v>0.22850670563518019</v>
      </c>
      <c r="P143">
        <v>0.1702247806619038</v>
      </c>
      <c r="Q143">
        <v>0.53693108539531631</v>
      </c>
      <c r="R143">
        <v>0.99402419976982703</v>
      </c>
      <c r="S143">
        <v>0.37616454879609978</v>
      </c>
      <c r="T143">
        <v>0.324060967914991</v>
      </c>
      <c r="U143">
        <v>0.32114753193811951</v>
      </c>
      <c r="V143">
        <v>0.38566552700359868</v>
      </c>
      <c r="W143">
        <v>1.1043281917516761</v>
      </c>
    </row>
    <row r="144" spans="1:23">
      <c r="A144" t="s">
        <v>361</v>
      </c>
      <c r="B144">
        <v>-0.64</v>
      </c>
      <c r="C144">
        <v>0.751</v>
      </c>
      <c r="D144">
        <v>0.74446199999999996</v>
      </c>
      <c r="E144">
        <v>-2.3829998000000002E-2</v>
      </c>
      <c r="F144">
        <v>-5.9000000000000003E-4</v>
      </c>
      <c r="G144">
        <v>0.16441</v>
      </c>
      <c r="H144">
        <v>4.9730000000000003E-2</v>
      </c>
      <c r="I144">
        <v>0</v>
      </c>
      <c r="J144">
        <v>0.36610514</v>
      </c>
      <c r="K144">
        <v>21.895</v>
      </c>
      <c r="L144">
        <v>0.77186217876169316</v>
      </c>
      <c r="M144">
        <v>8.1653285756764782E-2</v>
      </c>
      <c r="N144">
        <v>0.31686621101225881</v>
      </c>
      <c r="O144">
        <v>1.5943339427690491E-2</v>
      </c>
      <c r="P144">
        <v>1.8231805191390781E-3</v>
      </c>
      <c r="Q144">
        <v>0.52352590816435329</v>
      </c>
      <c r="R144">
        <v>0.99406127088313034</v>
      </c>
      <c r="S144">
        <v>0.29433694467271648</v>
      </c>
      <c r="T144">
        <v>0.23683287394438651</v>
      </c>
      <c r="U144">
        <v>0.26805385522226088</v>
      </c>
      <c r="V144">
        <v>0.33353370864226373</v>
      </c>
      <c r="W144">
        <v>1.056621041770891</v>
      </c>
    </row>
    <row r="145" spans="1:23">
      <c r="A145" t="s">
        <v>362</v>
      </c>
      <c r="B145">
        <v>8.67</v>
      </c>
      <c r="C145">
        <v>0.51100000000000001</v>
      </c>
      <c r="D145">
        <v>12.743091</v>
      </c>
      <c r="E145">
        <v>0.11889</v>
      </c>
      <c r="F145">
        <v>3.3020000000000001E-2</v>
      </c>
      <c r="G145">
        <v>8.2749989999999995E-2</v>
      </c>
      <c r="H145">
        <v>4.3309998000000002E-2</v>
      </c>
      <c r="I145">
        <v>14.359861</v>
      </c>
      <c r="J145">
        <v>1.5819367</v>
      </c>
      <c r="K145">
        <v>282.93200000000002</v>
      </c>
      <c r="L145">
        <v>0.81194272121949096</v>
      </c>
      <c r="M145">
        <v>0.13702051739518289</v>
      </c>
      <c r="N145">
        <v>0.25004296334962978</v>
      </c>
      <c r="O145">
        <v>0.20830763312706849</v>
      </c>
      <c r="P145">
        <v>3.4527031303554133E-2</v>
      </c>
      <c r="Q145">
        <v>0.53115619658545521</v>
      </c>
      <c r="R145">
        <v>0.99401052533482559</v>
      </c>
      <c r="S145">
        <v>0.33907930428742661</v>
      </c>
      <c r="T145">
        <v>0.26203206340900098</v>
      </c>
      <c r="U145">
        <v>0.30949011807043519</v>
      </c>
      <c r="V145">
        <v>0.37479356925844309</v>
      </c>
      <c r="W145">
        <v>1.081168652918268</v>
      </c>
    </row>
    <row r="146" spans="1:23">
      <c r="A146" t="s">
        <v>363</v>
      </c>
      <c r="B146">
        <v>0.6</v>
      </c>
      <c r="C146">
        <v>0.65</v>
      </c>
      <c r="D146">
        <v>55.087719999999997</v>
      </c>
      <c r="E146">
        <v>4.0960003000000002E-2</v>
      </c>
      <c r="F146">
        <v>1.9560000000000001E-2</v>
      </c>
      <c r="G146">
        <v>0.11979999400000001</v>
      </c>
      <c r="H146">
        <v>3.2669999999999998E-2</v>
      </c>
      <c r="I146">
        <v>104.666664</v>
      </c>
      <c r="J146">
        <v>3.7396536</v>
      </c>
      <c r="K146">
        <v>15.803000000000001</v>
      </c>
      <c r="L146">
        <v>0.79005737510636564</v>
      </c>
      <c r="M146">
        <v>8.9027653880463867E-2</v>
      </c>
      <c r="N146">
        <v>0.28036137248518328</v>
      </c>
      <c r="O146">
        <v>1.145400160501933E-2</v>
      </c>
      <c r="P146">
        <v>9.2566034282396542E-2</v>
      </c>
      <c r="Q146">
        <v>0.55808441749757398</v>
      </c>
      <c r="R146">
        <v>0.9939264237204537</v>
      </c>
      <c r="S146">
        <v>0.28613695382289039</v>
      </c>
      <c r="T146">
        <v>0.29159083537241359</v>
      </c>
      <c r="U146">
        <v>0.28358282773511528</v>
      </c>
      <c r="V146">
        <v>0.34043135875000602</v>
      </c>
      <c r="W146">
        <v>1.0676992078543861</v>
      </c>
    </row>
    <row r="147" spans="1:23">
      <c r="A147" t="s">
        <v>364</v>
      </c>
      <c r="B147">
        <v>-3.44</v>
      </c>
      <c r="C147">
        <v>0.69199999999999995</v>
      </c>
      <c r="D147">
        <v>1.7020090000000001</v>
      </c>
      <c r="E147">
        <v>-0.7893</v>
      </c>
      <c r="F147">
        <v>-6.9260000000000002E-2</v>
      </c>
      <c r="G147">
        <v>4.0300000000000002E-2</v>
      </c>
      <c r="H147">
        <v>-0.40359001999999999</v>
      </c>
      <c r="I147">
        <v>0</v>
      </c>
      <c r="J147">
        <v>4.9885510000000002</v>
      </c>
      <c r="K147">
        <v>9.0440000000000005</v>
      </c>
      <c r="L147">
        <v>0.55689263458238669</v>
      </c>
      <c r="M147">
        <v>6.5001486767766875E-2</v>
      </c>
      <c r="N147">
        <v>0.2153056887026378</v>
      </c>
      <c r="O147">
        <v>6.4731358231029943E-3</v>
      </c>
      <c r="P147">
        <v>0.12615930127625871</v>
      </c>
      <c r="Q147">
        <v>0.52413484105049901</v>
      </c>
      <c r="R147">
        <v>0.99047809863919767</v>
      </c>
      <c r="S147">
        <v>0.1989219713737955</v>
      </c>
      <c r="T147">
        <v>0.28800478186036221</v>
      </c>
      <c r="U147">
        <v>0.23509663535518729</v>
      </c>
      <c r="V147">
        <v>0.31090640598128189</v>
      </c>
      <c r="W147">
        <v>0.92269911180740061</v>
      </c>
    </row>
    <row r="148" spans="1:23">
      <c r="A148" t="s">
        <v>365</v>
      </c>
      <c r="B148">
        <v>1.35</v>
      </c>
      <c r="C148">
        <v>7.1999999999999995E-2</v>
      </c>
      <c r="D148">
        <v>14.999999000000001</v>
      </c>
      <c r="E148">
        <v>8.5190000000000002E-2</v>
      </c>
      <c r="F148">
        <v>3.7850000000000002E-2</v>
      </c>
      <c r="G148">
        <v>0.19042000000000001</v>
      </c>
      <c r="H148">
        <v>7.4740000000000001E-2</v>
      </c>
      <c r="I148">
        <v>19</v>
      </c>
      <c r="J148">
        <v>1.6027243</v>
      </c>
      <c r="K148">
        <v>31.251000000000001</v>
      </c>
      <c r="L148">
        <v>0.80247863559900356</v>
      </c>
      <c r="M148">
        <v>9.3487957181088308E-2</v>
      </c>
      <c r="N148">
        <v>0.33815046840709589</v>
      </c>
      <c r="O148">
        <v>2.2837995479711388E-2</v>
      </c>
      <c r="P148">
        <v>3.5086183237861633E-2</v>
      </c>
      <c r="Q148">
        <v>0.53259143214277527</v>
      </c>
      <c r="R148">
        <v>0.99425895713978574</v>
      </c>
      <c r="S148">
        <v>0.30771142253138761</v>
      </c>
      <c r="T148">
        <v>0.25666605503331852</v>
      </c>
      <c r="U148">
        <v>0.28113970879404782</v>
      </c>
      <c r="V148">
        <v>0.33871609054923718</v>
      </c>
      <c r="W148">
        <v>1.0755110553989351</v>
      </c>
    </row>
    <row r="149" spans="1:23">
      <c r="A149" t="s">
        <v>366</v>
      </c>
      <c r="B149">
        <v>13.66</v>
      </c>
      <c r="C149">
        <v>0.55200000000000005</v>
      </c>
      <c r="D149">
        <v>17.375672999999999</v>
      </c>
      <c r="E149">
        <v>0.20705000000000001</v>
      </c>
      <c r="F149">
        <v>6.4070000000000002E-2</v>
      </c>
      <c r="G149">
        <v>0.25570999999999999</v>
      </c>
      <c r="H149">
        <v>0.111949995</v>
      </c>
      <c r="I149">
        <v>21.229868</v>
      </c>
      <c r="J149">
        <v>4.672822</v>
      </c>
      <c r="K149">
        <v>134.78399999999999</v>
      </c>
      <c r="L149">
        <v>0.83670099386940677</v>
      </c>
      <c r="M149">
        <v>0.16669640202200409</v>
      </c>
      <c r="N149">
        <v>0.39157796418983021</v>
      </c>
      <c r="O149">
        <v>9.9133893837330039E-2</v>
      </c>
      <c r="P149">
        <v>0.1176667152602216</v>
      </c>
      <c r="Q149">
        <v>0.53410219456525809</v>
      </c>
      <c r="R149">
        <v>0.99455307567723938</v>
      </c>
      <c r="S149">
        <v>0.35190966406257518</v>
      </c>
      <c r="T149">
        <v>0.30316907060014497</v>
      </c>
      <c r="U149">
        <v>0.33174679900234971</v>
      </c>
      <c r="V149">
        <v>0.35337638379057112</v>
      </c>
      <c r="W149">
        <v>1.0966687942481239</v>
      </c>
    </row>
    <row r="150" spans="1:23">
      <c r="A150" t="s">
        <v>367</v>
      </c>
      <c r="B150">
        <v>4.16</v>
      </c>
      <c r="C150">
        <v>0.67900000000000005</v>
      </c>
      <c r="D150">
        <v>11.894484</v>
      </c>
      <c r="E150">
        <v>6.5500000000000003E-2</v>
      </c>
      <c r="F150">
        <v>2.878E-2</v>
      </c>
      <c r="G150">
        <v>0.17308001000000001</v>
      </c>
      <c r="H150">
        <v>-7.1700000000000002E-3</v>
      </c>
      <c r="I150">
        <v>23.846153000000001</v>
      </c>
      <c r="J150">
        <v>1.6732731000000001</v>
      </c>
      <c r="K150">
        <v>79.813999999999993</v>
      </c>
      <c r="L150">
        <v>0.79694902592934791</v>
      </c>
      <c r="M150">
        <v>0.1101992268807612</v>
      </c>
      <c r="N150">
        <v>0.32396097166031002</v>
      </c>
      <c r="O150">
        <v>5.8625210299537288E-2</v>
      </c>
      <c r="P150">
        <v>3.6983828852702842E-2</v>
      </c>
      <c r="Q150">
        <v>0.530616541916062</v>
      </c>
      <c r="R150">
        <v>0.99361151686459004</v>
      </c>
      <c r="S150">
        <v>0.31444692105887012</v>
      </c>
      <c r="T150">
        <v>0.2590209884327534</v>
      </c>
      <c r="U150">
        <v>0.29069572331476651</v>
      </c>
      <c r="V150">
        <v>0.34470478692833861</v>
      </c>
      <c r="W150">
        <v>1.071740380796018</v>
      </c>
    </row>
    <row r="151" spans="1:23">
      <c r="A151" t="s">
        <v>368</v>
      </c>
      <c r="B151">
        <v>1</v>
      </c>
      <c r="C151">
        <v>0.501</v>
      </c>
      <c r="D151">
        <v>38.305087999999998</v>
      </c>
      <c r="E151">
        <v>5.9089999999999997E-2</v>
      </c>
      <c r="F151">
        <v>1.2E-2</v>
      </c>
      <c r="G151">
        <v>0.27063999999999999</v>
      </c>
      <c r="H151">
        <v>6.4409999999999995E-2</v>
      </c>
      <c r="I151">
        <v>22.6</v>
      </c>
      <c r="J151">
        <v>1.3285521</v>
      </c>
      <c r="K151">
        <v>6.5389999999999997</v>
      </c>
      <c r="L151">
        <v>0.79514888382764692</v>
      </c>
      <c r="M151">
        <v>9.1406482307463566E-2</v>
      </c>
      <c r="N151">
        <v>0.40379534069520961</v>
      </c>
      <c r="O151">
        <v>4.6271425128943189E-3</v>
      </c>
      <c r="P151">
        <v>2.7711406160981999E-2</v>
      </c>
      <c r="Q151">
        <v>0.54741183793659132</v>
      </c>
      <c r="R151">
        <v>0.99417730583905595</v>
      </c>
      <c r="S151">
        <v>0.31334602424855701</v>
      </c>
      <c r="T151">
        <v>0.25955980874195639</v>
      </c>
      <c r="U151">
        <v>0.28287449510563051</v>
      </c>
      <c r="V151">
        <v>0.34898213104957748</v>
      </c>
      <c r="W151">
        <v>1.0709685386294709</v>
      </c>
    </row>
    <row r="152" spans="1:23">
      <c r="A152" t="s">
        <v>369</v>
      </c>
      <c r="B152">
        <v>4.9000000000000004</v>
      </c>
      <c r="C152">
        <v>0.28000000000000003</v>
      </c>
      <c r="D152">
        <v>8.6083210000000001</v>
      </c>
      <c r="E152">
        <v>6.6309999999999994E-2</v>
      </c>
      <c r="F152">
        <v>2.2780001000000001E-2</v>
      </c>
      <c r="G152">
        <v>2.8680000000000001E-2</v>
      </c>
      <c r="H152">
        <v>1.355E-2</v>
      </c>
      <c r="I152">
        <v>24.489795999999998</v>
      </c>
      <c r="J152">
        <v>1.4689319999999999</v>
      </c>
      <c r="K152">
        <v>727.89400000000001</v>
      </c>
      <c r="L152">
        <v>0.79717650098432102</v>
      </c>
      <c r="M152">
        <v>0.1146000594707107</v>
      </c>
      <c r="N152">
        <v>0.20579692011640141</v>
      </c>
      <c r="O152">
        <v>0.5362105773574366</v>
      </c>
      <c r="P152">
        <v>3.1487392451986902E-2</v>
      </c>
      <c r="Q152">
        <v>0.52852677220247612</v>
      </c>
      <c r="R152">
        <v>0.99377529372336249</v>
      </c>
      <c r="S152">
        <v>0.37388326456295662</v>
      </c>
      <c r="T152">
        <v>0.25639841946926739</v>
      </c>
      <c r="U152">
        <v>0.29298308279580071</v>
      </c>
      <c r="V152">
        <v>0.44753285118986952</v>
      </c>
      <c r="W152">
        <v>1.071975972760455</v>
      </c>
    </row>
    <row r="153" spans="1:23">
      <c r="A153" t="s">
        <v>370</v>
      </c>
      <c r="B153">
        <v>2.97</v>
      </c>
      <c r="C153">
        <v>0.29799999999999999</v>
      </c>
      <c r="D153">
        <v>11.737588000000001</v>
      </c>
      <c r="E153">
        <v>0.16893</v>
      </c>
      <c r="F153">
        <v>6.6640000000000005E-2</v>
      </c>
      <c r="G153">
        <v>0.23040000999999999</v>
      </c>
      <c r="H153">
        <v>0.13785</v>
      </c>
      <c r="I153">
        <v>11.144780000000001</v>
      </c>
      <c r="J153">
        <v>1.9005510999999999</v>
      </c>
      <c r="K153">
        <v>29.518000000000001</v>
      </c>
      <c r="L153">
        <v>0.82599562461560927</v>
      </c>
      <c r="M153">
        <v>0.1031222123104371</v>
      </c>
      <c r="N153">
        <v>0.37086653236281147</v>
      </c>
      <c r="O153">
        <v>2.1560907093846469E-2</v>
      </c>
      <c r="P153">
        <v>4.3097229790066457E-2</v>
      </c>
      <c r="Q153">
        <v>0.53051676703910589</v>
      </c>
      <c r="R153">
        <v>0.99475779679022647</v>
      </c>
      <c r="S153">
        <v>0.32144786797992508</v>
      </c>
      <c r="T153">
        <v>0.26058712318014471</v>
      </c>
      <c r="U153">
        <v>0.28920307206520368</v>
      </c>
      <c r="V153">
        <v>0.33896691612876872</v>
      </c>
      <c r="W153">
        <v>1.0902243921707959</v>
      </c>
    </row>
    <row r="154" spans="1:23">
      <c r="A154" t="s">
        <v>371</v>
      </c>
      <c r="B154">
        <v>12.81</v>
      </c>
      <c r="C154">
        <v>0.71399999999999997</v>
      </c>
      <c r="D154">
        <v>11.561643999999999</v>
      </c>
      <c r="E154">
        <v>0.15065999999999999</v>
      </c>
      <c r="F154">
        <v>6.0949995999999999E-2</v>
      </c>
      <c r="G154">
        <v>0.20974001</v>
      </c>
      <c r="H154">
        <v>0.13986999999999999</v>
      </c>
      <c r="I154">
        <v>16.471506000000002</v>
      </c>
      <c r="J154">
        <v>2.3705468000000001</v>
      </c>
      <c r="K154">
        <v>113.999</v>
      </c>
      <c r="L154">
        <v>0.82086479837565951</v>
      </c>
      <c r="M154">
        <v>0.16164139161462979</v>
      </c>
      <c r="N154">
        <v>0.35396023640828111</v>
      </c>
      <c r="O154">
        <v>8.3816939365199378E-2</v>
      </c>
      <c r="P154">
        <v>5.5739333966171832E-2</v>
      </c>
      <c r="Q154">
        <v>0.53040487896706345</v>
      </c>
      <c r="R154">
        <v>0.99477376345309909</v>
      </c>
      <c r="S154">
        <v>0.34359321135281912</v>
      </c>
      <c r="T154">
        <v>0.27431996452491519</v>
      </c>
      <c r="U154">
        <v>0.32591369108564322</v>
      </c>
      <c r="V154">
        <v>0.35097815793085191</v>
      </c>
      <c r="W154">
        <v>1.0870875387582331</v>
      </c>
    </row>
    <row r="155" spans="1:23">
      <c r="A155" t="s">
        <v>372</v>
      </c>
      <c r="B155">
        <v>4.34</v>
      </c>
      <c r="C155">
        <v>9.6000000000000002E-2</v>
      </c>
      <c r="D155">
        <v>22.687225000000002</v>
      </c>
      <c r="E155">
        <v>0.16866999999999999</v>
      </c>
      <c r="F155">
        <v>5.2010002999999999E-2</v>
      </c>
      <c r="G155">
        <v>0.18913000999999999</v>
      </c>
      <c r="H155">
        <v>9.6429996000000004E-2</v>
      </c>
      <c r="I155">
        <v>23.732717999999998</v>
      </c>
      <c r="J155">
        <v>3.5465876999999999</v>
      </c>
      <c r="K155">
        <v>65.289000000000001</v>
      </c>
      <c r="L155">
        <v>0.8259226079312969</v>
      </c>
      <c r="M155">
        <v>0.1112696996729111</v>
      </c>
      <c r="N155">
        <v>0.33709485598123018</v>
      </c>
      <c r="O155">
        <v>4.7921396794235488E-2</v>
      </c>
      <c r="P155">
        <v>8.7372882045783445E-2</v>
      </c>
      <c r="Q155">
        <v>0.53747996995306957</v>
      </c>
      <c r="R155">
        <v>0.99443040112683534</v>
      </c>
      <c r="S155">
        <v>0.31831464578680169</v>
      </c>
      <c r="T155">
        <v>0.28371237244996739</v>
      </c>
      <c r="U155">
        <v>0.29618397198092911</v>
      </c>
      <c r="V155">
        <v>0.34205091743589228</v>
      </c>
      <c r="W155">
        <v>1.0899875025646979</v>
      </c>
    </row>
    <row r="156" spans="1:23">
      <c r="A156" t="s">
        <v>373</v>
      </c>
      <c r="B156">
        <v>-2.2999999999999998</v>
      </c>
      <c r="C156">
        <v>0.28299999999999997</v>
      </c>
      <c r="D156">
        <v>-56.445779999999999</v>
      </c>
      <c r="E156">
        <v>-2.0330000000000001E-2</v>
      </c>
      <c r="F156">
        <v>-3.0929999999999999E-2</v>
      </c>
      <c r="G156">
        <v>0.17757000000000001</v>
      </c>
      <c r="H156">
        <v>-0.11552</v>
      </c>
      <c r="I156">
        <v>0</v>
      </c>
      <c r="J156">
        <v>4.2448129999999997</v>
      </c>
      <c r="K156">
        <v>11.772</v>
      </c>
      <c r="L156">
        <v>0.77284509510423127</v>
      </c>
      <c r="M156">
        <v>7.1781147784716018E-2</v>
      </c>
      <c r="N156">
        <v>0.32763517784486379</v>
      </c>
      <c r="O156">
        <v>8.4834630687114811E-3</v>
      </c>
      <c r="P156">
        <v>0.1061539836196753</v>
      </c>
      <c r="Q156">
        <v>0.4871569162293069</v>
      </c>
      <c r="R156">
        <v>0.99275508720011119</v>
      </c>
      <c r="S156">
        <v>0.28186892846434503</v>
      </c>
      <c r="T156">
        <v>0.26455057769370971</v>
      </c>
      <c r="U156">
        <v>0.25247410405830711</v>
      </c>
      <c r="V156">
        <v>0.30075294528970592</v>
      </c>
      <c r="W156">
        <v>1.05645729748694</v>
      </c>
    </row>
    <row r="157" spans="1:23">
      <c r="A157" t="s">
        <v>374</v>
      </c>
      <c r="B157">
        <v>0.72</v>
      </c>
      <c r="C157">
        <v>0.58199999999999996</v>
      </c>
      <c r="D157">
        <v>10.9375</v>
      </c>
      <c r="E157">
        <v>4.2389999999999997E-2</v>
      </c>
      <c r="F157">
        <v>1.0140000999999999E-2</v>
      </c>
      <c r="G157">
        <v>0.42126997999999999</v>
      </c>
      <c r="H157">
        <v>-2.10114</v>
      </c>
      <c r="I157">
        <v>46.180553000000003</v>
      </c>
      <c r="J157">
        <v>1.6505335999999999</v>
      </c>
      <c r="K157">
        <v>4.4470000000000001</v>
      </c>
      <c r="L157">
        <v>0.79045896602758337</v>
      </c>
      <c r="M157">
        <v>8.9741302408563775E-2</v>
      </c>
      <c r="N157">
        <v>0.52705744241374775</v>
      </c>
      <c r="O157">
        <v>3.085498598740008E-3</v>
      </c>
      <c r="P157">
        <v>3.6372174048387503E-2</v>
      </c>
      <c r="Q157">
        <v>0.5300079670585196</v>
      </c>
      <c r="R157">
        <v>0.97706017376787946</v>
      </c>
      <c r="S157">
        <v>0.33014846467009529</v>
      </c>
      <c r="T157">
        <v>0.25557456059260408</v>
      </c>
      <c r="U157">
        <v>0.27682732126855869</v>
      </c>
      <c r="V157">
        <v>0.34731875716449989</v>
      </c>
      <c r="W157">
        <v>1.0580483479351059</v>
      </c>
    </row>
    <row r="158" spans="1:23">
      <c r="A158" t="s">
        <v>375</v>
      </c>
      <c r="B158">
        <v>3.84</v>
      </c>
      <c r="C158">
        <v>0.56899999999999995</v>
      </c>
      <c r="D158">
        <v>17.326733000000001</v>
      </c>
      <c r="E158">
        <v>0.11156000000000001</v>
      </c>
      <c r="F158">
        <v>5.8220000000000001E-2</v>
      </c>
      <c r="G158">
        <v>0.15412000000000001</v>
      </c>
      <c r="H158">
        <v>7.4340000000000003E-2</v>
      </c>
      <c r="I158">
        <v>18.229168000000001</v>
      </c>
      <c r="J158">
        <v>2.3878560000000002</v>
      </c>
      <c r="K158">
        <v>51.067999999999998</v>
      </c>
      <c r="L158">
        <v>0.80988421238868458</v>
      </c>
      <c r="M158">
        <v>0.1082961641391615</v>
      </c>
      <c r="N158">
        <v>0.30844579545697709</v>
      </c>
      <c r="O158">
        <v>3.7441608025980982E-2</v>
      </c>
      <c r="P158">
        <v>5.6204922714334943E-2</v>
      </c>
      <c r="Q158">
        <v>0.53407107214991145</v>
      </c>
      <c r="R158">
        <v>0.99425579542436537</v>
      </c>
      <c r="S158">
        <v>0.3097365927392437</v>
      </c>
      <c r="T158">
        <v>0.26846781325430219</v>
      </c>
      <c r="U158">
        <v>0.29173009153006318</v>
      </c>
      <c r="V158">
        <v>0.33852109651866769</v>
      </c>
      <c r="W158">
        <v>1.0800502997917589</v>
      </c>
    </row>
    <row r="159" spans="1:23">
      <c r="A159" t="s">
        <v>376</v>
      </c>
      <c r="B159">
        <v>13.35</v>
      </c>
      <c r="C159">
        <v>0.20399999999999999</v>
      </c>
      <c r="D159">
        <v>23.415839999999999</v>
      </c>
      <c r="E159">
        <v>0.27277002</v>
      </c>
      <c r="F159">
        <v>9.4079999999999997E-2</v>
      </c>
      <c r="G159">
        <v>0.86873</v>
      </c>
      <c r="H159">
        <v>0.16906999</v>
      </c>
      <c r="I159">
        <v>17.715354999999999</v>
      </c>
      <c r="J159">
        <v>4.7342605999999998</v>
      </c>
      <c r="K159">
        <v>70.183999999999997</v>
      </c>
      <c r="L159">
        <v>0.85515737061303121</v>
      </c>
      <c r="M159">
        <v>0.1648528099910794</v>
      </c>
      <c r="N159">
        <v>0.89321869729952197</v>
      </c>
      <c r="O159">
        <v>5.1528637214782992E-2</v>
      </c>
      <c r="P159">
        <v>0.1193193116172394</v>
      </c>
      <c r="Q159">
        <v>0.53794331810709128</v>
      </c>
      <c r="R159">
        <v>0.9950045685997394</v>
      </c>
      <c r="S159">
        <v>0.42902079932396492</v>
      </c>
      <c r="T159">
        <v>0.30526022964757338</v>
      </c>
      <c r="U159">
        <v>0.33349697573456361</v>
      </c>
      <c r="V159">
        <v>0.38377970461483929</v>
      </c>
      <c r="W159">
        <v>1.1082511805142381</v>
      </c>
    </row>
    <row r="160" spans="1:23">
      <c r="A160" t="s">
        <v>377</v>
      </c>
      <c r="B160">
        <v>0.26</v>
      </c>
      <c r="C160">
        <v>0.59299999999999997</v>
      </c>
      <c r="D160">
        <v>12.53304</v>
      </c>
      <c r="E160">
        <v>5.3100003999999998E-3</v>
      </c>
      <c r="F160">
        <v>-6.5399999999999998E-3</v>
      </c>
      <c r="G160">
        <v>0.25319000000000003</v>
      </c>
      <c r="H160">
        <v>5.5329999999999997E-2</v>
      </c>
      <c r="I160">
        <v>218.84616</v>
      </c>
      <c r="J160">
        <v>2.2204012999999998</v>
      </c>
      <c r="K160">
        <v>15.657999999999999</v>
      </c>
      <c r="L160">
        <v>0.78004566362336869</v>
      </c>
      <c r="M160">
        <v>8.7005649717514122E-2</v>
      </c>
      <c r="N160">
        <v>0.38951582160486331</v>
      </c>
      <c r="O160">
        <v>1.13471477008356E-2</v>
      </c>
      <c r="P160">
        <v>5.1700669245253253E-2</v>
      </c>
      <c r="Q160">
        <v>0.53102261884810364</v>
      </c>
      <c r="R160">
        <v>0.99410553489901476</v>
      </c>
      <c r="S160">
        <v>0.30420336848806401</v>
      </c>
      <c r="T160">
        <v>0.26218830862144549</v>
      </c>
      <c r="U160">
        <v>0.27425652229988839</v>
      </c>
      <c r="V160">
        <v>0.33743952155986762</v>
      </c>
      <c r="W160">
        <v>1.0616651288125909</v>
      </c>
    </row>
    <row r="161" spans="1:23">
      <c r="A161" t="s">
        <v>378</v>
      </c>
      <c r="B161">
        <v>2.5</v>
      </c>
      <c r="C161">
        <v>0.56999999999999995</v>
      </c>
      <c r="D161">
        <v>14.674796000000001</v>
      </c>
      <c r="E161">
        <v>0.12339</v>
      </c>
      <c r="F161">
        <v>3.8469999999999997E-2</v>
      </c>
      <c r="G161">
        <v>4.1160002000000001E-2</v>
      </c>
      <c r="H161">
        <v>1.9460000000000002E-2</v>
      </c>
      <c r="I161">
        <v>14.44</v>
      </c>
      <c r="J161">
        <v>1.7508123</v>
      </c>
      <c r="K161">
        <v>245.126</v>
      </c>
      <c r="L161">
        <v>0.81320647152489722</v>
      </c>
      <c r="M161">
        <v>0.10032708890871241</v>
      </c>
      <c r="N161">
        <v>0.21600943741190631</v>
      </c>
      <c r="O161">
        <v>0.1804475041507215</v>
      </c>
      <c r="P161">
        <v>3.9069504624059608E-2</v>
      </c>
      <c r="Q161">
        <v>0.5323846257913657</v>
      </c>
      <c r="R161">
        <v>0.99382200806869769</v>
      </c>
      <c r="S161">
        <v>0.31805967830553172</v>
      </c>
      <c r="T161">
        <v>0.25926198130110628</v>
      </c>
      <c r="U161">
        <v>0.28656602204541631</v>
      </c>
      <c r="V161">
        <v>0.36577817234216659</v>
      </c>
      <c r="W161">
        <v>1.081832962673779</v>
      </c>
    </row>
    <row r="162" spans="1:23">
      <c r="A162" t="s">
        <v>379</v>
      </c>
      <c r="B162">
        <v>1.81</v>
      </c>
      <c r="C162">
        <v>0.57199999999999995</v>
      </c>
      <c r="D162">
        <v>-57.323948000000001</v>
      </c>
      <c r="E162">
        <v>4.6680002999999998E-2</v>
      </c>
      <c r="F162">
        <v>1.4030000000000001E-2</v>
      </c>
      <c r="G162">
        <v>0.15067</v>
      </c>
      <c r="H162">
        <v>2.1129999999999999E-2</v>
      </c>
      <c r="I162">
        <v>22.486189</v>
      </c>
      <c r="J162">
        <v>1.0291291</v>
      </c>
      <c r="K162">
        <v>31.629000000000001</v>
      </c>
      <c r="L162">
        <v>0.79166374216123758</v>
      </c>
      <c r="M162">
        <v>9.6223609872137961E-2</v>
      </c>
      <c r="N162">
        <v>0.30562262406089152</v>
      </c>
      <c r="O162">
        <v>2.3116552554066239E-2</v>
      </c>
      <c r="P162">
        <v>1.9657424478336821E-2</v>
      </c>
      <c r="Q162">
        <v>0.48659846283249109</v>
      </c>
      <c r="R162">
        <v>0.99383520823057747</v>
      </c>
      <c r="S162">
        <v>0.30186086592439931</v>
      </c>
      <c r="T162">
        <v>0.2307316271521494</v>
      </c>
      <c r="U162">
        <v>0.26987001624246593</v>
      </c>
      <c r="V162">
        <v>0.31100443908501918</v>
      </c>
      <c r="W162">
        <v>1.0686307068829739</v>
      </c>
    </row>
    <row r="163" spans="1:23">
      <c r="A163" t="s">
        <v>380</v>
      </c>
      <c r="B163">
        <v>3.25</v>
      </c>
      <c r="C163">
        <v>0.60599999999999998</v>
      </c>
      <c r="D163">
        <v>25.892351000000001</v>
      </c>
      <c r="E163">
        <v>0.14685999999999999</v>
      </c>
      <c r="F163">
        <v>4.6669996999999998E-2</v>
      </c>
      <c r="G163">
        <v>0.20691000000000001</v>
      </c>
      <c r="H163">
        <v>5.4089999999999999E-2</v>
      </c>
      <c r="I163">
        <v>28.123076999999999</v>
      </c>
      <c r="J163">
        <v>4.0168759999999999</v>
      </c>
      <c r="K163">
        <v>43.917000000000002</v>
      </c>
      <c r="L163">
        <v>0.81979763145109419</v>
      </c>
      <c r="M163">
        <v>0.1047873922093369</v>
      </c>
      <c r="N163">
        <v>0.35164440936983582</v>
      </c>
      <c r="O163">
        <v>3.2171868241029987E-2</v>
      </c>
      <c r="P163">
        <v>0.10002285667619711</v>
      </c>
      <c r="Q163">
        <v>0.53951820580534671</v>
      </c>
      <c r="R163">
        <v>0.99409573358121173</v>
      </c>
      <c r="S163">
        <v>0.31320565370928227</v>
      </c>
      <c r="T163">
        <v>0.28908141772630391</v>
      </c>
      <c r="U163">
        <v>0.29193993340979818</v>
      </c>
      <c r="V163">
        <v>0.33937075353578322</v>
      </c>
      <c r="W163">
        <v>1.0860352840712659</v>
      </c>
    </row>
    <row r="164" spans="1:23">
      <c r="A164" t="s">
        <v>381</v>
      </c>
      <c r="B164">
        <v>5.31</v>
      </c>
      <c r="C164">
        <v>0.5</v>
      </c>
      <c r="D164">
        <v>24.071783</v>
      </c>
      <c r="E164">
        <v>6.2309999999999997E-2</v>
      </c>
      <c r="F164">
        <v>3.0099999999999998E-2</v>
      </c>
      <c r="G164">
        <v>0.1825</v>
      </c>
      <c r="H164">
        <v>0.09</v>
      </c>
      <c r="I164">
        <v>36.628999999999998</v>
      </c>
      <c r="J164">
        <v>2.2862718000000002</v>
      </c>
      <c r="K164">
        <v>59</v>
      </c>
      <c r="L164">
        <v>0.79605316737951537</v>
      </c>
      <c r="M164">
        <v>0.11703835860838541</v>
      </c>
      <c r="N164">
        <v>0.33166944885434269</v>
      </c>
      <c r="O164">
        <v>4.3286885046569877E-2</v>
      </c>
      <c r="P164">
        <v>5.3472476355684591E-2</v>
      </c>
      <c r="Q164">
        <v>0.53836045195445026</v>
      </c>
      <c r="R164">
        <v>0.99437957658307086</v>
      </c>
      <c r="S164">
        <v>0.31339998508633121</v>
      </c>
      <c r="T164">
        <v>0.27038437451886199</v>
      </c>
      <c r="U164">
        <v>0.2969587057980112</v>
      </c>
      <c r="V164">
        <v>0.34451246344725273</v>
      </c>
      <c r="W164">
        <v>1.071641737776065</v>
      </c>
    </row>
    <row r="165" spans="1:23">
      <c r="A165" t="s">
        <v>382</v>
      </c>
      <c r="B165">
        <v>6.6</v>
      </c>
      <c r="C165">
        <v>0.23</v>
      </c>
      <c r="D165">
        <v>14.931907000000001</v>
      </c>
      <c r="E165">
        <v>0.18053</v>
      </c>
      <c r="F165">
        <v>9.4490009999999999E-2</v>
      </c>
      <c r="G165">
        <v>0.39983999999999997</v>
      </c>
      <c r="H165">
        <v>0.22688</v>
      </c>
      <c r="I165">
        <v>23.257576</v>
      </c>
      <c r="J165">
        <v>3.9153167999999998</v>
      </c>
      <c r="K165">
        <v>33.988999999999997</v>
      </c>
      <c r="L165">
        <v>0.82925329206954557</v>
      </c>
      <c r="M165">
        <v>0.12471008028545939</v>
      </c>
      <c r="N165">
        <v>0.50952106370224393</v>
      </c>
      <c r="O165">
        <v>2.4855691960091169E-2</v>
      </c>
      <c r="P165">
        <v>9.7291082776048782E-2</v>
      </c>
      <c r="Q165">
        <v>0.53254813039561988</v>
      </c>
      <c r="R165">
        <v>0.99546151559990381</v>
      </c>
      <c r="S165">
        <v>0.34620515445858052</v>
      </c>
      <c r="T165">
        <v>0.28777015723816929</v>
      </c>
      <c r="U165">
        <v>0.30382032290270772</v>
      </c>
      <c r="V165">
        <v>0.34631880544626181</v>
      </c>
      <c r="W165">
        <v>1.092634936051069</v>
      </c>
    </row>
    <row r="166" spans="1:23">
      <c r="A166" t="s">
        <v>383</v>
      </c>
      <c r="B166">
        <v>5.07</v>
      </c>
      <c r="C166">
        <v>0.38500000000000001</v>
      </c>
      <c r="D166">
        <v>10.981012</v>
      </c>
      <c r="E166">
        <v>9.4700000000000006E-2</v>
      </c>
      <c r="F166">
        <v>4.6859999999999999E-2</v>
      </c>
      <c r="G166">
        <v>0.24283001000000001</v>
      </c>
      <c r="H166">
        <v>0.12984999999999999</v>
      </c>
      <c r="I166">
        <v>13.688363000000001</v>
      </c>
      <c r="J166">
        <v>1.2613365999999999</v>
      </c>
      <c r="K166">
        <v>45.783000000000001</v>
      </c>
      <c r="L166">
        <v>0.80514936124442893</v>
      </c>
      <c r="M166">
        <v>0.11561106155218551</v>
      </c>
      <c r="N166">
        <v>0.38103813249421592</v>
      </c>
      <c r="O166">
        <v>3.35469674493531E-2</v>
      </c>
      <c r="P166">
        <v>2.5903420783139151E-2</v>
      </c>
      <c r="Q166">
        <v>0.53003563764569905</v>
      </c>
      <c r="R166">
        <v>0.99469456248182009</v>
      </c>
      <c r="S166">
        <v>0.32458986154530911</v>
      </c>
      <c r="T166">
        <v>0.25479630113840729</v>
      </c>
      <c r="U166">
        <v>0.29485158953491802</v>
      </c>
      <c r="V166">
        <v>0.34408095100575709</v>
      </c>
      <c r="W166">
        <v>1.0774043575794161</v>
      </c>
    </row>
    <row r="167" spans="1:23">
      <c r="A167" t="s">
        <v>384</v>
      </c>
      <c r="B167">
        <v>52.12</v>
      </c>
      <c r="C167">
        <v>0.38500000000000001</v>
      </c>
      <c r="D167">
        <v>18.98734</v>
      </c>
      <c r="E167">
        <v>0.21253</v>
      </c>
      <c r="F167">
        <v>0.12171999999999999</v>
      </c>
      <c r="G167">
        <v>0.46893000000000001</v>
      </c>
      <c r="H167">
        <v>0.30306</v>
      </c>
      <c r="I167">
        <v>31.945509999999999</v>
      </c>
      <c r="J167">
        <v>6.6742296000000003</v>
      </c>
      <c r="K167">
        <v>221.738</v>
      </c>
      <c r="L167">
        <v>0.83823996090799047</v>
      </c>
      <c r="M167">
        <v>0.3954207552780255</v>
      </c>
      <c r="N167">
        <v>0.56605813957342044</v>
      </c>
      <c r="O167">
        <v>0.16321233786762351</v>
      </c>
      <c r="P167">
        <v>0.1715012575295424</v>
      </c>
      <c r="Q167">
        <v>0.53512710199833002</v>
      </c>
      <c r="R167">
        <v>0.99606366430170346</v>
      </c>
      <c r="S167">
        <v>0.45390112805513078</v>
      </c>
      <c r="T167">
        <v>0.35936654082287589</v>
      </c>
      <c r="U167">
        <v>0.4778700754653375</v>
      </c>
      <c r="V167">
        <v>0.37736254955967768</v>
      </c>
      <c r="W167">
        <v>1.098498902241019</v>
      </c>
    </row>
    <row r="168" spans="1:23">
      <c r="A168" t="s">
        <v>385</v>
      </c>
      <c r="B168">
        <v>11.41</v>
      </c>
      <c r="C168">
        <v>0.55300000000000005</v>
      </c>
      <c r="D168">
        <v>13.734439999999999</v>
      </c>
      <c r="E168">
        <v>0.18556</v>
      </c>
      <c r="F168">
        <v>4.9779999999999998E-2</v>
      </c>
      <c r="G168">
        <v>0.14576</v>
      </c>
      <c r="H168">
        <v>6.0399998000000003E-2</v>
      </c>
      <c r="I168">
        <v>14.504821</v>
      </c>
      <c r="J168">
        <v>2.6064221999999999</v>
      </c>
      <c r="K168">
        <v>239.08699999999999</v>
      </c>
      <c r="L168">
        <v>0.83066588407758857</v>
      </c>
      <c r="M168">
        <v>0.15331549212013079</v>
      </c>
      <c r="N168">
        <v>0.30160471926240429</v>
      </c>
      <c r="O168">
        <v>0.17599722327233819</v>
      </c>
      <c r="P168">
        <v>6.2083990692564268E-2</v>
      </c>
      <c r="Q168">
        <v>0.53178662517825281</v>
      </c>
      <c r="R168">
        <v>0.99414560962615872</v>
      </c>
      <c r="S168">
        <v>0.34958936660700762</v>
      </c>
      <c r="T168">
        <v>0.27644172978619891</v>
      </c>
      <c r="U168">
        <v>0.32199317182698961</v>
      </c>
      <c r="V168">
        <v>0.36877546500614372</v>
      </c>
      <c r="W168">
        <v>1.0927289638450071</v>
      </c>
    </row>
    <row r="169" spans="1:23">
      <c r="A169" t="s">
        <v>386</v>
      </c>
      <c r="B169">
        <v>17.78</v>
      </c>
      <c r="C169">
        <v>0.46700000000000003</v>
      </c>
      <c r="D169">
        <v>46.130949999999999</v>
      </c>
      <c r="E169">
        <v>0.22721</v>
      </c>
      <c r="F169">
        <v>0.10428</v>
      </c>
      <c r="G169">
        <v>0.34040999999999999</v>
      </c>
      <c r="H169">
        <v>0.22966998999999999</v>
      </c>
      <c r="I169">
        <v>61.023620000000001</v>
      </c>
      <c r="J169">
        <v>13.9666605</v>
      </c>
      <c r="K169">
        <v>86.69</v>
      </c>
      <c r="L169">
        <v>0.84236259523762713</v>
      </c>
      <c r="M169">
        <v>0.1911983348201011</v>
      </c>
      <c r="N169">
        <v>0.46088886774010729</v>
      </c>
      <c r="O169">
        <v>6.3692296128277745E-2</v>
      </c>
      <c r="P169">
        <v>0.36765554390886412</v>
      </c>
      <c r="Q169">
        <v>0.55238853854161385</v>
      </c>
      <c r="R169">
        <v>0.99548356848591768</v>
      </c>
      <c r="S169">
        <v>0.34158001500342988</v>
      </c>
      <c r="T169">
        <v>0.42165313578406732</v>
      </c>
      <c r="U169">
        <v>0.35267066250708279</v>
      </c>
      <c r="V169">
        <v>0.33552664801441612</v>
      </c>
      <c r="W169">
        <v>1.1006865013872491</v>
      </c>
    </row>
    <row r="170" spans="1:23">
      <c r="A170" t="s">
        <v>387</v>
      </c>
      <c r="B170">
        <v>13.91</v>
      </c>
      <c r="C170">
        <v>0.77100000000000002</v>
      </c>
      <c r="D170">
        <v>10.625762</v>
      </c>
      <c r="E170">
        <v>9.8120003999999997E-2</v>
      </c>
      <c r="F170">
        <v>4.8869999999999997E-2</v>
      </c>
      <c r="G170">
        <v>0.24655000999999999</v>
      </c>
      <c r="H170">
        <v>7.0889999999999995E-2</v>
      </c>
      <c r="I170">
        <v>18.799424999999999</v>
      </c>
      <c r="J170">
        <v>1.7370452999999999</v>
      </c>
      <c r="K170">
        <v>316.47899999999998</v>
      </c>
      <c r="L170">
        <v>0.80610981259987136</v>
      </c>
      <c r="M170">
        <v>0.16818316978887901</v>
      </c>
      <c r="N170">
        <v>0.38408224773869087</v>
      </c>
      <c r="O170">
        <v>0.23302920501432209</v>
      </c>
      <c r="P170">
        <v>3.8699195176138193E-2</v>
      </c>
      <c r="Q170">
        <v>0.52980972350487543</v>
      </c>
      <c r="R170">
        <v>0.9942285256288651</v>
      </c>
      <c r="S170">
        <v>0.37179221153970271</v>
      </c>
      <c r="T170">
        <v>0.26769629750951318</v>
      </c>
      <c r="U170">
        <v>0.32838222811603168</v>
      </c>
      <c r="V170">
        <v>0.38999695392651901</v>
      </c>
      <c r="W170">
        <v>1.0777198359252591</v>
      </c>
    </row>
    <row r="171" spans="1:23">
      <c r="A171" t="s">
        <v>388</v>
      </c>
      <c r="B171">
        <v>13.4</v>
      </c>
      <c r="C171">
        <v>0.78900000000000003</v>
      </c>
      <c r="D171">
        <v>19.985775</v>
      </c>
      <c r="E171">
        <v>0.15622</v>
      </c>
      <c r="F171">
        <v>4.5900002000000002E-2</v>
      </c>
      <c r="G171">
        <v>0.28921999999999998</v>
      </c>
      <c r="H171">
        <v>0.18832001000000001</v>
      </c>
      <c r="I171">
        <v>10.485075</v>
      </c>
      <c r="J171">
        <v>1.8421155</v>
      </c>
      <c r="K171">
        <v>59.823</v>
      </c>
      <c r="L171">
        <v>0.82242623208633936</v>
      </c>
      <c r="M171">
        <v>0.1651501635444543</v>
      </c>
      <c r="N171">
        <v>0.41899955070659273</v>
      </c>
      <c r="O171">
        <v>4.3893373068247227E-2</v>
      </c>
      <c r="P171">
        <v>4.1525409148317573E-2</v>
      </c>
      <c r="Q171">
        <v>0.53576203679127365</v>
      </c>
      <c r="R171">
        <v>0.99515672631242802</v>
      </c>
      <c r="S171">
        <v>0.35050855247871882</v>
      </c>
      <c r="T171">
        <v>0.2710253577002113</v>
      </c>
      <c r="U171">
        <v>0.32969601478044308</v>
      </c>
      <c r="V171">
        <v>0.35125586380359941</v>
      </c>
      <c r="W171">
        <v>1.088269732515476</v>
      </c>
    </row>
    <row r="172" spans="1:23">
      <c r="A172" t="s">
        <v>389</v>
      </c>
      <c r="B172">
        <v>5.34</v>
      </c>
      <c r="C172">
        <v>0.27400000000000002</v>
      </c>
      <c r="D172">
        <v>14.827586</v>
      </c>
      <c r="E172">
        <v>0.108780004</v>
      </c>
      <c r="F172">
        <v>2.3519999999999999E-2</v>
      </c>
      <c r="G172">
        <v>3.7449999999999997E-2</v>
      </c>
      <c r="H172">
        <v>1.788E-2</v>
      </c>
      <c r="I172">
        <v>16.104868</v>
      </c>
      <c r="J172">
        <v>1.6320953</v>
      </c>
      <c r="K172">
        <v>422.28399999999999</v>
      </c>
      <c r="L172">
        <v>0.80910349665667836</v>
      </c>
      <c r="M172">
        <v>0.1172167707404103</v>
      </c>
      <c r="N172">
        <v>0.2129735036363061</v>
      </c>
      <c r="O172">
        <v>0.31099939351197831</v>
      </c>
      <c r="P172">
        <v>3.5876214384436778E-2</v>
      </c>
      <c r="Q172">
        <v>0.53248178953964564</v>
      </c>
      <c r="R172">
        <v>0.99380951929278749</v>
      </c>
      <c r="S172">
        <v>0.34269927335415767</v>
      </c>
      <c r="T172">
        <v>0.26034851702066641</v>
      </c>
      <c r="U172">
        <v>0.29692026529968613</v>
      </c>
      <c r="V172">
        <v>0.39675858423831112</v>
      </c>
      <c r="W172">
        <v>1.079309690070883</v>
      </c>
    </row>
    <row r="173" spans="1:23">
      <c r="A173" t="s">
        <v>390</v>
      </c>
      <c r="B173">
        <v>1.94</v>
      </c>
      <c r="C173">
        <v>0.497</v>
      </c>
      <c r="D173">
        <v>11.827584999999999</v>
      </c>
      <c r="E173">
        <v>4.4229999999999998E-2</v>
      </c>
      <c r="F173">
        <v>1.77E-2</v>
      </c>
      <c r="G173">
        <v>0.13969999999999999</v>
      </c>
      <c r="H173">
        <v>6.8110000000000004E-2</v>
      </c>
      <c r="I173">
        <v>17.680412</v>
      </c>
      <c r="J173">
        <v>1.032324</v>
      </c>
      <c r="K173">
        <v>37.18</v>
      </c>
      <c r="L173">
        <v>0.79097569948579394</v>
      </c>
      <c r="M173">
        <v>9.6996729110912866E-2</v>
      </c>
      <c r="N173">
        <v>0.29664575733188858</v>
      </c>
      <c r="O173">
        <v>2.7207214775610489E-2</v>
      </c>
      <c r="P173">
        <v>1.9743361985067719E-2</v>
      </c>
      <c r="Q173">
        <v>0.5305739988334246</v>
      </c>
      <c r="R173">
        <v>0.99420655170669392</v>
      </c>
      <c r="S173">
        <v>0.30110962521360429</v>
      </c>
      <c r="T173">
        <v>0.24972685343675519</v>
      </c>
      <c r="U173">
        <v>0.28164933607848769</v>
      </c>
      <c r="V173">
        <v>0.3368693284366841</v>
      </c>
      <c r="W173">
        <v>1.068426703466177</v>
      </c>
    </row>
    <row r="174" spans="1:23">
      <c r="A174" t="s">
        <v>391</v>
      </c>
      <c r="B174">
        <v>11.53</v>
      </c>
      <c r="C174">
        <v>0.75800000000000001</v>
      </c>
      <c r="D174">
        <v>26.42998</v>
      </c>
      <c r="E174">
        <v>0.15434</v>
      </c>
      <c r="F174">
        <v>1.035E-2</v>
      </c>
      <c r="G174">
        <v>0.18293999999999999</v>
      </c>
      <c r="H174">
        <v>3.338E-2</v>
      </c>
      <c r="I174">
        <v>11.621857</v>
      </c>
      <c r="J174">
        <v>1.7812754</v>
      </c>
      <c r="K174">
        <v>74.75</v>
      </c>
      <c r="L174">
        <v>0.82189826529208077</v>
      </c>
      <c r="M174">
        <v>0.1540291406482307</v>
      </c>
      <c r="N174">
        <v>0.33202950549616228</v>
      </c>
      <c r="O174">
        <v>5.4893429811354963E-2</v>
      </c>
      <c r="P174">
        <v>3.9888911447839313E-2</v>
      </c>
      <c r="Q174">
        <v>0.53986010022791353</v>
      </c>
      <c r="R174">
        <v>0.99393203576532474</v>
      </c>
      <c r="S174">
        <v>0.33502603194290098</v>
      </c>
      <c r="T174">
        <v>0.27049119060285981</v>
      </c>
      <c r="U174">
        <v>0.32361517485787389</v>
      </c>
      <c r="V174">
        <v>0.34954683995559022</v>
      </c>
      <c r="W174">
        <v>1.0872273348641961</v>
      </c>
    </row>
    <row r="175" spans="1:23">
      <c r="A175" t="s">
        <v>392</v>
      </c>
      <c r="B175">
        <v>4.29</v>
      </c>
      <c r="C175">
        <v>0.20499999999999999</v>
      </c>
      <c r="D175">
        <v>12.611336</v>
      </c>
      <c r="E175">
        <v>0.18762999999999999</v>
      </c>
      <c r="F175">
        <v>5.0100001999999998E-2</v>
      </c>
      <c r="G175">
        <v>0.24691999000000001</v>
      </c>
      <c r="H175">
        <v>9.4149999999999998E-2</v>
      </c>
      <c r="I175">
        <v>14.522144000000001</v>
      </c>
      <c r="J175">
        <v>2.5439992</v>
      </c>
      <c r="K175">
        <v>58.35</v>
      </c>
      <c r="L175">
        <v>0.83124720921807549</v>
      </c>
      <c r="M175">
        <v>0.1109723461195361</v>
      </c>
      <c r="N175">
        <v>0.38438500627582822</v>
      </c>
      <c r="O175">
        <v>4.28078847864359E-2</v>
      </c>
      <c r="P175">
        <v>6.0404915609568781E-2</v>
      </c>
      <c r="Q175">
        <v>0.53107240962521818</v>
      </c>
      <c r="R175">
        <v>0.99441237938055671</v>
      </c>
      <c r="S175">
        <v>0.32913316603048109</v>
      </c>
      <c r="T175">
        <v>0.26936512985611138</v>
      </c>
      <c r="U175">
        <v>0.29489697068947079</v>
      </c>
      <c r="V175">
        <v>0.34360341462998872</v>
      </c>
      <c r="W175">
        <v>1.093241972913034</v>
      </c>
    </row>
    <row r="176" spans="1:23">
      <c r="A176" t="s">
        <v>393</v>
      </c>
      <c r="B176">
        <v>4.68</v>
      </c>
      <c r="C176">
        <v>0.10299999999999999</v>
      </c>
      <c r="D176">
        <v>17.908366999999998</v>
      </c>
      <c r="E176">
        <v>8.7019995000000003E-2</v>
      </c>
      <c r="F176">
        <v>2.5420000000000002E-2</v>
      </c>
      <c r="G176">
        <v>0.20280000000000001</v>
      </c>
      <c r="H176">
        <v>8.8999993999999999E-2</v>
      </c>
      <c r="I176">
        <v>19.209402000000001</v>
      </c>
      <c r="J176">
        <v>1.6242683</v>
      </c>
      <c r="K176">
        <v>52.908000000000001</v>
      </c>
      <c r="L176">
        <v>0.80299255931903513</v>
      </c>
      <c r="M176">
        <v>0.1132917038358608</v>
      </c>
      <c r="N176">
        <v>0.34828115301102069</v>
      </c>
      <c r="O176">
        <v>3.8797547223898728E-2</v>
      </c>
      <c r="P176">
        <v>3.5665681076607843E-2</v>
      </c>
      <c r="Q176">
        <v>0.53444095067315933</v>
      </c>
      <c r="R176">
        <v>0.99437167224709433</v>
      </c>
      <c r="S176">
        <v>0.3179219612362959</v>
      </c>
      <c r="T176">
        <v>0.26053708684609472</v>
      </c>
      <c r="U176">
        <v>0.29428623386302338</v>
      </c>
      <c r="V176">
        <v>0.34430305165172509</v>
      </c>
      <c r="W176">
        <v>1.075892334649027</v>
      </c>
    </row>
    <row r="177" spans="1:23">
      <c r="A177" t="s">
        <v>394</v>
      </c>
      <c r="B177">
        <v>2.4700000000000002</v>
      </c>
      <c r="C177">
        <v>-0.156</v>
      </c>
      <c r="D177">
        <v>16.394316</v>
      </c>
      <c r="E177">
        <v>6.7530000000000007E-2</v>
      </c>
      <c r="F177">
        <v>1.72E-2</v>
      </c>
      <c r="G177">
        <v>0.29093000000000002</v>
      </c>
      <c r="H177">
        <v>3.0580000999999999E-2</v>
      </c>
      <c r="I177">
        <v>37.368423</v>
      </c>
      <c r="J177">
        <v>2.1629095</v>
      </c>
      <c r="K177">
        <v>11.016</v>
      </c>
      <c r="L177">
        <v>0.7975191177337867</v>
      </c>
      <c r="M177">
        <v>0.1001486767766875</v>
      </c>
      <c r="N177">
        <v>0.42039886174639168</v>
      </c>
      <c r="O177">
        <v>7.9263489200017984E-3</v>
      </c>
      <c r="P177">
        <v>5.015423525687461E-2</v>
      </c>
      <c r="Q177">
        <v>0.53347812018525465</v>
      </c>
      <c r="R177">
        <v>0.99390990376528687</v>
      </c>
      <c r="S177">
        <v>0.317604826026608</v>
      </c>
      <c r="T177">
        <v>0.26445607345388522</v>
      </c>
      <c r="U177">
        <v>0.28509235717732861</v>
      </c>
      <c r="V177">
        <v>0.34065688512430159</v>
      </c>
      <c r="W177">
        <v>1.0722650545238279</v>
      </c>
    </row>
    <row r="178" spans="1:23">
      <c r="A178" t="s">
        <v>395</v>
      </c>
      <c r="B178">
        <v>0.98</v>
      </c>
      <c r="C178">
        <v>0.41299999999999998</v>
      </c>
      <c r="D178">
        <v>26.762295000000002</v>
      </c>
      <c r="E178">
        <v>3.388E-2</v>
      </c>
      <c r="F178">
        <v>2.1600000000000001E-2</v>
      </c>
      <c r="G178">
        <v>0.45521</v>
      </c>
      <c r="H178">
        <v>0.14706</v>
      </c>
      <c r="I178">
        <v>33.316325999999997</v>
      </c>
      <c r="J178">
        <v>1.5369769</v>
      </c>
      <c r="K178">
        <v>6.3090000000000002</v>
      </c>
      <c r="L178">
        <v>0.78806907378335944</v>
      </c>
      <c r="M178">
        <v>9.1287540886113586E-2</v>
      </c>
      <c r="N178">
        <v>0.55483091883304492</v>
      </c>
      <c r="O178">
        <v>4.4576501131546008E-3</v>
      </c>
      <c r="P178">
        <v>3.3317687313094507E-2</v>
      </c>
      <c r="Q178">
        <v>0.54007142931364982</v>
      </c>
      <c r="R178">
        <v>0.99483059528777928</v>
      </c>
      <c r="S178">
        <v>0.33490695672541398</v>
      </c>
      <c r="T178">
        <v>0.25879956497884832</v>
      </c>
      <c r="U178">
        <v>0.28016144576128782</v>
      </c>
      <c r="V178">
        <v>0.35600893284699447</v>
      </c>
      <c r="W178">
        <v>1.0670105493588249</v>
      </c>
    </row>
    <row r="179" spans="1:23">
      <c r="A179" t="s">
        <v>396</v>
      </c>
      <c r="B179">
        <v>8.86</v>
      </c>
      <c r="C179">
        <v>0.66400000000000003</v>
      </c>
      <c r="D179">
        <v>11.063689999999999</v>
      </c>
      <c r="E179">
        <v>0.13599</v>
      </c>
      <c r="F179">
        <v>7.8340000000000007E-2</v>
      </c>
      <c r="G179">
        <v>0.83565</v>
      </c>
      <c r="H179">
        <v>0.21125999000000001</v>
      </c>
      <c r="I179">
        <v>19.018059000000001</v>
      </c>
      <c r="J179">
        <v>2.4940057000000002</v>
      </c>
      <c r="K179">
        <v>57.725000000000001</v>
      </c>
      <c r="L179">
        <v>0.81674497238003496</v>
      </c>
      <c r="M179">
        <v>0.1381504608980077</v>
      </c>
      <c r="N179">
        <v>0.86614898431908327</v>
      </c>
      <c r="O179">
        <v>4.2347307613230141E-2</v>
      </c>
      <c r="P179">
        <v>5.9060173444633823E-2</v>
      </c>
      <c r="Q179">
        <v>0.53008821506817627</v>
      </c>
      <c r="R179">
        <v>0.9953380505336975</v>
      </c>
      <c r="S179">
        <v>0.41036664827091568</v>
      </c>
      <c r="T179">
        <v>0.27225070017891573</v>
      </c>
      <c r="U179">
        <v>0.31043682815233048</v>
      </c>
      <c r="V179">
        <v>0.38107021243750278</v>
      </c>
      <c r="W179">
        <v>1.084892385116611</v>
      </c>
    </row>
    <row r="180" spans="1:23">
      <c r="A180" t="s">
        <v>397</v>
      </c>
      <c r="B180">
        <v>-1.61</v>
      </c>
      <c r="C180">
        <v>0.5</v>
      </c>
      <c r="D180">
        <v>35.407406000000002</v>
      </c>
      <c r="E180">
        <v>-4.7629999999999999E-2</v>
      </c>
      <c r="F180">
        <v>-4.7600000000000003E-3</v>
      </c>
      <c r="G180">
        <v>0.66308</v>
      </c>
      <c r="H180">
        <v>-0.12279</v>
      </c>
      <c r="I180">
        <v>0</v>
      </c>
      <c r="J180">
        <v>1.4985735</v>
      </c>
      <c r="K180">
        <v>45.884</v>
      </c>
      <c r="L180">
        <v>0.76517834325143286</v>
      </c>
      <c r="M180">
        <v>7.5884626821290505E-2</v>
      </c>
      <c r="N180">
        <v>0.72493313277632843</v>
      </c>
      <c r="O180">
        <v>3.3621396720543137E-2</v>
      </c>
      <c r="P180">
        <v>3.2284699599554482E-2</v>
      </c>
      <c r="Q180">
        <v>0.54556911495443761</v>
      </c>
      <c r="R180">
        <v>0.99269762302234699</v>
      </c>
      <c r="S180">
        <v>0.35583681708118148</v>
      </c>
      <c r="T180">
        <v>0.2585120580906034</v>
      </c>
      <c r="U180">
        <v>0.26937318221631829</v>
      </c>
      <c r="V180">
        <v>0.37962665430341019</v>
      </c>
      <c r="W180">
        <v>1.0517223252712919</v>
      </c>
    </row>
    <row r="181" spans="1:23">
      <c r="A181" t="s">
        <v>398</v>
      </c>
      <c r="B181">
        <v>-0.18</v>
      </c>
      <c r="C181">
        <v>0.70299999999999996</v>
      </c>
      <c r="D181">
        <v>1.6968086</v>
      </c>
      <c r="E181">
        <v>-0.12701999999999999</v>
      </c>
      <c r="F181">
        <v>-9.4999999999999998E-3</v>
      </c>
      <c r="G181">
        <v>0.16410999000000001</v>
      </c>
      <c r="H181">
        <v>7.1209999999999996E-2</v>
      </c>
      <c r="I181">
        <v>0</v>
      </c>
      <c r="J181">
        <v>0.7308133</v>
      </c>
      <c r="K181">
        <v>16.172999999999998</v>
      </c>
      <c r="L181">
        <v>0.74288297953005333</v>
      </c>
      <c r="M181">
        <v>8.4388938447814449E-2</v>
      </c>
      <c r="N181">
        <v>0.31662070966427619</v>
      </c>
      <c r="O181">
        <v>1.172666329155714E-2</v>
      </c>
      <c r="P181">
        <v>1.163322463783145E-2</v>
      </c>
      <c r="Q181">
        <v>0.52413153396000511</v>
      </c>
      <c r="R181">
        <v>0.99423105500120135</v>
      </c>
      <c r="S181">
        <v>0.28533819484047801</v>
      </c>
      <c r="T181">
        <v>0.24168795483922539</v>
      </c>
      <c r="U181">
        <v>0.26691877696992372</v>
      </c>
      <c r="V181">
        <v>0.3318665881907662</v>
      </c>
      <c r="W181">
        <v>1.0389506261225341</v>
      </c>
    </row>
    <row r="182" spans="1:23">
      <c r="A182" t="s">
        <v>399</v>
      </c>
      <c r="B182">
        <v>5.92</v>
      </c>
      <c r="C182">
        <v>0.34499999999999997</v>
      </c>
      <c r="D182">
        <v>9.5278969999999994</v>
      </c>
      <c r="E182">
        <v>9.1770000000000004E-2</v>
      </c>
      <c r="F182">
        <v>3.5799999999999998E-2</v>
      </c>
      <c r="G182">
        <v>0.15018999999999999</v>
      </c>
      <c r="H182">
        <v>-5.0279997E-2</v>
      </c>
      <c r="I182">
        <v>18.75</v>
      </c>
      <c r="J182">
        <v>1.4569223</v>
      </c>
      <c r="K182">
        <v>160.047</v>
      </c>
      <c r="L182">
        <v>0.80432651937890876</v>
      </c>
      <c r="M182">
        <v>0.1206660719595599</v>
      </c>
      <c r="N182">
        <v>0.30522983499708822</v>
      </c>
      <c r="O182">
        <v>0.1177507916400453</v>
      </c>
      <c r="P182">
        <v>3.1164351457093179E-2</v>
      </c>
      <c r="Q182">
        <v>0.52911155818970212</v>
      </c>
      <c r="R182">
        <v>0.99327076300887807</v>
      </c>
      <c r="S182">
        <v>0.32670083699622993</v>
      </c>
      <c r="T182">
        <v>0.25737743655763762</v>
      </c>
      <c r="U182">
        <v>0.2977467898976115</v>
      </c>
      <c r="V182">
        <v>0.35691162402294407</v>
      </c>
      <c r="W182">
        <v>1.076064305416756</v>
      </c>
    </row>
    <row r="183" spans="1:23">
      <c r="A183" t="s">
        <v>400</v>
      </c>
      <c r="B183">
        <v>8.1999999999999993</v>
      </c>
      <c r="C183">
        <v>0.59499999999999997</v>
      </c>
      <c r="D183">
        <v>10.326610000000001</v>
      </c>
      <c r="E183">
        <v>9.6290000000000001E-2</v>
      </c>
      <c r="F183">
        <v>4.9500000000000002E-2</v>
      </c>
      <c r="G183">
        <v>0.21879000000000001</v>
      </c>
      <c r="H183">
        <v>7.5420000000000001E-2</v>
      </c>
      <c r="I183">
        <v>13.109756000000001</v>
      </c>
      <c r="J183">
        <v>1.2300476</v>
      </c>
      <c r="K183">
        <v>135.48699999999999</v>
      </c>
      <c r="L183">
        <v>0.80559588635233914</v>
      </c>
      <c r="M183">
        <v>0.1342253939934582</v>
      </c>
      <c r="N183">
        <v>0.36136593869896561</v>
      </c>
      <c r="O183">
        <v>9.9651951041751868E-2</v>
      </c>
      <c r="P183">
        <v>2.506179862028499E-2</v>
      </c>
      <c r="Q183">
        <v>0.52961948376650625</v>
      </c>
      <c r="R183">
        <v>0.99426433205600029</v>
      </c>
      <c r="S183">
        <v>0.33781938989820232</v>
      </c>
      <c r="T183">
        <v>0.25691720643264387</v>
      </c>
      <c r="U183">
        <v>0.30664817793181132</v>
      </c>
      <c r="V183">
        <v>0.3579865845146829</v>
      </c>
      <c r="W183">
        <v>1.0774257075617151</v>
      </c>
    </row>
    <row r="184" spans="1:23">
      <c r="A184" t="s">
        <v>401</v>
      </c>
      <c r="B184">
        <v>16.2</v>
      </c>
      <c r="C184">
        <v>0.58799999999999997</v>
      </c>
      <c r="D184">
        <v>13.036515</v>
      </c>
      <c r="E184">
        <v>0.17908001000000001</v>
      </c>
      <c r="F184">
        <v>7.1100003999999994E-2</v>
      </c>
      <c r="G184">
        <v>0.32707000000000003</v>
      </c>
      <c r="H184">
        <v>0.18778</v>
      </c>
      <c r="I184">
        <v>12.561728</v>
      </c>
      <c r="J184">
        <v>2.3006047999999999</v>
      </c>
      <c r="K184">
        <v>102.032</v>
      </c>
      <c r="L184">
        <v>0.82884608644613755</v>
      </c>
      <c r="M184">
        <v>0.18180196253345229</v>
      </c>
      <c r="N184">
        <v>0.44997260500857611</v>
      </c>
      <c r="O184">
        <v>7.4998176114394105E-2</v>
      </c>
      <c r="P184">
        <v>5.3858010264092933E-2</v>
      </c>
      <c r="Q184">
        <v>0.53134279371665016</v>
      </c>
      <c r="R184">
        <v>0.99515245791756768</v>
      </c>
      <c r="S184">
        <v>0.36602744418470728</v>
      </c>
      <c r="T184">
        <v>0.27679656503217681</v>
      </c>
      <c r="U184">
        <v>0.33983387900173051</v>
      </c>
      <c r="V184">
        <v>0.35720952482230223</v>
      </c>
      <c r="W184">
        <v>1.0922038825147999</v>
      </c>
    </row>
    <row r="185" spans="1:23">
      <c r="A185" t="s">
        <v>402</v>
      </c>
      <c r="B185">
        <v>1.7</v>
      </c>
      <c r="C185">
        <v>0.34100000000000003</v>
      </c>
      <c r="D185">
        <v>10.418718999999999</v>
      </c>
      <c r="E185">
        <v>4.4170000000000001E-2</v>
      </c>
      <c r="F185">
        <v>1.7239998999999999E-2</v>
      </c>
      <c r="G185">
        <v>0.18437000000000001</v>
      </c>
      <c r="H185">
        <v>-2.1229999999999999E-2</v>
      </c>
      <c r="I185">
        <v>24.882349999999999</v>
      </c>
      <c r="J185">
        <v>1.7481506</v>
      </c>
      <c r="K185">
        <v>26.95</v>
      </c>
      <c r="L185">
        <v>0.7909588494817219</v>
      </c>
      <c r="M185">
        <v>9.5569432054713049E-2</v>
      </c>
      <c r="N185">
        <v>0.33319968958207608</v>
      </c>
      <c r="O185">
        <v>1.9668487604578649E-2</v>
      </c>
      <c r="P185">
        <v>3.899790931226093E-2</v>
      </c>
      <c r="Q185">
        <v>0.52967805864503437</v>
      </c>
      <c r="R185">
        <v>0.99350038256756579</v>
      </c>
      <c r="S185">
        <v>0.30341621723351669</v>
      </c>
      <c r="T185">
        <v>0.25739139170711522</v>
      </c>
      <c r="U185">
        <v>0.28050696230760092</v>
      </c>
      <c r="V185">
        <v>0.33547923552738429</v>
      </c>
      <c r="W185">
        <v>1.06800199099284</v>
      </c>
    </row>
    <row r="186" spans="1:23">
      <c r="A186" t="s">
        <v>403</v>
      </c>
      <c r="B186">
        <v>3.16</v>
      </c>
      <c r="C186">
        <v>0.39</v>
      </c>
      <c r="D186">
        <v>2.9667002999999998</v>
      </c>
      <c r="E186">
        <v>6.1219999999999997E-2</v>
      </c>
      <c r="F186">
        <v>4.6880003000000003E-2</v>
      </c>
      <c r="G186">
        <v>0.22094</v>
      </c>
      <c r="H186">
        <v>7.0059999999999997E-2</v>
      </c>
      <c r="I186">
        <v>9.3037969999999994</v>
      </c>
      <c r="J186">
        <v>0.5590948</v>
      </c>
      <c r="K186">
        <v>42.695999999999998</v>
      </c>
      <c r="L186">
        <v>0.79574705897220588</v>
      </c>
      <c r="M186">
        <v>0.104252155813262</v>
      </c>
      <c r="N186">
        <v>0.36312530638058421</v>
      </c>
      <c r="O186">
        <v>3.1272084675455218E-2</v>
      </c>
      <c r="P186">
        <v>7.0142820263042593E-3</v>
      </c>
      <c r="Q186">
        <v>0.52493909621854007</v>
      </c>
      <c r="R186">
        <v>0.994221965069368</v>
      </c>
      <c r="S186">
        <v>0.31717369327046668</v>
      </c>
      <c r="T186">
        <v>0.24289285098145541</v>
      </c>
      <c r="U186">
        <v>0.28531510888068667</v>
      </c>
      <c r="V186">
        <v>0.34109581414157658</v>
      </c>
      <c r="W186">
        <v>1.0713615456644621</v>
      </c>
    </row>
    <row r="187" spans="1:23">
      <c r="A187" t="s">
        <v>404</v>
      </c>
      <c r="B187">
        <v>-0.74</v>
      </c>
      <c r="C187">
        <v>0.19600000000000001</v>
      </c>
      <c r="D187">
        <v>19.543861</v>
      </c>
      <c r="E187">
        <v>-1.14400005E-2</v>
      </c>
      <c r="F187">
        <v>-2.9199998999999998E-3</v>
      </c>
      <c r="G187">
        <v>0.27073999999999998</v>
      </c>
      <c r="H187">
        <v>-4.4880000000000003E-2</v>
      </c>
      <c r="I187">
        <v>0</v>
      </c>
      <c r="J187">
        <v>1.3817226</v>
      </c>
      <c r="K187">
        <v>20</v>
      </c>
      <c r="L187">
        <v>0.77534170390049506</v>
      </c>
      <c r="M187">
        <v>8.1058578650014868E-2</v>
      </c>
      <c r="N187">
        <v>0.40387717175016857</v>
      </c>
      <c r="O187">
        <v>1.4546869438530631E-2</v>
      </c>
      <c r="P187">
        <v>2.9141604352360372E-2</v>
      </c>
      <c r="Q187">
        <v>0.53548101041089946</v>
      </c>
      <c r="R187">
        <v>0.9933134461433395</v>
      </c>
      <c r="S187">
        <v>0.30613460356190209</v>
      </c>
      <c r="T187">
        <v>0.25358052357662031</v>
      </c>
      <c r="U187">
        <v>0.2711273359875766</v>
      </c>
      <c r="V187">
        <v>0.3442354676911365</v>
      </c>
      <c r="W187">
        <v>1.0583158630286951</v>
      </c>
    </row>
    <row r="188" spans="1:23">
      <c r="A188" t="s">
        <v>405</v>
      </c>
      <c r="B188">
        <v>2.2400000000000002</v>
      </c>
      <c r="C188">
        <v>0.34300000000000003</v>
      </c>
      <c r="D188">
        <v>11.652542</v>
      </c>
      <c r="E188">
        <v>5.765E-2</v>
      </c>
      <c r="F188">
        <v>2.2540000000000001E-2</v>
      </c>
      <c r="G188">
        <v>0.15275</v>
      </c>
      <c r="H188">
        <v>4.7789999999999999E-2</v>
      </c>
      <c r="I188">
        <v>18.415178000000001</v>
      </c>
      <c r="J188">
        <v>1.427978</v>
      </c>
      <c r="K188">
        <v>34.545000000000002</v>
      </c>
      <c r="L188">
        <v>0.79474448372991691</v>
      </c>
      <c r="M188">
        <v>9.8780850431162651E-2</v>
      </c>
      <c r="N188">
        <v>0.30732471000403883</v>
      </c>
      <c r="O188">
        <v>2.5265421413375011E-2</v>
      </c>
      <c r="P188">
        <v>3.0385797832231411E-2</v>
      </c>
      <c r="Q188">
        <v>0.53046268373433325</v>
      </c>
      <c r="R188">
        <v>0.99404593656334173</v>
      </c>
      <c r="S188">
        <v>0.30305032270184368</v>
      </c>
      <c r="T188">
        <v>0.25449544272604269</v>
      </c>
      <c r="U188">
        <v>0.2831516603797512</v>
      </c>
      <c r="V188">
        <v>0.33609861973438648</v>
      </c>
      <c r="W188">
        <v>1.0706434729985539</v>
      </c>
    </row>
    <row r="189" spans="1:23">
      <c r="A189" t="s">
        <v>406</v>
      </c>
      <c r="B189">
        <v>0.11</v>
      </c>
      <c r="C189">
        <v>0.59</v>
      </c>
      <c r="D189">
        <v>21.762820999999999</v>
      </c>
      <c r="E189">
        <v>3.2100000000000002E-3</v>
      </c>
      <c r="F189">
        <v>-1.6199999999999999E-3</v>
      </c>
      <c r="G189">
        <v>0.40765000000000001</v>
      </c>
      <c r="H189">
        <v>-4.2519998000000003E-2</v>
      </c>
      <c r="I189">
        <v>617.27277000000004</v>
      </c>
      <c r="J189">
        <v>2.0793780000000002</v>
      </c>
      <c r="K189">
        <v>28.895</v>
      </c>
      <c r="L189">
        <v>0.77945591336851239</v>
      </c>
      <c r="M189">
        <v>8.6113589057389223E-2</v>
      </c>
      <c r="N189">
        <v>0.51591206909454224</v>
      </c>
      <c r="O189">
        <v>2.1101803767594969E-2</v>
      </c>
      <c r="P189">
        <v>4.7907376562239007E-2</v>
      </c>
      <c r="Q189">
        <v>0.53689211369569045</v>
      </c>
      <c r="R189">
        <v>0.99333210028012797</v>
      </c>
      <c r="S189">
        <v>0.32592871348031072</v>
      </c>
      <c r="T189">
        <v>0.26295069340084948</v>
      </c>
      <c r="U189">
        <v>0.27514262332683698</v>
      </c>
      <c r="V189">
        <v>0.35352364916923179</v>
      </c>
      <c r="W189">
        <v>1.0608496425219509</v>
      </c>
    </row>
    <row r="190" spans="1:23">
      <c r="A190" t="s">
        <v>407</v>
      </c>
      <c r="B190">
        <v>20.04</v>
      </c>
      <c r="C190">
        <v>0.55800000000000005</v>
      </c>
      <c r="D190">
        <v>14.849956000000001</v>
      </c>
      <c r="E190">
        <v>0.17002001</v>
      </c>
      <c r="F190">
        <v>7.6539999999999997E-2</v>
      </c>
      <c r="G190">
        <v>0.31535997999999998</v>
      </c>
      <c r="H190">
        <v>0.16816</v>
      </c>
      <c r="I190">
        <v>16.791416000000002</v>
      </c>
      <c r="J190">
        <v>3.0789360000000001</v>
      </c>
      <c r="K190">
        <v>170.69800000000001</v>
      </c>
      <c r="L190">
        <v>0.82630173583125277</v>
      </c>
      <c r="M190">
        <v>0.20463871543264939</v>
      </c>
      <c r="N190">
        <v>0.44039017210666559</v>
      </c>
      <c r="O190">
        <v>0.12559976359494859</v>
      </c>
      <c r="P190">
        <v>7.4793827578832406E-2</v>
      </c>
      <c r="Q190">
        <v>0.53249601529426971</v>
      </c>
      <c r="R190">
        <v>0.99499737577620107</v>
      </c>
      <c r="S190">
        <v>0.37666775708485323</v>
      </c>
      <c r="T190">
        <v>0.28952729909073721</v>
      </c>
      <c r="U190">
        <v>0.35441237422263971</v>
      </c>
      <c r="V190">
        <v>0.36693348970518253</v>
      </c>
      <c r="W190">
        <v>1.0905526845171989</v>
      </c>
    </row>
    <row r="191" spans="1:23">
      <c r="A191" t="s">
        <v>408</v>
      </c>
      <c r="B191">
        <v>3.38</v>
      </c>
      <c r="C191">
        <v>-2E-3</v>
      </c>
      <c r="D191">
        <v>22.465754</v>
      </c>
      <c r="E191">
        <v>0.14232998999999999</v>
      </c>
      <c r="F191">
        <v>4.9110000000000001E-2</v>
      </c>
      <c r="G191">
        <v>0.30286000000000002</v>
      </c>
      <c r="H191">
        <v>0.13666001</v>
      </c>
      <c r="I191">
        <v>24.260355000000001</v>
      </c>
      <c r="J191">
        <v>3.1837241999999999</v>
      </c>
      <c r="K191">
        <v>28.895</v>
      </c>
      <c r="L191">
        <v>0.81852545333531779</v>
      </c>
      <c r="M191">
        <v>0.10556051144811179</v>
      </c>
      <c r="N191">
        <v>0.430161306603001</v>
      </c>
      <c r="O191">
        <v>2.1101803767594969E-2</v>
      </c>
      <c r="P191">
        <v>7.7612456219108394E-2</v>
      </c>
      <c r="Q191">
        <v>0.53733912989485044</v>
      </c>
      <c r="R191">
        <v>0.99474839076589383</v>
      </c>
      <c r="S191">
        <v>0.32608631192041748</v>
      </c>
      <c r="T191">
        <v>0.27865284689437791</v>
      </c>
      <c r="U191">
        <v>0.29173635800849479</v>
      </c>
      <c r="V191">
        <v>0.3439765007877964</v>
      </c>
      <c r="W191">
        <v>1.085638163686643</v>
      </c>
    </row>
    <row r="192" spans="1:23">
      <c r="A192" t="s">
        <v>409</v>
      </c>
      <c r="B192">
        <v>1.39</v>
      </c>
      <c r="C192">
        <v>0.56999999999999995</v>
      </c>
      <c r="D192">
        <v>12.837837</v>
      </c>
      <c r="E192">
        <v>4.1059999999999999E-2</v>
      </c>
      <c r="F192">
        <v>1.238E-2</v>
      </c>
      <c r="G192">
        <v>0.106029995</v>
      </c>
      <c r="H192">
        <v>9.1900009999999997E-3</v>
      </c>
      <c r="I192">
        <v>27.338128999999999</v>
      </c>
      <c r="J192">
        <v>1.1842064000000001</v>
      </c>
      <c r="K192">
        <v>66.311000000000007</v>
      </c>
      <c r="L192">
        <v>0.79008545760398552</v>
      </c>
      <c r="M192">
        <v>9.3725840023788282E-2</v>
      </c>
      <c r="N192">
        <v>0.26909323703563892</v>
      </c>
      <c r="O192">
        <v>4.8674532587861558E-2</v>
      </c>
      <c r="P192">
        <v>2.3828746432876299E-2</v>
      </c>
      <c r="Q192">
        <v>0.5312164484114551</v>
      </c>
      <c r="R192">
        <v>0.99374083103318533</v>
      </c>
      <c r="S192">
        <v>0.29849980183053698</v>
      </c>
      <c r="T192">
        <v>0.2512857930496798</v>
      </c>
      <c r="U192">
        <v>0.27963851613096918</v>
      </c>
      <c r="V192">
        <v>0.33972189856431079</v>
      </c>
      <c r="W192">
        <v>1.067607522253037</v>
      </c>
    </row>
    <row r="193" spans="1:23">
      <c r="A193" t="s">
        <v>410</v>
      </c>
      <c r="B193">
        <v>5.46</v>
      </c>
      <c r="C193">
        <v>0.58499999999999996</v>
      </c>
      <c r="D193">
        <v>13.481894499999999</v>
      </c>
      <c r="E193">
        <v>0.13543999000000001</v>
      </c>
      <c r="F193">
        <v>3.6429997999999998E-2</v>
      </c>
      <c r="G193">
        <v>0.16087000000000001</v>
      </c>
      <c r="H193">
        <v>4.3040000000000002E-2</v>
      </c>
      <c r="I193">
        <v>17.728940000000001</v>
      </c>
      <c r="J193">
        <v>2.4609127000000002</v>
      </c>
      <c r="K193">
        <v>131.25</v>
      </c>
      <c r="L193">
        <v>0.8165905112010402</v>
      </c>
      <c r="M193">
        <v>0.11793041926851031</v>
      </c>
      <c r="N193">
        <v>0.31396939166671001</v>
      </c>
      <c r="O193">
        <v>9.652960626915541E-2</v>
      </c>
      <c r="P193">
        <v>5.8170026676270067E-2</v>
      </c>
      <c r="Q193">
        <v>0.53162602391252056</v>
      </c>
      <c r="R193">
        <v>0.99400839119272544</v>
      </c>
      <c r="S193">
        <v>0.32465755452763562</v>
      </c>
      <c r="T193">
        <v>0.26963884419582568</v>
      </c>
      <c r="U193">
        <v>0.297937705573394</v>
      </c>
      <c r="V193">
        <v>0.35128802620067118</v>
      </c>
      <c r="W193">
        <v>1.0840174254203689</v>
      </c>
    </row>
    <row r="194" spans="1:23">
      <c r="A194" t="s">
        <v>411</v>
      </c>
      <c r="B194">
        <v>0.5</v>
      </c>
      <c r="C194">
        <v>0.78700000000000003</v>
      </c>
      <c r="D194">
        <v>8.8428570000000004</v>
      </c>
      <c r="E194">
        <v>4.6199999999999998E-2</v>
      </c>
      <c r="F194">
        <v>2.7409999000000001E-2</v>
      </c>
      <c r="G194">
        <v>0.14024</v>
      </c>
      <c r="H194">
        <v>-4.6100000000000004E-3</v>
      </c>
      <c r="I194">
        <v>61.9</v>
      </c>
      <c r="J194">
        <v>1.5200629000000001</v>
      </c>
      <c r="K194">
        <v>37.194000000000003</v>
      </c>
      <c r="L194">
        <v>0.7915289412861608</v>
      </c>
      <c r="M194">
        <v>8.8432946773713939E-2</v>
      </c>
      <c r="N194">
        <v>0.29708764502866719</v>
      </c>
      <c r="O194">
        <v>2.7217531704290299E-2</v>
      </c>
      <c r="P194">
        <v>3.286272878893217E-2</v>
      </c>
      <c r="Q194">
        <v>0.52867592068645142</v>
      </c>
      <c r="R194">
        <v>0.99363175184328001</v>
      </c>
      <c r="S194">
        <v>0.29746857459690429</v>
      </c>
      <c r="T194">
        <v>0.25331253325911313</v>
      </c>
      <c r="U194">
        <v>0.27576185756082722</v>
      </c>
      <c r="V194">
        <v>0.33445757655318648</v>
      </c>
      <c r="W194">
        <v>1.0684286587783109</v>
      </c>
    </row>
    <row r="195" spans="1:23">
      <c r="A195" t="s">
        <v>412</v>
      </c>
      <c r="B195">
        <v>5.13</v>
      </c>
      <c r="C195">
        <v>0.78800000000000003</v>
      </c>
      <c r="D195">
        <v>16.753585999999999</v>
      </c>
      <c r="E195">
        <v>0.13857000999999999</v>
      </c>
      <c r="F195">
        <v>3.2329999999999998E-2</v>
      </c>
      <c r="G195">
        <v>0.40921999999999997</v>
      </c>
      <c r="H195">
        <v>5.382E-2</v>
      </c>
      <c r="I195">
        <v>25.048732999999999</v>
      </c>
      <c r="J195">
        <v>3.4016305999999998</v>
      </c>
      <c r="K195">
        <v>83.048000000000002</v>
      </c>
      <c r="L195">
        <v>0.81746952536346862</v>
      </c>
      <c r="M195">
        <v>0.1159678858162355</v>
      </c>
      <c r="N195">
        <v>0.51719681665739858</v>
      </c>
      <c r="O195">
        <v>6.100842082457316E-2</v>
      </c>
      <c r="P195">
        <v>8.3473776672551042E-2</v>
      </c>
      <c r="Q195">
        <v>0.53370659076477245</v>
      </c>
      <c r="R195">
        <v>0.994093599423303</v>
      </c>
      <c r="S195">
        <v>0.34864782448312648</v>
      </c>
      <c r="T195">
        <v>0.28109531636677693</v>
      </c>
      <c r="U195">
        <v>0.29731701496503787</v>
      </c>
      <c r="V195">
        <v>0.35755339222224358</v>
      </c>
      <c r="W195">
        <v>1.084606437094473</v>
      </c>
    </row>
    <row r="196" spans="1:23">
      <c r="A196" t="s">
        <v>413</v>
      </c>
      <c r="B196">
        <v>4.33</v>
      </c>
      <c r="C196">
        <v>0.58299999999999996</v>
      </c>
      <c r="D196">
        <v>4.4691185999999998</v>
      </c>
      <c r="E196">
        <v>4.0730000000000002E-2</v>
      </c>
      <c r="F196">
        <v>1.051E-2</v>
      </c>
      <c r="G196">
        <v>0.14835999999999999</v>
      </c>
      <c r="H196">
        <v>5.4250001999999999E-2</v>
      </c>
      <c r="I196">
        <v>14.87298</v>
      </c>
      <c r="J196">
        <v>1.0346379000000001</v>
      </c>
      <c r="K196">
        <v>46.094000000000001</v>
      </c>
      <c r="L196">
        <v>0.78999278258158911</v>
      </c>
      <c r="M196">
        <v>0.1112102289622361</v>
      </c>
      <c r="N196">
        <v>0.30373232669133837</v>
      </c>
      <c r="O196">
        <v>3.3776150650740279E-2</v>
      </c>
      <c r="P196">
        <v>1.9805602054185561E-2</v>
      </c>
      <c r="Q196">
        <v>0.52589452912326129</v>
      </c>
      <c r="R196">
        <v>0.99409699828318843</v>
      </c>
      <c r="S196">
        <v>0.30728208902094512</v>
      </c>
      <c r="T196">
        <v>0.24977901794135729</v>
      </c>
      <c r="U196">
        <v>0.28939171705777522</v>
      </c>
      <c r="V196">
        <v>0.33624787692360247</v>
      </c>
      <c r="W196">
        <v>1.0677596928716051</v>
      </c>
    </row>
    <row r="197" spans="1:23">
      <c r="A197" t="s">
        <v>414</v>
      </c>
      <c r="B197">
        <v>5.94</v>
      </c>
      <c r="C197">
        <v>0.54</v>
      </c>
      <c r="D197">
        <v>14.198369</v>
      </c>
      <c r="E197">
        <v>8.4199999999999997E-2</v>
      </c>
      <c r="F197">
        <v>1.6400000000000001E-2</v>
      </c>
      <c r="G197">
        <v>3.8960000000000002E-2</v>
      </c>
      <c r="H197">
        <v>1.2070000000000001E-2</v>
      </c>
      <c r="I197">
        <v>17.592592</v>
      </c>
      <c r="J197">
        <v>1.4749264</v>
      </c>
      <c r="K197">
        <v>446.24200000000002</v>
      </c>
      <c r="L197">
        <v>0.80220061053181413</v>
      </c>
      <c r="M197">
        <v>0.1207850133809099</v>
      </c>
      <c r="N197">
        <v>0.21420915256618711</v>
      </c>
      <c r="O197">
        <v>0.32865460617704001</v>
      </c>
      <c r="P197">
        <v>3.1648631861779901E-2</v>
      </c>
      <c r="Q197">
        <v>0.53208165155809284</v>
      </c>
      <c r="R197">
        <v>0.99376359537630732</v>
      </c>
      <c r="S197">
        <v>0.34527306602793117</v>
      </c>
      <c r="T197">
        <v>0.25887497788588948</v>
      </c>
      <c r="U197">
        <v>0.2983671480437759</v>
      </c>
      <c r="V197">
        <v>0.40122606224643192</v>
      </c>
      <c r="W197">
        <v>1.075049892144925</v>
      </c>
    </row>
    <row r="198" spans="1:23">
      <c r="A198" t="s">
        <v>415</v>
      </c>
      <c r="B198">
        <v>1.8</v>
      </c>
      <c r="C198">
        <v>0.45400000000000001</v>
      </c>
      <c r="D198">
        <v>21.565218000000002</v>
      </c>
      <c r="E198">
        <v>7.281E-2</v>
      </c>
      <c r="F198">
        <v>3.4380000000000001E-2</v>
      </c>
      <c r="G198">
        <v>0.37944</v>
      </c>
      <c r="H198">
        <v>5.4109997999999999E-2</v>
      </c>
      <c r="I198">
        <v>41.333336000000003</v>
      </c>
      <c r="J198">
        <v>3.8293270000000001</v>
      </c>
      <c r="K198">
        <v>19.914999999999999</v>
      </c>
      <c r="L198">
        <v>0.79900191809213017</v>
      </c>
      <c r="M198">
        <v>9.6164139161462978E-2</v>
      </c>
      <c r="N198">
        <v>0.49282752849060701</v>
      </c>
      <c r="O198">
        <v>1.448423094297465E-2</v>
      </c>
      <c r="P198">
        <v>9.4978099891987355E-2</v>
      </c>
      <c r="Q198">
        <v>0.53676645201527062</v>
      </c>
      <c r="R198">
        <v>0.99409589165117418</v>
      </c>
      <c r="S198">
        <v>0.32503349124441833</v>
      </c>
      <c r="T198">
        <v>0.28450757043362379</v>
      </c>
      <c r="U198">
        <v>0.28355883202564242</v>
      </c>
      <c r="V198">
        <v>0.34524596821659509</v>
      </c>
      <c r="W198">
        <v>1.0732834453950031</v>
      </c>
    </row>
    <row r="199" spans="1:23">
      <c r="A199" t="s">
        <v>416</v>
      </c>
      <c r="B199">
        <v>6.84</v>
      </c>
      <c r="C199">
        <v>0.78200000000000003</v>
      </c>
      <c r="D199">
        <v>10.571923999999999</v>
      </c>
      <c r="E199">
        <v>7.4529999999999999E-2</v>
      </c>
      <c r="F199">
        <v>2.2869998999999998E-2</v>
      </c>
      <c r="G199">
        <v>0.18193999999999999</v>
      </c>
      <c r="H199">
        <v>2.2839999E-2</v>
      </c>
      <c r="I199">
        <v>17.836255999999999</v>
      </c>
      <c r="J199">
        <v>1.174466</v>
      </c>
      <c r="K199">
        <v>161.238</v>
      </c>
      <c r="L199">
        <v>0.79948495154219656</v>
      </c>
      <c r="M199">
        <v>0.1261373773416592</v>
      </c>
      <c r="N199">
        <v>0.33121119494657231</v>
      </c>
      <c r="O199">
        <v>0.11862846750130621</v>
      </c>
      <c r="P199">
        <v>2.3566745841132709E-2</v>
      </c>
      <c r="Q199">
        <v>0.52977548630427407</v>
      </c>
      <c r="R199">
        <v>0.99384872455609508</v>
      </c>
      <c r="S199">
        <v>0.33203299404903991</v>
      </c>
      <c r="T199">
        <v>0.25518751191964439</v>
      </c>
      <c r="U199">
        <v>0.30089659190549889</v>
      </c>
      <c r="V199">
        <v>0.36033359330320069</v>
      </c>
      <c r="W199">
        <v>1.073434603855191</v>
      </c>
    </row>
    <row r="200" spans="1:23">
      <c r="A200" t="s">
        <v>417</v>
      </c>
      <c r="B200">
        <v>1.0900000000000001</v>
      </c>
      <c r="C200">
        <v>0.56599999999999995</v>
      </c>
      <c r="D200">
        <v>26.52985</v>
      </c>
      <c r="E200">
        <v>1.1000000000000001E-3</v>
      </c>
      <c r="F200">
        <v>-3.4499999999999999E-3</v>
      </c>
      <c r="G200">
        <v>0.16405001</v>
      </c>
      <c r="H200">
        <v>1.1670000999999999E-2</v>
      </c>
      <c r="I200">
        <v>32.614677</v>
      </c>
      <c r="J200">
        <v>0.7722888</v>
      </c>
      <c r="K200">
        <v>25.925000000000001</v>
      </c>
      <c r="L200">
        <v>0.77886335489197733</v>
      </c>
      <c r="M200">
        <v>9.1941718703538497E-2</v>
      </c>
      <c r="N200">
        <v>0.31657162739751182</v>
      </c>
      <c r="O200">
        <v>1.8913141040521209E-2</v>
      </c>
      <c r="P200">
        <v>1.2748846741940181E-2</v>
      </c>
      <c r="Q200">
        <v>0.53992361055935356</v>
      </c>
      <c r="R200">
        <v>0.9937604336687913</v>
      </c>
      <c r="S200">
        <v>0.29874209924419182</v>
      </c>
      <c r="T200">
        <v>0.25001388680207021</v>
      </c>
      <c r="U200">
        <v>0.27957613667882508</v>
      </c>
      <c r="V200">
        <v>0.34264480655988361</v>
      </c>
      <c r="W200">
        <v>1.0607376316966071</v>
      </c>
    </row>
    <row r="201" spans="1:23">
      <c r="A201" t="s">
        <v>418</v>
      </c>
      <c r="B201">
        <v>3.57</v>
      </c>
      <c r="C201">
        <v>0.29799999999999999</v>
      </c>
      <c r="D201">
        <v>13.3802805</v>
      </c>
      <c r="E201">
        <v>0.14087</v>
      </c>
      <c r="F201">
        <v>8.5419999999999996E-2</v>
      </c>
      <c r="G201">
        <v>0.24643000000000001</v>
      </c>
      <c r="H201">
        <v>0.18211000999999999</v>
      </c>
      <c r="I201">
        <v>15.966386999999999</v>
      </c>
      <c r="J201">
        <v>2.4129027999999999</v>
      </c>
      <c r="K201">
        <v>22.53</v>
      </c>
      <c r="L201">
        <v>0.81811543937789777</v>
      </c>
      <c r="M201">
        <v>0.10669045495093669</v>
      </c>
      <c r="N201">
        <v>0.38398404228963462</v>
      </c>
      <c r="O201">
        <v>1.641128583566754E-2</v>
      </c>
      <c r="P201">
        <v>5.6878640058723569E-2</v>
      </c>
      <c r="Q201">
        <v>0.53156140451911971</v>
      </c>
      <c r="R201">
        <v>0.99510764068052759</v>
      </c>
      <c r="S201">
        <v>0.32022027090682148</v>
      </c>
      <c r="T201">
        <v>0.2674514691185525</v>
      </c>
      <c r="U201">
        <v>0.29092081709390122</v>
      </c>
      <c r="V201">
        <v>0.33798283204141077</v>
      </c>
      <c r="W201">
        <v>1.085597550977861</v>
      </c>
    </row>
    <row r="202" spans="1:23">
      <c r="A202" t="s">
        <v>419</v>
      </c>
      <c r="B202">
        <v>3.33</v>
      </c>
      <c r="C202">
        <v>0.41499999999999998</v>
      </c>
      <c r="D202">
        <v>20.204917999999999</v>
      </c>
      <c r="E202">
        <v>5.7169999999999999E-2</v>
      </c>
      <c r="F202">
        <v>1.6060000000000001E-2</v>
      </c>
      <c r="G202">
        <v>0.85768999999999995</v>
      </c>
      <c r="H202">
        <v>6.9959999999999994E-2</v>
      </c>
      <c r="I202">
        <v>29.60961</v>
      </c>
      <c r="J202">
        <v>1.6758447999999999</v>
      </c>
      <c r="K202">
        <v>24.402999999999999</v>
      </c>
      <c r="L202">
        <v>0.7946096836973402</v>
      </c>
      <c r="M202">
        <v>0.10526315789473679</v>
      </c>
      <c r="N202">
        <v>0.88418454883204789</v>
      </c>
      <c r="O202">
        <v>1.7791543508330551E-2</v>
      </c>
      <c r="P202">
        <v>3.7053003313894051E-2</v>
      </c>
      <c r="Q202">
        <v>0.53590139640439827</v>
      </c>
      <c r="R202">
        <v>0.99422117464051285</v>
      </c>
      <c r="S202">
        <v>0.39540278986083988</v>
      </c>
      <c r="T202">
        <v>0.26061036098241802</v>
      </c>
      <c r="U202">
        <v>0.28867159615331489</v>
      </c>
      <c r="V202">
        <v>0.38233285934573552</v>
      </c>
      <c r="W202">
        <v>1.070663643322262</v>
      </c>
    </row>
    <row r="203" spans="1:23">
      <c r="A203" t="s">
        <v>420</v>
      </c>
      <c r="B203">
        <v>6.16</v>
      </c>
      <c r="C203">
        <v>0.54300000000000004</v>
      </c>
      <c r="D203">
        <v>22.70195</v>
      </c>
      <c r="E203">
        <v>0.23455000000000001</v>
      </c>
      <c r="F203">
        <v>0.11575000000000001</v>
      </c>
      <c r="G203">
        <v>0.54831004000000005</v>
      </c>
      <c r="H203">
        <v>0.28717999999999999</v>
      </c>
      <c r="I203">
        <v>26.461040000000001</v>
      </c>
      <c r="J203">
        <v>5.7951430000000004</v>
      </c>
      <c r="K203">
        <v>17.611000000000001</v>
      </c>
      <c r="L203">
        <v>0.84442391240244541</v>
      </c>
      <c r="M203">
        <v>0.12209336901575971</v>
      </c>
      <c r="N203">
        <v>0.63101566373230056</v>
      </c>
      <c r="O203">
        <v>1.278635925166895E-2</v>
      </c>
      <c r="P203">
        <v>0.1478552872004133</v>
      </c>
      <c r="Q203">
        <v>0.53748933402266463</v>
      </c>
      <c r="R203">
        <v>0.99593814419951687</v>
      </c>
      <c r="S203">
        <v>0.36219130395697519</v>
      </c>
      <c r="T203">
        <v>0.31118584708856323</v>
      </c>
      <c r="U203">
        <v>0.30501815466962923</v>
      </c>
      <c r="V203">
        <v>0.3507544295826025</v>
      </c>
      <c r="W203">
        <v>1.1022172461014561</v>
      </c>
    </row>
    <row r="204" spans="1:23">
      <c r="A204" t="s">
        <v>421</v>
      </c>
      <c r="B204">
        <v>8.34</v>
      </c>
      <c r="C204">
        <v>0.57299999999999995</v>
      </c>
      <c r="D204">
        <v>16.393442</v>
      </c>
      <c r="E204">
        <v>0.20943001</v>
      </c>
      <c r="F204">
        <v>6.0850002E-2</v>
      </c>
      <c r="G204">
        <v>0.15537000000000001</v>
      </c>
      <c r="H204">
        <v>5.2270003000000002E-2</v>
      </c>
      <c r="I204">
        <v>14.388489</v>
      </c>
      <c r="J204">
        <v>3.0037546000000002</v>
      </c>
      <c r="K204">
        <v>160.04900000000001</v>
      </c>
      <c r="L204">
        <v>0.8373693801726001</v>
      </c>
      <c r="M204">
        <v>0.13505798394290811</v>
      </c>
      <c r="N204">
        <v>0.30946868364396468</v>
      </c>
      <c r="O204">
        <v>0.1177522654869996</v>
      </c>
      <c r="P204">
        <v>7.2771572713723115E-2</v>
      </c>
      <c r="Q204">
        <v>0.53347756438241412</v>
      </c>
      <c r="R204">
        <v>0.9940813477997622</v>
      </c>
      <c r="S204">
        <v>0.33687026080575411</v>
      </c>
      <c r="T204">
        <v>0.27913816606484598</v>
      </c>
      <c r="U204">
        <v>0.31150176475568131</v>
      </c>
      <c r="V204">
        <v>0.35552903645440909</v>
      </c>
      <c r="W204">
        <v>1.096801838810739</v>
      </c>
    </row>
    <row r="205" spans="1:23">
      <c r="A205" t="s">
        <v>422</v>
      </c>
      <c r="B205">
        <v>4.55</v>
      </c>
      <c r="C205">
        <v>0.63300000000000001</v>
      </c>
      <c r="D205">
        <v>10.151878</v>
      </c>
      <c r="E205">
        <v>0.17924999</v>
      </c>
      <c r="F205">
        <v>7.5079999999999994E-2</v>
      </c>
      <c r="G205">
        <v>0.39025003000000003</v>
      </c>
      <c r="H205">
        <v>0.14316999999999999</v>
      </c>
      <c r="I205">
        <v>27.912085999999999</v>
      </c>
      <c r="J205">
        <v>2.5911493000000001</v>
      </c>
      <c r="K205">
        <v>46.932000000000002</v>
      </c>
      <c r="L205">
        <v>0.82889382250767374</v>
      </c>
      <c r="M205">
        <v>0.1125185845970859</v>
      </c>
      <c r="N205">
        <v>0.50167349008099182</v>
      </c>
      <c r="O205">
        <v>3.4393692524574561E-2</v>
      </c>
      <c r="P205">
        <v>6.1673175034312001E-2</v>
      </c>
      <c r="Q205">
        <v>0.52950836644165222</v>
      </c>
      <c r="R205">
        <v>0.9947998476053167</v>
      </c>
      <c r="S205">
        <v>0.34623140769661997</v>
      </c>
      <c r="T205">
        <v>0.26945931441552179</v>
      </c>
      <c r="U205">
        <v>0.29523153265677587</v>
      </c>
      <c r="V205">
        <v>0.34982911887044371</v>
      </c>
      <c r="W205">
        <v>1.092026242536505</v>
      </c>
    </row>
    <row r="206" spans="1:23">
      <c r="A206" t="s">
        <v>423</v>
      </c>
      <c r="B206">
        <v>15.3</v>
      </c>
      <c r="C206">
        <v>0.61</v>
      </c>
      <c r="D206">
        <v>13.277006999999999</v>
      </c>
      <c r="E206">
        <v>0.22995001000000001</v>
      </c>
      <c r="F206">
        <v>8.7639999999999996E-2</v>
      </c>
      <c r="G206">
        <v>0.20785999999999999</v>
      </c>
      <c r="H206">
        <v>0.15065999999999999</v>
      </c>
      <c r="I206">
        <v>14.379085</v>
      </c>
      <c r="J206">
        <v>2.9490223000000002</v>
      </c>
      <c r="K206">
        <v>108.627</v>
      </c>
      <c r="L206">
        <v>0.84313208156525299</v>
      </c>
      <c r="M206">
        <v>0.1764495985727029</v>
      </c>
      <c r="N206">
        <v>0.35242180439194642</v>
      </c>
      <c r="O206">
        <v>7.9858186446061255E-2</v>
      </c>
      <c r="P206">
        <v>7.1299364694803274E-2</v>
      </c>
      <c r="Q206">
        <v>0.53149572979984505</v>
      </c>
      <c r="R206">
        <v>0.99485905072656211</v>
      </c>
      <c r="S206">
        <v>0.35187736921699758</v>
      </c>
      <c r="T206">
        <v>0.28357262513644549</v>
      </c>
      <c r="U206">
        <v>0.33795967023799373</v>
      </c>
      <c r="V206">
        <v>0.34896379166874608</v>
      </c>
      <c r="W206">
        <v>1.1007918833821599</v>
      </c>
    </row>
    <row r="207" spans="1:23">
      <c r="A207" t="s">
        <v>424</v>
      </c>
      <c r="B207">
        <v>9.16</v>
      </c>
      <c r="C207">
        <v>0.71</v>
      </c>
      <c r="D207">
        <v>10.164609</v>
      </c>
      <c r="E207">
        <v>0.21740999999999999</v>
      </c>
      <c r="F207">
        <v>4.5769999999999998E-2</v>
      </c>
      <c r="G207">
        <v>0.17308999999999999</v>
      </c>
      <c r="H207">
        <v>5.2900000000000003E-2</v>
      </c>
      <c r="I207">
        <v>13.4825325</v>
      </c>
      <c r="J207">
        <v>2.5604874999999998</v>
      </c>
      <c r="K207">
        <v>235.625</v>
      </c>
      <c r="L207">
        <v>0.83961042790585338</v>
      </c>
      <c r="M207">
        <v>0.1399345822182575</v>
      </c>
      <c r="N207">
        <v>0.32396914658270037</v>
      </c>
      <c r="O207">
        <v>0.17344599419451689</v>
      </c>
      <c r="P207">
        <v>6.0848423510357817E-2</v>
      </c>
      <c r="Q207">
        <v>0.52951646246678052</v>
      </c>
      <c r="R207">
        <v>0.99408632747783632</v>
      </c>
      <c r="S207">
        <v>0.35137355493585959</v>
      </c>
      <c r="T207">
        <v>0.27302704192879051</v>
      </c>
      <c r="U207">
        <v>0.31381964292994219</v>
      </c>
      <c r="V207">
        <v>0.36874157031355892</v>
      </c>
      <c r="W207">
        <v>1.0981789713558641</v>
      </c>
    </row>
    <row r="208" spans="1:23">
      <c r="A208" t="s">
        <v>425</v>
      </c>
      <c r="B208">
        <v>15</v>
      </c>
      <c r="C208">
        <v>0.51900000000000002</v>
      </c>
      <c r="D208">
        <v>13.903327000000001</v>
      </c>
      <c r="E208">
        <v>0.21668999999999999</v>
      </c>
      <c r="F208">
        <v>6.6830000000000001E-2</v>
      </c>
      <c r="G208">
        <v>0.13557</v>
      </c>
      <c r="H208">
        <v>7.3300000000000004E-2</v>
      </c>
      <c r="I208">
        <v>17.833334000000001</v>
      </c>
      <c r="J208">
        <v>3.5362551</v>
      </c>
      <c r="K208">
        <v>261.38200000000001</v>
      </c>
      <c r="L208">
        <v>0.83940822785698832</v>
      </c>
      <c r="M208">
        <v>0.17466547725245321</v>
      </c>
      <c r="N208">
        <v>0.29326613476208169</v>
      </c>
      <c r="O208">
        <v>0.19242693219493401</v>
      </c>
      <c r="P208">
        <v>8.7094952257042751E-2</v>
      </c>
      <c r="Q208">
        <v>0.53189402549211995</v>
      </c>
      <c r="R208">
        <v>0.99424757496427252</v>
      </c>
      <c r="S208">
        <v>0.357281249179006</v>
      </c>
      <c r="T208">
        <v>0.29025837256266668</v>
      </c>
      <c r="U208">
        <v>0.33653617725105389</v>
      </c>
      <c r="V208">
        <v>0.36949968615521028</v>
      </c>
      <c r="W208">
        <v>1.0981496023109401</v>
      </c>
    </row>
    <row r="209" spans="1:23">
      <c r="A209" t="s">
        <v>426</v>
      </c>
      <c r="B209">
        <v>4.9000000000000004</v>
      </c>
      <c r="C209">
        <v>0.66200000000000003</v>
      </c>
      <c r="D209">
        <v>9.9504129999999993</v>
      </c>
      <c r="E209">
        <v>0.10743</v>
      </c>
      <c r="F209">
        <v>5.6070000000000002E-2</v>
      </c>
      <c r="G209">
        <v>0.24972</v>
      </c>
      <c r="H209">
        <v>0.16017000000000001</v>
      </c>
      <c r="I209">
        <v>12.285714</v>
      </c>
      <c r="J209">
        <v>1.0390596000000001</v>
      </c>
      <c r="K209">
        <v>81.325999999999993</v>
      </c>
      <c r="L209">
        <v>0.80872437044172285</v>
      </c>
      <c r="M209">
        <v>0.1146000594707107</v>
      </c>
      <c r="N209">
        <v>0.38667628399778581</v>
      </c>
      <c r="O209">
        <v>5.9739438596956657E-2</v>
      </c>
      <c r="P209">
        <v>1.9924538444530161E-2</v>
      </c>
      <c r="Q209">
        <v>0.52938024879948187</v>
      </c>
      <c r="R209">
        <v>0.99493422051068026</v>
      </c>
      <c r="S209">
        <v>0.33097363230187649</v>
      </c>
      <c r="T209">
        <v>0.25180838031114811</v>
      </c>
      <c r="U209">
        <v>0.29441259773299722</v>
      </c>
      <c r="V209">
        <v>0.35094293639300478</v>
      </c>
      <c r="W209">
        <v>1.079737184550531</v>
      </c>
    </row>
    <row r="210" spans="1:23">
      <c r="A210" t="s">
        <v>427</v>
      </c>
      <c r="B210">
        <v>3.9</v>
      </c>
      <c r="C210">
        <v>0.315</v>
      </c>
      <c r="D210">
        <v>12.261380000000001</v>
      </c>
      <c r="E210">
        <v>8.2360000000000003E-2</v>
      </c>
      <c r="F210">
        <v>3.04E-2</v>
      </c>
      <c r="G210">
        <v>0.30098000000000003</v>
      </c>
      <c r="H210">
        <v>0.25469000000000003</v>
      </c>
      <c r="I210">
        <v>21.410254999999999</v>
      </c>
      <c r="J210">
        <v>1.4354477999999999</v>
      </c>
      <c r="K210">
        <v>27.946999999999999</v>
      </c>
      <c r="L210">
        <v>0.80168387707360356</v>
      </c>
      <c r="M210">
        <v>0.1086529884032114</v>
      </c>
      <c r="N210">
        <v>0.42862288276977167</v>
      </c>
      <c r="O210">
        <v>2.040320031127648E-2</v>
      </c>
      <c r="P210">
        <v>3.0586723052982729E-2</v>
      </c>
      <c r="Q210">
        <v>0.5308498620979385</v>
      </c>
      <c r="R210">
        <v>0.99568133386450142</v>
      </c>
      <c r="S210">
        <v>0.32657439545392558</v>
      </c>
      <c r="T210">
        <v>0.25615823243850377</v>
      </c>
      <c r="U210">
        <v>0.29026677492234942</v>
      </c>
      <c r="V210">
        <v>0.34472554559548219</v>
      </c>
      <c r="W210">
        <v>1.075858360133223</v>
      </c>
    </row>
    <row r="211" spans="1:23">
      <c r="A211" t="s">
        <v>428</v>
      </c>
      <c r="B211">
        <v>6.12</v>
      </c>
      <c r="C211">
        <v>0.27200000000000002</v>
      </c>
      <c r="D211">
        <v>9.9660729999999997</v>
      </c>
      <c r="E211">
        <v>9.1749999999999998E-2</v>
      </c>
      <c r="F211">
        <v>3.1059999000000001E-2</v>
      </c>
      <c r="G211">
        <v>0.30055999999999999</v>
      </c>
      <c r="H211">
        <v>0.24328</v>
      </c>
      <c r="I211">
        <v>19.199346999999999</v>
      </c>
      <c r="J211">
        <v>1.7088672</v>
      </c>
      <c r="K211">
        <v>33.749000000000002</v>
      </c>
      <c r="L211">
        <v>0.80432090271088474</v>
      </c>
      <c r="M211">
        <v>0.1218554861730598</v>
      </c>
      <c r="N211">
        <v>0.4282791923389439</v>
      </c>
      <c r="O211">
        <v>2.4678830325580159E-2</v>
      </c>
      <c r="P211">
        <v>3.7941251059447942E-2</v>
      </c>
      <c r="Q211">
        <v>0.52939020746364873</v>
      </c>
      <c r="R211">
        <v>0.99559114593213693</v>
      </c>
      <c r="S211">
        <v>0.33118338554925397</v>
      </c>
      <c r="T211">
        <v>0.26057141209712947</v>
      </c>
      <c r="U211">
        <v>0.29857583379392921</v>
      </c>
      <c r="V211">
        <v>0.34410497973753262</v>
      </c>
      <c r="W211">
        <v>1.0774224619752919</v>
      </c>
    </row>
    <row r="212" spans="1:23">
      <c r="A212" t="s">
        <v>429</v>
      </c>
      <c r="B212">
        <v>1.1499999999999999</v>
      </c>
      <c r="C212">
        <v>0.47799999999999998</v>
      </c>
      <c r="D212">
        <v>5.3344206999999999</v>
      </c>
      <c r="E212">
        <v>2.0219999999999998E-2</v>
      </c>
      <c r="F212">
        <v>7.9000010000000002E-3</v>
      </c>
      <c r="G212">
        <v>7.4660000000000004E-2</v>
      </c>
      <c r="H212">
        <v>-4.3999999999999997E-2</v>
      </c>
      <c r="I212">
        <v>28.434784000000001</v>
      </c>
      <c r="J212">
        <v>1.0096643999999999</v>
      </c>
      <c r="K212">
        <v>64.442999999999998</v>
      </c>
      <c r="L212">
        <v>0.78423288952294823</v>
      </c>
      <c r="M212">
        <v>9.2298542967588451E-2</v>
      </c>
      <c r="N212">
        <v>0.24342283918655189</v>
      </c>
      <c r="O212">
        <v>4.7297959532584179E-2</v>
      </c>
      <c r="P212">
        <v>1.9133856358125E-2</v>
      </c>
      <c r="Q212">
        <v>0.5264448007079886</v>
      </c>
      <c r="R212">
        <v>0.99332040191726423</v>
      </c>
      <c r="S212">
        <v>0.29256398047238652</v>
      </c>
      <c r="T212">
        <v>0.24702447420860471</v>
      </c>
      <c r="U212">
        <v>0.27688404742627998</v>
      </c>
      <c r="V212">
        <v>0.33507262957474671</v>
      </c>
      <c r="W212">
        <v>1.063772019700522</v>
      </c>
    </row>
    <row r="213" spans="1:23">
      <c r="A213" t="s">
        <v>430</v>
      </c>
      <c r="B213">
        <v>3.6</v>
      </c>
      <c r="C213">
        <v>0.47799999999999998</v>
      </c>
      <c r="D213">
        <v>40.5</v>
      </c>
      <c r="E213">
        <v>0.18568999999999999</v>
      </c>
      <c r="F213">
        <v>4.1459999999999997E-2</v>
      </c>
      <c r="G213">
        <v>0.16159001000000001</v>
      </c>
      <c r="H213">
        <v>9.0550005000000003E-2</v>
      </c>
      <c r="I213">
        <v>22.5</v>
      </c>
      <c r="J213">
        <v>3.8901162</v>
      </c>
      <c r="K213">
        <v>33.500999999999998</v>
      </c>
      <c r="L213">
        <v>0.83070239241974475</v>
      </c>
      <c r="M213">
        <v>0.1068688670829616</v>
      </c>
      <c r="N213">
        <v>0.31455858344552029</v>
      </c>
      <c r="O213">
        <v>2.4496073303252111E-2</v>
      </c>
      <c r="P213">
        <v>9.6613228466955386E-2</v>
      </c>
      <c r="Q213">
        <v>0.54880764837617879</v>
      </c>
      <c r="R213">
        <v>0.99438392398129527</v>
      </c>
      <c r="S213">
        <v>0.31006799757045439</v>
      </c>
      <c r="T213">
        <v>0.2918989489211225</v>
      </c>
      <c r="U213">
        <v>0.29680702439376078</v>
      </c>
      <c r="V213">
        <v>0.34039190533218749</v>
      </c>
      <c r="W213">
        <v>1.092891193624012</v>
      </c>
    </row>
    <row r="214" spans="1:23">
      <c r="A214" t="s">
        <v>431</v>
      </c>
      <c r="B214">
        <v>3.23</v>
      </c>
      <c r="C214">
        <v>0.2</v>
      </c>
      <c r="D214">
        <v>14.249364</v>
      </c>
      <c r="E214">
        <v>9.9759996000000004E-2</v>
      </c>
      <c r="F214">
        <v>4.3530001999999998E-2</v>
      </c>
      <c r="G214">
        <v>0.17229</v>
      </c>
      <c r="H214">
        <v>9.0530009999999994E-2</v>
      </c>
      <c r="I214">
        <v>17.337461000000001</v>
      </c>
      <c r="J214">
        <v>2.0746120000000001</v>
      </c>
      <c r="K214">
        <v>33.725999999999999</v>
      </c>
      <c r="L214">
        <v>0.80657037713117441</v>
      </c>
      <c r="M214">
        <v>0.10466845078798689</v>
      </c>
      <c r="N214">
        <v>0.32331449814302832</v>
      </c>
      <c r="O214">
        <v>2.4661881085606189E-2</v>
      </c>
      <c r="P214">
        <v>4.7779179073403857E-2</v>
      </c>
      <c r="Q214">
        <v>0.53211408080963762</v>
      </c>
      <c r="R214">
        <v>0.99438376593504563</v>
      </c>
      <c r="S214">
        <v>0.30888300229927429</v>
      </c>
      <c r="T214">
        <v>0.26349937280347491</v>
      </c>
      <c r="U214">
        <v>0.28856678871071112</v>
      </c>
      <c r="V214">
        <v>0.33639851435040252</v>
      </c>
      <c r="W214">
        <v>1.0780933491075211</v>
      </c>
    </row>
    <row r="215" spans="1:23">
      <c r="A215" t="s">
        <v>432</v>
      </c>
      <c r="B215">
        <v>-5.23</v>
      </c>
      <c r="C215">
        <v>0.54100000000000004</v>
      </c>
      <c r="D215">
        <v>6.6862744999999997</v>
      </c>
      <c r="E215">
        <v>-0.21243000000000001</v>
      </c>
      <c r="F215">
        <v>-4.8439999999999997E-2</v>
      </c>
      <c r="G215">
        <v>-5.2780000000000001E-2</v>
      </c>
      <c r="H215">
        <v>-0.35776000000000002</v>
      </c>
      <c r="I215">
        <v>0</v>
      </c>
      <c r="J215">
        <v>1.0748281</v>
      </c>
      <c r="K215">
        <v>22.673999999999999</v>
      </c>
      <c r="L215">
        <v>0.71889699873344126</v>
      </c>
      <c r="M215">
        <v>5.4356229556943199E-2</v>
      </c>
      <c r="N215">
        <v>0.13913734274679601</v>
      </c>
      <c r="O215">
        <v>1.6517402816374149E-2</v>
      </c>
      <c r="P215">
        <v>2.0886651721785731E-2</v>
      </c>
      <c r="Q215">
        <v>0.52730448512669692</v>
      </c>
      <c r="R215">
        <v>0.99084035234156642</v>
      </c>
      <c r="S215">
        <v>0.24103604670325079</v>
      </c>
      <c r="T215">
        <v>0.2427222264569468</v>
      </c>
      <c r="U215">
        <v>0.24609618250338991</v>
      </c>
      <c r="V215">
        <v>0.31989541633793989</v>
      </c>
      <c r="W215">
        <v>1.0222527583773771</v>
      </c>
    </row>
    <row r="216" spans="1:23">
      <c r="A216" t="s">
        <v>433</v>
      </c>
      <c r="B216">
        <v>0.78</v>
      </c>
      <c r="C216">
        <v>-7.2999999999999995E-2</v>
      </c>
      <c r="D216">
        <v>34.122447999999999</v>
      </c>
      <c r="E216">
        <v>5.2810002000000002E-2</v>
      </c>
      <c r="F216">
        <v>1.5149999000000001E-2</v>
      </c>
      <c r="G216">
        <v>0.36613997999999998</v>
      </c>
      <c r="H216">
        <v>1.2239999999999999E-2</v>
      </c>
      <c r="I216">
        <v>107.17949</v>
      </c>
      <c r="J216">
        <v>3.3708317000000001</v>
      </c>
      <c r="K216">
        <v>52.481000000000002</v>
      </c>
      <c r="L216">
        <v>0.79338525062976883</v>
      </c>
      <c r="M216">
        <v>9.0098126672613729E-2</v>
      </c>
      <c r="N216">
        <v>0.48194398181484832</v>
      </c>
      <c r="O216">
        <v>3.8482880899164559E-2</v>
      </c>
      <c r="P216">
        <v>8.2645337386171497E-2</v>
      </c>
      <c r="Q216">
        <v>0.54475197158339062</v>
      </c>
      <c r="R216">
        <v>0.9937649391053609</v>
      </c>
      <c r="S216">
        <v>0.32495099432978058</v>
      </c>
      <c r="T216">
        <v>0.28177750892587078</v>
      </c>
      <c r="U216">
        <v>0.28116937669138148</v>
      </c>
      <c r="V216">
        <v>0.35597017753255528</v>
      </c>
      <c r="W216">
        <v>1.0696451019532001</v>
      </c>
    </row>
    <row r="217" spans="1:23">
      <c r="A217" t="s">
        <v>434</v>
      </c>
      <c r="B217">
        <v>13.79</v>
      </c>
      <c r="C217">
        <v>0.71499999999999997</v>
      </c>
      <c r="D217">
        <v>16.35323</v>
      </c>
      <c r="E217">
        <v>0.18104999999999999</v>
      </c>
      <c r="F217">
        <v>6.1170000000000002E-2</v>
      </c>
      <c r="G217">
        <v>0.20480000000000001</v>
      </c>
      <c r="H217">
        <v>0.117089994</v>
      </c>
      <c r="I217">
        <v>14.503263</v>
      </c>
      <c r="J217">
        <v>2.522386</v>
      </c>
      <c r="K217">
        <v>98.2</v>
      </c>
      <c r="L217">
        <v>0.8293993254381703</v>
      </c>
      <c r="M217">
        <v>0.16746952126077899</v>
      </c>
      <c r="N217">
        <v>0.34991777411020092</v>
      </c>
      <c r="O217">
        <v>7.2174285350034964E-2</v>
      </c>
      <c r="P217">
        <v>5.9823556405688823E-2</v>
      </c>
      <c r="Q217">
        <v>0.53345199236431196</v>
      </c>
      <c r="R217">
        <v>0.99459370371248623</v>
      </c>
      <c r="S217">
        <v>0.34482733691053202</v>
      </c>
      <c r="T217">
        <v>0.27820929479098772</v>
      </c>
      <c r="U217">
        <v>0.33130684404419453</v>
      </c>
      <c r="V217">
        <v>0.34926593195324218</v>
      </c>
      <c r="W217">
        <v>1.092215251697173</v>
      </c>
    </row>
    <row r="218" spans="1:23">
      <c r="A218" t="s">
        <v>435</v>
      </c>
      <c r="B218">
        <v>4.6900000000000004</v>
      </c>
      <c r="C218">
        <v>0.38200000000000001</v>
      </c>
      <c r="D218">
        <v>16.25</v>
      </c>
      <c r="E218">
        <v>0.24826999</v>
      </c>
      <c r="F218">
        <v>4.4040000000000003E-2</v>
      </c>
      <c r="G218">
        <v>0.25345000000000001</v>
      </c>
      <c r="H218">
        <v>0.19194000999999999</v>
      </c>
      <c r="I218">
        <v>12.473348</v>
      </c>
      <c r="J218">
        <v>2.6571584000000001</v>
      </c>
      <c r="K218">
        <v>37.859000000000002</v>
      </c>
      <c r="L218">
        <v>0.84827694385859476</v>
      </c>
      <c r="M218">
        <v>0.1133511745465358</v>
      </c>
      <c r="N218">
        <v>0.3897285823477567</v>
      </c>
      <c r="O218">
        <v>2.7707585816581219E-2</v>
      </c>
      <c r="P218">
        <v>6.3448710254678825E-2</v>
      </c>
      <c r="Q218">
        <v>0.53338634530799323</v>
      </c>
      <c r="R218">
        <v>0.99518533983698187</v>
      </c>
      <c r="S218">
        <v>0.33276791300240449</v>
      </c>
      <c r="T218">
        <v>0.27200138765686122</v>
      </c>
      <c r="U218">
        <v>0.29879298720119291</v>
      </c>
      <c r="V218">
        <v>0.34149451512894152</v>
      </c>
      <c r="W218">
        <v>1.104138179390431</v>
      </c>
    </row>
    <row r="219" spans="1:23">
      <c r="A219" t="s">
        <v>436</v>
      </c>
      <c r="B219">
        <v>8.91</v>
      </c>
      <c r="C219">
        <v>0.61399999999999999</v>
      </c>
      <c r="D219">
        <v>11.35191</v>
      </c>
      <c r="E219">
        <v>0.12529000000000001</v>
      </c>
      <c r="F219">
        <v>6.3590005000000005E-2</v>
      </c>
      <c r="G219">
        <v>0.3196</v>
      </c>
      <c r="H219">
        <v>0.12958</v>
      </c>
      <c r="I219">
        <v>12.345679000000001</v>
      </c>
      <c r="J219">
        <v>1.6363447</v>
      </c>
      <c r="K219">
        <v>69.971000000000004</v>
      </c>
      <c r="L219">
        <v>0.81374005498717994</v>
      </c>
      <c r="M219">
        <v>0.13844781445138271</v>
      </c>
      <c r="N219">
        <v>0.44385982520313838</v>
      </c>
      <c r="O219">
        <v>5.1371672514154469E-2</v>
      </c>
      <c r="P219">
        <v>3.5990516190785103E-2</v>
      </c>
      <c r="Q219">
        <v>0.53027150281952939</v>
      </c>
      <c r="R219">
        <v>0.99469242832391136</v>
      </c>
      <c r="S219">
        <v>0.34576910753671269</v>
      </c>
      <c r="T219">
        <v>0.26248409403292328</v>
      </c>
      <c r="U219">
        <v>0.31035897074097302</v>
      </c>
      <c r="V219">
        <v>0.35235225079081051</v>
      </c>
      <c r="W219">
        <v>1.0826709186586101</v>
      </c>
    </row>
    <row r="220" spans="1:23">
      <c r="A220" t="s">
        <v>437</v>
      </c>
      <c r="B220">
        <v>0.13</v>
      </c>
      <c r="C220">
        <v>0.52600000000000002</v>
      </c>
      <c r="D220">
        <v>38.385094000000002</v>
      </c>
      <c r="E220">
        <v>6.8599999999999998E-3</v>
      </c>
      <c r="F220">
        <v>-5.1000000000000004E-4</v>
      </c>
      <c r="G220">
        <v>0.39330999999999999</v>
      </c>
      <c r="H220">
        <v>-0.13677</v>
      </c>
      <c r="I220">
        <v>475.38459999999998</v>
      </c>
      <c r="J220">
        <v>3.6864710000000001</v>
      </c>
      <c r="K220">
        <v>10.076000000000001</v>
      </c>
      <c r="L220">
        <v>0.78048095528289751</v>
      </c>
      <c r="M220">
        <v>8.6232530478739217E-2</v>
      </c>
      <c r="N220">
        <v>0.50417749581342086</v>
      </c>
      <c r="O220">
        <v>7.2336408515003402E-3</v>
      </c>
      <c r="P220">
        <v>9.1135510621103172E-2</v>
      </c>
      <c r="Q220">
        <v>0.54746271615404585</v>
      </c>
      <c r="R220">
        <v>0.99258712106840685</v>
      </c>
      <c r="S220">
        <v>0.31788489781627333</v>
      </c>
      <c r="T220">
        <v>0.28602582860124071</v>
      </c>
      <c r="U220">
        <v>0.27805609751566629</v>
      </c>
      <c r="V220">
        <v>0.35105294626093397</v>
      </c>
      <c r="W220">
        <v>1.0610410444224141</v>
      </c>
    </row>
    <row r="221" spans="1:23">
      <c r="A221" t="s">
        <v>438</v>
      </c>
      <c r="B221">
        <v>1.5</v>
      </c>
      <c r="C221">
        <v>0.505</v>
      </c>
      <c r="D221">
        <v>17.1875</v>
      </c>
      <c r="E221">
        <v>6.8519999999999998E-2</v>
      </c>
      <c r="F221">
        <v>3.1889997000000003E-2</v>
      </c>
      <c r="G221">
        <v>0.37635000000000002</v>
      </c>
      <c r="H221">
        <v>0.11109999600000001</v>
      </c>
      <c r="I221">
        <v>51.333331999999999</v>
      </c>
      <c r="J221">
        <v>2.5256666999999999</v>
      </c>
      <c r="K221">
        <v>17.003</v>
      </c>
      <c r="L221">
        <v>0.79779714280097613</v>
      </c>
      <c r="M221">
        <v>9.4380017841213193E-2</v>
      </c>
      <c r="N221">
        <v>0.49029894889237369</v>
      </c>
      <c r="O221">
        <v>1.2338309777574391E-2</v>
      </c>
      <c r="P221">
        <v>5.9911801789998817E-2</v>
      </c>
      <c r="Q221">
        <v>0.53398252970495919</v>
      </c>
      <c r="R221">
        <v>0.99454635703987548</v>
      </c>
      <c r="S221">
        <v>0.32687587042835442</v>
      </c>
      <c r="T221">
        <v>0.26803001502824841</v>
      </c>
      <c r="U221">
        <v>0.28157711963890603</v>
      </c>
      <c r="V221">
        <v>0.34650875088691419</v>
      </c>
      <c r="W221">
        <v>1.072809010276558</v>
      </c>
    </row>
    <row r="222" spans="1:23">
      <c r="A222" t="s">
        <v>439</v>
      </c>
      <c r="B222">
        <v>6.8</v>
      </c>
      <c r="C222">
        <v>0.374</v>
      </c>
      <c r="D222">
        <v>19.036335000000001</v>
      </c>
      <c r="E222">
        <v>0.11562</v>
      </c>
      <c r="F222">
        <v>3.3350001999999997E-2</v>
      </c>
      <c r="G222">
        <v>0.21693000000000001</v>
      </c>
      <c r="H222">
        <v>4.7030002000000001E-2</v>
      </c>
      <c r="I222">
        <v>17.720589</v>
      </c>
      <c r="J222">
        <v>1.9945377</v>
      </c>
      <c r="K222">
        <v>149.44</v>
      </c>
      <c r="L222">
        <v>0.81102439599756226</v>
      </c>
      <c r="M222">
        <v>0.12589949449895929</v>
      </c>
      <c r="N222">
        <v>0.35984388107672821</v>
      </c>
      <c r="O222">
        <v>0.1099342443181358</v>
      </c>
      <c r="P222">
        <v>4.5625313320102903E-2</v>
      </c>
      <c r="Q222">
        <v>0.53515825938982797</v>
      </c>
      <c r="R222">
        <v>0.99403992931985174</v>
      </c>
      <c r="S222">
        <v>0.33621257765075491</v>
      </c>
      <c r="T222">
        <v>0.26691487702737771</v>
      </c>
      <c r="U222">
        <v>0.30334361065717441</v>
      </c>
      <c r="V222">
        <v>0.36141580473549378</v>
      </c>
      <c r="W222">
        <v>1.080622790150594</v>
      </c>
    </row>
    <row r="223" spans="1:23">
      <c r="A223" t="s">
        <v>440</v>
      </c>
      <c r="B223">
        <v>11.45</v>
      </c>
      <c r="C223">
        <v>0.77900000000000003</v>
      </c>
      <c r="D223">
        <v>13.836017999999999</v>
      </c>
      <c r="E223">
        <v>0.14666999999999999</v>
      </c>
      <c r="F223">
        <v>4.7350000000000003E-2</v>
      </c>
      <c r="G223">
        <v>0.18187</v>
      </c>
      <c r="H223">
        <v>0.111549996</v>
      </c>
      <c r="I223">
        <v>16.506550000000001</v>
      </c>
      <c r="J223">
        <v>2.4860243999999998</v>
      </c>
      <c r="K223">
        <v>97.718000000000004</v>
      </c>
      <c r="L223">
        <v>0.81974427310486597</v>
      </c>
      <c r="M223">
        <v>0.15355337496283081</v>
      </c>
      <c r="N223">
        <v>0.331153913208101</v>
      </c>
      <c r="O223">
        <v>7.1819088234058692E-2</v>
      </c>
      <c r="P223">
        <v>5.8845489722930071E-2</v>
      </c>
      <c r="Q223">
        <v>0.53185122167817289</v>
      </c>
      <c r="R223">
        <v>0.99454991396972336</v>
      </c>
      <c r="S223">
        <v>0.33497337157280083</v>
      </c>
      <c r="T223">
        <v>0.2751153877887012</v>
      </c>
      <c r="U223">
        <v>0.32101789580487472</v>
      </c>
      <c r="V223">
        <v>0.34686927087291147</v>
      </c>
      <c r="W223">
        <v>1.086269077785337</v>
      </c>
    </row>
    <row r="224" spans="1:23">
      <c r="A224" t="s">
        <v>441</v>
      </c>
      <c r="B224">
        <v>4.6500000000000004</v>
      </c>
      <c r="C224">
        <v>0.60099999999999998</v>
      </c>
      <c r="D224">
        <v>13.837012</v>
      </c>
      <c r="E224">
        <v>0.14291000000000001</v>
      </c>
      <c r="F224">
        <v>3.7580000000000002E-2</v>
      </c>
      <c r="G224">
        <v>0.23923999000000001</v>
      </c>
      <c r="H224">
        <v>0.14193</v>
      </c>
      <c r="I224">
        <v>17.526882000000001</v>
      </c>
      <c r="J224">
        <v>2.169746</v>
      </c>
      <c r="K224">
        <v>35.113</v>
      </c>
      <c r="L224">
        <v>0.81868833951634867</v>
      </c>
      <c r="M224">
        <v>0.1131132917038359</v>
      </c>
      <c r="N224">
        <v>0.37810038125497658</v>
      </c>
      <c r="O224">
        <v>2.5683993948384411E-2</v>
      </c>
      <c r="P224">
        <v>5.0338125758851417E-2</v>
      </c>
      <c r="Q224">
        <v>0.53185185379261612</v>
      </c>
      <c r="R224">
        <v>0.99479004628751366</v>
      </c>
      <c r="S224">
        <v>0.32349901177158619</v>
      </c>
      <c r="T224">
        <v>0.26569051462023707</v>
      </c>
      <c r="U224">
        <v>0.2951471697973379</v>
      </c>
      <c r="V224">
        <v>0.34054776020811861</v>
      </c>
      <c r="W224">
        <v>1.085762488952938</v>
      </c>
    </row>
    <row r="225" spans="1:23">
      <c r="A225" t="s">
        <v>442</v>
      </c>
      <c r="B225">
        <v>4.01</v>
      </c>
      <c r="C225">
        <v>0.25800000000000001</v>
      </c>
      <c r="D225">
        <v>11.854493</v>
      </c>
      <c r="E225">
        <v>0.11814999599999999</v>
      </c>
      <c r="F225">
        <v>6.8199999999999997E-2</v>
      </c>
      <c r="G225">
        <v>0.59943999999999997</v>
      </c>
      <c r="H225">
        <v>0.14624000000000001</v>
      </c>
      <c r="I225">
        <v>20.723189999999999</v>
      </c>
      <c r="J225">
        <v>2.0945179999999999</v>
      </c>
      <c r="K225">
        <v>43.158999999999999</v>
      </c>
      <c r="L225">
        <v>0.81173490337926824</v>
      </c>
      <c r="M225">
        <v>0.1093071662206363</v>
      </c>
      <c r="N225">
        <v>0.67285584940041776</v>
      </c>
      <c r="O225">
        <v>3.1613280245366047E-2</v>
      </c>
      <c r="P225">
        <v>4.8314617431094262E-2</v>
      </c>
      <c r="Q225">
        <v>0.53059111043849505</v>
      </c>
      <c r="R225">
        <v>0.99482411377116764</v>
      </c>
      <c r="S225">
        <v>0.36871261014271101</v>
      </c>
      <c r="T225">
        <v>0.26373898901783488</v>
      </c>
      <c r="U225">
        <v>0.29166899309261801</v>
      </c>
      <c r="V225">
        <v>0.36467728831712781</v>
      </c>
      <c r="W225">
        <v>1.0815186327130879</v>
      </c>
    </row>
    <row r="226" spans="1:23">
      <c r="A226" t="s">
        <v>443</v>
      </c>
      <c r="B226">
        <v>8.83</v>
      </c>
      <c r="C226">
        <v>0.628</v>
      </c>
      <c r="D226">
        <v>14.469027000000001</v>
      </c>
      <c r="E226">
        <v>0.14957999999999999</v>
      </c>
      <c r="F226">
        <v>4.3220000000000001E-2</v>
      </c>
      <c r="G226">
        <v>0.12271</v>
      </c>
      <c r="H226">
        <v>4.3950000000000003E-2</v>
      </c>
      <c r="I226">
        <v>18.516421999999999</v>
      </c>
      <c r="J226">
        <v>2.5869434</v>
      </c>
      <c r="K226">
        <v>261.738</v>
      </c>
      <c r="L226">
        <v>0.82056149830236202</v>
      </c>
      <c r="M226">
        <v>0.13797204876598271</v>
      </c>
      <c r="N226">
        <v>0.2827426610943537</v>
      </c>
      <c r="O226">
        <v>0.192689276952792</v>
      </c>
      <c r="P226">
        <v>6.1560043305757282E-2</v>
      </c>
      <c r="Q226">
        <v>0.53225377110637451</v>
      </c>
      <c r="R226">
        <v>0.99401558409530666</v>
      </c>
      <c r="S226">
        <v>0.34184744998153888</v>
      </c>
      <c r="T226">
        <v>0.27422480662569859</v>
      </c>
      <c r="U226">
        <v>0.31128213301296481</v>
      </c>
      <c r="V226">
        <v>0.37155567641154758</v>
      </c>
      <c r="W226">
        <v>1.0864566555061339</v>
      </c>
    </row>
    <row r="227" spans="1:23">
      <c r="A227" t="s">
        <v>444</v>
      </c>
      <c r="B227">
        <v>8.42</v>
      </c>
      <c r="C227">
        <v>0.55600000000000005</v>
      </c>
      <c r="D227">
        <v>12.663399</v>
      </c>
      <c r="E227">
        <v>0.24865000000000001</v>
      </c>
      <c r="F227">
        <v>8.6249999999999993E-2</v>
      </c>
      <c r="G227">
        <v>0.21205999</v>
      </c>
      <c r="H227">
        <v>0.12537000000000001</v>
      </c>
      <c r="I227">
        <v>18.408550000000002</v>
      </c>
      <c r="J227">
        <v>4.4802866000000003</v>
      </c>
      <c r="K227">
        <v>91.13</v>
      </c>
      <c r="L227">
        <v>0.84838366335938531</v>
      </c>
      <c r="M227">
        <v>0.13553374962830811</v>
      </c>
      <c r="N227">
        <v>0.3558587005171191</v>
      </c>
      <c r="O227">
        <v>6.6964236366731433E-2</v>
      </c>
      <c r="P227">
        <v>0.1124878325930225</v>
      </c>
      <c r="Q227">
        <v>0.53110551805002804</v>
      </c>
      <c r="R227">
        <v>0.99465915126911253</v>
      </c>
      <c r="S227">
        <v>0.33547834310088459</v>
      </c>
      <c r="T227">
        <v>0.29521188290749673</v>
      </c>
      <c r="U227">
        <v>0.31234532337928211</v>
      </c>
      <c r="V227">
        <v>0.34174441430723851</v>
      </c>
      <c r="W227">
        <v>1.10389485233669</v>
      </c>
    </row>
    <row r="228" spans="1:23">
      <c r="A228" t="s">
        <v>445</v>
      </c>
      <c r="B228">
        <v>3.99</v>
      </c>
      <c r="C228">
        <v>0.44800000000000001</v>
      </c>
      <c r="D228">
        <v>18.368793</v>
      </c>
      <c r="E228">
        <v>9.0100004999999997E-2</v>
      </c>
      <c r="F228">
        <v>4.4810000000000003E-2</v>
      </c>
      <c r="G228">
        <v>0.24335999999999999</v>
      </c>
      <c r="H228">
        <v>8.0210000000000004E-2</v>
      </c>
      <c r="I228">
        <v>32.456139999999998</v>
      </c>
      <c r="J228">
        <v>2.7925130999999999</v>
      </c>
      <c r="K228">
        <v>55.670999999999999</v>
      </c>
      <c r="L228">
        <v>0.8038575290030695</v>
      </c>
      <c r="M228">
        <v>0.1091882247992863</v>
      </c>
      <c r="N228">
        <v>0.38147182890239312</v>
      </c>
      <c r="O228">
        <v>4.0833666791206737E-2</v>
      </c>
      <c r="P228">
        <v>6.7089527007099081E-2</v>
      </c>
      <c r="Q228">
        <v>0.5347337493901273</v>
      </c>
      <c r="R228">
        <v>0.99430219359815852</v>
      </c>
      <c r="S228">
        <v>0.31946377091644218</v>
      </c>
      <c r="T228">
        <v>0.27354445358766932</v>
      </c>
      <c r="U228">
        <v>0.29183850995123672</v>
      </c>
      <c r="V228">
        <v>0.34435548085070411</v>
      </c>
      <c r="W228">
        <v>1.0763819639880821</v>
      </c>
    </row>
    <row r="229" spans="1:23">
      <c r="A229" t="s">
        <v>446</v>
      </c>
      <c r="B229">
        <v>2.4900000000000002</v>
      </c>
      <c r="C229">
        <v>0.65300000000000002</v>
      </c>
      <c r="D229">
        <v>25.857143000000001</v>
      </c>
      <c r="E229">
        <v>3.4229999999999997E-2</v>
      </c>
      <c r="F229">
        <v>1.107E-2</v>
      </c>
      <c r="G229">
        <v>0.11942000999999999</v>
      </c>
      <c r="H229">
        <v>3.9960000000000002E-2</v>
      </c>
      <c r="I229">
        <v>29.076305000000001</v>
      </c>
      <c r="J229">
        <v>1.5009847999999999</v>
      </c>
      <c r="K229">
        <v>85.111000000000004</v>
      </c>
      <c r="L229">
        <v>0.78816736547377997</v>
      </c>
      <c r="M229">
        <v>0.10026761819803751</v>
      </c>
      <c r="N229">
        <v>0.28005042756930792</v>
      </c>
      <c r="O229">
        <v>6.2528693957890721E-2</v>
      </c>
      <c r="P229">
        <v>3.2349559566996401E-2</v>
      </c>
      <c r="Q229">
        <v>0.53949581598108176</v>
      </c>
      <c r="R229">
        <v>0.99398404598398904</v>
      </c>
      <c r="S229">
        <v>0.30305431169086028</v>
      </c>
      <c r="T229">
        <v>0.25942117060040593</v>
      </c>
      <c r="U229">
        <v>0.28574336522516808</v>
      </c>
      <c r="V229">
        <v>0.34780897415739193</v>
      </c>
      <c r="W229">
        <v>1.066574066691927</v>
      </c>
    </row>
    <row r="230" spans="1:23">
      <c r="A230" t="s">
        <v>447</v>
      </c>
      <c r="B230">
        <v>2.36</v>
      </c>
      <c r="C230">
        <v>0.36099999999999999</v>
      </c>
      <c r="D230">
        <v>19.430199000000002</v>
      </c>
      <c r="E230">
        <v>6.9599999999999995E-2</v>
      </c>
      <c r="F230">
        <v>2.1440001E-2</v>
      </c>
      <c r="G230">
        <v>3.7199999999999997E-2</v>
      </c>
      <c r="H230">
        <v>1.874E-2</v>
      </c>
      <c r="I230">
        <v>28.898306000000002</v>
      </c>
      <c r="J230">
        <v>2.0259632999999999</v>
      </c>
      <c r="K230">
        <v>73.391999999999996</v>
      </c>
      <c r="L230">
        <v>0.79810044287427362</v>
      </c>
      <c r="M230">
        <v>9.9494498959262559E-2</v>
      </c>
      <c r="N230">
        <v>0.21276892599890859</v>
      </c>
      <c r="O230">
        <v>5.389268772941349E-2</v>
      </c>
      <c r="P230">
        <v>4.6470609796212391E-2</v>
      </c>
      <c r="Q230">
        <v>0.53540872933257633</v>
      </c>
      <c r="R230">
        <v>0.99381631698094108</v>
      </c>
      <c r="S230">
        <v>0.29206931379512419</v>
      </c>
      <c r="T230">
        <v>0.26361124865187752</v>
      </c>
      <c r="U230">
        <v>0.28523518699259109</v>
      </c>
      <c r="V230">
        <v>0.33663391549609489</v>
      </c>
      <c r="W230">
        <v>1.0725666063749211</v>
      </c>
    </row>
    <row r="231" spans="1:23">
      <c r="A231" t="s">
        <v>448</v>
      </c>
      <c r="B231">
        <v>-14.37</v>
      </c>
      <c r="C231">
        <v>0.30299999999999999</v>
      </c>
      <c r="D231">
        <v>-10.254009999999999</v>
      </c>
      <c r="E231">
        <v>-2.7723</v>
      </c>
      <c r="F231">
        <v>-0.42087000000000002</v>
      </c>
      <c r="G231">
        <v>0.57267999999999997</v>
      </c>
      <c r="H231">
        <v>-125.71254</v>
      </c>
      <c r="I231">
        <v>0</v>
      </c>
      <c r="J231">
        <v>12.660944000000001</v>
      </c>
      <c r="K231">
        <v>0.26</v>
      </c>
      <c r="L231">
        <v>0</v>
      </c>
      <c r="M231">
        <v>0</v>
      </c>
      <c r="N231">
        <v>0.65095785909338799</v>
      </c>
      <c r="O231">
        <v>0</v>
      </c>
      <c r="P231">
        <v>0.33253393743999721</v>
      </c>
      <c r="Q231">
        <v>0.51653164960769549</v>
      </c>
      <c r="R231">
        <v>0</v>
      </c>
      <c r="S231">
        <v>7.1298904435870364E-2</v>
      </c>
      <c r="T231">
        <v>0.36390951060864107</v>
      </c>
      <c r="U231">
        <v>0.13342012509366771</v>
      </c>
      <c r="V231">
        <v>0.31818878578509519</v>
      </c>
      <c r="W231">
        <v>0</v>
      </c>
    </row>
    <row r="232" spans="1:23">
      <c r="A232" t="s">
        <v>449</v>
      </c>
      <c r="B232">
        <v>0.56999999999999995</v>
      </c>
      <c r="C232">
        <v>0.66600000000000004</v>
      </c>
      <c r="D232">
        <v>8.8109160000000006</v>
      </c>
      <c r="E232">
        <v>3.0100000000000001E-3</v>
      </c>
      <c r="F232">
        <v>-1.417E-2</v>
      </c>
      <c r="G232">
        <v>2.2110000000000001E-2</v>
      </c>
      <c r="H232">
        <v>-6.4149999999999999E-2</v>
      </c>
      <c r="I232">
        <v>79.298249999999996</v>
      </c>
      <c r="J232">
        <v>1.4827937</v>
      </c>
      <c r="K232">
        <v>21.27</v>
      </c>
      <c r="L232">
        <v>0.77939974668827205</v>
      </c>
      <c r="M232">
        <v>8.884924174843889E-2</v>
      </c>
      <c r="N232">
        <v>0.20042061980559481</v>
      </c>
      <c r="O232">
        <v>1.5482762254484731E-2</v>
      </c>
      <c r="P232">
        <v>3.1860249172714183E-2</v>
      </c>
      <c r="Q232">
        <v>0.52865560844557302</v>
      </c>
      <c r="R232">
        <v>0.99316113050296562</v>
      </c>
      <c r="S232">
        <v>0.27694250960264638</v>
      </c>
      <c r="T232">
        <v>0.25293365322104983</v>
      </c>
      <c r="U232">
        <v>0.27475186413350922</v>
      </c>
      <c r="V232">
        <v>0.32414961775143109</v>
      </c>
      <c r="W232">
        <v>1.060714876048388</v>
      </c>
    </row>
    <row r="233" spans="1:23">
      <c r="A233" t="s">
        <v>450</v>
      </c>
      <c r="B233">
        <v>4.92</v>
      </c>
      <c r="C233">
        <v>0.58499999999999996</v>
      </c>
      <c r="D233">
        <v>21.6</v>
      </c>
      <c r="E233">
        <v>0.14734</v>
      </c>
      <c r="F233">
        <v>8.7319999999999995E-2</v>
      </c>
      <c r="G233">
        <v>0.43197000000000002</v>
      </c>
      <c r="H233">
        <v>0.32835999999999999</v>
      </c>
      <c r="I233">
        <v>21.951219999999999</v>
      </c>
      <c r="J233">
        <v>3.1928103000000001</v>
      </c>
      <c r="K233">
        <v>19.213000000000001</v>
      </c>
      <c r="L233">
        <v>0.8199324314836709</v>
      </c>
      <c r="M233">
        <v>0.11471900089206059</v>
      </c>
      <c r="N233">
        <v>0.53581338166057224</v>
      </c>
      <c r="O233">
        <v>1.3966910662029951E-2</v>
      </c>
      <c r="P233">
        <v>7.785685722693575E-2</v>
      </c>
      <c r="Q233">
        <v>0.53678857093334553</v>
      </c>
      <c r="R233">
        <v>0.99626364280203861</v>
      </c>
      <c r="S233">
        <v>0.34497120390618491</v>
      </c>
      <c r="T233">
        <v>0.279830375736972</v>
      </c>
      <c r="U233">
        <v>0.29757541701666612</v>
      </c>
      <c r="V233">
        <v>0.35028146050002618</v>
      </c>
      <c r="W233">
        <v>1.0873900725820229</v>
      </c>
    </row>
    <row r="234" spans="1:23">
      <c r="A234" t="s">
        <v>451</v>
      </c>
      <c r="B234">
        <v>7.72</v>
      </c>
      <c r="C234">
        <v>0.32400000000000001</v>
      </c>
      <c r="D234">
        <v>21.621621999999999</v>
      </c>
      <c r="E234">
        <v>0.13386999999999999</v>
      </c>
      <c r="F234">
        <v>6.5949999999999995E-2</v>
      </c>
      <c r="G234">
        <v>0.33844999999999997</v>
      </c>
      <c r="H234">
        <v>0.24432999999999999</v>
      </c>
      <c r="I234">
        <v>25.906735999999999</v>
      </c>
      <c r="J234">
        <v>4.2527856999999996</v>
      </c>
      <c r="K234">
        <v>40.326999999999998</v>
      </c>
      <c r="L234">
        <v>0.8161496055694879</v>
      </c>
      <c r="M234">
        <v>0.1313707998810586</v>
      </c>
      <c r="N234">
        <v>0.45928497906291083</v>
      </c>
      <c r="O234">
        <v>2.9526312958136111E-2</v>
      </c>
      <c r="P234">
        <v>0.10636843601565429</v>
      </c>
      <c r="Q234">
        <v>0.53680232101231218</v>
      </c>
      <c r="R234">
        <v>0.99559944543511525</v>
      </c>
      <c r="S234">
        <v>0.33633920277320301</v>
      </c>
      <c r="T234">
        <v>0.2944358737651897</v>
      </c>
      <c r="U234">
        <v>0.30779010274483992</v>
      </c>
      <c r="V234">
        <v>0.34500692411044431</v>
      </c>
      <c r="W234">
        <v>1.084680692716536</v>
      </c>
    </row>
    <row r="235" spans="1:23">
      <c r="A235" t="s">
        <v>452</v>
      </c>
      <c r="B235">
        <v>-2.16</v>
      </c>
      <c r="C235">
        <v>0.51500000000000001</v>
      </c>
      <c r="D235">
        <v>-12.8125</v>
      </c>
      <c r="E235">
        <v>-0.22233</v>
      </c>
      <c r="F235">
        <v>-0.10581</v>
      </c>
      <c r="G235">
        <v>0.68005996999999996</v>
      </c>
      <c r="H235">
        <v>-0.11768000000000001</v>
      </c>
      <c r="I235">
        <v>0</v>
      </c>
      <c r="J235">
        <v>2.5358733999999998</v>
      </c>
      <c r="K235">
        <v>4.8330000000000002</v>
      </c>
      <c r="L235">
        <v>0.71611674806154735</v>
      </c>
      <c r="M235">
        <v>7.261373773416592E-2</v>
      </c>
      <c r="N235">
        <v>0.73882802135905101</v>
      </c>
      <c r="O235">
        <v>3.369951060911884E-3</v>
      </c>
      <c r="P235">
        <v>6.0186345077723059E-2</v>
      </c>
      <c r="Q235">
        <v>0.51490462900204914</v>
      </c>
      <c r="R235">
        <v>0.99273801393684147</v>
      </c>
      <c r="S235">
        <v>0.335704014364541</v>
      </c>
      <c r="T235">
        <v>0.25686049461280269</v>
      </c>
      <c r="U235">
        <v>0.254232240129937</v>
      </c>
      <c r="V235">
        <v>0.3528583779835513</v>
      </c>
      <c r="W235">
        <v>1.021661456489479</v>
      </c>
    </row>
    <row r="236" spans="1:23">
      <c r="A236" t="s">
        <v>453</v>
      </c>
      <c r="B236">
        <v>1.81</v>
      </c>
      <c r="C236">
        <v>8.1000000000000003E-2</v>
      </c>
      <c r="D236">
        <v>8.9935759999999991</v>
      </c>
      <c r="E236">
        <v>4.1250000000000002E-2</v>
      </c>
      <c r="F236">
        <v>-4.0000000000000002E-4</v>
      </c>
      <c r="G236">
        <v>0.31492999999999999</v>
      </c>
      <c r="H236">
        <v>1.022E-2</v>
      </c>
      <c r="I236">
        <v>23.204419999999999</v>
      </c>
      <c r="J236">
        <v>1.0474338999999999</v>
      </c>
      <c r="K236">
        <v>50.088999999999999</v>
      </c>
      <c r="L236">
        <v>0.79013881595021385</v>
      </c>
      <c r="M236">
        <v>9.6223609872137961E-2</v>
      </c>
      <c r="N236">
        <v>0.44003831493655288</v>
      </c>
      <c r="O236">
        <v>3.6720159941871479E-2</v>
      </c>
      <c r="P236">
        <v>2.014979321388647E-2</v>
      </c>
      <c r="Q236">
        <v>0.52877176742365284</v>
      </c>
      <c r="R236">
        <v>0.99374897244248839</v>
      </c>
      <c r="S236">
        <v>0.32506710833542618</v>
      </c>
      <c r="T236">
        <v>0.24901813473997789</v>
      </c>
      <c r="U236">
        <v>0.28060372104406878</v>
      </c>
      <c r="V236">
        <v>0.34933854052593988</v>
      </c>
      <c r="W236">
        <v>1.0676450189699229</v>
      </c>
    </row>
    <row r="237" spans="1:23">
      <c r="A237" t="s">
        <v>454</v>
      </c>
      <c r="B237">
        <v>76.790000000000006</v>
      </c>
      <c r="C237">
        <v>0.56399999999999995</v>
      </c>
      <c r="D237">
        <v>18.225750000000001</v>
      </c>
      <c r="E237">
        <v>0.29715999999999998</v>
      </c>
      <c r="F237">
        <v>0.10217</v>
      </c>
      <c r="G237">
        <v>0.10188999999999999</v>
      </c>
      <c r="H237">
        <v>8.4110000000000004E-2</v>
      </c>
      <c r="I237">
        <v>34.379474999999999</v>
      </c>
      <c r="J237">
        <v>9.5110799999999998</v>
      </c>
      <c r="K237">
        <v>1357.2529999999999</v>
      </c>
      <c r="L237">
        <v>0.86200689165166544</v>
      </c>
      <c r="M237">
        <v>0.54213499851323221</v>
      </c>
      <c r="N237">
        <v>0.26570543545188879</v>
      </c>
      <c r="O237">
        <v>1</v>
      </c>
      <c r="P237">
        <v>0.24780782435308171</v>
      </c>
      <c r="Q237">
        <v>0.53464278405178578</v>
      </c>
      <c r="R237">
        <v>0.99433302032350668</v>
      </c>
      <c r="S237">
        <v>0.58293834535538036</v>
      </c>
      <c r="T237">
        <v>0.41282942204986711</v>
      </c>
      <c r="U237">
        <v>0.57369034672943453</v>
      </c>
      <c r="V237">
        <v>0.54321805935356382</v>
      </c>
      <c r="W237">
        <v>1.1120572422866351</v>
      </c>
    </row>
    <row r="238" spans="1:23">
      <c r="A238" t="s">
        <v>455</v>
      </c>
      <c r="B238">
        <v>18.88</v>
      </c>
      <c r="C238">
        <v>0.28100000000000003</v>
      </c>
      <c r="D238">
        <v>10.995851</v>
      </c>
      <c r="E238">
        <v>0.20346001</v>
      </c>
      <c r="F238">
        <v>9.3260005000000007E-2</v>
      </c>
      <c r="G238">
        <v>0.24085999999999999</v>
      </c>
      <c r="H238">
        <v>0.16378000000000001</v>
      </c>
      <c r="I238">
        <v>15.439619</v>
      </c>
      <c r="J238">
        <v>3.1359596000000001</v>
      </c>
      <c r="K238">
        <v>178.452</v>
      </c>
      <c r="L238">
        <v>0.8356928047674278</v>
      </c>
      <c r="M238">
        <v>0.19774011299435029</v>
      </c>
      <c r="N238">
        <v>0.37942605252841799</v>
      </c>
      <c r="O238">
        <v>0.13131386823660851</v>
      </c>
      <c r="P238">
        <v>7.6327667764384238E-2</v>
      </c>
      <c r="Q238">
        <v>0.53004507421131675</v>
      </c>
      <c r="R238">
        <v>0.99496275499234854</v>
      </c>
      <c r="S238">
        <v>0.36824088326947962</v>
      </c>
      <c r="T238">
        <v>0.2881484193576781</v>
      </c>
      <c r="U238">
        <v>0.35036813130533401</v>
      </c>
      <c r="V238">
        <v>0.36188835377099821</v>
      </c>
      <c r="W238">
        <v>1.0962909725128971</v>
      </c>
    </row>
    <row r="239" spans="1:23">
      <c r="A239" t="s">
        <v>456</v>
      </c>
      <c r="B239">
        <v>4.2699999999999996</v>
      </c>
      <c r="C239">
        <v>0.36899999999999999</v>
      </c>
      <c r="D239">
        <v>17.724771</v>
      </c>
      <c r="E239">
        <v>5.8720003999999999E-2</v>
      </c>
      <c r="F239">
        <v>2.3089999999999999E-2</v>
      </c>
      <c r="G239">
        <v>0.18221001000000001</v>
      </c>
      <c r="H239">
        <v>7.5539999999999996E-2</v>
      </c>
      <c r="I239">
        <v>22.622952000000002</v>
      </c>
      <c r="J239">
        <v>1.3225629000000001</v>
      </c>
      <c r="K239">
        <v>75.763999999999996</v>
      </c>
      <c r="L239">
        <v>0.79504497659253592</v>
      </c>
      <c r="M239">
        <v>0.11085340469818609</v>
      </c>
      <c r="N239">
        <v>0.33143214697806711</v>
      </c>
      <c r="O239">
        <v>5.5640670217163977E-2</v>
      </c>
      <c r="P239">
        <v>2.755030662255744E-2</v>
      </c>
      <c r="Q239">
        <v>0.53432419646457763</v>
      </c>
      <c r="R239">
        <v>0.99426528057062635</v>
      </c>
      <c r="S239">
        <v>0.31575867265544749</v>
      </c>
      <c r="T239">
        <v>0.25666036355451688</v>
      </c>
      <c r="U239">
        <v>0.29187076778878351</v>
      </c>
      <c r="V239">
        <v>0.34771501574433022</v>
      </c>
      <c r="W239">
        <v>1.0709564462853871</v>
      </c>
    </row>
    <row r="240" spans="1:23">
      <c r="A240" t="s">
        <v>457</v>
      </c>
      <c r="B240">
        <v>5.01</v>
      </c>
      <c r="C240">
        <v>0.13200000000000001</v>
      </c>
      <c r="D240">
        <v>11.31579</v>
      </c>
      <c r="E240">
        <v>0.17623</v>
      </c>
      <c r="F240">
        <v>4.5319999999999999E-2</v>
      </c>
      <c r="G240">
        <v>6.7839999999999998E-2</v>
      </c>
      <c r="H240">
        <v>2.0599999000000001E-2</v>
      </c>
      <c r="I240">
        <v>12.874250999999999</v>
      </c>
      <c r="J240">
        <v>2.4574237000000001</v>
      </c>
      <c r="K240">
        <v>279.34199999999998</v>
      </c>
      <c r="L240">
        <v>0.82804570844437952</v>
      </c>
      <c r="M240">
        <v>0.11525423728813559</v>
      </c>
      <c r="N240">
        <v>0.23784196123834769</v>
      </c>
      <c r="O240">
        <v>0.20566207784417459</v>
      </c>
      <c r="P240">
        <v>5.8076178367720797E-2</v>
      </c>
      <c r="Q240">
        <v>0.53024853302708308</v>
      </c>
      <c r="R240">
        <v>0.99383101894974135</v>
      </c>
      <c r="S240">
        <v>0.33236032764301049</v>
      </c>
      <c r="T240">
        <v>0.26862580181228751</v>
      </c>
      <c r="U240">
        <v>0.29707653090756442</v>
      </c>
      <c r="V240">
        <v>0.37026588335192101</v>
      </c>
      <c r="W240">
        <v>1.090937670337802</v>
      </c>
    </row>
    <row r="241" spans="1:23">
      <c r="A241" t="s">
        <v>458</v>
      </c>
      <c r="B241">
        <v>6.87</v>
      </c>
      <c r="C241">
        <v>0.54900000000000004</v>
      </c>
      <c r="D241">
        <v>17.41573</v>
      </c>
      <c r="E241">
        <v>9.672E-2</v>
      </c>
      <c r="F241">
        <v>4.1439999999999998E-2</v>
      </c>
      <c r="G241">
        <v>0.35748999999999997</v>
      </c>
      <c r="H241">
        <v>0.13997999999999999</v>
      </c>
      <c r="I241">
        <v>33.842796</v>
      </c>
      <c r="J241">
        <v>4.9401865000000003</v>
      </c>
      <c r="K241">
        <v>38.058</v>
      </c>
      <c r="L241">
        <v>0.80571664471485571</v>
      </c>
      <c r="M241">
        <v>0.12631578947368419</v>
      </c>
      <c r="N241">
        <v>0.47486561192710541</v>
      </c>
      <c r="O241">
        <v>2.7854233588529939E-2</v>
      </c>
      <c r="P241">
        <v>0.12485837650731881</v>
      </c>
      <c r="Q241">
        <v>0.53412766801420664</v>
      </c>
      <c r="R241">
        <v>0.9947746329248397</v>
      </c>
      <c r="S241">
        <v>0.33228966467740478</v>
      </c>
      <c r="T241">
        <v>0.30049194499771531</v>
      </c>
      <c r="U241">
        <v>0.30278686724445181</v>
      </c>
      <c r="V241">
        <v>0.34238993561858527</v>
      </c>
      <c r="W241">
        <v>1.0777992011394451</v>
      </c>
    </row>
    <row r="242" spans="1:23">
      <c r="A242" t="s">
        <v>459</v>
      </c>
      <c r="B242">
        <v>2.87</v>
      </c>
      <c r="C242">
        <v>0.40200000000000002</v>
      </c>
      <c r="D242">
        <v>9.8859309999999994</v>
      </c>
      <c r="E242">
        <v>0.17587</v>
      </c>
      <c r="F242">
        <v>8.226E-2</v>
      </c>
      <c r="G242">
        <v>0.25557000000000002</v>
      </c>
      <c r="H242">
        <v>0.14019999999999999</v>
      </c>
      <c r="I242">
        <v>18.118466999999999</v>
      </c>
      <c r="J242">
        <v>2.4663252999999998</v>
      </c>
      <c r="K242">
        <v>38.426000000000002</v>
      </c>
      <c r="L242">
        <v>0.82794460841994699</v>
      </c>
      <c r="M242">
        <v>0.1025275052036872</v>
      </c>
      <c r="N242">
        <v>0.39146340071288771</v>
      </c>
      <c r="O242">
        <v>2.812542142811349E-2</v>
      </c>
      <c r="P242">
        <v>5.8315616631802833E-2</v>
      </c>
      <c r="Q242">
        <v>0.529339242759711</v>
      </c>
      <c r="R242">
        <v>0.9947763718683208</v>
      </c>
      <c r="S242">
        <v>0.32465873722684679</v>
      </c>
      <c r="T242">
        <v>0.26652005322880967</v>
      </c>
      <c r="U242">
        <v>0.28872414772115051</v>
      </c>
      <c r="V242">
        <v>0.33989827662200223</v>
      </c>
      <c r="W242">
        <v>1.0914304088954421</v>
      </c>
    </row>
    <row r="243" spans="1:23">
      <c r="A243" t="s">
        <v>460</v>
      </c>
      <c r="B243">
        <v>14.89</v>
      </c>
      <c r="C243">
        <v>0.71799999999999997</v>
      </c>
      <c r="D243">
        <v>6.1669390000000002</v>
      </c>
      <c r="E243">
        <v>0.16461000000000001</v>
      </c>
      <c r="F243">
        <v>7.9149999999999998E-2</v>
      </c>
      <c r="G243">
        <v>0.34166999999999997</v>
      </c>
      <c r="H243">
        <v>0.15115000000000001</v>
      </c>
      <c r="I243">
        <v>17.7636</v>
      </c>
      <c r="J243">
        <v>2.8754374999999999</v>
      </c>
      <c r="K243">
        <v>139.523</v>
      </c>
      <c r="L243">
        <v>0.82478242432241911</v>
      </c>
      <c r="M243">
        <v>0.17401129943502819</v>
      </c>
      <c r="N243">
        <v>0.46191993903259082</v>
      </c>
      <c r="O243">
        <v>0.1026261741954454</v>
      </c>
      <c r="P243">
        <v>6.9320055719470336E-2</v>
      </c>
      <c r="Q243">
        <v>0.52697422409001382</v>
      </c>
      <c r="R243">
        <v>0.99486292382795205</v>
      </c>
      <c r="S243">
        <v>0.36735045571141989</v>
      </c>
      <c r="T243">
        <v>0.28043794301561042</v>
      </c>
      <c r="U243">
        <v>0.33331735964912079</v>
      </c>
      <c r="V243">
        <v>0.36054989736139492</v>
      </c>
      <c r="W243">
        <v>1.0895421462967501</v>
      </c>
    </row>
    <row r="244" spans="1:23">
      <c r="A244" t="s">
        <v>461</v>
      </c>
      <c r="B244">
        <v>2.4900000000000002</v>
      </c>
      <c r="C244">
        <v>0.441</v>
      </c>
      <c r="D244">
        <v>18.666668000000001</v>
      </c>
      <c r="E244">
        <v>6.9379999999999997E-2</v>
      </c>
      <c r="F244">
        <v>3.0450001000000001E-2</v>
      </c>
      <c r="G244">
        <v>0.23200999999999999</v>
      </c>
      <c r="H244">
        <v>4.7829999999999998E-2</v>
      </c>
      <c r="I244">
        <v>21.365461</v>
      </c>
      <c r="J244">
        <v>1.3921962999999999</v>
      </c>
      <c r="K244">
        <v>41.704000000000001</v>
      </c>
      <c r="L244">
        <v>0.79803865952600939</v>
      </c>
      <c r="M244">
        <v>0.10026761819803751</v>
      </c>
      <c r="N244">
        <v>0.372184004164546</v>
      </c>
      <c r="O244">
        <v>3.0541056586143041E-2</v>
      </c>
      <c r="P244">
        <v>2.9423329496886749E-2</v>
      </c>
      <c r="Q244">
        <v>0.53492317704585657</v>
      </c>
      <c r="R244">
        <v>0.99404625273488378</v>
      </c>
      <c r="S244">
        <v>0.31573863286741172</v>
      </c>
      <c r="T244">
        <v>0.25620715534471927</v>
      </c>
      <c r="U244">
        <v>0.28559577707546779</v>
      </c>
      <c r="V244">
        <v>0.34515891718295988</v>
      </c>
      <c r="W244">
        <v>1.072663647126179</v>
      </c>
    </row>
    <row r="245" spans="1:23">
      <c r="A245" t="s">
        <v>462</v>
      </c>
      <c r="B245">
        <v>18.75</v>
      </c>
      <c r="C245">
        <v>0.63200000000000001</v>
      </c>
      <c r="D245">
        <v>16.338173000000001</v>
      </c>
      <c r="E245">
        <v>0.18995000000000001</v>
      </c>
      <c r="F245">
        <v>0.10094</v>
      </c>
      <c r="G245">
        <v>0.40422999999999998</v>
      </c>
      <c r="H245">
        <v>0.21027999999999999</v>
      </c>
      <c r="I245">
        <v>16.8</v>
      </c>
      <c r="J245">
        <v>3.7061001999999998</v>
      </c>
      <c r="K245">
        <v>92.278000000000006</v>
      </c>
      <c r="L245">
        <v>0.83189874270886277</v>
      </c>
      <c r="M245">
        <v>0.19696699375557539</v>
      </c>
      <c r="N245">
        <v>0.51311344701494432</v>
      </c>
      <c r="O245">
        <v>6.7810224518475778E-2</v>
      </c>
      <c r="P245">
        <v>9.166350351825861E-2</v>
      </c>
      <c r="Q245">
        <v>0.5334424171659492</v>
      </c>
      <c r="R245">
        <v>0.99533030440996062</v>
      </c>
      <c r="S245">
        <v>0.37665748517456671</v>
      </c>
      <c r="T245">
        <v>0.29606698101292322</v>
      </c>
      <c r="U245">
        <v>0.35035594973788409</v>
      </c>
      <c r="V245">
        <v>0.35784529123963882</v>
      </c>
      <c r="W245">
        <v>1.0941801316568389</v>
      </c>
    </row>
    <row r="246" spans="1:23">
      <c r="A246" t="s">
        <v>463</v>
      </c>
      <c r="B246">
        <v>5.03</v>
      </c>
      <c r="C246">
        <v>0.42599999999999999</v>
      </c>
      <c r="D246">
        <v>16.189554000000001</v>
      </c>
      <c r="E246">
        <v>0.18421000000000001</v>
      </c>
      <c r="F246">
        <v>5.9889999999999999E-2</v>
      </c>
      <c r="G246">
        <v>4.0829999999999998E-2</v>
      </c>
      <c r="H246">
        <v>2.2969997999999998E-2</v>
      </c>
      <c r="I246">
        <v>16.640158</v>
      </c>
      <c r="J246">
        <v>2.6693454000000001</v>
      </c>
      <c r="K246">
        <v>388.82</v>
      </c>
      <c r="L246">
        <v>0.83028675898596671</v>
      </c>
      <c r="M246">
        <v>0.1153731787094856</v>
      </c>
      <c r="N246">
        <v>0.2157393932939205</v>
      </c>
      <c r="O246">
        <v>0.28633898627332638</v>
      </c>
      <c r="P246">
        <v>6.3776520325269231E-2</v>
      </c>
      <c r="Q246">
        <v>0.53334790588179692</v>
      </c>
      <c r="R246">
        <v>0.99384975210570237</v>
      </c>
      <c r="S246">
        <v>0.34183404533021178</v>
      </c>
      <c r="T246">
        <v>0.27241435630993399</v>
      </c>
      <c r="U246">
        <v>0.29818750259304122</v>
      </c>
      <c r="V246">
        <v>0.38879954618348922</v>
      </c>
      <c r="W246">
        <v>1.0923228751458209</v>
      </c>
    </row>
    <row r="247" spans="1:23">
      <c r="A247" t="s">
        <v>464</v>
      </c>
      <c r="B247">
        <v>5.54</v>
      </c>
      <c r="C247">
        <v>0.60799999999999998</v>
      </c>
      <c r="D247">
        <v>13.465446</v>
      </c>
      <c r="E247">
        <v>0.11505</v>
      </c>
      <c r="F247">
        <v>4.6329996999999998E-2</v>
      </c>
      <c r="G247">
        <v>0.38112997999999998</v>
      </c>
      <c r="H247">
        <v>7.4209999999999998E-2</v>
      </c>
      <c r="I247">
        <v>23.916967</v>
      </c>
      <c r="J247">
        <v>2.7697067</v>
      </c>
      <c r="K247">
        <v>130.57300000000001</v>
      </c>
      <c r="L247">
        <v>0.8108643209588775</v>
      </c>
      <c r="M247">
        <v>0.1184061849539102</v>
      </c>
      <c r="N247">
        <v>0.49421045695320309</v>
      </c>
      <c r="O247">
        <v>9.6030709075138942E-2</v>
      </c>
      <c r="P247">
        <v>6.6476072703832184E-2</v>
      </c>
      <c r="Q247">
        <v>0.53161556381753017</v>
      </c>
      <c r="R247">
        <v>0.99425476786685374</v>
      </c>
      <c r="S247">
        <v>0.35113066986680358</v>
      </c>
      <c r="T247">
        <v>0.27326231924296968</v>
      </c>
      <c r="U247">
        <v>0.29763853435410331</v>
      </c>
      <c r="V247">
        <v>0.36453457461599442</v>
      </c>
      <c r="W247">
        <v>1.080650699396253</v>
      </c>
    </row>
    <row r="248" spans="1:23">
      <c r="A248" t="s">
        <v>465</v>
      </c>
      <c r="B248">
        <v>2.68</v>
      </c>
      <c r="C248">
        <v>0.53800000000000003</v>
      </c>
      <c r="D248">
        <v>8.5768500000000003</v>
      </c>
      <c r="E248">
        <v>8.4599999999999995E-2</v>
      </c>
      <c r="F248">
        <v>2.8320000000000001E-2</v>
      </c>
      <c r="G248">
        <v>0.16916001</v>
      </c>
      <c r="H248">
        <v>6.4569995000000005E-2</v>
      </c>
      <c r="I248">
        <v>16.865670999999999</v>
      </c>
      <c r="J248">
        <v>1.3001208</v>
      </c>
      <c r="K248">
        <v>30.484999999999999</v>
      </c>
      <c r="L248">
        <v>0.80231294389229468</v>
      </c>
      <c r="M248">
        <v>0.1013975617008623</v>
      </c>
      <c r="N248">
        <v>0.32075319430591698</v>
      </c>
      <c r="O248">
        <v>2.2273512096230411E-2</v>
      </c>
      <c r="P248">
        <v>2.694665138458276E-2</v>
      </c>
      <c r="Q248">
        <v>0.52850675884870879</v>
      </c>
      <c r="R248">
        <v>0.99417857048570268</v>
      </c>
      <c r="S248">
        <v>0.30797124604744219</v>
      </c>
      <c r="T248">
        <v>0.25255704319304201</v>
      </c>
      <c r="U248">
        <v>0.28510570783959399</v>
      </c>
      <c r="V248">
        <v>0.33566428051545799</v>
      </c>
      <c r="W248">
        <v>1.0753622823557649</v>
      </c>
    </row>
    <row r="249" spans="1:23">
      <c r="A249" t="s">
        <v>466</v>
      </c>
      <c r="B249">
        <v>5.82</v>
      </c>
      <c r="C249">
        <v>0.75700000000000001</v>
      </c>
      <c r="D249">
        <v>17.564101999999998</v>
      </c>
      <c r="E249">
        <v>0.13074</v>
      </c>
      <c r="F249">
        <v>1.949E-2</v>
      </c>
      <c r="G249">
        <v>0.18031</v>
      </c>
      <c r="H249">
        <v>4.0770000000000001E-2</v>
      </c>
      <c r="I249">
        <v>11.769759000000001</v>
      </c>
      <c r="J249">
        <v>1.6744072000000001</v>
      </c>
      <c r="K249">
        <v>89.281999999999996</v>
      </c>
      <c r="L249">
        <v>0.81527059702372751</v>
      </c>
      <c r="M249">
        <v>0.12007136485281</v>
      </c>
      <c r="N249">
        <v>0.32987734875074048</v>
      </c>
      <c r="O249">
        <v>6.5602401780996661E-2</v>
      </c>
      <c r="P249">
        <v>3.7014334260190858E-2</v>
      </c>
      <c r="Q249">
        <v>0.53422202222364312</v>
      </c>
      <c r="R249">
        <v>0.99399044845771511</v>
      </c>
      <c r="S249">
        <v>0.32461716550621778</v>
      </c>
      <c r="T249">
        <v>0.26199010042643778</v>
      </c>
      <c r="U249">
        <v>0.29983383925999119</v>
      </c>
      <c r="V249">
        <v>0.34891667023413342</v>
      </c>
      <c r="W249">
        <v>1.0831975252499371</v>
      </c>
    </row>
    <row r="250" spans="1:23">
      <c r="A250" t="s">
        <v>467</v>
      </c>
      <c r="B250">
        <v>11.7</v>
      </c>
      <c r="C250">
        <v>0.65400000000000003</v>
      </c>
      <c r="D250">
        <v>19.649121999999998</v>
      </c>
      <c r="E250">
        <v>0.21057000000000001</v>
      </c>
      <c r="F250">
        <v>6.9389999999999993E-2</v>
      </c>
      <c r="G250">
        <v>0.22884001000000001</v>
      </c>
      <c r="H250">
        <v>0.16732</v>
      </c>
      <c r="I250">
        <v>28.717949000000001</v>
      </c>
      <c r="J250">
        <v>7.3311223999999999</v>
      </c>
      <c r="K250">
        <v>93.542000000000002</v>
      </c>
      <c r="L250">
        <v>0.83768952744163572</v>
      </c>
      <c r="M250">
        <v>0.15504014272970559</v>
      </c>
      <c r="N250">
        <v>0.36958996790545112</v>
      </c>
      <c r="O250">
        <v>6.8741695793567106E-2</v>
      </c>
      <c r="P250">
        <v>0.18917058346195739</v>
      </c>
      <c r="Q250">
        <v>0.53554794904109582</v>
      </c>
      <c r="R250">
        <v>0.99499073617381839</v>
      </c>
      <c r="S250">
        <v>0.3332402907274164</v>
      </c>
      <c r="T250">
        <v>0.3327695994268835</v>
      </c>
      <c r="U250">
        <v>0.32479869967927683</v>
      </c>
      <c r="V250">
        <v>0.33798304958411451</v>
      </c>
      <c r="W250">
        <v>1.097531782214008</v>
      </c>
    </row>
    <row r="251" spans="1:23">
      <c r="A251" t="s">
        <v>468</v>
      </c>
      <c r="B251">
        <v>3.78</v>
      </c>
      <c r="C251">
        <v>0.72</v>
      </c>
      <c r="D251">
        <v>9.6359220000000008</v>
      </c>
      <c r="E251">
        <v>7.3719999999999994E-2</v>
      </c>
      <c r="F251">
        <v>3.4979999999999997E-2</v>
      </c>
      <c r="G251">
        <v>0.15137999999999999</v>
      </c>
      <c r="H251">
        <v>0.1065</v>
      </c>
      <c r="I251">
        <v>10.5026455</v>
      </c>
      <c r="J251">
        <v>0.73047770000000001</v>
      </c>
      <c r="K251">
        <v>69.804000000000002</v>
      </c>
      <c r="L251">
        <v>0.79925747648722345</v>
      </c>
      <c r="M251">
        <v>0.10793933987511151</v>
      </c>
      <c r="N251">
        <v>0.3062036245511004</v>
      </c>
      <c r="O251">
        <v>5.1248606293473893E-2</v>
      </c>
      <c r="P251">
        <v>1.162419755489962E-2</v>
      </c>
      <c r="Q251">
        <v>0.52918025453048323</v>
      </c>
      <c r="R251">
        <v>0.99450999734415901</v>
      </c>
      <c r="S251">
        <v>0.31290036331280369</v>
      </c>
      <c r="T251">
        <v>0.2472133198319485</v>
      </c>
      <c r="U251">
        <v>0.28912687703388212</v>
      </c>
      <c r="V251">
        <v>0.34332156721798512</v>
      </c>
      <c r="W251">
        <v>1.0736831510235181</v>
      </c>
    </row>
    <row r="252" spans="1:23">
      <c r="A252" t="s">
        <v>469</v>
      </c>
      <c r="B252">
        <v>2.65</v>
      </c>
      <c r="C252">
        <v>0.38</v>
      </c>
      <c r="D252">
        <v>21.688889</v>
      </c>
      <c r="E252">
        <v>9.758E-2</v>
      </c>
      <c r="F252">
        <v>3.6059998000000003E-2</v>
      </c>
      <c r="G252">
        <v>0.41213</v>
      </c>
      <c r="H252">
        <v>0.19148999999999999</v>
      </c>
      <c r="I252">
        <v>36.830185</v>
      </c>
      <c r="J252">
        <v>2.5333540000000001</v>
      </c>
      <c r="K252">
        <v>27.094999999999999</v>
      </c>
      <c r="L252">
        <v>0.80595816143988896</v>
      </c>
      <c r="M252">
        <v>0.1012191495688373</v>
      </c>
      <c r="N252">
        <v>0.51957810035670571</v>
      </c>
      <c r="O252">
        <v>1.9775341508762392E-2</v>
      </c>
      <c r="P252">
        <v>6.0118577399718189E-2</v>
      </c>
      <c r="Q252">
        <v>0.53684509811719827</v>
      </c>
      <c r="R252">
        <v>0.99518178282809111</v>
      </c>
      <c r="S252">
        <v>0.33707611951418232</v>
      </c>
      <c r="T252">
        <v>0.27032284779993732</v>
      </c>
      <c r="U252">
        <v>0.28752750662177812</v>
      </c>
      <c r="V252">
        <v>0.35222177511005059</v>
      </c>
      <c r="W252">
        <v>1.078186214758464</v>
      </c>
    </row>
    <row r="253" spans="1:23">
      <c r="A253" t="s">
        <v>470</v>
      </c>
      <c r="B253">
        <v>0.24</v>
      </c>
      <c r="C253">
        <v>0.57099999999999995</v>
      </c>
      <c r="D253">
        <v>24.553571999999999</v>
      </c>
      <c r="E253">
        <v>5.6499999999999996E-3</v>
      </c>
      <c r="F253">
        <v>9.2599999999999991E-3</v>
      </c>
      <c r="G253">
        <v>0.102010004</v>
      </c>
      <c r="H253">
        <v>3.9149999999999997E-2</v>
      </c>
      <c r="I253">
        <v>57.291668000000001</v>
      </c>
      <c r="J253">
        <v>0.52229729999999996</v>
      </c>
      <c r="K253">
        <v>37.822000000000003</v>
      </c>
      <c r="L253">
        <v>0.78014114686744374</v>
      </c>
      <c r="M253">
        <v>8.6886708296164128E-2</v>
      </c>
      <c r="N253">
        <v>0.26580363599108192</v>
      </c>
      <c r="O253">
        <v>2.7680319647927439E-2</v>
      </c>
      <c r="P253">
        <v>6.024490357103375E-3</v>
      </c>
      <c r="Q253">
        <v>0.53866683604450871</v>
      </c>
      <c r="R253">
        <v>0.99397764351026285</v>
      </c>
      <c r="S253">
        <v>0.29152661446750561</v>
      </c>
      <c r="T253">
        <v>0.24587081311125281</v>
      </c>
      <c r="U253">
        <v>0.27616525501197448</v>
      </c>
      <c r="V253">
        <v>0.34066652256389568</v>
      </c>
      <c r="W253">
        <v>1.0616486324709391</v>
      </c>
    </row>
    <row r="254" spans="1:23">
      <c r="A254" t="s">
        <v>471</v>
      </c>
      <c r="B254">
        <v>15.19</v>
      </c>
      <c r="C254">
        <v>0.79</v>
      </c>
      <c r="D254">
        <v>23.738789000000001</v>
      </c>
      <c r="E254">
        <v>0.33210000000000001</v>
      </c>
      <c r="F254">
        <v>0.10402001</v>
      </c>
      <c r="G254">
        <v>9.4810000000000005E-2</v>
      </c>
      <c r="H254">
        <v>4.1570000000000003E-2</v>
      </c>
      <c r="I254">
        <v>27.880184</v>
      </c>
      <c r="J254">
        <v>9.1240089999999991</v>
      </c>
      <c r="K254">
        <v>461.84899999999999</v>
      </c>
      <c r="L254">
        <v>0.87181921068964252</v>
      </c>
      <c r="M254">
        <v>0.17579542075527799</v>
      </c>
      <c r="N254">
        <v>0.25991179676079129</v>
      </c>
      <c r="O254">
        <v>0.34015577088459559</v>
      </c>
      <c r="P254">
        <v>0.23739625695884969</v>
      </c>
      <c r="Q254">
        <v>0.53814869107222807</v>
      </c>
      <c r="R254">
        <v>0.99399677188855584</v>
      </c>
      <c r="S254">
        <v>0.37017183939226472</v>
      </c>
      <c r="T254">
        <v>0.3575197303520492</v>
      </c>
      <c r="U254">
        <v>0.34226496128427408</v>
      </c>
      <c r="V254">
        <v>0.39001406968435448</v>
      </c>
      <c r="W254">
        <v>1.1178768457390931</v>
      </c>
    </row>
    <row r="255" spans="1:23">
      <c r="A255" t="s">
        <v>472</v>
      </c>
      <c r="B255">
        <v>-0.41</v>
      </c>
      <c r="C255">
        <v>0.48499999999999999</v>
      </c>
      <c r="D255">
        <v>10.365631</v>
      </c>
      <c r="E255">
        <v>-3.7690000000000001E-2</v>
      </c>
      <c r="F255">
        <v>-9.2000000000000003E-4</v>
      </c>
      <c r="G255">
        <v>0.1547</v>
      </c>
      <c r="H255">
        <v>6.0799996999999998E-3</v>
      </c>
      <c r="I255">
        <v>0</v>
      </c>
      <c r="J255">
        <v>1.5233745999999999</v>
      </c>
      <c r="K255">
        <v>41.146000000000001</v>
      </c>
      <c r="L255">
        <v>0.7679698272593749</v>
      </c>
      <c r="M255">
        <v>8.3021112102289615E-2</v>
      </c>
      <c r="N255">
        <v>0.30892041557573929</v>
      </c>
      <c r="O255">
        <v>3.012985328590494E-2</v>
      </c>
      <c r="P255">
        <v>3.295180802178474E-2</v>
      </c>
      <c r="Q255">
        <v>0.52964429839195049</v>
      </c>
      <c r="R255">
        <v>0.99371624868551678</v>
      </c>
      <c r="S255">
        <v>0.29157787395527113</v>
      </c>
      <c r="T255">
        <v>0.25299240812834412</v>
      </c>
      <c r="U255">
        <v>0.27009801159785579</v>
      </c>
      <c r="V255">
        <v>0.33663403080693699</v>
      </c>
      <c r="W255">
        <v>1.0540317928041101</v>
      </c>
    </row>
    <row r="256" spans="1:23">
      <c r="A256" t="s">
        <v>473</v>
      </c>
      <c r="B256">
        <v>1.0900000000000001</v>
      </c>
      <c r="C256">
        <v>0.40200000000000002</v>
      </c>
      <c r="D256">
        <v>10.530504000000001</v>
      </c>
      <c r="E256">
        <v>2.2550002E-2</v>
      </c>
      <c r="F256">
        <v>1.651E-2</v>
      </c>
      <c r="G256">
        <v>0.16825001000000001</v>
      </c>
      <c r="H256">
        <v>0.10236000000000001</v>
      </c>
      <c r="I256">
        <v>36.422015999999999</v>
      </c>
      <c r="J256">
        <v>1.0795376999999999</v>
      </c>
      <c r="K256">
        <v>25.082000000000001</v>
      </c>
      <c r="L256">
        <v>0.78488723190941434</v>
      </c>
      <c r="M256">
        <v>9.1941718703538497E-2</v>
      </c>
      <c r="N256">
        <v>0.32000853170579002</v>
      </c>
      <c r="O256">
        <v>1.8291914549301291E-2</v>
      </c>
      <c r="P256">
        <v>2.1013332144240199E-2</v>
      </c>
      <c r="Q256">
        <v>0.52974914608270351</v>
      </c>
      <c r="R256">
        <v>0.99447727358955873</v>
      </c>
      <c r="S256">
        <v>0.30006758120367022</v>
      </c>
      <c r="T256">
        <v>0.2491952697708037</v>
      </c>
      <c r="U256">
        <v>0.27757877242823198</v>
      </c>
      <c r="V256">
        <v>0.33599633574973647</v>
      </c>
      <c r="W256">
        <v>1.064852114749206</v>
      </c>
    </row>
    <row r="257" spans="1:23">
      <c r="A257" t="s">
        <v>474</v>
      </c>
      <c r="B257">
        <v>1.74</v>
      </c>
      <c r="C257">
        <v>0.27800000000000002</v>
      </c>
      <c r="D257">
        <v>15.565476</v>
      </c>
      <c r="E257">
        <v>7.5560000000000002E-2</v>
      </c>
      <c r="F257">
        <v>4.4979999999999999E-2</v>
      </c>
      <c r="G257">
        <v>0.43108000000000002</v>
      </c>
      <c r="H257">
        <v>8.8980000000000004E-2</v>
      </c>
      <c r="I257">
        <v>30.057469999999999</v>
      </c>
      <c r="J257">
        <v>2.1956340000000001</v>
      </c>
      <c r="K257">
        <v>14.92</v>
      </c>
      <c r="L257">
        <v>0.79977420994543402</v>
      </c>
      <c r="M257">
        <v>9.580731489741301E-2</v>
      </c>
      <c r="N257">
        <v>0.53508508527143706</v>
      </c>
      <c r="O257">
        <v>1.0803298174714241E-2</v>
      </c>
      <c r="P257">
        <v>5.1034469986917803E-2</v>
      </c>
      <c r="Q257">
        <v>0.53295103594463467</v>
      </c>
      <c r="R257">
        <v>0.99437151420874903</v>
      </c>
      <c r="S257">
        <v>0.33565705126453749</v>
      </c>
      <c r="T257">
        <v>0.26398705314110371</v>
      </c>
      <c r="U257">
        <v>0.28242687195543809</v>
      </c>
      <c r="V257">
        <v>0.34998800096787319</v>
      </c>
      <c r="W257">
        <v>1.0739187500762339</v>
      </c>
    </row>
    <row r="258" spans="1:23">
      <c r="A258" t="s">
        <v>475</v>
      </c>
      <c r="B258">
        <v>9.8800000000000008</v>
      </c>
      <c r="C258">
        <v>0.51200000000000001</v>
      </c>
      <c r="D258">
        <v>13.227513</v>
      </c>
      <c r="E258">
        <v>5.3990003000000002E-2</v>
      </c>
      <c r="F258">
        <v>2.1839999999999998E-2</v>
      </c>
      <c r="G258">
        <v>0.41588002000000002</v>
      </c>
      <c r="H258">
        <v>0.22763</v>
      </c>
      <c r="I258">
        <v>12.651821999999999</v>
      </c>
      <c r="J258">
        <v>0.68929773999999999</v>
      </c>
      <c r="K258">
        <v>44.56</v>
      </c>
      <c r="L258">
        <v>0.79371663432401995</v>
      </c>
      <c r="M258">
        <v>0.144216473386857</v>
      </c>
      <c r="N258">
        <v>0.52264678128387931</v>
      </c>
      <c r="O258">
        <v>3.2645710036824073E-2</v>
      </c>
      <c r="P258">
        <v>1.0516524986218989E-2</v>
      </c>
      <c r="Q258">
        <v>0.53146425507926531</v>
      </c>
      <c r="R258">
        <v>0.99546744381631691</v>
      </c>
      <c r="S258">
        <v>0.3540060254662708</v>
      </c>
      <c r="T258">
        <v>0.25290149638304837</v>
      </c>
      <c r="U258">
        <v>0.312245242248127</v>
      </c>
      <c r="V258">
        <v>0.35744878417907922</v>
      </c>
      <c r="W258">
        <v>1.0708473361989039</v>
      </c>
    </row>
    <row r="259" spans="1:23">
      <c r="A259" t="s">
        <v>476</v>
      </c>
      <c r="B259">
        <v>1.1599999999999999</v>
      </c>
      <c r="C259">
        <v>0.49199999999999999</v>
      </c>
      <c r="D259">
        <v>27.514790999999999</v>
      </c>
      <c r="E259">
        <v>9.0560000000000002E-2</v>
      </c>
      <c r="F259">
        <v>1.7999999E-4</v>
      </c>
      <c r="G259">
        <v>0.101569995</v>
      </c>
      <c r="H259">
        <v>7.28E-3</v>
      </c>
      <c r="I259">
        <v>40.086210000000001</v>
      </c>
      <c r="J259">
        <v>2.1979579999999999</v>
      </c>
      <c r="K259">
        <v>7.782</v>
      </c>
      <c r="L259">
        <v>0.80398671096345509</v>
      </c>
      <c r="M259">
        <v>9.2358013678263448E-2</v>
      </c>
      <c r="N259">
        <v>0.26544357198446727</v>
      </c>
      <c r="O259">
        <v>5.5431383949659284E-3</v>
      </c>
      <c r="P259">
        <v>5.1096981729270477E-2</v>
      </c>
      <c r="Q259">
        <v>0.54054996411256107</v>
      </c>
      <c r="R259">
        <v>0.99372573383414897</v>
      </c>
      <c r="S259">
        <v>0.29181330761334601</v>
      </c>
      <c r="T259">
        <v>0.2667778411424328</v>
      </c>
      <c r="U259">
        <v>0.2826335190812021</v>
      </c>
      <c r="V259">
        <v>0.33189081028495498</v>
      </c>
      <c r="W259">
        <v>1.0761229117766691</v>
      </c>
    </row>
    <row r="260" spans="1:23">
      <c r="A260" t="s">
        <v>477</v>
      </c>
      <c r="B260">
        <v>6.85</v>
      </c>
      <c r="C260">
        <v>0.52700000000000002</v>
      </c>
      <c r="D260">
        <v>9.5454550000000005</v>
      </c>
      <c r="E260">
        <v>0.11961000400000001</v>
      </c>
      <c r="F260">
        <v>5.407E-2</v>
      </c>
      <c r="G260">
        <v>0.18912001000000001</v>
      </c>
      <c r="H260">
        <v>8.5569999999999993E-2</v>
      </c>
      <c r="I260">
        <v>18.394161</v>
      </c>
      <c r="J260">
        <v>1.9384317</v>
      </c>
      <c r="K260">
        <v>88.820999999999998</v>
      </c>
      <c r="L260">
        <v>0.81214492239168956</v>
      </c>
      <c r="M260">
        <v>0.12619684805233419</v>
      </c>
      <c r="N260">
        <v>0.33708667287573441</v>
      </c>
      <c r="O260">
        <v>6.526268005804009E-2</v>
      </c>
      <c r="P260">
        <v>4.4116155051411143E-2</v>
      </c>
      <c r="Q260">
        <v>0.52912272384905357</v>
      </c>
      <c r="R260">
        <v>0.99434456058479082</v>
      </c>
      <c r="S260">
        <v>0.32597704771283209</v>
      </c>
      <c r="T260">
        <v>0.26372371308341769</v>
      </c>
      <c r="U260">
        <v>0.30209136515395729</v>
      </c>
      <c r="V260">
        <v>0.34570767588441381</v>
      </c>
      <c r="W260">
        <v>1.081488654561739</v>
      </c>
    </row>
    <row r="261" spans="1:23">
      <c r="A261" t="s">
        <v>478</v>
      </c>
      <c r="B261">
        <v>4.84</v>
      </c>
      <c r="C261">
        <v>0.73499999999999999</v>
      </c>
      <c r="D261">
        <v>7.7846789999999997</v>
      </c>
      <c r="E261">
        <v>0.10077999999999999</v>
      </c>
      <c r="F261">
        <v>2.2230000999999999E-2</v>
      </c>
      <c r="G261">
        <v>0.25169000000000002</v>
      </c>
      <c r="H261">
        <v>5.9889999999999999E-2</v>
      </c>
      <c r="I261">
        <v>7.7685943000000002</v>
      </c>
      <c r="J261">
        <v>0.81106144000000002</v>
      </c>
      <c r="K261">
        <v>83.33</v>
      </c>
      <c r="L261">
        <v>0.80685682832373351</v>
      </c>
      <c r="M261">
        <v>0.1142432352066607</v>
      </c>
      <c r="N261">
        <v>0.38828835578047832</v>
      </c>
      <c r="O261">
        <v>6.1216233245123597E-2</v>
      </c>
      <c r="P261">
        <v>1.3791766398572431E-2</v>
      </c>
      <c r="Q261">
        <v>0.5280029935261179</v>
      </c>
      <c r="R261">
        <v>0.99414157845480633</v>
      </c>
      <c r="S261">
        <v>0.33144217297330258</v>
      </c>
      <c r="T261">
        <v>0.24853859241475409</v>
      </c>
      <c r="U261">
        <v>0.29363402397993399</v>
      </c>
      <c r="V261">
        <v>0.35124469241332779</v>
      </c>
      <c r="W261">
        <v>1.078126885365394</v>
      </c>
    </row>
    <row r="262" spans="1:23">
      <c r="A262" t="s">
        <v>479</v>
      </c>
      <c r="B262">
        <v>1.48</v>
      </c>
      <c r="C262">
        <v>0.3</v>
      </c>
      <c r="D262">
        <v>15.155279</v>
      </c>
      <c r="E262">
        <v>5.8349999999999999E-2</v>
      </c>
      <c r="F262">
        <v>2.75E-2</v>
      </c>
      <c r="G262">
        <v>0.11017</v>
      </c>
      <c r="H262">
        <v>4.8160000000000001E-2</v>
      </c>
      <c r="I262">
        <v>16.486485999999999</v>
      </c>
      <c r="J262">
        <v>0.95630020000000004</v>
      </c>
      <c r="K262">
        <v>27.518999999999998</v>
      </c>
      <c r="L262">
        <v>0.79494106711075785</v>
      </c>
      <c r="M262">
        <v>9.4261076419863213E-2</v>
      </c>
      <c r="N262">
        <v>0.27248104680249452</v>
      </c>
      <c r="O262">
        <v>2.0087797063065169E-2</v>
      </c>
      <c r="P262">
        <v>1.7698447958272578E-2</v>
      </c>
      <c r="Q262">
        <v>0.53269017935681362</v>
      </c>
      <c r="R262">
        <v>0.99404886115010549</v>
      </c>
      <c r="S262">
        <v>0.29659788736143988</v>
      </c>
      <c r="T262">
        <v>0.2493664734876444</v>
      </c>
      <c r="U262">
        <v>0.28086850873381408</v>
      </c>
      <c r="V262">
        <v>0.3347232006634297</v>
      </c>
      <c r="W262">
        <v>1.070765734075199</v>
      </c>
    </row>
    <row r="263" spans="1:23">
      <c r="A263" t="s">
        <v>480</v>
      </c>
      <c r="B263">
        <v>0.34</v>
      </c>
      <c r="C263">
        <v>0.70399999999999996</v>
      </c>
      <c r="D263">
        <v>15.797872999999999</v>
      </c>
      <c r="E263">
        <v>2.0769998000000001E-2</v>
      </c>
      <c r="F263">
        <v>1.6289999999999999E-2</v>
      </c>
      <c r="G263">
        <v>8.8489999999999999E-2</v>
      </c>
      <c r="H263">
        <v>2.5440000000000001E-2</v>
      </c>
      <c r="I263">
        <v>43.676470000000002</v>
      </c>
      <c r="J263">
        <v>1.1995153000000001</v>
      </c>
      <c r="K263">
        <v>22.611999999999998</v>
      </c>
      <c r="L263">
        <v>0.78438734733194226</v>
      </c>
      <c r="M263">
        <v>8.7481415402914056E-2</v>
      </c>
      <c r="N263">
        <v>0.2547400740873822</v>
      </c>
      <c r="O263">
        <v>1.647171356079213E-2</v>
      </c>
      <c r="P263">
        <v>2.4240530431371549E-2</v>
      </c>
      <c r="Q263">
        <v>0.53309882417428978</v>
      </c>
      <c r="R263">
        <v>0.99386927571423145</v>
      </c>
      <c r="S263">
        <v>0.28753430593493318</v>
      </c>
      <c r="T263">
        <v>0.25137674164506291</v>
      </c>
      <c r="U263">
        <v>0.27555044316152971</v>
      </c>
      <c r="V263">
        <v>0.33203744535390489</v>
      </c>
      <c r="W263">
        <v>1.0641888123730581</v>
      </c>
    </row>
    <row r="264" spans="1:23">
      <c r="A264" t="s">
        <v>481</v>
      </c>
      <c r="B264">
        <v>5.88</v>
      </c>
      <c r="C264">
        <v>0.21099999999999999</v>
      </c>
      <c r="D264">
        <v>18.181818</v>
      </c>
      <c r="E264">
        <v>0.20491000000000001</v>
      </c>
      <c r="F264">
        <v>6.2549999999999994E-2</v>
      </c>
      <c r="G264">
        <v>0.32672000000000001</v>
      </c>
      <c r="H264">
        <v>0.13894000000000001</v>
      </c>
      <c r="I264">
        <v>21.088433999999999</v>
      </c>
      <c r="J264">
        <v>4.3674273000000001</v>
      </c>
      <c r="K264">
        <v>38.570999999999998</v>
      </c>
      <c r="L264">
        <v>0.83610001039083581</v>
      </c>
      <c r="M264">
        <v>0.1204281891168599</v>
      </c>
      <c r="N264">
        <v>0.44968619631621959</v>
      </c>
      <c r="O264">
        <v>2.8232275332297219E-2</v>
      </c>
      <c r="P264">
        <v>0.10945210476010329</v>
      </c>
      <c r="Q264">
        <v>0.53461484637399637</v>
      </c>
      <c r="R264">
        <v>0.99476641246474684</v>
      </c>
      <c r="S264">
        <v>0.33660659844191593</v>
      </c>
      <c r="T264">
        <v>0.2932562834808744</v>
      </c>
      <c r="U264">
        <v>0.30234344237376348</v>
      </c>
      <c r="V264">
        <v>0.34235395680825659</v>
      </c>
      <c r="W264">
        <v>1.096425457205974</v>
      </c>
    </row>
    <row r="265" spans="1:23">
      <c r="A265" t="s">
        <v>482</v>
      </c>
      <c r="B265">
        <v>2.46</v>
      </c>
      <c r="C265">
        <v>0.17299999999999999</v>
      </c>
      <c r="D265">
        <v>12.774799</v>
      </c>
      <c r="E265">
        <v>0.14086000000000001</v>
      </c>
      <c r="F265">
        <v>1.9949999999999999E-2</v>
      </c>
      <c r="G265">
        <v>5.1459998E-2</v>
      </c>
      <c r="H265">
        <v>3.1739999999999997E-2</v>
      </c>
      <c r="I265">
        <v>19.369918999999999</v>
      </c>
      <c r="J265">
        <v>2.2471116000000002</v>
      </c>
      <c r="K265">
        <v>139.922</v>
      </c>
      <c r="L265">
        <v>0.81811263104388576</v>
      </c>
      <c r="M265">
        <v>0.1000892060660125</v>
      </c>
      <c r="N265">
        <v>0.22443803279944161</v>
      </c>
      <c r="O265">
        <v>0.1029202066628199</v>
      </c>
      <c r="P265">
        <v>5.2419131978369823E-2</v>
      </c>
      <c r="Q265">
        <v>0.53117636065463814</v>
      </c>
      <c r="R265">
        <v>0.99391907273210145</v>
      </c>
      <c r="S265">
        <v>0.30699113237385223</v>
      </c>
      <c r="T265">
        <v>0.2644317756893404</v>
      </c>
      <c r="U265">
        <v>0.2866160706914378</v>
      </c>
      <c r="V265">
        <v>0.34606042456837571</v>
      </c>
      <c r="W265">
        <v>1.084898377235308</v>
      </c>
    </row>
    <row r="266" spans="1:23">
      <c r="A266" t="s">
        <v>483</v>
      </c>
      <c r="B266">
        <v>1.69</v>
      </c>
      <c r="C266">
        <v>0.64400000000000002</v>
      </c>
      <c r="D266">
        <v>9.8691099999999992</v>
      </c>
      <c r="E266">
        <v>0.11446000000000001</v>
      </c>
      <c r="F266">
        <v>1.28999995E-2</v>
      </c>
      <c r="G266">
        <v>0.30686000000000002</v>
      </c>
      <c r="H266">
        <v>1.4989999E-2</v>
      </c>
      <c r="I266">
        <v>11.153846</v>
      </c>
      <c r="J266">
        <v>1.3067591000000001</v>
      </c>
      <c r="K266">
        <v>46.018999999999998</v>
      </c>
      <c r="L266">
        <v>0.81069862925216873</v>
      </c>
      <c r="M266">
        <v>9.5509961344038052E-2</v>
      </c>
      <c r="N266">
        <v>0.43343454880136117</v>
      </c>
      <c r="O266">
        <v>3.372088138995559E-2</v>
      </c>
      <c r="P266">
        <v>2.712521063555514E-2</v>
      </c>
      <c r="Q266">
        <v>0.52932854578078692</v>
      </c>
      <c r="R266">
        <v>0.99378667589097136</v>
      </c>
      <c r="S266">
        <v>0.32840026550157592</v>
      </c>
      <c r="T266">
        <v>0.2521444534761072</v>
      </c>
      <c r="U266">
        <v>0.28244555523403159</v>
      </c>
      <c r="V266">
        <v>0.34771911443296238</v>
      </c>
      <c r="W266">
        <v>1.0802744208702519</v>
      </c>
    </row>
    <row r="267" spans="1:23">
      <c r="A267" t="s">
        <v>484</v>
      </c>
      <c r="B267">
        <v>1.27</v>
      </c>
      <c r="C267">
        <v>0.502</v>
      </c>
      <c r="D267">
        <v>12.361808999999999</v>
      </c>
      <c r="E267">
        <v>4.5890002999999999E-2</v>
      </c>
      <c r="F267">
        <v>2.2079998999999999E-2</v>
      </c>
      <c r="G267">
        <v>0.20011999</v>
      </c>
      <c r="H267">
        <v>0.10505</v>
      </c>
      <c r="I267">
        <v>19.370079</v>
      </c>
      <c r="J267">
        <v>1.8974161</v>
      </c>
      <c r="K267">
        <v>26.306000000000001</v>
      </c>
      <c r="L267">
        <v>0.79144188377428848</v>
      </c>
      <c r="M267">
        <v>9.3012191495688373E-2</v>
      </c>
      <c r="N267">
        <v>0.34608807255501389</v>
      </c>
      <c r="O267">
        <v>1.9193908885307441E-2</v>
      </c>
      <c r="P267">
        <v>4.3012903493906539E-2</v>
      </c>
      <c r="Q267">
        <v>0.53091372791426161</v>
      </c>
      <c r="R267">
        <v>0.99449853612576034</v>
      </c>
      <c r="S267">
        <v>0.30437318545437841</v>
      </c>
      <c r="T267">
        <v>0.25927639638627481</v>
      </c>
      <c r="U267">
        <v>0.27924774713417527</v>
      </c>
      <c r="V267">
        <v>0.33669267539558162</v>
      </c>
      <c r="W267">
        <v>1.0688839041289899</v>
      </c>
    </row>
    <row r="268" spans="1:23">
      <c r="A268" t="s">
        <v>485</v>
      </c>
      <c r="B268">
        <v>2.5499999999999998</v>
      </c>
      <c r="C268">
        <v>0.25</v>
      </c>
      <c r="D268">
        <v>26.40625</v>
      </c>
      <c r="E268">
        <v>0.14373</v>
      </c>
      <c r="F268">
        <v>4.1329999999999999E-2</v>
      </c>
      <c r="G268">
        <v>0.11119000599999999</v>
      </c>
      <c r="H268">
        <v>3.5389999999999998E-2</v>
      </c>
      <c r="I268">
        <v>26.509803999999999</v>
      </c>
      <c r="J268">
        <v>3.7674856000000001</v>
      </c>
      <c r="K268">
        <v>79.391000000000005</v>
      </c>
      <c r="L268">
        <v>0.81891862290533379</v>
      </c>
      <c r="M268">
        <v>0.1006244424620874</v>
      </c>
      <c r="N268">
        <v>0.27331572847293961</v>
      </c>
      <c r="O268">
        <v>5.8313491668711637E-2</v>
      </c>
      <c r="P268">
        <v>9.3314668883584084E-2</v>
      </c>
      <c r="Q268">
        <v>0.5398450096084576</v>
      </c>
      <c r="R268">
        <v>0.9939479233853119</v>
      </c>
      <c r="S268">
        <v>0.30402111776439489</v>
      </c>
      <c r="T268">
        <v>0.28575147102952131</v>
      </c>
      <c r="U268">
        <v>0.28928051564840268</v>
      </c>
      <c r="V268">
        <v>0.34024255371191231</v>
      </c>
      <c r="W268">
        <v>1.085409541008052</v>
      </c>
    </row>
    <row r="269" spans="1:23">
      <c r="A269" t="s">
        <v>486</v>
      </c>
      <c r="B269">
        <v>9.57</v>
      </c>
      <c r="C269">
        <v>0.19500000000000001</v>
      </c>
      <c r="D269">
        <v>13.944395999999999</v>
      </c>
      <c r="E269">
        <v>0.15998000000000001</v>
      </c>
      <c r="F269">
        <v>5.3400002000000002E-2</v>
      </c>
      <c r="G269">
        <v>0.21281</v>
      </c>
      <c r="H269">
        <v>7.8779995000000005E-2</v>
      </c>
      <c r="I269">
        <v>16.771159999999998</v>
      </c>
      <c r="J269">
        <v>2.9420389999999998</v>
      </c>
      <c r="K269">
        <v>91.766999999999996</v>
      </c>
      <c r="L269">
        <v>0.82348216567485666</v>
      </c>
      <c r="M269">
        <v>0.14237288135593221</v>
      </c>
      <c r="N269">
        <v>0.35647244161241709</v>
      </c>
      <c r="O269">
        <v>6.7433656621662744E-2</v>
      </c>
      <c r="P269">
        <v>7.1111525516502266E-2</v>
      </c>
      <c r="Q269">
        <v>0.53192014250225217</v>
      </c>
      <c r="R269">
        <v>0.99429089042600949</v>
      </c>
      <c r="S269">
        <v>0.33480176267724421</v>
      </c>
      <c r="T269">
        <v>0.27880445765860079</v>
      </c>
      <c r="U269">
        <v>0.31430508097821802</v>
      </c>
      <c r="V269">
        <v>0.3466151681319285</v>
      </c>
      <c r="W269">
        <v>1.088409158493804</v>
      </c>
    </row>
    <row r="270" spans="1:23">
      <c r="A270" t="s">
        <v>487</v>
      </c>
      <c r="B270">
        <v>10.15</v>
      </c>
      <c r="C270">
        <v>0.56399999999999995</v>
      </c>
      <c r="D270">
        <v>12.175962</v>
      </c>
      <c r="E270">
        <v>0.14954000000000001</v>
      </c>
      <c r="F270">
        <v>1.575E-2</v>
      </c>
      <c r="G270">
        <v>0.53641000000000005</v>
      </c>
      <c r="H270">
        <v>0.17006999</v>
      </c>
      <c r="I270">
        <v>15.270937</v>
      </c>
      <c r="J270">
        <v>2.402952</v>
      </c>
      <c r="K270">
        <v>76.393000000000001</v>
      </c>
      <c r="L270">
        <v>0.820550264966314</v>
      </c>
      <c r="M270">
        <v>0.14582218257508181</v>
      </c>
      <c r="N270">
        <v>0.62127773545975695</v>
      </c>
      <c r="O270">
        <v>5.6104195084278261E-2</v>
      </c>
      <c r="P270">
        <v>5.6610980056226549E-2</v>
      </c>
      <c r="Q270">
        <v>0.53079554222719716</v>
      </c>
      <c r="R270">
        <v>0.9950124728882902</v>
      </c>
      <c r="S270">
        <v>0.37700344210558601</v>
      </c>
      <c r="T270">
        <v>0.2726004253406546</v>
      </c>
      <c r="U270">
        <v>0.31590483159958521</v>
      </c>
      <c r="V270">
        <v>0.3656620631962661</v>
      </c>
      <c r="W270">
        <v>1.087034741568192</v>
      </c>
    </row>
    <row r="271" spans="1:23">
      <c r="A271" t="s">
        <v>488</v>
      </c>
      <c r="B271">
        <v>5.01</v>
      </c>
      <c r="C271">
        <v>0.623</v>
      </c>
      <c r="D271">
        <v>11.393862</v>
      </c>
      <c r="E271">
        <v>0.16472999999999999</v>
      </c>
      <c r="F271">
        <v>1.84E-2</v>
      </c>
      <c r="G271">
        <v>0.26439000000000001</v>
      </c>
      <c r="H271">
        <v>0.18094999</v>
      </c>
      <c r="I271">
        <v>8.8922150000000002</v>
      </c>
      <c r="J271">
        <v>1.2247423</v>
      </c>
      <c r="K271">
        <v>9.6270000000000007</v>
      </c>
      <c r="L271">
        <v>0.82481612433056328</v>
      </c>
      <c r="M271">
        <v>0.11525423728813559</v>
      </c>
      <c r="N271">
        <v>0.39868089976027188</v>
      </c>
      <c r="O271">
        <v>6.9027622102693243E-3</v>
      </c>
      <c r="P271">
        <v>2.491909485664312E-2</v>
      </c>
      <c r="Q271">
        <v>0.53029818135587237</v>
      </c>
      <c r="R271">
        <v>0.99509847154772291</v>
      </c>
      <c r="S271">
        <v>0.32866211993682842</v>
      </c>
      <c r="T271">
        <v>0.25443595509315869</v>
      </c>
      <c r="U271">
        <v>0.29675121761417411</v>
      </c>
      <c r="V271">
        <v>0.33943333075162652</v>
      </c>
      <c r="W271">
        <v>1.0897010305437049</v>
      </c>
    </row>
    <row r="272" spans="1:23">
      <c r="A272" t="s">
        <v>489</v>
      </c>
      <c r="B272">
        <v>6.49</v>
      </c>
      <c r="C272">
        <v>0.315</v>
      </c>
      <c r="D272">
        <v>27.012024</v>
      </c>
      <c r="E272">
        <v>0.111999996</v>
      </c>
      <c r="F272">
        <v>3.7740000000000003E-2</v>
      </c>
      <c r="G272">
        <v>0.17004</v>
      </c>
      <c r="H272">
        <v>0.20907000000000001</v>
      </c>
      <c r="I272">
        <v>44.9923</v>
      </c>
      <c r="J272">
        <v>7.7688503000000004</v>
      </c>
      <c r="K272">
        <v>61.901000000000003</v>
      </c>
      <c r="L272">
        <v>0.81000777796187962</v>
      </c>
      <c r="M272">
        <v>0.1240559024680345</v>
      </c>
      <c r="N272">
        <v>0.32147329940645081</v>
      </c>
      <c r="O272">
        <v>4.5424700053721727E-2</v>
      </c>
      <c r="P272">
        <v>0.2009447373799354</v>
      </c>
      <c r="Q272">
        <v>0.54023023948247106</v>
      </c>
      <c r="R272">
        <v>0.99532074022081418</v>
      </c>
      <c r="S272">
        <v>0.30356691701358329</v>
      </c>
      <c r="T272">
        <v>0.33539518354590953</v>
      </c>
      <c r="U272">
        <v>0.30337289508306903</v>
      </c>
      <c r="V272">
        <v>0.330200930866692</v>
      </c>
      <c r="W272">
        <v>1.0807509798077981</v>
      </c>
    </row>
  </sheetData>
  <phoneticPr fontId="6" type="noConversion"/>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34EAB-FB41-4DE0-A6A7-0663ADFBA615}">
  <sheetPr codeName="工作表18"/>
  <dimension ref="A1:B6"/>
  <sheetViews>
    <sheetView topLeftCell="B1" workbookViewId="0">
      <selection activeCell="B6" sqref="B6"/>
    </sheetView>
  </sheetViews>
  <sheetFormatPr defaultRowHeight="17"/>
  <cols>
    <col min="1" max="1" width="44.83203125" customWidth="1"/>
    <col min="2" max="2" width="88.08203125" customWidth="1"/>
  </cols>
  <sheetData>
    <row r="1" spans="1:2">
      <c r="A1" t="s">
        <v>135</v>
      </c>
      <c r="B1" t="s">
        <v>136</v>
      </c>
    </row>
    <row r="2" spans="1:2">
      <c r="A2" s="25" t="s">
        <v>137</v>
      </c>
      <c r="B2" t="s">
        <v>138</v>
      </c>
    </row>
    <row r="3" spans="1:2">
      <c r="A3" t="s">
        <v>139</v>
      </c>
      <c r="B3" t="s">
        <v>140</v>
      </c>
    </row>
    <row r="4" spans="1:2">
      <c r="A4" t="s">
        <v>141</v>
      </c>
      <c r="B4" t="s">
        <v>142</v>
      </c>
    </row>
    <row r="5" spans="1:2">
      <c r="A5" t="s">
        <v>143</v>
      </c>
      <c r="B5" t="s">
        <v>144</v>
      </c>
    </row>
    <row r="6" spans="1:2">
      <c r="A6" t="s">
        <v>145</v>
      </c>
      <c r="B6" t="s">
        <v>146</v>
      </c>
    </row>
  </sheetData>
  <phoneticPr fontId="6" type="noConversion"/>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052922-A3FE-42E9-B692-59D86FB14985}">
  <sheetPr codeName="工作表114"/>
  <dimension ref="A1:F64"/>
  <sheetViews>
    <sheetView workbookViewId="0"/>
  </sheetViews>
  <sheetFormatPr defaultRowHeight="17"/>
  <sheetData>
    <row r="1" spans="1:6">
      <c r="A1" t="s">
        <v>731</v>
      </c>
      <c r="B1" t="s">
        <v>732</v>
      </c>
      <c r="C1" t="s">
        <v>733</v>
      </c>
      <c r="D1" t="s">
        <v>734</v>
      </c>
      <c r="E1" t="s">
        <v>735</v>
      </c>
      <c r="F1" t="s">
        <v>736</v>
      </c>
    </row>
    <row r="2" spans="1:6">
      <c r="A2" t="s">
        <v>705</v>
      </c>
      <c r="B2">
        <v>169</v>
      </c>
      <c r="C2">
        <v>185.5</v>
      </c>
      <c r="D2">
        <v>169</v>
      </c>
      <c r="E2">
        <v>185.5</v>
      </c>
      <c r="F2" s="107">
        <v>25414</v>
      </c>
    </row>
    <row r="3" spans="1:6">
      <c r="A3" t="s">
        <v>704</v>
      </c>
      <c r="B3">
        <v>187.5</v>
      </c>
      <c r="C3">
        <v>204</v>
      </c>
      <c r="D3">
        <v>186.5</v>
      </c>
      <c r="E3">
        <v>204</v>
      </c>
      <c r="F3" s="107">
        <v>31030</v>
      </c>
    </row>
    <row r="4" spans="1:6">
      <c r="A4" t="s">
        <v>703</v>
      </c>
      <c r="B4">
        <v>207.5</v>
      </c>
      <c r="C4">
        <v>224</v>
      </c>
      <c r="D4">
        <v>207.5</v>
      </c>
      <c r="E4">
        <v>224</v>
      </c>
      <c r="F4" s="107">
        <v>34805</v>
      </c>
    </row>
    <row r="5" spans="1:6">
      <c r="A5" t="s">
        <v>702</v>
      </c>
      <c r="B5">
        <v>222</v>
      </c>
      <c r="C5">
        <v>228</v>
      </c>
      <c r="D5">
        <v>216</v>
      </c>
      <c r="E5">
        <v>218.5</v>
      </c>
      <c r="F5" s="107">
        <v>22567</v>
      </c>
    </row>
    <row r="6" spans="1:6">
      <c r="A6" t="s">
        <v>701</v>
      </c>
      <c r="B6">
        <v>220.5</v>
      </c>
      <c r="C6">
        <v>236</v>
      </c>
      <c r="D6">
        <v>205.5</v>
      </c>
      <c r="E6">
        <v>220</v>
      </c>
      <c r="F6" s="107">
        <v>37599</v>
      </c>
    </row>
    <row r="7" spans="1:6">
      <c r="A7" t="s">
        <v>700</v>
      </c>
      <c r="B7">
        <v>219.5</v>
      </c>
      <c r="C7">
        <v>219.5</v>
      </c>
      <c r="D7">
        <v>198</v>
      </c>
      <c r="E7">
        <v>198</v>
      </c>
      <c r="F7" s="107">
        <v>4927</v>
      </c>
    </row>
    <row r="8" spans="1:6">
      <c r="A8" t="s">
        <v>699</v>
      </c>
      <c r="B8">
        <v>192</v>
      </c>
      <c r="C8">
        <v>205</v>
      </c>
      <c r="D8">
        <v>192</v>
      </c>
      <c r="E8">
        <v>203.5</v>
      </c>
      <c r="F8" s="107">
        <v>2848</v>
      </c>
    </row>
    <row r="9" spans="1:6">
      <c r="A9" t="s">
        <v>698</v>
      </c>
      <c r="B9">
        <v>202</v>
      </c>
      <c r="C9">
        <v>204</v>
      </c>
      <c r="D9">
        <v>200.5</v>
      </c>
      <c r="E9">
        <v>201</v>
      </c>
      <c r="F9" s="107">
        <v>1680</v>
      </c>
    </row>
    <row r="10" spans="1:6">
      <c r="A10" t="s">
        <v>697</v>
      </c>
      <c r="B10">
        <v>202</v>
      </c>
      <c r="C10">
        <v>202.5</v>
      </c>
      <c r="D10">
        <v>191</v>
      </c>
      <c r="E10">
        <v>193.5</v>
      </c>
      <c r="F10" s="107">
        <v>2686</v>
      </c>
    </row>
    <row r="11" spans="1:6">
      <c r="A11" t="s">
        <v>696</v>
      </c>
      <c r="B11">
        <v>195.5</v>
      </c>
      <c r="C11">
        <v>203</v>
      </c>
      <c r="D11">
        <v>191</v>
      </c>
      <c r="E11">
        <v>199</v>
      </c>
      <c r="F11" s="107">
        <v>2000</v>
      </c>
    </row>
    <row r="12" spans="1:6">
      <c r="A12" t="s">
        <v>695</v>
      </c>
      <c r="B12">
        <v>196</v>
      </c>
      <c r="C12">
        <v>207</v>
      </c>
      <c r="D12">
        <v>195.5</v>
      </c>
      <c r="E12">
        <v>199</v>
      </c>
      <c r="F12" s="107">
        <v>1998</v>
      </c>
    </row>
    <row r="13" spans="1:6">
      <c r="A13" t="s">
        <v>694</v>
      </c>
      <c r="B13">
        <v>202.5</v>
      </c>
      <c r="C13">
        <v>206</v>
      </c>
      <c r="D13">
        <v>200</v>
      </c>
      <c r="E13">
        <v>206</v>
      </c>
      <c r="F13" s="107">
        <v>1430</v>
      </c>
    </row>
    <row r="14" spans="1:6">
      <c r="A14" t="s">
        <v>693</v>
      </c>
      <c r="B14">
        <v>206</v>
      </c>
      <c r="C14">
        <v>207</v>
      </c>
      <c r="D14">
        <v>202</v>
      </c>
      <c r="E14">
        <v>202.5</v>
      </c>
      <c r="F14" s="107">
        <v>1490</v>
      </c>
    </row>
    <row r="15" spans="1:6">
      <c r="A15" t="s">
        <v>692</v>
      </c>
      <c r="B15">
        <v>204</v>
      </c>
      <c r="C15">
        <v>204</v>
      </c>
      <c r="D15">
        <v>195.5</v>
      </c>
      <c r="E15">
        <v>195.5</v>
      </c>
      <c r="F15" s="107">
        <v>1565</v>
      </c>
    </row>
    <row r="16" spans="1:6">
      <c r="A16" t="s">
        <v>691</v>
      </c>
      <c r="B16">
        <v>196.5</v>
      </c>
      <c r="C16">
        <v>204.5</v>
      </c>
      <c r="D16">
        <v>196.5</v>
      </c>
      <c r="E16">
        <v>204.5</v>
      </c>
      <c r="F16" s="107">
        <v>1588</v>
      </c>
    </row>
    <row r="17" spans="1:6">
      <c r="A17" t="s">
        <v>690</v>
      </c>
      <c r="B17">
        <v>203.5</v>
      </c>
      <c r="C17">
        <v>207.5</v>
      </c>
      <c r="D17">
        <v>199</v>
      </c>
      <c r="E17">
        <v>206.5</v>
      </c>
      <c r="F17" s="107">
        <v>1719</v>
      </c>
    </row>
    <row r="18" spans="1:6">
      <c r="A18" t="s">
        <v>689</v>
      </c>
      <c r="B18">
        <v>208</v>
      </c>
      <c r="C18">
        <v>220.5</v>
      </c>
      <c r="D18">
        <v>208</v>
      </c>
      <c r="E18">
        <v>218.5</v>
      </c>
      <c r="F18" s="107">
        <v>3762</v>
      </c>
    </row>
    <row r="19" spans="1:6">
      <c r="A19" t="s">
        <v>688</v>
      </c>
      <c r="B19">
        <v>215.5</v>
      </c>
      <c r="C19">
        <v>218.5</v>
      </c>
      <c r="D19">
        <v>197</v>
      </c>
      <c r="E19">
        <v>197</v>
      </c>
      <c r="F19" s="107">
        <v>12186</v>
      </c>
    </row>
    <row r="20" spans="1:6">
      <c r="A20" t="s">
        <v>687</v>
      </c>
      <c r="B20">
        <v>197</v>
      </c>
      <c r="C20">
        <v>197</v>
      </c>
      <c r="D20">
        <v>177.5</v>
      </c>
      <c r="E20">
        <v>179.5</v>
      </c>
      <c r="F20" s="107">
        <v>17285</v>
      </c>
    </row>
    <row r="21" spans="1:6">
      <c r="A21" t="s">
        <v>686</v>
      </c>
      <c r="B21">
        <v>179.5</v>
      </c>
      <c r="C21">
        <v>187.5</v>
      </c>
      <c r="D21">
        <v>175.5</v>
      </c>
      <c r="E21">
        <v>180</v>
      </c>
      <c r="F21" s="107">
        <v>13157</v>
      </c>
    </row>
    <row r="22" spans="1:6">
      <c r="A22" t="s">
        <v>685</v>
      </c>
      <c r="B22">
        <v>180</v>
      </c>
      <c r="C22">
        <v>193</v>
      </c>
      <c r="D22">
        <v>178</v>
      </c>
      <c r="E22">
        <v>185.5</v>
      </c>
      <c r="F22" s="107">
        <v>17208</v>
      </c>
    </row>
    <row r="23" spans="1:6">
      <c r="A23" t="s">
        <v>684</v>
      </c>
      <c r="B23">
        <v>185</v>
      </c>
      <c r="C23">
        <v>186.5</v>
      </c>
      <c r="D23">
        <v>169.5</v>
      </c>
      <c r="E23">
        <v>177.5</v>
      </c>
      <c r="F23" s="107">
        <v>15552</v>
      </c>
    </row>
    <row r="24" spans="1:6">
      <c r="A24" t="s">
        <v>683</v>
      </c>
      <c r="B24">
        <v>176.5</v>
      </c>
      <c r="C24">
        <v>178.5</v>
      </c>
      <c r="D24">
        <v>169</v>
      </c>
      <c r="E24">
        <v>174</v>
      </c>
      <c r="F24" s="107">
        <v>10332</v>
      </c>
    </row>
    <row r="25" spans="1:6">
      <c r="A25" t="s">
        <v>682</v>
      </c>
      <c r="B25">
        <v>172.5</v>
      </c>
      <c r="C25">
        <v>181</v>
      </c>
      <c r="D25">
        <v>171.5</v>
      </c>
      <c r="E25">
        <v>176</v>
      </c>
      <c r="F25" s="107">
        <v>5916</v>
      </c>
    </row>
    <row r="26" spans="1:6">
      <c r="A26" t="s">
        <v>681</v>
      </c>
      <c r="B26">
        <v>177.5</v>
      </c>
      <c r="C26">
        <v>182</v>
      </c>
      <c r="D26">
        <v>173.5</v>
      </c>
      <c r="E26">
        <v>181</v>
      </c>
      <c r="F26" s="107">
        <v>5300</v>
      </c>
    </row>
    <row r="27" spans="1:6">
      <c r="A27" t="s">
        <v>680</v>
      </c>
      <c r="B27">
        <v>181</v>
      </c>
      <c r="C27">
        <v>181</v>
      </c>
      <c r="D27">
        <v>172</v>
      </c>
      <c r="E27">
        <v>178</v>
      </c>
      <c r="F27" s="107">
        <v>5315</v>
      </c>
    </row>
    <row r="28" spans="1:6">
      <c r="A28" t="s">
        <v>679</v>
      </c>
      <c r="B28">
        <v>181.5</v>
      </c>
      <c r="C28">
        <v>183</v>
      </c>
      <c r="D28">
        <v>176</v>
      </c>
      <c r="E28">
        <v>177</v>
      </c>
      <c r="F28" s="107">
        <v>5925</v>
      </c>
    </row>
    <row r="29" spans="1:6">
      <c r="A29" t="s">
        <v>678</v>
      </c>
      <c r="B29">
        <v>177</v>
      </c>
      <c r="C29">
        <v>179</v>
      </c>
      <c r="D29">
        <v>176</v>
      </c>
      <c r="E29">
        <v>178.5</v>
      </c>
      <c r="F29" s="107">
        <v>1695</v>
      </c>
    </row>
    <row r="30" spans="1:6">
      <c r="A30" t="s">
        <v>677</v>
      </c>
      <c r="B30">
        <v>180</v>
      </c>
      <c r="C30">
        <v>182.5</v>
      </c>
      <c r="D30">
        <v>174</v>
      </c>
      <c r="E30">
        <v>175</v>
      </c>
      <c r="F30" s="107">
        <v>5614</v>
      </c>
    </row>
    <row r="31" spans="1:6">
      <c r="A31" t="s">
        <v>676</v>
      </c>
      <c r="B31">
        <v>173.5</v>
      </c>
      <c r="C31">
        <v>177.5</v>
      </c>
      <c r="D31">
        <v>169</v>
      </c>
      <c r="E31">
        <v>170.5</v>
      </c>
      <c r="F31" s="107">
        <v>3881</v>
      </c>
    </row>
    <row r="32" spans="1:6">
      <c r="A32" t="s">
        <v>675</v>
      </c>
      <c r="B32">
        <v>169.5</v>
      </c>
      <c r="C32">
        <v>169.5</v>
      </c>
      <c r="D32">
        <v>157</v>
      </c>
      <c r="E32">
        <v>163</v>
      </c>
      <c r="F32" s="107">
        <v>6754</v>
      </c>
    </row>
    <row r="33" spans="1:6">
      <c r="A33" t="s">
        <v>674</v>
      </c>
      <c r="B33">
        <v>165.5</v>
      </c>
      <c r="C33">
        <v>166.5</v>
      </c>
      <c r="D33">
        <v>159</v>
      </c>
      <c r="E33">
        <v>159.5</v>
      </c>
      <c r="F33" s="107">
        <v>5064</v>
      </c>
    </row>
    <row r="34" spans="1:6">
      <c r="A34" t="s">
        <v>673</v>
      </c>
      <c r="B34">
        <v>160.5</v>
      </c>
      <c r="C34">
        <v>164</v>
      </c>
      <c r="D34">
        <v>159.5</v>
      </c>
      <c r="E34">
        <v>160</v>
      </c>
      <c r="F34" s="107">
        <v>3296</v>
      </c>
    </row>
    <row r="35" spans="1:6">
      <c r="A35" t="s">
        <v>672</v>
      </c>
      <c r="B35">
        <v>160.5</v>
      </c>
      <c r="C35">
        <v>162</v>
      </c>
      <c r="D35">
        <v>151</v>
      </c>
      <c r="E35">
        <v>156.5</v>
      </c>
      <c r="F35" s="107">
        <v>4382</v>
      </c>
    </row>
    <row r="36" spans="1:6">
      <c r="A36" t="s">
        <v>671</v>
      </c>
      <c r="B36">
        <v>158</v>
      </c>
      <c r="C36">
        <v>158.5</v>
      </c>
      <c r="D36">
        <v>149.5</v>
      </c>
      <c r="E36">
        <v>152</v>
      </c>
      <c r="F36" s="107">
        <v>3601</v>
      </c>
    </row>
    <row r="37" spans="1:6">
      <c r="A37" t="s">
        <v>670</v>
      </c>
      <c r="B37">
        <v>153.5</v>
      </c>
      <c r="C37">
        <v>156.5</v>
      </c>
      <c r="D37">
        <v>152</v>
      </c>
      <c r="E37">
        <v>154</v>
      </c>
      <c r="F37" s="107">
        <v>2239</v>
      </c>
    </row>
    <row r="38" spans="1:6">
      <c r="A38" t="s">
        <v>669</v>
      </c>
      <c r="B38">
        <v>160</v>
      </c>
      <c r="C38">
        <v>162</v>
      </c>
      <c r="D38">
        <v>156</v>
      </c>
      <c r="E38">
        <v>159.5</v>
      </c>
      <c r="F38" s="107">
        <v>2476</v>
      </c>
    </row>
    <row r="39" spans="1:6">
      <c r="A39" t="s">
        <v>668</v>
      </c>
      <c r="B39">
        <v>156.5</v>
      </c>
      <c r="C39">
        <v>156.5</v>
      </c>
      <c r="D39">
        <v>152</v>
      </c>
      <c r="E39">
        <v>155.5</v>
      </c>
      <c r="F39" s="107">
        <v>2761</v>
      </c>
    </row>
    <row r="40" spans="1:6">
      <c r="A40" t="s">
        <v>667</v>
      </c>
      <c r="B40">
        <v>156</v>
      </c>
      <c r="C40">
        <v>158.5</v>
      </c>
      <c r="D40">
        <v>154</v>
      </c>
      <c r="E40">
        <v>154</v>
      </c>
      <c r="F40" s="107">
        <v>1835</v>
      </c>
    </row>
    <row r="41" spans="1:6">
      <c r="A41" t="s">
        <v>666</v>
      </c>
      <c r="B41">
        <v>157.5</v>
      </c>
      <c r="C41">
        <v>169</v>
      </c>
      <c r="D41">
        <v>157.5</v>
      </c>
      <c r="E41">
        <v>169</v>
      </c>
      <c r="F41" s="107">
        <v>5944</v>
      </c>
    </row>
    <row r="42" spans="1:6">
      <c r="A42" t="s">
        <v>665</v>
      </c>
      <c r="B42">
        <v>169</v>
      </c>
      <c r="C42">
        <v>176.5</v>
      </c>
      <c r="D42">
        <v>167</v>
      </c>
      <c r="E42">
        <v>174</v>
      </c>
      <c r="F42" s="107">
        <v>13935</v>
      </c>
    </row>
    <row r="43" spans="1:6">
      <c r="A43" t="s">
        <v>664</v>
      </c>
      <c r="B43">
        <v>171</v>
      </c>
      <c r="C43">
        <v>173</v>
      </c>
      <c r="D43">
        <v>167</v>
      </c>
      <c r="E43">
        <v>169.5</v>
      </c>
      <c r="F43" s="107">
        <v>4686</v>
      </c>
    </row>
    <row r="44" spans="1:6">
      <c r="A44" t="s">
        <v>663</v>
      </c>
      <c r="B44">
        <v>173</v>
      </c>
      <c r="C44">
        <v>174.5</v>
      </c>
      <c r="D44">
        <v>169</v>
      </c>
      <c r="E44">
        <v>169.5</v>
      </c>
      <c r="F44" s="107">
        <v>3974</v>
      </c>
    </row>
    <row r="45" spans="1:6">
      <c r="A45" t="s">
        <v>662</v>
      </c>
      <c r="B45">
        <v>172.5</v>
      </c>
      <c r="C45">
        <v>176</v>
      </c>
      <c r="D45">
        <v>169.5</v>
      </c>
      <c r="E45">
        <v>171.5</v>
      </c>
      <c r="F45" s="107">
        <v>4064</v>
      </c>
    </row>
    <row r="46" spans="1:6">
      <c r="A46" t="s">
        <v>661</v>
      </c>
      <c r="B46">
        <v>171.5</v>
      </c>
      <c r="C46">
        <v>178</v>
      </c>
      <c r="D46">
        <v>170</v>
      </c>
      <c r="E46">
        <v>171.5</v>
      </c>
      <c r="F46" s="107">
        <v>7597</v>
      </c>
    </row>
    <row r="47" spans="1:6">
      <c r="A47" t="s">
        <v>660</v>
      </c>
      <c r="B47">
        <v>173</v>
      </c>
      <c r="C47">
        <v>186</v>
      </c>
      <c r="D47">
        <v>172.5</v>
      </c>
      <c r="E47">
        <v>176</v>
      </c>
      <c r="F47" s="107">
        <v>15196</v>
      </c>
    </row>
    <row r="48" spans="1:6">
      <c r="A48" t="s">
        <v>659</v>
      </c>
      <c r="B48">
        <v>179.5</v>
      </c>
      <c r="C48">
        <v>192</v>
      </c>
      <c r="D48">
        <v>179.5</v>
      </c>
      <c r="E48">
        <v>182</v>
      </c>
      <c r="F48" s="107">
        <v>25378</v>
      </c>
    </row>
    <row r="49" spans="1:6">
      <c r="A49" t="s">
        <v>658</v>
      </c>
      <c r="B49">
        <v>186</v>
      </c>
      <c r="C49">
        <v>192.5</v>
      </c>
      <c r="D49">
        <v>172</v>
      </c>
      <c r="E49">
        <v>173</v>
      </c>
      <c r="F49" s="107">
        <v>17511</v>
      </c>
    </row>
    <row r="50" spans="1:6">
      <c r="A50" t="s">
        <v>657</v>
      </c>
      <c r="B50">
        <v>175.5</v>
      </c>
      <c r="C50">
        <v>184</v>
      </c>
      <c r="D50">
        <v>173</v>
      </c>
      <c r="E50">
        <v>179.5</v>
      </c>
      <c r="F50" s="107">
        <v>9898</v>
      </c>
    </row>
    <row r="51" spans="1:6">
      <c r="A51" t="s">
        <v>656</v>
      </c>
      <c r="B51">
        <v>179.5</v>
      </c>
      <c r="C51">
        <v>186</v>
      </c>
      <c r="D51">
        <v>176</v>
      </c>
      <c r="E51">
        <v>182</v>
      </c>
      <c r="F51" s="107">
        <v>8172</v>
      </c>
    </row>
    <row r="52" spans="1:6">
      <c r="A52" t="s">
        <v>655</v>
      </c>
      <c r="B52">
        <v>187.5</v>
      </c>
      <c r="C52">
        <v>190.5</v>
      </c>
      <c r="D52">
        <v>179.5</v>
      </c>
      <c r="E52">
        <v>180.5</v>
      </c>
      <c r="F52" s="107">
        <v>12028</v>
      </c>
    </row>
    <row r="53" spans="1:6">
      <c r="A53" t="s">
        <v>654</v>
      </c>
      <c r="B53">
        <v>183</v>
      </c>
      <c r="C53">
        <v>183</v>
      </c>
      <c r="D53">
        <v>176</v>
      </c>
      <c r="E53">
        <v>177</v>
      </c>
      <c r="F53" s="107">
        <v>6442</v>
      </c>
    </row>
    <row r="54" spans="1:6">
      <c r="A54" t="s">
        <v>653</v>
      </c>
      <c r="B54">
        <v>176</v>
      </c>
      <c r="C54">
        <v>189</v>
      </c>
      <c r="D54">
        <v>174.5</v>
      </c>
      <c r="E54">
        <v>188.5</v>
      </c>
      <c r="F54" s="107">
        <v>12453</v>
      </c>
    </row>
    <row r="55" spans="1:6">
      <c r="A55" t="s">
        <v>652</v>
      </c>
      <c r="B55">
        <v>192.5</v>
      </c>
      <c r="C55">
        <v>202</v>
      </c>
      <c r="D55">
        <v>189.5</v>
      </c>
      <c r="E55">
        <v>195</v>
      </c>
      <c r="F55" s="107">
        <v>23202</v>
      </c>
    </row>
    <row r="56" spans="1:6">
      <c r="A56" t="s">
        <v>651</v>
      </c>
      <c r="B56">
        <v>198.5</v>
      </c>
      <c r="C56">
        <v>200.5</v>
      </c>
      <c r="D56">
        <v>190.5</v>
      </c>
      <c r="E56">
        <v>191.5</v>
      </c>
      <c r="F56" s="107">
        <v>11299</v>
      </c>
    </row>
    <row r="57" spans="1:6">
      <c r="A57" t="s">
        <v>650</v>
      </c>
      <c r="B57">
        <v>197</v>
      </c>
      <c r="C57">
        <v>209.5</v>
      </c>
      <c r="D57">
        <v>195</v>
      </c>
      <c r="E57">
        <v>206</v>
      </c>
      <c r="F57" s="107">
        <v>21686</v>
      </c>
    </row>
    <row r="58" spans="1:6">
      <c r="A58" t="s">
        <v>649</v>
      </c>
      <c r="B58">
        <v>204</v>
      </c>
      <c r="C58">
        <v>205</v>
      </c>
      <c r="D58">
        <v>195</v>
      </c>
      <c r="E58">
        <v>201.5</v>
      </c>
      <c r="F58" s="107">
        <v>9336</v>
      </c>
    </row>
    <row r="59" spans="1:6">
      <c r="A59" t="s">
        <v>648</v>
      </c>
      <c r="B59">
        <v>197.5</v>
      </c>
      <c r="C59">
        <v>204</v>
      </c>
      <c r="D59">
        <v>196</v>
      </c>
      <c r="E59">
        <v>199</v>
      </c>
      <c r="F59" s="107">
        <v>6378</v>
      </c>
    </row>
    <row r="60" spans="1:6">
      <c r="A60" t="s">
        <v>647</v>
      </c>
      <c r="B60">
        <v>199.5</v>
      </c>
      <c r="C60">
        <v>200</v>
      </c>
      <c r="D60">
        <v>193</v>
      </c>
      <c r="E60">
        <v>193</v>
      </c>
      <c r="F60" s="107">
        <v>5748</v>
      </c>
    </row>
    <row r="61" spans="1:6">
      <c r="A61" t="s">
        <v>646</v>
      </c>
      <c r="B61">
        <v>194.5</v>
      </c>
      <c r="C61">
        <v>199.5</v>
      </c>
      <c r="D61">
        <v>194</v>
      </c>
      <c r="E61">
        <v>196.5</v>
      </c>
      <c r="F61" s="107">
        <v>4840</v>
      </c>
    </row>
    <row r="62" spans="1:6">
      <c r="A62" t="s">
        <v>645</v>
      </c>
      <c r="B62">
        <v>196.5</v>
      </c>
      <c r="C62">
        <v>198</v>
      </c>
      <c r="D62">
        <v>192</v>
      </c>
      <c r="E62">
        <v>194.5</v>
      </c>
      <c r="F62" s="107">
        <v>3648</v>
      </c>
    </row>
    <row r="63" spans="1:6">
      <c r="A63" t="s">
        <v>644</v>
      </c>
      <c r="B63">
        <v>192.5</v>
      </c>
      <c r="C63">
        <v>192.5</v>
      </c>
      <c r="D63">
        <v>184</v>
      </c>
      <c r="E63">
        <v>184.5</v>
      </c>
      <c r="F63" s="107">
        <v>8237</v>
      </c>
    </row>
    <row r="64" spans="1:6">
      <c r="A64" t="s">
        <v>643</v>
      </c>
      <c r="B64">
        <v>189.5</v>
      </c>
      <c r="C64">
        <v>200</v>
      </c>
      <c r="D64">
        <v>188.5</v>
      </c>
      <c r="E64">
        <v>198</v>
      </c>
      <c r="F64" s="107">
        <v>12395</v>
      </c>
    </row>
  </sheetData>
  <sortState xmlns:xlrd2="http://schemas.microsoft.com/office/spreadsheetml/2017/richdata2" ref="A2:F72">
    <sortCondition ref="A1"/>
  </sortState>
  <phoneticPr fontId="6" type="noConversion"/>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9150E-B296-4C08-9421-5F4FB07ACBDC}">
  <sheetPr codeName="工作表115"/>
  <dimension ref="A1:F64"/>
  <sheetViews>
    <sheetView workbookViewId="0"/>
  </sheetViews>
  <sheetFormatPr defaultRowHeight="17"/>
  <sheetData>
    <row r="1" spans="1:6">
      <c r="A1" t="s">
        <v>731</v>
      </c>
      <c r="B1" t="s">
        <v>732</v>
      </c>
      <c r="C1" t="s">
        <v>733</v>
      </c>
      <c r="D1" t="s">
        <v>734</v>
      </c>
      <c r="E1" t="s">
        <v>735</v>
      </c>
      <c r="F1" t="s">
        <v>736</v>
      </c>
    </row>
    <row r="2" spans="1:6">
      <c r="A2" t="s">
        <v>705</v>
      </c>
      <c r="B2">
        <v>54.7</v>
      </c>
      <c r="C2">
        <v>55.1</v>
      </c>
      <c r="D2">
        <v>54.7</v>
      </c>
      <c r="E2">
        <v>54.9</v>
      </c>
      <c r="F2">
        <v>474</v>
      </c>
    </row>
    <row r="3" spans="1:6">
      <c r="A3" t="s">
        <v>704</v>
      </c>
      <c r="B3">
        <v>55</v>
      </c>
      <c r="C3">
        <v>55.6</v>
      </c>
      <c r="D3">
        <v>54.8</v>
      </c>
      <c r="E3">
        <v>55</v>
      </c>
      <c r="F3">
        <v>617</v>
      </c>
    </row>
    <row r="4" spans="1:6">
      <c r="A4" t="s">
        <v>703</v>
      </c>
      <c r="B4">
        <v>55</v>
      </c>
      <c r="C4">
        <v>56.6</v>
      </c>
      <c r="D4">
        <v>54.6</v>
      </c>
      <c r="E4">
        <v>56.1</v>
      </c>
      <c r="F4" s="107">
        <v>1072</v>
      </c>
    </row>
    <row r="5" spans="1:6">
      <c r="A5" t="s">
        <v>702</v>
      </c>
      <c r="B5">
        <v>56.5</v>
      </c>
      <c r="C5">
        <v>57.2</v>
      </c>
      <c r="D5">
        <v>55.6</v>
      </c>
      <c r="E5">
        <v>56</v>
      </c>
      <c r="F5" s="107">
        <v>1503</v>
      </c>
    </row>
    <row r="6" spans="1:6">
      <c r="A6" t="s">
        <v>701</v>
      </c>
      <c r="B6">
        <v>56</v>
      </c>
      <c r="C6">
        <v>57.1</v>
      </c>
      <c r="D6">
        <v>56</v>
      </c>
      <c r="E6">
        <v>56.5</v>
      </c>
      <c r="F6" s="107">
        <v>1106</v>
      </c>
    </row>
    <row r="7" spans="1:6">
      <c r="A7" t="s">
        <v>700</v>
      </c>
      <c r="B7">
        <v>56.6</v>
      </c>
      <c r="C7">
        <v>57.1</v>
      </c>
      <c r="D7">
        <v>55.2</v>
      </c>
      <c r="E7">
        <v>55.6</v>
      </c>
      <c r="F7">
        <v>714</v>
      </c>
    </row>
    <row r="8" spans="1:6">
      <c r="A8" t="s">
        <v>699</v>
      </c>
      <c r="B8">
        <v>55.4</v>
      </c>
      <c r="C8">
        <v>55.6</v>
      </c>
      <c r="D8">
        <v>55.2</v>
      </c>
      <c r="E8">
        <v>55.4</v>
      </c>
      <c r="F8">
        <v>419</v>
      </c>
    </row>
    <row r="9" spans="1:6">
      <c r="A9" t="s">
        <v>698</v>
      </c>
      <c r="B9">
        <v>55.3</v>
      </c>
      <c r="C9">
        <v>55.6</v>
      </c>
      <c r="D9">
        <v>54.8</v>
      </c>
      <c r="E9">
        <v>55.5</v>
      </c>
      <c r="F9">
        <v>694</v>
      </c>
    </row>
    <row r="10" spans="1:6">
      <c r="A10" t="s">
        <v>697</v>
      </c>
      <c r="B10">
        <v>56.2</v>
      </c>
      <c r="C10">
        <v>57.1</v>
      </c>
      <c r="D10">
        <v>56</v>
      </c>
      <c r="E10">
        <v>57</v>
      </c>
      <c r="F10" s="107">
        <v>1695</v>
      </c>
    </row>
    <row r="11" spans="1:6">
      <c r="A11" t="s">
        <v>696</v>
      </c>
      <c r="B11">
        <v>57</v>
      </c>
      <c r="C11">
        <v>57.3</v>
      </c>
      <c r="D11">
        <v>56</v>
      </c>
      <c r="E11">
        <v>56.7</v>
      </c>
      <c r="F11">
        <v>789</v>
      </c>
    </row>
    <row r="12" spans="1:6">
      <c r="A12" t="s">
        <v>695</v>
      </c>
      <c r="B12">
        <v>56.9</v>
      </c>
      <c r="C12">
        <v>56.9</v>
      </c>
      <c r="D12">
        <v>55.5</v>
      </c>
      <c r="E12">
        <v>55.7</v>
      </c>
      <c r="F12">
        <v>752</v>
      </c>
    </row>
    <row r="13" spans="1:6">
      <c r="A13" t="s">
        <v>694</v>
      </c>
      <c r="B13">
        <v>56</v>
      </c>
      <c r="C13">
        <v>56.1</v>
      </c>
      <c r="D13">
        <v>55.1</v>
      </c>
      <c r="E13">
        <v>55.7</v>
      </c>
      <c r="F13">
        <v>967</v>
      </c>
    </row>
    <row r="14" spans="1:6">
      <c r="A14" t="s">
        <v>693</v>
      </c>
      <c r="B14">
        <v>55.7</v>
      </c>
      <c r="C14">
        <v>56.2</v>
      </c>
      <c r="D14">
        <v>55.4</v>
      </c>
      <c r="E14">
        <v>56.2</v>
      </c>
      <c r="F14">
        <v>707</v>
      </c>
    </row>
    <row r="15" spans="1:6">
      <c r="A15" t="s">
        <v>692</v>
      </c>
      <c r="B15">
        <v>56.2</v>
      </c>
      <c r="C15">
        <v>56.9</v>
      </c>
      <c r="D15">
        <v>56.2</v>
      </c>
      <c r="E15">
        <v>56.7</v>
      </c>
      <c r="F15">
        <v>600</v>
      </c>
    </row>
    <row r="16" spans="1:6">
      <c r="A16" t="s">
        <v>691</v>
      </c>
      <c r="B16">
        <v>57.7</v>
      </c>
      <c r="C16">
        <v>59.4</v>
      </c>
      <c r="D16">
        <v>57.7</v>
      </c>
      <c r="E16">
        <v>58.3</v>
      </c>
      <c r="F16" s="107">
        <v>2775</v>
      </c>
    </row>
    <row r="17" spans="1:6">
      <c r="A17" t="s">
        <v>690</v>
      </c>
      <c r="B17">
        <v>59</v>
      </c>
      <c r="C17">
        <v>59</v>
      </c>
      <c r="D17">
        <v>58.1</v>
      </c>
      <c r="E17">
        <v>58.2</v>
      </c>
      <c r="F17">
        <v>853</v>
      </c>
    </row>
    <row r="18" spans="1:6">
      <c r="A18" t="s">
        <v>689</v>
      </c>
      <c r="B18">
        <v>58.2</v>
      </c>
      <c r="C18">
        <v>58.2</v>
      </c>
      <c r="D18">
        <v>57.4</v>
      </c>
      <c r="E18">
        <v>57.7</v>
      </c>
      <c r="F18">
        <v>661</v>
      </c>
    </row>
    <row r="19" spans="1:6">
      <c r="A19" t="s">
        <v>688</v>
      </c>
      <c r="B19">
        <v>57.9</v>
      </c>
      <c r="C19">
        <v>57.9</v>
      </c>
      <c r="D19">
        <v>57.1</v>
      </c>
      <c r="E19">
        <v>57.5</v>
      </c>
      <c r="F19">
        <v>779</v>
      </c>
    </row>
    <row r="20" spans="1:6">
      <c r="A20" t="s">
        <v>687</v>
      </c>
      <c r="B20">
        <v>57.4</v>
      </c>
      <c r="C20">
        <v>57.8</v>
      </c>
      <c r="D20">
        <v>57.3</v>
      </c>
      <c r="E20">
        <v>57.8</v>
      </c>
      <c r="F20">
        <v>596</v>
      </c>
    </row>
    <row r="21" spans="1:6">
      <c r="A21" t="s">
        <v>686</v>
      </c>
      <c r="B21">
        <v>57.8</v>
      </c>
      <c r="C21">
        <v>58.5</v>
      </c>
      <c r="D21">
        <v>57.6</v>
      </c>
      <c r="E21">
        <v>58.2</v>
      </c>
      <c r="F21">
        <v>720</v>
      </c>
    </row>
    <row r="22" spans="1:6">
      <c r="A22" t="s">
        <v>685</v>
      </c>
      <c r="B22">
        <v>58.2</v>
      </c>
      <c r="C22">
        <v>58.2</v>
      </c>
      <c r="D22">
        <v>56.8</v>
      </c>
      <c r="E22">
        <v>57.3</v>
      </c>
      <c r="F22">
        <v>862</v>
      </c>
    </row>
    <row r="23" spans="1:6">
      <c r="A23" t="s">
        <v>684</v>
      </c>
      <c r="B23">
        <v>57.9</v>
      </c>
      <c r="C23">
        <v>59.2</v>
      </c>
      <c r="D23">
        <v>57.8</v>
      </c>
      <c r="E23">
        <v>58.6</v>
      </c>
      <c r="F23" s="107">
        <v>1456</v>
      </c>
    </row>
    <row r="24" spans="1:6">
      <c r="A24" t="s">
        <v>683</v>
      </c>
      <c r="B24">
        <v>58.9</v>
      </c>
      <c r="C24">
        <v>58.9</v>
      </c>
      <c r="D24">
        <v>57.9</v>
      </c>
      <c r="E24">
        <v>58.5</v>
      </c>
      <c r="F24">
        <v>843</v>
      </c>
    </row>
    <row r="25" spans="1:6">
      <c r="A25" t="s">
        <v>682</v>
      </c>
      <c r="B25">
        <v>58</v>
      </c>
      <c r="C25">
        <v>58.8</v>
      </c>
      <c r="D25">
        <v>58</v>
      </c>
      <c r="E25">
        <v>58.8</v>
      </c>
      <c r="F25">
        <v>394</v>
      </c>
    </row>
    <row r="26" spans="1:6">
      <c r="A26" t="s">
        <v>681</v>
      </c>
      <c r="B26">
        <v>58.8</v>
      </c>
      <c r="C26">
        <v>58.8</v>
      </c>
      <c r="D26">
        <v>58.1</v>
      </c>
      <c r="E26">
        <v>58.3</v>
      </c>
      <c r="F26">
        <v>393</v>
      </c>
    </row>
    <row r="27" spans="1:6">
      <c r="A27" t="s">
        <v>680</v>
      </c>
      <c r="B27">
        <v>58.2</v>
      </c>
      <c r="C27">
        <v>58.2</v>
      </c>
      <c r="D27">
        <v>57.1</v>
      </c>
      <c r="E27">
        <v>57.7</v>
      </c>
      <c r="F27">
        <v>792</v>
      </c>
    </row>
    <row r="28" spans="1:6">
      <c r="A28" t="s">
        <v>679</v>
      </c>
      <c r="B28">
        <v>58</v>
      </c>
      <c r="C28">
        <v>58</v>
      </c>
      <c r="D28">
        <v>57.4</v>
      </c>
      <c r="E28">
        <v>57.8</v>
      </c>
      <c r="F28">
        <v>568</v>
      </c>
    </row>
    <row r="29" spans="1:6">
      <c r="A29" t="s">
        <v>678</v>
      </c>
      <c r="B29">
        <v>57.8</v>
      </c>
      <c r="C29">
        <v>57.8</v>
      </c>
      <c r="D29">
        <v>56.4</v>
      </c>
      <c r="E29">
        <v>56.4</v>
      </c>
      <c r="F29" s="107">
        <v>1418</v>
      </c>
    </row>
    <row r="30" spans="1:6">
      <c r="A30" t="s">
        <v>677</v>
      </c>
      <c r="B30">
        <v>56.4</v>
      </c>
      <c r="C30">
        <v>56.5</v>
      </c>
      <c r="D30">
        <v>55.9</v>
      </c>
      <c r="E30">
        <v>56.1</v>
      </c>
      <c r="F30">
        <v>754</v>
      </c>
    </row>
    <row r="31" spans="1:6">
      <c r="A31" t="s">
        <v>676</v>
      </c>
      <c r="B31">
        <v>56.1</v>
      </c>
      <c r="C31">
        <v>56.5</v>
      </c>
      <c r="D31">
        <v>55.8</v>
      </c>
      <c r="E31">
        <v>56.1</v>
      </c>
      <c r="F31">
        <v>491</v>
      </c>
    </row>
    <row r="32" spans="1:6">
      <c r="A32" t="s">
        <v>675</v>
      </c>
      <c r="B32">
        <v>56</v>
      </c>
      <c r="C32">
        <v>56</v>
      </c>
      <c r="D32">
        <v>55</v>
      </c>
      <c r="E32">
        <v>55.3</v>
      </c>
      <c r="F32">
        <v>845</v>
      </c>
    </row>
    <row r="33" spans="1:6">
      <c r="A33" t="s">
        <v>674</v>
      </c>
      <c r="B33">
        <v>55.3</v>
      </c>
      <c r="C33">
        <v>55.8</v>
      </c>
      <c r="D33">
        <v>55</v>
      </c>
      <c r="E33">
        <v>55.6</v>
      </c>
      <c r="F33">
        <v>627</v>
      </c>
    </row>
    <row r="34" spans="1:6">
      <c r="A34" t="s">
        <v>673</v>
      </c>
      <c r="B34">
        <v>55.6</v>
      </c>
      <c r="C34">
        <v>56.7</v>
      </c>
      <c r="D34">
        <v>55.3</v>
      </c>
      <c r="E34">
        <v>56.2</v>
      </c>
      <c r="F34">
        <v>838</v>
      </c>
    </row>
    <row r="35" spans="1:6">
      <c r="A35" t="s">
        <v>672</v>
      </c>
      <c r="B35">
        <v>56.6</v>
      </c>
      <c r="C35">
        <v>56.6</v>
      </c>
      <c r="D35">
        <v>55.1</v>
      </c>
      <c r="E35">
        <v>55.8</v>
      </c>
      <c r="F35">
        <v>621</v>
      </c>
    </row>
    <row r="36" spans="1:6">
      <c r="A36" t="s">
        <v>671</v>
      </c>
      <c r="B36">
        <v>56</v>
      </c>
      <c r="C36">
        <v>56.4</v>
      </c>
      <c r="D36">
        <v>55.5</v>
      </c>
      <c r="E36">
        <v>56</v>
      </c>
      <c r="F36">
        <v>594</v>
      </c>
    </row>
    <row r="37" spans="1:6">
      <c r="A37" t="s">
        <v>670</v>
      </c>
      <c r="B37">
        <v>58</v>
      </c>
      <c r="C37">
        <v>61</v>
      </c>
      <c r="D37">
        <v>57.3</v>
      </c>
      <c r="E37">
        <v>60.5</v>
      </c>
      <c r="F37" s="107">
        <v>6050</v>
      </c>
    </row>
    <row r="38" spans="1:6">
      <c r="A38" t="s">
        <v>669</v>
      </c>
      <c r="B38">
        <v>60.5</v>
      </c>
      <c r="C38">
        <v>60.5</v>
      </c>
      <c r="D38">
        <v>58.7</v>
      </c>
      <c r="E38">
        <v>59.5</v>
      </c>
      <c r="F38" s="107">
        <v>2623</v>
      </c>
    </row>
    <row r="39" spans="1:6">
      <c r="A39" t="s">
        <v>668</v>
      </c>
      <c r="B39">
        <v>59.5</v>
      </c>
      <c r="C39">
        <v>60</v>
      </c>
      <c r="D39">
        <v>59</v>
      </c>
      <c r="E39">
        <v>59.8</v>
      </c>
      <c r="F39">
        <v>916</v>
      </c>
    </row>
    <row r="40" spans="1:6">
      <c r="A40" t="s">
        <v>667</v>
      </c>
      <c r="B40">
        <v>60</v>
      </c>
      <c r="C40">
        <v>62</v>
      </c>
      <c r="D40">
        <v>59.7</v>
      </c>
      <c r="E40">
        <v>62</v>
      </c>
      <c r="F40" s="107">
        <v>2305</v>
      </c>
    </row>
    <row r="41" spans="1:6">
      <c r="A41" t="s">
        <v>666</v>
      </c>
      <c r="B41">
        <v>62.2</v>
      </c>
      <c r="C41">
        <v>62.3</v>
      </c>
      <c r="D41">
        <v>61.3</v>
      </c>
      <c r="E41">
        <v>61.5</v>
      </c>
      <c r="F41" s="107">
        <v>1668</v>
      </c>
    </row>
    <row r="42" spans="1:6">
      <c r="A42" t="s">
        <v>665</v>
      </c>
      <c r="B42">
        <v>61.3</v>
      </c>
      <c r="C42">
        <v>61.4</v>
      </c>
      <c r="D42">
        <v>60.8</v>
      </c>
      <c r="E42">
        <v>60.8</v>
      </c>
      <c r="F42">
        <v>621</v>
      </c>
    </row>
    <row r="43" spans="1:6">
      <c r="A43" t="s">
        <v>664</v>
      </c>
      <c r="B43">
        <v>60.8</v>
      </c>
      <c r="C43">
        <v>61.4</v>
      </c>
      <c r="D43">
        <v>60.5</v>
      </c>
      <c r="E43">
        <v>61.3</v>
      </c>
      <c r="F43">
        <v>515</v>
      </c>
    </row>
    <row r="44" spans="1:6">
      <c r="A44" t="s">
        <v>663</v>
      </c>
      <c r="B44">
        <v>61.3</v>
      </c>
      <c r="C44">
        <v>61.9</v>
      </c>
      <c r="D44">
        <v>60</v>
      </c>
      <c r="E44">
        <v>60.2</v>
      </c>
      <c r="F44" s="107">
        <v>1265</v>
      </c>
    </row>
    <row r="45" spans="1:6">
      <c r="A45" t="s">
        <v>662</v>
      </c>
      <c r="B45">
        <v>60.8</v>
      </c>
      <c r="C45">
        <v>61.2</v>
      </c>
      <c r="D45">
        <v>60.3</v>
      </c>
      <c r="E45">
        <v>61</v>
      </c>
      <c r="F45">
        <v>607</v>
      </c>
    </row>
    <row r="46" spans="1:6">
      <c r="A46" t="s">
        <v>661</v>
      </c>
      <c r="B46">
        <v>61.2</v>
      </c>
      <c r="C46">
        <v>61.2</v>
      </c>
      <c r="D46">
        <v>60.5</v>
      </c>
      <c r="E46">
        <v>61</v>
      </c>
      <c r="F46">
        <v>497</v>
      </c>
    </row>
    <row r="47" spans="1:6">
      <c r="A47" t="s">
        <v>660</v>
      </c>
      <c r="B47">
        <v>61</v>
      </c>
      <c r="C47">
        <v>62.9</v>
      </c>
      <c r="D47">
        <v>61</v>
      </c>
      <c r="E47">
        <v>62.5</v>
      </c>
      <c r="F47" s="107">
        <v>1831</v>
      </c>
    </row>
    <row r="48" spans="1:6">
      <c r="A48" t="s">
        <v>659</v>
      </c>
      <c r="B48">
        <v>62.4</v>
      </c>
      <c r="C48">
        <v>62.4</v>
      </c>
      <c r="D48">
        <v>61.6</v>
      </c>
      <c r="E48">
        <v>61.6</v>
      </c>
      <c r="F48">
        <v>502</v>
      </c>
    </row>
    <row r="49" spans="1:6">
      <c r="A49" t="s">
        <v>658</v>
      </c>
      <c r="B49">
        <v>62</v>
      </c>
      <c r="C49">
        <v>64.3</v>
      </c>
      <c r="D49">
        <v>61.3</v>
      </c>
      <c r="E49">
        <v>63.6</v>
      </c>
      <c r="F49" s="107">
        <v>2183</v>
      </c>
    </row>
    <row r="50" spans="1:6">
      <c r="A50" t="s">
        <v>657</v>
      </c>
      <c r="B50">
        <v>63.6</v>
      </c>
      <c r="C50">
        <v>64.2</v>
      </c>
      <c r="D50">
        <v>63</v>
      </c>
      <c r="E50">
        <v>63.8</v>
      </c>
      <c r="F50">
        <v>840</v>
      </c>
    </row>
    <row r="51" spans="1:6">
      <c r="A51" t="s">
        <v>656</v>
      </c>
      <c r="B51">
        <v>63.7</v>
      </c>
      <c r="C51">
        <v>64.3</v>
      </c>
      <c r="D51">
        <v>63.3</v>
      </c>
      <c r="E51">
        <v>64.3</v>
      </c>
      <c r="F51">
        <v>822</v>
      </c>
    </row>
    <row r="52" spans="1:6">
      <c r="A52" t="s">
        <v>655</v>
      </c>
      <c r="B52">
        <v>64.900000000000006</v>
      </c>
      <c r="C52">
        <v>66.5</v>
      </c>
      <c r="D52">
        <v>64.599999999999994</v>
      </c>
      <c r="E52">
        <v>65.8</v>
      </c>
      <c r="F52" s="107">
        <v>1585</v>
      </c>
    </row>
    <row r="53" spans="1:6">
      <c r="A53" t="s">
        <v>654</v>
      </c>
      <c r="B53">
        <v>65.400000000000006</v>
      </c>
      <c r="C53">
        <v>66.400000000000006</v>
      </c>
      <c r="D53">
        <v>65.3</v>
      </c>
      <c r="E53">
        <v>65.7</v>
      </c>
      <c r="F53" s="107">
        <v>1023</v>
      </c>
    </row>
    <row r="54" spans="1:6">
      <c r="A54" t="s">
        <v>653</v>
      </c>
      <c r="B54">
        <v>65.7</v>
      </c>
      <c r="C54">
        <v>66.400000000000006</v>
      </c>
      <c r="D54">
        <v>65.7</v>
      </c>
      <c r="E54">
        <v>66.099999999999994</v>
      </c>
      <c r="F54">
        <v>694</v>
      </c>
    </row>
    <row r="55" spans="1:6">
      <c r="A55" t="s">
        <v>652</v>
      </c>
      <c r="B55">
        <v>66.400000000000006</v>
      </c>
      <c r="C55">
        <v>66.400000000000006</v>
      </c>
      <c r="D55">
        <v>65.5</v>
      </c>
      <c r="E55">
        <v>66.400000000000006</v>
      </c>
      <c r="F55">
        <v>795</v>
      </c>
    </row>
    <row r="56" spans="1:6">
      <c r="A56" t="s">
        <v>651</v>
      </c>
      <c r="B56">
        <v>64.400000000000006</v>
      </c>
      <c r="C56">
        <v>64.400000000000006</v>
      </c>
      <c r="D56">
        <v>62.1</v>
      </c>
      <c r="E56">
        <v>62.9</v>
      </c>
      <c r="F56" s="107">
        <v>2500</v>
      </c>
    </row>
    <row r="57" spans="1:6">
      <c r="A57" t="s">
        <v>650</v>
      </c>
      <c r="B57">
        <v>62.9</v>
      </c>
      <c r="C57">
        <v>63.3</v>
      </c>
      <c r="D57">
        <v>61.9</v>
      </c>
      <c r="E57">
        <v>62.2</v>
      </c>
      <c r="F57" s="107">
        <v>2104</v>
      </c>
    </row>
    <row r="58" spans="1:6">
      <c r="A58" t="s">
        <v>649</v>
      </c>
      <c r="B58">
        <v>62.3</v>
      </c>
      <c r="C58">
        <v>62.7</v>
      </c>
      <c r="D58">
        <v>60.7</v>
      </c>
      <c r="E58">
        <v>61.3</v>
      </c>
      <c r="F58" s="107">
        <v>1719</v>
      </c>
    </row>
    <row r="59" spans="1:6">
      <c r="A59" t="s">
        <v>648</v>
      </c>
      <c r="B59">
        <v>61.2</v>
      </c>
      <c r="C59">
        <v>61.2</v>
      </c>
      <c r="D59">
        <v>60.4</v>
      </c>
      <c r="E59">
        <v>60.8</v>
      </c>
      <c r="F59">
        <v>921</v>
      </c>
    </row>
    <row r="60" spans="1:6">
      <c r="A60" t="s">
        <v>647</v>
      </c>
      <c r="B60">
        <v>60.8</v>
      </c>
      <c r="C60">
        <v>61.3</v>
      </c>
      <c r="D60">
        <v>60.5</v>
      </c>
      <c r="E60">
        <v>61</v>
      </c>
      <c r="F60" s="107">
        <v>1150</v>
      </c>
    </row>
    <row r="61" spans="1:6">
      <c r="A61" t="s">
        <v>646</v>
      </c>
      <c r="B61">
        <v>61.1</v>
      </c>
      <c r="C61">
        <v>62.3</v>
      </c>
      <c r="D61">
        <v>61.1</v>
      </c>
      <c r="E61">
        <v>62</v>
      </c>
      <c r="F61" s="107">
        <v>1452</v>
      </c>
    </row>
    <row r="62" spans="1:6">
      <c r="A62" t="s">
        <v>645</v>
      </c>
      <c r="B62">
        <v>62.5</v>
      </c>
      <c r="C62">
        <v>62.6</v>
      </c>
      <c r="D62">
        <v>61.1</v>
      </c>
      <c r="E62">
        <v>61.4</v>
      </c>
      <c r="F62" s="107">
        <v>1817</v>
      </c>
    </row>
    <row r="63" spans="1:6">
      <c r="A63" t="s">
        <v>644</v>
      </c>
      <c r="B63">
        <v>61.2</v>
      </c>
      <c r="C63">
        <v>62</v>
      </c>
      <c r="D63">
        <v>61.1</v>
      </c>
      <c r="E63">
        <v>62</v>
      </c>
      <c r="F63" s="107">
        <v>2390</v>
      </c>
    </row>
    <row r="64" spans="1:6">
      <c r="A64" t="s">
        <v>643</v>
      </c>
      <c r="B64">
        <v>59.5</v>
      </c>
      <c r="C64">
        <v>59.7</v>
      </c>
      <c r="D64">
        <v>58.8</v>
      </c>
      <c r="E64">
        <v>59</v>
      </c>
      <c r="F64" s="107">
        <v>1978</v>
      </c>
    </row>
  </sheetData>
  <sortState xmlns:xlrd2="http://schemas.microsoft.com/office/spreadsheetml/2017/richdata2" ref="A2:F72">
    <sortCondition ref="A1"/>
  </sortState>
  <phoneticPr fontId="6" type="noConversion"/>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2BF2C9-5025-4699-801C-B421DAE2AF17}">
  <sheetPr codeName="工作表116"/>
  <dimension ref="A1:F64"/>
  <sheetViews>
    <sheetView workbookViewId="0"/>
  </sheetViews>
  <sheetFormatPr defaultRowHeight="17"/>
  <sheetData>
    <row r="1" spans="1:6">
      <c r="A1" t="s">
        <v>731</v>
      </c>
      <c r="B1" t="s">
        <v>732</v>
      </c>
      <c r="C1" t="s">
        <v>733</v>
      </c>
      <c r="D1" t="s">
        <v>734</v>
      </c>
      <c r="E1" t="s">
        <v>735</v>
      </c>
      <c r="F1" t="s">
        <v>736</v>
      </c>
    </row>
    <row r="2" spans="1:6">
      <c r="A2" t="s">
        <v>705</v>
      </c>
      <c r="B2">
        <v>36.549999999999997</v>
      </c>
      <c r="C2">
        <v>37.15</v>
      </c>
      <c r="D2">
        <v>36.35</v>
      </c>
      <c r="E2">
        <v>36.700000000000003</v>
      </c>
      <c r="F2" s="107">
        <v>22971</v>
      </c>
    </row>
    <row r="3" spans="1:6">
      <c r="A3" t="s">
        <v>704</v>
      </c>
      <c r="B3">
        <v>38.799999999999997</v>
      </c>
      <c r="C3">
        <v>40.35</v>
      </c>
      <c r="D3">
        <v>37.700000000000003</v>
      </c>
      <c r="E3">
        <v>38</v>
      </c>
      <c r="F3" s="107">
        <v>234770</v>
      </c>
    </row>
    <row r="4" spans="1:6">
      <c r="A4" t="s">
        <v>703</v>
      </c>
      <c r="B4">
        <v>38.15</v>
      </c>
      <c r="C4">
        <v>38.35</v>
      </c>
      <c r="D4">
        <v>37.549999999999997</v>
      </c>
      <c r="E4">
        <v>37.799999999999997</v>
      </c>
      <c r="F4" s="107">
        <v>43942</v>
      </c>
    </row>
    <row r="5" spans="1:6">
      <c r="A5" t="s">
        <v>702</v>
      </c>
      <c r="B5">
        <v>37.25</v>
      </c>
      <c r="C5">
        <v>38.15</v>
      </c>
      <c r="D5">
        <v>37.15</v>
      </c>
      <c r="E5">
        <v>37.549999999999997</v>
      </c>
      <c r="F5" s="107">
        <v>42757</v>
      </c>
    </row>
    <row r="6" spans="1:6">
      <c r="A6" t="s">
        <v>701</v>
      </c>
      <c r="B6">
        <v>37.6</v>
      </c>
      <c r="C6">
        <v>37.6</v>
      </c>
      <c r="D6">
        <v>36.200000000000003</v>
      </c>
      <c r="E6">
        <v>36.549999999999997</v>
      </c>
      <c r="F6" s="107">
        <v>46303</v>
      </c>
    </row>
    <row r="7" spans="1:6">
      <c r="A7" t="s">
        <v>700</v>
      </c>
      <c r="B7">
        <v>36.549999999999997</v>
      </c>
      <c r="C7">
        <v>37.15</v>
      </c>
      <c r="D7">
        <v>36.299999999999997</v>
      </c>
      <c r="E7">
        <v>36.65</v>
      </c>
      <c r="F7" s="107">
        <v>30339</v>
      </c>
    </row>
    <row r="8" spans="1:6">
      <c r="A8" t="s">
        <v>699</v>
      </c>
      <c r="B8">
        <v>36.6</v>
      </c>
      <c r="C8">
        <v>37.15</v>
      </c>
      <c r="D8">
        <v>36.5</v>
      </c>
      <c r="E8">
        <v>36.9</v>
      </c>
      <c r="F8" s="107">
        <v>19765</v>
      </c>
    </row>
    <row r="9" spans="1:6">
      <c r="A9" t="s">
        <v>698</v>
      </c>
      <c r="B9">
        <v>36.700000000000003</v>
      </c>
      <c r="C9">
        <v>37.200000000000003</v>
      </c>
      <c r="D9">
        <v>36.1</v>
      </c>
      <c r="E9">
        <v>37.200000000000003</v>
      </c>
      <c r="F9" s="107">
        <v>38023</v>
      </c>
    </row>
    <row r="10" spans="1:6">
      <c r="A10" t="s">
        <v>697</v>
      </c>
      <c r="B10">
        <v>37.200000000000003</v>
      </c>
      <c r="C10">
        <v>37.65</v>
      </c>
      <c r="D10">
        <v>36.700000000000003</v>
      </c>
      <c r="E10">
        <v>36.700000000000003</v>
      </c>
      <c r="F10" s="107">
        <v>22098</v>
      </c>
    </row>
    <row r="11" spans="1:6">
      <c r="A11" t="s">
        <v>696</v>
      </c>
      <c r="B11">
        <v>37</v>
      </c>
      <c r="C11">
        <v>37.1</v>
      </c>
      <c r="D11">
        <v>36.450000000000003</v>
      </c>
      <c r="E11">
        <v>36.65</v>
      </c>
      <c r="F11" s="107">
        <v>22424</v>
      </c>
    </row>
    <row r="12" spans="1:6">
      <c r="A12" t="s">
        <v>695</v>
      </c>
      <c r="B12">
        <v>36.6</v>
      </c>
      <c r="C12">
        <v>37.200000000000003</v>
      </c>
      <c r="D12">
        <v>36.35</v>
      </c>
      <c r="E12">
        <v>37</v>
      </c>
      <c r="F12" s="107">
        <v>44284</v>
      </c>
    </row>
    <row r="13" spans="1:6">
      <c r="A13" t="s">
        <v>694</v>
      </c>
      <c r="B13">
        <v>37.049999999999997</v>
      </c>
      <c r="C13">
        <v>37.1</v>
      </c>
      <c r="D13">
        <v>36.65</v>
      </c>
      <c r="E13">
        <v>36.9</v>
      </c>
      <c r="F13" s="107">
        <v>14629</v>
      </c>
    </row>
    <row r="14" spans="1:6">
      <c r="A14" t="s">
        <v>693</v>
      </c>
      <c r="B14">
        <v>36.9</v>
      </c>
      <c r="C14">
        <v>37.5</v>
      </c>
      <c r="D14">
        <v>36.9</v>
      </c>
      <c r="E14">
        <v>37.200000000000003</v>
      </c>
      <c r="F14" s="107">
        <v>25900</v>
      </c>
    </row>
    <row r="15" spans="1:6">
      <c r="A15" t="s">
        <v>692</v>
      </c>
      <c r="B15">
        <v>37.5</v>
      </c>
      <c r="C15">
        <v>38.450000000000003</v>
      </c>
      <c r="D15">
        <v>37.450000000000003</v>
      </c>
      <c r="E15">
        <v>37.9</v>
      </c>
      <c r="F15" s="107">
        <v>44509</v>
      </c>
    </row>
    <row r="16" spans="1:6">
      <c r="A16" t="s">
        <v>691</v>
      </c>
      <c r="B16">
        <v>38.65</v>
      </c>
      <c r="C16">
        <v>38.75</v>
      </c>
      <c r="D16">
        <v>38.049999999999997</v>
      </c>
      <c r="E16">
        <v>38.4</v>
      </c>
      <c r="F16" s="107">
        <v>31324</v>
      </c>
    </row>
    <row r="17" spans="1:6">
      <c r="A17" t="s">
        <v>690</v>
      </c>
      <c r="B17">
        <v>38.200000000000003</v>
      </c>
      <c r="C17">
        <v>39.4</v>
      </c>
      <c r="D17">
        <v>38.049999999999997</v>
      </c>
      <c r="E17">
        <v>38.65</v>
      </c>
      <c r="F17" s="107">
        <v>39601</v>
      </c>
    </row>
    <row r="18" spans="1:6">
      <c r="A18" t="s">
        <v>689</v>
      </c>
      <c r="B18">
        <v>38.85</v>
      </c>
      <c r="C18">
        <v>39.299999999999997</v>
      </c>
      <c r="D18">
        <v>38.549999999999997</v>
      </c>
      <c r="E18">
        <v>38.549999999999997</v>
      </c>
      <c r="F18" s="107">
        <v>19480</v>
      </c>
    </row>
    <row r="19" spans="1:6">
      <c r="A19" t="s">
        <v>688</v>
      </c>
      <c r="B19">
        <v>38.4</v>
      </c>
      <c r="C19">
        <v>38.75</v>
      </c>
      <c r="D19">
        <v>37.6</v>
      </c>
      <c r="E19">
        <v>37.9</v>
      </c>
      <c r="F19" s="107">
        <v>27303</v>
      </c>
    </row>
    <row r="20" spans="1:6">
      <c r="A20" t="s">
        <v>687</v>
      </c>
      <c r="B20">
        <v>37.950000000000003</v>
      </c>
      <c r="C20">
        <v>38.4</v>
      </c>
      <c r="D20">
        <v>37.85</v>
      </c>
      <c r="E20">
        <v>38.1</v>
      </c>
      <c r="F20" s="107">
        <v>11871</v>
      </c>
    </row>
    <row r="21" spans="1:6">
      <c r="A21" t="s">
        <v>686</v>
      </c>
      <c r="B21">
        <v>38.15</v>
      </c>
      <c r="C21">
        <v>38.299999999999997</v>
      </c>
      <c r="D21">
        <v>38.049999999999997</v>
      </c>
      <c r="E21">
        <v>38.299999999999997</v>
      </c>
      <c r="F21" s="107">
        <v>25727</v>
      </c>
    </row>
    <row r="22" spans="1:6">
      <c r="A22" t="s">
        <v>685</v>
      </c>
      <c r="B22">
        <v>36.35</v>
      </c>
      <c r="C22">
        <v>36.4</v>
      </c>
      <c r="D22">
        <v>35.450000000000003</v>
      </c>
      <c r="E22">
        <v>36.200000000000003</v>
      </c>
      <c r="F22" s="107">
        <v>77243</v>
      </c>
    </row>
    <row r="23" spans="1:6">
      <c r="A23" t="s">
        <v>684</v>
      </c>
      <c r="B23">
        <v>36.35</v>
      </c>
      <c r="C23">
        <v>37.1</v>
      </c>
      <c r="D23">
        <v>36.200000000000003</v>
      </c>
      <c r="E23">
        <v>36.549999999999997</v>
      </c>
      <c r="F23" s="107">
        <v>24860</v>
      </c>
    </row>
    <row r="24" spans="1:6">
      <c r="A24" t="s">
        <v>683</v>
      </c>
      <c r="B24">
        <v>36.65</v>
      </c>
      <c r="C24">
        <v>37.299999999999997</v>
      </c>
      <c r="D24">
        <v>36.549999999999997</v>
      </c>
      <c r="E24">
        <v>36.85</v>
      </c>
      <c r="F24" s="107">
        <v>27226</v>
      </c>
    </row>
    <row r="25" spans="1:6">
      <c r="A25" t="s">
        <v>682</v>
      </c>
      <c r="B25">
        <v>36.75</v>
      </c>
      <c r="C25">
        <v>37.15</v>
      </c>
      <c r="D25">
        <v>36.5</v>
      </c>
      <c r="E25">
        <v>36.549999999999997</v>
      </c>
      <c r="F25" s="107">
        <v>18720</v>
      </c>
    </row>
    <row r="26" spans="1:6">
      <c r="A26" t="s">
        <v>681</v>
      </c>
      <c r="B26">
        <v>36.5</v>
      </c>
      <c r="C26">
        <v>36.5</v>
      </c>
      <c r="D26">
        <v>35.799999999999997</v>
      </c>
      <c r="E26">
        <v>35.950000000000003</v>
      </c>
      <c r="F26" s="107">
        <v>23495</v>
      </c>
    </row>
    <row r="27" spans="1:6">
      <c r="A27" t="s">
        <v>680</v>
      </c>
      <c r="B27">
        <v>36.299999999999997</v>
      </c>
      <c r="C27">
        <v>36.6</v>
      </c>
      <c r="D27">
        <v>36.299999999999997</v>
      </c>
      <c r="E27">
        <v>36.450000000000003</v>
      </c>
      <c r="F27" s="107">
        <v>12181</v>
      </c>
    </row>
    <row r="28" spans="1:6">
      <c r="A28" t="s">
        <v>679</v>
      </c>
      <c r="B28">
        <v>36.700000000000003</v>
      </c>
      <c r="C28">
        <v>37.35</v>
      </c>
      <c r="D28">
        <v>36.549999999999997</v>
      </c>
      <c r="E28">
        <v>36.6</v>
      </c>
      <c r="F28" s="107">
        <v>25704</v>
      </c>
    </row>
    <row r="29" spans="1:6">
      <c r="A29" t="s">
        <v>678</v>
      </c>
      <c r="B29">
        <v>36.5</v>
      </c>
      <c r="C29">
        <v>37.15</v>
      </c>
      <c r="D29">
        <v>36.15</v>
      </c>
      <c r="E29">
        <v>36.85</v>
      </c>
      <c r="F29" s="107">
        <v>20070</v>
      </c>
    </row>
    <row r="30" spans="1:6">
      <c r="A30" t="s">
        <v>677</v>
      </c>
      <c r="B30">
        <v>36.799999999999997</v>
      </c>
      <c r="C30">
        <v>36.85</v>
      </c>
      <c r="D30">
        <v>36.25</v>
      </c>
      <c r="E30">
        <v>36.4</v>
      </c>
      <c r="F30" s="107">
        <v>19989</v>
      </c>
    </row>
    <row r="31" spans="1:6">
      <c r="A31" t="s">
        <v>676</v>
      </c>
      <c r="B31">
        <v>36.4</v>
      </c>
      <c r="C31">
        <v>36.700000000000003</v>
      </c>
      <c r="D31">
        <v>36.25</v>
      </c>
      <c r="E31">
        <v>36.299999999999997</v>
      </c>
      <c r="F31" s="107">
        <v>12421</v>
      </c>
    </row>
    <row r="32" spans="1:6">
      <c r="A32" t="s">
        <v>675</v>
      </c>
      <c r="B32">
        <v>36.200000000000003</v>
      </c>
      <c r="C32">
        <v>36.299999999999997</v>
      </c>
      <c r="D32">
        <v>34.9</v>
      </c>
      <c r="E32">
        <v>35.299999999999997</v>
      </c>
      <c r="F32" s="107">
        <v>29971</v>
      </c>
    </row>
    <row r="33" spans="1:6">
      <c r="A33" t="s">
        <v>674</v>
      </c>
      <c r="B33">
        <v>35.299999999999997</v>
      </c>
      <c r="C33">
        <v>35.85</v>
      </c>
      <c r="D33">
        <v>35.200000000000003</v>
      </c>
      <c r="E33">
        <v>35.6</v>
      </c>
      <c r="F33" s="107">
        <v>15577</v>
      </c>
    </row>
    <row r="34" spans="1:6">
      <c r="A34" t="s">
        <v>673</v>
      </c>
      <c r="B34">
        <v>35.4</v>
      </c>
      <c r="C34">
        <v>36.299999999999997</v>
      </c>
      <c r="D34">
        <v>35.299999999999997</v>
      </c>
      <c r="E34">
        <v>36.049999999999997</v>
      </c>
      <c r="F34" s="107">
        <v>14742</v>
      </c>
    </row>
    <row r="35" spans="1:6">
      <c r="A35" t="s">
        <v>672</v>
      </c>
      <c r="B35">
        <v>35.6</v>
      </c>
      <c r="C35">
        <v>36.15</v>
      </c>
      <c r="D35">
        <v>34.6</v>
      </c>
      <c r="E35">
        <v>35.299999999999997</v>
      </c>
      <c r="F35" s="107">
        <v>28537</v>
      </c>
    </row>
    <row r="36" spans="1:6">
      <c r="A36" t="s">
        <v>671</v>
      </c>
      <c r="B36">
        <v>35.299999999999997</v>
      </c>
      <c r="C36">
        <v>35.35</v>
      </c>
      <c r="D36">
        <v>34.200000000000003</v>
      </c>
      <c r="E36">
        <v>34.200000000000003</v>
      </c>
      <c r="F36" s="107">
        <v>23871</v>
      </c>
    </row>
    <row r="37" spans="1:6">
      <c r="A37" t="s">
        <v>670</v>
      </c>
      <c r="B37">
        <v>34.75</v>
      </c>
      <c r="C37">
        <v>35</v>
      </c>
      <c r="D37">
        <v>34.25</v>
      </c>
      <c r="E37">
        <v>34.5</v>
      </c>
      <c r="F37" s="107">
        <v>17300</v>
      </c>
    </row>
    <row r="38" spans="1:6">
      <c r="A38" t="s">
        <v>669</v>
      </c>
      <c r="B38">
        <v>35</v>
      </c>
      <c r="C38">
        <v>35.700000000000003</v>
      </c>
      <c r="D38">
        <v>34.799999999999997</v>
      </c>
      <c r="E38">
        <v>35.5</v>
      </c>
      <c r="F38" s="107">
        <v>23802</v>
      </c>
    </row>
    <row r="39" spans="1:6">
      <c r="A39" t="s">
        <v>668</v>
      </c>
      <c r="B39">
        <v>35.450000000000003</v>
      </c>
      <c r="C39">
        <v>35.65</v>
      </c>
      <c r="D39">
        <v>34.85</v>
      </c>
      <c r="E39">
        <v>35.5</v>
      </c>
      <c r="F39" s="107">
        <v>16490</v>
      </c>
    </row>
    <row r="40" spans="1:6">
      <c r="A40" t="s">
        <v>667</v>
      </c>
      <c r="B40">
        <v>35.4</v>
      </c>
      <c r="C40">
        <v>36.35</v>
      </c>
      <c r="D40">
        <v>35.4</v>
      </c>
      <c r="E40">
        <v>36</v>
      </c>
      <c r="F40" s="107">
        <v>16239</v>
      </c>
    </row>
    <row r="41" spans="1:6">
      <c r="A41" t="s">
        <v>666</v>
      </c>
      <c r="B41">
        <v>36.200000000000003</v>
      </c>
      <c r="C41">
        <v>36.65</v>
      </c>
      <c r="D41">
        <v>36.200000000000003</v>
      </c>
      <c r="E41">
        <v>36.35</v>
      </c>
      <c r="F41" s="107">
        <v>12475</v>
      </c>
    </row>
    <row r="42" spans="1:6">
      <c r="A42" t="s">
        <v>665</v>
      </c>
      <c r="B42">
        <v>36.1</v>
      </c>
      <c r="C42">
        <v>36.200000000000003</v>
      </c>
      <c r="D42">
        <v>35.799999999999997</v>
      </c>
      <c r="E42">
        <v>35.799999999999997</v>
      </c>
      <c r="F42" s="107">
        <v>11266</v>
      </c>
    </row>
    <row r="43" spans="1:6">
      <c r="A43" t="s">
        <v>664</v>
      </c>
      <c r="B43">
        <v>35.15</v>
      </c>
      <c r="C43">
        <v>35.5</v>
      </c>
      <c r="D43">
        <v>34.85</v>
      </c>
      <c r="E43">
        <v>35.049999999999997</v>
      </c>
      <c r="F43" s="107">
        <v>28518</v>
      </c>
    </row>
    <row r="44" spans="1:6">
      <c r="A44" t="s">
        <v>663</v>
      </c>
      <c r="B44">
        <v>35.4</v>
      </c>
      <c r="C44">
        <v>35.85</v>
      </c>
      <c r="D44">
        <v>35.049999999999997</v>
      </c>
      <c r="E44">
        <v>35.1</v>
      </c>
      <c r="F44" s="107">
        <v>12007</v>
      </c>
    </row>
    <row r="45" spans="1:6">
      <c r="A45" t="s">
        <v>662</v>
      </c>
      <c r="B45">
        <v>35.5</v>
      </c>
      <c r="C45">
        <v>36.15</v>
      </c>
      <c r="D45">
        <v>35.35</v>
      </c>
      <c r="E45">
        <v>35.6</v>
      </c>
      <c r="F45" s="107">
        <v>15162</v>
      </c>
    </row>
    <row r="46" spans="1:6">
      <c r="A46" t="s">
        <v>661</v>
      </c>
      <c r="B46">
        <v>35.6</v>
      </c>
      <c r="C46">
        <v>35.75</v>
      </c>
      <c r="D46">
        <v>34.85</v>
      </c>
      <c r="E46">
        <v>35.6</v>
      </c>
      <c r="F46" s="107">
        <v>22416</v>
      </c>
    </row>
    <row r="47" spans="1:6">
      <c r="A47" t="s">
        <v>660</v>
      </c>
      <c r="B47">
        <v>35.65</v>
      </c>
      <c r="C47">
        <v>36.15</v>
      </c>
      <c r="D47">
        <v>35.5</v>
      </c>
      <c r="E47">
        <v>36</v>
      </c>
      <c r="F47" s="107">
        <v>18484</v>
      </c>
    </row>
    <row r="48" spans="1:6">
      <c r="A48" t="s">
        <v>659</v>
      </c>
      <c r="B48">
        <v>35.799999999999997</v>
      </c>
      <c r="C48">
        <v>36.299999999999997</v>
      </c>
      <c r="D48">
        <v>35.450000000000003</v>
      </c>
      <c r="E48">
        <v>36.25</v>
      </c>
      <c r="F48" s="107">
        <v>27118</v>
      </c>
    </row>
    <row r="49" spans="1:6">
      <c r="A49" t="s">
        <v>658</v>
      </c>
      <c r="B49">
        <v>36.299999999999997</v>
      </c>
      <c r="C49">
        <v>36.450000000000003</v>
      </c>
      <c r="D49">
        <v>35.65</v>
      </c>
      <c r="E49">
        <v>36.4</v>
      </c>
      <c r="F49" s="107">
        <v>19900</v>
      </c>
    </row>
    <row r="50" spans="1:6">
      <c r="A50" t="s">
        <v>657</v>
      </c>
      <c r="B50">
        <v>36.5</v>
      </c>
      <c r="C50">
        <v>36.5</v>
      </c>
      <c r="D50">
        <v>36.1</v>
      </c>
      <c r="E50">
        <v>36.5</v>
      </c>
      <c r="F50" s="107">
        <v>10178</v>
      </c>
    </row>
    <row r="51" spans="1:6">
      <c r="A51" t="s">
        <v>656</v>
      </c>
      <c r="B51">
        <v>37.299999999999997</v>
      </c>
      <c r="C51">
        <v>38.799999999999997</v>
      </c>
      <c r="D51">
        <v>37.1</v>
      </c>
      <c r="E51">
        <v>37.35</v>
      </c>
      <c r="F51" s="107">
        <v>85118</v>
      </c>
    </row>
    <row r="52" spans="1:6">
      <c r="A52" t="s">
        <v>655</v>
      </c>
      <c r="B52">
        <v>37.5</v>
      </c>
      <c r="C52">
        <v>38.25</v>
      </c>
      <c r="D52">
        <v>36.549999999999997</v>
      </c>
      <c r="E52">
        <v>36.549999999999997</v>
      </c>
      <c r="F52" s="107">
        <v>33443</v>
      </c>
    </row>
    <row r="53" spans="1:6">
      <c r="A53" t="s">
        <v>654</v>
      </c>
      <c r="B53">
        <v>37.1</v>
      </c>
      <c r="C53">
        <v>37.799999999999997</v>
      </c>
      <c r="D53">
        <v>37.1</v>
      </c>
      <c r="E53">
        <v>37.450000000000003</v>
      </c>
      <c r="F53" s="107">
        <v>26267</v>
      </c>
    </row>
    <row r="54" spans="1:6">
      <c r="A54" t="s">
        <v>653</v>
      </c>
      <c r="B54">
        <v>37.450000000000003</v>
      </c>
      <c r="C54">
        <v>37.6</v>
      </c>
      <c r="D54">
        <v>36.799999999999997</v>
      </c>
      <c r="E54">
        <v>37.1</v>
      </c>
      <c r="F54" s="107">
        <v>20732</v>
      </c>
    </row>
    <row r="55" spans="1:6">
      <c r="A55" t="s">
        <v>652</v>
      </c>
      <c r="B55">
        <v>37.25</v>
      </c>
      <c r="C55">
        <v>37.299999999999997</v>
      </c>
      <c r="D55">
        <v>36.700000000000003</v>
      </c>
      <c r="E55">
        <v>36.75</v>
      </c>
      <c r="F55" s="107">
        <v>13442</v>
      </c>
    </row>
    <row r="56" spans="1:6">
      <c r="A56" t="s">
        <v>651</v>
      </c>
      <c r="B56">
        <v>36.5</v>
      </c>
      <c r="C56">
        <v>36.85</v>
      </c>
      <c r="D56">
        <v>36.1</v>
      </c>
      <c r="E56">
        <v>36.75</v>
      </c>
      <c r="F56" s="107">
        <v>19792</v>
      </c>
    </row>
    <row r="57" spans="1:6">
      <c r="A57" t="s">
        <v>650</v>
      </c>
      <c r="B57">
        <v>37.1</v>
      </c>
      <c r="C57">
        <v>40.4</v>
      </c>
      <c r="D57">
        <v>37.1</v>
      </c>
      <c r="E57">
        <v>40.299999999999997</v>
      </c>
      <c r="F57" s="107">
        <v>155491</v>
      </c>
    </row>
    <row r="58" spans="1:6">
      <c r="A58" t="s">
        <v>649</v>
      </c>
      <c r="B58">
        <v>40.299999999999997</v>
      </c>
      <c r="C58">
        <v>40.299999999999997</v>
      </c>
      <c r="D58">
        <v>38.049999999999997</v>
      </c>
      <c r="E58">
        <v>38.15</v>
      </c>
      <c r="F58" s="107">
        <v>93998</v>
      </c>
    </row>
    <row r="59" spans="1:6">
      <c r="A59" t="s">
        <v>648</v>
      </c>
      <c r="B59">
        <v>38.200000000000003</v>
      </c>
      <c r="C59">
        <v>39.1</v>
      </c>
      <c r="D59">
        <v>37.950000000000003</v>
      </c>
      <c r="E59">
        <v>38.5</v>
      </c>
      <c r="F59" s="107">
        <v>53535</v>
      </c>
    </row>
    <row r="60" spans="1:6">
      <c r="A60" t="s">
        <v>647</v>
      </c>
      <c r="B60">
        <v>39.4</v>
      </c>
      <c r="C60">
        <v>39.4</v>
      </c>
      <c r="D60">
        <v>38.5</v>
      </c>
      <c r="E60">
        <v>39.299999999999997</v>
      </c>
      <c r="F60" s="107">
        <v>46593</v>
      </c>
    </row>
    <row r="61" spans="1:6">
      <c r="A61" t="s">
        <v>646</v>
      </c>
      <c r="B61">
        <v>39.6</v>
      </c>
      <c r="C61">
        <v>39.6</v>
      </c>
      <c r="D61">
        <v>38.35</v>
      </c>
      <c r="E61">
        <v>38.6</v>
      </c>
      <c r="F61" s="107">
        <v>38190</v>
      </c>
    </row>
    <row r="62" spans="1:6">
      <c r="A62" t="s">
        <v>645</v>
      </c>
      <c r="B62">
        <v>38.65</v>
      </c>
      <c r="C62">
        <v>38.700000000000003</v>
      </c>
      <c r="D62">
        <v>37.9</v>
      </c>
      <c r="E62">
        <v>38.1</v>
      </c>
      <c r="F62" s="107">
        <v>28675</v>
      </c>
    </row>
    <row r="63" spans="1:6">
      <c r="A63" t="s">
        <v>644</v>
      </c>
      <c r="B63">
        <v>37.549999999999997</v>
      </c>
      <c r="C63">
        <v>37.799999999999997</v>
      </c>
      <c r="D63">
        <v>37.1</v>
      </c>
      <c r="E63">
        <v>37.15</v>
      </c>
      <c r="F63" s="107">
        <v>27491</v>
      </c>
    </row>
    <row r="64" spans="1:6">
      <c r="A64" t="s">
        <v>643</v>
      </c>
      <c r="B64">
        <v>37.15</v>
      </c>
      <c r="C64">
        <v>37.65</v>
      </c>
      <c r="D64">
        <v>36.85</v>
      </c>
      <c r="E64">
        <v>37.049999999999997</v>
      </c>
      <c r="F64" s="107">
        <v>57286</v>
      </c>
    </row>
  </sheetData>
  <sortState xmlns:xlrd2="http://schemas.microsoft.com/office/spreadsheetml/2017/richdata2" ref="A2:F72">
    <sortCondition ref="A1"/>
  </sortState>
  <phoneticPr fontId="6"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2E4C1F-4132-4EA1-B711-971FFBD2CAB1}">
  <sheetPr codeName="工作表117"/>
  <dimension ref="A1:F64"/>
  <sheetViews>
    <sheetView workbookViewId="0"/>
  </sheetViews>
  <sheetFormatPr defaultRowHeight="17"/>
  <sheetData>
    <row r="1" spans="1:6">
      <c r="A1" t="s">
        <v>731</v>
      </c>
      <c r="B1" t="s">
        <v>732</v>
      </c>
      <c r="C1" t="s">
        <v>733</v>
      </c>
      <c r="D1" t="s">
        <v>734</v>
      </c>
      <c r="E1" t="s">
        <v>735</v>
      </c>
      <c r="F1" t="s">
        <v>736</v>
      </c>
    </row>
    <row r="2" spans="1:6">
      <c r="A2" t="s">
        <v>705</v>
      </c>
      <c r="B2">
        <v>441</v>
      </c>
      <c r="C2">
        <v>445</v>
      </c>
      <c r="D2">
        <v>432</v>
      </c>
      <c r="E2">
        <v>432</v>
      </c>
      <c r="F2" s="107">
        <v>1313</v>
      </c>
    </row>
    <row r="3" spans="1:6">
      <c r="A3" t="s">
        <v>704</v>
      </c>
      <c r="B3">
        <v>435.5</v>
      </c>
      <c r="C3">
        <v>438</v>
      </c>
      <c r="D3">
        <v>427</v>
      </c>
      <c r="E3">
        <v>428.5</v>
      </c>
      <c r="F3">
        <v>808</v>
      </c>
    </row>
    <row r="4" spans="1:6">
      <c r="A4" t="s">
        <v>703</v>
      </c>
      <c r="B4">
        <v>428.5</v>
      </c>
      <c r="C4">
        <v>432.5</v>
      </c>
      <c r="D4">
        <v>420</v>
      </c>
      <c r="E4">
        <v>420</v>
      </c>
      <c r="F4">
        <v>976</v>
      </c>
    </row>
    <row r="5" spans="1:6">
      <c r="A5" t="s">
        <v>702</v>
      </c>
      <c r="B5">
        <v>421</v>
      </c>
      <c r="C5">
        <v>422.5</v>
      </c>
      <c r="D5">
        <v>411.5</v>
      </c>
      <c r="E5">
        <v>411.5</v>
      </c>
      <c r="F5" s="107">
        <v>1028</v>
      </c>
    </row>
    <row r="6" spans="1:6">
      <c r="A6" t="s">
        <v>701</v>
      </c>
      <c r="B6">
        <v>408</v>
      </c>
      <c r="C6">
        <v>416</v>
      </c>
      <c r="D6">
        <v>405.5</v>
      </c>
      <c r="E6">
        <v>406</v>
      </c>
      <c r="F6" s="107">
        <v>1154</v>
      </c>
    </row>
    <row r="7" spans="1:6">
      <c r="A7" t="s">
        <v>700</v>
      </c>
      <c r="B7">
        <v>406.5</v>
      </c>
      <c r="C7">
        <v>409.5</v>
      </c>
      <c r="D7">
        <v>401</v>
      </c>
      <c r="E7">
        <v>403</v>
      </c>
      <c r="F7">
        <v>917</v>
      </c>
    </row>
    <row r="8" spans="1:6">
      <c r="A8" t="s">
        <v>699</v>
      </c>
      <c r="B8">
        <v>403</v>
      </c>
      <c r="C8">
        <v>408</v>
      </c>
      <c r="D8">
        <v>402</v>
      </c>
      <c r="E8">
        <v>402.5</v>
      </c>
      <c r="F8">
        <v>547</v>
      </c>
    </row>
    <row r="9" spans="1:6">
      <c r="A9" t="s">
        <v>698</v>
      </c>
      <c r="B9">
        <v>402.5</v>
      </c>
      <c r="C9">
        <v>409</v>
      </c>
      <c r="D9">
        <v>401</v>
      </c>
      <c r="E9">
        <v>408</v>
      </c>
      <c r="F9">
        <v>588</v>
      </c>
    </row>
    <row r="10" spans="1:6">
      <c r="A10" t="s">
        <v>697</v>
      </c>
      <c r="B10">
        <v>405</v>
      </c>
      <c r="C10">
        <v>412.5</v>
      </c>
      <c r="D10">
        <v>400</v>
      </c>
      <c r="E10">
        <v>400.5</v>
      </c>
      <c r="F10">
        <v>925</v>
      </c>
    </row>
    <row r="11" spans="1:6">
      <c r="A11" t="s">
        <v>696</v>
      </c>
      <c r="B11">
        <v>401</v>
      </c>
      <c r="C11">
        <v>407</v>
      </c>
      <c r="D11">
        <v>401</v>
      </c>
      <c r="E11">
        <v>405.5</v>
      </c>
      <c r="F11">
        <v>540</v>
      </c>
    </row>
    <row r="12" spans="1:6">
      <c r="A12" t="s">
        <v>695</v>
      </c>
      <c r="B12">
        <v>401.5</v>
      </c>
      <c r="C12">
        <v>404.5</v>
      </c>
      <c r="D12">
        <v>400</v>
      </c>
      <c r="E12">
        <v>400.5</v>
      </c>
      <c r="F12">
        <v>944</v>
      </c>
    </row>
    <row r="13" spans="1:6">
      <c r="A13" t="s">
        <v>694</v>
      </c>
      <c r="B13">
        <v>403.5</v>
      </c>
      <c r="C13">
        <v>413.5</v>
      </c>
      <c r="D13">
        <v>403</v>
      </c>
      <c r="E13">
        <v>405</v>
      </c>
      <c r="F13">
        <v>581</v>
      </c>
    </row>
    <row r="14" spans="1:6">
      <c r="A14" t="s">
        <v>693</v>
      </c>
      <c r="B14">
        <v>405</v>
      </c>
      <c r="C14">
        <v>406</v>
      </c>
      <c r="D14">
        <v>393.5</v>
      </c>
      <c r="E14">
        <v>394.5</v>
      </c>
      <c r="F14" s="107">
        <v>1800</v>
      </c>
    </row>
    <row r="15" spans="1:6">
      <c r="A15" t="s">
        <v>692</v>
      </c>
      <c r="B15">
        <v>395</v>
      </c>
      <c r="C15">
        <v>396.5</v>
      </c>
      <c r="D15">
        <v>388</v>
      </c>
      <c r="E15">
        <v>390</v>
      </c>
      <c r="F15" s="107">
        <v>1089</v>
      </c>
    </row>
    <row r="16" spans="1:6">
      <c r="A16" t="s">
        <v>691</v>
      </c>
      <c r="B16">
        <v>392</v>
      </c>
      <c r="C16">
        <v>397.5</v>
      </c>
      <c r="D16">
        <v>392</v>
      </c>
      <c r="E16">
        <v>396.5</v>
      </c>
      <c r="F16">
        <v>627</v>
      </c>
    </row>
    <row r="17" spans="1:6">
      <c r="A17" t="s">
        <v>690</v>
      </c>
      <c r="B17">
        <v>398</v>
      </c>
      <c r="C17">
        <v>398</v>
      </c>
      <c r="D17">
        <v>387</v>
      </c>
      <c r="E17">
        <v>389.5</v>
      </c>
      <c r="F17">
        <v>912</v>
      </c>
    </row>
    <row r="18" spans="1:6">
      <c r="A18" t="s">
        <v>689</v>
      </c>
      <c r="B18">
        <v>389.5</v>
      </c>
      <c r="C18">
        <v>390</v>
      </c>
      <c r="D18">
        <v>382.5</v>
      </c>
      <c r="E18">
        <v>382.5</v>
      </c>
      <c r="F18" s="107">
        <v>1063</v>
      </c>
    </row>
    <row r="19" spans="1:6">
      <c r="A19" t="s">
        <v>688</v>
      </c>
      <c r="B19">
        <v>384</v>
      </c>
      <c r="C19">
        <v>388.5</v>
      </c>
      <c r="D19">
        <v>380.5</v>
      </c>
      <c r="E19">
        <v>382.5</v>
      </c>
      <c r="F19">
        <v>876</v>
      </c>
    </row>
    <row r="20" spans="1:6">
      <c r="A20" t="s">
        <v>687</v>
      </c>
      <c r="B20">
        <v>384.5</v>
      </c>
      <c r="C20">
        <v>386.5</v>
      </c>
      <c r="D20">
        <v>381</v>
      </c>
      <c r="E20">
        <v>384.5</v>
      </c>
      <c r="F20">
        <v>649</v>
      </c>
    </row>
    <row r="21" spans="1:6">
      <c r="A21" t="s">
        <v>686</v>
      </c>
      <c r="B21">
        <v>386</v>
      </c>
      <c r="C21">
        <v>394.5</v>
      </c>
      <c r="D21">
        <v>383</v>
      </c>
      <c r="E21">
        <v>393</v>
      </c>
      <c r="F21">
        <v>881</v>
      </c>
    </row>
    <row r="22" spans="1:6">
      <c r="A22" t="s">
        <v>685</v>
      </c>
      <c r="B22">
        <v>395</v>
      </c>
      <c r="C22">
        <v>395.5</v>
      </c>
      <c r="D22">
        <v>385</v>
      </c>
      <c r="E22">
        <v>387</v>
      </c>
      <c r="F22">
        <v>628</v>
      </c>
    </row>
    <row r="23" spans="1:6">
      <c r="A23" t="s">
        <v>684</v>
      </c>
      <c r="B23">
        <v>390</v>
      </c>
      <c r="C23">
        <v>399.5</v>
      </c>
      <c r="D23">
        <v>388</v>
      </c>
      <c r="E23">
        <v>392.5</v>
      </c>
      <c r="F23">
        <v>738</v>
      </c>
    </row>
    <row r="24" spans="1:6">
      <c r="A24" t="s">
        <v>683</v>
      </c>
      <c r="B24">
        <v>394.5</v>
      </c>
      <c r="C24">
        <v>395</v>
      </c>
      <c r="D24">
        <v>387</v>
      </c>
      <c r="E24">
        <v>389</v>
      </c>
      <c r="F24">
        <v>492</v>
      </c>
    </row>
    <row r="25" spans="1:6">
      <c r="A25" t="s">
        <v>682</v>
      </c>
      <c r="B25">
        <v>392</v>
      </c>
      <c r="C25">
        <v>392</v>
      </c>
      <c r="D25">
        <v>382</v>
      </c>
      <c r="E25">
        <v>386</v>
      </c>
      <c r="F25">
        <v>547</v>
      </c>
    </row>
    <row r="26" spans="1:6">
      <c r="A26" t="s">
        <v>681</v>
      </c>
      <c r="B26">
        <v>386</v>
      </c>
      <c r="C26">
        <v>397.5</v>
      </c>
      <c r="D26">
        <v>386</v>
      </c>
      <c r="E26">
        <v>391.5</v>
      </c>
      <c r="F26">
        <v>931</v>
      </c>
    </row>
    <row r="27" spans="1:6">
      <c r="A27" t="s">
        <v>680</v>
      </c>
      <c r="B27">
        <v>391.5</v>
      </c>
      <c r="C27">
        <v>392</v>
      </c>
      <c r="D27">
        <v>388</v>
      </c>
      <c r="E27">
        <v>388</v>
      </c>
      <c r="F27">
        <v>364</v>
      </c>
    </row>
    <row r="28" spans="1:6">
      <c r="A28" t="s">
        <v>679</v>
      </c>
      <c r="B28">
        <v>392.5</v>
      </c>
      <c r="C28">
        <v>398.5</v>
      </c>
      <c r="D28">
        <v>389.5</v>
      </c>
      <c r="E28">
        <v>398</v>
      </c>
      <c r="F28" s="107">
        <v>1110</v>
      </c>
    </row>
    <row r="29" spans="1:6">
      <c r="A29" t="s">
        <v>678</v>
      </c>
      <c r="B29">
        <v>402</v>
      </c>
      <c r="C29">
        <v>406</v>
      </c>
      <c r="D29">
        <v>398.5</v>
      </c>
      <c r="E29">
        <v>400.5</v>
      </c>
      <c r="F29" s="107">
        <v>1220</v>
      </c>
    </row>
    <row r="30" spans="1:6">
      <c r="A30" t="s">
        <v>677</v>
      </c>
      <c r="B30">
        <v>399.5</v>
      </c>
      <c r="C30">
        <v>399.5</v>
      </c>
      <c r="D30">
        <v>386</v>
      </c>
      <c r="E30">
        <v>386.5</v>
      </c>
      <c r="F30" s="107">
        <v>1655</v>
      </c>
    </row>
    <row r="31" spans="1:6">
      <c r="A31" t="s">
        <v>676</v>
      </c>
      <c r="B31">
        <v>387</v>
      </c>
      <c r="C31">
        <v>387</v>
      </c>
      <c r="D31">
        <v>383</v>
      </c>
      <c r="E31">
        <v>383</v>
      </c>
      <c r="F31">
        <v>591</v>
      </c>
    </row>
    <row r="32" spans="1:6">
      <c r="A32" t="s">
        <v>675</v>
      </c>
      <c r="B32">
        <v>382.5</v>
      </c>
      <c r="C32">
        <v>385.5</v>
      </c>
      <c r="D32">
        <v>376</v>
      </c>
      <c r="E32">
        <v>378</v>
      </c>
      <c r="F32">
        <v>950</v>
      </c>
    </row>
    <row r="33" spans="1:6">
      <c r="A33" t="s">
        <v>674</v>
      </c>
      <c r="B33">
        <v>382</v>
      </c>
      <c r="C33">
        <v>383.5</v>
      </c>
      <c r="D33">
        <v>378.5</v>
      </c>
      <c r="E33">
        <v>383</v>
      </c>
      <c r="F33">
        <v>398</v>
      </c>
    </row>
    <row r="34" spans="1:6">
      <c r="A34" t="s">
        <v>673</v>
      </c>
      <c r="B34">
        <v>383</v>
      </c>
      <c r="C34">
        <v>395</v>
      </c>
      <c r="D34">
        <v>381</v>
      </c>
      <c r="E34">
        <v>395</v>
      </c>
      <c r="F34">
        <v>857</v>
      </c>
    </row>
    <row r="35" spans="1:6">
      <c r="A35" t="s">
        <v>672</v>
      </c>
      <c r="B35">
        <v>393</v>
      </c>
      <c r="C35">
        <v>403</v>
      </c>
      <c r="D35">
        <v>381</v>
      </c>
      <c r="E35">
        <v>384.5</v>
      </c>
      <c r="F35" s="107">
        <v>1936</v>
      </c>
    </row>
    <row r="36" spans="1:6">
      <c r="A36" t="s">
        <v>671</v>
      </c>
      <c r="B36">
        <v>388</v>
      </c>
      <c r="C36">
        <v>399.5</v>
      </c>
      <c r="D36">
        <v>388</v>
      </c>
      <c r="E36">
        <v>399</v>
      </c>
      <c r="F36" s="107">
        <v>1508</v>
      </c>
    </row>
    <row r="37" spans="1:6">
      <c r="A37" t="s">
        <v>670</v>
      </c>
      <c r="B37">
        <v>402.5</v>
      </c>
      <c r="C37">
        <v>405.5</v>
      </c>
      <c r="D37">
        <v>396</v>
      </c>
      <c r="E37">
        <v>403</v>
      </c>
      <c r="F37" s="107">
        <v>1391</v>
      </c>
    </row>
    <row r="38" spans="1:6">
      <c r="A38" t="s">
        <v>669</v>
      </c>
      <c r="B38">
        <v>404</v>
      </c>
      <c r="C38">
        <v>411.5</v>
      </c>
      <c r="D38">
        <v>401</v>
      </c>
      <c r="E38">
        <v>401.5</v>
      </c>
      <c r="F38" s="107">
        <v>1550</v>
      </c>
    </row>
    <row r="39" spans="1:6">
      <c r="A39" t="s">
        <v>668</v>
      </c>
      <c r="B39">
        <v>405</v>
      </c>
      <c r="C39">
        <v>427</v>
      </c>
      <c r="D39">
        <v>402</v>
      </c>
      <c r="E39">
        <v>422</v>
      </c>
      <c r="F39" s="107">
        <v>3072</v>
      </c>
    </row>
    <row r="40" spans="1:6">
      <c r="A40" t="s">
        <v>667</v>
      </c>
      <c r="B40">
        <v>423.5</v>
      </c>
      <c r="C40">
        <v>427.5</v>
      </c>
      <c r="D40">
        <v>416.5</v>
      </c>
      <c r="E40">
        <v>421</v>
      </c>
      <c r="F40" s="107">
        <v>1123</v>
      </c>
    </row>
    <row r="41" spans="1:6">
      <c r="A41" t="s">
        <v>666</v>
      </c>
      <c r="B41">
        <v>427</v>
      </c>
      <c r="C41">
        <v>448</v>
      </c>
      <c r="D41">
        <v>425</v>
      </c>
      <c r="E41">
        <v>442</v>
      </c>
      <c r="F41" s="107">
        <v>2847</v>
      </c>
    </row>
    <row r="42" spans="1:6">
      <c r="A42" t="s">
        <v>665</v>
      </c>
      <c r="B42">
        <v>437.5</v>
      </c>
      <c r="C42">
        <v>445.5</v>
      </c>
      <c r="D42">
        <v>434</v>
      </c>
      <c r="E42">
        <v>442</v>
      </c>
      <c r="F42" s="107">
        <v>1580</v>
      </c>
    </row>
    <row r="43" spans="1:6">
      <c r="A43" t="s">
        <v>664</v>
      </c>
      <c r="B43">
        <v>443</v>
      </c>
      <c r="C43">
        <v>448.5</v>
      </c>
      <c r="D43">
        <v>438.5</v>
      </c>
      <c r="E43">
        <v>442</v>
      </c>
      <c r="F43" s="107">
        <v>1333</v>
      </c>
    </row>
    <row r="44" spans="1:6">
      <c r="A44" t="s">
        <v>663</v>
      </c>
      <c r="B44">
        <v>450</v>
      </c>
      <c r="C44">
        <v>450</v>
      </c>
      <c r="D44">
        <v>419.5</v>
      </c>
      <c r="E44">
        <v>419.5</v>
      </c>
      <c r="F44" s="107">
        <v>3124</v>
      </c>
    </row>
    <row r="45" spans="1:6">
      <c r="A45" t="s">
        <v>662</v>
      </c>
      <c r="B45">
        <v>424</v>
      </c>
      <c r="C45">
        <v>442.5</v>
      </c>
      <c r="D45">
        <v>416.5</v>
      </c>
      <c r="E45">
        <v>435</v>
      </c>
      <c r="F45" s="107">
        <v>2123</v>
      </c>
    </row>
    <row r="46" spans="1:6">
      <c r="A46" t="s">
        <v>661</v>
      </c>
      <c r="B46">
        <v>438.5</v>
      </c>
      <c r="C46">
        <v>442.5</v>
      </c>
      <c r="D46">
        <v>424</v>
      </c>
      <c r="E46">
        <v>428.5</v>
      </c>
      <c r="F46" s="107">
        <v>1233</v>
      </c>
    </row>
    <row r="47" spans="1:6">
      <c r="A47" t="s">
        <v>660</v>
      </c>
      <c r="B47">
        <v>430.5</v>
      </c>
      <c r="C47">
        <v>434.5</v>
      </c>
      <c r="D47">
        <v>421</v>
      </c>
      <c r="E47">
        <v>421</v>
      </c>
      <c r="F47">
        <v>701</v>
      </c>
    </row>
    <row r="48" spans="1:6">
      <c r="A48" t="s">
        <v>659</v>
      </c>
      <c r="B48">
        <v>423.5</v>
      </c>
      <c r="C48">
        <v>425</v>
      </c>
      <c r="D48">
        <v>418</v>
      </c>
      <c r="E48">
        <v>419</v>
      </c>
      <c r="F48">
        <v>540</v>
      </c>
    </row>
    <row r="49" spans="1:6">
      <c r="A49" t="s">
        <v>658</v>
      </c>
      <c r="B49">
        <v>424</v>
      </c>
      <c r="C49">
        <v>424</v>
      </c>
      <c r="D49">
        <v>415.5</v>
      </c>
      <c r="E49">
        <v>417.5</v>
      </c>
      <c r="F49">
        <v>534</v>
      </c>
    </row>
    <row r="50" spans="1:6">
      <c r="A50" t="s">
        <v>657</v>
      </c>
      <c r="B50">
        <v>415</v>
      </c>
      <c r="C50">
        <v>422</v>
      </c>
      <c r="D50">
        <v>413</v>
      </c>
      <c r="E50">
        <v>419</v>
      </c>
      <c r="F50">
        <v>411</v>
      </c>
    </row>
    <row r="51" spans="1:6">
      <c r="A51" t="s">
        <v>656</v>
      </c>
      <c r="B51">
        <v>419</v>
      </c>
      <c r="C51">
        <v>423</v>
      </c>
      <c r="D51">
        <v>412.5</v>
      </c>
      <c r="E51">
        <v>414.5</v>
      </c>
      <c r="F51">
        <v>517</v>
      </c>
    </row>
    <row r="52" spans="1:6">
      <c r="A52" t="s">
        <v>655</v>
      </c>
      <c r="B52">
        <v>415</v>
      </c>
      <c r="C52">
        <v>419.5</v>
      </c>
      <c r="D52">
        <v>414</v>
      </c>
      <c r="E52">
        <v>415.5</v>
      </c>
      <c r="F52">
        <v>586</v>
      </c>
    </row>
    <row r="53" spans="1:6">
      <c r="A53" t="s">
        <v>654</v>
      </c>
      <c r="B53">
        <v>419.5</v>
      </c>
      <c r="C53">
        <v>429</v>
      </c>
      <c r="D53">
        <v>419.5</v>
      </c>
      <c r="E53">
        <v>424</v>
      </c>
      <c r="F53" s="107">
        <v>1012</v>
      </c>
    </row>
    <row r="54" spans="1:6">
      <c r="A54" t="s">
        <v>653</v>
      </c>
      <c r="B54">
        <v>424</v>
      </c>
      <c r="C54">
        <v>441</v>
      </c>
      <c r="D54">
        <v>422</v>
      </c>
      <c r="E54">
        <v>432</v>
      </c>
      <c r="F54" s="107">
        <v>1773</v>
      </c>
    </row>
    <row r="55" spans="1:6">
      <c r="A55" t="s">
        <v>652</v>
      </c>
      <c r="B55">
        <v>436</v>
      </c>
      <c r="C55">
        <v>440.5</v>
      </c>
      <c r="D55">
        <v>426.5</v>
      </c>
      <c r="E55">
        <v>435.5</v>
      </c>
      <c r="F55" s="107">
        <v>1027</v>
      </c>
    </row>
    <row r="56" spans="1:6">
      <c r="A56" t="s">
        <v>651</v>
      </c>
      <c r="B56">
        <v>438</v>
      </c>
      <c r="C56">
        <v>438</v>
      </c>
      <c r="D56">
        <v>427.5</v>
      </c>
      <c r="E56">
        <v>427.5</v>
      </c>
      <c r="F56">
        <v>522</v>
      </c>
    </row>
    <row r="57" spans="1:6">
      <c r="A57" t="s">
        <v>650</v>
      </c>
      <c r="B57">
        <v>428.5</v>
      </c>
      <c r="C57">
        <v>437.5</v>
      </c>
      <c r="D57">
        <v>428.5</v>
      </c>
      <c r="E57">
        <v>436.5</v>
      </c>
      <c r="F57">
        <v>697</v>
      </c>
    </row>
    <row r="58" spans="1:6">
      <c r="A58" t="s">
        <v>649</v>
      </c>
      <c r="B58">
        <v>433.5</v>
      </c>
      <c r="C58">
        <v>435</v>
      </c>
      <c r="D58">
        <v>430</v>
      </c>
      <c r="E58">
        <v>430</v>
      </c>
      <c r="F58">
        <v>630</v>
      </c>
    </row>
    <row r="59" spans="1:6">
      <c r="A59" t="s">
        <v>648</v>
      </c>
      <c r="B59">
        <v>427.5</v>
      </c>
      <c r="C59">
        <v>428.5</v>
      </c>
      <c r="D59">
        <v>424.5</v>
      </c>
      <c r="E59">
        <v>427.5</v>
      </c>
      <c r="F59">
        <v>473</v>
      </c>
    </row>
    <row r="60" spans="1:6">
      <c r="A60" t="s">
        <v>647</v>
      </c>
      <c r="B60">
        <v>430</v>
      </c>
      <c r="C60">
        <v>431</v>
      </c>
      <c r="D60">
        <v>423.5</v>
      </c>
      <c r="E60">
        <v>430.5</v>
      </c>
      <c r="F60">
        <v>455</v>
      </c>
    </row>
    <row r="61" spans="1:6">
      <c r="A61" t="s">
        <v>646</v>
      </c>
      <c r="B61">
        <v>430</v>
      </c>
      <c r="C61">
        <v>432</v>
      </c>
      <c r="D61">
        <v>425.5</v>
      </c>
      <c r="E61">
        <v>425.5</v>
      </c>
      <c r="F61">
        <v>473</v>
      </c>
    </row>
    <row r="62" spans="1:6">
      <c r="A62" t="s">
        <v>645</v>
      </c>
      <c r="B62">
        <v>425.5</v>
      </c>
      <c r="C62">
        <v>431.5</v>
      </c>
      <c r="D62">
        <v>423.5</v>
      </c>
      <c r="E62">
        <v>423.5</v>
      </c>
      <c r="F62">
        <v>505</v>
      </c>
    </row>
    <row r="63" spans="1:6">
      <c r="A63" t="s">
        <v>644</v>
      </c>
      <c r="B63">
        <v>420.5</v>
      </c>
      <c r="C63">
        <v>422.5</v>
      </c>
      <c r="D63">
        <v>417.5</v>
      </c>
      <c r="E63">
        <v>419</v>
      </c>
      <c r="F63">
        <v>584</v>
      </c>
    </row>
    <row r="64" spans="1:6">
      <c r="A64" t="s">
        <v>643</v>
      </c>
      <c r="B64">
        <v>423.5</v>
      </c>
      <c r="C64">
        <v>450</v>
      </c>
      <c r="D64">
        <v>421.5</v>
      </c>
      <c r="E64">
        <v>439</v>
      </c>
      <c r="F64" s="107">
        <v>3652</v>
      </c>
    </row>
  </sheetData>
  <sortState xmlns:xlrd2="http://schemas.microsoft.com/office/spreadsheetml/2017/richdata2" ref="A2:F72">
    <sortCondition ref="A1"/>
  </sortState>
  <phoneticPr fontId="6" type="noConversion"/>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BE54D5-9839-4B09-B6BF-96FB17140B46}">
  <sheetPr codeName="工作表118"/>
  <dimension ref="A1:F64"/>
  <sheetViews>
    <sheetView workbookViewId="0"/>
  </sheetViews>
  <sheetFormatPr defaultRowHeight="17"/>
  <sheetData>
    <row r="1" spans="1:6">
      <c r="A1" t="s">
        <v>731</v>
      </c>
      <c r="B1" t="s">
        <v>732</v>
      </c>
      <c r="C1" t="s">
        <v>733</v>
      </c>
      <c r="D1" t="s">
        <v>734</v>
      </c>
      <c r="E1" t="s">
        <v>735</v>
      </c>
      <c r="F1" t="s">
        <v>736</v>
      </c>
    </row>
    <row r="2" spans="1:6">
      <c r="A2" t="s">
        <v>705</v>
      </c>
      <c r="B2">
        <v>387.5</v>
      </c>
      <c r="C2">
        <v>394</v>
      </c>
      <c r="D2">
        <v>386</v>
      </c>
      <c r="E2">
        <v>392</v>
      </c>
      <c r="F2">
        <v>872</v>
      </c>
    </row>
    <row r="3" spans="1:6">
      <c r="A3" t="s">
        <v>704</v>
      </c>
      <c r="B3">
        <v>389</v>
      </c>
      <c r="C3">
        <v>390.5</v>
      </c>
      <c r="D3">
        <v>387</v>
      </c>
      <c r="E3">
        <v>387</v>
      </c>
      <c r="F3">
        <v>589</v>
      </c>
    </row>
    <row r="4" spans="1:6">
      <c r="A4" t="s">
        <v>703</v>
      </c>
      <c r="B4">
        <v>387</v>
      </c>
      <c r="C4">
        <v>394</v>
      </c>
      <c r="D4">
        <v>385.5</v>
      </c>
      <c r="E4">
        <v>389.5</v>
      </c>
      <c r="F4" s="107">
        <v>1163</v>
      </c>
    </row>
    <row r="5" spans="1:6">
      <c r="A5" t="s">
        <v>702</v>
      </c>
      <c r="B5">
        <v>389</v>
      </c>
      <c r="C5">
        <v>392.5</v>
      </c>
      <c r="D5">
        <v>386.5</v>
      </c>
      <c r="E5">
        <v>390.5</v>
      </c>
      <c r="F5">
        <v>795</v>
      </c>
    </row>
    <row r="6" spans="1:6">
      <c r="A6" t="s">
        <v>701</v>
      </c>
      <c r="B6">
        <v>398</v>
      </c>
      <c r="C6">
        <v>400</v>
      </c>
      <c r="D6">
        <v>389</v>
      </c>
      <c r="E6">
        <v>397</v>
      </c>
      <c r="F6" s="107">
        <v>2049</v>
      </c>
    </row>
    <row r="7" spans="1:6">
      <c r="A7" t="s">
        <v>700</v>
      </c>
      <c r="B7">
        <v>391</v>
      </c>
      <c r="C7">
        <v>396</v>
      </c>
      <c r="D7">
        <v>388</v>
      </c>
      <c r="E7">
        <v>393</v>
      </c>
      <c r="F7" s="107">
        <v>1599</v>
      </c>
    </row>
    <row r="8" spans="1:6">
      <c r="A8" t="s">
        <v>699</v>
      </c>
      <c r="B8">
        <v>400</v>
      </c>
      <c r="C8">
        <v>432</v>
      </c>
      <c r="D8">
        <v>396.5</v>
      </c>
      <c r="E8">
        <v>406.5</v>
      </c>
      <c r="F8" s="107">
        <v>3301</v>
      </c>
    </row>
    <row r="9" spans="1:6">
      <c r="A9" t="s">
        <v>698</v>
      </c>
      <c r="B9">
        <v>406.5</v>
      </c>
      <c r="C9">
        <v>409.5</v>
      </c>
      <c r="D9">
        <v>403.5</v>
      </c>
      <c r="E9">
        <v>404</v>
      </c>
      <c r="F9" s="107">
        <v>1122</v>
      </c>
    </row>
    <row r="10" spans="1:6">
      <c r="A10" t="s">
        <v>697</v>
      </c>
      <c r="B10">
        <v>396</v>
      </c>
      <c r="C10">
        <v>398</v>
      </c>
      <c r="D10">
        <v>392</v>
      </c>
      <c r="E10">
        <v>395</v>
      </c>
      <c r="F10" s="107">
        <v>1727</v>
      </c>
    </row>
    <row r="11" spans="1:6">
      <c r="A11" t="s">
        <v>696</v>
      </c>
      <c r="B11">
        <v>395</v>
      </c>
      <c r="C11">
        <v>395</v>
      </c>
      <c r="D11">
        <v>389.5</v>
      </c>
      <c r="E11">
        <v>393</v>
      </c>
      <c r="F11" s="107">
        <v>1197</v>
      </c>
    </row>
    <row r="12" spans="1:6">
      <c r="A12" t="s">
        <v>695</v>
      </c>
      <c r="B12">
        <v>388</v>
      </c>
      <c r="C12">
        <v>392.5</v>
      </c>
      <c r="D12">
        <v>387.5</v>
      </c>
      <c r="E12">
        <v>392</v>
      </c>
      <c r="F12" s="107">
        <v>1783</v>
      </c>
    </row>
    <row r="13" spans="1:6">
      <c r="A13" t="s">
        <v>694</v>
      </c>
      <c r="B13">
        <v>393</v>
      </c>
      <c r="C13">
        <v>398</v>
      </c>
      <c r="D13">
        <v>388.5</v>
      </c>
      <c r="E13">
        <v>389.5</v>
      </c>
      <c r="F13">
        <v>728</v>
      </c>
    </row>
    <row r="14" spans="1:6">
      <c r="A14" t="s">
        <v>693</v>
      </c>
      <c r="B14">
        <v>388</v>
      </c>
      <c r="C14">
        <v>395</v>
      </c>
      <c r="D14">
        <v>384</v>
      </c>
      <c r="E14">
        <v>392.5</v>
      </c>
      <c r="F14" s="107">
        <v>1313</v>
      </c>
    </row>
    <row r="15" spans="1:6">
      <c r="A15" t="s">
        <v>692</v>
      </c>
      <c r="B15">
        <v>392</v>
      </c>
      <c r="C15">
        <v>397.5</v>
      </c>
      <c r="D15">
        <v>391.5</v>
      </c>
      <c r="E15">
        <v>395</v>
      </c>
      <c r="F15">
        <v>836</v>
      </c>
    </row>
    <row r="16" spans="1:6">
      <c r="A16" t="s">
        <v>691</v>
      </c>
      <c r="B16">
        <v>398</v>
      </c>
      <c r="C16">
        <v>402</v>
      </c>
      <c r="D16">
        <v>395</v>
      </c>
      <c r="E16">
        <v>400</v>
      </c>
      <c r="F16">
        <v>944</v>
      </c>
    </row>
    <row r="17" spans="1:6">
      <c r="A17" t="s">
        <v>690</v>
      </c>
      <c r="B17">
        <v>396.5</v>
      </c>
      <c r="C17">
        <v>401</v>
      </c>
      <c r="D17">
        <v>396</v>
      </c>
      <c r="E17">
        <v>400</v>
      </c>
      <c r="F17">
        <v>641</v>
      </c>
    </row>
    <row r="18" spans="1:6">
      <c r="A18" t="s">
        <v>689</v>
      </c>
      <c r="B18">
        <v>400</v>
      </c>
      <c r="C18">
        <v>406.5</v>
      </c>
      <c r="D18">
        <v>399</v>
      </c>
      <c r="E18">
        <v>400.5</v>
      </c>
      <c r="F18">
        <v>571</v>
      </c>
    </row>
    <row r="19" spans="1:6">
      <c r="A19" t="s">
        <v>688</v>
      </c>
      <c r="B19">
        <v>400</v>
      </c>
      <c r="C19">
        <v>412</v>
      </c>
      <c r="D19">
        <v>400</v>
      </c>
      <c r="E19">
        <v>404.5</v>
      </c>
      <c r="F19" s="107">
        <v>1131</v>
      </c>
    </row>
    <row r="20" spans="1:6">
      <c r="A20" t="s">
        <v>687</v>
      </c>
      <c r="B20">
        <v>400.5</v>
      </c>
      <c r="C20">
        <v>408</v>
      </c>
      <c r="D20">
        <v>400.5</v>
      </c>
      <c r="E20">
        <v>406</v>
      </c>
      <c r="F20">
        <v>484</v>
      </c>
    </row>
    <row r="21" spans="1:6">
      <c r="A21" t="s">
        <v>686</v>
      </c>
      <c r="B21">
        <v>404</v>
      </c>
      <c r="C21">
        <v>408</v>
      </c>
      <c r="D21">
        <v>402.5</v>
      </c>
      <c r="E21">
        <v>407</v>
      </c>
      <c r="F21">
        <v>846</v>
      </c>
    </row>
    <row r="22" spans="1:6">
      <c r="A22" t="s">
        <v>685</v>
      </c>
      <c r="B22">
        <v>406</v>
      </c>
      <c r="C22">
        <v>410</v>
      </c>
      <c r="D22">
        <v>402</v>
      </c>
      <c r="E22">
        <v>404</v>
      </c>
      <c r="F22">
        <v>894</v>
      </c>
    </row>
    <row r="23" spans="1:6">
      <c r="A23" t="s">
        <v>684</v>
      </c>
      <c r="B23">
        <v>406</v>
      </c>
      <c r="C23">
        <v>406.5</v>
      </c>
      <c r="D23">
        <v>398</v>
      </c>
      <c r="E23">
        <v>400</v>
      </c>
      <c r="F23">
        <v>924</v>
      </c>
    </row>
    <row r="24" spans="1:6">
      <c r="A24" t="s">
        <v>683</v>
      </c>
      <c r="B24">
        <v>398.5</v>
      </c>
      <c r="C24">
        <v>401</v>
      </c>
      <c r="D24">
        <v>393.5</v>
      </c>
      <c r="E24">
        <v>395.5</v>
      </c>
      <c r="F24" s="107">
        <v>1016</v>
      </c>
    </row>
    <row r="25" spans="1:6">
      <c r="A25" t="s">
        <v>682</v>
      </c>
      <c r="B25">
        <v>395.5</v>
      </c>
      <c r="C25">
        <v>395.5</v>
      </c>
      <c r="D25">
        <v>387.5</v>
      </c>
      <c r="E25">
        <v>390.5</v>
      </c>
      <c r="F25" s="107">
        <v>1144</v>
      </c>
    </row>
    <row r="26" spans="1:6">
      <c r="A26" t="s">
        <v>681</v>
      </c>
      <c r="B26">
        <v>386</v>
      </c>
      <c r="C26">
        <v>390.5</v>
      </c>
      <c r="D26">
        <v>380.5</v>
      </c>
      <c r="E26">
        <v>389</v>
      </c>
      <c r="F26" s="107">
        <v>2900</v>
      </c>
    </row>
    <row r="27" spans="1:6">
      <c r="A27" t="s">
        <v>680</v>
      </c>
      <c r="B27">
        <v>387</v>
      </c>
      <c r="C27">
        <v>394.5</v>
      </c>
      <c r="D27">
        <v>387</v>
      </c>
      <c r="E27">
        <v>394.5</v>
      </c>
      <c r="F27">
        <v>974</v>
      </c>
    </row>
    <row r="28" spans="1:6">
      <c r="A28" t="s">
        <v>679</v>
      </c>
      <c r="B28">
        <v>392</v>
      </c>
      <c r="C28">
        <v>393.5</v>
      </c>
      <c r="D28">
        <v>383.5</v>
      </c>
      <c r="E28">
        <v>384</v>
      </c>
      <c r="F28">
        <v>952</v>
      </c>
    </row>
    <row r="29" spans="1:6">
      <c r="A29" t="s">
        <v>678</v>
      </c>
      <c r="B29">
        <v>383.5</v>
      </c>
      <c r="C29">
        <v>386</v>
      </c>
      <c r="D29">
        <v>382.5</v>
      </c>
      <c r="E29">
        <v>386</v>
      </c>
      <c r="F29">
        <v>559</v>
      </c>
    </row>
    <row r="30" spans="1:6">
      <c r="A30" t="s">
        <v>677</v>
      </c>
      <c r="B30">
        <v>379.5</v>
      </c>
      <c r="C30">
        <v>383.5</v>
      </c>
      <c r="D30">
        <v>378</v>
      </c>
      <c r="E30">
        <v>378.5</v>
      </c>
      <c r="F30" s="107">
        <v>1429</v>
      </c>
    </row>
    <row r="31" spans="1:6">
      <c r="A31" t="s">
        <v>676</v>
      </c>
      <c r="B31">
        <v>381</v>
      </c>
      <c r="C31">
        <v>381</v>
      </c>
      <c r="D31">
        <v>374</v>
      </c>
      <c r="E31">
        <v>374.5</v>
      </c>
      <c r="F31" s="107">
        <v>1189</v>
      </c>
    </row>
    <row r="32" spans="1:6">
      <c r="A32" t="s">
        <v>675</v>
      </c>
      <c r="B32">
        <v>371.5</v>
      </c>
      <c r="C32">
        <v>372</v>
      </c>
      <c r="D32">
        <v>364</v>
      </c>
      <c r="E32">
        <v>365</v>
      </c>
      <c r="F32" s="107">
        <v>1125</v>
      </c>
    </row>
    <row r="33" spans="1:6">
      <c r="A33" t="s">
        <v>674</v>
      </c>
      <c r="B33">
        <v>368.5</v>
      </c>
      <c r="C33">
        <v>373</v>
      </c>
      <c r="D33">
        <v>366</v>
      </c>
      <c r="E33">
        <v>371</v>
      </c>
      <c r="F33">
        <v>581</v>
      </c>
    </row>
    <row r="34" spans="1:6">
      <c r="A34" t="s">
        <v>673</v>
      </c>
      <c r="B34">
        <v>369.5</v>
      </c>
      <c r="C34">
        <v>373</v>
      </c>
      <c r="D34">
        <v>364</v>
      </c>
      <c r="E34">
        <v>372</v>
      </c>
      <c r="F34">
        <v>694</v>
      </c>
    </row>
    <row r="35" spans="1:6">
      <c r="A35" t="s">
        <v>672</v>
      </c>
      <c r="B35">
        <v>365.5</v>
      </c>
      <c r="C35">
        <v>369</v>
      </c>
      <c r="D35">
        <v>359.5</v>
      </c>
      <c r="E35">
        <v>365</v>
      </c>
      <c r="F35" s="107">
        <v>1217</v>
      </c>
    </row>
    <row r="36" spans="1:6">
      <c r="A36" t="s">
        <v>671</v>
      </c>
      <c r="B36">
        <v>371.5</v>
      </c>
      <c r="C36">
        <v>371.5</v>
      </c>
      <c r="D36">
        <v>365.5</v>
      </c>
      <c r="E36">
        <v>368.5</v>
      </c>
      <c r="F36">
        <v>842</v>
      </c>
    </row>
    <row r="37" spans="1:6">
      <c r="A37" t="s">
        <v>670</v>
      </c>
      <c r="B37">
        <v>375</v>
      </c>
      <c r="C37">
        <v>375</v>
      </c>
      <c r="D37">
        <v>363.5</v>
      </c>
      <c r="E37">
        <v>366.5</v>
      </c>
      <c r="F37" s="107">
        <v>1186</v>
      </c>
    </row>
    <row r="38" spans="1:6">
      <c r="A38" t="s">
        <v>669</v>
      </c>
      <c r="B38">
        <v>370</v>
      </c>
      <c r="C38">
        <v>373.5</v>
      </c>
      <c r="D38">
        <v>369.5</v>
      </c>
      <c r="E38">
        <v>373.5</v>
      </c>
      <c r="F38">
        <v>614</v>
      </c>
    </row>
    <row r="39" spans="1:6">
      <c r="A39" t="s">
        <v>668</v>
      </c>
      <c r="B39">
        <v>375</v>
      </c>
      <c r="C39">
        <v>375</v>
      </c>
      <c r="D39">
        <v>364.5</v>
      </c>
      <c r="E39">
        <v>365</v>
      </c>
      <c r="F39">
        <v>802</v>
      </c>
    </row>
    <row r="40" spans="1:6">
      <c r="A40" t="s">
        <v>667</v>
      </c>
      <c r="B40">
        <v>366.5</v>
      </c>
      <c r="C40">
        <v>373</v>
      </c>
      <c r="D40">
        <v>366.5</v>
      </c>
      <c r="E40">
        <v>368</v>
      </c>
      <c r="F40" s="107">
        <v>1070</v>
      </c>
    </row>
    <row r="41" spans="1:6">
      <c r="A41" t="s">
        <v>666</v>
      </c>
      <c r="B41">
        <v>371</v>
      </c>
      <c r="C41">
        <v>383.5</v>
      </c>
      <c r="D41">
        <v>371</v>
      </c>
      <c r="E41">
        <v>380</v>
      </c>
      <c r="F41" s="107">
        <v>1239</v>
      </c>
    </row>
    <row r="42" spans="1:6">
      <c r="A42" t="s">
        <v>665</v>
      </c>
      <c r="B42">
        <v>378.5</v>
      </c>
      <c r="C42">
        <v>382.5</v>
      </c>
      <c r="D42">
        <v>378.5</v>
      </c>
      <c r="E42">
        <v>380</v>
      </c>
      <c r="F42">
        <v>486</v>
      </c>
    </row>
    <row r="43" spans="1:6">
      <c r="A43" t="s">
        <v>664</v>
      </c>
      <c r="B43">
        <v>366.5</v>
      </c>
      <c r="C43">
        <v>372</v>
      </c>
      <c r="D43">
        <v>357.5</v>
      </c>
      <c r="E43">
        <v>357.5</v>
      </c>
      <c r="F43" s="107">
        <v>2902</v>
      </c>
    </row>
    <row r="44" spans="1:6">
      <c r="A44" t="s">
        <v>663</v>
      </c>
      <c r="B44">
        <v>358.5</v>
      </c>
      <c r="C44">
        <v>360</v>
      </c>
      <c r="D44">
        <v>353.5</v>
      </c>
      <c r="E44">
        <v>357</v>
      </c>
      <c r="F44" s="107">
        <v>1548</v>
      </c>
    </row>
    <row r="45" spans="1:6">
      <c r="A45" t="s">
        <v>662</v>
      </c>
      <c r="B45">
        <v>351</v>
      </c>
      <c r="C45">
        <v>354.5</v>
      </c>
      <c r="D45">
        <v>347.5</v>
      </c>
      <c r="E45">
        <v>350</v>
      </c>
      <c r="F45" s="107">
        <v>1459</v>
      </c>
    </row>
    <row r="46" spans="1:6">
      <c r="A46" t="s">
        <v>661</v>
      </c>
      <c r="B46">
        <v>348.5</v>
      </c>
      <c r="C46">
        <v>354.5</v>
      </c>
      <c r="D46">
        <v>348.5</v>
      </c>
      <c r="E46">
        <v>353</v>
      </c>
      <c r="F46" s="107">
        <v>1880</v>
      </c>
    </row>
    <row r="47" spans="1:6">
      <c r="A47" t="s">
        <v>660</v>
      </c>
      <c r="B47">
        <v>352.5</v>
      </c>
      <c r="C47">
        <v>357.5</v>
      </c>
      <c r="D47">
        <v>351.5</v>
      </c>
      <c r="E47">
        <v>356.5</v>
      </c>
      <c r="F47">
        <v>648</v>
      </c>
    </row>
    <row r="48" spans="1:6">
      <c r="A48" t="s">
        <v>659</v>
      </c>
      <c r="B48">
        <v>354</v>
      </c>
      <c r="C48">
        <v>360</v>
      </c>
      <c r="D48">
        <v>354</v>
      </c>
      <c r="E48">
        <v>355.5</v>
      </c>
      <c r="F48">
        <v>383</v>
      </c>
    </row>
    <row r="49" spans="1:6">
      <c r="A49" t="s">
        <v>658</v>
      </c>
      <c r="B49">
        <v>354.5</v>
      </c>
      <c r="C49">
        <v>354.5</v>
      </c>
      <c r="D49">
        <v>350</v>
      </c>
      <c r="E49">
        <v>352</v>
      </c>
      <c r="F49">
        <v>740</v>
      </c>
    </row>
    <row r="50" spans="1:6">
      <c r="A50" t="s">
        <v>657</v>
      </c>
      <c r="B50">
        <v>350</v>
      </c>
      <c r="C50">
        <v>354</v>
      </c>
      <c r="D50">
        <v>349.5</v>
      </c>
      <c r="E50">
        <v>352</v>
      </c>
      <c r="F50">
        <v>614</v>
      </c>
    </row>
    <row r="51" spans="1:6">
      <c r="A51" t="s">
        <v>656</v>
      </c>
      <c r="B51">
        <v>349.5</v>
      </c>
      <c r="C51">
        <v>353</v>
      </c>
      <c r="D51">
        <v>348.5</v>
      </c>
      <c r="E51">
        <v>349.5</v>
      </c>
      <c r="F51">
        <v>684</v>
      </c>
    </row>
    <row r="52" spans="1:6">
      <c r="A52" t="s">
        <v>655</v>
      </c>
      <c r="B52">
        <v>354</v>
      </c>
      <c r="C52">
        <v>361.5</v>
      </c>
      <c r="D52">
        <v>354</v>
      </c>
      <c r="E52">
        <v>355</v>
      </c>
      <c r="F52">
        <v>760</v>
      </c>
    </row>
    <row r="53" spans="1:6">
      <c r="A53" t="s">
        <v>654</v>
      </c>
      <c r="B53">
        <v>358.5</v>
      </c>
      <c r="C53">
        <v>359.5</v>
      </c>
      <c r="D53">
        <v>355</v>
      </c>
      <c r="E53">
        <v>357.5</v>
      </c>
      <c r="F53">
        <v>885</v>
      </c>
    </row>
    <row r="54" spans="1:6">
      <c r="A54" t="s">
        <v>653</v>
      </c>
      <c r="B54">
        <v>353</v>
      </c>
      <c r="C54">
        <v>356.5</v>
      </c>
      <c r="D54">
        <v>351</v>
      </c>
      <c r="E54">
        <v>351</v>
      </c>
      <c r="F54" s="107">
        <v>1033</v>
      </c>
    </row>
    <row r="55" spans="1:6">
      <c r="A55" t="s">
        <v>652</v>
      </c>
      <c r="B55">
        <v>351</v>
      </c>
      <c r="C55">
        <v>354</v>
      </c>
      <c r="D55">
        <v>350</v>
      </c>
      <c r="E55">
        <v>352.5</v>
      </c>
      <c r="F55">
        <v>521</v>
      </c>
    </row>
    <row r="56" spans="1:6">
      <c r="A56" t="s">
        <v>651</v>
      </c>
      <c r="B56">
        <v>352.5</v>
      </c>
      <c r="C56">
        <v>353</v>
      </c>
      <c r="D56">
        <v>349</v>
      </c>
      <c r="E56">
        <v>350</v>
      </c>
      <c r="F56">
        <v>849</v>
      </c>
    </row>
    <row r="57" spans="1:6">
      <c r="A57" t="s">
        <v>650</v>
      </c>
      <c r="B57">
        <v>352</v>
      </c>
      <c r="C57">
        <v>361</v>
      </c>
      <c r="D57">
        <v>350.5</v>
      </c>
      <c r="E57">
        <v>358</v>
      </c>
      <c r="F57">
        <v>551</v>
      </c>
    </row>
    <row r="58" spans="1:6">
      <c r="A58" t="s">
        <v>649</v>
      </c>
      <c r="B58">
        <v>358.5</v>
      </c>
      <c r="C58">
        <v>363.5</v>
      </c>
      <c r="D58">
        <v>358.5</v>
      </c>
      <c r="E58">
        <v>361.5</v>
      </c>
      <c r="F58">
        <v>738</v>
      </c>
    </row>
    <row r="59" spans="1:6">
      <c r="A59" t="s">
        <v>648</v>
      </c>
      <c r="B59">
        <v>356.5</v>
      </c>
      <c r="C59">
        <v>359</v>
      </c>
      <c r="D59">
        <v>355</v>
      </c>
      <c r="E59">
        <v>356</v>
      </c>
      <c r="F59" s="107">
        <v>1015</v>
      </c>
    </row>
    <row r="60" spans="1:6">
      <c r="A60" t="s">
        <v>647</v>
      </c>
      <c r="B60">
        <v>357</v>
      </c>
      <c r="C60">
        <v>360.5</v>
      </c>
      <c r="D60">
        <v>356</v>
      </c>
      <c r="E60">
        <v>359</v>
      </c>
      <c r="F60">
        <v>788</v>
      </c>
    </row>
    <row r="61" spans="1:6">
      <c r="A61" t="s">
        <v>646</v>
      </c>
      <c r="B61">
        <v>363</v>
      </c>
      <c r="C61">
        <v>366</v>
      </c>
      <c r="D61">
        <v>361</v>
      </c>
      <c r="E61">
        <v>364</v>
      </c>
      <c r="F61">
        <v>970</v>
      </c>
    </row>
    <row r="62" spans="1:6">
      <c r="A62" t="s">
        <v>645</v>
      </c>
      <c r="B62">
        <v>361.5</v>
      </c>
      <c r="C62">
        <v>366</v>
      </c>
      <c r="D62">
        <v>358.5</v>
      </c>
      <c r="E62">
        <v>359</v>
      </c>
      <c r="F62" s="107">
        <v>1096</v>
      </c>
    </row>
    <row r="63" spans="1:6">
      <c r="A63" t="s">
        <v>644</v>
      </c>
      <c r="B63">
        <v>357.5</v>
      </c>
      <c r="C63">
        <v>358.5</v>
      </c>
      <c r="D63">
        <v>350</v>
      </c>
      <c r="E63">
        <v>351.5</v>
      </c>
      <c r="F63" s="107">
        <v>1162</v>
      </c>
    </row>
    <row r="64" spans="1:6">
      <c r="A64" t="s">
        <v>643</v>
      </c>
      <c r="B64">
        <v>351.5</v>
      </c>
      <c r="C64">
        <v>356.5</v>
      </c>
      <c r="D64">
        <v>351.5</v>
      </c>
      <c r="E64">
        <v>353</v>
      </c>
      <c r="F64" s="107">
        <v>1651</v>
      </c>
    </row>
  </sheetData>
  <sortState xmlns:xlrd2="http://schemas.microsoft.com/office/spreadsheetml/2017/richdata2" ref="A2:F72">
    <sortCondition ref="A1"/>
  </sortState>
  <phoneticPr fontId="6" type="noConversion"/>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29862C-BEEC-498A-A054-0E9CEF58D14C}">
  <sheetPr codeName="工作表119"/>
  <dimension ref="A1:F64"/>
  <sheetViews>
    <sheetView workbookViewId="0"/>
  </sheetViews>
  <sheetFormatPr defaultRowHeight="17"/>
  <sheetData>
    <row r="1" spans="1:6">
      <c r="A1" t="s">
        <v>731</v>
      </c>
      <c r="B1" t="s">
        <v>732</v>
      </c>
      <c r="C1" t="s">
        <v>733</v>
      </c>
      <c r="D1" t="s">
        <v>734</v>
      </c>
      <c r="E1" t="s">
        <v>735</v>
      </c>
      <c r="F1" t="s">
        <v>736</v>
      </c>
    </row>
    <row r="2" spans="1:6">
      <c r="A2" t="s">
        <v>705</v>
      </c>
      <c r="B2">
        <v>45.3</v>
      </c>
      <c r="C2">
        <v>46.3</v>
      </c>
      <c r="D2">
        <v>45.25</v>
      </c>
      <c r="E2">
        <v>45.6</v>
      </c>
      <c r="F2">
        <v>315</v>
      </c>
    </row>
    <row r="3" spans="1:6">
      <c r="A3" t="s">
        <v>704</v>
      </c>
      <c r="B3">
        <v>45.95</v>
      </c>
      <c r="C3">
        <v>46.45</v>
      </c>
      <c r="D3">
        <v>45.75</v>
      </c>
      <c r="E3">
        <v>46.05</v>
      </c>
      <c r="F3">
        <v>383</v>
      </c>
    </row>
    <row r="4" spans="1:6">
      <c r="A4" t="s">
        <v>703</v>
      </c>
      <c r="B4">
        <v>45.9</v>
      </c>
      <c r="C4">
        <v>45.95</v>
      </c>
      <c r="D4">
        <v>45.45</v>
      </c>
      <c r="E4">
        <v>45.65</v>
      </c>
      <c r="F4">
        <v>217</v>
      </c>
    </row>
    <row r="5" spans="1:6">
      <c r="A5" t="s">
        <v>702</v>
      </c>
      <c r="B5">
        <v>45.3</v>
      </c>
      <c r="C5">
        <v>45.45</v>
      </c>
      <c r="D5">
        <v>44.95</v>
      </c>
      <c r="E5">
        <v>45.2</v>
      </c>
      <c r="F5">
        <v>348</v>
      </c>
    </row>
    <row r="6" spans="1:6">
      <c r="A6" t="s">
        <v>701</v>
      </c>
      <c r="B6">
        <v>45.05</v>
      </c>
      <c r="C6">
        <v>45.2</v>
      </c>
      <c r="D6">
        <v>44.7</v>
      </c>
      <c r="E6">
        <v>44.8</v>
      </c>
      <c r="F6">
        <v>286</v>
      </c>
    </row>
    <row r="7" spans="1:6">
      <c r="A7" t="s">
        <v>700</v>
      </c>
      <c r="B7">
        <v>44.75</v>
      </c>
      <c r="C7">
        <v>44.75</v>
      </c>
      <c r="D7">
        <v>43.3</v>
      </c>
      <c r="E7">
        <v>43.7</v>
      </c>
      <c r="F7">
        <v>817</v>
      </c>
    </row>
    <row r="8" spans="1:6">
      <c r="A8" t="s">
        <v>699</v>
      </c>
      <c r="B8">
        <v>44</v>
      </c>
      <c r="C8">
        <v>44.55</v>
      </c>
      <c r="D8">
        <v>43.9</v>
      </c>
      <c r="E8">
        <v>44.4</v>
      </c>
      <c r="F8">
        <v>318</v>
      </c>
    </row>
    <row r="9" spans="1:6">
      <c r="A9" t="s">
        <v>698</v>
      </c>
      <c r="B9">
        <v>44.3</v>
      </c>
      <c r="C9">
        <v>44.35</v>
      </c>
      <c r="D9">
        <v>43.65</v>
      </c>
      <c r="E9">
        <v>44.2</v>
      </c>
      <c r="F9">
        <v>398</v>
      </c>
    </row>
    <row r="10" spans="1:6">
      <c r="A10" t="s">
        <v>697</v>
      </c>
      <c r="B10">
        <v>44.15</v>
      </c>
      <c r="C10">
        <v>45.1</v>
      </c>
      <c r="D10">
        <v>44.15</v>
      </c>
      <c r="E10">
        <v>44.9</v>
      </c>
      <c r="F10">
        <v>343</v>
      </c>
    </row>
    <row r="11" spans="1:6">
      <c r="A11" t="s">
        <v>696</v>
      </c>
      <c r="B11">
        <v>46.5</v>
      </c>
      <c r="C11">
        <v>48.75</v>
      </c>
      <c r="D11">
        <v>46.2</v>
      </c>
      <c r="E11">
        <v>48</v>
      </c>
      <c r="F11" s="107">
        <v>2590</v>
      </c>
    </row>
    <row r="12" spans="1:6">
      <c r="A12" t="s">
        <v>695</v>
      </c>
      <c r="B12">
        <v>47.6</v>
      </c>
      <c r="C12">
        <v>48.45</v>
      </c>
      <c r="D12">
        <v>47.2</v>
      </c>
      <c r="E12">
        <v>47.7</v>
      </c>
      <c r="F12">
        <v>854</v>
      </c>
    </row>
    <row r="13" spans="1:6">
      <c r="A13" t="s">
        <v>694</v>
      </c>
      <c r="B13">
        <v>47.8</v>
      </c>
      <c r="C13">
        <v>48.5</v>
      </c>
      <c r="D13">
        <v>47.7</v>
      </c>
      <c r="E13">
        <v>47.95</v>
      </c>
      <c r="F13">
        <v>557</v>
      </c>
    </row>
    <row r="14" spans="1:6">
      <c r="A14" t="s">
        <v>693</v>
      </c>
      <c r="B14">
        <v>48</v>
      </c>
      <c r="C14">
        <v>48.2</v>
      </c>
      <c r="D14">
        <v>47.65</v>
      </c>
      <c r="E14">
        <v>47.7</v>
      </c>
      <c r="F14">
        <v>396</v>
      </c>
    </row>
    <row r="15" spans="1:6">
      <c r="A15" t="s">
        <v>692</v>
      </c>
      <c r="B15">
        <v>47.7</v>
      </c>
      <c r="C15">
        <v>48.9</v>
      </c>
      <c r="D15">
        <v>47.45</v>
      </c>
      <c r="E15">
        <v>48.9</v>
      </c>
      <c r="F15" s="107">
        <v>1005</v>
      </c>
    </row>
    <row r="16" spans="1:6">
      <c r="A16" t="s">
        <v>691</v>
      </c>
      <c r="B16">
        <v>49.5</v>
      </c>
      <c r="C16">
        <v>49.8</v>
      </c>
      <c r="D16">
        <v>48.5</v>
      </c>
      <c r="E16">
        <v>48.9</v>
      </c>
      <c r="F16">
        <v>743</v>
      </c>
    </row>
    <row r="17" spans="1:6">
      <c r="A17" t="s">
        <v>690</v>
      </c>
      <c r="B17">
        <v>49</v>
      </c>
      <c r="C17">
        <v>49.3</v>
      </c>
      <c r="D17">
        <v>48.6</v>
      </c>
      <c r="E17">
        <v>48.95</v>
      </c>
      <c r="F17">
        <v>459</v>
      </c>
    </row>
    <row r="18" spans="1:6">
      <c r="A18" t="s">
        <v>689</v>
      </c>
      <c r="B18">
        <v>49.45</v>
      </c>
      <c r="C18">
        <v>49.75</v>
      </c>
      <c r="D18">
        <v>49</v>
      </c>
      <c r="E18">
        <v>49.35</v>
      </c>
      <c r="F18">
        <v>481</v>
      </c>
    </row>
    <row r="19" spans="1:6">
      <c r="A19" t="s">
        <v>688</v>
      </c>
      <c r="B19">
        <v>49.35</v>
      </c>
      <c r="C19">
        <v>49.6</v>
      </c>
      <c r="D19">
        <v>48.8</v>
      </c>
      <c r="E19">
        <v>49.1</v>
      </c>
      <c r="F19">
        <v>380</v>
      </c>
    </row>
    <row r="20" spans="1:6">
      <c r="A20" t="s">
        <v>687</v>
      </c>
      <c r="B20">
        <v>49</v>
      </c>
      <c r="C20">
        <v>49.25</v>
      </c>
      <c r="D20">
        <v>48.9</v>
      </c>
      <c r="E20">
        <v>49.1</v>
      </c>
      <c r="F20">
        <v>206</v>
      </c>
    </row>
    <row r="21" spans="1:6">
      <c r="A21" t="s">
        <v>686</v>
      </c>
      <c r="B21">
        <v>49.4</v>
      </c>
      <c r="C21">
        <v>49.95</v>
      </c>
      <c r="D21">
        <v>49.25</v>
      </c>
      <c r="E21">
        <v>49.45</v>
      </c>
      <c r="F21">
        <v>435</v>
      </c>
    </row>
    <row r="22" spans="1:6">
      <c r="A22" t="s">
        <v>685</v>
      </c>
      <c r="B22">
        <v>49.7</v>
      </c>
      <c r="C22">
        <v>49.7</v>
      </c>
      <c r="D22">
        <v>49</v>
      </c>
      <c r="E22">
        <v>49.15</v>
      </c>
      <c r="F22">
        <v>326</v>
      </c>
    </row>
    <row r="23" spans="1:6">
      <c r="A23" t="s">
        <v>684</v>
      </c>
      <c r="B23">
        <v>49.05</v>
      </c>
      <c r="C23">
        <v>49.5</v>
      </c>
      <c r="D23">
        <v>48.8</v>
      </c>
      <c r="E23">
        <v>49.5</v>
      </c>
      <c r="F23">
        <v>420</v>
      </c>
    </row>
    <row r="24" spans="1:6">
      <c r="A24" t="s">
        <v>683</v>
      </c>
      <c r="B24">
        <v>49.8</v>
      </c>
      <c r="C24">
        <v>49.8</v>
      </c>
      <c r="D24">
        <v>49.5</v>
      </c>
      <c r="E24">
        <v>49.65</v>
      </c>
      <c r="F24">
        <v>243</v>
      </c>
    </row>
    <row r="25" spans="1:6">
      <c r="A25" t="s">
        <v>682</v>
      </c>
      <c r="B25">
        <v>49.5</v>
      </c>
      <c r="C25">
        <v>49.7</v>
      </c>
      <c r="D25">
        <v>49.2</v>
      </c>
      <c r="E25">
        <v>49.55</v>
      </c>
      <c r="F25">
        <v>200</v>
      </c>
    </row>
    <row r="26" spans="1:6">
      <c r="A26" t="s">
        <v>681</v>
      </c>
      <c r="B26">
        <v>49.55</v>
      </c>
      <c r="C26">
        <v>51</v>
      </c>
      <c r="D26">
        <v>49.35</v>
      </c>
      <c r="E26">
        <v>50.9</v>
      </c>
      <c r="F26">
        <v>822</v>
      </c>
    </row>
    <row r="27" spans="1:6">
      <c r="A27" t="s">
        <v>680</v>
      </c>
      <c r="B27">
        <v>50.9</v>
      </c>
      <c r="C27">
        <v>51.2</v>
      </c>
      <c r="D27">
        <v>50.3</v>
      </c>
      <c r="E27">
        <v>50.4</v>
      </c>
      <c r="F27">
        <v>557</v>
      </c>
    </row>
    <row r="28" spans="1:6">
      <c r="A28" t="s">
        <v>679</v>
      </c>
      <c r="B28">
        <v>51</v>
      </c>
      <c r="C28">
        <v>51.5</v>
      </c>
      <c r="D28">
        <v>50.7</v>
      </c>
      <c r="E28">
        <v>50.9</v>
      </c>
      <c r="F28">
        <v>508</v>
      </c>
    </row>
    <row r="29" spans="1:6">
      <c r="A29" t="s">
        <v>678</v>
      </c>
      <c r="B29">
        <v>51.2</v>
      </c>
      <c r="C29">
        <v>51.8</v>
      </c>
      <c r="D29">
        <v>50.7</v>
      </c>
      <c r="E29">
        <v>51.3</v>
      </c>
      <c r="F29">
        <v>515</v>
      </c>
    </row>
    <row r="30" spans="1:6">
      <c r="A30" t="s">
        <v>677</v>
      </c>
      <c r="B30">
        <v>51.3</v>
      </c>
      <c r="C30">
        <v>51.5</v>
      </c>
      <c r="D30">
        <v>50.4</v>
      </c>
      <c r="E30">
        <v>50.4</v>
      </c>
      <c r="F30">
        <v>713</v>
      </c>
    </row>
    <row r="31" spans="1:6">
      <c r="A31" t="s">
        <v>676</v>
      </c>
      <c r="B31">
        <v>50</v>
      </c>
      <c r="C31">
        <v>50.8</v>
      </c>
      <c r="D31">
        <v>49.6</v>
      </c>
      <c r="E31">
        <v>50.2</v>
      </c>
      <c r="F31">
        <v>419</v>
      </c>
    </row>
    <row r="32" spans="1:6">
      <c r="A32" t="s">
        <v>675</v>
      </c>
      <c r="B32">
        <v>49.7</v>
      </c>
      <c r="C32">
        <v>50.1</v>
      </c>
      <c r="D32">
        <v>49.65</v>
      </c>
      <c r="E32">
        <v>49.8</v>
      </c>
      <c r="F32">
        <v>712</v>
      </c>
    </row>
    <row r="33" spans="1:6">
      <c r="A33" t="s">
        <v>674</v>
      </c>
      <c r="B33">
        <v>49.85</v>
      </c>
      <c r="C33">
        <v>50.6</v>
      </c>
      <c r="D33">
        <v>49.85</v>
      </c>
      <c r="E33">
        <v>50.6</v>
      </c>
      <c r="F33">
        <v>374</v>
      </c>
    </row>
    <row r="34" spans="1:6">
      <c r="A34" t="s">
        <v>673</v>
      </c>
      <c r="B34">
        <v>50.9</v>
      </c>
      <c r="C34">
        <v>51.9</v>
      </c>
      <c r="D34">
        <v>50.2</v>
      </c>
      <c r="E34">
        <v>51.6</v>
      </c>
      <c r="F34">
        <v>672</v>
      </c>
    </row>
    <row r="35" spans="1:6">
      <c r="A35" t="s">
        <v>672</v>
      </c>
      <c r="B35">
        <v>51.8</v>
      </c>
      <c r="C35">
        <v>53.8</v>
      </c>
      <c r="D35">
        <v>50.1</v>
      </c>
      <c r="E35">
        <v>52</v>
      </c>
      <c r="F35" s="107">
        <v>1610</v>
      </c>
    </row>
    <row r="36" spans="1:6">
      <c r="A36" t="s">
        <v>671</v>
      </c>
      <c r="B36">
        <v>52.7</v>
      </c>
      <c r="C36">
        <v>54.5</v>
      </c>
      <c r="D36">
        <v>52.1</v>
      </c>
      <c r="E36">
        <v>53.5</v>
      </c>
      <c r="F36" s="107">
        <v>1554</v>
      </c>
    </row>
    <row r="37" spans="1:6">
      <c r="A37" t="s">
        <v>670</v>
      </c>
      <c r="B37">
        <v>54</v>
      </c>
      <c r="C37">
        <v>54.1</v>
      </c>
      <c r="D37">
        <v>53.1</v>
      </c>
      <c r="E37">
        <v>53.4</v>
      </c>
      <c r="F37">
        <v>564</v>
      </c>
    </row>
    <row r="38" spans="1:6">
      <c r="A38" t="s">
        <v>669</v>
      </c>
      <c r="B38">
        <v>54</v>
      </c>
      <c r="C38">
        <v>54.2</v>
      </c>
      <c r="D38">
        <v>52.3</v>
      </c>
      <c r="E38">
        <v>52.9</v>
      </c>
      <c r="F38">
        <v>681</v>
      </c>
    </row>
    <row r="39" spans="1:6">
      <c r="A39" t="s">
        <v>668</v>
      </c>
      <c r="B39">
        <v>53.4</v>
      </c>
      <c r="C39">
        <v>53.4</v>
      </c>
      <c r="D39">
        <v>52.3</v>
      </c>
      <c r="E39">
        <v>52.7</v>
      </c>
      <c r="F39">
        <v>414</v>
      </c>
    </row>
    <row r="40" spans="1:6">
      <c r="A40" t="s">
        <v>667</v>
      </c>
      <c r="B40">
        <v>53</v>
      </c>
      <c r="C40">
        <v>53.2</v>
      </c>
      <c r="D40">
        <v>52.1</v>
      </c>
      <c r="E40">
        <v>53.2</v>
      </c>
      <c r="F40">
        <v>525</v>
      </c>
    </row>
    <row r="41" spans="1:6">
      <c r="A41" t="s">
        <v>666</v>
      </c>
      <c r="B41">
        <v>53.8</v>
      </c>
      <c r="C41">
        <v>55.7</v>
      </c>
      <c r="D41">
        <v>53.6</v>
      </c>
      <c r="E41">
        <v>55.4</v>
      </c>
      <c r="F41" s="107">
        <v>1637</v>
      </c>
    </row>
    <row r="42" spans="1:6">
      <c r="A42" t="s">
        <v>665</v>
      </c>
      <c r="B42">
        <v>56</v>
      </c>
      <c r="C42">
        <v>56.1</v>
      </c>
      <c r="D42">
        <v>54.6</v>
      </c>
      <c r="E42">
        <v>54.7</v>
      </c>
      <c r="F42">
        <v>607</v>
      </c>
    </row>
    <row r="43" spans="1:6">
      <c r="A43" t="s">
        <v>664</v>
      </c>
      <c r="B43">
        <v>54.5</v>
      </c>
      <c r="C43">
        <v>55.6</v>
      </c>
      <c r="D43">
        <v>54</v>
      </c>
      <c r="E43">
        <v>55.2</v>
      </c>
      <c r="F43">
        <v>527</v>
      </c>
    </row>
    <row r="44" spans="1:6">
      <c r="A44" t="s">
        <v>663</v>
      </c>
      <c r="B44">
        <v>55.2</v>
      </c>
      <c r="C44">
        <v>56</v>
      </c>
      <c r="D44">
        <v>54.7</v>
      </c>
      <c r="E44">
        <v>55.5</v>
      </c>
      <c r="F44">
        <v>544</v>
      </c>
    </row>
    <row r="45" spans="1:6">
      <c r="A45" t="s">
        <v>662</v>
      </c>
      <c r="B45">
        <v>55.8</v>
      </c>
      <c r="C45">
        <v>58</v>
      </c>
      <c r="D45">
        <v>55.7</v>
      </c>
      <c r="E45">
        <v>57.6</v>
      </c>
      <c r="F45" s="107">
        <v>1217</v>
      </c>
    </row>
    <row r="46" spans="1:6">
      <c r="A46" t="s">
        <v>661</v>
      </c>
      <c r="B46">
        <v>58.3</v>
      </c>
      <c r="C46">
        <v>58.3</v>
      </c>
      <c r="D46">
        <v>56</v>
      </c>
      <c r="E46">
        <v>57.8</v>
      </c>
      <c r="F46">
        <v>962</v>
      </c>
    </row>
    <row r="47" spans="1:6">
      <c r="A47" t="s">
        <v>660</v>
      </c>
      <c r="B47">
        <v>57.8</v>
      </c>
      <c r="C47">
        <v>57.8</v>
      </c>
      <c r="D47">
        <v>55.4</v>
      </c>
      <c r="E47">
        <v>56.3</v>
      </c>
      <c r="F47" s="107">
        <v>1304</v>
      </c>
    </row>
    <row r="48" spans="1:6">
      <c r="A48" t="s">
        <v>659</v>
      </c>
      <c r="B48">
        <v>55.7</v>
      </c>
      <c r="C48">
        <v>55.7</v>
      </c>
      <c r="D48">
        <v>52.5</v>
      </c>
      <c r="E48">
        <v>52.9</v>
      </c>
      <c r="F48" s="107">
        <v>2723</v>
      </c>
    </row>
    <row r="49" spans="1:6">
      <c r="A49" t="s">
        <v>658</v>
      </c>
      <c r="B49">
        <v>53</v>
      </c>
      <c r="C49">
        <v>54.1</v>
      </c>
      <c r="D49">
        <v>53</v>
      </c>
      <c r="E49">
        <v>53.5</v>
      </c>
      <c r="F49" s="107">
        <v>1089</v>
      </c>
    </row>
    <row r="50" spans="1:6">
      <c r="A50" t="s">
        <v>657</v>
      </c>
      <c r="B50">
        <v>53.6</v>
      </c>
      <c r="C50">
        <v>53.6</v>
      </c>
      <c r="D50">
        <v>52.6</v>
      </c>
      <c r="E50">
        <v>53.3</v>
      </c>
      <c r="F50">
        <v>446</v>
      </c>
    </row>
    <row r="51" spans="1:6">
      <c r="A51" t="s">
        <v>656</v>
      </c>
      <c r="B51">
        <v>53.6</v>
      </c>
      <c r="C51">
        <v>53.7</v>
      </c>
      <c r="D51">
        <v>53</v>
      </c>
      <c r="E51">
        <v>53.2</v>
      </c>
      <c r="F51">
        <v>337</v>
      </c>
    </row>
    <row r="52" spans="1:6">
      <c r="A52" t="s">
        <v>655</v>
      </c>
      <c r="B52">
        <v>53.2</v>
      </c>
      <c r="C52">
        <v>53.2</v>
      </c>
      <c r="D52">
        <v>52</v>
      </c>
      <c r="E52">
        <v>52.5</v>
      </c>
      <c r="F52" s="107">
        <v>1639</v>
      </c>
    </row>
    <row r="53" spans="1:6">
      <c r="A53" t="s">
        <v>654</v>
      </c>
      <c r="B53">
        <v>52.5</v>
      </c>
      <c r="C53">
        <v>53.2</v>
      </c>
      <c r="D53">
        <v>52.4</v>
      </c>
      <c r="E53">
        <v>52.5</v>
      </c>
      <c r="F53">
        <v>530</v>
      </c>
    </row>
    <row r="54" spans="1:6">
      <c r="A54" t="s">
        <v>653</v>
      </c>
      <c r="B54">
        <v>52.4</v>
      </c>
      <c r="C54">
        <v>53</v>
      </c>
      <c r="D54">
        <v>52.4</v>
      </c>
      <c r="E54">
        <v>52.9</v>
      </c>
      <c r="F54">
        <v>307</v>
      </c>
    </row>
    <row r="55" spans="1:6">
      <c r="A55" t="s">
        <v>652</v>
      </c>
      <c r="B55">
        <v>53.2</v>
      </c>
      <c r="C55">
        <v>53.8</v>
      </c>
      <c r="D55">
        <v>53</v>
      </c>
      <c r="E55">
        <v>53.1</v>
      </c>
      <c r="F55">
        <v>526</v>
      </c>
    </row>
    <row r="56" spans="1:6">
      <c r="A56" t="s">
        <v>651</v>
      </c>
      <c r="B56">
        <v>53.1</v>
      </c>
      <c r="C56">
        <v>53.2</v>
      </c>
      <c r="D56">
        <v>52.5</v>
      </c>
      <c r="E56">
        <v>52.7</v>
      </c>
      <c r="F56">
        <v>368</v>
      </c>
    </row>
    <row r="57" spans="1:6">
      <c r="A57" t="s">
        <v>650</v>
      </c>
      <c r="B57">
        <v>52.7</v>
      </c>
      <c r="C57">
        <v>53.3</v>
      </c>
      <c r="D57">
        <v>52.7</v>
      </c>
      <c r="E57">
        <v>53.1</v>
      </c>
      <c r="F57">
        <v>301</v>
      </c>
    </row>
    <row r="58" spans="1:6">
      <c r="A58" t="s">
        <v>649</v>
      </c>
      <c r="B58">
        <v>52.9</v>
      </c>
      <c r="C58">
        <v>52.9</v>
      </c>
      <c r="D58">
        <v>51.4</v>
      </c>
      <c r="E58">
        <v>51.5</v>
      </c>
      <c r="F58">
        <v>963</v>
      </c>
    </row>
    <row r="59" spans="1:6">
      <c r="A59" t="s">
        <v>648</v>
      </c>
      <c r="B59">
        <v>51.5</v>
      </c>
      <c r="C59">
        <v>52.1</v>
      </c>
      <c r="D59">
        <v>51</v>
      </c>
      <c r="E59">
        <v>52</v>
      </c>
      <c r="F59">
        <v>244</v>
      </c>
    </row>
    <row r="60" spans="1:6">
      <c r="A60" t="s">
        <v>647</v>
      </c>
      <c r="B60">
        <v>52.4</v>
      </c>
      <c r="C60">
        <v>52.4</v>
      </c>
      <c r="D60">
        <v>51.9</v>
      </c>
      <c r="E60">
        <v>52.1</v>
      </c>
      <c r="F60">
        <v>209</v>
      </c>
    </row>
    <row r="61" spans="1:6">
      <c r="A61" t="s">
        <v>646</v>
      </c>
      <c r="B61">
        <v>52.1</v>
      </c>
      <c r="C61">
        <v>52.5</v>
      </c>
      <c r="D61">
        <v>51.8</v>
      </c>
      <c r="E61">
        <v>52.4</v>
      </c>
      <c r="F61">
        <v>615</v>
      </c>
    </row>
    <row r="62" spans="1:6">
      <c r="A62" t="s">
        <v>645</v>
      </c>
      <c r="B62">
        <v>52.1</v>
      </c>
      <c r="C62">
        <v>52.2</v>
      </c>
      <c r="D62">
        <v>51.8</v>
      </c>
      <c r="E62">
        <v>52</v>
      </c>
      <c r="F62">
        <v>299</v>
      </c>
    </row>
    <row r="63" spans="1:6">
      <c r="A63" t="s">
        <v>644</v>
      </c>
      <c r="B63">
        <v>51.9</v>
      </c>
      <c r="C63">
        <v>52</v>
      </c>
      <c r="D63">
        <v>51.7</v>
      </c>
      <c r="E63">
        <v>51.7</v>
      </c>
      <c r="F63">
        <v>203</v>
      </c>
    </row>
    <row r="64" spans="1:6">
      <c r="A64" t="s">
        <v>643</v>
      </c>
      <c r="B64">
        <v>52</v>
      </c>
      <c r="C64">
        <v>52.5</v>
      </c>
      <c r="D64">
        <v>51.9</v>
      </c>
      <c r="E64">
        <v>52.2</v>
      </c>
      <c r="F64">
        <v>222</v>
      </c>
    </row>
  </sheetData>
  <sortState xmlns:xlrd2="http://schemas.microsoft.com/office/spreadsheetml/2017/richdata2" ref="A2:F72">
    <sortCondition ref="A1"/>
  </sortState>
  <phoneticPr fontId="6" type="noConversion"/>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A5FC24-C509-405E-ABDF-FB812D5674E5}">
  <sheetPr codeName="工作表120"/>
  <dimension ref="A1:F64"/>
  <sheetViews>
    <sheetView workbookViewId="0"/>
  </sheetViews>
  <sheetFormatPr defaultRowHeight="17"/>
  <sheetData>
    <row r="1" spans="1:6">
      <c r="A1" t="s">
        <v>731</v>
      </c>
      <c r="B1" t="s">
        <v>732</v>
      </c>
      <c r="C1" t="s">
        <v>733</v>
      </c>
      <c r="D1" t="s">
        <v>734</v>
      </c>
      <c r="E1" t="s">
        <v>735</v>
      </c>
      <c r="F1" t="s">
        <v>736</v>
      </c>
    </row>
    <row r="2" spans="1:6">
      <c r="A2" t="s">
        <v>705</v>
      </c>
      <c r="B2">
        <v>18.350000000000001</v>
      </c>
      <c r="C2">
        <v>18.350000000000001</v>
      </c>
      <c r="D2">
        <v>18.100000000000001</v>
      </c>
      <c r="E2">
        <v>18.2</v>
      </c>
      <c r="F2" s="107">
        <v>2329</v>
      </c>
    </row>
    <row r="3" spans="1:6">
      <c r="A3" t="s">
        <v>704</v>
      </c>
      <c r="B3">
        <v>18.25</v>
      </c>
      <c r="C3">
        <v>18.25</v>
      </c>
      <c r="D3">
        <v>18</v>
      </c>
      <c r="E3">
        <v>18</v>
      </c>
      <c r="F3" s="107">
        <v>2401</v>
      </c>
    </row>
    <row r="4" spans="1:6">
      <c r="A4" t="s">
        <v>703</v>
      </c>
      <c r="B4">
        <v>18.05</v>
      </c>
      <c r="C4">
        <v>18.100000000000001</v>
      </c>
      <c r="D4">
        <v>17.95</v>
      </c>
      <c r="E4">
        <v>17.95</v>
      </c>
      <c r="F4" s="107">
        <v>3597</v>
      </c>
    </row>
    <row r="5" spans="1:6">
      <c r="A5" t="s">
        <v>702</v>
      </c>
      <c r="B5">
        <v>17.95</v>
      </c>
      <c r="C5">
        <v>18.100000000000001</v>
      </c>
      <c r="D5">
        <v>17.850000000000001</v>
      </c>
      <c r="E5">
        <v>17.899999999999999</v>
      </c>
      <c r="F5" s="107">
        <v>3005</v>
      </c>
    </row>
    <row r="6" spans="1:6">
      <c r="A6" t="s">
        <v>701</v>
      </c>
      <c r="B6">
        <v>17.899999999999999</v>
      </c>
      <c r="C6">
        <v>17.899999999999999</v>
      </c>
      <c r="D6">
        <v>17.649999999999999</v>
      </c>
      <c r="E6">
        <v>17.75</v>
      </c>
      <c r="F6" s="107">
        <v>4277</v>
      </c>
    </row>
    <row r="7" spans="1:6">
      <c r="A7" t="s">
        <v>700</v>
      </c>
      <c r="B7">
        <v>17.7</v>
      </c>
      <c r="C7">
        <v>17.75</v>
      </c>
      <c r="D7">
        <v>17.5</v>
      </c>
      <c r="E7">
        <v>17.55</v>
      </c>
      <c r="F7" s="107">
        <v>3820</v>
      </c>
    </row>
    <row r="8" spans="1:6">
      <c r="A8" t="s">
        <v>699</v>
      </c>
      <c r="B8">
        <v>17.55</v>
      </c>
      <c r="C8">
        <v>17.850000000000001</v>
      </c>
      <c r="D8">
        <v>17.55</v>
      </c>
      <c r="E8">
        <v>17.75</v>
      </c>
      <c r="F8" s="107">
        <v>2889</v>
      </c>
    </row>
    <row r="9" spans="1:6">
      <c r="A9" t="s">
        <v>698</v>
      </c>
      <c r="B9">
        <v>18</v>
      </c>
      <c r="C9">
        <v>18</v>
      </c>
      <c r="D9">
        <v>17.7</v>
      </c>
      <c r="E9">
        <v>17.75</v>
      </c>
      <c r="F9" s="107">
        <v>3137</v>
      </c>
    </row>
    <row r="10" spans="1:6">
      <c r="A10" t="s">
        <v>697</v>
      </c>
      <c r="B10">
        <v>17.75</v>
      </c>
      <c r="C10">
        <v>17.850000000000001</v>
      </c>
      <c r="D10">
        <v>17.600000000000001</v>
      </c>
      <c r="E10">
        <v>17.649999999999999</v>
      </c>
      <c r="F10" s="107">
        <v>2857</v>
      </c>
    </row>
    <row r="11" spans="1:6">
      <c r="A11" t="s">
        <v>696</v>
      </c>
      <c r="B11">
        <v>17.600000000000001</v>
      </c>
      <c r="C11">
        <v>17.7</v>
      </c>
      <c r="D11">
        <v>17.55</v>
      </c>
      <c r="E11">
        <v>17.600000000000001</v>
      </c>
      <c r="F11" s="107">
        <v>2013</v>
      </c>
    </row>
    <row r="12" spans="1:6">
      <c r="A12" t="s">
        <v>695</v>
      </c>
      <c r="B12">
        <v>17.600000000000001</v>
      </c>
      <c r="C12">
        <v>17.8</v>
      </c>
      <c r="D12">
        <v>17.55</v>
      </c>
      <c r="E12">
        <v>17.75</v>
      </c>
      <c r="F12" s="107">
        <v>4075</v>
      </c>
    </row>
    <row r="13" spans="1:6">
      <c r="A13" t="s">
        <v>694</v>
      </c>
      <c r="B13">
        <v>17.899999999999999</v>
      </c>
      <c r="C13">
        <v>18.899999999999999</v>
      </c>
      <c r="D13">
        <v>17.899999999999999</v>
      </c>
      <c r="E13">
        <v>18.600000000000001</v>
      </c>
      <c r="F13" s="107">
        <v>18158</v>
      </c>
    </row>
    <row r="14" spans="1:6">
      <c r="A14" t="s">
        <v>693</v>
      </c>
      <c r="B14">
        <v>19</v>
      </c>
      <c r="C14">
        <v>19.399999999999999</v>
      </c>
      <c r="D14">
        <v>18.8</v>
      </c>
      <c r="E14">
        <v>19.25</v>
      </c>
      <c r="F14" s="107">
        <v>25002</v>
      </c>
    </row>
    <row r="15" spans="1:6">
      <c r="A15" t="s">
        <v>692</v>
      </c>
      <c r="B15">
        <v>19.3</v>
      </c>
      <c r="C15">
        <v>19.3</v>
      </c>
      <c r="D15">
        <v>18.649999999999999</v>
      </c>
      <c r="E15">
        <v>18.75</v>
      </c>
      <c r="F15" s="107">
        <v>8976</v>
      </c>
    </row>
    <row r="16" spans="1:6">
      <c r="A16" t="s">
        <v>691</v>
      </c>
      <c r="B16">
        <v>18.75</v>
      </c>
      <c r="C16">
        <v>19</v>
      </c>
      <c r="D16">
        <v>18.649999999999999</v>
      </c>
      <c r="E16">
        <v>18.899999999999999</v>
      </c>
      <c r="F16" s="107">
        <v>6775</v>
      </c>
    </row>
    <row r="17" spans="1:6">
      <c r="A17" t="s">
        <v>690</v>
      </c>
      <c r="B17">
        <v>19</v>
      </c>
      <c r="C17">
        <v>19.3</v>
      </c>
      <c r="D17">
        <v>18.899999999999999</v>
      </c>
      <c r="E17">
        <v>19.05</v>
      </c>
      <c r="F17" s="107">
        <v>8818</v>
      </c>
    </row>
    <row r="18" spans="1:6">
      <c r="A18" t="s">
        <v>689</v>
      </c>
      <c r="B18">
        <v>19.100000000000001</v>
      </c>
      <c r="C18">
        <v>19.25</v>
      </c>
      <c r="D18">
        <v>18.95</v>
      </c>
      <c r="E18">
        <v>19.100000000000001</v>
      </c>
      <c r="F18" s="107">
        <v>5199</v>
      </c>
    </row>
    <row r="19" spans="1:6">
      <c r="A19" t="s">
        <v>688</v>
      </c>
      <c r="B19">
        <v>19.25</v>
      </c>
      <c r="C19">
        <v>19.600000000000001</v>
      </c>
      <c r="D19">
        <v>18.75</v>
      </c>
      <c r="E19">
        <v>18.8</v>
      </c>
      <c r="F19" s="107">
        <v>9223</v>
      </c>
    </row>
    <row r="20" spans="1:6">
      <c r="A20" t="s">
        <v>687</v>
      </c>
      <c r="B20">
        <v>18.899999999999999</v>
      </c>
      <c r="C20">
        <v>19.399999999999999</v>
      </c>
      <c r="D20">
        <v>18.899999999999999</v>
      </c>
      <c r="E20">
        <v>19.100000000000001</v>
      </c>
      <c r="F20" s="107">
        <v>6423</v>
      </c>
    </row>
    <row r="21" spans="1:6">
      <c r="A21" t="s">
        <v>686</v>
      </c>
      <c r="B21">
        <v>19.2</v>
      </c>
      <c r="C21">
        <v>19.350000000000001</v>
      </c>
      <c r="D21">
        <v>18.899999999999999</v>
      </c>
      <c r="E21">
        <v>18.95</v>
      </c>
      <c r="F21" s="107">
        <v>4295</v>
      </c>
    </row>
    <row r="22" spans="1:6">
      <c r="A22" t="s">
        <v>685</v>
      </c>
      <c r="B22">
        <v>19.100000000000001</v>
      </c>
      <c r="C22">
        <v>19.100000000000001</v>
      </c>
      <c r="D22">
        <v>18.850000000000001</v>
      </c>
      <c r="E22">
        <v>18.850000000000001</v>
      </c>
      <c r="F22" s="107">
        <v>2787</v>
      </c>
    </row>
    <row r="23" spans="1:6">
      <c r="A23" t="s">
        <v>684</v>
      </c>
      <c r="B23">
        <v>18.850000000000001</v>
      </c>
      <c r="C23">
        <v>19</v>
      </c>
      <c r="D23">
        <v>18.7</v>
      </c>
      <c r="E23">
        <v>18.899999999999999</v>
      </c>
      <c r="F23" s="107">
        <v>4806</v>
      </c>
    </row>
    <row r="24" spans="1:6">
      <c r="A24" t="s">
        <v>683</v>
      </c>
      <c r="B24">
        <v>19</v>
      </c>
      <c r="C24">
        <v>19.05</v>
      </c>
      <c r="D24">
        <v>18.7</v>
      </c>
      <c r="E24">
        <v>18.7</v>
      </c>
      <c r="F24" s="107">
        <v>2530</v>
      </c>
    </row>
    <row r="25" spans="1:6">
      <c r="A25" t="s">
        <v>682</v>
      </c>
      <c r="B25">
        <v>18.8</v>
      </c>
      <c r="C25">
        <v>18.899999999999999</v>
      </c>
      <c r="D25">
        <v>18.5</v>
      </c>
      <c r="E25">
        <v>18.850000000000001</v>
      </c>
      <c r="F25" s="107">
        <v>2836</v>
      </c>
    </row>
    <row r="26" spans="1:6">
      <c r="A26" t="s">
        <v>681</v>
      </c>
      <c r="B26">
        <v>18.95</v>
      </c>
      <c r="C26">
        <v>19.2</v>
      </c>
      <c r="D26">
        <v>18.899999999999999</v>
      </c>
      <c r="E26">
        <v>18.899999999999999</v>
      </c>
      <c r="F26" s="107">
        <v>4294</v>
      </c>
    </row>
    <row r="27" spans="1:6">
      <c r="A27" t="s">
        <v>680</v>
      </c>
      <c r="B27">
        <v>18.95</v>
      </c>
      <c r="C27">
        <v>19.2</v>
      </c>
      <c r="D27">
        <v>18.899999999999999</v>
      </c>
      <c r="E27">
        <v>19.05</v>
      </c>
      <c r="F27" s="107">
        <v>4952</v>
      </c>
    </row>
    <row r="28" spans="1:6">
      <c r="A28" t="s">
        <v>679</v>
      </c>
      <c r="B28">
        <v>19.2</v>
      </c>
      <c r="C28">
        <v>20</v>
      </c>
      <c r="D28">
        <v>19.2</v>
      </c>
      <c r="E28">
        <v>19.5</v>
      </c>
      <c r="F28" s="107">
        <v>17963</v>
      </c>
    </row>
    <row r="29" spans="1:6">
      <c r="A29" t="s">
        <v>678</v>
      </c>
      <c r="B29">
        <v>19.600000000000001</v>
      </c>
      <c r="C29">
        <v>19.600000000000001</v>
      </c>
      <c r="D29">
        <v>19.05</v>
      </c>
      <c r="E29">
        <v>19.149999999999999</v>
      </c>
      <c r="F29" s="107">
        <v>6621</v>
      </c>
    </row>
    <row r="30" spans="1:6">
      <c r="A30" t="s">
        <v>677</v>
      </c>
      <c r="B30">
        <v>19.2</v>
      </c>
      <c r="C30">
        <v>19.25</v>
      </c>
      <c r="D30">
        <v>19</v>
      </c>
      <c r="E30">
        <v>19.05</v>
      </c>
      <c r="F30" s="107">
        <v>3219</v>
      </c>
    </row>
    <row r="31" spans="1:6">
      <c r="A31" t="s">
        <v>676</v>
      </c>
      <c r="B31">
        <v>19.05</v>
      </c>
      <c r="C31">
        <v>19.95</v>
      </c>
      <c r="D31">
        <v>19</v>
      </c>
      <c r="E31">
        <v>19.399999999999999</v>
      </c>
      <c r="F31" s="107">
        <v>12191</v>
      </c>
    </row>
    <row r="32" spans="1:6">
      <c r="A32" t="s">
        <v>675</v>
      </c>
      <c r="B32">
        <v>19.5</v>
      </c>
      <c r="C32">
        <v>19.600000000000001</v>
      </c>
      <c r="D32">
        <v>18.850000000000001</v>
      </c>
      <c r="E32">
        <v>18.850000000000001</v>
      </c>
      <c r="F32" s="107">
        <v>6778</v>
      </c>
    </row>
    <row r="33" spans="1:6">
      <c r="A33" t="s">
        <v>674</v>
      </c>
      <c r="B33">
        <v>18.899999999999999</v>
      </c>
      <c r="C33">
        <v>19.05</v>
      </c>
      <c r="D33">
        <v>18.8</v>
      </c>
      <c r="E33">
        <v>19</v>
      </c>
      <c r="F33" s="107">
        <v>3499</v>
      </c>
    </row>
    <row r="34" spans="1:6">
      <c r="A34" t="s">
        <v>673</v>
      </c>
      <c r="B34">
        <v>18.95</v>
      </c>
      <c r="C34">
        <v>19.2</v>
      </c>
      <c r="D34">
        <v>18.8</v>
      </c>
      <c r="E34">
        <v>19.05</v>
      </c>
      <c r="F34" s="107">
        <v>3481</v>
      </c>
    </row>
    <row r="35" spans="1:6">
      <c r="A35" t="s">
        <v>672</v>
      </c>
      <c r="B35">
        <v>19.05</v>
      </c>
      <c r="C35">
        <v>19.05</v>
      </c>
      <c r="D35">
        <v>18.350000000000001</v>
      </c>
      <c r="E35">
        <v>18.7</v>
      </c>
      <c r="F35" s="107">
        <v>5337</v>
      </c>
    </row>
    <row r="36" spans="1:6">
      <c r="A36" t="s">
        <v>671</v>
      </c>
      <c r="B36">
        <v>18.75</v>
      </c>
      <c r="C36">
        <v>18.850000000000001</v>
      </c>
      <c r="D36">
        <v>18.2</v>
      </c>
      <c r="E36">
        <v>18.45</v>
      </c>
      <c r="F36" s="107">
        <v>4110</v>
      </c>
    </row>
    <row r="37" spans="1:6">
      <c r="A37" t="s">
        <v>670</v>
      </c>
      <c r="B37">
        <v>18.45</v>
      </c>
      <c r="C37">
        <v>18.7</v>
      </c>
      <c r="D37">
        <v>18.2</v>
      </c>
      <c r="E37">
        <v>18.3</v>
      </c>
      <c r="F37" s="107">
        <v>1960</v>
      </c>
    </row>
    <row r="38" spans="1:6">
      <c r="A38" t="s">
        <v>669</v>
      </c>
      <c r="B38">
        <v>18.350000000000001</v>
      </c>
      <c r="C38">
        <v>18.5</v>
      </c>
      <c r="D38">
        <v>18.25</v>
      </c>
      <c r="E38">
        <v>18.3</v>
      </c>
      <c r="F38" s="107">
        <v>1761</v>
      </c>
    </row>
    <row r="39" spans="1:6">
      <c r="A39" t="s">
        <v>668</v>
      </c>
      <c r="B39">
        <v>18.350000000000001</v>
      </c>
      <c r="C39">
        <v>18.350000000000001</v>
      </c>
      <c r="D39">
        <v>18.05</v>
      </c>
      <c r="E39">
        <v>18.100000000000001</v>
      </c>
      <c r="F39" s="107">
        <v>2705</v>
      </c>
    </row>
    <row r="40" spans="1:6">
      <c r="A40" t="s">
        <v>667</v>
      </c>
      <c r="B40">
        <v>18.149999999999999</v>
      </c>
      <c r="C40">
        <v>18.25</v>
      </c>
      <c r="D40">
        <v>18</v>
      </c>
      <c r="E40">
        <v>18.149999999999999</v>
      </c>
      <c r="F40" s="107">
        <v>3175</v>
      </c>
    </row>
    <row r="41" spans="1:6">
      <c r="A41" t="s">
        <v>666</v>
      </c>
      <c r="B41">
        <v>18.3</v>
      </c>
      <c r="C41">
        <v>18.55</v>
      </c>
      <c r="D41">
        <v>18.149999999999999</v>
      </c>
      <c r="E41">
        <v>18.350000000000001</v>
      </c>
      <c r="F41" s="107">
        <v>2836</v>
      </c>
    </row>
    <row r="42" spans="1:6">
      <c r="A42" t="s">
        <v>665</v>
      </c>
      <c r="B42">
        <v>18.3</v>
      </c>
      <c r="C42">
        <v>18.3</v>
      </c>
      <c r="D42">
        <v>18.149999999999999</v>
      </c>
      <c r="E42">
        <v>18.2</v>
      </c>
      <c r="F42" s="107">
        <v>1402</v>
      </c>
    </row>
    <row r="43" spans="1:6">
      <c r="A43" t="s">
        <v>664</v>
      </c>
      <c r="B43">
        <v>18.2</v>
      </c>
      <c r="C43">
        <v>18.3</v>
      </c>
      <c r="D43">
        <v>18.05</v>
      </c>
      <c r="E43">
        <v>18.100000000000001</v>
      </c>
      <c r="F43" s="107">
        <v>2103</v>
      </c>
    </row>
    <row r="44" spans="1:6">
      <c r="A44" t="s">
        <v>663</v>
      </c>
      <c r="B44">
        <v>18.149999999999999</v>
      </c>
      <c r="C44">
        <v>18.2</v>
      </c>
      <c r="D44">
        <v>18.05</v>
      </c>
      <c r="E44">
        <v>18.149999999999999</v>
      </c>
      <c r="F44" s="107">
        <v>2442</v>
      </c>
    </row>
    <row r="45" spans="1:6">
      <c r="A45" t="s">
        <v>662</v>
      </c>
      <c r="B45">
        <v>18.2</v>
      </c>
      <c r="C45">
        <v>18.25</v>
      </c>
      <c r="D45">
        <v>18.05</v>
      </c>
      <c r="E45">
        <v>18.25</v>
      </c>
      <c r="F45" s="107">
        <v>2014</v>
      </c>
    </row>
    <row r="46" spans="1:6">
      <c r="A46" t="s">
        <v>661</v>
      </c>
      <c r="B46">
        <v>18.3</v>
      </c>
      <c r="C46">
        <v>18.350000000000001</v>
      </c>
      <c r="D46">
        <v>18.05</v>
      </c>
      <c r="E46">
        <v>18.05</v>
      </c>
      <c r="F46" s="107">
        <v>1807</v>
      </c>
    </row>
    <row r="47" spans="1:6">
      <c r="A47" t="s">
        <v>660</v>
      </c>
      <c r="B47">
        <v>18.100000000000001</v>
      </c>
      <c r="C47">
        <v>18.2</v>
      </c>
      <c r="D47">
        <v>17.95</v>
      </c>
      <c r="E47">
        <v>18</v>
      </c>
      <c r="F47" s="107">
        <v>2662</v>
      </c>
    </row>
    <row r="48" spans="1:6">
      <c r="A48" t="s">
        <v>659</v>
      </c>
      <c r="B48">
        <v>18.05</v>
      </c>
      <c r="C48">
        <v>18.100000000000001</v>
      </c>
      <c r="D48">
        <v>17.899999999999999</v>
      </c>
      <c r="E48">
        <v>17.899999999999999</v>
      </c>
      <c r="F48" s="107">
        <v>2103</v>
      </c>
    </row>
    <row r="49" spans="1:6">
      <c r="A49" t="s">
        <v>658</v>
      </c>
      <c r="B49">
        <v>17.95</v>
      </c>
      <c r="C49">
        <v>18.3</v>
      </c>
      <c r="D49">
        <v>17.850000000000001</v>
      </c>
      <c r="E49">
        <v>18.25</v>
      </c>
      <c r="F49" s="107">
        <v>3490</v>
      </c>
    </row>
    <row r="50" spans="1:6">
      <c r="A50" t="s">
        <v>657</v>
      </c>
      <c r="B50">
        <v>18.25</v>
      </c>
      <c r="C50">
        <v>18.45</v>
      </c>
      <c r="D50">
        <v>18.100000000000001</v>
      </c>
      <c r="E50">
        <v>18.25</v>
      </c>
      <c r="F50" s="107">
        <v>2571</v>
      </c>
    </row>
    <row r="51" spans="1:6">
      <c r="A51" t="s">
        <v>656</v>
      </c>
      <c r="B51">
        <v>18.100000000000001</v>
      </c>
      <c r="C51">
        <v>18.7</v>
      </c>
      <c r="D51">
        <v>18.100000000000001</v>
      </c>
      <c r="E51">
        <v>18.600000000000001</v>
      </c>
      <c r="F51" s="107">
        <v>6171</v>
      </c>
    </row>
    <row r="52" spans="1:6">
      <c r="A52" t="s">
        <v>655</v>
      </c>
      <c r="B52">
        <v>19</v>
      </c>
      <c r="C52">
        <v>19.350000000000001</v>
      </c>
      <c r="D52">
        <v>18.7</v>
      </c>
      <c r="E52">
        <v>18.8</v>
      </c>
      <c r="F52" s="107">
        <v>9637</v>
      </c>
    </row>
    <row r="53" spans="1:6">
      <c r="A53" t="s">
        <v>654</v>
      </c>
      <c r="B53">
        <v>19</v>
      </c>
      <c r="C53">
        <v>19</v>
      </c>
      <c r="D53">
        <v>18.649999999999999</v>
      </c>
      <c r="E53">
        <v>18.75</v>
      </c>
      <c r="F53" s="107">
        <v>3336</v>
      </c>
    </row>
    <row r="54" spans="1:6">
      <c r="A54" t="s">
        <v>653</v>
      </c>
      <c r="B54">
        <v>18.8</v>
      </c>
      <c r="C54">
        <v>18.899999999999999</v>
      </c>
      <c r="D54">
        <v>18.649999999999999</v>
      </c>
      <c r="E54">
        <v>18.75</v>
      </c>
      <c r="F54" s="107">
        <v>2032</v>
      </c>
    </row>
    <row r="55" spans="1:6">
      <c r="A55" t="s">
        <v>652</v>
      </c>
      <c r="B55">
        <v>18.899999999999999</v>
      </c>
      <c r="C55">
        <v>19</v>
      </c>
      <c r="D55">
        <v>18.649999999999999</v>
      </c>
      <c r="E55">
        <v>18.649999999999999</v>
      </c>
      <c r="F55" s="107">
        <v>4482</v>
      </c>
    </row>
    <row r="56" spans="1:6">
      <c r="A56" t="s">
        <v>651</v>
      </c>
      <c r="B56">
        <v>18.8</v>
      </c>
      <c r="C56">
        <v>18.850000000000001</v>
      </c>
      <c r="D56">
        <v>18.2</v>
      </c>
      <c r="E56">
        <v>18.3</v>
      </c>
      <c r="F56" s="107">
        <v>4000</v>
      </c>
    </row>
    <row r="57" spans="1:6">
      <c r="A57" t="s">
        <v>650</v>
      </c>
      <c r="B57">
        <v>18.2</v>
      </c>
      <c r="C57">
        <v>18.399999999999999</v>
      </c>
      <c r="D57">
        <v>18.149999999999999</v>
      </c>
      <c r="E57">
        <v>18.25</v>
      </c>
      <c r="F57" s="107">
        <v>2114</v>
      </c>
    </row>
    <row r="58" spans="1:6">
      <c r="A58" t="s">
        <v>649</v>
      </c>
      <c r="B58">
        <v>18.2</v>
      </c>
      <c r="C58">
        <v>18.3</v>
      </c>
      <c r="D58">
        <v>18.100000000000001</v>
      </c>
      <c r="E58">
        <v>18.2</v>
      </c>
      <c r="F58" s="107">
        <v>2949</v>
      </c>
    </row>
    <row r="59" spans="1:6">
      <c r="A59" t="s">
        <v>648</v>
      </c>
      <c r="B59">
        <v>18</v>
      </c>
      <c r="C59">
        <v>18.2</v>
      </c>
      <c r="D59">
        <v>17.899999999999999</v>
      </c>
      <c r="E59">
        <v>18.05</v>
      </c>
      <c r="F59" s="107">
        <v>2197</v>
      </c>
    </row>
    <row r="60" spans="1:6">
      <c r="A60" t="s">
        <v>647</v>
      </c>
      <c r="B60">
        <v>18.149999999999999</v>
      </c>
      <c r="C60">
        <v>18.149999999999999</v>
      </c>
      <c r="D60">
        <v>17.95</v>
      </c>
      <c r="E60">
        <v>18.05</v>
      </c>
      <c r="F60" s="107">
        <v>3086</v>
      </c>
    </row>
    <row r="61" spans="1:6">
      <c r="A61" t="s">
        <v>646</v>
      </c>
      <c r="B61">
        <v>18.100000000000001</v>
      </c>
      <c r="C61">
        <v>18.399999999999999</v>
      </c>
      <c r="D61">
        <v>18</v>
      </c>
      <c r="E61">
        <v>18.3</v>
      </c>
      <c r="F61" s="107">
        <v>5622</v>
      </c>
    </row>
    <row r="62" spans="1:6">
      <c r="A62" t="s">
        <v>645</v>
      </c>
      <c r="B62">
        <v>18.350000000000001</v>
      </c>
      <c r="C62">
        <v>18.350000000000001</v>
      </c>
      <c r="D62">
        <v>18.05</v>
      </c>
      <c r="E62">
        <v>18.100000000000001</v>
      </c>
      <c r="F62" s="107">
        <v>2628</v>
      </c>
    </row>
    <row r="63" spans="1:6">
      <c r="A63" t="s">
        <v>644</v>
      </c>
      <c r="B63">
        <v>18.100000000000001</v>
      </c>
      <c r="C63">
        <v>18.100000000000001</v>
      </c>
      <c r="D63">
        <v>17.95</v>
      </c>
      <c r="E63">
        <v>17.95</v>
      </c>
      <c r="F63" s="107">
        <v>2587</v>
      </c>
    </row>
    <row r="64" spans="1:6">
      <c r="A64" t="s">
        <v>643</v>
      </c>
      <c r="B64">
        <v>18.100000000000001</v>
      </c>
      <c r="C64">
        <v>18.100000000000001</v>
      </c>
      <c r="D64">
        <v>17.899999999999999</v>
      </c>
      <c r="E64">
        <v>18.100000000000001</v>
      </c>
      <c r="F64" s="107">
        <v>4401</v>
      </c>
    </row>
  </sheetData>
  <sortState xmlns:xlrd2="http://schemas.microsoft.com/office/spreadsheetml/2017/richdata2" ref="A2:F72">
    <sortCondition ref="A1"/>
  </sortState>
  <phoneticPr fontId="6" type="noConversion"/>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12282-8080-43E2-8C09-3207C27790AE}">
  <sheetPr codeName="工作表121"/>
  <dimension ref="A1:F64"/>
  <sheetViews>
    <sheetView workbookViewId="0"/>
  </sheetViews>
  <sheetFormatPr defaultRowHeight="17"/>
  <sheetData>
    <row r="1" spans="1:6">
      <c r="A1" t="s">
        <v>731</v>
      </c>
      <c r="B1" t="s">
        <v>732</v>
      </c>
      <c r="C1" t="s">
        <v>733</v>
      </c>
      <c r="D1" t="s">
        <v>734</v>
      </c>
      <c r="E1" t="s">
        <v>735</v>
      </c>
      <c r="F1" t="s">
        <v>736</v>
      </c>
    </row>
    <row r="2" spans="1:6">
      <c r="A2" t="s">
        <v>705</v>
      </c>
      <c r="B2">
        <v>27.8</v>
      </c>
      <c r="C2">
        <v>27.95</v>
      </c>
      <c r="D2">
        <v>27.6</v>
      </c>
      <c r="E2">
        <v>27.75</v>
      </c>
      <c r="F2">
        <v>477</v>
      </c>
    </row>
    <row r="3" spans="1:6">
      <c r="A3" t="s">
        <v>704</v>
      </c>
      <c r="B3">
        <v>27.8</v>
      </c>
      <c r="C3">
        <v>27.85</v>
      </c>
      <c r="D3">
        <v>27.45</v>
      </c>
      <c r="E3">
        <v>27.55</v>
      </c>
      <c r="F3">
        <v>526</v>
      </c>
    </row>
    <row r="4" spans="1:6">
      <c r="A4" t="s">
        <v>703</v>
      </c>
      <c r="B4">
        <v>27.55</v>
      </c>
      <c r="C4">
        <v>27.7</v>
      </c>
      <c r="D4">
        <v>27.5</v>
      </c>
      <c r="E4">
        <v>27.65</v>
      </c>
      <c r="F4">
        <v>221</v>
      </c>
    </row>
    <row r="5" spans="1:6">
      <c r="A5" t="s">
        <v>702</v>
      </c>
      <c r="B5">
        <v>27.5</v>
      </c>
      <c r="C5">
        <v>27.8</v>
      </c>
      <c r="D5">
        <v>27.5</v>
      </c>
      <c r="E5">
        <v>27.6</v>
      </c>
      <c r="F5">
        <v>256</v>
      </c>
    </row>
    <row r="6" spans="1:6">
      <c r="A6" t="s">
        <v>701</v>
      </c>
      <c r="B6">
        <v>27.55</v>
      </c>
      <c r="C6">
        <v>27.6</v>
      </c>
      <c r="D6">
        <v>27.5</v>
      </c>
      <c r="E6">
        <v>27.55</v>
      </c>
      <c r="F6">
        <v>204</v>
      </c>
    </row>
    <row r="7" spans="1:6">
      <c r="A7" t="s">
        <v>700</v>
      </c>
      <c r="B7">
        <v>27.5</v>
      </c>
      <c r="C7">
        <v>27.65</v>
      </c>
      <c r="D7">
        <v>27.05</v>
      </c>
      <c r="E7">
        <v>27.3</v>
      </c>
      <c r="F7">
        <v>469</v>
      </c>
    </row>
    <row r="8" spans="1:6">
      <c r="A8" t="s">
        <v>699</v>
      </c>
      <c r="B8">
        <v>27.3</v>
      </c>
      <c r="C8">
        <v>27.8</v>
      </c>
      <c r="D8">
        <v>27.3</v>
      </c>
      <c r="E8">
        <v>27.55</v>
      </c>
      <c r="F8">
        <v>312</v>
      </c>
    </row>
    <row r="9" spans="1:6">
      <c r="A9" t="s">
        <v>698</v>
      </c>
      <c r="B9">
        <v>27.5</v>
      </c>
      <c r="C9">
        <v>27.95</v>
      </c>
      <c r="D9">
        <v>27.5</v>
      </c>
      <c r="E9">
        <v>27.9</v>
      </c>
      <c r="F9">
        <v>623</v>
      </c>
    </row>
    <row r="10" spans="1:6">
      <c r="A10" t="s">
        <v>697</v>
      </c>
      <c r="B10">
        <v>27.7</v>
      </c>
      <c r="C10">
        <v>28.15</v>
      </c>
      <c r="D10">
        <v>27.7</v>
      </c>
      <c r="E10">
        <v>28</v>
      </c>
      <c r="F10">
        <v>642</v>
      </c>
    </row>
    <row r="11" spans="1:6">
      <c r="A11" t="s">
        <v>696</v>
      </c>
      <c r="B11">
        <v>28.2</v>
      </c>
      <c r="C11">
        <v>28.65</v>
      </c>
      <c r="D11">
        <v>28.2</v>
      </c>
      <c r="E11">
        <v>28.5</v>
      </c>
      <c r="F11">
        <v>999</v>
      </c>
    </row>
    <row r="12" spans="1:6">
      <c r="A12" t="s">
        <v>695</v>
      </c>
      <c r="B12">
        <v>28.3</v>
      </c>
      <c r="C12">
        <v>28.45</v>
      </c>
      <c r="D12">
        <v>28.05</v>
      </c>
      <c r="E12">
        <v>28.1</v>
      </c>
      <c r="F12">
        <v>515</v>
      </c>
    </row>
    <row r="13" spans="1:6">
      <c r="A13" t="s">
        <v>694</v>
      </c>
      <c r="B13">
        <v>28.3</v>
      </c>
      <c r="C13">
        <v>28.4</v>
      </c>
      <c r="D13">
        <v>27.75</v>
      </c>
      <c r="E13">
        <v>27.85</v>
      </c>
      <c r="F13">
        <v>434</v>
      </c>
    </row>
    <row r="14" spans="1:6">
      <c r="A14" t="s">
        <v>693</v>
      </c>
      <c r="B14">
        <v>27.85</v>
      </c>
      <c r="C14">
        <v>28.15</v>
      </c>
      <c r="D14">
        <v>27.65</v>
      </c>
      <c r="E14">
        <v>28</v>
      </c>
      <c r="F14">
        <v>406</v>
      </c>
    </row>
    <row r="15" spans="1:6">
      <c r="A15" t="s">
        <v>692</v>
      </c>
      <c r="B15">
        <v>28</v>
      </c>
      <c r="C15">
        <v>28.15</v>
      </c>
      <c r="D15">
        <v>27.95</v>
      </c>
      <c r="E15">
        <v>28</v>
      </c>
      <c r="F15">
        <v>309</v>
      </c>
    </row>
    <row r="16" spans="1:6">
      <c r="A16" t="s">
        <v>691</v>
      </c>
      <c r="B16">
        <v>28.15</v>
      </c>
      <c r="C16">
        <v>28.4</v>
      </c>
      <c r="D16">
        <v>28.05</v>
      </c>
      <c r="E16">
        <v>28.4</v>
      </c>
      <c r="F16">
        <v>576</v>
      </c>
    </row>
    <row r="17" spans="1:6">
      <c r="A17" t="s">
        <v>690</v>
      </c>
      <c r="B17">
        <v>28.45</v>
      </c>
      <c r="C17">
        <v>28.45</v>
      </c>
      <c r="D17">
        <v>28</v>
      </c>
      <c r="E17">
        <v>28.2</v>
      </c>
      <c r="F17">
        <v>252</v>
      </c>
    </row>
    <row r="18" spans="1:6">
      <c r="A18" t="s">
        <v>689</v>
      </c>
      <c r="B18">
        <v>28.2</v>
      </c>
      <c r="C18">
        <v>28.6</v>
      </c>
      <c r="D18">
        <v>28.1</v>
      </c>
      <c r="E18">
        <v>28.55</v>
      </c>
      <c r="F18">
        <v>479</v>
      </c>
    </row>
    <row r="19" spans="1:6">
      <c r="A19" t="s">
        <v>688</v>
      </c>
      <c r="B19">
        <v>28.65</v>
      </c>
      <c r="C19">
        <v>28.95</v>
      </c>
      <c r="D19">
        <v>28.65</v>
      </c>
      <c r="E19">
        <v>28.75</v>
      </c>
      <c r="F19">
        <v>823</v>
      </c>
    </row>
    <row r="20" spans="1:6">
      <c r="A20" t="s">
        <v>687</v>
      </c>
      <c r="B20">
        <v>28.95</v>
      </c>
      <c r="C20">
        <v>29.2</v>
      </c>
      <c r="D20">
        <v>28.65</v>
      </c>
      <c r="E20">
        <v>29.05</v>
      </c>
      <c r="F20">
        <v>684</v>
      </c>
    </row>
    <row r="21" spans="1:6">
      <c r="A21" t="s">
        <v>686</v>
      </c>
      <c r="B21">
        <v>29.1</v>
      </c>
      <c r="C21">
        <v>29.1</v>
      </c>
      <c r="D21">
        <v>28.6</v>
      </c>
      <c r="E21">
        <v>28.75</v>
      </c>
      <c r="F21">
        <v>445</v>
      </c>
    </row>
    <row r="22" spans="1:6">
      <c r="A22" t="s">
        <v>685</v>
      </c>
      <c r="B22">
        <v>28.75</v>
      </c>
      <c r="C22">
        <v>28.85</v>
      </c>
      <c r="D22">
        <v>28.6</v>
      </c>
      <c r="E22">
        <v>28.8</v>
      </c>
      <c r="F22">
        <v>360</v>
      </c>
    </row>
    <row r="23" spans="1:6">
      <c r="A23" t="s">
        <v>684</v>
      </c>
      <c r="B23">
        <v>29</v>
      </c>
      <c r="C23">
        <v>29.4</v>
      </c>
      <c r="D23">
        <v>28.95</v>
      </c>
      <c r="E23">
        <v>29.35</v>
      </c>
      <c r="F23">
        <v>839</v>
      </c>
    </row>
    <row r="24" spans="1:6">
      <c r="A24" t="s">
        <v>683</v>
      </c>
      <c r="B24">
        <v>29.3</v>
      </c>
      <c r="C24">
        <v>29.7</v>
      </c>
      <c r="D24">
        <v>29.1</v>
      </c>
      <c r="E24">
        <v>29.6</v>
      </c>
      <c r="F24">
        <v>811</v>
      </c>
    </row>
    <row r="25" spans="1:6">
      <c r="A25" t="s">
        <v>682</v>
      </c>
      <c r="B25">
        <v>29.65</v>
      </c>
      <c r="C25">
        <v>30.45</v>
      </c>
      <c r="D25">
        <v>29.65</v>
      </c>
      <c r="E25">
        <v>29.7</v>
      </c>
      <c r="F25">
        <v>709</v>
      </c>
    </row>
    <row r="26" spans="1:6">
      <c r="A26" t="s">
        <v>681</v>
      </c>
      <c r="B26">
        <v>29.75</v>
      </c>
      <c r="C26">
        <v>30.1</v>
      </c>
      <c r="D26">
        <v>29.75</v>
      </c>
      <c r="E26">
        <v>30.05</v>
      </c>
      <c r="F26">
        <v>687</v>
      </c>
    </row>
    <row r="27" spans="1:6">
      <c r="A27" t="s">
        <v>680</v>
      </c>
      <c r="B27">
        <v>30.4</v>
      </c>
      <c r="C27">
        <v>31</v>
      </c>
      <c r="D27">
        <v>30.3</v>
      </c>
      <c r="E27">
        <v>30.85</v>
      </c>
      <c r="F27" s="107">
        <v>1337</v>
      </c>
    </row>
    <row r="28" spans="1:6">
      <c r="A28" t="s">
        <v>679</v>
      </c>
      <c r="B28">
        <v>30.3</v>
      </c>
      <c r="C28">
        <v>30.75</v>
      </c>
      <c r="D28">
        <v>29.75</v>
      </c>
      <c r="E28">
        <v>29.8</v>
      </c>
      <c r="F28">
        <v>917</v>
      </c>
    </row>
    <row r="29" spans="1:6">
      <c r="A29" t="s">
        <v>678</v>
      </c>
      <c r="B29">
        <v>29.6</v>
      </c>
      <c r="C29">
        <v>29.6</v>
      </c>
      <c r="D29">
        <v>29.1</v>
      </c>
      <c r="E29">
        <v>29.25</v>
      </c>
      <c r="F29">
        <v>699</v>
      </c>
    </row>
    <row r="30" spans="1:6">
      <c r="A30" t="s">
        <v>677</v>
      </c>
      <c r="B30">
        <v>29.15</v>
      </c>
      <c r="C30">
        <v>29.2</v>
      </c>
      <c r="D30">
        <v>28.8</v>
      </c>
      <c r="E30">
        <v>29</v>
      </c>
      <c r="F30">
        <v>522</v>
      </c>
    </row>
    <row r="31" spans="1:6">
      <c r="A31" t="s">
        <v>676</v>
      </c>
      <c r="B31">
        <v>28.9</v>
      </c>
      <c r="C31">
        <v>29.35</v>
      </c>
      <c r="D31">
        <v>28.4</v>
      </c>
      <c r="E31">
        <v>28.4</v>
      </c>
      <c r="F31">
        <v>617</v>
      </c>
    </row>
    <row r="32" spans="1:6">
      <c r="A32" t="s">
        <v>675</v>
      </c>
      <c r="B32">
        <v>28.2</v>
      </c>
      <c r="C32">
        <v>28.25</v>
      </c>
      <c r="D32">
        <v>27.55</v>
      </c>
      <c r="E32">
        <v>27.85</v>
      </c>
      <c r="F32" s="107">
        <v>1064</v>
      </c>
    </row>
    <row r="33" spans="1:6">
      <c r="A33" t="s">
        <v>674</v>
      </c>
      <c r="B33">
        <v>27.9</v>
      </c>
      <c r="C33">
        <v>28.15</v>
      </c>
      <c r="D33">
        <v>27.85</v>
      </c>
      <c r="E33">
        <v>28.1</v>
      </c>
      <c r="F33">
        <v>370</v>
      </c>
    </row>
    <row r="34" spans="1:6">
      <c r="A34" t="s">
        <v>673</v>
      </c>
      <c r="B34">
        <v>28.1</v>
      </c>
      <c r="C34">
        <v>28.65</v>
      </c>
      <c r="D34">
        <v>27.95</v>
      </c>
      <c r="E34">
        <v>28.5</v>
      </c>
      <c r="F34">
        <v>727</v>
      </c>
    </row>
    <row r="35" spans="1:6">
      <c r="A35" t="s">
        <v>672</v>
      </c>
      <c r="B35">
        <v>28.5</v>
      </c>
      <c r="C35">
        <v>28.5</v>
      </c>
      <c r="D35">
        <v>27.65</v>
      </c>
      <c r="E35">
        <v>28.1</v>
      </c>
      <c r="F35">
        <v>592</v>
      </c>
    </row>
    <row r="36" spans="1:6">
      <c r="A36" t="s">
        <v>671</v>
      </c>
      <c r="B36">
        <v>28.3</v>
      </c>
      <c r="C36">
        <v>28.35</v>
      </c>
      <c r="D36">
        <v>27.9</v>
      </c>
      <c r="E36">
        <v>28.15</v>
      </c>
      <c r="F36">
        <v>365</v>
      </c>
    </row>
    <row r="37" spans="1:6">
      <c r="A37" t="s">
        <v>670</v>
      </c>
      <c r="B37">
        <v>28.3</v>
      </c>
      <c r="C37">
        <v>28.45</v>
      </c>
      <c r="D37">
        <v>28.15</v>
      </c>
      <c r="E37">
        <v>28.45</v>
      </c>
      <c r="F37">
        <v>286</v>
      </c>
    </row>
    <row r="38" spans="1:6">
      <c r="A38" t="s">
        <v>669</v>
      </c>
      <c r="B38">
        <v>28.55</v>
      </c>
      <c r="C38">
        <v>28.55</v>
      </c>
      <c r="D38">
        <v>28.35</v>
      </c>
      <c r="E38">
        <v>28.5</v>
      </c>
      <c r="F38">
        <v>287</v>
      </c>
    </row>
    <row r="39" spans="1:6">
      <c r="A39" t="s">
        <v>668</v>
      </c>
      <c r="B39">
        <v>28.55</v>
      </c>
      <c r="C39">
        <v>28.9</v>
      </c>
      <c r="D39">
        <v>28.55</v>
      </c>
      <c r="E39">
        <v>28.7</v>
      </c>
      <c r="F39">
        <v>533</v>
      </c>
    </row>
    <row r="40" spans="1:6">
      <c r="A40" t="s">
        <v>667</v>
      </c>
      <c r="B40">
        <v>28.7</v>
      </c>
      <c r="C40">
        <v>28.85</v>
      </c>
      <c r="D40">
        <v>28.55</v>
      </c>
      <c r="E40">
        <v>28.7</v>
      </c>
      <c r="F40">
        <v>225</v>
      </c>
    </row>
    <row r="41" spans="1:6">
      <c r="A41" t="s">
        <v>666</v>
      </c>
      <c r="B41">
        <v>28.8</v>
      </c>
      <c r="C41">
        <v>29.15</v>
      </c>
      <c r="D41">
        <v>28.8</v>
      </c>
      <c r="E41">
        <v>29</v>
      </c>
      <c r="F41">
        <v>455</v>
      </c>
    </row>
    <row r="42" spans="1:6">
      <c r="A42" t="s">
        <v>665</v>
      </c>
      <c r="B42">
        <v>29</v>
      </c>
      <c r="C42">
        <v>29.25</v>
      </c>
      <c r="D42">
        <v>29</v>
      </c>
      <c r="E42">
        <v>29.25</v>
      </c>
      <c r="F42">
        <v>276</v>
      </c>
    </row>
    <row r="43" spans="1:6">
      <c r="A43" t="s">
        <v>664</v>
      </c>
      <c r="B43">
        <v>29.3</v>
      </c>
      <c r="C43">
        <v>29.6</v>
      </c>
      <c r="D43">
        <v>29.25</v>
      </c>
      <c r="E43">
        <v>29.55</v>
      </c>
      <c r="F43">
        <v>576</v>
      </c>
    </row>
    <row r="44" spans="1:6">
      <c r="A44" t="s">
        <v>663</v>
      </c>
      <c r="B44">
        <v>29.85</v>
      </c>
      <c r="C44">
        <v>29.85</v>
      </c>
      <c r="D44">
        <v>29.4</v>
      </c>
      <c r="E44">
        <v>29.4</v>
      </c>
      <c r="F44">
        <v>377</v>
      </c>
    </row>
    <row r="45" spans="1:6">
      <c r="A45" t="s">
        <v>662</v>
      </c>
      <c r="B45">
        <v>29.45</v>
      </c>
      <c r="C45">
        <v>29.45</v>
      </c>
      <c r="D45">
        <v>28.95</v>
      </c>
      <c r="E45">
        <v>29.05</v>
      </c>
      <c r="F45">
        <v>517</v>
      </c>
    </row>
    <row r="46" spans="1:6">
      <c r="A46" t="s">
        <v>661</v>
      </c>
      <c r="B46">
        <v>29.05</v>
      </c>
      <c r="C46">
        <v>29.1</v>
      </c>
      <c r="D46">
        <v>28.7</v>
      </c>
      <c r="E46">
        <v>28.9</v>
      </c>
      <c r="F46">
        <v>443</v>
      </c>
    </row>
    <row r="47" spans="1:6">
      <c r="A47" t="s">
        <v>660</v>
      </c>
      <c r="B47">
        <v>28.9</v>
      </c>
      <c r="C47">
        <v>28.9</v>
      </c>
      <c r="D47">
        <v>28.45</v>
      </c>
      <c r="E47">
        <v>28.7</v>
      </c>
      <c r="F47">
        <v>610</v>
      </c>
    </row>
    <row r="48" spans="1:6">
      <c r="A48" t="s">
        <v>659</v>
      </c>
      <c r="B48">
        <v>28</v>
      </c>
      <c r="C48">
        <v>28.4</v>
      </c>
      <c r="D48">
        <v>27.85</v>
      </c>
      <c r="E48">
        <v>27.9</v>
      </c>
      <c r="F48" s="107">
        <v>1446</v>
      </c>
    </row>
    <row r="49" spans="1:6">
      <c r="A49" t="s">
        <v>658</v>
      </c>
      <c r="B49">
        <v>27.95</v>
      </c>
      <c r="C49">
        <v>28.2</v>
      </c>
      <c r="D49">
        <v>27.85</v>
      </c>
      <c r="E49">
        <v>28.15</v>
      </c>
      <c r="F49">
        <v>339</v>
      </c>
    </row>
    <row r="50" spans="1:6">
      <c r="A50" t="s">
        <v>657</v>
      </c>
      <c r="B50">
        <v>28.15</v>
      </c>
      <c r="C50">
        <v>28.2</v>
      </c>
      <c r="D50">
        <v>27.9</v>
      </c>
      <c r="E50">
        <v>28</v>
      </c>
      <c r="F50">
        <v>380</v>
      </c>
    </row>
    <row r="51" spans="1:6">
      <c r="A51" t="s">
        <v>656</v>
      </c>
      <c r="B51">
        <v>28.25</v>
      </c>
      <c r="C51">
        <v>28.25</v>
      </c>
      <c r="D51">
        <v>28.05</v>
      </c>
      <c r="E51">
        <v>28.05</v>
      </c>
      <c r="F51">
        <v>274</v>
      </c>
    </row>
    <row r="52" spans="1:6">
      <c r="A52" t="s">
        <v>655</v>
      </c>
      <c r="B52">
        <v>28.2</v>
      </c>
      <c r="C52">
        <v>28.6</v>
      </c>
      <c r="D52">
        <v>28.2</v>
      </c>
      <c r="E52">
        <v>28.3</v>
      </c>
      <c r="F52">
        <v>356</v>
      </c>
    </row>
    <row r="53" spans="1:6">
      <c r="A53" t="s">
        <v>654</v>
      </c>
      <c r="B53">
        <v>28.3</v>
      </c>
      <c r="C53">
        <v>28.4</v>
      </c>
      <c r="D53">
        <v>28.1</v>
      </c>
      <c r="E53">
        <v>28.25</v>
      </c>
      <c r="F53">
        <v>473</v>
      </c>
    </row>
    <row r="54" spans="1:6">
      <c r="A54" t="s">
        <v>653</v>
      </c>
      <c r="B54">
        <v>28.15</v>
      </c>
      <c r="C54">
        <v>28.35</v>
      </c>
      <c r="D54">
        <v>28.15</v>
      </c>
      <c r="E54">
        <v>28.2</v>
      </c>
      <c r="F54">
        <v>340</v>
      </c>
    </row>
    <row r="55" spans="1:6">
      <c r="A55" t="s">
        <v>652</v>
      </c>
      <c r="B55">
        <v>28.25</v>
      </c>
      <c r="C55">
        <v>28.95</v>
      </c>
      <c r="D55">
        <v>28.25</v>
      </c>
      <c r="E55">
        <v>28.5</v>
      </c>
      <c r="F55">
        <v>842</v>
      </c>
    </row>
    <row r="56" spans="1:6">
      <c r="A56" t="s">
        <v>651</v>
      </c>
      <c r="B56">
        <v>28.6</v>
      </c>
      <c r="C56">
        <v>28.65</v>
      </c>
      <c r="D56">
        <v>28.25</v>
      </c>
      <c r="E56">
        <v>28.3</v>
      </c>
      <c r="F56">
        <v>450</v>
      </c>
    </row>
    <row r="57" spans="1:6">
      <c r="A57" t="s">
        <v>650</v>
      </c>
      <c r="B57">
        <v>28.45</v>
      </c>
      <c r="C57">
        <v>28.45</v>
      </c>
      <c r="D57">
        <v>28.3</v>
      </c>
      <c r="E57">
        <v>28.35</v>
      </c>
      <c r="F57">
        <v>322</v>
      </c>
    </row>
    <row r="58" spans="1:6">
      <c r="A58" t="s">
        <v>649</v>
      </c>
      <c r="B58">
        <v>28.25</v>
      </c>
      <c r="C58">
        <v>28.35</v>
      </c>
      <c r="D58">
        <v>28</v>
      </c>
      <c r="E58">
        <v>28</v>
      </c>
      <c r="F58">
        <v>849</v>
      </c>
    </row>
    <row r="59" spans="1:6">
      <c r="A59" t="s">
        <v>648</v>
      </c>
      <c r="B59">
        <v>28</v>
      </c>
      <c r="C59">
        <v>28.05</v>
      </c>
      <c r="D59">
        <v>27.8</v>
      </c>
      <c r="E59">
        <v>28</v>
      </c>
      <c r="F59">
        <v>402</v>
      </c>
    </row>
    <row r="60" spans="1:6">
      <c r="A60" t="s">
        <v>647</v>
      </c>
      <c r="B60">
        <v>28.15</v>
      </c>
      <c r="C60">
        <v>28.2</v>
      </c>
      <c r="D60">
        <v>27.95</v>
      </c>
      <c r="E60">
        <v>28.1</v>
      </c>
      <c r="F60">
        <v>316</v>
      </c>
    </row>
    <row r="61" spans="1:6">
      <c r="A61" t="s">
        <v>646</v>
      </c>
      <c r="B61">
        <v>28.15</v>
      </c>
      <c r="C61">
        <v>28.45</v>
      </c>
      <c r="D61">
        <v>28.15</v>
      </c>
      <c r="E61">
        <v>28.35</v>
      </c>
      <c r="F61">
        <v>457</v>
      </c>
    </row>
    <row r="62" spans="1:6">
      <c r="A62" t="s">
        <v>645</v>
      </c>
      <c r="B62">
        <v>28.35</v>
      </c>
      <c r="C62">
        <v>28.35</v>
      </c>
      <c r="D62">
        <v>28.15</v>
      </c>
      <c r="E62">
        <v>28.15</v>
      </c>
      <c r="F62">
        <v>262</v>
      </c>
    </row>
    <row r="63" spans="1:6">
      <c r="A63" t="s">
        <v>644</v>
      </c>
      <c r="B63">
        <v>28.25</v>
      </c>
      <c r="C63">
        <v>28.3</v>
      </c>
      <c r="D63">
        <v>28</v>
      </c>
      <c r="E63">
        <v>28.05</v>
      </c>
      <c r="F63">
        <v>233</v>
      </c>
    </row>
    <row r="64" spans="1:6">
      <c r="A64" t="s">
        <v>643</v>
      </c>
      <c r="B64">
        <v>28.1</v>
      </c>
      <c r="C64">
        <v>28.25</v>
      </c>
      <c r="D64">
        <v>28</v>
      </c>
      <c r="E64">
        <v>28</v>
      </c>
      <c r="F64">
        <v>282</v>
      </c>
    </row>
  </sheetData>
  <sortState xmlns:xlrd2="http://schemas.microsoft.com/office/spreadsheetml/2017/richdata2" ref="A2:F72">
    <sortCondition ref="A1"/>
  </sortState>
  <phoneticPr fontId="6" type="noConversion"/>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4B897C-DA48-4466-861C-668F3F15D1DE}">
  <sheetPr codeName="工作表122"/>
  <dimension ref="A1:F64"/>
  <sheetViews>
    <sheetView workbookViewId="0"/>
  </sheetViews>
  <sheetFormatPr defaultRowHeight="17"/>
  <sheetData>
    <row r="1" spans="1:6">
      <c r="A1" t="s">
        <v>731</v>
      </c>
      <c r="B1" t="s">
        <v>732</v>
      </c>
      <c r="C1" t="s">
        <v>733</v>
      </c>
      <c r="D1" t="s">
        <v>734</v>
      </c>
      <c r="E1" t="s">
        <v>735</v>
      </c>
      <c r="F1" t="s">
        <v>736</v>
      </c>
    </row>
    <row r="2" spans="1:6">
      <c r="A2" t="s">
        <v>705</v>
      </c>
      <c r="B2">
        <v>26.8</v>
      </c>
      <c r="C2">
        <v>26.8</v>
      </c>
      <c r="D2">
        <v>26.25</v>
      </c>
      <c r="E2">
        <v>26.35</v>
      </c>
      <c r="F2" s="107">
        <v>1197</v>
      </c>
    </row>
    <row r="3" spans="1:6">
      <c r="A3" t="s">
        <v>704</v>
      </c>
      <c r="B3">
        <v>26.5</v>
      </c>
      <c r="C3">
        <v>26.65</v>
      </c>
      <c r="D3">
        <v>26.2</v>
      </c>
      <c r="E3">
        <v>26.45</v>
      </c>
      <c r="F3" s="107">
        <v>1448</v>
      </c>
    </row>
    <row r="4" spans="1:6">
      <c r="A4" t="s">
        <v>703</v>
      </c>
      <c r="B4">
        <v>26.45</v>
      </c>
      <c r="C4">
        <v>26.75</v>
      </c>
      <c r="D4">
        <v>25.95</v>
      </c>
      <c r="E4">
        <v>26.05</v>
      </c>
      <c r="F4" s="107">
        <v>1964</v>
      </c>
    </row>
    <row r="5" spans="1:6">
      <c r="A5" t="s">
        <v>702</v>
      </c>
      <c r="B5">
        <v>26</v>
      </c>
      <c r="C5">
        <v>26.25</v>
      </c>
      <c r="D5">
        <v>25.85</v>
      </c>
      <c r="E5">
        <v>26.1</v>
      </c>
      <c r="F5" s="107">
        <v>1615</v>
      </c>
    </row>
    <row r="6" spans="1:6">
      <c r="A6" t="s">
        <v>701</v>
      </c>
      <c r="B6">
        <v>26.2</v>
      </c>
      <c r="C6">
        <v>26.45</v>
      </c>
      <c r="D6">
        <v>25.7</v>
      </c>
      <c r="E6">
        <v>25.75</v>
      </c>
      <c r="F6" s="107">
        <v>2666</v>
      </c>
    </row>
    <row r="7" spans="1:6">
      <c r="A7" t="s">
        <v>700</v>
      </c>
      <c r="B7">
        <v>25.4</v>
      </c>
      <c r="C7">
        <v>25.95</v>
      </c>
      <c r="D7">
        <v>25</v>
      </c>
      <c r="E7">
        <v>25.35</v>
      </c>
      <c r="F7" s="107">
        <v>2650</v>
      </c>
    </row>
    <row r="8" spans="1:6">
      <c r="A8" t="s">
        <v>699</v>
      </c>
      <c r="B8">
        <v>25.2</v>
      </c>
      <c r="C8">
        <v>25.7</v>
      </c>
      <c r="D8">
        <v>25</v>
      </c>
      <c r="E8">
        <v>25.05</v>
      </c>
      <c r="F8" s="107">
        <v>1631</v>
      </c>
    </row>
    <row r="9" spans="1:6">
      <c r="A9" t="s">
        <v>698</v>
      </c>
      <c r="B9">
        <v>25.2</v>
      </c>
      <c r="C9">
        <v>25.45</v>
      </c>
      <c r="D9">
        <v>25.05</v>
      </c>
      <c r="E9">
        <v>25.1</v>
      </c>
      <c r="F9" s="107">
        <v>1625</v>
      </c>
    </row>
    <row r="10" spans="1:6">
      <c r="A10" t="s">
        <v>697</v>
      </c>
      <c r="B10">
        <v>25.15</v>
      </c>
      <c r="C10">
        <v>25.2</v>
      </c>
      <c r="D10">
        <v>24.5</v>
      </c>
      <c r="E10">
        <v>24.6</v>
      </c>
      <c r="F10" s="107">
        <v>2393</v>
      </c>
    </row>
    <row r="11" spans="1:6">
      <c r="A11" t="s">
        <v>696</v>
      </c>
      <c r="B11">
        <v>24.6</v>
      </c>
      <c r="C11">
        <v>24.95</v>
      </c>
      <c r="D11">
        <v>24.3</v>
      </c>
      <c r="E11">
        <v>24.65</v>
      </c>
      <c r="F11" s="107">
        <v>1724</v>
      </c>
    </row>
    <row r="12" spans="1:6">
      <c r="A12" t="s">
        <v>695</v>
      </c>
      <c r="B12">
        <v>24.6</v>
      </c>
      <c r="C12">
        <v>24.8</v>
      </c>
      <c r="D12">
        <v>24.25</v>
      </c>
      <c r="E12">
        <v>24.3</v>
      </c>
      <c r="F12" s="107">
        <v>1049</v>
      </c>
    </row>
    <row r="13" spans="1:6">
      <c r="A13" t="s">
        <v>694</v>
      </c>
      <c r="B13">
        <v>24.3</v>
      </c>
      <c r="C13">
        <v>24.6</v>
      </c>
      <c r="D13">
        <v>24.1</v>
      </c>
      <c r="E13">
        <v>24.45</v>
      </c>
      <c r="F13">
        <v>865</v>
      </c>
    </row>
    <row r="14" spans="1:6">
      <c r="A14" t="s">
        <v>693</v>
      </c>
      <c r="B14">
        <v>24.4</v>
      </c>
      <c r="C14">
        <v>24.85</v>
      </c>
      <c r="D14">
        <v>24.4</v>
      </c>
      <c r="E14">
        <v>24.75</v>
      </c>
      <c r="F14">
        <v>851</v>
      </c>
    </row>
    <row r="15" spans="1:6">
      <c r="A15" t="s">
        <v>692</v>
      </c>
      <c r="B15">
        <v>24.7</v>
      </c>
      <c r="C15">
        <v>24.75</v>
      </c>
      <c r="D15">
        <v>24.25</v>
      </c>
      <c r="E15">
        <v>24.25</v>
      </c>
      <c r="F15">
        <v>969</v>
      </c>
    </row>
    <row r="16" spans="1:6">
      <c r="A16" t="s">
        <v>691</v>
      </c>
      <c r="B16">
        <v>24.35</v>
      </c>
      <c r="C16">
        <v>24.55</v>
      </c>
      <c r="D16">
        <v>24.3</v>
      </c>
      <c r="E16">
        <v>24.55</v>
      </c>
      <c r="F16">
        <v>544</v>
      </c>
    </row>
    <row r="17" spans="1:6">
      <c r="A17" t="s">
        <v>690</v>
      </c>
      <c r="B17">
        <v>24.55</v>
      </c>
      <c r="C17">
        <v>24.65</v>
      </c>
      <c r="D17">
        <v>24.35</v>
      </c>
      <c r="E17">
        <v>24.55</v>
      </c>
      <c r="F17">
        <v>610</v>
      </c>
    </row>
    <row r="18" spans="1:6">
      <c r="A18" t="s">
        <v>689</v>
      </c>
      <c r="B18">
        <v>24.45</v>
      </c>
      <c r="C18">
        <v>24.7</v>
      </c>
      <c r="D18">
        <v>24.45</v>
      </c>
      <c r="E18">
        <v>24.55</v>
      </c>
      <c r="F18">
        <v>481</v>
      </c>
    </row>
    <row r="19" spans="1:6">
      <c r="A19" t="s">
        <v>688</v>
      </c>
      <c r="B19">
        <v>24.6</v>
      </c>
      <c r="C19">
        <v>24.65</v>
      </c>
      <c r="D19">
        <v>24.05</v>
      </c>
      <c r="E19">
        <v>24.2</v>
      </c>
      <c r="F19">
        <v>889</v>
      </c>
    </row>
    <row r="20" spans="1:6">
      <c r="A20" t="s">
        <v>687</v>
      </c>
      <c r="B20">
        <v>24.15</v>
      </c>
      <c r="C20">
        <v>24.25</v>
      </c>
      <c r="D20">
        <v>24.05</v>
      </c>
      <c r="E20">
        <v>24.2</v>
      </c>
      <c r="F20">
        <v>496</v>
      </c>
    </row>
    <row r="21" spans="1:6">
      <c r="A21" t="s">
        <v>686</v>
      </c>
      <c r="B21">
        <v>24.35</v>
      </c>
      <c r="C21">
        <v>24.5</v>
      </c>
      <c r="D21">
        <v>24.2</v>
      </c>
      <c r="E21">
        <v>24.25</v>
      </c>
      <c r="F21">
        <v>618</v>
      </c>
    </row>
    <row r="22" spans="1:6">
      <c r="A22" t="s">
        <v>685</v>
      </c>
      <c r="B22">
        <v>24.25</v>
      </c>
      <c r="C22">
        <v>24.45</v>
      </c>
      <c r="D22">
        <v>23.85</v>
      </c>
      <c r="E22">
        <v>24.15</v>
      </c>
      <c r="F22" s="107">
        <v>1158</v>
      </c>
    </row>
    <row r="23" spans="1:6">
      <c r="A23" t="s">
        <v>684</v>
      </c>
      <c r="B23">
        <v>24.15</v>
      </c>
      <c r="C23">
        <v>24.6</v>
      </c>
      <c r="D23">
        <v>24.1</v>
      </c>
      <c r="E23">
        <v>24.4</v>
      </c>
      <c r="F23">
        <v>874</v>
      </c>
    </row>
    <row r="24" spans="1:6">
      <c r="A24" t="s">
        <v>683</v>
      </c>
      <c r="B24">
        <v>24.35</v>
      </c>
      <c r="C24">
        <v>24.45</v>
      </c>
      <c r="D24">
        <v>24</v>
      </c>
      <c r="E24">
        <v>24</v>
      </c>
      <c r="F24">
        <v>653</v>
      </c>
    </row>
    <row r="25" spans="1:6">
      <c r="A25" t="s">
        <v>682</v>
      </c>
      <c r="B25">
        <v>23.85</v>
      </c>
      <c r="C25">
        <v>23.9</v>
      </c>
      <c r="D25">
        <v>23.55</v>
      </c>
      <c r="E25">
        <v>23.55</v>
      </c>
      <c r="F25" s="107">
        <v>1111</v>
      </c>
    </row>
    <row r="26" spans="1:6">
      <c r="A26" t="s">
        <v>681</v>
      </c>
      <c r="B26">
        <v>23.55</v>
      </c>
      <c r="C26">
        <v>23.85</v>
      </c>
      <c r="D26">
        <v>23.45</v>
      </c>
      <c r="E26">
        <v>23.65</v>
      </c>
      <c r="F26">
        <v>479</v>
      </c>
    </row>
    <row r="27" spans="1:6">
      <c r="A27" t="s">
        <v>680</v>
      </c>
      <c r="B27">
        <v>23.65</v>
      </c>
      <c r="C27">
        <v>24.4</v>
      </c>
      <c r="D27">
        <v>23.65</v>
      </c>
      <c r="E27">
        <v>24.3</v>
      </c>
      <c r="F27" s="107">
        <v>1621</v>
      </c>
    </row>
    <row r="28" spans="1:6">
      <c r="A28" t="s">
        <v>679</v>
      </c>
      <c r="B28">
        <v>24.3</v>
      </c>
      <c r="C28">
        <v>24.5</v>
      </c>
      <c r="D28">
        <v>24.15</v>
      </c>
      <c r="E28">
        <v>24.2</v>
      </c>
      <c r="F28">
        <v>875</v>
      </c>
    </row>
    <row r="29" spans="1:6">
      <c r="A29" t="s">
        <v>678</v>
      </c>
      <c r="B29">
        <v>24.1</v>
      </c>
      <c r="C29">
        <v>24.15</v>
      </c>
      <c r="D29">
        <v>23.85</v>
      </c>
      <c r="E29">
        <v>23.95</v>
      </c>
      <c r="F29">
        <v>639</v>
      </c>
    </row>
    <row r="30" spans="1:6">
      <c r="A30" t="s">
        <v>677</v>
      </c>
      <c r="B30">
        <v>24.2</v>
      </c>
      <c r="C30">
        <v>24.2</v>
      </c>
      <c r="D30">
        <v>23.7</v>
      </c>
      <c r="E30">
        <v>23.7</v>
      </c>
      <c r="F30">
        <v>689</v>
      </c>
    </row>
    <row r="31" spans="1:6">
      <c r="A31" t="s">
        <v>676</v>
      </c>
      <c r="B31">
        <v>23.5</v>
      </c>
      <c r="C31">
        <v>23.7</v>
      </c>
      <c r="D31">
        <v>23.2</v>
      </c>
      <c r="E31">
        <v>23.25</v>
      </c>
      <c r="F31">
        <v>940</v>
      </c>
    </row>
    <row r="32" spans="1:6">
      <c r="A32" t="s">
        <v>675</v>
      </c>
      <c r="B32">
        <v>23.1</v>
      </c>
      <c r="C32">
        <v>23.1</v>
      </c>
      <c r="D32">
        <v>22.6</v>
      </c>
      <c r="E32">
        <v>22.8</v>
      </c>
      <c r="F32">
        <v>864</v>
      </c>
    </row>
    <row r="33" spans="1:6">
      <c r="A33" t="s">
        <v>674</v>
      </c>
      <c r="B33">
        <v>22.8</v>
      </c>
      <c r="C33">
        <v>23.45</v>
      </c>
      <c r="D33">
        <v>22.75</v>
      </c>
      <c r="E33">
        <v>23.3</v>
      </c>
      <c r="F33">
        <v>611</v>
      </c>
    </row>
    <row r="34" spans="1:6">
      <c r="A34" t="s">
        <v>673</v>
      </c>
      <c r="B34">
        <v>23.2</v>
      </c>
      <c r="C34">
        <v>23.45</v>
      </c>
      <c r="D34">
        <v>23</v>
      </c>
      <c r="E34">
        <v>23.05</v>
      </c>
      <c r="F34">
        <v>525</v>
      </c>
    </row>
    <row r="35" spans="1:6">
      <c r="A35" t="s">
        <v>672</v>
      </c>
      <c r="B35">
        <v>22.65</v>
      </c>
      <c r="C35">
        <v>22.9</v>
      </c>
      <c r="D35">
        <v>22.1</v>
      </c>
      <c r="E35">
        <v>22.6</v>
      </c>
      <c r="F35">
        <v>968</v>
      </c>
    </row>
    <row r="36" spans="1:6">
      <c r="A36" t="s">
        <v>671</v>
      </c>
      <c r="B36">
        <v>22.7</v>
      </c>
      <c r="C36">
        <v>23</v>
      </c>
      <c r="D36">
        <v>22.4</v>
      </c>
      <c r="E36">
        <v>22.4</v>
      </c>
      <c r="F36">
        <v>384</v>
      </c>
    </row>
    <row r="37" spans="1:6">
      <c r="A37" t="s">
        <v>670</v>
      </c>
      <c r="B37">
        <v>22.6</v>
      </c>
      <c r="C37">
        <v>23</v>
      </c>
      <c r="D37">
        <v>22.5</v>
      </c>
      <c r="E37">
        <v>22.5</v>
      </c>
      <c r="F37">
        <v>510</v>
      </c>
    </row>
    <row r="38" spans="1:6">
      <c r="A38" t="s">
        <v>669</v>
      </c>
      <c r="B38">
        <v>22.7</v>
      </c>
      <c r="C38">
        <v>23.2</v>
      </c>
      <c r="D38">
        <v>22.65</v>
      </c>
      <c r="E38">
        <v>23.2</v>
      </c>
      <c r="F38">
        <v>563</v>
      </c>
    </row>
    <row r="39" spans="1:6">
      <c r="A39" t="s">
        <v>668</v>
      </c>
      <c r="B39">
        <v>23.2</v>
      </c>
      <c r="C39">
        <v>23.5</v>
      </c>
      <c r="D39">
        <v>23</v>
      </c>
      <c r="E39">
        <v>23.1</v>
      </c>
      <c r="F39">
        <v>851</v>
      </c>
    </row>
    <row r="40" spans="1:6">
      <c r="A40" t="s">
        <v>667</v>
      </c>
      <c r="B40">
        <v>23.15</v>
      </c>
      <c r="C40">
        <v>23.6</v>
      </c>
      <c r="D40">
        <v>23.15</v>
      </c>
      <c r="E40">
        <v>23.35</v>
      </c>
      <c r="F40">
        <v>908</v>
      </c>
    </row>
    <row r="41" spans="1:6">
      <c r="A41" t="s">
        <v>666</v>
      </c>
      <c r="B41">
        <v>23.35</v>
      </c>
      <c r="C41">
        <v>23.95</v>
      </c>
      <c r="D41">
        <v>23.35</v>
      </c>
      <c r="E41">
        <v>23.85</v>
      </c>
      <c r="F41" s="107">
        <v>1934</v>
      </c>
    </row>
    <row r="42" spans="1:6">
      <c r="A42" t="s">
        <v>665</v>
      </c>
      <c r="B42">
        <v>23.9</v>
      </c>
      <c r="C42">
        <v>24.1</v>
      </c>
      <c r="D42">
        <v>23.75</v>
      </c>
      <c r="E42">
        <v>23.9</v>
      </c>
      <c r="F42" s="107">
        <v>1767</v>
      </c>
    </row>
    <row r="43" spans="1:6">
      <c r="A43" t="s">
        <v>664</v>
      </c>
      <c r="B43">
        <v>23.9</v>
      </c>
      <c r="C43">
        <v>24.15</v>
      </c>
      <c r="D43">
        <v>23.9</v>
      </c>
      <c r="E43">
        <v>23.9</v>
      </c>
      <c r="F43">
        <v>930</v>
      </c>
    </row>
    <row r="44" spans="1:6">
      <c r="A44" t="s">
        <v>663</v>
      </c>
      <c r="B44">
        <v>24</v>
      </c>
      <c r="C44">
        <v>24.3</v>
      </c>
      <c r="D44">
        <v>23.75</v>
      </c>
      <c r="E44">
        <v>23.85</v>
      </c>
      <c r="F44" s="107">
        <v>1275</v>
      </c>
    </row>
    <row r="45" spans="1:6">
      <c r="A45" t="s">
        <v>662</v>
      </c>
      <c r="B45">
        <v>24</v>
      </c>
      <c r="C45">
        <v>24.3</v>
      </c>
      <c r="D45">
        <v>23.8</v>
      </c>
      <c r="E45">
        <v>23.9</v>
      </c>
      <c r="F45" s="107">
        <v>1114</v>
      </c>
    </row>
    <row r="46" spans="1:6">
      <c r="A46" t="s">
        <v>661</v>
      </c>
      <c r="B46">
        <v>24</v>
      </c>
      <c r="C46">
        <v>24</v>
      </c>
      <c r="D46">
        <v>23.65</v>
      </c>
      <c r="E46">
        <v>23.85</v>
      </c>
      <c r="F46">
        <v>425</v>
      </c>
    </row>
    <row r="47" spans="1:6">
      <c r="A47" t="s">
        <v>660</v>
      </c>
      <c r="B47">
        <v>23.95</v>
      </c>
      <c r="C47">
        <v>24.2</v>
      </c>
      <c r="D47">
        <v>23.75</v>
      </c>
      <c r="E47">
        <v>23.8</v>
      </c>
      <c r="F47">
        <v>326</v>
      </c>
    </row>
    <row r="48" spans="1:6">
      <c r="A48" t="s">
        <v>659</v>
      </c>
      <c r="B48">
        <v>23.8</v>
      </c>
      <c r="C48">
        <v>23.9</v>
      </c>
      <c r="D48">
        <v>23.35</v>
      </c>
      <c r="E48">
        <v>23.35</v>
      </c>
      <c r="F48">
        <v>528</v>
      </c>
    </row>
    <row r="49" spans="1:6">
      <c r="A49" t="s">
        <v>658</v>
      </c>
      <c r="B49">
        <v>23.45</v>
      </c>
      <c r="C49">
        <v>23.8</v>
      </c>
      <c r="D49">
        <v>23.3</v>
      </c>
      <c r="E49">
        <v>23.6</v>
      </c>
      <c r="F49">
        <v>691</v>
      </c>
    </row>
    <row r="50" spans="1:6">
      <c r="A50" t="s">
        <v>657</v>
      </c>
      <c r="B50">
        <v>23.55</v>
      </c>
      <c r="C50">
        <v>23.9</v>
      </c>
      <c r="D50">
        <v>23.4</v>
      </c>
      <c r="E50">
        <v>23.45</v>
      </c>
      <c r="F50">
        <v>658</v>
      </c>
    </row>
    <row r="51" spans="1:6">
      <c r="A51" t="s">
        <v>656</v>
      </c>
      <c r="B51">
        <v>23.55</v>
      </c>
      <c r="C51">
        <v>23.75</v>
      </c>
      <c r="D51">
        <v>23.4</v>
      </c>
      <c r="E51">
        <v>23.65</v>
      </c>
      <c r="F51">
        <v>281</v>
      </c>
    </row>
    <row r="52" spans="1:6">
      <c r="A52" t="s">
        <v>655</v>
      </c>
      <c r="B52">
        <v>23.75</v>
      </c>
      <c r="C52">
        <v>24.05</v>
      </c>
      <c r="D52">
        <v>23.7</v>
      </c>
      <c r="E52">
        <v>23.9</v>
      </c>
      <c r="F52">
        <v>869</v>
      </c>
    </row>
    <row r="53" spans="1:6">
      <c r="A53" t="s">
        <v>654</v>
      </c>
      <c r="B53">
        <v>24.05</v>
      </c>
      <c r="C53">
        <v>24.2</v>
      </c>
      <c r="D53">
        <v>23.8</v>
      </c>
      <c r="E53">
        <v>23.95</v>
      </c>
      <c r="F53" s="107">
        <v>1087</v>
      </c>
    </row>
    <row r="54" spans="1:6">
      <c r="A54" t="s">
        <v>653</v>
      </c>
      <c r="B54">
        <v>24</v>
      </c>
      <c r="C54">
        <v>24.15</v>
      </c>
      <c r="D54">
        <v>23.7</v>
      </c>
      <c r="E54">
        <v>23.7</v>
      </c>
      <c r="F54">
        <v>464</v>
      </c>
    </row>
    <row r="55" spans="1:6">
      <c r="A55" t="s">
        <v>652</v>
      </c>
      <c r="B55">
        <v>23.9</v>
      </c>
      <c r="C55">
        <v>24</v>
      </c>
      <c r="D55">
        <v>23.7</v>
      </c>
      <c r="E55">
        <v>23.7</v>
      </c>
      <c r="F55">
        <v>386</v>
      </c>
    </row>
    <row r="56" spans="1:6">
      <c r="A56" t="s">
        <v>651</v>
      </c>
      <c r="B56">
        <v>23.75</v>
      </c>
      <c r="C56">
        <v>23.95</v>
      </c>
      <c r="D56">
        <v>23.6</v>
      </c>
      <c r="E56">
        <v>23.8</v>
      </c>
      <c r="F56">
        <v>372</v>
      </c>
    </row>
    <row r="57" spans="1:6">
      <c r="A57" t="s">
        <v>650</v>
      </c>
      <c r="B57">
        <v>23.9</v>
      </c>
      <c r="C57">
        <v>24.1</v>
      </c>
      <c r="D57">
        <v>23.6</v>
      </c>
      <c r="E57">
        <v>24.05</v>
      </c>
      <c r="F57">
        <v>810</v>
      </c>
    </row>
    <row r="58" spans="1:6">
      <c r="A58" t="s">
        <v>649</v>
      </c>
      <c r="B58">
        <v>23.95</v>
      </c>
      <c r="C58">
        <v>23.95</v>
      </c>
      <c r="D58">
        <v>23.55</v>
      </c>
      <c r="E58">
        <v>23.6</v>
      </c>
      <c r="F58">
        <v>643</v>
      </c>
    </row>
    <row r="59" spans="1:6">
      <c r="A59" t="s">
        <v>648</v>
      </c>
      <c r="B59">
        <v>23.6</v>
      </c>
      <c r="C59">
        <v>23.95</v>
      </c>
      <c r="D59">
        <v>23.3</v>
      </c>
      <c r="E59">
        <v>23.9</v>
      </c>
      <c r="F59">
        <v>605</v>
      </c>
    </row>
    <row r="60" spans="1:6">
      <c r="A60" t="s">
        <v>647</v>
      </c>
      <c r="B60">
        <v>24</v>
      </c>
      <c r="C60">
        <v>24.55</v>
      </c>
      <c r="D60">
        <v>24</v>
      </c>
      <c r="E60">
        <v>24.5</v>
      </c>
      <c r="F60" s="107">
        <v>3866</v>
      </c>
    </row>
    <row r="61" spans="1:6">
      <c r="A61" t="s">
        <v>646</v>
      </c>
      <c r="B61">
        <v>24.45</v>
      </c>
      <c r="C61">
        <v>26.2</v>
      </c>
      <c r="D61">
        <v>24.3</v>
      </c>
      <c r="E61">
        <v>25.7</v>
      </c>
      <c r="F61" s="107">
        <v>19915</v>
      </c>
    </row>
    <row r="62" spans="1:6">
      <c r="A62" t="s">
        <v>645</v>
      </c>
      <c r="B62">
        <v>25.5</v>
      </c>
      <c r="C62">
        <v>25.8</v>
      </c>
      <c r="D62">
        <v>25</v>
      </c>
      <c r="E62">
        <v>25.25</v>
      </c>
      <c r="F62" s="107">
        <v>5450</v>
      </c>
    </row>
    <row r="63" spans="1:6">
      <c r="A63" t="s">
        <v>644</v>
      </c>
      <c r="B63">
        <v>25</v>
      </c>
      <c r="C63">
        <v>25.05</v>
      </c>
      <c r="D63">
        <v>24.5</v>
      </c>
      <c r="E63">
        <v>24.5</v>
      </c>
      <c r="F63" s="107">
        <v>2028</v>
      </c>
    </row>
    <row r="64" spans="1:6">
      <c r="A64" t="s">
        <v>643</v>
      </c>
      <c r="B64">
        <v>24.7</v>
      </c>
      <c r="C64">
        <v>25.1</v>
      </c>
      <c r="D64">
        <v>24.5</v>
      </c>
      <c r="E64">
        <v>24.65</v>
      </c>
      <c r="F64" s="107">
        <v>1005</v>
      </c>
    </row>
  </sheetData>
  <sortState xmlns:xlrd2="http://schemas.microsoft.com/office/spreadsheetml/2017/richdata2" ref="A2:F72">
    <sortCondition ref="A1"/>
  </sortState>
  <phoneticPr fontId="6" type="noConversion"/>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DF3214-76FD-49CE-9B8D-E9A324034AAB}">
  <sheetPr codeName="工作表123"/>
  <dimension ref="A1:F64"/>
  <sheetViews>
    <sheetView workbookViewId="0"/>
  </sheetViews>
  <sheetFormatPr defaultRowHeight="17"/>
  <sheetData>
    <row r="1" spans="1:6">
      <c r="A1" t="s">
        <v>731</v>
      </c>
      <c r="B1" t="s">
        <v>732</v>
      </c>
      <c r="C1" t="s">
        <v>733</v>
      </c>
      <c r="D1" t="s">
        <v>734</v>
      </c>
      <c r="E1" t="s">
        <v>735</v>
      </c>
      <c r="F1" t="s">
        <v>736</v>
      </c>
    </row>
    <row r="2" spans="1:6">
      <c r="A2" t="s">
        <v>705</v>
      </c>
      <c r="B2">
        <v>67.5</v>
      </c>
      <c r="C2">
        <v>67.599999999999994</v>
      </c>
      <c r="D2">
        <v>65.599999999999994</v>
      </c>
      <c r="E2">
        <v>65.900000000000006</v>
      </c>
      <c r="F2">
        <v>831</v>
      </c>
    </row>
    <row r="3" spans="1:6">
      <c r="A3" t="s">
        <v>704</v>
      </c>
      <c r="B3">
        <v>66.7</v>
      </c>
      <c r="C3">
        <v>66.7</v>
      </c>
      <c r="D3">
        <v>65</v>
      </c>
      <c r="E3">
        <v>65.400000000000006</v>
      </c>
      <c r="F3">
        <v>396</v>
      </c>
    </row>
    <row r="4" spans="1:6">
      <c r="A4" t="s">
        <v>703</v>
      </c>
      <c r="B4">
        <v>65.599999999999994</v>
      </c>
      <c r="C4">
        <v>65.8</v>
      </c>
      <c r="D4">
        <v>64.8</v>
      </c>
      <c r="E4">
        <v>64.8</v>
      </c>
      <c r="F4">
        <v>351</v>
      </c>
    </row>
    <row r="5" spans="1:6">
      <c r="A5" t="s">
        <v>702</v>
      </c>
      <c r="B5">
        <v>64.8</v>
      </c>
      <c r="C5">
        <v>65.900000000000006</v>
      </c>
      <c r="D5">
        <v>64.7</v>
      </c>
      <c r="E5">
        <v>64.900000000000006</v>
      </c>
      <c r="F5">
        <v>413</v>
      </c>
    </row>
    <row r="6" spans="1:6">
      <c r="A6" t="s">
        <v>701</v>
      </c>
      <c r="B6">
        <v>65.2</v>
      </c>
      <c r="C6">
        <v>65.3</v>
      </c>
      <c r="D6">
        <v>63.6</v>
      </c>
      <c r="E6">
        <v>63.7</v>
      </c>
      <c r="F6">
        <v>582</v>
      </c>
    </row>
    <row r="7" spans="1:6">
      <c r="A7" t="s">
        <v>700</v>
      </c>
      <c r="B7">
        <v>64.5</v>
      </c>
      <c r="C7">
        <v>64.5</v>
      </c>
      <c r="D7">
        <v>62.8</v>
      </c>
      <c r="E7">
        <v>62.9</v>
      </c>
      <c r="F7">
        <v>457</v>
      </c>
    </row>
    <row r="8" spans="1:6">
      <c r="A8" t="s">
        <v>699</v>
      </c>
      <c r="B8">
        <v>62.9</v>
      </c>
      <c r="C8">
        <v>63.3</v>
      </c>
      <c r="D8">
        <v>62.8</v>
      </c>
      <c r="E8">
        <v>62.8</v>
      </c>
      <c r="F8">
        <v>282</v>
      </c>
    </row>
    <row r="9" spans="1:6">
      <c r="A9" t="s">
        <v>698</v>
      </c>
      <c r="B9">
        <v>63.3</v>
      </c>
      <c r="C9">
        <v>63.9</v>
      </c>
      <c r="D9">
        <v>62.9</v>
      </c>
      <c r="E9">
        <v>63.9</v>
      </c>
      <c r="F9">
        <v>212</v>
      </c>
    </row>
    <row r="10" spans="1:6">
      <c r="A10" t="s">
        <v>697</v>
      </c>
      <c r="B10">
        <v>63.7</v>
      </c>
      <c r="C10">
        <v>64.3</v>
      </c>
      <c r="D10">
        <v>61.8</v>
      </c>
      <c r="E10">
        <v>61.8</v>
      </c>
      <c r="F10">
        <v>705</v>
      </c>
    </row>
    <row r="11" spans="1:6">
      <c r="A11" t="s">
        <v>696</v>
      </c>
      <c r="B11">
        <v>61.8</v>
      </c>
      <c r="C11">
        <v>62.7</v>
      </c>
      <c r="D11">
        <v>61</v>
      </c>
      <c r="E11">
        <v>61.3</v>
      </c>
      <c r="F11">
        <v>423</v>
      </c>
    </row>
    <row r="12" spans="1:6">
      <c r="A12" t="s">
        <v>695</v>
      </c>
      <c r="B12">
        <v>61.9</v>
      </c>
      <c r="C12">
        <v>61.9</v>
      </c>
      <c r="D12">
        <v>60.3</v>
      </c>
      <c r="E12">
        <v>60.4</v>
      </c>
      <c r="F12">
        <v>504</v>
      </c>
    </row>
    <row r="13" spans="1:6">
      <c r="A13" t="s">
        <v>694</v>
      </c>
      <c r="B13">
        <v>60.6</v>
      </c>
      <c r="C13">
        <v>60.6</v>
      </c>
      <c r="D13">
        <v>59.3</v>
      </c>
      <c r="E13">
        <v>59.9</v>
      </c>
      <c r="F13">
        <v>499</v>
      </c>
    </row>
    <row r="14" spans="1:6">
      <c r="A14" t="s">
        <v>693</v>
      </c>
      <c r="B14">
        <v>59.9</v>
      </c>
      <c r="C14">
        <v>60.3</v>
      </c>
      <c r="D14">
        <v>59.4</v>
      </c>
      <c r="E14">
        <v>59.7</v>
      </c>
      <c r="F14">
        <v>284</v>
      </c>
    </row>
    <row r="15" spans="1:6">
      <c r="A15" t="s">
        <v>692</v>
      </c>
      <c r="B15">
        <v>60</v>
      </c>
      <c r="C15">
        <v>61</v>
      </c>
      <c r="D15">
        <v>59.7</v>
      </c>
      <c r="E15">
        <v>60.1</v>
      </c>
      <c r="F15">
        <v>311</v>
      </c>
    </row>
    <row r="16" spans="1:6">
      <c r="A16" t="s">
        <v>691</v>
      </c>
      <c r="B16">
        <v>60.5</v>
      </c>
      <c r="C16">
        <v>60.5</v>
      </c>
      <c r="D16">
        <v>59.4</v>
      </c>
      <c r="E16">
        <v>59.6</v>
      </c>
      <c r="F16">
        <v>385</v>
      </c>
    </row>
    <row r="17" spans="1:6">
      <c r="A17" t="s">
        <v>690</v>
      </c>
      <c r="B17">
        <v>59.8</v>
      </c>
      <c r="C17">
        <v>60.2</v>
      </c>
      <c r="D17">
        <v>59.3</v>
      </c>
      <c r="E17">
        <v>59.9</v>
      </c>
      <c r="F17">
        <v>252</v>
      </c>
    </row>
    <row r="18" spans="1:6">
      <c r="A18" t="s">
        <v>689</v>
      </c>
      <c r="B18">
        <v>60.4</v>
      </c>
      <c r="C18">
        <v>61.2</v>
      </c>
      <c r="D18">
        <v>60.1</v>
      </c>
      <c r="E18">
        <v>60.6</v>
      </c>
      <c r="F18">
        <v>254</v>
      </c>
    </row>
    <row r="19" spans="1:6">
      <c r="A19" t="s">
        <v>688</v>
      </c>
      <c r="B19">
        <v>60.9</v>
      </c>
      <c r="C19">
        <v>60.9</v>
      </c>
      <c r="D19">
        <v>59.4</v>
      </c>
      <c r="E19">
        <v>59.5</v>
      </c>
      <c r="F19">
        <v>313</v>
      </c>
    </row>
    <row r="20" spans="1:6">
      <c r="A20" t="s">
        <v>687</v>
      </c>
      <c r="B20">
        <v>59.5</v>
      </c>
      <c r="C20">
        <v>59.8</v>
      </c>
      <c r="D20">
        <v>59.3</v>
      </c>
      <c r="E20">
        <v>59.7</v>
      </c>
      <c r="F20">
        <v>132</v>
      </c>
    </row>
    <row r="21" spans="1:6">
      <c r="A21" t="s">
        <v>686</v>
      </c>
      <c r="B21">
        <v>59.6</v>
      </c>
      <c r="C21">
        <v>60.7</v>
      </c>
      <c r="D21">
        <v>59.6</v>
      </c>
      <c r="E21">
        <v>60</v>
      </c>
      <c r="F21">
        <v>308</v>
      </c>
    </row>
    <row r="22" spans="1:6">
      <c r="A22" t="s">
        <v>685</v>
      </c>
      <c r="B22">
        <v>60.9</v>
      </c>
      <c r="C22">
        <v>61.4</v>
      </c>
      <c r="D22">
        <v>60.2</v>
      </c>
      <c r="E22">
        <v>60.5</v>
      </c>
      <c r="F22">
        <v>297</v>
      </c>
    </row>
    <row r="23" spans="1:6">
      <c r="A23" t="s">
        <v>684</v>
      </c>
      <c r="B23">
        <v>60.6</v>
      </c>
      <c r="C23">
        <v>63.8</v>
      </c>
      <c r="D23">
        <v>60.6</v>
      </c>
      <c r="E23">
        <v>62.8</v>
      </c>
      <c r="F23" s="107">
        <v>1749</v>
      </c>
    </row>
    <row r="24" spans="1:6">
      <c r="A24" t="s">
        <v>683</v>
      </c>
      <c r="B24">
        <v>62.8</v>
      </c>
      <c r="C24">
        <v>63</v>
      </c>
      <c r="D24">
        <v>61.9</v>
      </c>
      <c r="E24">
        <v>61.9</v>
      </c>
      <c r="F24">
        <v>614</v>
      </c>
    </row>
    <row r="25" spans="1:6">
      <c r="A25" t="s">
        <v>682</v>
      </c>
      <c r="B25">
        <v>61.8</v>
      </c>
      <c r="C25">
        <v>62.5</v>
      </c>
      <c r="D25">
        <v>61.5</v>
      </c>
      <c r="E25">
        <v>61.7</v>
      </c>
      <c r="F25">
        <v>325</v>
      </c>
    </row>
    <row r="26" spans="1:6">
      <c r="A26" t="s">
        <v>681</v>
      </c>
      <c r="B26">
        <v>62.2</v>
      </c>
      <c r="C26">
        <v>64.2</v>
      </c>
      <c r="D26">
        <v>61.8</v>
      </c>
      <c r="E26">
        <v>63.2</v>
      </c>
      <c r="F26">
        <v>712</v>
      </c>
    </row>
    <row r="27" spans="1:6">
      <c r="A27" t="s">
        <v>680</v>
      </c>
      <c r="B27">
        <v>63.5</v>
      </c>
      <c r="C27">
        <v>64.900000000000006</v>
      </c>
      <c r="D27">
        <v>63.2</v>
      </c>
      <c r="E27">
        <v>64.2</v>
      </c>
      <c r="F27">
        <v>999</v>
      </c>
    </row>
    <row r="28" spans="1:6">
      <c r="A28" t="s">
        <v>679</v>
      </c>
      <c r="B28">
        <v>64.5</v>
      </c>
      <c r="C28">
        <v>64.599999999999994</v>
      </c>
      <c r="D28">
        <v>63.9</v>
      </c>
      <c r="E28">
        <v>64</v>
      </c>
      <c r="F28">
        <v>507</v>
      </c>
    </row>
    <row r="29" spans="1:6">
      <c r="A29" t="s">
        <v>678</v>
      </c>
      <c r="B29">
        <v>64.099999999999994</v>
      </c>
      <c r="C29">
        <v>65.3</v>
      </c>
      <c r="D29">
        <v>63.8</v>
      </c>
      <c r="E29">
        <v>64.5</v>
      </c>
      <c r="F29">
        <v>589</v>
      </c>
    </row>
    <row r="30" spans="1:6">
      <c r="A30" t="s">
        <v>677</v>
      </c>
      <c r="B30">
        <v>64.900000000000006</v>
      </c>
      <c r="C30">
        <v>65.2</v>
      </c>
      <c r="D30">
        <v>64.400000000000006</v>
      </c>
      <c r="E30">
        <v>64.599999999999994</v>
      </c>
      <c r="F30">
        <v>429</v>
      </c>
    </row>
    <row r="31" spans="1:6">
      <c r="A31" t="s">
        <v>676</v>
      </c>
      <c r="B31">
        <v>64.400000000000006</v>
      </c>
      <c r="C31">
        <v>64.599999999999994</v>
      </c>
      <c r="D31">
        <v>63.5</v>
      </c>
      <c r="E31">
        <v>63.5</v>
      </c>
      <c r="F31">
        <v>449</v>
      </c>
    </row>
    <row r="32" spans="1:6">
      <c r="A32" t="s">
        <v>675</v>
      </c>
      <c r="B32">
        <v>63.4</v>
      </c>
      <c r="C32">
        <v>63.4</v>
      </c>
      <c r="D32">
        <v>61.4</v>
      </c>
      <c r="E32">
        <v>61.4</v>
      </c>
      <c r="F32">
        <v>486</v>
      </c>
    </row>
    <row r="33" spans="1:6">
      <c r="A33" t="s">
        <v>674</v>
      </c>
      <c r="B33">
        <v>61.9</v>
      </c>
      <c r="C33">
        <v>63.7</v>
      </c>
      <c r="D33">
        <v>61.9</v>
      </c>
      <c r="E33">
        <v>63.5</v>
      </c>
      <c r="F33">
        <v>463</v>
      </c>
    </row>
    <row r="34" spans="1:6">
      <c r="A34" t="s">
        <v>673</v>
      </c>
      <c r="B34">
        <v>63.6</v>
      </c>
      <c r="C34">
        <v>64.099999999999994</v>
      </c>
      <c r="D34">
        <v>63.4</v>
      </c>
      <c r="E34">
        <v>63.8</v>
      </c>
      <c r="F34">
        <v>247</v>
      </c>
    </row>
    <row r="35" spans="1:6">
      <c r="A35" t="s">
        <v>672</v>
      </c>
      <c r="B35">
        <v>63.5</v>
      </c>
      <c r="C35">
        <v>63.8</v>
      </c>
      <c r="D35">
        <v>60.8</v>
      </c>
      <c r="E35">
        <v>62</v>
      </c>
      <c r="F35">
        <v>465</v>
      </c>
    </row>
    <row r="36" spans="1:6">
      <c r="A36" t="s">
        <v>671</v>
      </c>
      <c r="B36">
        <v>62.9</v>
      </c>
      <c r="C36">
        <v>63</v>
      </c>
      <c r="D36">
        <v>61.6</v>
      </c>
      <c r="E36">
        <v>61.6</v>
      </c>
      <c r="F36">
        <v>239</v>
      </c>
    </row>
    <row r="37" spans="1:6">
      <c r="A37" t="s">
        <v>670</v>
      </c>
      <c r="B37">
        <v>62.5</v>
      </c>
      <c r="C37">
        <v>62.5</v>
      </c>
      <c r="D37">
        <v>61.5</v>
      </c>
      <c r="E37">
        <v>61.8</v>
      </c>
      <c r="F37">
        <v>159</v>
      </c>
    </row>
    <row r="38" spans="1:6">
      <c r="A38" t="s">
        <v>669</v>
      </c>
      <c r="B38">
        <v>62.2</v>
      </c>
      <c r="C38">
        <v>62.9</v>
      </c>
      <c r="D38">
        <v>62</v>
      </c>
      <c r="E38">
        <v>62.9</v>
      </c>
      <c r="F38">
        <v>277</v>
      </c>
    </row>
    <row r="39" spans="1:6">
      <c r="A39" t="s">
        <v>668</v>
      </c>
      <c r="B39">
        <v>62.8</v>
      </c>
      <c r="C39">
        <v>62.8</v>
      </c>
      <c r="D39">
        <v>61.7</v>
      </c>
      <c r="E39">
        <v>61.8</v>
      </c>
      <c r="F39">
        <v>434</v>
      </c>
    </row>
    <row r="40" spans="1:6">
      <c r="A40" t="s">
        <v>667</v>
      </c>
      <c r="B40">
        <v>62.7</v>
      </c>
      <c r="C40">
        <v>63</v>
      </c>
      <c r="D40">
        <v>61.9</v>
      </c>
      <c r="E40">
        <v>62.6</v>
      </c>
      <c r="F40">
        <v>338</v>
      </c>
    </row>
    <row r="41" spans="1:6">
      <c r="A41" t="s">
        <v>666</v>
      </c>
      <c r="B41">
        <v>63.3</v>
      </c>
      <c r="C41">
        <v>64.599999999999994</v>
      </c>
      <c r="D41">
        <v>63.2</v>
      </c>
      <c r="E41">
        <v>63.9</v>
      </c>
      <c r="F41">
        <v>475</v>
      </c>
    </row>
    <row r="42" spans="1:6">
      <c r="A42" t="s">
        <v>665</v>
      </c>
      <c r="B42">
        <v>63.6</v>
      </c>
      <c r="C42">
        <v>64.3</v>
      </c>
      <c r="D42">
        <v>63.2</v>
      </c>
      <c r="E42">
        <v>63.3</v>
      </c>
      <c r="F42">
        <v>213</v>
      </c>
    </row>
    <row r="43" spans="1:6">
      <c r="A43" t="s">
        <v>664</v>
      </c>
      <c r="B43">
        <v>62.6</v>
      </c>
      <c r="C43">
        <v>63.6</v>
      </c>
      <c r="D43">
        <v>62.6</v>
      </c>
      <c r="E43">
        <v>63.3</v>
      </c>
      <c r="F43">
        <v>203</v>
      </c>
    </row>
    <row r="44" spans="1:6">
      <c r="A44" t="s">
        <v>663</v>
      </c>
      <c r="B44">
        <v>64.7</v>
      </c>
      <c r="C44">
        <v>68.900000000000006</v>
      </c>
      <c r="D44">
        <v>64.599999999999994</v>
      </c>
      <c r="E44">
        <v>66.099999999999994</v>
      </c>
      <c r="F44" s="107">
        <v>5005</v>
      </c>
    </row>
    <row r="45" spans="1:6">
      <c r="A45" t="s">
        <v>662</v>
      </c>
      <c r="B45">
        <v>67</v>
      </c>
      <c r="C45">
        <v>67.7</v>
      </c>
      <c r="D45">
        <v>66</v>
      </c>
      <c r="E45">
        <v>66.2</v>
      </c>
      <c r="F45" s="107">
        <v>1314</v>
      </c>
    </row>
    <row r="46" spans="1:6">
      <c r="A46" t="s">
        <v>661</v>
      </c>
      <c r="B46">
        <v>66.3</v>
      </c>
      <c r="C46">
        <v>66.599999999999994</v>
      </c>
      <c r="D46">
        <v>64.2</v>
      </c>
      <c r="E46">
        <v>65.400000000000006</v>
      </c>
      <c r="F46">
        <v>883</v>
      </c>
    </row>
    <row r="47" spans="1:6">
      <c r="A47" t="s">
        <v>660</v>
      </c>
      <c r="B47">
        <v>66.3</v>
      </c>
      <c r="C47">
        <v>66.7</v>
      </c>
      <c r="D47">
        <v>65</v>
      </c>
      <c r="E47">
        <v>65.2</v>
      </c>
      <c r="F47">
        <v>371</v>
      </c>
    </row>
    <row r="48" spans="1:6">
      <c r="A48" t="s">
        <v>659</v>
      </c>
      <c r="B48">
        <v>65.2</v>
      </c>
      <c r="C48">
        <v>66</v>
      </c>
      <c r="D48">
        <v>64.2</v>
      </c>
      <c r="E48">
        <v>64.2</v>
      </c>
      <c r="F48">
        <v>461</v>
      </c>
    </row>
    <row r="49" spans="1:6">
      <c r="A49" t="s">
        <v>658</v>
      </c>
      <c r="B49">
        <v>64.8</v>
      </c>
      <c r="C49">
        <v>64.900000000000006</v>
      </c>
      <c r="D49">
        <v>63.8</v>
      </c>
      <c r="E49">
        <v>64.599999999999994</v>
      </c>
      <c r="F49">
        <v>375</v>
      </c>
    </row>
    <row r="50" spans="1:6">
      <c r="A50" t="s">
        <v>657</v>
      </c>
      <c r="B50">
        <v>65.2</v>
      </c>
      <c r="C50">
        <v>65.2</v>
      </c>
      <c r="D50">
        <v>63.9</v>
      </c>
      <c r="E50">
        <v>64.8</v>
      </c>
      <c r="F50">
        <v>252</v>
      </c>
    </row>
    <row r="51" spans="1:6">
      <c r="A51" t="s">
        <v>656</v>
      </c>
      <c r="B51">
        <v>64.7</v>
      </c>
      <c r="C51">
        <v>65.099999999999994</v>
      </c>
      <c r="D51">
        <v>64.400000000000006</v>
      </c>
      <c r="E51">
        <v>64.900000000000006</v>
      </c>
      <c r="F51">
        <v>250</v>
      </c>
    </row>
    <row r="52" spans="1:6">
      <c r="A52" t="s">
        <v>655</v>
      </c>
      <c r="B52">
        <v>65.2</v>
      </c>
      <c r="C52">
        <v>66.2</v>
      </c>
      <c r="D52">
        <v>65</v>
      </c>
      <c r="E52">
        <v>65.900000000000006</v>
      </c>
      <c r="F52">
        <v>587</v>
      </c>
    </row>
    <row r="53" spans="1:6">
      <c r="A53" t="s">
        <v>654</v>
      </c>
      <c r="B53">
        <v>66.400000000000006</v>
      </c>
      <c r="C53">
        <v>66.8</v>
      </c>
      <c r="D53">
        <v>65.599999999999994</v>
      </c>
      <c r="E53">
        <v>65.8</v>
      </c>
      <c r="F53">
        <v>416</v>
      </c>
    </row>
    <row r="54" spans="1:6">
      <c r="A54" t="s">
        <v>653</v>
      </c>
      <c r="B54">
        <v>66</v>
      </c>
      <c r="C54">
        <v>66.099999999999994</v>
      </c>
      <c r="D54">
        <v>65.400000000000006</v>
      </c>
      <c r="E54">
        <v>65.599999999999994</v>
      </c>
      <c r="F54">
        <v>250</v>
      </c>
    </row>
    <row r="55" spans="1:6">
      <c r="A55" t="s">
        <v>652</v>
      </c>
      <c r="B55">
        <v>66.3</v>
      </c>
      <c r="C55">
        <v>66.7</v>
      </c>
      <c r="D55">
        <v>66.099999999999994</v>
      </c>
      <c r="E55">
        <v>66.2</v>
      </c>
      <c r="F55">
        <v>585</v>
      </c>
    </row>
    <row r="56" spans="1:6">
      <c r="A56" t="s">
        <v>651</v>
      </c>
      <c r="B56">
        <v>66.3</v>
      </c>
      <c r="C56">
        <v>66.599999999999994</v>
      </c>
      <c r="D56">
        <v>65.3</v>
      </c>
      <c r="E56">
        <v>65.8</v>
      </c>
      <c r="F56">
        <v>263</v>
      </c>
    </row>
    <row r="57" spans="1:6">
      <c r="A57" t="s">
        <v>650</v>
      </c>
      <c r="B57">
        <v>65.7</v>
      </c>
      <c r="C57">
        <v>66.3</v>
      </c>
      <c r="D57">
        <v>65.7</v>
      </c>
      <c r="E57">
        <v>66.2</v>
      </c>
      <c r="F57">
        <v>354</v>
      </c>
    </row>
    <row r="58" spans="1:6">
      <c r="A58" t="s">
        <v>649</v>
      </c>
      <c r="B58">
        <v>66</v>
      </c>
      <c r="C58">
        <v>66.599999999999994</v>
      </c>
      <c r="D58">
        <v>65.2</v>
      </c>
      <c r="E58">
        <v>65.400000000000006</v>
      </c>
      <c r="F58">
        <v>424</v>
      </c>
    </row>
    <row r="59" spans="1:6">
      <c r="A59" t="s">
        <v>648</v>
      </c>
      <c r="B59">
        <v>64.7</v>
      </c>
      <c r="C59">
        <v>68.400000000000006</v>
      </c>
      <c r="D59">
        <v>64.599999999999994</v>
      </c>
      <c r="E59">
        <v>67.8</v>
      </c>
      <c r="F59" s="107">
        <v>2156</v>
      </c>
    </row>
    <row r="60" spans="1:6">
      <c r="A60" t="s">
        <v>647</v>
      </c>
      <c r="B60">
        <v>69.5</v>
      </c>
      <c r="C60">
        <v>71.3</v>
      </c>
      <c r="D60">
        <v>67.8</v>
      </c>
      <c r="E60">
        <v>69.8</v>
      </c>
      <c r="F60" s="107">
        <v>2636</v>
      </c>
    </row>
    <row r="61" spans="1:6">
      <c r="A61" t="s">
        <v>646</v>
      </c>
      <c r="B61">
        <v>69.7</v>
      </c>
      <c r="C61">
        <v>70.3</v>
      </c>
      <c r="D61">
        <v>69</v>
      </c>
      <c r="E61">
        <v>69.2</v>
      </c>
      <c r="F61">
        <v>910</v>
      </c>
    </row>
    <row r="62" spans="1:6">
      <c r="A62" t="s">
        <v>645</v>
      </c>
      <c r="B62">
        <v>70.2</v>
      </c>
      <c r="C62">
        <v>72</v>
      </c>
      <c r="D62">
        <v>69.3</v>
      </c>
      <c r="E62">
        <v>70.7</v>
      </c>
      <c r="F62" s="107">
        <v>2371</v>
      </c>
    </row>
    <row r="63" spans="1:6">
      <c r="A63" t="s">
        <v>644</v>
      </c>
      <c r="B63">
        <v>70</v>
      </c>
      <c r="C63">
        <v>70.2</v>
      </c>
      <c r="D63">
        <v>68</v>
      </c>
      <c r="E63">
        <v>68.099999999999994</v>
      </c>
      <c r="F63" s="107">
        <v>1165</v>
      </c>
    </row>
    <row r="64" spans="1:6">
      <c r="A64" t="s">
        <v>643</v>
      </c>
      <c r="B64">
        <v>69.599999999999994</v>
      </c>
      <c r="C64">
        <v>74.900000000000006</v>
      </c>
      <c r="D64">
        <v>69.599999999999994</v>
      </c>
      <c r="E64">
        <v>70.099999999999994</v>
      </c>
      <c r="F64" s="107">
        <v>6516</v>
      </c>
    </row>
  </sheetData>
  <sortState xmlns:xlrd2="http://schemas.microsoft.com/office/spreadsheetml/2017/richdata2" ref="A2:F72">
    <sortCondition ref="A1"/>
  </sortState>
  <phoneticPr fontId="6"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4EF27FE-D00E-44BF-B5E5-C69F964DDD5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43</vt:i4>
      </vt:variant>
    </vt:vector>
  </HeadingPairs>
  <TitlesOfParts>
    <vt:vector size="43" baseType="lpstr">
      <vt:lpstr>使用者輸入介面</vt:lpstr>
      <vt:lpstr>POS機按鈕</vt:lpstr>
      <vt:lpstr>POS機</vt:lpstr>
      <vt:lpstr>啟動人格問答</vt:lpstr>
      <vt:lpstr>雪天型結果</vt:lpstr>
      <vt:lpstr>雪天型隨機</vt:lpstr>
      <vt:lpstr>風險厭惡</vt:lpstr>
      <vt:lpstr>風險厭惡結果單</vt:lpstr>
      <vt:lpstr>陰天型結果</vt:lpstr>
      <vt:lpstr>陰天型隨機</vt:lpstr>
      <vt:lpstr>風險中立偏厭惡</vt:lpstr>
      <vt:lpstr>風險中立偏厭惡結果單</vt:lpstr>
      <vt:lpstr>晴天型結果</vt:lpstr>
      <vt:lpstr>晴天型隨機</vt:lpstr>
      <vt:lpstr>風險中立</vt:lpstr>
      <vt:lpstr>風險中立結果單</vt:lpstr>
      <vt:lpstr>雷雨型結果</vt:lpstr>
      <vt:lpstr>雷雨型隨機</vt:lpstr>
      <vt:lpstr>風險中立偏愛好</vt:lpstr>
      <vt:lpstr>風險中立偏愛好結果單</vt:lpstr>
      <vt:lpstr>閃電型結果</vt:lpstr>
      <vt:lpstr>閃電型隨機</vt:lpstr>
      <vt:lpstr>風險愛好</vt:lpstr>
      <vt:lpstr>風險愛好結果單</vt:lpstr>
      <vt:lpstr>幕後結果</vt:lpstr>
      <vt:lpstr>幕後結果_最佳化</vt:lpstr>
      <vt:lpstr>題庫</vt:lpstr>
      <vt:lpstr>使用者資料</vt:lpstr>
      <vt:lpstr>stock price</vt:lpstr>
      <vt:lpstr>high_risk</vt:lpstr>
      <vt:lpstr>medium_risk</vt:lpstr>
      <vt:lpstr>low_risk</vt:lpstr>
      <vt:lpstr>名人介紹</vt:lpstr>
      <vt:lpstr>3376</vt:lpstr>
      <vt:lpstr>1702</vt:lpstr>
      <vt:lpstr>2324</vt:lpstr>
      <vt:lpstr>8454</vt:lpstr>
      <vt:lpstr>2395</vt:lpstr>
      <vt:lpstr>6790</vt:lpstr>
      <vt:lpstr>2208</vt:lpstr>
      <vt:lpstr>2029</vt:lpstr>
      <vt:lpstr>6168</vt:lpstr>
      <vt:lpstr>2375</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宸惟 郭</dc:creator>
  <cp:lastModifiedBy>伊婷 蔣</cp:lastModifiedBy>
  <cp:lastPrinted>2024-06-11T23:14:10Z</cp:lastPrinted>
  <dcterms:created xsi:type="dcterms:W3CDTF">2024-05-18T23:54:40Z</dcterms:created>
  <dcterms:modified xsi:type="dcterms:W3CDTF">2024-06-12T12:26:55Z</dcterms:modified>
</cp:coreProperties>
</file>